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sagris-my.sharepoint.com/personal/info_acquabuild_com1/Documents/APPS 2022/FAR/www/"/>
    </mc:Choice>
  </mc:AlternateContent>
  <xr:revisionPtr revIDLastSave="230" documentId="8_{79AFFCE7-E209-4C12-B6B2-06F58FC40F1F}" xr6:coauthVersionLast="47" xr6:coauthVersionMax="47" xr10:uidLastSave="{D37EA145-815F-4EC9-8436-5CC7C5D396C1}"/>
  <bookViews>
    <workbookView xWindow="-98" yWindow="-98" windowWidth="19396" windowHeight="10276" tabRatio="875" firstSheet="4" activeTab="6" xr2:uid="{544E74E2-4ADE-4F5B-8D54-89B19B72DD02}"/>
  </bookViews>
  <sheets>
    <sheet name="110 REGISTO DE PARTICIPANTES" sheetId="13" state="hidden" r:id="rId1"/>
    <sheet name="050 - FEIRAS E EVENTOS DE MERCA" sheetId="16" state="hidden" r:id="rId2"/>
    <sheet name="053 REGISTO DE PARTICIPANTE bas" sheetId="14" state="hidden" r:id="rId3"/>
    <sheet name="BENEF" sheetId="27" state="hidden" r:id="rId4"/>
    <sheet name="101 TREINAMENTO BENEFICIARIO" sheetId="3" r:id="rId5"/>
    <sheet name="xxxx" sheetId="28" state="hidden" r:id="rId6"/>
    <sheet name="102 DIA DE CAMPO OU DE DEMONSTR" sheetId="17" r:id="rId7"/>
    <sheet name="103 FEIRAS, GALAS E EXPOSIÇÕES" sheetId="18" r:id="rId8"/>
    <sheet name="104 PLATAFORMAS" sheetId="19" r:id="rId9"/>
    <sheet name="105 PALESTRAS" sheetId="22" r:id="rId10"/>
    <sheet name="sales" sheetId="24" state="veryHidden" r:id="rId11"/>
    <sheet name="topics" sheetId="9" state="veryHidden" r:id="rId12"/>
    <sheet name="lists" sheetId="1" r:id="rId13"/>
    <sheet name="sessoes" sheetId="5" r:id="rId14"/>
    <sheet name="training_venues" sheetId="25" state="veryHidden" r:id="rId15"/>
    <sheet name="beneficiarios" sheetId="4" state="veryHidden" r:id="rId16"/>
    <sheet name="tecnicos" sheetId="21" r:id="rId17"/>
    <sheet name="certificates" sheetId="10" state="veryHidden" r:id="rId18"/>
    <sheet name="actions" sheetId="20" state="veryHidden" r:id="rId19"/>
    <sheet name="201 REGISTO PARTICIPAÇÃO" sheetId="15" r:id="rId20"/>
    <sheet name="202 TREINAMENTO TÉCNICO" sheetId="12" r:id="rId21"/>
    <sheet name="OLD_TECH" sheetId="26" r:id="rId22"/>
    <sheet name="RESUMO" sheetId="23" state="hidden" r:id="rId23"/>
  </sheets>
  <definedNames>
    <definedName name="_xlnm._FilterDatabase" localSheetId="19" hidden="1">'201 REGISTO PARTICIPAÇÃO'!$A$10:$Y$10</definedName>
    <definedName name="_xlnm._FilterDatabase" localSheetId="20" hidden="1">'202 TREINAMENTO TÉCNICO'!$A$11:$Z$11</definedName>
    <definedName name="_xlnm._FilterDatabase" localSheetId="12" hidden="1">lists!$W$1:$X$1167</definedName>
    <definedName name="Alto_Molócuê">lists!$B$917:$B$928</definedName>
    <definedName name="Ancuabe">lists!$B$2:$B$9</definedName>
    <definedName name="Angoche">lists!$B$525:$B$531</definedName>
    <definedName name="Angónia">lists!$B$800:$B$817</definedName>
    <definedName name="audiencia">lists!$AF$22:$AF$57</definedName>
    <definedName name="audiencia_palestras">lists!$AH$21:$AH$37</definedName>
    <definedName name="Balama">lists!$B$10:$B$20</definedName>
    <definedName name="Báruè">lists!$B$348:$B$359</definedName>
    <definedName name="Beira">lists!$B$745</definedName>
    <definedName name="benef_topic_choices">lists!$W$2:$W$72</definedName>
    <definedName name="benef_topics">lists!$W$2:$X$73</definedName>
    <definedName name="beneficiarios">beneficiarios!$A$1:$V$1359</definedName>
    <definedName name="Bilene">lists!$B$129:$B$141</definedName>
    <definedName name="Boane">lists!$B$438:$B$442</definedName>
    <definedName name="Búzi">lists!$B$746:$B$752</definedName>
    <definedName name="cadeias_valor">lists!$N$2:$N$39</definedName>
    <definedName name="Cahora_Bassa">lists!$B$818:$B$826</definedName>
    <definedName name="Caia">lists!$B$753:$B$755</definedName>
    <definedName name="Chai">lists!$B$34:$B$43</definedName>
    <definedName name="Changara">lists!$B$827:$B$833</definedName>
    <definedName name="Cheia_Muipite">lists!$B$732:$B$737</definedName>
    <definedName name="Chemba">lists!$B$756:$B$760</definedName>
    <definedName name="Cheringoma">lists!$B$761:$B$762</definedName>
    <definedName name="Chibabava">lists!$B$763:$B$767</definedName>
    <definedName name="Chibuto">lists!$B$142:$B$161</definedName>
    <definedName name="Chicualacuala">lists!$B$162:$B$169</definedName>
    <definedName name="Chifunde">lists!$B$834:$B$838</definedName>
    <definedName name="Chigubo">lists!$B$170:$B$173</definedName>
    <definedName name="Chimbunila">lists!$B$665:$B$671</definedName>
    <definedName name="Chimoio">lists!$B$360</definedName>
    <definedName name="Chinde">lists!$B$929:$B$937</definedName>
    <definedName name="Chiremera">lists!$B$433:$B$437</definedName>
    <definedName name="Chiúre">lists!$B$21:$B$30</definedName>
    <definedName name="Chiuta">lists!$B$839:$B$846</definedName>
    <definedName name="Chókwè">lists!$B$174:$B$183</definedName>
    <definedName name="Chongoene">lists!$B$184:$B$194</definedName>
    <definedName name="Cuamba">lists!$B$672:$B$677</definedName>
    <definedName name="Culturas">#REF!</definedName>
    <definedName name="currency">lists!$AH$2:$AI$11</definedName>
    <definedName name="currency_choices">lists!$AH$2:$AH$11</definedName>
    <definedName name="Derre">lists!$B$938:$B$940</definedName>
    <definedName name="district_codes">lists!$J$1:$K$161</definedName>
    <definedName name="district_names">lists!$K$1:$L$161</definedName>
    <definedName name="districts">lists!$J$2:$J$161</definedName>
    <definedName name="DIVERSOS">#REF!</definedName>
    <definedName name="Dôa">lists!$B$847:$B$850</definedName>
    <definedName name="Dondo">lists!$B$768:$B$772</definedName>
    <definedName name="entities">lists!$Z$2:$Z$30</definedName>
    <definedName name="Eráti">lists!$B$532:$B$538</definedName>
    <definedName name="Estrangeiro">lists!$B$128</definedName>
    <definedName name="event_types">lists!$AF$2:$AF$12</definedName>
    <definedName name="formandos_choices">lists!$AB$2:$AB$9</definedName>
    <definedName name="Funhalouro">lists!$B$267:$B$273</definedName>
    <definedName name="Gilé">lists!$B$941:$B$954</definedName>
    <definedName name="Gondola">lists!$B$361:$B$367</definedName>
    <definedName name="Gorongoza">lists!$B$773:$B$777</definedName>
    <definedName name="Govuro">lists!$B$274:$B$280</definedName>
    <definedName name="Guijá">lists!$B$195:$B$202</definedName>
    <definedName name="Gurué">lists!$B$955:$B$963</definedName>
    <definedName name="Homoíne">lists!$B$281:$B$289</definedName>
    <definedName name="Ibo">lists!$B$31:$B$33</definedName>
    <definedName name="Ile">lists!$B$964:$B$972</definedName>
    <definedName name="Ilha_de_Moçambique">lists!$B$539</definedName>
    <definedName name="Inhambane">lists!$B$290</definedName>
    <definedName name="Inharrime">lists!$B$291:$B$297</definedName>
    <definedName name="Inhassoro">lists!$B$298:$B$302</definedName>
    <definedName name="Inhassunge">lists!$B$973:$B$976</definedName>
    <definedName name="Jangamo">lists!$B$303:$B$307</definedName>
    <definedName name="KaMaxakeni">lists!$B$1117:$B$1124</definedName>
    <definedName name="KaMpfumu">lists!$B$1095:$B$1105</definedName>
    <definedName name="KaMubukwana">lists!$B$1136:$B$1149</definedName>
    <definedName name="KaNyaka">lists!$B$1156:$B$1158</definedName>
    <definedName name="KaTembe">lists!$B$1150:$B$1154</definedName>
    <definedName name="Lago">lists!$B$678:$B$686</definedName>
    <definedName name="Lalaua">lists!$B$540:$B$543</definedName>
    <definedName name="Larde">lists!$B$544:$B$548</definedName>
    <definedName name="Lichinga">lists!$B$687</definedName>
    <definedName name="Limpopo">lists!$B$203:$B$216</definedName>
    <definedName name="Liúpo">lists!$B$549:$B$553</definedName>
    <definedName name="localidades">lists!$B$1:$C$1159</definedName>
    <definedName name="Luabo">lists!$B$977:$B$982</definedName>
    <definedName name="Lugela">lists!$B$983:$B$998</definedName>
    <definedName name="Mabalane">lists!$B$217:$B$223</definedName>
    <definedName name="Mabote">lists!$B$308:$B$316</definedName>
    <definedName name="Macanga">lists!$B$851:$B$857</definedName>
    <definedName name="Macate">lists!$B$379:$B$385</definedName>
    <definedName name="Machanga">lists!$B$778:$B$786</definedName>
    <definedName name="Macossa">lists!$B$395:$B$398</definedName>
    <definedName name="Maganja_da_Costa">lists!$B$999:$B$1007</definedName>
    <definedName name="Mágoè">lists!$B$858:$B$865</definedName>
    <definedName name="Magude">lists!$B$443:$B$461</definedName>
    <definedName name="Majune">lists!$B$688:$B$692</definedName>
    <definedName name="Malema">lists!$B$554:$B$560</definedName>
    <definedName name="Mandimba">lists!$B$693:$B$695</definedName>
    <definedName name="Mandlakazi">lists!$B$224:$B$236</definedName>
    <definedName name="Manhiça">lists!$B$462:$B$478</definedName>
    <definedName name="Mapai">lists!$B$237:$B$243</definedName>
    <definedName name="Marara">lists!$B$866:$B$870</definedName>
    <definedName name="Marávia">lists!$B$871:$B$884</definedName>
    <definedName name="Marínguè">lists!$B$787:$B$791</definedName>
    <definedName name="Marracuene">lists!$B$479:$B$487</definedName>
    <definedName name="Marromeu">lists!$B$792:$B$794</definedName>
    <definedName name="Marrupa">lists!$B$696:$B$702</definedName>
    <definedName name="Massangena">lists!$B$244:$B$255</definedName>
    <definedName name="Massangulo">lists!$B$727:$B$731</definedName>
    <definedName name="Massinga">lists!$B$317:$B$322</definedName>
    <definedName name="Massingir">lists!$B$256:$B$265</definedName>
    <definedName name="Matola">lists!$B$488:$B$490</definedName>
    <definedName name="Matutuíne">lists!$B$491:$B$504</definedName>
    <definedName name="Maúa">lists!$B$703:$B$706</definedName>
    <definedName name="Mavende">lists!$B$386:$B$394</definedName>
    <definedName name="Maxixe">lists!$B$323</definedName>
    <definedName name="Mecanhelas">lists!$B$709:$B$713</definedName>
    <definedName name="Meconta">lists!$B$561:$B$566</definedName>
    <definedName name="Mecubúri">lists!$B$567:$B$576</definedName>
    <definedName name="Mecúfi">lists!$B$44:$B$49</definedName>
    <definedName name="Mecula">lists!$B$714:$B$716</definedName>
    <definedName name="Memba">lists!$B$577:$B$584</definedName>
    <definedName name="Messica">lists!$B$399:$B$407</definedName>
    <definedName name="Metarica">lists!$B$717:$B$720</definedName>
    <definedName name="Metuge">lists!$B$57:$B$61</definedName>
    <definedName name="Milange">lists!$B$1008:$B$1018</definedName>
    <definedName name="Moamba">lists!$B$505:$B$515</definedName>
    <definedName name="Moatize">lists!$B$885:$B$893</definedName>
    <definedName name="Mocímboa_da_Praia">lists!$B$62:$B$67</definedName>
    <definedName name="Mocuba">lists!$B$1019:$B$1025</definedName>
    <definedName name="Mocubela">lists!$B$1026:$B$1032</definedName>
    <definedName name="Mogincual">lists!$B$585:$B$587</definedName>
    <definedName name="Mogovolas">lists!$B$588:$B$592</definedName>
    <definedName name="Molumbo">lists!$B$1033:$B$1037</definedName>
    <definedName name="Moma">lists!$B$593:$B$603</definedName>
    <definedName name="Monapo">lists!$B$604:$B$609</definedName>
    <definedName name="Montepuez">lists!$B$68:$B$78</definedName>
    <definedName name="Mopeia">lists!$B$1038:$B$1044</definedName>
    <definedName name="Morrumbala">lists!$B$1045:$B$1054</definedName>
    <definedName name="Morrumbene">lists!$B$324:$B$329</definedName>
    <definedName name="Mossuril">lists!$B$617:$B$620</definedName>
    <definedName name="Mossurize">lists!$B$408:$B$414</definedName>
    <definedName name="Muaguide">lists!$B$50:$B$56</definedName>
    <definedName name="Muanza">lists!$B$795:$B$796</definedName>
    <definedName name="Muecate">lists!$B$621:$B$624</definedName>
    <definedName name="Mueda">lists!$B$79:$B$91</definedName>
    <definedName name="Muembe">lists!$B$721:$B$726</definedName>
    <definedName name="Mulevala">lists!$B$1055:$B$1060</definedName>
    <definedName name="Murrupula">lists!$B$610:$B$616</definedName>
    <definedName name="Mutarara">lists!$B$894:$B$900</definedName>
    <definedName name="Nacala_a_Velha">lists!$B$625:$B$627</definedName>
    <definedName name="Nacarôa">lists!$B$628:$B$631</definedName>
    <definedName name="Namaacha">lists!$B$516:$B$524</definedName>
    <definedName name="Namacurra">lists!$B$1061:$B$1069</definedName>
    <definedName name="Namarroi">lists!$B$1070:$B$1076</definedName>
    <definedName name="Nampula">lists!$B$632:$B$654</definedName>
    <definedName name="Namuno">lists!$B$92:$B$105</definedName>
    <definedName name="Nangade">lists!$B$106:$B$111</definedName>
    <definedName name="Ngauma">lists!$B$727:$B$731</definedName>
    <definedName name="Nhamatanda">lists!$B$797:$B$799</definedName>
    <definedName name="Nicoadala">lists!$B$1077:$B$1080</definedName>
    <definedName name="Nipepe">lists!$B$732:$B$737</definedName>
    <definedName name="Nkalapa_Mavago">lists!$B$707:$B$708</definedName>
    <definedName name="Nlhamankulu">lists!$B$1106:$B$1116</definedName>
    <definedName name="nomes_distritos">lists!$C$1:$E$1159</definedName>
    <definedName name="Palma">lists!$B$112:$B$119</definedName>
    <definedName name="Panda">lists!$B$330:$B$338</definedName>
    <definedName name="participant_registry">tecnicos!$A$103:$R$103</definedName>
    <definedName name="Pebane">lists!$B$1081:$B$1093</definedName>
    <definedName name="Pemba">lists!$B$120</definedName>
    <definedName name="platforms">lists!$AK$2:$AK$17</definedName>
    <definedName name="_xlnm.Print_Area" localSheetId="2">'053 REGISTO DE PARTICIPANTE bas'!$A$1:$AX$56</definedName>
    <definedName name="_xlnm.Print_Area" localSheetId="4">'101 TREINAMENTO BENEFICIARIO'!$A$1:$BL$284</definedName>
    <definedName name="_xlnm.Print_Area" localSheetId="6">'102 DIA DE CAMPO OU DE DEMONSTR'!$A$1:$BD$173</definedName>
    <definedName name="_xlnm.Print_Area" localSheetId="7">'103 FEIRAS, GALAS E EXPOSIÇÕES'!$A$1:$AW$521</definedName>
    <definedName name="_xlnm.Print_Area" localSheetId="8">'104 PLATAFORMAS'!$A$1:$AV$521</definedName>
    <definedName name="_xlnm.Print_Area" localSheetId="9">'105 PALESTRAS'!$A$1:$AW$518</definedName>
    <definedName name="_xlnm.Print_Area" localSheetId="19">'201 REGISTO PARTICIPAÇÃO'!$A$1:$AQ$137</definedName>
    <definedName name="_xlnm.Print_Area" localSheetId="20">'202 TREINAMENTO TÉCNICO'!$A$1:$AR$127</definedName>
    <definedName name="_xlnm.Print_Titles" localSheetId="2">'053 REGISTO DE PARTICIPANTE bas'!$13:$14</definedName>
    <definedName name="_xlnm.Print_Titles" localSheetId="4">'101 TREINAMENTO BENEFICIARIO'!$19:$22</definedName>
    <definedName name="_xlnm.Print_Titles" localSheetId="6">'102 DIA DE CAMPO OU DE DEMONSTR'!$33:$35</definedName>
    <definedName name="_xlnm.Print_Titles" localSheetId="7">'103 FEIRAS, GALAS E EXPOSIÇÕES'!$12:$14</definedName>
    <definedName name="_xlnm.Print_Titles" localSheetId="8">'104 PLATAFORMAS'!$13:$15</definedName>
    <definedName name="_xlnm.Print_Titles" localSheetId="9">'105 PALESTRAS'!$19:$21</definedName>
    <definedName name="_xlnm.Print_Titles" localSheetId="0">'110 REGISTO DE PARTICIPANTES'!$13:$14</definedName>
    <definedName name="_xlnm.Print_Titles" localSheetId="19">'201 REGISTO PARTICIPAÇÃO'!$12:$14</definedName>
    <definedName name="_xlnm.Print_Titles" localSheetId="20">'202 TREINAMENTO TÉCNICO'!$13:$15</definedName>
    <definedName name="province_districts">lists!$G$1:$H$161</definedName>
    <definedName name="Quelimane">lists!$B$1094</definedName>
    <definedName name="Quissanga">lists!$B$121:$B$127</definedName>
    <definedName name="Rapale">lists!$B$655:$B$659</definedName>
    <definedName name="Ribáuè">lists!$B$660:$B$664</definedName>
    <definedName name="Sanga">lists!$B$738:$B$744</definedName>
    <definedName name="social_roles">lists!$AC$2:$AC$31</definedName>
    <definedName name="Sussundenga">lists!$B$415:$B$426</definedName>
    <definedName name="Tambara">lists!$B$427:$B$432</definedName>
    <definedName name="tech_registered">tecnicos!$C$103:$R$117</definedName>
    <definedName name="tech_topic_choices">lists!$W$74:$W$126</definedName>
    <definedName name="tech_topics">lists!$W$74:$X$126</definedName>
    <definedName name="tech_trained">tecnicos!$C$1:$R$101</definedName>
    <definedName name="technicians_trained">tecnicos!$A$1:$R$101</definedName>
    <definedName name="tecnicos">tecnicos!$A$1:$T$204</definedName>
    <definedName name="Tete">lists!$B$901</definedName>
    <definedName name="tipos_tecnicos">lists!$AF$21:$AF$56</definedName>
    <definedName name="tipos_treino">lists!$AM$2:$AM$18</definedName>
    <definedName name="topicos_tecnicos">#REF!</definedName>
    <definedName name="topics_choices">lists!$W$2:$W$114</definedName>
    <definedName name="training_entities">lists!$Z$1:$Z$30</definedName>
    <definedName name="Tsangano">lists!$B$902:$B$907</definedName>
    <definedName name="Vanduzi">lists!$B$433:$B$437</definedName>
    <definedName name="Vilankulo">lists!$B$339:$B$343</definedName>
    <definedName name="Xai_Xai">lists!$B$266</definedName>
    <definedName name="XaiXai">lists!$B$266</definedName>
    <definedName name="Zavala">lists!$B$344:$B$347</definedName>
    <definedName name="Zumbo">lists!$B$908:$B$916</definedName>
  </definedNames>
  <calcPr calcId="191029"/>
  <pivotCaches>
    <pivotCache cacheId="0" r:id="rId24"/>
    <pivotCache cacheId="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2" i="9" l="1"/>
  <c r="A33" i="9"/>
  <c r="A34" i="9"/>
  <c r="A35" i="9"/>
  <c r="A36" i="9"/>
  <c r="A37" i="9"/>
  <c r="A38" i="9"/>
  <c r="A31" i="9"/>
  <c r="A5" i="9"/>
  <c r="A6" i="9"/>
  <c r="A7" i="9"/>
  <c r="A3" i="9"/>
  <c r="A4" i="9"/>
  <c r="A2" i="9"/>
  <c r="A7" i="5"/>
  <c r="A6" i="5"/>
  <c r="A8" i="5"/>
  <c r="A5" i="5"/>
  <c r="A4" i="5"/>
  <c r="A3" i="5"/>
  <c r="A2" i="5"/>
  <c r="BN4" i="3"/>
  <c r="BN3" i="3"/>
  <c r="M56" i="4" l="1"/>
  <c r="C56" i="4"/>
  <c r="E56" i="4"/>
  <c r="L55" i="4"/>
  <c r="K55" i="4"/>
  <c r="M55" i="4"/>
  <c r="D55" i="4"/>
  <c r="K54" i="4"/>
  <c r="A54" i="4"/>
  <c r="C53" i="4"/>
  <c r="E53" i="4"/>
  <c r="A53" i="4"/>
  <c r="K52" i="4"/>
  <c r="M52" i="4"/>
  <c r="E52" i="4"/>
  <c r="G51" i="4"/>
  <c r="L51" i="4"/>
  <c r="K51" i="4"/>
  <c r="D51" i="4"/>
  <c r="B51" i="4"/>
  <c r="K50" i="4"/>
  <c r="A50" i="4"/>
  <c r="L49" i="4"/>
  <c r="D49" i="4"/>
  <c r="E49" i="4"/>
  <c r="A49" i="4"/>
  <c r="M48" i="4"/>
  <c r="C48" i="4"/>
  <c r="E48" i="4"/>
  <c r="L47" i="4"/>
  <c r="K47" i="4"/>
  <c r="M47" i="4"/>
  <c r="D47" i="4"/>
  <c r="L46" i="4"/>
  <c r="K46" i="4"/>
  <c r="A46" i="4"/>
  <c r="C45" i="4"/>
  <c r="E45" i="4"/>
  <c r="A45" i="4"/>
  <c r="K44" i="4"/>
  <c r="M44" i="4"/>
  <c r="E44" i="4"/>
  <c r="G43" i="4"/>
  <c r="K43" i="4"/>
  <c r="M43" i="4"/>
  <c r="D43" i="4"/>
  <c r="L42" i="4"/>
  <c r="K42" i="4"/>
  <c r="A42" i="4"/>
  <c r="L41" i="4"/>
  <c r="D41" i="4"/>
  <c r="E41" i="4"/>
  <c r="A41" i="4"/>
  <c r="E40" i="4"/>
  <c r="K39" i="4"/>
  <c r="M39" i="4"/>
  <c r="D39" i="4"/>
  <c r="L38" i="4"/>
  <c r="K38" i="4"/>
  <c r="A38" i="4"/>
  <c r="C37" i="4"/>
  <c r="E37" i="4"/>
  <c r="A37" i="4"/>
  <c r="K36" i="4"/>
  <c r="M36" i="4"/>
  <c r="C36" i="4"/>
  <c r="T36" i="4" s="1"/>
  <c r="E36" i="4"/>
  <c r="G35" i="4"/>
  <c r="L35" i="4"/>
  <c r="K35" i="4"/>
  <c r="M35" i="4"/>
  <c r="D35" i="4"/>
  <c r="B35" i="4"/>
  <c r="L34" i="4"/>
  <c r="K34" i="4"/>
  <c r="A34" i="4"/>
  <c r="L33" i="4"/>
  <c r="D33" i="4"/>
  <c r="E33" i="4"/>
  <c r="A33" i="4"/>
  <c r="M32" i="4"/>
  <c r="E32" i="4"/>
  <c r="L31" i="4"/>
  <c r="K31" i="4"/>
  <c r="M31" i="4"/>
  <c r="D31" i="4"/>
  <c r="L30" i="4"/>
  <c r="K30" i="4"/>
  <c r="A30" i="4"/>
  <c r="C29" i="4"/>
  <c r="E29" i="4"/>
  <c r="A29" i="4"/>
  <c r="K28" i="4"/>
  <c r="M28" i="4"/>
  <c r="C28" i="4"/>
  <c r="E28" i="4"/>
  <c r="L27" i="4"/>
  <c r="K27" i="4"/>
  <c r="D27" i="4"/>
  <c r="B27" i="4"/>
  <c r="K26" i="4"/>
  <c r="A26" i="4"/>
  <c r="L25" i="4"/>
  <c r="K25" i="4"/>
  <c r="C25" i="4"/>
  <c r="T25" i="4" s="1"/>
  <c r="E25" i="4"/>
  <c r="A25" i="4"/>
  <c r="M24" i="4"/>
  <c r="C24" i="4"/>
  <c r="E24" i="4"/>
  <c r="L23" i="4"/>
  <c r="K23" i="4"/>
  <c r="M23" i="4"/>
  <c r="D23" i="4"/>
  <c r="K22" i="4"/>
  <c r="A22" i="4"/>
  <c r="C21" i="4"/>
  <c r="E21" i="4"/>
  <c r="A21" i="4"/>
  <c r="K20" i="4"/>
  <c r="M20" i="4"/>
  <c r="C20" i="4"/>
  <c r="E20" i="4"/>
  <c r="G19" i="4"/>
  <c r="L19" i="4"/>
  <c r="K19" i="4"/>
  <c r="M19" i="4"/>
  <c r="D19" i="4"/>
  <c r="B19" i="4"/>
  <c r="L18" i="4"/>
  <c r="K18" i="4"/>
  <c r="A18" i="4"/>
  <c r="L17" i="4"/>
  <c r="K17" i="4"/>
  <c r="C17" i="4"/>
  <c r="E17" i="4"/>
  <c r="A17" i="4"/>
  <c r="M16" i="4"/>
  <c r="C16" i="4"/>
  <c r="E16" i="4"/>
  <c r="L15" i="4"/>
  <c r="K15" i="4"/>
  <c r="M15" i="4"/>
  <c r="D15" i="4"/>
  <c r="L14" i="4"/>
  <c r="K14" i="4"/>
  <c r="A14" i="4"/>
  <c r="K13" i="4"/>
  <c r="C13" i="4"/>
  <c r="E13" i="4"/>
  <c r="A13" i="4"/>
  <c r="K12" i="4"/>
  <c r="M12" i="4"/>
  <c r="D12" i="4"/>
  <c r="E12" i="4"/>
  <c r="G11" i="4"/>
  <c r="L11" i="4"/>
  <c r="K11" i="4"/>
  <c r="M11" i="4"/>
  <c r="D11" i="4"/>
  <c r="B11" i="4"/>
  <c r="L10" i="4"/>
  <c r="K10" i="4"/>
  <c r="A10" i="4"/>
  <c r="L9" i="4"/>
  <c r="K9" i="4"/>
  <c r="C9" i="4"/>
  <c r="E9" i="4"/>
  <c r="A9" i="4"/>
  <c r="M8" i="4"/>
  <c r="D8" i="4"/>
  <c r="E8" i="4"/>
  <c r="L7" i="4"/>
  <c r="K7" i="4"/>
  <c r="M7" i="4"/>
  <c r="D7" i="4"/>
  <c r="G6" i="4"/>
  <c r="L6" i="4"/>
  <c r="K6" i="4"/>
  <c r="D6" i="4"/>
  <c r="B6" i="4"/>
  <c r="A6" i="4"/>
  <c r="C5" i="4"/>
  <c r="E5" i="4"/>
  <c r="A5" i="4"/>
  <c r="M4" i="4"/>
  <c r="D4" i="4"/>
  <c r="C4" i="4"/>
  <c r="E4" i="4"/>
  <c r="A25" i="3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L3" i="4"/>
  <c r="K3" i="4"/>
  <c r="M3" i="4"/>
  <c r="D3" i="4"/>
  <c r="C3" i="4"/>
  <c r="A3" i="4"/>
  <c r="G2" i="4"/>
  <c r="N20" i="4"/>
  <c r="L2" i="4"/>
  <c r="B2" i="4"/>
  <c r="H2" i="5"/>
  <c r="E2" i="25"/>
  <c r="AU11" i="12"/>
  <c r="G58" i="21"/>
  <c r="F59" i="21"/>
  <c r="G59" i="21"/>
  <c r="F60" i="21"/>
  <c r="F64" i="21"/>
  <c r="G66" i="21"/>
  <c r="F67" i="21"/>
  <c r="G67" i="21"/>
  <c r="F68" i="21"/>
  <c r="F72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G93" i="2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2" i="21"/>
  <c r="AV83" i="12"/>
  <c r="AV82" i="12"/>
  <c r="AV81" i="12"/>
  <c r="AV80" i="12"/>
  <c r="AV79" i="12"/>
  <c r="AV78" i="12"/>
  <c r="AV77" i="12"/>
  <c r="AV76" i="12"/>
  <c r="AV75" i="12"/>
  <c r="AV74" i="12"/>
  <c r="AV73" i="12"/>
  <c r="AV72" i="12"/>
  <c r="AV71" i="12"/>
  <c r="AV70" i="12"/>
  <c r="AV69" i="12"/>
  <c r="AV68" i="12"/>
  <c r="AV67" i="12"/>
  <c r="AV66" i="12"/>
  <c r="AV65" i="12"/>
  <c r="AV64" i="12"/>
  <c r="AV63" i="12"/>
  <c r="AV62" i="12"/>
  <c r="AV61" i="12"/>
  <c r="AV60" i="12"/>
  <c r="AV59" i="12"/>
  <c r="AV58" i="12"/>
  <c r="AV57" i="12"/>
  <c r="AV56" i="12"/>
  <c r="AV55" i="12"/>
  <c r="AV54" i="12"/>
  <c r="AV53" i="12"/>
  <c r="AV52" i="12"/>
  <c r="AV51" i="12"/>
  <c r="AV50" i="12"/>
  <c r="AV49" i="12"/>
  <c r="AV48" i="12"/>
  <c r="AV47" i="12"/>
  <c r="AV46" i="12"/>
  <c r="AV45" i="12"/>
  <c r="AV44" i="12"/>
  <c r="AV43" i="12"/>
  <c r="AV42" i="12"/>
  <c r="AV41" i="12"/>
  <c r="AV40" i="12"/>
  <c r="AV39" i="12"/>
  <c r="AV38" i="12"/>
  <c r="AV37" i="12"/>
  <c r="AV36" i="12"/>
  <c r="AV35" i="12"/>
  <c r="AV34" i="12"/>
  <c r="AV33" i="12"/>
  <c r="AV32" i="12"/>
  <c r="AV31" i="12"/>
  <c r="AV30" i="12"/>
  <c r="AV29" i="12"/>
  <c r="AV28" i="12"/>
  <c r="AV27" i="12"/>
  <c r="AV26" i="12"/>
  <c r="AV25" i="12"/>
  <c r="AV24" i="12"/>
  <c r="AV23" i="12"/>
  <c r="AV22" i="12"/>
  <c r="AV21" i="12"/>
  <c r="AV20" i="12"/>
  <c r="AV19" i="12"/>
  <c r="AV18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V17" i="12"/>
  <c r="AV16" i="12"/>
  <c r="A24" i="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F58" i="21" s="1"/>
  <c r="C59" i="21"/>
  <c r="C60" i="21"/>
  <c r="G60" i="21" s="1"/>
  <c r="C61" i="21"/>
  <c r="F61" i="21" s="1"/>
  <c r="C62" i="21"/>
  <c r="F62" i="21" s="1"/>
  <c r="C63" i="21"/>
  <c r="C64" i="21"/>
  <c r="G64" i="21" s="1"/>
  <c r="C65" i="21"/>
  <c r="F65" i="21" s="1"/>
  <c r="C66" i="21"/>
  <c r="F66" i="21" s="1"/>
  <c r="C67" i="21"/>
  <c r="C68" i="21"/>
  <c r="G68" i="21" s="1"/>
  <c r="C69" i="21"/>
  <c r="F69" i="21" s="1"/>
  <c r="C70" i="21"/>
  <c r="F70" i="21" s="1"/>
  <c r="C71" i="21"/>
  <c r="C72" i="21"/>
  <c r="G72" i="21" s="1"/>
  <c r="C73" i="21"/>
  <c r="F73" i="21" s="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2" i="21"/>
  <c r="A17" i="12"/>
  <c r="L8" i="5"/>
  <c r="L5" i="5"/>
  <c r="L7" i="5"/>
  <c r="L6" i="5"/>
  <c r="E51" i="9"/>
  <c r="L4" i="5"/>
  <c r="L3" i="5"/>
  <c r="L2" i="5"/>
  <c r="H244" i="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2" i="21"/>
  <c r="H1283" i="4"/>
  <c r="H27" i="21"/>
  <c r="A34" i="20"/>
  <c r="A18" i="10"/>
  <c r="B34" i="24"/>
  <c r="D64" i="9"/>
  <c r="A14" i="5"/>
  <c r="A25" i="25"/>
  <c r="T102" i="21"/>
  <c r="T255" i="4"/>
  <c r="T384" i="4"/>
  <c r="T385" i="4"/>
  <c r="T872" i="4"/>
  <c r="T87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2" i="1"/>
  <c r="I209" i="21"/>
  <c r="G20" i="25"/>
  <c r="F20" i="25"/>
  <c r="B20" i="25"/>
  <c r="G19" i="25"/>
  <c r="F19" i="25"/>
  <c r="B18" i="25"/>
  <c r="G17" i="25"/>
  <c r="F17" i="25"/>
  <c r="B17" i="25"/>
  <c r="G16" i="25"/>
  <c r="F16" i="25"/>
  <c r="B16" i="25"/>
  <c r="G2" i="25"/>
  <c r="F2" i="25"/>
  <c r="B2" i="25"/>
  <c r="G15" i="25"/>
  <c r="F15" i="25"/>
  <c r="E15" i="25"/>
  <c r="D15" i="25"/>
  <c r="B15" i="25"/>
  <c r="G14" i="25"/>
  <c r="F14" i="25"/>
  <c r="E14" i="25"/>
  <c r="D14" i="25"/>
  <c r="B14" i="25"/>
  <c r="G13" i="25"/>
  <c r="F13" i="25"/>
  <c r="E13" i="25"/>
  <c r="D13" i="25"/>
  <c r="B13" i="25"/>
  <c r="G12" i="25"/>
  <c r="F12" i="25"/>
  <c r="E12" i="25"/>
  <c r="D12" i="25"/>
  <c r="B12" i="25"/>
  <c r="G11" i="25"/>
  <c r="F11" i="25"/>
  <c r="E11" i="25"/>
  <c r="D11" i="25"/>
  <c r="B11" i="25"/>
  <c r="G10" i="25"/>
  <c r="F10" i="25"/>
  <c r="E10" i="25"/>
  <c r="D10" i="25"/>
  <c r="B10" i="25"/>
  <c r="G9" i="25"/>
  <c r="F9" i="25"/>
  <c r="E9" i="25"/>
  <c r="D9" i="25"/>
  <c r="B9" i="25"/>
  <c r="G8" i="25"/>
  <c r="F8" i="25"/>
  <c r="E8" i="25"/>
  <c r="D8" i="25"/>
  <c r="B8" i="25"/>
  <c r="G7" i="25"/>
  <c r="F7" i="25"/>
  <c r="E7" i="25"/>
  <c r="D7" i="25"/>
  <c r="B7" i="25"/>
  <c r="G6" i="25"/>
  <c r="F6" i="25"/>
  <c r="E6" i="25"/>
  <c r="D6" i="25"/>
  <c r="B6" i="25"/>
  <c r="G5" i="25"/>
  <c r="F5" i="25"/>
  <c r="E5" i="25"/>
  <c r="D5" i="25"/>
  <c r="B5" i="25"/>
  <c r="G4" i="25"/>
  <c r="F4" i="25"/>
  <c r="E4" i="25"/>
  <c r="D4" i="25"/>
  <c r="B4" i="25"/>
  <c r="G3" i="25"/>
  <c r="F3" i="25"/>
  <c r="E3" i="25"/>
  <c r="D3" i="25"/>
  <c r="B3" i="25"/>
  <c r="D3" i="24"/>
  <c r="E3" i="24"/>
  <c r="F3" i="24"/>
  <c r="G3" i="24"/>
  <c r="H3" i="24"/>
  <c r="I3" i="24"/>
  <c r="J3" i="24"/>
  <c r="K3" i="24"/>
  <c r="L3" i="24"/>
  <c r="M3" i="24"/>
  <c r="N3" i="24"/>
  <c r="D4" i="24"/>
  <c r="E4" i="24"/>
  <c r="F4" i="24"/>
  <c r="G4" i="24"/>
  <c r="H4" i="24"/>
  <c r="I4" i="24"/>
  <c r="J4" i="24"/>
  <c r="K4" i="24"/>
  <c r="L4" i="24"/>
  <c r="M4" i="24"/>
  <c r="N4" i="24"/>
  <c r="D5" i="24"/>
  <c r="E5" i="24"/>
  <c r="F5" i="24"/>
  <c r="G5" i="24"/>
  <c r="H5" i="24"/>
  <c r="I5" i="24"/>
  <c r="J5" i="24"/>
  <c r="K5" i="24"/>
  <c r="L5" i="24"/>
  <c r="M5" i="24"/>
  <c r="N5" i="24"/>
  <c r="D6" i="24"/>
  <c r="E6" i="24"/>
  <c r="F6" i="24"/>
  <c r="G6" i="24"/>
  <c r="H6" i="24"/>
  <c r="I6" i="24"/>
  <c r="J6" i="24"/>
  <c r="K6" i="24"/>
  <c r="L6" i="24"/>
  <c r="M6" i="24"/>
  <c r="N6" i="24"/>
  <c r="D7" i="24"/>
  <c r="E7" i="24"/>
  <c r="F7" i="24"/>
  <c r="G7" i="24"/>
  <c r="H7" i="24"/>
  <c r="I7" i="24"/>
  <c r="J7" i="24"/>
  <c r="K7" i="24"/>
  <c r="L7" i="24"/>
  <c r="M7" i="24"/>
  <c r="N7" i="24"/>
  <c r="D8" i="24"/>
  <c r="E8" i="24"/>
  <c r="F8" i="24"/>
  <c r="G8" i="24"/>
  <c r="H8" i="24"/>
  <c r="I8" i="24"/>
  <c r="J8" i="24"/>
  <c r="K8" i="24"/>
  <c r="L8" i="24"/>
  <c r="M8" i="24"/>
  <c r="N8" i="24"/>
  <c r="D9" i="24"/>
  <c r="E9" i="24"/>
  <c r="F9" i="24"/>
  <c r="G9" i="24"/>
  <c r="H9" i="24"/>
  <c r="I9" i="24"/>
  <c r="J9" i="24"/>
  <c r="K9" i="24"/>
  <c r="L9" i="24"/>
  <c r="M9" i="24"/>
  <c r="N9" i="24"/>
  <c r="D10" i="24"/>
  <c r="E10" i="24"/>
  <c r="F10" i="24"/>
  <c r="G10" i="24"/>
  <c r="H10" i="24"/>
  <c r="I10" i="24"/>
  <c r="J10" i="24"/>
  <c r="K10" i="24"/>
  <c r="L10" i="24"/>
  <c r="M10" i="24"/>
  <c r="N10" i="24"/>
  <c r="D11" i="24"/>
  <c r="E11" i="24"/>
  <c r="F11" i="24"/>
  <c r="G11" i="24"/>
  <c r="H11" i="24"/>
  <c r="I11" i="24"/>
  <c r="J11" i="24"/>
  <c r="K11" i="24"/>
  <c r="L11" i="24"/>
  <c r="M11" i="24"/>
  <c r="N11" i="24"/>
  <c r="D12" i="24"/>
  <c r="E12" i="24"/>
  <c r="F12" i="24"/>
  <c r="G12" i="24"/>
  <c r="H12" i="24"/>
  <c r="I12" i="24"/>
  <c r="J12" i="24"/>
  <c r="K12" i="24"/>
  <c r="L12" i="24"/>
  <c r="M12" i="24"/>
  <c r="N12" i="24"/>
  <c r="D13" i="24"/>
  <c r="E13" i="24"/>
  <c r="F13" i="24"/>
  <c r="G13" i="24"/>
  <c r="H13" i="24"/>
  <c r="I13" i="24"/>
  <c r="J13" i="24"/>
  <c r="K13" i="24"/>
  <c r="L13" i="24"/>
  <c r="M13" i="24"/>
  <c r="N13" i="24"/>
  <c r="D14" i="24"/>
  <c r="E14" i="24"/>
  <c r="F14" i="24"/>
  <c r="G14" i="24"/>
  <c r="H14" i="24"/>
  <c r="I14" i="24"/>
  <c r="J14" i="24"/>
  <c r="K14" i="24"/>
  <c r="L14" i="24"/>
  <c r="M14" i="24"/>
  <c r="N14" i="24"/>
  <c r="D15" i="24"/>
  <c r="E15" i="24"/>
  <c r="F15" i="24"/>
  <c r="G15" i="24"/>
  <c r="H15" i="24"/>
  <c r="I15" i="24"/>
  <c r="J15" i="24"/>
  <c r="K15" i="24"/>
  <c r="L15" i="24"/>
  <c r="M15" i="24"/>
  <c r="N15" i="24"/>
  <c r="D16" i="24"/>
  <c r="E16" i="24"/>
  <c r="F16" i="24"/>
  <c r="G16" i="24"/>
  <c r="H16" i="24"/>
  <c r="I16" i="24"/>
  <c r="J16" i="24"/>
  <c r="K16" i="24"/>
  <c r="L16" i="24"/>
  <c r="M16" i="24"/>
  <c r="N16" i="24"/>
  <c r="D17" i="24"/>
  <c r="E17" i="24"/>
  <c r="F17" i="24"/>
  <c r="G17" i="24"/>
  <c r="H17" i="24"/>
  <c r="I17" i="24"/>
  <c r="J17" i="24"/>
  <c r="K17" i="24"/>
  <c r="L17" i="24"/>
  <c r="M17" i="24"/>
  <c r="N17" i="24"/>
  <c r="D18" i="24"/>
  <c r="E18" i="24"/>
  <c r="F18" i="24"/>
  <c r="G18" i="24"/>
  <c r="H18" i="24"/>
  <c r="I18" i="24"/>
  <c r="J18" i="24"/>
  <c r="K18" i="24"/>
  <c r="L18" i="24"/>
  <c r="M18" i="24"/>
  <c r="N18" i="24"/>
  <c r="D19" i="24"/>
  <c r="E19" i="24"/>
  <c r="F19" i="24"/>
  <c r="G19" i="24"/>
  <c r="H19" i="24"/>
  <c r="I19" i="24"/>
  <c r="J19" i="24"/>
  <c r="K19" i="24"/>
  <c r="L19" i="24"/>
  <c r="M19" i="24"/>
  <c r="N19" i="24"/>
  <c r="D20" i="24"/>
  <c r="E20" i="24"/>
  <c r="F20" i="24"/>
  <c r="G20" i="24"/>
  <c r="H20" i="24"/>
  <c r="I20" i="24"/>
  <c r="J20" i="24"/>
  <c r="K20" i="24"/>
  <c r="L20" i="24"/>
  <c r="M20" i="24"/>
  <c r="N20" i="24"/>
  <c r="D21" i="24"/>
  <c r="E21" i="24"/>
  <c r="F21" i="24"/>
  <c r="G21" i="24"/>
  <c r="H21" i="24"/>
  <c r="I21" i="24"/>
  <c r="J21" i="24"/>
  <c r="K21" i="24"/>
  <c r="L21" i="24"/>
  <c r="M21" i="24"/>
  <c r="N21" i="24"/>
  <c r="D22" i="24"/>
  <c r="E22" i="24"/>
  <c r="F22" i="24"/>
  <c r="G22" i="24"/>
  <c r="H22" i="24"/>
  <c r="I22" i="24"/>
  <c r="J22" i="24"/>
  <c r="K22" i="24"/>
  <c r="L22" i="24"/>
  <c r="M22" i="24"/>
  <c r="N22" i="24"/>
  <c r="D23" i="24"/>
  <c r="E23" i="24"/>
  <c r="F23" i="24"/>
  <c r="G23" i="24"/>
  <c r="H23" i="24"/>
  <c r="I23" i="24"/>
  <c r="J23" i="24"/>
  <c r="K23" i="24"/>
  <c r="L23" i="24"/>
  <c r="M23" i="24"/>
  <c r="N23" i="24"/>
  <c r="D24" i="24"/>
  <c r="E24" i="24"/>
  <c r="F24" i="24"/>
  <c r="G24" i="24"/>
  <c r="H24" i="24"/>
  <c r="I24" i="24"/>
  <c r="J24" i="24"/>
  <c r="K24" i="24"/>
  <c r="L24" i="24"/>
  <c r="M24" i="24"/>
  <c r="N24" i="24"/>
  <c r="D25" i="24"/>
  <c r="E25" i="24"/>
  <c r="F25" i="24"/>
  <c r="G25" i="24"/>
  <c r="H25" i="24"/>
  <c r="I25" i="24"/>
  <c r="J25" i="24"/>
  <c r="K25" i="24"/>
  <c r="L25" i="24"/>
  <c r="M25" i="24"/>
  <c r="N25" i="24"/>
  <c r="D26" i="24"/>
  <c r="E26" i="24"/>
  <c r="F26" i="24"/>
  <c r="G26" i="24"/>
  <c r="H26" i="24"/>
  <c r="I26" i="24"/>
  <c r="J26" i="24"/>
  <c r="K26" i="24"/>
  <c r="L26" i="24"/>
  <c r="M26" i="24"/>
  <c r="N26" i="24"/>
  <c r="D27" i="24"/>
  <c r="E27" i="24"/>
  <c r="F27" i="24"/>
  <c r="G27" i="24"/>
  <c r="H27" i="24"/>
  <c r="I27" i="24"/>
  <c r="J27" i="24"/>
  <c r="K27" i="24"/>
  <c r="L27" i="24"/>
  <c r="M27" i="24"/>
  <c r="N27" i="24"/>
  <c r="D28" i="24"/>
  <c r="E28" i="24"/>
  <c r="F28" i="24"/>
  <c r="G28" i="24"/>
  <c r="H28" i="24"/>
  <c r="I28" i="24"/>
  <c r="J28" i="24"/>
  <c r="K28" i="24"/>
  <c r="L28" i="24"/>
  <c r="M28" i="24"/>
  <c r="N28" i="24"/>
  <c r="N2" i="24"/>
  <c r="M2" i="24"/>
  <c r="L2" i="24"/>
  <c r="K2" i="24"/>
  <c r="J2" i="24"/>
  <c r="I2" i="24"/>
  <c r="H2" i="24"/>
  <c r="G2" i="24"/>
  <c r="F2" i="24"/>
  <c r="E2" i="24"/>
  <c r="D2" i="24"/>
  <c r="S102" i="21"/>
  <c r="V255" i="4"/>
  <c r="V384" i="4"/>
  <c r="V385" i="4"/>
  <c r="V872" i="4"/>
  <c r="V873" i="4"/>
  <c r="D104" i="21"/>
  <c r="T104" i="21" s="1"/>
  <c r="D105" i="21"/>
  <c r="T105" i="21" s="1"/>
  <c r="D106" i="21"/>
  <c r="T106" i="21" s="1"/>
  <c r="D107" i="21"/>
  <c r="T107" i="21" s="1"/>
  <c r="D108" i="21"/>
  <c r="T108" i="21" s="1"/>
  <c r="D109" i="21"/>
  <c r="T109" i="21" s="1"/>
  <c r="D110" i="21"/>
  <c r="T110" i="21" s="1"/>
  <c r="D111" i="21"/>
  <c r="T111" i="21"/>
  <c r="D112" i="21"/>
  <c r="T112" i="21" s="1"/>
  <c r="D113" i="21"/>
  <c r="T113" i="21" s="1"/>
  <c r="D114" i="21"/>
  <c r="T114" i="21" s="1"/>
  <c r="D115" i="21"/>
  <c r="T115" i="21" s="1"/>
  <c r="D116" i="21"/>
  <c r="T116" i="21" s="1"/>
  <c r="D117" i="21"/>
  <c r="T117" i="21" s="1"/>
  <c r="D118" i="21"/>
  <c r="T118" i="21" s="1"/>
  <c r="D119" i="21"/>
  <c r="T119" i="21" s="1"/>
  <c r="D120" i="21"/>
  <c r="T120" i="21" s="1"/>
  <c r="D121" i="21"/>
  <c r="T121" i="21" s="1"/>
  <c r="D122" i="21"/>
  <c r="T122" i="21" s="1"/>
  <c r="D123" i="21"/>
  <c r="T123" i="21" s="1"/>
  <c r="D124" i="21"/>
  <c r="T124" i="21" s="1"/>
  <c r="D125" i="21"/>
  <c r="T125" i="21" s="1"/>
  <c r="D126" i="21"/>
  <c r="T126" i="21" s="1"/>
  <c r="D127" i="21"/>
  <c r="T127" i="21" s="1"/>
  <c r="D128" i="21"/>
  <c r="T128" i="21" s="1"/>
  <c r="D129" i="21"/>
  <c r="T129" i="21" s="1"/>
  <c r="D130" i="21"/>
  <c r="T130" i="21" s="1"/>
  <c r="D131" i="21"/>
  <c r="T131" i="21" s="1"/>
  <c r="D132" i="21"/>
  <c r="T132" i="21" s="1"/>
  <c r="D133" i="21"/>
  <c r="T133" i="21" s="1"/>
  <c r="D134" i="21"/>
  <c r="T134" i="21" s="1"/>
  <c r="D135" i="21"/>
  <c r="T135" i="21" s="1"/>
  <c r="D136" i="21"/>
  <c r="T136" i="21" s="1"/>
  <c r="D137" i="21"/>
  <c r="T137" i="21" s="1"/>
  <c r="D138" i="21"/>
  <c r="T138" i="21" s="1"/>
  <c r="D139" i="21"/>
  <c r="T139" i="21" s="1"/>
  <c r="D140" i="21"/>
  <c r="T140" i="21" s="1"/>
  <c r="D141" i="21"/>
  <c r="T141" i="21" s="1"/>
  <c r="D142" i="21"/>
  <c r="T142" i="21" s="1"/>
  <c r="D143" i="21"/>
  <c r="T143" i="21" s="1"/>
  <c r="D144" i="21"/>
  <c r="T144" i="21" s="1"/>
  <c r="D145" i="21"/>
  <c r="T145" i="21" s="1"/>
  <c r="D146" i="21"/>
  <c r="T146" i="21" s="1"/>
  <c r="D147" i="21"/>
  <c r="T147" i="21" s="1"/>
  <c r="D148" i="21"/>
  <c r="T148" i="21" s="1"/>
  <c r="D149" i="21"/>
  <c r="T149" i="21" s="1"/>
  <c r="D150" i="21"/>
  <c r="T150" i="21" s="1"/>
  <c r="D151" i="21"/>
  <c r="T151" i="21" s="1"/>
  <c r="D152" i="21"/>
  <c r="T152" i="21" s="1"/>
  <c r="D153" i="21"/>
  <c r="T153" i="21" s="1"/>
  <c r="D154" i="21"/>
  <c r="T154" i="21"/>
  <c r="D155" i="21"/>
  <c r="T155" i="21" s="1"/>
  <c r="D156" i="21"/>
  <c r="T156" i="21" s="1"/>
  <c r="D157" i="21"/>
  <c r="T157" i="21" s="1"/>
  <c r="D158" i="21"/>
  <c r="T158" i="21" s="1"/>
  <c r="D159" i="21"/>
  <c r="T159" i="21" s="1"/>
  <c r="D160" i="21"/>
  <c r="T160" i="21" s="1"/>
  <c r="D161" i="21"/>
  <c r="T161" i="21" s="1"/>
  <c r="D162" i="21"/>
  <c r="T162" i="21" s="1"/>
  <c r="D163" i="21"/>
  <c r="T163" i="21" s="1"/>
  <c r="D164" i="21"/>
  <c r="T164" i="21" s="1"/>
  <c r="D165" i="21"/>
  <c r="T165" i="21" s="1"/>
  <c r="D166" i="21"/>
  <c r="T166" i="21" s="1"/>
  <c r="D167" i="21"/>
  <c r="T167" i="21" s="1"/>
  <c r="D168" i="21"/>
  <c r="T168" i="21" s="1"/>
  <c r="D169" i="21"/>
  <c r="T169" i="21" s="1"/>
  <c r="D170" i="21"/>
  <c r="T170" i="21" s="1"/>
  <c r="D171" i="21"/>
  <c r="T171" i="21" s="1"/>
  <c r="D172" i="21"/>
  <c r="T172" i="21" s="1"/>
  <c r="D173" i="21"/>
  <c r="T173" i="21" s="1"/>
  <c r="D174" i="21"/>
  <c r="T174" i="21" s="1"/>
  <c r="D175" i="21"/>
  <c r="T175" i="21" s="1"/>
  <c r="D176" i="21"/>
  <c r="T176" i="21" s="1"/>
  <c r="D177" i="21"/>
  <c r="T177" i="21" s="1"/>
  <c r="D178" i="21"/>
  <c r="T178" i="21" s="1"/>
  <c r="D179" i="21"/>
  <c r="T179" i="21" s="1"/>
  <c r="D180" i="21"/>
  <c r="T180" i="21" s="1"/>
  <c r="D181" i="21"/>
  <c r="T181" i="21" s="1"/>
  <c r="D182" i="21"/>
  <c r="T182" i="21" s="1"/>
  <c r="D183" i="21"/>
  <c r="T183" i="21" s="1"/>
  <c r="D184" i="21"/>
  <c r="T184" i="21" s="1"/>
  <c r="D185" i="21"/>
  <c r="T185" i="21" s="1"/>
  <c r="D186" i="21"/>
  <c r="T186" i="21" s="1"/>
  <c r="D187" i="21"/>
  <c r="T187" i="21" s="1"/>
  <c r="D188" i="21"/>
  <c r="T188" i="21" s="1"/>
  <c r="D189" i="21"/>
  <c r="T189" i="21" s="1"/>
  <c r="D190" i="21"/>
  <c r="T190" i="21" s="1"/>
  <c r="D191" i="21"/>
  <c r="T191" i="21" s="1"/>
  <c r="D192" i="21"/>
  <c r="T192" i="21" s="1"/>
  <c r="D193" i="21"/>
  <c r="T193" i="21" s="1"/>
  <c r="D194" i="21"/>
  <c r="T194" i="21" s="1"/>
  <c r="D195" i="21"/>
  <c r="T195" i="21" s="1"/>
  <c r="D196" i="21"/>
  <c r="T196" i="21" s="1"/>
  <c r="D197" i="21"/>
  <c r="T197" i="21" s="1"/>
  <c r="D198" i="21"/>
  <c r="T198" i="21" s="1"/>
  <c r="D199" i="21"/>
  <c r="T199" i="21" s="1"/>
  <c r="D200" i="21"/>
  <c r="T200" i="21" s="1"/>
  <c r="D201" i="21"/>
  <c r="T201" i="21" s="1"/>
  <c r="D202" i="21"/>
  <c r="T202" i="21" s="1"/>
  <c r="D203" i="21"/>
  <c r="T203" i="21" s="1"/>
  <c r="D204" i="21"/>
  <c r="T204" i="21" s="1"/>
  <c r="D103" i="21"/>
  <c r="T103" i="21" s="1"/>
  <c r="D98" i="21"/>
  <c r="T98" i="21" s="1"/>
  <c r="D99" i="21"/>
  <c r="T99" i="21" s="1"/>
  <c r="D100" i="21"/>
  <c r="T100" i="21" s="1"/>
  <c r="D101" i="21"/>
  <c r="T101" i="21" s="1"/>
  <c r="D3" i="21"/>
  <c r="D4" i="21"/>
  <c r="T4" i="21" s="1"/>
  <c r="D5" i="21"/>
  <c r="T5" i="21" s="1"/>
  <c r="D6" i="21"/>
  <c r="D7" i="21"/>
  <c r="D8" i="21"/>
  <c r="D9" i="21"/>
  <c r="T9" i="21" s="1"/>
  <c r="D10" i="21"/>
  <c r="T10" i="21" s="1"/>
  <c r="D11" i="21"/>
  <c r="D12" i="21"/>
  <c r="D13" i="21"/>
  <c r="T13" i="21" s="1"/>
  <c r="D14" i="21"/>
  <c r="D15" i="21"/>
  <c r="T15" i="21" s="1"/>
  <c r="D16" i="21"/>
  <c r="T16" i="21" s="1"/>
  <c r="D17" i="21"/>
  <c r="T17" i="21" s="1"/>
  <c r="D18" i="21"/>
  <c r="D19" i="21"/>
  <c r="D20" i="21"/>
  <c r="D21" i="21"/>
  <c r="T21" i="21" s="1"/>
  <c r="D22" i="21"/>
  <c r="T22" i="21" s="1"/>
  <c r="D23" i="21"/>
  <c r="T23" i="21" s="1"/>
  <c r="D24" i="21"/>
  <c r="T24" i="21" s="1"/>
  <c r="D25" i="21"/>
  <c r="T25" i="21" s="1"/>
  <c r="D26" i="21"/>
  <c r="D27" i="21"/>
  <c r="T27" i="21" s="1"/>
  <c r="D28" i="21"/>
  <c r="T28" i="21" s="1"/>
  <c r="D29" i="21"/>
  <c r="T29" i="21" s="1"/>
  <c r="D30" i="21"/>
  <c r="T30" i="21" s="1"/>
  <c r="D31" i="21"/>
  <c r="T31" i="21" s="1"/>
  <c r="D32" i="21"/>
  <c r="T32" i="21" s="1"/>
  <c r="D33" i="21"/>
  <c r="D34" i="21"/>
  <c r="T34" i="21" s="1"/>
  <c r="D35" i="21"/>
  <c r="T35" i="21" s="1"/>
  <c r="D36" i="21"/>
  <c r="D37" i="21"/>
  <c r="T37" i="21" s="1"/>
  <c r="D38" i="21"/>
  <c r="T38" i="21" s="1"/>
  <c r="D39" i="21"/>
  <c r="T39" i="21" s="1"/>
  <c r="D40" i="21"/>
  <c r="D41" i="21"/>
  <c r="T41" i="21" s="1"/>
  <c r="D42" i="21"/>
  <c r="D43" i="21"/>
  <c r="T43" i="21" s="1"/>
  <c r="D44" i="21"/>
  <c r="T44" i="21" s="1"/>
  <c r="D45" i="21"/>
  <c r="T45" i="21" s="1"/>
  <c r="D46" i="21"/>
  <c r="T46" i="21" s="1"/>
  <c r="D47" i="21"/>
  <c r="T47" i="21" s="1"/>
  <c r="D48" i="21"/>
  <c r="T48" i="21" s="1"/>
  <c r="D49" i="21"/>
  <c r="T49" i="21" s="1"/>
  <c r="D50" i="21"/>
  <c r="T50" i="21" s="1"/>
  <c r="D51" i="21"/>
  <c r="T51" i="21" s="1"/>
  <c r="D52" i="21"/>
  <c r="T52" i="21" s="1"/>
  <c r="D53" i="21"/>
  <c r="T53" i="21" s="1"/>
  <c r="D54" i="21"/>
  <c r="T54" i="21" s="1"/>
  <c r="D55" i="21"/>
  <c r="T55" i="21" s="1"/>
  <c r="D56" i="21"/>
  <c r="T56" i="21" s="1"/>
  <c r="D57" i="21"/>
  <c r="T57" i="21" s="1"/>
  <c r="D58" i="21"/>
  <c r="T58" i="21" s="1"/>
  <c r="D59" i="21"/>
  <c r="T59" i="21" s="1"/>
  <c r="D60" i="21"/>
  <c r="T60" i="21" s="1"/>
  <c r="D61" i="21"/>
  <c r="T61" i="21" s="1"/>
  <c r="D62" i="21"/>
  <c r="T62" i="21" s="1"/>
  <c r="D63" i="21"/>
  <c r="T63" i="21" s="1"/>
  <c r="D64" i="21"/>
  <c r="T64" i="21" s="1"/>
  <c r="D65" i="21"/>
  <c r="T65" i="21" s="1"/>
  <c r="D66" i="21"/>
  <c r="T66" i="21" s="1"/>
  <c r="D67" i="21"/>
  <c r="T67" i="21" s="1"/>
  <c r="D68" i="21"/>
  <c r="T68" i="21" s="1"/>
  <c r="D69" i="21"/>
  <c r="T69" i="21" s="1"/>
  <c r="D70" i="21"/>
  <c r="T70" i="21" s="1"/>
  <c r="D71" i="21"/>
  <c r="T71" i="21" s="1"/>
  <c r="D72" i="21"/>
  <c r="T72" i="21" s="1"/>
  <c r="D73" i="21"/>
  <c r="T73" i="21" s="1"/>
  <c r="D74" i="21"/>
  <c r="T74" i="21" s="1"/>
  <c r="D75" i="21"/>
  <c r="T75" i="21" s="1"/>
  <c r="D76" i="21"/>
  <c r="T76" i="21" s="1"/>
  <c r="D77" i="21"/>
  <c r="T77" i="21" s="1"/>
  <c r="D78" i="21"/>
  <c r="T78" i="21" s="1"/>
  <c r="D79" i="21"/>
  <c r="T79" i="21" s="1"/>
  <c r="D80" i="21"/>
  <c r="T80" i="21" s="1"/>
  <c r="D81" i="21"/>
  <c r="T81" i="21" s="1"/>
  <c r="D82" i="21"/>
  <c r="T82" i="21" s="1"/>
  <c r="D83" i="21"/>
  <c r="T83" i="21" s="1"/>
  <c r="D84" i="21"/>
  <c r="T84" i="21" s="1"/>
  <c r="D85" i="21"/>
  <c r="T85" i="21" s="1"/>
  <c r="D86" i="21"/>
  <c r="T86" i="21" s="1"/>
  <c r="D87" i="21"/>
  <c r="T87" i="21" s="1"/>
  <c r="D88" i="21"/>
  <c r="T88" i="21" s="1"/>
  <c r="D89" i="21"/>
  <c r="T89" i="21" s="1"/>
  <c r="D90" i="21"/>
  <c r="T90" i="21" s="1"/>
  <c r="D91" i="21"/>
  <c r="T91" i="21" s="1"/>
  <c r="D92" i="21"/>
  <c r="T92" i="21" s="1"/>
  <c r="D93" i="21"/>
  <c r="T93" i="21" s="1"/>
  <c r="D94" i="21"/>
  <c r="T94" i="21" s="1"/>
  <c r="D95" i="21"/>
  <c r="T95" i="21" s="1"/>
  <c r="D96" i="21"/>
  <c r="T96" i="21" s="1"/>
  <c r="D97" i="21"/>
  <c r="T97" i="21" s="1"/>
  <c r="D2" i="21"/>
  <c r="U255" i="4"/>
  <c r="U384" i="4"/>
  <c r="U385" i="4"/>
  <c r="U872" i="4"/>
  <c r="U873" i="4"/>
  <c r="A1368" i="4"/>
  <c r="N1359" i="4"/>
  <c r="M1359" i="4"/>
  <c r="L1359" i="4"/>
  <c r="K1359" i="4"/>
  <c r="F1359" i="4"/>
  <c r="U1359" i="4"/>
  <c r="E1359" i="4"/>
  <c r="C1359" i="4"/>
  <c r="B1359" i="4"/>
  <c r="A1359" i="4"/>
  <c r="V1359" i="4"/>
  <c r="N1358" i="4"/>
  <c r="M1358" i="4"/>
  <c r="L1358" i="4"/>
  <c r="K1358" i="4"/>
  <c r="F1358" i="4"/>
  <c r="U1358" i="4"/>
  <c r="E1358" i="4"/>
  <c r="C1358" i="4"/>
  <c r="B1358" i="4"/>
  <c r="A1358" i="4"/>
  <c r="V1358" i="4"/>
  <c r="N1357" i="4"/>
  <c r="M1357" i="4"/>
  <c r="L1357" i="4"/>
  <c r="K1357" i="4"/>
  <c r="F1357" i="4"/>
  <c r="U1357" i="4"/>
  <c r="E1357" i="4"/>
  <c r="C1357" i="4"/>
  <c r="B1357" i="4"/>
  <c r="A1357" i="4"/>
  <c r="V1357" i="4"/>
  <c r="N1356" i="4"/>
  <c r="M1356" i="4"/>
  <c r="L1356" i="4"/>
  <c r="K1356" i="4"/>
  <c r="F1356" i="4"/>
  <c r="U1356" i="4"/>
  <c r="E1356" i="4"/>
  <c r="C1356" i="4"/>
  <c r="B1356" i="4"/>
  <c r="A1356" i="4"/>
  <c r="V1356" i="4"/>
  <c r="N1355" i="4"/>
  <c r="M1355" i="4"/>
  <c r="L1355" i="4"/>
  <c r="K1355" i="4"/>
  <c r="F1355" i="4"/>
  <c r="U1355" i="4"/>
  <c r="E1355" i="4"/>
  <c r="C1355" i="4"/>
  <c r="B1355" i="4"/>
  <c r="A1355" i="4"/>
  <c r="V1355" i="4"/>
  <c r="N1354" i="4"/>
  <c r="M1354" i="4"/>
  <c r="L1354" i="4"/>
  <c r="K1354" i="4"/>
  <c r="F1354" i="4"/>
  <c r="U1354" i="4"/>
  <c r="E1354" i="4"/>
  <c r="C1354" i="4"/>
  <c r="B1354" i="4"/>
  <c r="A1354" i="4"/>
  <c r="V1354" i="4"/>
  <c r="N1353" i="4"/>
  <c r="M1353" i="4"/>
  <c r="L1353" i="4"/>
  <c r="K1353" i="4"/>
  <c r="F1353" i="4"/>
  <c r="U1353" i="4"/>
  <c r="E1353" i="4"/>
  <c r="C1353" i="4"/>
  <c r="B1353" i="4"/>
  <c r="A1353" i="4"/>
  <c r="V1353" i="4"/>
  <c r="N1352" i="4"/>
  <c r="M1352" i="4"/>
  <c r="L1352" i="4"/>
  <c r="K1352" i="4"/>
  <c r="F1352" i="4"/>
  <c r="U1352" i="4"/>
  <c r="E1352" i="4"/>
  <c r="C1352" i="4"/>
  <c r="B1352" i="4"/>
  <c r="A1352" i="4"/>
  <c r="V1352" i="4"/>
  <c r="N1351" i="4"/>
  <c r="M1351" i="4"/>
  <c r="L1351" i="4"/>
  <c r="K1351" i="4"/>
  <c r="F1351" i="4"/>
  <c r="U1351" i="4"/>
  <c r="E1351" i="4"/>
  <c r="C1351" i="4"/>
  <c r="B1351" i="4"/>
  <c r="A1351" i="4"/>
  <c r="V1351" i="4"/>
  <c r="N1350" i="4"/>
  <c r="M1350" i="4"/>
  <c r="L1350" i="4"/>
  <c r="K1350" i="4"/>
  <c r="F1350" i="4"/>
  <c r="U1350" i="4"/>
  <c r="E1350" i="4"/>
  <c r="C1350" i="4"/>
  <c r="B1350" i="4"/>
  <c r="A1350" i="4"/>
  <c r="V1350" i="4"/>
  <c r="N1349" i="4"/>
  <c r="M1349" i="4"/>
  <c r="L1349" i="4"/>
  <c r="K1349" i="4"/>
  <c r="F1349" i="4"/>
  <c r="U1349" i="4"/>
  <c r="E1349" i="4"/>
  <c r="C1349" i="4"/>
  <c r="B1349" i="4"/>
  <c r="A1349" i="4"/>
  <c r="V1349" i="4"/>
  <c r="N1348" i="4"/>
  <c r="M1348" i="4"/>
  <c r="L1348" i="4"/>
  <c r="K1348" i="4"/>
  <c r="F1348" i="4"/>
  <c r="U1348" i="4"/>
  <c r="E1348" i="4"/>
  <c r="C1348" i="4"/>
  <c r="B1348" i="4"/>
  <c r="A1348" i="4"/>
  <c r="V1348" i="4"/>
  <c r="N1347" i="4"/>
  <c r="M1347" i="4"/>
  <c r="L1347" i="4"/>
  <c r="K1347" i="4"/>
  <c r="F1347" i="4"/>
  <c r="U1347" i="4"/>
  <c r="E1347" i="4"/>
  <c r="C1347" i="4"/>
  <c r="B1347" i="4"/>
  <c r="A1347" i="4"/>
  <c r="V1347" i="4"/>
  <c r="N1346" i="4"/>
  <c r="M1346" i="4"/>
  <c r="L1346" i="4"/>
  <c r="K1346" i="4"/>
  <c r="F1346" i="4"/>
  <c r="U1346" i="4"/>
  <c r="E1346" i="4"/>
  <c r="C1346" i="4"/>
  <c r="B1346" i="4"/>
  <c r="A1346" i="4"/>
  <c r="V1346" i="4"/>
  <c r="N1345" i="4"/>
  <c r="M1345" i="4"/>
  <c r="L1345" i="4"/>
  <c r="K1345" i="4"/>
  <c r="F1345" i="4"/>
  <c r="U1345" i="4"/>
  <c r="E1345" i="4"/>
  <c r="C1345" i="4"/>
  <c r="B1345" i="4"/>
  <c r="A1345" i="4"/>
  <c r="V1345" i="4"/>
  <c r="N1344" i="4"/>
  <c r="M1344" i="4"/>
  <c r="L1344" i="4"/>
  <c r="K1344" i="4"/>
  <c r="F1344" i="4"/>
  <c r="U1344" i="4"/>
  <c r="E1344" i="4"/>
  <c r="C1344" i="4"/>
  <c r="B1344" i="4"/>
  <c r="A1344" i="4"/>
  <c r="V1344" i="4"/>
  <c r="N1343" i="4"/>
  <c r="M1343" i="4"/>
  <c r="L1343" i="4"/>
  <c r="K1343" i="4"/>
  <c r="F1343" i="4"/>
  <c r="U1343" i="4"/>
  <c r="E1343" i="4"/>
  <c r="C1343" i="4"/>
  <c r="B1343" i="4"/>
  <c r="A1343" i="4"/>
  <c r="V1343" i="4"/>
  <c r="N1342" i="4"/>
  <c r="M1342" i="4"/>
  <c r="L1342" i="4"/>
  <c r="K1342" i="4"/>
  <c r="F1342" i="4"/>
  <c r="U1342" i="4"/>
  <c r="E1342" i="4"/>
  <c r="C1342" i="4"/>
  <c r="B1342" i="4"/>
  <c r="A1342" i="4"/>
  <c r="V1342" i="4"/>
  <c r="N1341" i="4"/>
  <c r="M1341" i="4"/>
  <c r="L1341" i="4"/>
  <c r="K1341" i="4"/>
  <c r="F1341" i="4"/>
  <c r="U1341" i="4"/>
  <c r="E1341" i="4"/>
  <c r="C1341" i="4"/>
  <c r="B1341" i="4"/>
  <c r="A1341" i="4"/>
  <c r="V1341" i="4"/>
  <c r="N1340" i="4"/>
  <c r="M1340" i="4"/>
  <c r="L1340" i="4"/>
  <c r="K1340" i="4"/>
  <c r="F1340" i="4"/>
  <c r="U1340" i="4"/>
  <c r="E1340" i="4"/>
  <c r="C1340" i="4"/>
  <c r="B1340" i="4"/>
  <c r="A1340" i="4"/>
  <c r="V1340" i="4"/>
  <c r="N1339" i="4"/>
  <c r="M1339" i="4"/>
  <c r="L1339" i="4"/>
  <c r="K1339" i="4"/>
  <c r="F1339" i="4"/>
  <c r="U1339" i="4"/>
  <c r="E1339" i="4"/>
  <c r="C1339" i="4"/>
  <c r="B1339" i="4"/>
  <c r="A1339" i="4"/>
  <c r="V1339" i="4"/>
  <c r="N1338" i="4"/>
  <c r="M1338" i="4"/>
  <c r="L1338" i="4"/>
  <c r="K1338" i="4"/>
  <c r="F1338" i="4"/>
  <c r="U1338" i="4"/>
  <c r="E1338" i="4"/>
  <c r="C1338" i="4"/>
  <c r="B1338" i="4"/>
  <c r="A1338" i="4"/>
  <c r="V1338" i="4"/>
  <c r="N1337" i="4"/>
  <c r="M1337" i="4"/>
  <c r="L1337" i="4"/>
  <c r="K1337" i="4"/>
  <c r="F1337" i="4"/>
  <c r="U1337" i="4"/>
  <c r="E1337" i="4"/>
  <c r="C1337" i="4"/>
  <c r="B1337" i="4"/>
  <c r="A1337" i="4"/>
  <c r="V1337" i="4"/>
  <c r="N1336" i="4"/>
  <c r="M1336" i="4"/>
  <c r="L1336" i="4"/>
  <c r="K1336" i="4"/>
  <c r="F1336" i="4"/>
  <c r="U1336" i="4"/>
  <c r="E1336" i="4"/>
  <c r="C1336" i="4"/>
  <c r="B1336" i="4"/>
  <c r="A1336" i="4"/>
  <c r="V1336" i="4"/>
  <c r="N1335" i="4"/>
  <c r="M1335" i="4"/>
  <c r="L1335" i="4"/>
  <c r="K1335" i="4"/>
  <c r="F1335" i="4"/>
  <c r="U1335" i="4"/>
  <c r="E1335" i="4"/>
  <c r="C1335" i="4"/>
  <c r="B1335" i="4"/>
  <c r="A1335" i="4"/>
  <c r="V1335" i="4"/>
  <c r="N1334" i="4"/>
  <c r="M1334" i="4"/>
  <c r="L1334" i="4"/>
  <c r="K1334" i="4"/>
  <c r="F1334" i="4"/>
  <c r="U1334" i="4"/>
  <c r="E1334" i="4"/>
  <c r="C1334" i="4"/>
  <c r="B1334" i="4"/>
  <c r="A1334" i="4"/>
  <c r="V1334" i="4"/>
  <c r="N1333" i="4"/>
  <c r="M1333" i="4"/>
  <c r="L1333" i="4"/>
  <c r="K1333" i="4"/>
  <c r="F1333" i="4"/>
  <c r="U1333" i="4"/>
  <c r="E1333" i="4"/>
  <c r="C1333" i="4"/>
  <c r="B1333" i="4"/>
  <c r="A1333" i="4"/>
  <c r="V1333" i="4"/>
  <c r="N1332" i="4"/>
  <c r="M1332" i="4"/>
  <c r="L1332" i="4"/>
  <c r="K1332" i="4"/>
  <c r="F1332" i="4"/>
  <c r="U1332" i="4"/>
  <c r="E1332" i="4"/>
  <c r="C1332" i="4"/>
  <c r="B1332" i="4"/>
  <c r="A1332" i="4"/>
  <c r="V1332" i="4"/>
  <c r="N1331" i="4"/>
  <c r="M1331" i="4"/>
  <c r="L1331" i="4"/>
  <c r="K1331" i="4"/>
  <c r="F1331" i="4"/>
  <c r="U1331" i="4"/>
  <c r="E1331" i="4"/>
  <c r="C1331" i="4"/>
  <c r="B1331" i="4"/>
  <c r="A1331" i="4"/>
  <c r="V1331" i="4"/>
  <c r="N1330" i="4"/>
  <c r="M1330" i="4"/>
  <c r="L1330" i="4"/>
  <c r="K1330" i="4"/>
  <c r="F1330" i="4"/>
  <c r="U1330" i="4"/>
  <c r="E1330" i="4"/>
  <c r="C1330" i="4"/>
  <c r="B1330" i="4"/>
  <c r="A1330" i="4"/>
  <c r="V1330" i="4"/>
  <c r="N1329" i="4"/>
  <c r="M1329" i="4"/>
  <c r="L1329" i="4"/>
  <c r="K1329" i="4"/>
  <c r="F1329" i="4"/>
  <c r="U1329" i="4"/>
  <c r="E1329" i="4"/>
  <c r="C1329" i="4"/>
  <c r="T1329" i="4" s="1"/>
  <c r="B1329" i="4"/>
  <c r="A1329" i="4"/>
  <c r="V1329" i="4"/>
  <c r="N1328" i="4"/>
  <c r="M1328" i="4"/>
  <c r="L1328" i="4"/>
  <c r="K1328" i="4"/>
  <c r="F1328" i="4"/>
  <c r="U1328" i="4"/>
  <c r="E1328" i="4"/>
  <c r="C1328" i="4"/>
  <c r="B1328" i="4"/>
  <c r="A1328" i="4"/>
  <c r="V1328" i="4"/>
  <c r="N1327" i="4"/>
  <c r="M1327" i="4"/>
  <c r="L1327" i="4"/>
  <c r="K1327" i="4"/>
  <c r="F1327" i="4"/>
  <c r="U1327" i="4"/>
  <c r="E1327" i="4"/>
  <c r="C1327" i="4"/>
  <c r="B1327" i="4"/>
  <c r="A1327" i="4"/>
  <c r="V1327" i="4"/>
  <c r="N1326" i="4"/>
  <c r="M1326" i="4"/>
  <c r="L1326" i="4"/>
  <c r="K1326" i="4"/>
  <c r="F1326" i="4"/>
  <c r="U1326" i="4"/>
  <c r="E1326" i="4"/>
  <c r="C1326" i="4"/>
  <c r="B1326" i="4"/>
  <c r="A1326" i="4"/>
  <c r="V1326" i="4"/>
  <c r="N1325" i="4"/>
  <c r="M1325" i="4"/>
  <c r="L1325" i="4"/>
  <c r="K1325" i="4"/>
  <c r="F1325" i="4"/>
  <c r="U1325" i="4"/>
  <c r="E1325" i="4"/>
  <c r="C1325" i="4"/>
  <c r="B1325" i="4"/>
  <c r="A1325" i="4"/>
  <c r="V1325" i="4"/>
  <c r="N1324" i="4"/>
  <c r="M1324" i="4"/>
  <c r="L1324" i="4"/>
  <c r="K1324" i="4"/>
  <c r="F1324" i="4"/>
  <c r="U1324" i="4"/>
  <c r="E1324" i="4"/>
  <c r="C1324" i="4"/>
  <c r="B1324" i="4"/>
  <c r="A1324" i="4"/>
  <c r="V1324" i="4"/>
  <c r="N1323" i="4"/>
  <c r="M1323" i="4"/>
  <c r="L1323" i="4"/>
  <c r="K1323" i="4"/>
  <c r="F1323" i="4"/>
  <c r="U1323" i="4"/>
  <c r="E1323" i="4"/>
  <c r="C1323" i="4"/>
  <c r="B1323" i="4"/>
  <c r="A1323" i="4"/>
  <c r="V1323" i="4"/>
  <c r="N1322" i="4"/>
  <c r="M1322" i="4"/>
  <c r="L1322" i="4"/>
  <c r="K1322" i="4"/>
  <c r="F1322" i="4"/>
  <c r="U1322" i="4"/>
  <c r="E1322" i="4"/>
  <c r="C1322" i="4"/>
  <c r="B1322" i="4"/>
  <c r="A1322" i="4"/>
  <c r="V1322" i="4"/>
  <c r="N1321" i="4"/>
  <c r="M1321" i="4"/>
  <c r="L1321" i="4"/>
  <c r="K1321" i="4"/>
  <c r="F1321" i="4"/>
  <c r="U1321" i="4"/>
  <c r="E1321" i="4"/>
  <c r="C1321" i="4"/>
  <c r="B1321" i="4"/>
  <c r="A1321" i="4"/>
  <c r="V1321" i="4"/>
  <c r="N1320" i="4"/>
  <c r="M1320" i="4"/>
  <c r="L1320" i="4"/>
  <c r="K1320" i="4"/>
  <c r="F1320" i="4"/>
  <c r="U1320" i="4"/>
  <c r="E1320" i="4"/>
  <c r="C1320" i="4"/>
  <c r="B1320" i="4"/>
  <c r="A1320" i="4"/>
  <c r="V1320" i="4"/>
  <c r="N1319" i="4"/>
  <c r="M1319" i="4"/>
  <c r="L1319" i="4"/>
  <c r="K1319" i="4"/>
  <c r="F1319" i="4"/>
  <c r="U1319" i="4"/>
  <c r="E1319" i="4"/>
  <c r="C1319" i="4"/>
  <c r="B1319" i="4"/>
  <c r="A1319" i="4"/>
  <c r="V1319" i="4"/>
  <c r="N1318" i="4"/>
  <c r="M1318" i="4"/>
  <c r="L1318" i="4"/>
  <c r="K1318" i="4"/>
  <c r="F1318" i="4"/>
  <c r="U1318" i="4"/>
  <c r="E1318" i="4"/>
  <c r="C1318" i="4"/>
  <c r="B1318" i="4"/>
  <c r="A1318" i="4"/>
  <c r="V1318" i="4"/>
  <c r="N1317" i="4"/>
  <c r="M1317" i="4"/>
  <c r="L1317" i="4"/>
  <c r="K1317" i="4"/>
  <c r="F1317" i="4"/>
  <c r="U1317" i="4"/>
  <c r="E1317" i="4"/>
  <c r="C1317" i="4"/>
  <c r="B1317" i="4"/>
  <c r="A1317" i="4"/>
  <c r="V1317" i="4"/>
  <c r="N1316" i="4"/>
  <c r="M1316" i="4"/>
  <c r="L1316" i="4"/>
  <c r="K1316" i="4"/>
  <c r="F1316" i="4"/>
  <c r="U1316" i="4"/>
  <c r="E1316" i="4"/>
  <c r="C1316" i="4"/>
  <c r="B1316" i="4"/>
  <c r="A1316" i="4"/>
  <c r="V1316" i="4"/>
  <c r="N1315" i="4"/>
  <c r="M1315" i="4"/>
  <c r="L1315" i="4"/>
  <c r="K1315" i="4"/>
  <c r="F1315" i="4"/>
  <c r="U1315" i="4"/>
  <c r="E1315" i="4"/>
  <c r="C1315" i="4"/>
  <c r="B1315" i="4"/>
  <c r="A1315" i="4"/>
  <c r="V1315" i="4"/>
  <c r="N1314" i="4"/>
  <c r="M1314" i="4"/>
  <c r="L1314" i="4"/>
  <c r="K1314" i="4"/>
  <c r="F1314" i="4"/>
  <c r="U1314" i="4"/>
  <c r="E1314" i="4"/>
  <c r="C1314" i="4"/>
  <c r="B1314" i="4"/>
  <c r="A1314" i="4"/>
  <c r="V1314" i="4"/>
  <c r="N1313" i="4"/>
  <c r="M1313" i="4"/>
  <c r="L1313" i="4"/>
  <c r="K1313" i="4"/>
  <c r="F1313" i="4"/>
  <c r="U1313" i="4"/>
  <c r="E1313" i="4"/>
  <c r="C1313" i="4"/>
  <c r="B1313" i="4"/>
  <c r="A1313" i="4"/>
  <c r="V1313" i="4"/>
  <c r="N1312" i="4"/>
  <c r="M1312" i="4"/>
  <c r="L1312" i="4"/>
  <c r="K1312" i="4"/>
  <c r="F1312" i="4"/>
  <c r="U1312" i="4"/>
  <c r="E1312" i="4"/>
  <c r="C1312" i="4"/>
  <c r="B1312" i="4"/>
  <c r="A1312" i="4"/>
  <c r="V1312" i="4"/>
  <c r="N1311" i="4"/>
  <c r="M1311" i="4"/>
  <c r="L1311" i="4"/>
  <c r="K1311" i="4"/>
  <c r="F1311" i="4"/>
  <c r="U1311" i="4"/>
  <c r="E1311" i="4"/>
  <c r="C1311" i="4"/>
  <c r="B1311" i="4"/>
  <c r="A1311" i="4"/>
  <c r="V1311" i="4"/>
  <c r="N1310" i="4"/>
  <c r="M1310" i="4"/>
  <c r="L1310" i="4"/>
  <c r="K1310" i="4"/>
  <c r="F1310" i="4"/>
  <c r="U1310" i="4"/>
  <c r="E1310" i="4"/>
  <c r="C1310" i="4"/>
  <c r="B1310" i="4"/>
  <c r="A1310" i="4"/>
  <c r="V1310" i="4"/>
  <c r="N1309" i="4"/>
  <c r="M1309" i="4"/>
  <c r="L1309" i="4"/>
  <c r="K1309" i="4"/>
  <c r="F1309" i="4"/>
  <c r="U1309" i="4"/>
  <c r="E1309" i="4"/>
  <c r="C1309" i="4"/>
  <c r="B1309" i="4"/>
  <c r="A1309" i="4"/>
  <c r="V1309" i="4"/>
  <c r="N1308" i="4"/>
  <c r="M1308" i="4"/>
  <c r="L1308" i="4"/>
  <c r="K1308" i="4"/>
  <c r="F1308" i="4"/>
  <c r="U1308" i="4"/>
  <c r="E1308" i="4"/>
  <c r="C1308" i="4"/>
  <c r="B1308" i="4"/>
  <c r="A1308" i="4"/>
  <c r="V1308" i="4"/>
  <c r="N1307" i="4"/>
  <c r="M1307" i="4"/>
  <c r="L1307" i="4"/>
  <c r="K1307" i="4"/>
  <c r="F1307" i="4"/>
  <c r="U1307" i="4"/>
  <c r="E1307" i="4"/>
  <c r="C1307" i="4"/>
  <c r="B1307" i="4"/>
  <c r="A1307" i="4"/>
  <c r="V1307" i="4"/>
  <c r="N1306" i="4"/>
  <c r="M1306" i="4"/>
  <c r="L1306" i="4"/>
  <c r="K1306" i="4"/>
  <c r="F1306" i="4"/>
  <c r="U1306" i="4"/>
  <c r="E1306" i="4"/>
  <c r="C1306" i="4"/>
  <c r="B1306" i="4"/>
  <c r="A1306" i="4"/>
  <c r="V1306" i="4"/>
  <c r="N1305" i="4"/>
  <c r="M1305" i="4"/>
  <c r="L1305" i="4"/>
  <c r="K1305" i="4"/>
  <c r="F1305" i="4"/>
  <c r="U1305" i="4"/>
  <c r="E1305" i="4"/>
  <c r="C1305" i="4"/>
  <c r="T1305" i="4" s="1"/>
  <c r="B1305" i="4"/>
  <c r="A1305" i="4"/>
  <c r="V1305" i="4"/>
  <c r="N1304" i="4"/>
  <c r="M1304" i="4"/>
  <c r="L1304" i="4"/>
  <c r="K1304" i="4"/>
  <c r="F1304" i="4"/>
  <c r="U1304" i="4"/>
  <c r="E1304" i="4"/>
  <c r="C1304" i="4"/>
  <c r="B1304" i="4"/>
  <c r="A1304" i="4"/>
  <c r="V1304" i="4"/>
  <c r="N1303" i="4"/>
  <c r="M1303" i="4"/>
  <c r="L1303" i="4"/>
  <c r="K1303" i="4"/>
  <c r="F1303" i="4"/>
  <c r="U1303" i="4"/>
  <c r="E1303" i="4"/>
  <c r="C1303" i="4"/>
  <c r="B1303" i="4"/>
  <c r="A1303" i="4"/>
  <c r="V1303" i="4"/>
  <c r="N1302" i="4"/>
  <c r="M1302" i="4"/>
  <c r="L1302" i="4"/>
  <c r="K1302" i="4"/>
  <c r="F1302" i="4"/>
  <c r="U1302" i="4"/>
  <c r="E1302" i="4"/>
  <c r="C1302" i="4"/>
  <c r="B1302" i="4"/>
  <c r="A1302" i="4"/>
  <c r="V1302" i="4"/>
  <c r="N1301" i="4"/>
  <c r="M1301" i="4"/>
  <c r="L1301" i="4"/>
  <c r="K1301" i="4"/>
  <c r="F1301" i="4"/>
  <c r="U1301" i="4"/>
  <c r="E1301" i="4"/>
  <c r="C1301" i="4"/>
  <c r="B1301" i="4"/>
  <c r="A1301" i="4"/>
  <c r="V1301" i="4"/>
  <c r="N1300" i="4"/>
  <c r="M1300" i="4"/>
  <c r="L1300" i="4"/>
  <c r="K1300" i="4"/>
  <c r="F1300" i="4"/>
  <c r="U1300" i="4"/>
  <c r="E1300" i="4"/>
  <c r="C1300" i="4"/>
  <c r="B1300" i="4"/>
  <c r="A1300" i="4"/>
  <c r="V1300" i="4"/>
  <c r="N1299" i="4"/>
  <c r="M1299" i="4"/>
  <c r="L1299" i="4"/>
  <c r="K1299" i="4"/>
  <c r="F1299" i="4"/>
  <c r="U1299" i="4"/>
  <c r="E1299" i="4"/>
  <c r="C1299" i="4"/>
  <c r="B1299" i="4"/>
  <c r="A1299" i="4"/>
  <c r="V1299" i="4"/>
  <c r="N1298" i="4"/>
  <c r="M1298" i="4"/>
  <c r="L1298" i="4"/>
  <c r="K1298" i="4"/>
  <c r="F1298" i="4"/>
  <c r="U1298" i="4"/>
  <c r="E1298" i="4"/>
  <c r="C1298" i="4"/>
  <c r="B1298" i="4"/>
  <c r="A1298" i="4"/>
  <c r="V1298" i="4"/>
  <c r="N1297" i="4"/>
  <c r="M1297" i="4"/>
  <c r="L1297" i="4"/>
  <c r="K1297" i="4"/>
  <c r="F1297" i="4"/>
  <c r="U1297" i="4"/>
  <c r="E1297" i="4"/>
  <c r="C1297" i="4"/>
  <c r="B1297" i="4"/>
  <c r="A1297" i="4"/>
  <c r="V1297" i="4"/>
  <c r="N1296" i="4"/>
  <c r="M1296" i="4"/>
  <c r="L1296" i="4"/>
  <c r="K1296" i="4"/>
  <c r="F1296" i="4"/>
  <c r="U1296" i="4"/>
  <c r="E1296" i="4"/>
  <c r="C1296" i="4"/>
  <c r="B1296" i="4"/>
  <c r="A1296" i="4"/>
  <c r="V1296" i="4"/>
  <c r="N1295" i="4"/>
  <c r="M1295" i="4"/>
  <c r="L1295" i="4"/>
  <c r="K1295" i="4"/>
  <c r="F1295" i="4"/>
  <c r="U1295" i="4"/>
  <c r="E1295" i="4"/>
  <c r="C1295" i="4"/>
  <c r="B1295" i="4"/>
  <c r="A1295" i="4"/>
  <c r="V1295" i="4"/>
  <c r="N1294" i="4"/>
  <c r="M1294" i="4"/>
  <c r="L1294" i="4"/>
  <c r="K1294" i="4"/>
  <c r="F1294" i="4"/>
  <c r="U1294" i="4"/>
  <c r="E1294" i="4"/>
  <c r="C1294" i="4"/>
  <c r="B1294" i="4"/>
  <c r="A1294" i="4"/>
  <c r="V1294" i="4"/>
  <c r="N1293" i="4"/>
  <c r="M1293" i="4"/>
  <c r="L1293" i="4"/>
  <c r="K1293" i="4"/>
  <c r="F1293" i="4"/>
  <c r="U1293" i="4"/>
  <c r="E1293" i="4"/>
  <c r="C1293" i="4"/>
  <c r="B1293" i="4"/>
  <c r="A1293" i="4"/>
  <c r="V1293" i="4"/>
  <c r="N1292" i="4"/>
  <c r="M1292" i="4"/>
  <c r="L1292" i="4"/>
  <c r="K1292" i="4"/>
  <c r="F1292" i="4"/>
  <c r="U1292" i="4"/>
  <c r="E1292" i="4"/>
  <c r="C1292" i="4"/>
  <c r="B1292" i="4"/>
  <c r="A1292" i="4"/>
  <c r="V1292" i="4"/>
  <c r="N1291" i="4"/>
  <c r="M1291" i="4"/>
  <c r="L1291" i="4"/>
  <c r="K1291" i="4"/>
  <c r="F1291" i="4"/>
  <c r="U1291" i="4"/>
  <c r="E1291" i="4"/>
  <c r="C1291" i="4"/>
  <c r="B1291" i="4"/>
  <c r="A1291" i="4"/>
  <c r="V1291" i="4"/>
  <c r="N1290" i="4"/>
  <c r="M1290" i="4"/>
  <c r="L1290" i="4"/>
  <c r="K1290" i="4"/>
  <c r="F1290" i="4"/>
  <c r="U1290" i="4"/>
  <c r="E1290" i="4"/>
  <c r="C1290" i="4"/>
  <c r="B1290" i="4"/>
  <c r="A1290" i="4"/>
  <c r="V1290" i="4"/>
  <c r="N1289" i="4"/>
  <c r="M1289" i="4"/>
  <c r="L1289" i="4"/>
  <c r="K1289" i="4"/>
  <c r="F1289" i="4"/>
  <c r="U1289" i="4"/>
  <c r="E1289" i="4"/>
  <c r="C1289" i="4"/>
  <c r="B1289" i="4"/>
  <c r="A1289" i="4"/>
  <c r="V1289" i="4"/>
  <c r="N1288" i="4"/>
  <c r="M1288" i="4"/>
  <c r="L1288" i="4"/>
  <c r="K1288" i="4"/>
  <c r="F1288" i="4"/>
  <c r="U1288" i="4"/>
  <c r="E1288" i="4"/>
  <c r="C1288" i="4"/>
  <c r="B1288" i="4"/>
  <c r="A1288" i="4"/>
  <c r="V1288" i="4"/>
  <c r="N1287" i="4"/>
  <c r="M1287" i="4"/>
  <c r="L1287" i="4"/>
  <c r="K1287" i="4"/>
  <c r="F1287" i="4"/>
  <c r="U1287" i="4"/>
  <c r="E1287" i="4"/>
  <c r="C1287" i="4"/>
  <c r="B1287" i="4"/>
  <c r="A1287" i="4"/>
  <c r="V1287" i="4"/>
  <c r="N1286" i="4"/>
  <c r="M1286" i="4"/>
  <c r="L1286" i="4"/>
  <c r="K1286" i="4"/>
  <c r="F1286" i="4"/>
  <c r="U1286" i="4"/>
  <c r="E1286" i="4"/>
  <c r="C1286" i="4"/>
  <c r="B1286" i="4"/>
  <c r="A1286" i="4"/>
  <c r="V1286" i="4"/>
  <c r="N1285" i="4"/>
  <c r="M1285" i="4"/>
  <c r="L1285" i="4"/>
  <c r="K1285" i="4"/>
  <c r="F1285" i="4"/>
  <c r="U1285" i="4"/>
  <c r="E1285" i="4"/>
  <c r="C1285" i="4"/>
  <c r="B1285" i="4"/>
  <c r="A1285" i="4"/>
  <c r="V1285" i="4"/>
  <c r="N1284" i="4"/>
  <c r="M1284" i="4"/>
  <c r="L1284" i="4"/>
  <c r="K1284" i="4"/>
  <c r="F1284" i="4"/>
  <c r="U1284" i="4"/>
  <c r="E1284" i="4"/>
  <c r="C1284" i="4"/>
  <c r="B1284" i="4"/>
  <c r="A1284" i="4"/>
  <c r="V1284" i="4"/>
  <c r="N1283" i="4"/>
  <c r="M1283" i="4"/>
  <c r="L1283" i="4"/>
  <c r="K1283" i="4"/>
  <c r="F1283" i="4"/>
  <c r="U1283" i="4"/>
  <c r="E1283" i="4"/>
  <c r="C1283" i="4"/>
  <c r="B1283" i="4"/>
  <c r="A1283" i="4"/>
  <c r="V1283" i="4"/>
  <c r="N1282" i="4"/>
  <c r="M1282" i="4"/>
  <c r="L1282" i="4"/>
  <c r="K1282" i="4"/>
  <c r="F1282" i="4"/>
  <c r="U1282" i="4"/>
  <c r="E1282" i="4"/>
  <c r="C1282" i="4"/>
  <c r="B1282" i="4"/>
  <c r="A1282" i="4"/>
  <c r="V1282" i="4"/>
  <c r="N1281" i="4"/>
  <c r="M1281" i="4"/>
  <c r="L1281" i="4"/>
  <c r="K1281" i="4"/>
  <c r="F1281" i="4"/>
  <c r="U1281" i="4"/>
  <c r="E1281" i="4"/>
  <c r="C1281" i="4"/>
  <c r="B1281" i="4"/>
  <c r="A1281" i="4"/>
  <c r="V1281" i="4"/>
  <c r="N1280" i="4"/>
  <c r="M1280" i="4"/>
  <c r="L1280" i="4"/>
  <c r="K1280" i="4"/>
  <c r="F1280" i="4"/>
  <c r="U1280" i="4"/>
  <c r="E1280" i="4"/>
  <c r="C1280" i="4"/>
  <c r="B1280" i="4"/>
  <c r="A1280" i="4"/>
  <c r="V1280" i="4"/>
  <c r="N1279" i="4"/>
  <c r="M1279" i="4"/>
  <c r="L1279" i="4"/>
  <c r="K1279" i="4"/>
  <c r="F1279" i="4"/>
  <c r="U1279" i="4"/>
  <c r="E1279" i="4"/>
  <c r="C1279" i="4"/>
  <c r="B1279" i="4"/>
  <c r="A1279" i="4"/>
  <c r="V1279" i="4"/>
  <c r="N1278" i="4"/>
  <c r="M1278" i="4"/>
  <c r="L1278" i="4"/>
  <c r="K1278" i="4"/>
  <c r="F1278" i="4"/>
  <c r="U1278" i="4"/>
  <c r="E1278" i="4"/>
  <c r="C1278" i="4"/>
  <c r="B1278" i="4"/>
  <c r="A1278" i="4"/>
  <c r="V1278" i="4"/>
  <c r="N1277" i="4"/>
  <c r="M1277" i="4"/>
  <c r="L1277" i="4"/>
  <c r="K1277" i="4"/>
  <c r="F1277" i="4"/>
  <c r="U1277" i="4"/>
  <c r="E1277" i="4"/>
  <c r="C1277" i="4"/>
  <c r="B1277" i="4"/>
  <c r="A1277" i="4"/>
  <c r="V1277" i="4"/>
  <c r="N1276" i="4"/>
  <c r="M1276" i="4"/>
  <c r="L1276" i="4"/>
  <c r="K1276" i="4"/>
  <c r="F1276" i="4"/>
  <c r="U1276" i="4"/>
  <c r="E1276" i="4"/>
  <c r="C1276" i="4"/>
  <c r="B1276" i="4"/>
  <c r="A1276" i="4"/>
  <c r="V1276" i="4"/>
  <c r="N1275" i="4"/>
  <c r="M1275" i="4"/>
  <c r="L1275" i="4"/>
  <c r="K1275" i="4"/>
  <c r="F1275" i="4"/>
  <c r="U1275" i="4"/>
  <c r="E1275" i="4"/>
  <c r="C1275" i="4"/>
  <c r="B1275" i="4"/>
  <c r="A1275" i="4"/>
  <c r="V1275" i="4"/>
  <c r="N1274" i="4"/>
  <c r="M1274" i="4"/>
  <c r="L1274" i="4"/>
  <c r="K1274" i="4"/>
  <c r="F1274" i="4"/>
  <c r="U1274" i="4"/>
  <c r="E1274" i="4"/>
  <c r="C1274" i="4"/>
  <c r="B1274" i="4"/>
  <c r="A1274" i="4"/>
  <c r="V1274" i="4"/>
  <c r="N1273" i="4"/>
  <c r="M1273" i="4"/>
  <c r="L1273" i="4"/>
  <c r="K1273" i="4"/>
  <c r="F1273" i="4"/>
  <c r="U1273" i="4"/>
  <c r="E1273" i="4"/>
  <c r="C1273" i="4"/>
  <c r="B1273" i="4"/>
  <c r="A1273" i="4"/>
  <c r="V1273" i="4"/>
  <c r="N1272" i="4"/>
  <c r="M1272" i="4"/>
  <c r="L1272" i="4"/>
  <c r="K1272" i="4"/>
  <c r="F1272" i="4"/>
  <c r="U1272" i="4"/>
  <c r="E1272" i="4"/>
  <c r="C1272" i="4"/>
  <c r="B1272" i="4"/>
  <c r="A1272" i="4"/>
  <c r="V1272" i="4"/>
  <c r="N1271" i="4"/>
  <c r="M1271" i="4"/>
  <c r="L1271" i="4"/>
  <c r="K1271" i="4"/>
  <c r="F1271" i="4"/>
  <c r="U1271" i="4"/>
  <c r="E1271" i="4"/>
  <c r="C1271" i="4"/>
  <c r="B1271" i="4"/>
  <c r="A1271" i="4"/>
  <c r="V1271" i="4"/>
  <c r="N1270" i="4"/>
  <c r="M1270" i="4"/>
  <c r="L1270" i="4"/>
  <c r="K1270" i="4"/>
  <c r="F1270" i="4"/>
  <c r="U1270" i="4"/>
  <c r="E1270" i="4"/>
  <c r="C1270" i="4"/>
  <c r="B1270" i="4"/>
  <c r="A1270" i="4"/>
  <c r="V1270" i="4"/>
  <c r="N1269" i="4"/>
  <c r="M1269" i="4"/>
  <c r="L1269" i="4"/>
  <c r="K1269" i="4"/>
  <c r="F1269" i="4"/>
  <c r="U1269" i="4"/>
  <c r="E1269" i="4"/>
  <c r="C1269" i="4"/>
  <c r="B1269" i="4"/>
  <c r="A1269" i="4"/>
  <c r="V1269" i="4"/>
  <c r="N1268" i="4"/>
  <c r="M1268" i="4"/>
  <c r="L1268" i="4"/>
  <c r="K1268" i="4"/>
  <c r="F1268" i="4"/>
  <c r="U1268" i="4"/>
  <c r="E1268" i="4"/>
  <c r="C1268" i="4"/>
  <c r="B1268" i="4"/>
  <c r="A1268" i="4"/>
  <c r="V1268" i="4"/>
  <c r="N1267" i="4"/>
  <c r="M1267" i="4"/>
  <c r="L1267" i="4"/>
  <c r="K1267" i="4"/>
  <c r="F1267" i="4"/>
  <c r="U1267" i="4"/>
  <c r="E1267" i="4"/>
  <c r="C1267" i="4"/>
  <c r="B1267" i="4"/>
  <c r="A1267" i="4"/>
  <c r="V1267" i="4"/>
  <c r="N1266" i="4"/>
  <c r="M1266" i="4"/>
  <c r="L1266" i="4"/>
  <c r="K1266" i="4"/>
  <c r="F1266" i="4"/>
  <c r="U1266" i="4"/>
  <c r="E1266" i="4"/>
  <c r="C1266" i="4"/>
  <c r="B1266" i="4"/>
  <c r="A1266" i="4"/>
  <c r="V1266" i="4"/>
  <c r="N1265" i="4"/>
  <c r="M1265" i="4"/>
  <c r="L1265" i="4"/>
  <c r="K1265" i="4"/>
  <c r="F1265" i="4"/>
  <c r="U1265" i="4"/>
  <c r="E1265" i="4"/>
  <c r="C1265" i="4"/>
  <c r="B1265" i="4"/>
  <c r="A1265" i="4"/>
  <c r="V1265" i="4"/>
  <c r="N1264" i="4"/>
  <c r="M1264" i="4"/>
  <c r="L1264" i="4"/>
  <c r="K1264" i="4"/>
  <c r="F1264" i="4"/>
  <c r="U1264" i="4"/>
  <c r="E1264" i="4"/>
  <c r="C1264" i="4"/>
  <c r="B1264" i="4"/>
  <c r="A1264" i="4"/>
  <c r="V1264" i="4"/>
  <c r="N1263" i="4"/>
  <c r="M1263" i="4"/>
  <c r="L1263" i="4"/>
  <c r="K1263" i="4"/>
  <c r="F1263" i="4"/>
  <c r="U1263" i="4"/>
  <c r="E1263" i="4"/>
  <c r="C1263" i="4"/>
  <c r="B1263" i="4"/>
  <c r="A1263" i="4"/>
  <c r="V1263" i="4"/>
  <c r="N1262" i="4"/>
  <c r="M1262" i="4"/>
  <c r="L1262" i="4"/>
  <c r="K1262" i="4"/>
  <c r="F1262" i="4"/>
  <c r="U1262" i="4"/>
  <c r="E1262" i="4"/>
  <c r="C1262" i="4"/>
  <c r="B1262" i="4"/>
  <c r="A1262" i="4"/>
  <c r="V1262" i="4"/>
  <c r="N1261" i="4"/>
  <c r="M1261" i="4"/>
  <c r="L1261" i="4"/>
  <c r="K1261" i="4"/>
  <c r="F1261" i="4"/>
  <c r="U1261" i="4"/>
  <c r="E1261" i="4"/>
  <c r="C1261" i="4"/>
  <c r="B1261" i="4"/>
  <c r="A1261" i="4"/>
  <c r="V1261" i="4"/>
  <c r="N1260" i="4"/>
  <c r="M1260" i="4"/>
  <c r="L1260" i="4"/>
  <c r="K1260" i="4"/>
  <c r="F1260" i="4"/>
  <c r="U1260" i="4"/>
  <c r="E1260" i="4"/>
  <c r="C1260" i="4"/>
  <c r="B1260" i="4"/>
  <c r="A1260" i="4"/>
  <c r="V1260" i="4"/>
  <c r="N1259" i="4"/>
  <c r="M1259" i="4"/>
  <c r="L1259" i="4"/>
  <c r="K1259" i="4"/>
  <c r="F1259" i="4"/>
  <c r="U1259" i="4"/>
  <c r="E1259" i="4"/>
  <c r="C1259" i="4"/>
  <c r="B1259" i="4"/>
  <c r="A1259" i="4"/>
  <c r="V1259" i="4"/>
  <c r="N1258" i="4"/>
  <c r="M1258" i="4"/>
  <c r="L1258" i="4"/>
  <c r="K1258" i="4"/>
  <c r="F1258" i="4"/>
  <c r="U1258" i="4"/>
  <c r="E1258" i="4"/>
  <c r="C1258" i="4"/>
  <c r="B1258" i="4"/>
  <c r="A1258" i="4"/>
  <c r="V1258" i="4"/>
  <c r="N1257" i="4"/>
  <c r="M1257" i="4"/>
  <c r="L1257" i="4"/>
  <c r="K1257" i="4"/>
  <c r="F1257" i="4"/>
  <c r="U1257" i="4"/>
  <c r="E1257" i="4"/>
  <c r="C1257" i="4"/>
  <c r="B1257" i="4"/>
  <c r="A1257" i="4"/>
  <c r="V1257" i="4"/>
  <c r="N1256" i="4"/>
  <c r="M1256" i="4"/>
  <c r="L1256" i="4"/>
  <c r="K1256" i="4"/>
  <c r="F1256" i="4"/>
  <c r="U1256" i="4"/>
  <c r="E1256" i="4"/>
  <c r="C1256" i="4"/>
  <c r="B1256" i="4"/>
  <c r="A1256" i="4"/>
  <c r="V1256" i="4"/>
  <c r="N1255" i="4"/>
  <c r="M1255" i="4"/>
  <c r="L1255" i="4"/>
  <c r="K1255" i="4"/>
  <c r="F1255" i="4"/>
  <c r="U1255" i="4"/>
  <c r="E1255" i="4"/>
  <c r="C1255" i="4"/>
  <c r="B1255" i="4"/>
  <c r="A1255" i="4"/>
  <c r="V1255" i="4"/>
  <c r="N1254" i="4"/>
  <c r="M1254" i="4"/>
  <c r="L1254" i="4"/>
  <c r="K1254" i="4"/>
  <c r="F1254" i="4"/>
  <c r="U1254" i="4"/>
  <c r="E1254" i="4"/>
  <c r="C1254" i="4"/>
  <c r="B1254" i="4"/>
  <c r="A1254" i="4"/>
  <c r="V1254" i="4"/>
  <c r="N1253" i="4"/>
  <c r="M1253" i="4"/>
  <c r="L1253" i="4"/>
  <c r="K1253" i="4"/>
  <c r="F1253" i="4"/>
  <c r="U1253" i="4"/>
  <c r="E1253" i="4"/>
  <c r="C1253" i="4"/>
  <c r="B1253" i="4"/>
  <c r="A1253" i="4"/>
  <c r="V1253" i="4"/>
  <c r="N1252" i="4"/>
  <c r="M1252" i="4"/>
  <c r="L1252" i="4"/>
  <c r="K1252" i="4"/>
  <c r="F1252" i="4"/>
  <c r="U1252" i="4"/>
  <c r="E1252" i="4"/>
  <c r="C1252" i="4"/>
  <c r="B1252" i="4"/>
  <c r="A1252" i="4"/>
  <c r="V1252" i="4"/>
  <c r="N1251" i="4"/>
  <c r="M1251" i="4"/>
  <c r="L1251" i="4"/>
  <c r="K1251" i="4"/>
  <c r="F1251" i="4"/>
  <c r="U1251" i="4"/>
  <c r="E1251" i="4"/>
  <c r="C1251" i="4"/>
  <c r="B1251" i="4"/>
  <c r="A1251" i="4"/>
  <c r="V1251" i="4"/>
  <c r="N1250" i="4"/>
  <c r="M1250" i="4"/>
  <c r="L1250" i="4"/>
  <c r="K1250" i="4"/>
  <c r="F1250" i="4"/>
  <c r="U1250" i="4"/>
  <c r="E1250" i="4"/>
  <c r="C1250" i="4"/>
  <c r="B1250" i="4"/>
  <c r="A1250" i="4"/>
  <c r="V1250" i="4"/>
  <c r="N1249" i="4"/>
  <c r="M1249" i="4"/>
  <c r="L1249" i="4"/>
  <c r="K1249" i="4"/>
  <c r="F1249" i="4"/>
  <c r="U1249" i="4"/>
  <c r="E1249" i="4"/>
  <c r="C1249" i="4"/>
  <c r="B1249" i="4"/>
  <c r="A1249" i="4"/>
  <c r="V1249" i="4"/>
  <c r="N1248" i="4"/>
  <c r="M1248" i="4"/>
  <c r="L1248" i="4"/>
  <c r="K1248" i="4"/>
  <c r="F1248" i="4"/>
  <c r="U1248" i="4"/>
  <c r="E1248" i="4"/>
  <c r="C1248" i="4"/>
  <c r="B1248" i="4"/>
  <c r="A1248" i="4"/>
  <c r="V1248" i="4"/>
  <c r="N1247" i="4"/>
  <c r="M1247" i="4"/>
  <c r="L1247" i="4"/>
  <c r="K1247" i="4"/>
  <c r="F1247" i="4"/>
  <c r="U1247" i="4"/>
  <c r="E1247" i="4"/>
  <c r="C1247" i="4"/>
  <c r="B1247" i="4"/>
  <c r="A1247" i="4"/>
  <c r="V1247" i="4"/>
  <c r="N1246" i="4"/>
  <c r="M1246" i="4"/>
  <c r="L1246" i="4"/>
  <c r="K1246" i="4"/>
  <c r="F1246" i="4"/>
  <c r="U1246" i="4"/>
  <c r="E1246" i="4"/>
  <c r="C1246" i="4"/>
  <c r="B1246" i="4"/>
  <c r="A1246" i="4"/>
  <c r="V1246" i="4"/>
  <c r="N1245" i="4"/>
  <c r="M1245" i="4"/>
  <c r="L1245" i="4"/>
  <c r="K1245" i="4"/>
  <c r="F1245" i="4"/>
  <c r="U1245" i="4"/>
  <c r="E1245" i="4"/>
  <c r="C1245" i="4"/>
  <c r="B1245" i="4"/>
  <c r="A1245" i="4"/>
  <c r="V1245" i="4"/>
  <c r="N1244" i="4"/>
  <c r="M1244" i="4"/>
  <c r="L1244" i="4"/>
  <c r="K1244" i="4"/>
  <c r="F1244" i="4"/>
  <c r="U1244" i="4"/>
  <c r="E1244" i="4"/>
  <c r="C1244" i="4"/>
  <c r="B1244" i="4"/>
  <c r="A1244" i="4"/>
  <c r="V1244" i="4"/>
  <c r="N1243" i="4"/>
  <c r="M1243" i="4"/>
  <c r="L1243" i="4"/>
  <c r="K1243" i="4"/>
  <c r="F1243" i="4"/>
  <c r="U1243" i="4"/>
  <c r="E1243" i="4"/>
  <c r="C1243" i="4"/>
  <c r="B1243" i="4"/>
  <c r="A1243" i="4"/>
  <c r="V1243" i="4"/>
  <c r="N1242" i="4"/>
  <c r="M1242" i="4"/>
  <c r="L1242" i="4"/>
  <c r="K1242" i="4"/>
  <c r="F1242" i="4"/>
  <c r="U1242" i="4"/>
  <c r="E1242" i="4"/>
  <c r="C1242" i="4"/>
  <c r="B1242" i="4"/>
  <c r="A1242" i="4"/>
  <c r="V1242" i="4"/>
  <c r="N1241" i="4"/>
  <c r="M1241" i="4"/>
  <c r="L1241" i="4"/>
  <c r="K1241" i="4"/>
  <c r="F1241" i="4"/>
  <c r="U1241" i="4"/>
  <c r="E1241" i="4"/>
  <c r="C1241" i="4"/>
  <c r="B1241" i="4"/>
  <c r="A1241" i="4"/>
  <c r="V1241" i="4"/>
  <c r="N1240" i="4"/>
  <c r="M1240" i="4"/>
  <c r="L1240" i="4"/>
  <c r="K1240" i="4"/>
  <c r="F1240" i="4"/>
  <c r="U1240" i="4"/>
  <c r="E1240" i="4"/>
  <c r="C1240" i="4"/>
  <c r="B1240" i="4"/>
  <c r="A1240" i="4"/>
  <c r="V1240" i="4"/>
  <c r="N1239" i="4"/>
  <c r="M1239" i="4"/>
  <c r="L1239" i="4"/>
  <c r="K1239" i="4"/>
  <c r="F1239" i="4"/>
  <c r="U1239" i="4"/>
  <c r="E1239" i="4"/>
  <c r="C1239" i="4"/>
  <c r="B1239" i="4"/>
  <c r="A1239" i="4"/>
  <c r="V1239" i="4"/>
  <c r="N1238" i="4"/>
  <c r="M1238" i="4"/>
  <c r="L1238" i="4"/>
  <c r="K1238" i="4"/>
  <c r="F1238" i="4"/>
  <c r="U1238" i="4"/>
  <c r="E1238" i="4"/>
  <c r="C1238" i="4"/>
  <c r="B1238" i="4"/>
  <c r="A1238" i="4"/>
  <c r="V1238" i="4"/>
  <c r="N1237" i="4"/>
  <c r="M1237" i="4"/>
  <c r="L1237" i="4"/>
  <c r="K1237" i="4"/>
  <c r="F1237" i="4"/>
  <c r="U1237" i="4"/>
  <c r="E1237" i="4"/>
  <c r="C1237" i="4"/>
  <c r="B1237" i="4"/>
  <c r="A1237" i="4"/>
  <c r="V1237" i="4"/>
  <c r="N1236" i="4"/>
  <c r="M1236" i="4"/>
  <c r="L1236" i="4"/>
  <c r="K1236" i="4"/>
  <c r="F1236" i="4"/>
  <c r="U1236" i="4"/>
  <c r="E1236" i="4"/>
  <c r="C1236" i="4"/>
  <c r="B1236" i="4"/>
  <c r="A1236" i="4"/>
  <c r="V1236" i="4"/>
  <c r="N1235" i="4"/>
  <c r="M1235" i="4"/>
  <c r="L1235" i="4"/>
  <c r="K1235" i="4"/>
  <c r="F1235" i="4"/>
  <c r="U1235" i="4"/>
  <c r="E1235" i="4"/>
  <c r="C1235" i="4"/>
  <c r="B1235" i="4"/>
  <c r="A1235" i="4"/>
  <c r="V1235" i="4"/>
  <c r="N1234" i="4"/>
  <c r="M1234" i="4"/>
  <c r="L1234" i="4"/>
  <c r="K1234" i="4"/>
  <c r="F1234" i="4"/>
  <c r="U1234" i="4"/>
  <c r="E1234" i="4"/>
  <c r="C1234" i="4"/>
  <c r="B1234" i="4"/>
  <c r="A1234" i="4"/>
  <c r="V1234" i="4"/>
  <c r="N1233" i="4"/>
  <c r="M1233" i="4"/>
  <c r="L1233" i="4"/>
  <c r="K1233" i="4"/>
  <c r="F1233" i="4"/>
  <c r="U1233" i="4"/>
  <c r="E1233" i="4"/>
  <c r="C1233" i="4"/>
  <c r="T1233" i="4" s="1"/>
  <c r="B1233" i="4"/>
  <c r="A1233" i="4"/>
  <c r="V1233" i="4"/>
  <c r="N1232" i="4"/>
  <c r="M1232" i="4"/>
  <c r="L1232" i="4"/>
  <c r="K1232" i="4"/>
  <c r="F1232" i="4"/>
  <c r="U1232" i="4"/>
  <c r="E1232" i="4"/>
  <c r="C1232" i="4"/>
  <c r="B1232" i="4"/>
  <c r="A1232" i="4"/>
  <c r="V1232" i="4"/>
  <c r="N1231" i="4"/>
  <c r="M1231" i="4"/>
  <c r="L1231" i="4"/>
  <c r="K1231" i="4"/>
  <c r="F1231" i="4"/>
  <c r="U1231" i="4"/>
  <c r="E1231" i="4"/>
  <c r="C1231" i="4"/>
  <c r="B1231" i="4"/>
  <c r="A1231" i="4"/>
  <c r="V1231" i="4"/>
  <c r="N1230" i="4"/>
  <c r="M1230" i="4"/>
  <c r="L1230" i="4"/>
  <c r="K1230" i="4"/>
  <c r="F1230" i="4"/>
  <c r="U1230" i="4"/>
  <c r="E1230" i="4"/>
  <c r="C1230" i="4"/>
  <c r="B1230" i="4"/>
  <c r="A1230" i="4"/>
  <c r="V1230" i="4"/>
  <c r="N1229" i="4"/>
  <c r="M1229" i="4"/>
  <c r="L1229" i="4"/>
  <c r="K1229" i="4"/>
  <c r="F1229" i="4"/>
  <c r="U1229" i="4"/>
  <c r="E1229" i="4"/>
  <c r="C1229" i="4"/>
  <c r="B1229" i="4"/>
  <c r="A1229" i="4"/>
  <c r="V1229" i="4"/>
  <c r="N1228" i="4"/>
  <c r="M1228" i="4"/>
  <c r="L1228" i="4"/>
  <c r="K1228" i="4"/>
  <c r="F1228" i="4"/>
  <c r="U1228" i="4"/>
  <c r="E1228" i="4"/>
  <c r="C1228" i="4"/>
  <c r="B1228" i="4"/>
  <c r="A1228" i="4"/>
  <c r="V1228" i="4"/>
  <c r="N1227" i="4"/>
  <c r="M1227" i="4"/>
  <c r="L1227" i="4"/>
  <c r="K1227" i="4"/>
  <c r="F1227" i="4"/>
  <c r="U1227" i="4"/>
  <c r="E1227" i="4"/>
  <c r="C1227" i="4"/>
  <c r="B1227" i="4"/>
  <c r="A1227" i="4"/>
  <c r="V1227" i="4"/>
  <c r="N1226" i="4"/>
  <c r="M1226" i="4"/>
  <c r="L1226" i="4"/>
  <c r="K1226" i="4"/>
  <c r="F1226" i="4"/>
  <c r="U1226" i="4"/>
  <c r="E1226" i="4"/>
  <c r="C1226" i="4"/>
  <c r="B1226" i="4"/>
  <c r="A1226" i="4"/>
  <c r="V1226" i="4"/>
  <c r="N1225" i="4"/>
  <c r="M1225" i="4"/>
  <c r="L1225" i="4"/>
  <c r="K1225" i="4"/>
  <c r="F1225" i="4"/>
  <c r="U1225" i="4"/>
  <c r="E1225" i="4"/>
  <c r="C1225" i="4"/>
  <c r="T1225" i="4" s="1"/>
  <c r="B1225" i="4"/>
  <c r="A1225" i="4"/>
  <c r="V1225" i="4"/>
  <c r="N1224" i="4"/>
  <c r="M1224" i="4"/>
  <c r="L1224" i="4"/>
  <c r="K1224" i="4"/>
  <c r="F1224" i="4"/>
  <c r="U1224" i="4"/>
  <c r="E1224" i="4"/>
  <c r="C1224" i="4"/>
  <c r="B1224" i="4"/>
  <c r="A1224" i="4"/>
  <c r="V1224" i="4"/>
  <c r="N1223" i="4"/>
  <c r="M1223" i="4"/>
  <c r="L1223" i="4"/>
  <c r="K1223" i="4"/>
  <c r="F1223" i="4"/>
  <c r="U1223" i="4"/>
  <c r="E1223" i="4"/>
  <c r="C1223" i="4"/>
  <c r="B1223" i="4"/>
  <c r="A1223" i="4"/>
  <c r="V1223" i="4"/>
  <c r="N1222" i="4"/>
  <c r="M1222" i="4"/>
  <c r="L1222" i="4"/>
  <c r="K1222" i="4"/>
  <c r="F1222" i="4"/>
  <c r="U1222" i="4"/>
  <c r="E1222" i="4"/>
  <c r="C1222" i="4"/>
  <c r="B1222" i="4"/>
  <c r="A1222" i="4"/>
  <c r="V1222" i="4"/>
  <c r="N1221" i="4"/>
  <c r="M1221" i="4"/>
  <c r="L1221" i="4"/>
  <c r="K1221" i="4"/>
  <c r="F1221" i="4"/>
  <c r="U1221" i="4"/>
  <c r="E1221" i="4"/>
  <c r="C1221" i="4"/>
  <c r="B1221" i="4"/>
  <c r="A1221" i="4"/>
  <c r="V1221" i="4"/>
  <c r="N1220" i="4"/>
  <c r="M1220" i="4"/>
  <c r="L1220" i="4"/>
  <c r="K1220" i="4"/>
  <c r="F1220" i="4"/>
  <c r="U1220" i="4"/>
  <c r="E1220" i="4"/>
  <c r="C1220" i="4"/>
  <c r="B1220" i="4"/>
  <c r="A1220" i="4"/>
  <c r="V1220" i="4"/>
  <c r="N1219" i="4"/>
  <c r="M1219" i="4"/>
  <c r="L1219" i="4"/>
  <c r="K1219" i="4"/>
  <c r="F1219" i="4"/>
  <c r="U1219" i="4"/>
  <c r="E1219" i="4"/>
  <c r="C1219" i="4"/>
  <c r="B1219" i="4"/>
  <c r="A1219" i="4"/>
  <c r="V1219" i="4"/>
  <c r="N1218" i="4"/>
  <c r="M1218" i="4"/>
  <c r="L1218" i="4"/>
  <c r="K1218" i="4"/>
  <c r="F1218" i="4"/>
  <c r="U1218" i="4"/>
  <c r="E1218" i="4"/>
  <c r="C1218" i="4"/>
  <c r="B1218" i="4"/>
  <c r="A1218" i="4"/>
  <c r="V1218" i="4"/>
  <c r="N1217" i="4"/>
  <c r="M1217" i="4"/>
  <c r="L1217" i="4"/>
  <c r="K1217" i="4"/>
  <c r="F1217" i="4"/>
  <c r="U1217" i="4"/>
  <c r="E1217" i="4"/>
  <c r="C1217" i="4"/>
  <c r="B1217" i="4"/>
  <c r="A1217" i="4"/>
  <c r="V1217" i="4"/>
  <c r="N1216" i="4"/>
  <c r="M1216" i="4"/>
  <c r="L1216" i="4"/>
  <c r="K1216" i="4"/>
  <c r="F1216" i="4"/>
  <c r="U1216" i="4"/>
  <c r="E1216" i="4"/>
  <c r="C1216" i="4"/>
  <c r="B1216" i="4"/>
  <c r="A1216" i="4"/>
  <c r="V1216" i="4"/>
  <c r="N1215" i="4"/>
  <c r="M1215" i="4"/>
  <c r="L1215" i="4"/>
  <c r="K1215" i="4"/>
  <c r="F1215" i="4"/>
  <c r="U1215" i="4"/>
  <c r="E1215" i="4"/>
  <c r="C1215" i="4"/>
  <c r="B1215" i="4"/>
  <c r="A1215" i="4"/>
  <c r="V1215" i="4"/>
  <c r="N1214" i="4"/>
  <c r="M1214" i="4"/>
  <c r="L1214" i="4"/>
  <c r="K1214" i="4"/>
  <c r="F1214" i="4"/>
  <c r="U1214" i="4"/>
  <c r="E1214" i="4"/>
  <c r="C1214" i="4"/>
  <c r="B1214" i="4"/>
  <c r="A1214" i="4"/>
  <c r="V1214" i="4"/>
  <c r="N1213" i="4"/>
  <c r="M1213" i="4"/>
  <c r="L1213" i="4"/>
  <c r="K1213" i="4"/>
  <c r="F1213" i="4"/>
  <c r="U1213" i="4"/>
  <c r="E1213" i="4"/>
  <c r="C1213" i="4"/>
  <c r="B1213" i="4"/>
  <c r="A1213" i="4"/>
  <c r="V1213" i="4"/>
  <c r="N1212" i="4"/>
  <c r="M1212" i="4"/>
  <c r="L1212" i="4"/>
  <c r="K1212" i="4"/>
  <c r="F1212" i="4"/>
  <c r="U1212" i="4"/>
  <c r="E1212" i="4"/>
  <c r="C1212" i="4"/>
  <c r="B1212" i="4"/>
  <c r="A1212" i="4"/>
  <c r="V1212" i="4"/>
  <c r="N1211" i="4"/>
  <c r="M1211" i="4"/>
  <c r="L1211" i="4"/>
  <c r="K1211" i="4"/>
  <c r="F1211" i="4"/>
  <c r="U1211" i="4"/>
  <c r="E1211" i="4"/>
  <c r="C1211" i="4"/>
  <c r="B1211" i="4"/>
  <c r="A1211" i="4"/>
  <c r="V1211" i="4"/>
  <c r="N1210" i="4"/>
  <c r="M1210" i="4"/>
  <c r="L1210" i="4"/>
  <c r="K1210" i="4"/>
  <c r="F1210" i="4"/>
  <c r="U1210" i="4"/>
  <c r="E1210" i="4"/>
  <c r="C1210" i="4"/>
  <c r="B1210" i="4"/>
  <c r="A1210" i="4"/>
  <c r="V1210" i="4"/>
  <c r="N1209" i="4"/>
  <c r="M1209" i="4"/>
  <c r="L1209" i="4"/>
  <c r="K1209" i="4"/>
  <c r="F1209" i="4"/>
  <c r="U1209" i="4"/>
  <c r="E1209" i="4"/>
  <c r="C1209" i="4"/>
  <c r="B1209" i="4"/>
  <c r="A1209" i="4"/>
  <c r="V1209" i="4"/>
  <c r="N1208" i="4"/>
  <c r="M1208" i="4"/>
  <c r="L1208" i="4"/>
  <c r="K1208" i="4"/>
  <c r="F1208" i="4"/>
  <c r="U1208" i="4"/>
  <c r="E1208" i="4"/>
  <c r="C1208" i="4"/>
  <c r="B1208" i="4"/>
  <c r="A1208" i="4"/>
  <c r="V1208" i="4"/>
  <c r="N1207" i="4"/>
  <c r="M1207" i="4"/>
  <c r="L1207" i="4"/>
  <c r="K1207" i="4"/>
  <c r="F1207" i="4"/>
  <c r="U1207" i="4"/>
  <c r="E1207" i="4"/>
  <c r="C1207" i="4"/>
  <c r="B1207" i="4"/>
  <c r="A1207" i="4"/>
  <c r="V1207" i="4"/>
  <c r="N1206" i="4"/>
  <c r="M1206" i="4"/>
  <c r="L1206" i="4"/>
  <c r="K1206" i="4"/>
  <c r="F1206" i="4"/>
  <c r="U1206" i="4"/>
  <c r="E1206" i="4"/>
  <c r="C1206" i="4"/>
  <c r="B1206" i="4"/>
  <c r="A1206" i="4"/>
  <c r="V1206" i="4"/>
  <c r="N1205" i="4"/>
  <c r="M1205" i="4"/>
  <c r="L1205" i="4"/>
  <c r="K1205" i="4"/>
  <c r="F1205" i="4"/>
  <c r="U1205" i="4"/>
  <c r="E1205" i="4"/>
  <c r="C1205" i="4"/>
  <c r="B1205" i="4"/>
  <c r="A1205" i="4"/>
  <c r="V1205" i="4"/>
  <c r="N1204" i="4"/>
  <c r="M1204" i="4"/>
  <c r="L1204" i="4"/>
  <c r="K1204" i="4"/>
  <c r="F1204" i="4"/>
  <c r="U1204" i="4"/>
  <c r="E1204" i="4"/>
  <c r="C1204" i="4"/>
  <c r="B1204" i="4"/>
  <c r="A1204" i="4"/>
  <c r="V1204" i="4"/>
  <c r="N1203" i="4"/>
  <c r="M1203" i="4"/>
  <c r="L1203" i="4"/>
  <c r="K1203" i="4"/>
  <c r="F1203" i="4"/>
  <c r="U1203" i="4"/>
  <c r="E1203" i="4"/>
  <c r="C1203" i="4"/>
  <c r="B1203" i="4"/>
  <c r="A1203" i="4"/>
  <c r="V1203" i="4"/>
  <c r="N1202" i="4"/>
  <c r="M1202" i="4"/>
  <c r="L1202" i="4"/>
  <c r="K1202" i="4"/>
  <c r="F1202" i="4"/>
  <c r="U1202" i="4"/>
  <c r="E1202" i="4"/>
  <c r="C1202" i="4"/>
  <c r="B1202" i="4"/>
  <c r="A1202" i="4"/>
  <c r="V1202" i="4"/>
  <c r="N1201" i="4"/>
  <c r="M1201" i="4"/>
  <c r="L1201" i="4"/>
  <c r="K1201" i="4"/>
  <c r="F1201" i="4"/>
  <c r="U1201" i="4"/>
  <c r="E1201" i="4"/>
  <c r="C1201" i="4"/>
  <c r="B1201" i="4"/>
  <c r="A1201" i="4"/>
  <c r="V1201" i="4"/>
  <c r="N1200" i="4"/>
  <c r="M1200" i="4"/>
  <c r="L1200" i="4"/>
  <c r="K1200" i="4"/>
  <c r="F1200" i="4"/>
  <c r="U1200" i="4"/>
  <c r="E1200" i="4"/>
  <c r="C1200" i="4"/>
  <c r="B1200" i="4"/>
  <c r="A1200" i="4"/>
  <c r="V1200" i="4"/>
  <c r="N1199" i="4"/>
  <c r="M1199" i="4"/>
  <c r="L1199" i="4"/>
  <c r="K1199" i="4"/>
  <c r="F1199" i="4"/>
  <c r="U1199" i="4"/>
  <c r="E1199" i="4"/>
  <c r="C1199" i="4"/>
  <c r="B1199" i="4"/>
  <c r="A1199" i="4"/>
  <c r="V1199" i="4"/>
  <c r="N1198" i="4"/>
  <c r="M1198" i="4"/>
  <c r="L1198" i="4"/>
  <c r="K1198" i="4"/>
  <c r="F1198" i="4"/>
  <c r="U1198" i="4"/>
  <c r="E1198" i="4"/>
  <c r="C1198" i="4"/>
  <c r="B1198" i="4"/>
  <c r="A1198" i="4"/>
  <c r="V1198" i="4"/>
  <c r="N1197" i="4"/>
  <c r="M1197" i="4"/>
  <c r="L1197" i="4"/>
  <c r="K1197" i="4"/>
  <c r="F1197" i="4"/>
  <c r="U1197" i="4"/>
  <c r="E1197" i="4"/>
  <c r="C1197" i="4"/>
  <c r="B1197" i="4"/>
  <c r="A1197" i="4"/>
  <c r="V1197" i="4"/>
  <c r="N1196" i="4"/>
  <c r="M1196" i="4"/>
  <c r="L1196" i="4"/>
  <c r="K1196" i="4"/>
  <c r="F1196" i="4"/>
  <c r="U1196" i="4"/>
  <c r="E1196" i="4"/>
  <c r="C1196" i="4"/>
  <c r="B1196" i="4"/>
  <c r="A1196" i="4"/>
  <c r="V1196" i="4"/>
  <c r="N1195" i="4"/>
  <c r="M1195" i="4"/>
  <c r="L1195" i="4"/>
  <c r="K1195" i="4"/>
  <c r="F1195" i="4"/>
  <c r="U1195" i="4"/>
  <c r="E1195" i="4"/>
  <c r="C1195" i="4"/>
  <c r="B1195" i="4"/>
  <c r="A1195" i="4"/>
  <c r="V1195" i="4"/>
  <c r="N1194" i="4"/>
  <c r="M1194" i="4"/>
  <c r="L1194" i="4"/>
  <c r="K1194" i="4"/>
  <c r="F1194" i="4"/>
  <c r="U1194" i="4"/>
  <c r="E1194" i="4"/>
  <c r="C1194" i="4"/>
  <c r="B1194" i="4"/>
  <c r="A1194" i="4"/>
  <c r="V1194" i="4"/>
  <c r="N1193" i="4"/>
  <c r="M1193" i="4"/>
  <c r="L1193" i="4"/>
  <c r="K1193" i="4"/>
  <c r="F1193" i="4"/>
  <c r="U1193" i="4"/>
  <c r="E1193" i="4"/>
  <c r="C1193" i="4"/>
  <c r="B1193" i="4"/>
  <c r="A1193" i="4"/>
  <c r="V1193" i="4"/>
  <c r="N1192" i="4"/>
  <c r="M1192" i="4"/>
  <c r="L1192" i="4"/>
  <c r="K1192" i="4"/>
  <c r="F1192" i="4"/>
  <c r="U1192" i="4"/>
  <c r="E1192" i="4"/>
  <c r="C1192" i="4"/>
  <c r="B1192" i="4"/>
  <c r="A1192" i="4"/>
  <c r="V1192" i="4"/>
  <c r="N1191" i="4"/>
  <c r="M1191" i="4"/>
  <c r="L1191" i="4"/>
  <c r="K1191" i="4"/>
  <c r="F1191" i="4"/>
  <c r="U1191" i="4"/>
  <c r="E1191" i="4"/>
  <c r="C1191" i="4"/>
  <c r="B1191" i="4"/>
  <c r="A1191" i="4"/>
  <c r="V1191" i="4"/>
  <c r="N1190" i="4"/>
  <c r="M1190" i="4"/>
  <c r="L1190" i="4"/>
  <c r="K1190" i="4"/>
  <c r="F1190" i="4"/>
  <c r="U1190" i="4"/>
  <c r="E1190" i="4"/>
  <c r="C1190" i="4"/>
  <c r="B1190" i="4"/>
  <c r="A1190" i="4"/>
  <c r="V1190" i="4"/>
  <c r="N1189" i="4"/>
  <c r="M1189" i="4"/>
  <c r="L1189" i="4"/>
  <c r="K1189" i="4"/>
  <c r="F1189" i="4"/>
  <c r="U1189" i="4"/>
  <c r="E1189" i="4"/>
  <c r="C1189" i="4"/>
  <c r="B1189" i="4"/>
  <c r="A1189" i="4"/>
  <c r="V1189" i="4"/>
  <c r="N1188" i="4"/>
  <c r="M1188" i="4"/>
  <c r="L1188" i="4"/>
  <c r="K1188" i="4"/>
  <c r="F1188" i="4"/>
  <c r="U1188" i="4"/>
  <c r="E1188" i="4"/>
  <c r="C1188" i="4"/>
  <c r="B1188" i="4"/>
  <c r="A1188" i="4"/>
  <c r="V1188" i="4"/>
  <c r="N1187" i="4"/>
  <c r="M1187" i="4"/>
  <c r="L1187" i="4"/>
  <c r="K1187" i="4"/>
  <c r="F1187" i="4"/>
  <c r="U1187" i="4"/>
  <c r="E1187" i="4"/>
  <c r="C1187" i="4"/>
  <c r="B1187" i="4"/>
  <c r="A1187" i="4"/>
  <c r="V1187" i="4"/>
  <c r="N1186" i="4"/>
  <c r="M1186" i="4"/>
  <c r="L1186" i="4"/>
  <c r="K1186" i="4"/>
  <c r="F1186" i="4"/>
  <c r="U1186" i="4"/>
  <c r="E1186" i="4"/>
  <c r="C1186" i="4"/>
  <c r="B1186" i="4"/>
  <c r="A1186" i="4"/>
  <c r="V1186" i="4"/>
  <c r="N1185" i="4"/>
  <c r="M1185" i="4"/>
  <c r="L1185" i="4"/>
  <c r="K1185" i="4"/>
  <c r="F1185" i="4"/>
  <c r="U1185" i="4"/>
  <c r="E1185" i="4"/>
  <c r="C1185" i="4"/>
  <c r="B1185" i="4"/>
  <c r="A1185" i="4"/>
  <c r="V1185" i="4"/>
  <c r="N1184" i="4"/>
  <c r="M1184" i="4"/>
  <c r="L1184" i="4"/>
  <c r="K1184" i="4"/>
  <c r="F1184" i="4"/>
  <c r="U1184" i="4"/>
  <c r="E1184" i="4"/>
  <c r="C1184" i="4"/>
  <c r="B1184" i="4"/>
  <c r="A1184" i="4"/>
  <c r="V1184" i="4"/>
  <c r="N1183" i="4"/>
  <c r="M1183" i="4"/>
  <c r="L1183" i="4"/>
  <c r="K1183" i="4"/>
  <c r="F1183" i="4"/>
  <c r="U1183" i="4"/>
  <c r="E1183" i="4"/>
  <c r="C1183" i="4"/>
  <c r="T1183" i="4" s="1"/>
  <c r="B1183" i="4"/>
  <c r="A1183" i="4"/>
  <c r="V1183" i="4"/>
  <c r="N1182" i="4"/>
  <c r="M1182" i="4"/>
  <c r="L1182" i="4"/>
  <c r="K1182" i="4"/>
  <c r="F1182" i="4"/>
  <c r="U1182" i="4"/>
  <c r="E1182" i="4"/>
  <c r="C1182" i="4"/>
  <c r="B1182" i="4"/>
  <c r="A1182" i="4"/>
  <c r="V1182" i="4"/>
  <c r="N1181" i="4"/>
  <c r="M1181" i="4"/>
  <c r="L1181" i="4"/>
  <c r="K1181" i="4"/>
  <c r="F1181" i="4"/>
  <c r="U1181" i="4"/>
  <c r="E1181" i="4"/>
  <c r="C1181" i="4"/>
  <c r="B1181" i="4"/>
  <c r="A1181" i="4"/>
  <c r="V1181" i="4"/>
  <c r="N1180" i="4"/>
  <c r="M1180" i="4"/>
  <c r="L1180" i="4"/>
  <c r="K1180" i="4"/>
  <c r="F1180" i="4"/>
  <c r="U1180" i="4"/>
  <c r="E1180" i="4"/>
  <c r="C1180" i="4"/>
  <c r="B1180" i="4"/>
  <c r="A1180" i="4"/>
  <c r="V1180" i="4"/>
  <c r="N1179" i="4"/>
  <c r="M1179" i="4"/>
  <c r="L1179" i="4"/>
  <c r="K1179" i="4"/>
  <c r="F1179" i="4"/>
  <c r="U1179" i="4"/>
  <c r="E1179" i="4"/>
  <c r="C1179" i="4"/>
  <c r="B1179" i="4"/>
  <c r="A1179" i="4"/>
  <c r="V1179" i="4"/>
  <c r="N1178" i="4"/>
  <c r="M1178" i="4"/>
  <c r="L1178" i="4"/>
  <c r="K1178" i="4"/>
  <c r="F1178" i="4"/>
  <c r="U1178" i="4"/>
  <c r="E1178" i="4"/>
  <c r="C1178" i="4"/>
  <c r="B1178" i="4"/>
  <c r="A1178" i="4"/>
  <c r="V1178" i="4"/>
  <c r="N1177" i="4"/>
  <c r="M1177" i="4"/>
  <c r="L1177" i="4"/>
  <c r="K1177" i="4"/>
  <c r="F1177" i="4"/>
  <c r="U1177" i="4"/>
  <c r="E1177" i="4"/>
  <c r="C1177" i="4"/>
  <c r="T1177" i="4" s="1"/>
  <c r="B1177" i="4"/>
  <c r="A1177" i="4"/>
  <c r="V1177" i="4"/>
  <c r="N1176" i="4"/>
  <c r="M1176" i="4"/>
  <c r="L1176" i="4"/>
  <c r="K1176" i="4"/>
  <c r="F1176" i="4"/>
  <c r="U1176" i="4"/>
  <c r="E1176" i="4"/>
  <c r="C1176" i="4"/>
  <c r="B1176" i="4"/>
  <c r="A1176" i="4"/>
  <c r="V1176" i="4"/>
  <c r="N1175" i="4"/>
  <c r="M1175" i="4"/>
  <c r="L1175" i="4"/>
  <c r="K1175" i="4"/>
  <c r="F1175" i="4"/>
  <c r="U1175" i="4"/>
  <c r="E1175" i="4"/>
  <c r="C1175" i="4"/>
  <c r="B1175" i="4"/>
  <c r="A1175" i="4"/>
  <c r="V1175" i="4"/>
  <c r="N1174" i="4"/>
  <c r="M1174" i="4"/>
  <c r="L1174" i="4"/>
  <c r="K1174" i="4"/>
  <c r="F1174" i="4"/>
  <c r="U1174" i="4"/>
  <c r="E1174" i="4"/>
  <c r="C1174" i="4"/>
  <c r="B1174" i="4"/>
  <c r="A1174" i="4"/>
  <c r="V1174" i="4"/>
  <c r="N1173" i="4"/>
  <c r="M1173" i="4"/>
  <c r="L1173" i="4"/>
  <c r="K1173" i="4"/>
  <c r="F1173" i="4"/>
  <c r="U1173" i="4"/>
  <c r="E1173" i="4"/>
  <c r="C1173" i="4"/>
  <c r="B1173" i="4"/>
  <c r="A1173" i="4"/>
  <c r="V1173" i="4"/>
  <c r="N1172" i="4"/>
  <c r="M1172" i="4"/>
  <c r="L1172" i="4"/>
  <c r="K1172" i="4"/>
  <c r="F1172" i="4"/>
  <c r="U1172" i="4"/>
  <c r="E1172" i="4"/>
  <c r="C1172" i="4"/>
  <c r="B1172" i="4"/>
  <c r="A1172" i="4"/>
  <c r="V1172" i="4"/>
  <c r="N1171" i="4"/>
  <c r="M1171" i="4"/>
  <c r="L1171" i="4"/>
  <c r="K1171" i="4"/>
  <c r="F1171" i="4"/>
  <c r="U1171" i="4"/>
  <c r="E1171" i="4"/>
  <c r="C1171" i="4"/>
  <c r="B1171" i="4"/>
  <c r="A1171" i="4"/>
  <c r="V1171" i="4"/>
  <c r="N1170" i="4"/>
  <c r="M1170" i="4"/>
  <c r="L1170" i="4"/>
  <c r="K1170" i="4"/>
  <c r="F1170" i="4"/>
  <c r="U1170" i="4"/>
  <c r="E1170" i="4"/>
  <c r="C1170" i="4"/>
  <c r="B1170" i="4"/>
  <c r="A1170" i="4"/>
  <c r="V1170" i="4"/>
  <c r="N1169" i="4"/>
  <c r="M1169" i="4"/>
  <c r="L1169" i="4"/>
  <c r="K1169" i="4"/>
  <c r="F1169" i="4"/>
  <c r="U1169" i="4"/>
  <c r="E1169" i="4"/>
  <c r="C1169" i="4"/>
  <c r="B1169" i="4"/>
  <c r="A1169" i="4"/>
  <c r="V1169" i="4"/>
  <c r="N1168" i="4"/>
  <c r="M1168" i="4"/>
  <c r="L1168" i="4"/>
  <c r="K1168" i="4"/>
  <c r="F1168" i="4"/>
  <c r="U1168" i="4"/>
  <c r="E1168" i="4"/>
  <c r="C1168" i="4"/>
  <c r="B1168" i="4"/>
  <c r="A1168" i="4"/>
  <c r="V1168" i="4"/>
  <c r="N1167" i="4"/>
  <c r="M1167" i="4"/>
  <c r="L1167" i="4"/>
  <c r="K1167" i="4"/>
  <c r="F1167" i="4"/>
  <c r="U1167" i="4"/>
  <c r="E1167" i="4"/>
  <c r="C1167" i="4"/>
  <c r="B1167" i="4"/>
  <c r="A1167" i="4"/>
  <c r="V1167" i="4"/>
  <c r="N1166" i="4"/>
  <c r="M1166" i="4"/>
  <c r="L1166" i="4"/>
  <c r="K1166" i="4"/>
  <c r="F1166" i="4"/>
  <c r="U1166" i="4"/>
  <c r="E1166" i="4"/>
  <c r="C1166" i="4"/>
  <c r="B1166" i="4"/>
  <c r="A1166" i="4"/>
  <c r="V1166" i="4"/>
  <c r="N1165" i="4"/>
  <c r="M1165" i="4"/>
  <c r="L1165" i="4"/>
  <c r="K1165" i="4"/>
  <c r="F1165" i="4"/>
  <c r="U1165" i="4"/>
  <c r="E1165" i="4"/>
  <c r="C1165" i="4"/>
  <c r="B1165" i="4"/>
  <c r="A1165" i="4"/>
  <c r="V1165" i="4"/>
  <c r="N1164" i="4"/>
  <c r="M1164" i="4"/>
  <c r="L1164" i="4"/>
  <c r="K1164" i="4"/>
  <c r="F1164" i="4"/>
  <c r="U1164" i="4"/>
  <c r="E1164" i="4"/>
  <c r="C1164" i="4"/>
  <c r="B1164" i="4"/>
  <c r="A1164" i="4"/>
  <c r="V1164" i="4"/>
  <c r="N1163" i="4"/>
  <c r="M1163" i="4"/>
  <c r="L1163" i="4"/>
  <c r="K1163" i="4"/>
  <c r="F1163" i="4"/>
  <c r="U1163" i="4"/>
  <c r="E1163" i="4"/>
  <c r="C1163" i="4"/>
  <c r="B1163" i="4"/>
  <c r="A1163" i="4"/>
  <c r="V1163" i="4"/>
  <c r="N1162" i="4"/>
  <c r="M1162" i="4"/>
  <c r="L1162" i="4"/>
  <c r="K1162" i="4"/>
  <c r="F1162" i="4"/>
  <c r="U1162" i="4"/>
  <c r="E1162" i="4"/>
  <c r="C1162" i="4"/>
  <c r="B1162" i="4"/>
  <c r="A1162" i="4"/>
  <c r="V1162" i="4"/>
  <c r="N1161" i="4"/>
  <c r="M1161" i="4"/>
  <c r="L1161" i="4"/>
  <c r="K1161" i="4"/>
  <c r="F1161" i="4"/>
  <c r="U1161" i="4"/>
  <c r="E1161" i="4"/>
  <c r="C1161" i="4"/>
  <c r="B1161" i="4"/>
  <c r="A1161" i="4"/>
  <c r="V1161" i="4"/>
  <c r="N1160" i="4"/>
  <c r="M1160" i="4"/>
  <c r="L1160" i="4"/>
  <c r="K1160" i="4"/>
  <c r="F1160" i="4"/>
  <c r="U1160" i="4"/>
  <c r="E1160" i="4"/>
  <c r="C1160" i="4"/>
  <c r="B1160" i="4"/>
  <c r="A1160" i="4"/>
  <c r="V1160" i="4"/>
  <c r="N1159" i="4"/>
  <c r="M1159" i="4"/>
  <c r="L1159" i="4"/>
  <c r="K1159" i="4"/>
  <c r="F1159" i="4"/>
  <c r="U1159" i="4"/>
  <c r="E1159" i="4"/>
  <c r="C1159" i="4"/>
  <c r="B1159" i="4"/>
  <c r="A1159" i="4"/>
  <c r="V1159" i="4"/>
  <c r="N1158" i="4"/>
  <c r="M1158" i="4"/>
  <c r="L1158" i="4"/>
  <c r="K1158" i="4"/>
  <c r="F1158" i="4"/>
  <c r="U1158" i="4"/>
  <c r="E1158" i="4"/>
  <c r="C1158" i="4"/>
  <c r="B1158" i="4"/>
  <c r="A1158" i="4"/>
  <c r="V1158" i="4"/>
  <c r="N1157" i="4"/>
  <c r="M1157" i="4"/>
  <c r="L1157" i="4"/>
  <c r="K1157" i="4"/>
  <c r="F1157" i="4"/>
  <c r="U1157" i="4"/>
  <c r="E1157" i="4"/>
  <c r="C1157" i="4"/>
  <c r="B1157" i="4"/>
  <c r="A1157" i="4"/>
  <c r="V1157" i="4"/>
  <c r="N1156" i="4"/>
  <c r="M1156" i="4"/>
  <c r="L1156" i="4"/>
  <c r="K1156" i="4"/>
  <c r="F1156" i="4"/>
  <c r="U1156" i="4"/>
  <c r="E1156" i="4"/>
  <c r="C1156" i="4"/>
  <c r="B1156" i="4"/>
  <c r="A1156" i="4"/>
  <c r="V1156" i="4"/>
  <c r="N1155" i="4"/>
  <c r="M1155" i="4"/>
  <c r="L1155" i="4"/>
  <c r="K1155" i="4"/>
  <c r="F1155" i="4"/>
  <c r="U1155" i="4"/>
  <c r="E1155" i="4"/>
  <c r="C1155" i="4"/>
  <c r="B1155" i="4"/>
  <c r="A1155" i="4"/>
  <c r="V1155" i="4"/>
  <c r="N1154" i="4"/>
  <c r="M1154" i="4"/>
  <c r="L1154" i="4"/>
  <c r="K1154" i="4"/>
  <c r="F1154" i="4"/>
  <c r="U1154" i="4"/>
  <c r="E1154" i="4"/>
  <c r="C1154" i="4"/>
  <c r="B1154" i="4"/>
  <c r="A1154" i="4"/>
  <c r="V1154" i="4"/>
  <c r="N1153" i="4"/>
  <c r="M1153" i="4"/>
  <c r="L1153" i="4"/>
  <c r="K1153" i="4"/>
  <c r="F1153" i="4"/>
  <c r="U1153" i="4"/>
  <c r="E1153" i="4"/>
  <c r="C1153" i="4"/>
  <c r="B1153" i="4"/>
  <c r="A1153" i="4"/>
  <c r="V1153" i="4"/>
  <c r="N1152" i="4"/>
  <c r="M1152" i="4"/>
  <c r="L1152" i="4"/>
  <c r="K1152" i="4"/>
  <c r="F1152" i="4"/>
  <c r="U1152" i="4"/>
  <c r="E1152" i="4"/>
  <c r="C1152" i="4"/>
  <c r="B1152" i="4"/>
  <c r="A1152" i="4"/>
  <c r="V1152" i="4"/>
  <c r="N1151" i="4"/>
  <c r="M1151" i="4"/>
  <c r="L1151" i="4"/>
  <c r="K1151" i="4"/>
  <c r="F1151" i="4"/>
  <c r="U1151" i="4"/>
  <c r="E1151" i="4"/>
  <c r="C1151" i="4"/>
  <c r="B1151" i="4"/>
  <c r="A1151" i="4"/>
  <c r="V1151" i="4"/>
  <c r="N1150" i="4"/>
  <c r="M1150" i="4"/>
  <c r="L1150" i="4"/>
  <c r="K1150" i="4"/>
  <c r="F1150" i="4"/>
  <c r="U1150" i="4"/>
  <c r="E1150" i="4"/>
  <c r="C1150" i="4"/>
  <c r="B1150" i="4"/>
  <c r="A1150" i="4"/>
  <c r="V1150" i="4"/>
  <c r="N1149" i="4"/>
  <c r="M1149" i="4"/>
  <c r="L1149" i="4"/>
  <c r="K1149" i="4"/>
  <c r="F1149" i="4"/>
  <c r="U1149" i="4"/>
  <c r="E1149" i="4"/>
  <c r="C1149" i="4"/>
  <c r="B1149" i="4"/>
  <c r="A1149" i="4"/>
  <c r="V1149" i="4"/>
  <c r="N1148" i="4"/>
  <c r="M1148" i="4"/>
  <c r="L1148" i="4"/>
  <c r="K1148" i="4"/>
  <c r="F1148" i="4"/>
  <c r="U1148" i="4"/>
  <c r="E1148" i="4"/>
  <c r="C1148" i="4"/>
  <c r="B1148" i="4"/>
  <c r="A1148" i="4"/>
  <c r="V1148" i="4"/>
  <c r="N1147" i="4"/>
  <c r="M1147" i="4"/>
  <c r="L1147" i="4"/>
  <c r="K1147" i="4"/>
  <c r="F1147" i="4"/>
  <c r="U1147" i="4"/>
  <c r="E1147" i="4"/>
  <c r="C1147" i="4"/>
  <c r="B1147" i="4"/>
  <c r="A1147" i="4"/>
  <c r="V1147" i="4"/>
  <c r="N1146" i="4"/>
  <c r="M1146" i="4"/>
  <c r="L1146" i="4"/>
  <c r="K1146" i="4"/>
  <c r="F1146" i="4"/>
  <c r="U1146" i="4"/>
  <c r="E1146" i="4"/>
  <c r="C1146" i="4"/>
  <c r="B1146" i="4"/>
  <c r="A1146" i="4"/>
  <c r="V1146" i="4"/>
  <c r="N1145" i="4"/>
  <c r="M1145" i="4"/>
  <c r="L1145" i="4"/>
  <c r="K1145" i="4"/>
  <c r="F1145" i="4"/>
  <c r="U1145" i="4"/>
  <c r="E1145" i="4"/>
  <c r="C1145" i="4"/>
  <c r="B1145" i="4"/>
  <c r="A1145" i="4"/>
  <c r="V1145" i="4"/>
  <c r="N1144" i="4"/>
  <c r="M1144" i="4"/>
  <c r="L1144" i="4"/>
  <c r="K1144" i="4"/>
  <c r="F1144" i="4"/>
  <c r="U1144" i="4"/>
  <c r="E1144" i="4"/>
  <c r="C1144" i="4"/>
  <c r="B1144" i="4"/>
  <c r="A1144" i="4"/>
  <c r="V1144" i="4"/>
  <c r="N1143" i="4"/>
  <c r="M1143" i="4"/>
  <c r="L1143" i="4"/>
  <c r="K1143" i="4"/>
  <c r="F1143" i="4"/>
  <c r="U1143" i="4"/>
  <c r="E1143" i="4"/>
  <c r="C1143" i="4"/>
  <c r="B1143" i="4"/>
  <c r="A1143" i="4"/>
  <c r="V1143" i="4"/>
  <c r="N1142" i="4"/>
  <c r="M1142" i="4"/>
  <c r="L1142" i="4"/>
  <c r="K1142" i="4"/>
  <c r="F1142" i="4"/>
  <c r="U1142" i="4"/>
  <c r="E1142" i="4"/>
  <c r="C1142" i="4"/>
  <c r="B1142" i="4"/>
  <c r="A1142" i="4"/>
  <c r="V1142" i="4"/>
  <c r="N1141" i="4"/>
  <c r="M1141" i="4"/>
  <c r="L1141" i="4"/>
  <c r="K1141" i="4"/>
  <c r="F1141" i="4"/>
  <c r="U1141" i="4"/>
  <c r="E1141" i="4"/>
  <c r="C1141" i="4"/>
  <c r="B1141" i="4"/>
  <c r="A1141" i="4"/>
  <c r="V1141" i="4"/>
  <c r="N1140" i="4"/>
  <c r="M1140" i="4"/>
  <c r="L1140" i="4"/>
  <c r="K1140" i="4"/>
  <c r="F1140" i="4"/>
  <c r="U1140" i="4"/>
  <c r="E1140" i="4"/>
  <c r="C1140" i="4"/>
  <c r="B1140" i="4"/>
  <c r="A1140" i="4"/>
  <c r="V1140" i="4"/>
  <c r="N1139" i="4"/>
  <c r="M1139" i="4"/>
  <c r="L1139" i="4"/>
  <c r="K1139" i="4"/>
  <c r="F1139" i="4"/>
  <c r="U1139" i="4"/>
  <c r="E1139" i="4"/>
  <c r="C1139" i="4"/>
  <c r="B1139" i="4"/>
  <c r="A1139" i="4"/>
  <c r="V1139" i="4"/>
  <c r="N1138" i="4"/>
  <c r="M1138" i="4"/>
  <c r="L1138" i="4"/>
  <c r="K1138" i="4"/>
  <c r="F1138" i="4"/>
  <c r="U1138" i="4"/>
  <c r="E1138" i="4"/>
  <c r="C1138" i="4"/>
  <c r="B1138" i="4"/>
  <c r="A1138" i="4"/>
  <c r="V1138" i="4"/>
  <c r="N1137" i="4"/>
  <c r="M1137" i="4"/>
  <c r="L1137" i="4"/>
  <c r="K1137" i="4"/>
  <c r="F1137" i="4"/>
  <c r="U1137" i="4"/>
  <c r="E1137" i="4"/>
  <c r="C1137" i="4"/>
  <c r="B1137" i="4"/>
  <c r="A1137" i="4"/>
  <c r="V1137" i="4"/>
  <c r="N1136" i="4"/>
  <c r="M1136" i="4"/>
  <c r="L1136" i="4"/>
  <c r="K1136" i="4"/>
  <c r="F1136" i="4"/>
  <c r="U1136" i="4"/>
  <c r="E1136" i="4"/>
  <c r="C1136" i="4"/>
  <c r="B1136" i="4"/>
  <c r="A1136" i="4"/>
  <c r="V1136" i="4"/>
  <c r="N1135" i="4"/>
  <c r="M1135" i="4"/>
  <c r="L1135" i="4"/>
  <c r="K1135" i="4"/>
  <c r="F1135" i="4"/>
  <c r="U1135" i="4"/>
  <c r="E1135" i="4"/>
  <c r="C1135" i="4"/>
  <c r="B1135" i="4"/>
  <c r="A1135" i="4"/>
  <c r="V1135" i="4"/>
  <c r="N1134" i="4"/>
  <c r="M1134" i="4"/>
  <c r="L1134" i="4"/>
  <c r="K1134" i="4"/>
  <c r="F1134" i="4"/>
  <c r="U1134" i="4"/>
  <c r="E1134" i="4"/>
  <c r="C1134" i="4"/>
  <c r="B1134" i="4"/>
  <c r="A1134" i="4"/>
  <c r="V1134" i="4"/>
  <c r="N1133" i="4"/>
  <c r="M1133" i="4"/>
  <c r="L1133" i="4"/>
  <c r="K1133" i="4"/>
  <c r="F1133" i="4"/>
  <c r="U1133" i="4"/>
  <c r="E1133" i="4"/>
  <c r="C1133" i="4"/>
  <c r="B1133" i="4"/>
  <c r="A1133" i="4"/>
  <c r="V1133" i="4"/>
  <c r="N1132" i="4"/>
  <c r="M1132" i="4"/>
  <c r="L1132" i="4"/>
  <c r="K1132" i="4"/>
  <c r="F1132" i="4"/>
  <c r="U1132" i="4"/>
  <c r="E1132" i="4"/>
  <c r="C1132" i="4"/>
  <c r="B1132" i="4"/>
  <c r="A1132" i="4"/>
  <c r="V1132" i="4"/>
  <c r="N1131" i="4"/>
  <c r="M1131" i="4"/>
  <c r="L1131" i="4"/>
  <c r="K1131" i="4"/>
  <c r="F1131" i="4"/>
  <c r="U1131" i="4"/>
  <c r="E1131" i="4"/>
  <c r="C1131" i="4"/>
  <c r="B1131" i="4"/>
  <c r="A1131" i="4"/>
  <c r="V1131" i="4"/>
  <c r="N1130" i="4"/>
  <c r="M1130" i="4"/>
  <c r="L1130" i="4"/>
  <c r="K1130" i="4"/>
  <c r="F1130" i="4"/>
  <c r="U1130" i="4"/>
  <c r="E1130" i="4"/>
  <c r="C1130" i="4"/>
  <c r="B1130" i="4"/>
  <c r="A1130" i="4"/>
  <c r="V1130" i="4"/>
  <c r="N1129" i="4"/>
  <c r="M1129" i="4"/>
  <c r="L1129" i="4"/>
  <c r="K1129" i="4"/>
  <c r="F1129" i="4"/>
  <c r="U1129" i="4"/>
  <c r="E1129" i="4"/>
  <c r="C1129" i="4"/>
  <c r="B1129" i="4"/>
  <c r="A1129" i="4"/>
  <c r="V1129" i="4"/>
  <c r="N1128" i="4"/>
  <c r="M1128" i="4"/>
  <c r="L1128" i="4"/>
  <c r="K1128" i="4"/>
  <c r="F1128" i="4"/>
  <c r="U1128" i="4"/>
  <c r="E1128" i="4"/>
  <c r="C1128" i="4"/>
  <c r="B1128" i="4"/>
  <c r="A1128" i="4"/>
  <c r="V1128" i="4"/>
  <c r="N1127" i="4"/>
  <c r="M1127" i="4"/>
  <c r="L1127" i="4"/>
  <c r="K1127" i="4"/>
  <c r="F1127" i="4"/>
  <c r="U1127" i="4"/>
  <c r="E1127" i="4"/>
  <c r="C1127" i="4"/>
  <c r="B1127" i="4"/>
  <c r="A1127" i="4"/>
  <c r="V1127" i="4"/>
  <c r="N1126" i="4"/>
  <c r="M1126" i="4"/>
  <c r="L1126" i="4"/>
  <c r="K1126" i="4"/>
  <c r="F1126" i="4"/>
  <c r="U1126" i="4"/>
  <c r="E1126" i="4"/>
  <c r="C1126" i="4"/>
  <c r="B1126" i="4"/>
  <c r="A1126" i="4"/>
  <c r="V1126" i="4"/>
  <c r="N1125" i="4"/>
  <c r="M1125" i="4"/>
  <c r="L1125" i="4"/>
  <c r="K1125" i="4"/>
  <c r="F1125" i="4"/>
  <c r="U1125" i="4"/>
  <c r="E1125" i="4"/>
  <c r="C1125" i="4"/>
  <c r="B1125" i="4"/>
  <c r="A1125" i="4"/>
  <c r="V1125" i="4"/>
  <c r="N1124" i="4"/>
  <c r="M1124" i="4"/>
  <c r="L1124" i="4"/>
  <c r="K1124" i="4"/>
  <c r="F1124" i="4"/>
  <c r="U1124" i="4"/>
  <c r="E1124" i="4"/>
  <c r="C1124" i="4"/>
  <c r="B1124" i="4"/>
  <c r="A1124" i="4"/>
  <c r="V1124" i="4"/>
  <c r="N1123" i="4"/>
  <c r="M1123" i="4"/>
  <c r="L1123" i="4"/>
  <c r="K1123" i="4"/>
  <c r="F1123" i="4"/>
  <c r="U1123" i="4"/>
  <c r="E1123" i="4"/>
  <c r="C1123" i="4"/>
  <c r="B1123" i="4"/>
  <c r="A1123" i="4"/>
  <c r="V1123" i="4"/>
  <c r="N1122" i="4"/>
  <c r="M1122" i="4"/>
  <c r="L1122" i="4"/>
  <c r="K1122" i="4"/>
  <c r="F1122" i="4"/>
  <c r="U1122" i="4"/>
  <c r="E1122" i="4"/>
  <c r="C1122" i="4"/>
  <c r="B1122" i="4"/>
  <c r="A1122" i="4"/>
  <c r="V1122" i="4"/>
  <c r="N1121" i="4"/>
  <c r="M1121" i="4"/>
  <c r="L1121" i="4"/>
  <c r="K1121" i="4"/>
  <c r="F1121" i="4"/>
  <c r="U1121" i="4"/>
  <c r="E1121" i="4"/>
  <c r="C1121" i="4"/>
  <c r="B1121" i="4"/>
  <c r="A1121" i="4"/>
  <c r="V1121" i="4"/>
  <c r="N1120" i="4"/>
  <c r="M1120" i="4"/>
  <c r="L1120" i="4"/>
  <c r="K1120" i="4"/>
  <c r="F1120" i="4"/>
  <c r="U1120" i="4"/>
  <c r="E1120" i="4"/>
  <c r="C1120" i="4"/>
  <c r="B1120" i="4"/>
  <c r="A1120" i="4"/>
  <c r="V1120" i="4"/>
  <c r="N1119" i="4"/>
  <c r="M1119" i="4"/>
  <c r="L1119" i="4"/>
  <c r="K1119" i="4"/>
  <c r="F1119" i="4"/>
  <c r="U1119" i="4"/>
  <c r="E1119" i="4"/>
  <c r="C1119" i="4"/>
  <c r="B1119" i="4"/>
  <c r="A1119" i="4"/>
  <c r="V1119" i="4"/>
  <c r="N1118" i="4"/>
  <c r="M1118" i="4"/>
  <c r="L1118" i="4"/>
  <c r="K1118" i="4"/>
  <c r="F1118" i="4"/>
  <c r="U1118" i="4"/>
  <c r="E1118" i="4"/>
  <c r="C1118" i="4"/>
  <c r="B1118" i="4"/>
  <c r="A1118" i="4"/>
  <c r="V1118" i="4"/>
  <c r="N1117" i="4"/>
  <c r="M1117" i="4"/>
  <c r="L1117" i="4"/>
  <c r="K1117" i="4"/>
  <c r="F1117" i="4"/>
  <c r="U1117" i="4"/>
  <c r="E1117" i="4"/>
  <c r="C1117" i="4"/>
  <c r="B1117" i="4"/>
  <c r="A1117" i="4"/>
  <c r="V1117" i="4"/>
  <c r="N1116" i="4"/>
  <c r="M1116" i="4"/>
  <c r="L1116" i="4"/>
  <c r="K1116" i="4"/>
  <c r="F1116" i="4"/>
  <c r="U1116" i="4"/>
  <c r="E1116" i="4"/>
  <c r="C1116" i="4"/>
  <c r="B1116" i="4"/>
  <c r="A1116" i="4"/>
  <c r="V1116" i="4"/>
  <c r="N1115" i="4"/>
  <c r="M1115" i="4"/>
  <c r="L1115" i="4"/>
  <c r="K1115" i="4"/>
  <c r="F1115" i="4"/>
  <c r="U1115" i="4"/>
  <c r="E1115" i="4"/>
  <c r="C1115" i="4"/>
  <c r="B1115" i="4"/>
  <c r="A1115" i="4"/>
  <c r="V1115" i="4"/>
  <c r="N1114" i="4"/>
  <c r="M1114" i="4"/>
  <c r="L1114" i="4"/>
  <c r="K1114" i="4"/>
  <c r="F1114" i="4"/>
  <c r="U1114" i="4"/>
  <c r="E1114" i="4"/>
  <c r="C1114" i="4"/>
  <c r="B1114" i="4"/>
  <c r="A1114" i="4"/>
  <c r="V1114" i="4"/>
  <c r="N1113" i="4"/>
  <c r="M1113" i="4"/>
  <c r="L1113" i="4"/>
  <c r="K1113" i="4"/>
  <c r="F1113" i="4"/>
  <c r="U1113" i="4"/>
  <c r="E1113" i="4"/>
  <c r="C1113" i="4"/>
  <c r="B1113" i="4"/>
  <c r="A1113" i="4"/>
  <c r="V1113" i="4"/>
  <c r="N1112" i="4"/>
  <c r="M1112" i="4"/>
  <c r="L1112" i="4"/>
  <c r="K1112" i="4"/>
  <c r="F1112" i="4"/>
  <c r="U1112" i="4"/>
  <c r="E1112" i="4"/>
  <c r="C1112" i="4"/>
  <c r="B1112" i="4"/>
  <c r="A1112" i="4"/>
  <c r="V1112" i="4"/>
  <c r="N1111" i="4"/>
  <c r="M1111" i="4"/>
  <c r="L1111" i="4"/>
  <c r="K1111" i="4"/>
  <c r="F1111" i="4"/>
  <c r="U1111" i="4"/>
  <c r="E1111" i="4"/>
  <c r="C1111" i="4"/>
  <c r="B1111" i="4"/>
  <c r="A1111" i="4"/>
  <c r="V1111" i="4"/>
  <c r="N1110" i="4"/>
  <c r="M1110" i="4"/>
  <c r="L1110" i="4"/>
  <c r="K1110" i="4"/>
  <c r="F1110" i="4"/>
  <c r="U1110" i="4"/>
  <c r="E1110" i="4"/>
  <c r="C1110" i="4"/>
  <c r="B1110" i="4"/>
  <c r="A1110" i="4"/>
  <c r="V1110" i="4"/>
  <c r="N1109" i="4"/>
  <c r="M1109" i="4"/>
  <c r="L1109" i="4"/>
  <c r="K1109" i="4"/>
  <c r="F1109" i="4"/>
  <c r="U1109" i="4"/>
  <c r="E1109" i="4"/>
  <c r="C1109" i="4"/>
  <c r="B1109" i="4"/>
  <c r="A1109" i="4"/>
  <c r="V1109" i="4"/>
  <c r="N1108" i="4"/>
  <c r="M1108" i="4"/>
  <c r="L1108" i="4"/>
  <c r="K1108" i="4"/>
  <c r="F1108" i="4"/>
  <c r="U1108" i="4"/>
  <c r="E1108" i="4"/>
  <c r="C1108" i="4"/>
  <c r="B1108" i="4"/>
  <c r="A1108" i="4"/>
  <c r="V1108" i="4"/>
  <c r="N1107" i="4"/>
  <c r="M1107" i="4"/>
  <c r="L1107" i="4"/>
  <c r="K1107" i="4"/>
  <c r="F1107" i="4"/>
  <c r="U1107" i="4"/>
  <c r="E1107" i="4"/>
  <c r="C1107" i="4"/>
  <c r="B1107" i="4"/>
  <c r="A1107" i="4"/>
  <c r="V1107" i="4"/>
  <c r="N1106" i="4"/>
  <c r="M1106" i="4"/>
  <c r="L1106" i="4"/>
  <c r="K1106" i="4"/>
  <c r="F1106" i="4"/>
  <c r="U1106" i="4"/>
  <c r="E1106" i="4"/>
  <c r="C1106" i="4"/>
  <c r="B1106" i="4"/>
  <c r="A1106" i="4"/>
  <c r="V1106" i="4"/>
  <c r="N1105" i="4"/>
  <c r="M1105" i="4"/>
  <c r="L1105" i="4"/>
  <c r="K1105" i="4"/>
  <c r="F1105" i="4"/>
  <c r="U1105" i="4"/>
  <c r="E1105" i="4"/>
  <c r="C1105" i="4"/>
  <c r="B1105" i="4"/>
  <c r="A1105" i="4"/>
  <c r="V1105" i="4"/>
  <c r="A875" i="4"/>
  <c r="V875" i="4"/>
  <c r="B875" i="4"/>
  <c r="C875" i="4"/>
  <c r="A876" i="4"/>
  <c r="V876" i="4"/>
  <c r="B876" i="4"/>
  <c r="C876" i="4"/>
  <c r="A877" i="4"/>
  <c r="V877" i="4"/>
  <c r="B877" i="4"/>
  <c r="C877" i="4"/>
  <c r="A878" i="4"/>
  <c r="V878" i="4"/>
  <c r="B878" i="4"/>
  <c r="C878" i="4"/>
  <c r="A879" i="4"/>
  <c r="V879" i="4"/>
  <c r="B879" i="4"/>
  <c r="C879" i="4"/>
  <c r="A880" i="4"/>
  <c r="V880" i="4"/>
  <c r="B880" i="4"/>
  <c r="C880" i="4"/>
  <c r="A881" i="4"/>
  <c r="V881" i="4"/>
  <c r="B881" i="4"/>
  <c r="C881" i="4"/>
  <c r="A882" i="4"/>
  <c r="V882" i="4"/>
  <c r="B882" i="4"/>
  <c r="C882" i="4"/>
  <c r="A883" i="4"/>
  <c r="V883" i="4"/>
  <c r="B883" i="4"/>
  <c r="C883" i="4"/>
  <c r="A884" i="4"/>
  <c r="V884" i="4"/>
  <c r="B884" i="4"/>
  <c r="C884" i="4"/>
  <c r="A885" i="4"/>
  <c r="V885" i="4"/>
  <c r="B885" i="4"/>
  <c r="C885" i="4"/>
  <c r="A886" i="4"/>
  <c r="V886" i="4"/>
  <c r="B886" i="4"/>
  <c r="C886" i="4"/>
  <c r="A887" i="4"/>
  <c r="V887" i="4"/>
  <c r="B887" i="4"/>
  <c r="C887" i="4"/>
  <c r="A888" i="4"/>
  <c r="V888" i="4"/>
  <c r="B888" i="4"/>
  <c r="C888" i="4"/>
  <c r="A889" i="4"/>
  <c r="V889" i="4"/>
  <c r="B889" i="4"/>
  <c r="C889" i="4"/>
  <c r="A890" i="4"/>
  <c r="V890" i="4"/>
  <c r="B890" i="4"/>
  <c r="C890" i="4"/>
  <c r="A891" i="4"/>
  <c r="V891" i="4"/>
  <c r="B891" i="4"/>
  <c r="C891" i="4"/>
  <c r="A892" i="4"/>
  <c r="V892" i="4"/>
  <c r="B892" i="4"/>
  <c r="C892" i="4"/>
  <c r="A893" i="4"/>
  <c r="V893" i="4"/>
  <c r="B893" i="4"/>
  <c r="C893" i="4"/>
  <c r="A894" i="4"/>
  <c r="V894" i="4"/>
  <c r="B894" i="4"/>
  <c r="C894" i="4"/>
  <c r="A895" i="4"/>
  <c r="V895" i="4"/>
  <c r="B895" i="4"/>
  <c r="C895" i="4"/>
  <c r="A896" i="4"/>
  <c r="V896" i="4"/>
  <c r="B896" i="4"/>
  <c r="C896" i="4"/>
  <c r="A897" i="4"/>
  <c r="V897" i="4"/>
  <c r="B897" i="4"/>
  <c r="C897" i="4"/>
  <c r="A898" i="4"/>
  <c r="V898" i="4"/>
  <c r="B898" i="4"/>
  <c r="C898" i="4"/>
  <c r="A899" i="4"/>
  <c r="V899" i="4"/>
  <c r="B899" i="4"/>
  <c r="C899" i="4"/>
  <c r="A900" i="4"/>
  <c r="V900" i="4"/>
  <c r="B900" i="4"/>
  <c r="C900" i="4"/>
  <c r="A901" i="4"/>
  <c r="V901" i="4"/>
  <c r="B901" i="4"/>
  <c r="C901" i="4"/>
  <c r="A902" i="4"/>
  <c r="V902" i="4"/>
  <c r="B902" i="4"/>
  <c r="C902" i="4"/>
  <c r="A903" i="4"/>
  <c r="V903" i="4"/>
  <c r="B903" i="4"/>
  <c r="C903" i="4"/>
  <c r="A904" i="4"/>
  <c r="V904" i="4"/>
  <c r="B904" i="4"/>
  <c r="C904" i="4"/>
  <c r="A905" i="4"/>
  <c r="V905" i="4"/>
  <c r="B905" i="4"/>
  <c r="C905" i="4"/>
  <c r="A906" i="4"/>
  <c r="V906" i="4"/>
  <c r="B906" i="4"/>
  <c r="C906" i="4"/>
  <c r="A907" i="4"/>
  <c r="V907" i="4"/>
  <c r="B907" i="4"/>
  <c r="C907" i="4"/>
  <c r="A908" i="4"/>
  <c r="V908" i="4"/>
  <c r="B908" i="4"/>
  <c r="C908" i="4"/>
  <c r="A909" i="4"/>
  <c r="V909" i="4"/>
  <c r="B909" i="4"/>
  <c r="C909" i="4"/>
  <c r="A910" i="4"/>
  <c r="V910" i="4"/>
  <c r="B910" i="4"/>
  <c r="C910" i="4"/>
  <c r="A911" i="4"/>
  <c r="V911" i="4"/>
  <c r="B911" i="4"/>
  <c r="C911" i="4"/>
  <c r="A912" i="4"/>
  <c r="V912" i="4"/>
  <c r="B912" i="4"/>
  <c r="C912" i="4"/>
  <c r="A913" i="4"/>
  <c r="V913" i="4"/>
  <c r="B913" i="4"/>
  <c r="C913" i="4"/>
  <c r="A914" i="4"/>
  <c r="V914" i="4"/>
  <c r="B914" i="4"/>
  <c r="C914" i="4"/>
  <c r="A915" i="4"/>
  <c r="V915" i="4"/>
  <c r="B915" i="4"/>
  <c r="C915" i="4"/>
  <c r="A916" i="4"/>
  <c r="V916" i="4"/>
  <c r="B916" i="4"/>
  <c r="C916" i="4"/>
  <c r="A917" i="4"/>
  <c r="V917" i="4"/>
  <c r="B917" i="4"/>
  <c r="C917" i="4"/>
  <c r="A918" i="4"/>
  <c r="V918" i="4"/>
  <c r="B918" i="4"/>
  <c r="C918" i="4"/>
  <c r="A919" i="4"/>
  <c r="V919" i="4"/>
  <c r="B919" i="4"/>
  <c r="C919" i="4"/>
  <c r="A920" i="4"/>
  <c r="V920" i="4"/>
  <c r="B920" i="4"/>
  <c r="C920" i="4"/>
  <c r="A921" i="4"/>
  <c r="V921" i="4"/>
  <c r="B921" i="4"/>
  <c r="C921" i="4"/>
  <c r="A922" i="4"/>
  <c r="V922" i="4"/>
  <c r="B922" i="4"/>
  <c r="C922" i="4"/>
  <c r="A923" i="4"/>
  <c r="V923" i="4"/>
  <c r="B923" i="4"/>
  <c r="C923" i="4"/>
  <c r="A924" i="4"/>
  <c r="V924" i="4"/>
  <c r="B924" i="4"/>
  <c r="C924" i="4"/>
  <c r="A925" i="4"/>
  <c r="V925" i="4"/>
  <c r="B925" i="4"/>
  <c r="C925" i="4"/>
  <c r="A926" i="4"/>
  <c r="V926" i="4"/>
  <c r="B926" i="4"/>
  <c r="C926" i="4"/>
  <c r="A927" i="4"/>
  <c r="V927" i="4"/>
  <c r="B927" i="4"/>
  <c r="C927" i="4"/>
  <c r="A928" i="4"/>
  <c r="V928" i="4"/>
  <c r="B928" i="4"/>
  <c r="C928" i="4"/>
  <c r="A929" i="4"/>
  <c r="V929" i="4"/>
  <c r="B929" i="4"/>
  <c r="C929" i="4"/>
  <c r="A930" i="4"/>
  <c r="V930" i="4"/>
  <c r="B930" i="4"/>
  <c r="C930" i="4"/>
  <c r="A931" i="4"/>
  <c r="V931" i="4"/>
  <c r="B931" i="4"/>
  <c r="C931" i="4"/>
  <c r="A932" i="4"/>
  <c r="V932" i="4"/>
  <c r="B932" i="4"/>
  <c r="C932" i="4"/>
  <c r="A933" i="4"/>
  <c r="V933" i="4"/>
  <c r="B933" i="4"/>
  <c r="C933" i="4"/>
  <c r="A934" i="4"/>
  <c r="V934" i="4"/>
  <c r="B934" i="4"/>
  <c r="C934" i="4"/>
  <c r="A935" i="4"/>
  <c r="V935" i="4"/>
  <c r="B935" i="4"/>
  <c r="C935" i="4"/>
  <c r="A936" i="4"/>
  <c r="V936" i="4"/>
  <c r="B936" i="4"/>
  <c r="C936" i="4"/>
  <c r="A937" i="4"/>
  <c r="V937" i="4"/>
  <c r="B937" i="4"/>
  <c r="C937" i="4"/>
  <c r="A938" i="4"/>
  <c r="V938" i="4"/>
  <c r="B938" i="4"/>
  <c r="C938" i="4"/>
  <c r="A939" i="4"/>
  <c r="V939" i="4"/>
  <c r="B939" i="4"/>
  <c r="C939" i="4"/>
  <c r="A940" i="4"/>
  <c r="V940" i="4"/>
  <c r="B940" i="4"/>
  <c r="C940" i="4"/>
  <c r="A941" i="4"/>
  <c r="V941" i="4"/>
  <c r="B941" i="4"/>
  <c r="C941" i="4"/>
  <c r="A942" i="4"/>
  <c r="V942" i="4"/>
  <c r="B942" i="4"/>
  <c r="C942" i="4"/>
  <c r="T942" i="4" s="1"/>
  <c r="A943" i="4"/>
  <c r="V943" i="4"/>
  <c r="B943" i="4"/>
  <c r="C943" i="4"/>
  <c r="A944" i="4"/>
  <c r="V944" i="4"/>
  <c r="B944" i="4"/>
  <c r="C944" i="4"/>
  <c r="A945" i="4"/>
  <c r="V945" i="4"/>
  <c r="B945" i="4"/>
  <c r="C945" i="4"/>
  <c r="A946" i="4"/>
  <c r="V946" i="4"/>
  <c r="B946" i="4"/>
  <c r="C946" i="4"/>
  <c r="A947" i="4"/>
  <c r="V947" i="4"/>
  <c r="B947" i="4"/>
  <c r="C947" i="4"/>
  <c r="A948" i="4"/>
  <c r="V948" i="4"/>
  <c r="B948" i="4"/>
  <c r="C948" i="4"/>
  <c r="A949" i="4"/>
  <c r="V949" i="4"/>
  <c r="B949" i="4"/>
  <c r="C949" i="4"/>
  <c r="A950" i="4"/>
  <c r="V950" i="4"/>
  <c r="B950" i="4"/>
  <c r="C950" i="4"/>
  <c r="A951" i="4"/>
  <c r="V951" i="4"/>
  <c r="B951" i="4"/>
  <c r="C951" i="4"/>
  <c r="A952" i="4"/>
  <c r="V952" i="4"/>
  <c r="B952" i="4"/>
  <c r="C952" i="4"/>
  <c r="A953" i="4"/>
  <c r="V953" i="4"/>
  <c r="B953" i="4"/>
  <c r="C953" i="4"/>
  <c r="A954" i="4"/>
  <c r="V954" i="4"/>
  <c r="B954" i="4"/>
  <c r="C954" i="4"/>
  <c r="A955" i="4"/>
  <c r="V955" i="4"/>
  <c r="B955" i="4"/>
  <c r="C955" i="4"/>
  <c r="A956" i="4"/>
  <c r="V956" i="4"/>
  <c r="B956" i="4"/>
  <c r="C956" i="4"/>
  <c r="A957" i="4"/>
  <c r="V957" i="4"/>
  <c r="B957" i="4"/>
  <c r="C957" i="4"/>
  <c r="A958" i="4"/>
  <c r="V958" i="4"/>
  <c r="B958" i="4"/>
  <c r="C958" i="4"/>
  <c r="A959" i="4"/>
  <c r="V959" i="4"/>
  <c r="B959" i="4"/>
  <c r="C959" i="4"/>
  <c r="A960" i="4"/>
  <c r="V960" i="4"/>
  <c r="B960" i="4"/>
  <c r="C960" i="4"/>
  <c r="A961" i="4"/>
  <c r="V961" i="4"/>
  <c r="B961" i="4"/>
  <c r="C961" i="4"/>
  <c r="A962" i="4"/>
  <c r="V962" i="4"/>
  <c r="B962" i="4"/>
  <c r="C962" i="4"/>
  <c r="A963" i="4"/>
  <c r="V963" i="4"/>
  <c r="B963" i="4"/>
  <c r="C963" i="4"/>
  <c r="A964" i="4"/>
  <c r="V964" i="4"/>
  <c r="B964" i="4"/>
  <c r="C964" i="4"/>
  <c r="A965" i="4"/>
  <c r="V965" i="4"/>
  <c r="B965" i="4"/>
  <c r="C965" i="4"/>
  <c r="A966" i="4"/>
  <c r="V966" i="4"/>
  <c r="B966" i="4"/>
  <c r="C966" i="4"/>
  <c r="A967" i="4"/>
  <c r="V967" i="4"/>
  <c r="B967" i="4"/>
  <c r="C967" i="4"/>
  <c r="A968" i="4"/>
  <c r="V968" i="4"/>
  <c r="B968" i="4"/>
  <c r="C968" i="4"/>
  <c r="A969" i="4"/>
  <c r="V969" i="4"/>
  <c r="B969" i="4"/>
  <c r="C969" i="4"/>
  <c r="A970" i="4"/>
  <c r="V970" i="4"/>
  <c r="B970" i="4"/>
  <c r="C970" i="4"/>
  <c r="A971" i="4"/>
  <c r="V971" i="4"/>
  <c r="B971" i="4"/>
  <c r="C971" i="4"/>
  <c r="A972" i="4"/>
  <c r="V972" i="4"/>
  <c r="B972" i="4"/>
  <c r="C972" i="4"/>
  <c r="A973" i="4"/>
  <c r="V973" i="4"/>
  <c r="B973" i="4"/>
  <c r="C973" i="4"/>
  <c r="A974" i="4"/>
  <c r="V974" i="4"/>
  <c r="B974" i="4"/>
  <c r="C974" i="4"/>
  <c r="A975" i="4"/>
  <c r="V975" i="4"/>
  <c r="B975" i="4"/>
  <c r="C975" i="4"/>
  <c r="A976" i="4"/>
  <c r="V976" i="4"/>
  <c r="B976" i="4"/>
  <c r="C976" i="4"/>
  <c r="A977" i="4"/>
  <c r="V977" i="4"/>
  <c r="B977" i="4"/>
  <c r="C977" i="4"/>
  <c r="A978" i="4"/>
  <c r="V978" i="4"/>
  <c r="B978" i="4"/>
  <c r="C978" i="4"/>
  <c r="A979" i="4"/>
  <c r="V979" i="4"/>
  <c r="B979" i="4"/>
  <c r="C979" i="4"/>
  <c r="A980" i="4"/>
  <c r="V980" i="4"/>
  <c r="B980" i="4"/>
  <c r="C980" i="4"/>
  <c r="A981" i="4"/>
  <c r="V981" i="4"/>
  <c r="B981" i="4"/>
  <c r="C981" i="4"/>
  <c r="A982" i="4"/>
  <c r="V982" i="4"/>
  <c r="B982" i="4"/>
  <c r="C982" i="4"/>
  <c r="A983" i="4"/>
  <c r="V983" i="4"/>
  <c r="B983" i="4"/>
  <c r="C983" i="4"/>
  <c r="A984" i="4"/>
  <c r="V984" i="4"/>
  <c r="B984" i="4"/>
  <c r="C984" i="4"/>
  <c r="A985" i="4"/>
  <c r="V985" i="4"/>
  <c r="B985" i="4"/>
  <c r="C985" i="4"/>
  <c r="A986" i="4"/>
  <c r="V986" i="4"/>
  <c r="B986" i="4"/>
  <c r="C986" i="4"/>
  <c r="A987" i="4"/>
  <c r="V987" i="4"/>
  <c r="B987" i="4"/>
  <c r="C987" i="4"/>
  <c r="A988" i="4"/>
  <c r="V988" i="4"/>
  <c r="B988" i="4"/>
  <c r="C988" i="4"/>
  <c r="A989" i="4"/>
  <c r="V989" i="4"/>
  <c r="B989" i="4"/>
  <c r="C989" i="4"/>
  <c r="A990" i="4"/>
  <c r="V990" i="4"/>
  <c r="B990" i="4"/>
  <c r="C990" i="4"/>
  <c r="A991" i="4"/>
  <c r="V991" i="4"/>
  <c r="B991" i="4"/>
  <c r="C991" i="4"/>
  <c r="A992" i="4"/>
  <c r="V992" i="4"/>
  <c r="B992" i="4"/>
  <c r="C992" i="4"/>
  <c r="A993" i="4"/>
  <c r="V993" i="4"/>
  <c r="B993" i="4"/>
  <c r="C993" i="4"/>
  <c r="A994" i="4"/>
  <c r="V994" i="4"/>
  <c r="B994" i="4"/>
  <c r="C994" i="4"/>
  <c r="A995" i="4"/>
  <c r="V995" i="4"/>
  <c r="B995" i="4"/>
  <c r="C995" i="4"/>
  <c r="A996" i="4"/>
  <c r="V996" i="4"/>
  <c r="B996" i="4"/>
  <c r="C996" i="4"/>
  <c r="A997" i="4"/>
  <c r="V997" i="4"/>
  <c r="B997" i="4"/>
  <c r="C997" i="4"/>
  <c r="A998" i="4"/>
  <c r="V998" i="4"/>
  <c r="B998" i="4"/>
  <c r="C998" i="4"/>
  <c r="A999" i="4"/>
  <c r="V999" i="4"/>
  <c r="B999" i="4"/>
  <c r="C999" i="4"/>
  <c r="A1000" i="4"/>
  <c r="V1000" i="4"/>
  <c r="B1000" i="4"/>
  <c r="C1000" i="4"/>
  <c r="A1001" i="4"/>
  <c r="V1001" i="4"/>
  <c r="B1001" i="4"/>
  <c r="C1001" i="4"/>
  <c r="A1002" i="4"/>
  <c r="V1002" i="4"/>
  <c r="B1002" i="4"/>
  <c r="C1002" i="4"/>
  <c r="A1003" i="4"/>
  <c r="V1003" i="4"/>
  <c r="B1003" i="4"/>
  <c r="C1003" i="4"/>
  <c r="A1004" i="4"/>
  <c r="V1004" i="4"/>
  <c r="B1004" i="4"/>
  <c r="C1004" i="4"/>
  <c r="A1005" i="4"/>
  <c r="V1005" i="4"/>
  <c r="B1005" i="4"/>
  <c r="C1005" i="4"/>
  <c r="A1006" i="4"/>
  <c r="V1006" i="4"/>
  <c r="B1006" i="4"/>
  <c r="C1006" i="4"/>
  <c r="T1006" i="4" s="1"/>
  <c r="A1007" i="4"/>
  <c r="V1007" i="4"/>
  <c r="B1007" i="4"/>
  <c r="C1007" i="4"/>
  <c r="A1008" i="4"/>
  <c r="V1008" i="4"/>
  <c r="B1008" i="4"/>
  <c r="C1008" i="4"/>
  <c r="A1009" i="4"/>
  <c r="V1009" i="4"/>
  <c r="B1009" i="4"/>
  <c r="C1009" i="4"/>
  <c r="A1010" i="4"/>
  <c r="V1010" i="4"/>
  <c r="B1010" i="4"/>
  <c r="C1010" i="4"/>
  <c r="A1011" i="4"/>
  <c r="V1011" i="4"/>
  <c r="B1011" i="4"/>
  <c r="C1011" i="4"/>
  <c r="A1012" i="4"/>
  <c r="V1012" i="4"/>
  <c r="B1012" i="4"/>
  <c r="C1012" i="4"/>
  <c r="A1013" i="4"/>
  <c r="V1013" i="4"/>
  <c r="B1013" i="4"/>
  <c r="C1013" i="4"/>
  <c r="A1014" i="4"/>
  <c r="V1014" i="4"/>
  <c r="B1014" i="4"/>
  <c r="C1014" i="4"/>
  <c r="A1015" i="4"/>
  <c r="V1015" i="4"/>
  <c r="B1015" i="4"/>
  <c r="C1015" i="4"/>
  <c r="A1016" i="4"/>
  <c r="V1016" i="4"/>
  <c r="B1016" i="4"/>
  <c r="C1016" i="4"/>
  <c r="A1017" i="4"/>
  <c r="V1017" i="4"/>
  <c r="B1017" i="4"/>
  <c r="C1017" i="4"/>
  <c r="A1018" i="4"/>
  <c r="V1018" i="4"/>
  <c r="B1018" i="4"/>
  <c r="C1018" i="4"/>
  <c r="A1019" i="4"/>
  <c r="V1019" i="4"/>
  <c r="B1019" i="4"/>
  <c r="C1019" i="4"/>
  <c r="A1020" i="4"/>
  <c r="V1020" i="4"/>
  <c r="B1020" i="4"/>
  <c r="C1020" i="4"/>
  <c r="A1021" i="4"/>
  <c r="V1021" i="4"/>
  <c r="B1021" i="4"/>
  <c r="C1021" i="4"/>
  <c r="A1022" i="4"/>
  <c r="V1022" i="4"/>
  <c r="B1022" i="4"/>
  <c r="C1022" i="4"/>
  <c r="A1023" i="4"/>
  <c r="V1023" i="4"/>
  <c r="B1023" i="4"/>
  <c r="C1023" i="4"/>
  <c r="A1024" i="4"/>
  <c r="V1024" i="4"/>
  <c r="B1024" i="4"/>
  <c r="C1024" i="4"/>
  <c r="A1025" i="4"/>
  <c r="V1025" i="4"/>
  <c r="B1025" i="4"/>
  <c r="C1025" i="4"/>
  <c r="A1026" i="4"/>
  <c r="V1026" i="4"/>
  <c r="B1026" i="4"/>
  <c r="C1026" i="4"/>
  <c r="A1027" i="4"/>
  <c r="V1027" i="4"/>
  <c r="B1027" i="4"/>
  <c r="C1027" i="4"/>
  <c r="A1028" i="4"/>
  <c r="V1028" i="4"/>
  <c r="B1028" i="4"/>
  <c r="C1028" i="4"/>
  <c r="A1029" i="4"/>
  <c r="V1029" i="4"/>
  <c r="B1029" i="4"/>
  <c r="C1029" i="4"/>
  <c r="A1030" i="4"/>
  <c r="V1030" i="4"/>
  <c r="B1030" i="4"/>
  <c r="C1030" i="4"/>
  <c r="A1031" i="4"/>
  <c r="V1031" i="4"/>
  <c r="B1031" i="4"/>
  <c r="C1031" i="4"/>
  <c r="A1032" i="4"/>
  <c r="V1032" i="4"/>
  <c r="B1032" i="4"/>
  <c r="C1032" i="4"/>
  <c r="A1033" i="4"/>
  <c r="V1033" i="4"/>
  <c r="B1033" i="4"/>
  <c r="C1033" i="4"/>
  <c r="A1034" i="4"/>
  <c r="V1034" i="4"/>
  <c r="B1034" i="4"/>
  <c r="C1034" i="4"/>
  <c r="A1035" i="4"/>
  <c r="V1035" i="4"/>
  <c r="B1035" i="4"/>
  <c r="C1035" i="4"/>
  <c r="A1036" i="4"/>
  <c r="V1036" i="4"/>
  <c r="B1036" i="4"/>
  <c r="C1036" i="4"/>
  <c r="A1037" i="4"/>
  <c r="V1037" i="4"/>
  <c r="B1037" i="4"/>
  <c r="C1037" i="4"/>
  <c r="A1038" i="4"/>
  <c r="V1038" i="4"/>
  <c r="B1038" i="4"/>
  <c r="C1038" i="4"/>
  <c r="A1039" i="4"/>
  <c r="V1039" i="4"/>
  <c r="B1039" i="4"/>
  <c r="C1039" i="4"/>
  <c r="A1040" i="4"/>
  <c r="V1040" i="4"/>
  <c r="B1040" i="4"/>
  <c r="C1040" i="4"/>
  <c r="A1041" i="4"/>
  <c r="V1041" i="4"/>
  <c r="B1041" i="4"/>
  <c r="C1041" i="4"/>
  <c r="A1042" i="4"/>
  <c r="V1042" i="4"/>
  <c r="B1042" i="4"/>
  <c r="C1042" i="4"/>
  <c r="A1043" i="4"/>
  <c r="V1043" i="4"/>
  <c r="B1043" i="4"/>
  <c r="C1043" i="4"/>
  <c r="A1044" i="4"/>
  <c r="V1044" i="4"/>
  <c r="B1044" i="4"/>
  <c r="C1044" i="4"/>
  <c r="A1045" i="4"/>
  <c r="V1045" i="4"/>
  <c r="B1045" i="4"/>
  <c r="C1045" i="4"/>
  <c r="A1046" i="4"/>
  <c r="V1046" i="4"/>
  <c r="B1046" i="4"/>
  <c r="C1046" i="4"/>
  <c r="A1047" i="4"/>
  <c r="V1047" i="4"/>
  <c r="B1047" i="4"/>
  <c r="C1047" i="4"/>
  <c r="A1048" i="4"/>
  <c r="V1048" i="4"/>
  <c r="B1048" i="4"/>
  <c r="C1048" i="4"/>
  <c r="A1049" i="4"/>
  <c r="V1049" i="4"/>
  <c r="B1049" i="4"/>
  <c r="C1049" i="4"/>
  <c r="A1050" i="4"/>
  <c r="V1050" i="4"/>
  <c r="B1050" i="4"/>
  <c r="C1050" i="4"/>
  <c r="A1051" i="4"/>
  <c r="V1051" i="4"/>
  <c r="B1051" i="4"/>
  <c r="C1051" i="4"/>
  <c r="A1052" i="4"/>
  <c r="V1052" i="4"/>
  <c r="B1052" i="4"/>
  <c r="C1052" i="4"/>
  <c r="A1053" i="4"/>
  <c r="V1053" i="4"/>
  <c r="B1053" i="4"/>
  <c r="C1053" i="4"/>
  <c r="A1054" i="4"/>
  <c r="V1054" i="4"/>
  <c r="B1054" i="4"/>
  <c r="C1054" i="4"/>
  <c r="A1055" i="4"/>
  <c r="V1055" i="4"/>
  <c r="B1055" i="4"/>
  <c r="C1055" i="4"/>
  <c r="A1056" i="4"/>
  <c r="V1056" i="4"/>
  <c r="B1056" i="4"/>
  <c r="C1056" i="4"/>
  <c r="A1057" i="4"/>
  <c r="V1057" i="4"/>
  <c r="B1057" i="4"/>
  <c r="C1057" i="4"/>
  <c r="A1058" i="4"/>
  <c r="V1058" i="4"/>
  <c r="B1058" i="4"/>
  <c r="C1058" i="4"/>
  <c r="A1059" i="4"/>
  <c r="V1059" i="4"/>
  <c r="B1059" i="4"/>
  <c r="C1059" i="4"/>
  <c r="A1060" i="4"/>
  <c r="V1060" i="4"/>
  <c r="B1060" i="4"/>
  <c r="C1060" i="4"/>
  <c r="A1061" i="4"/>
  <c r="V1061" i="4"/>
  <c r="B1061" i="4"/>
  <c r="C1061" i="4"/>
  <c r="A1062" i="4"/>
  <c r="V1062" i="4"/>
  <c r="B1062" i="4"/>
  <c r="C1062" i="4"/>
  <c r="A1063" i="4"/>
  <c r="V1063" i="4"/>
  <c r="B1063" i="4"/>
  <c r="C1063" i="4"/>
  <c r="A1064" i="4"/>
  <c r="V1064" i="4"/>
  <c r="B1064" i="4"/>
  <c r="C1064" i="4"/>
  <c r="A1065" i="4"/>
  <c r="V1065" i="4"/>
  <c r="B1065" i="4"/>
  <c r="C1065" i="4"/>
  <c r="A1066" i="4"/>
  <c r="V1066" i="4"/>
  <c r="B1066" i="4"/>
  <c r="C1066" i="4"/>
  <c r="T1066" i="4" s="1"/>
  <c r="A1067" i="4"/>
  <c r="V1067" i="4"/>
  <c r="B1067" i="4"/>
  <c r="C1067" i="4"/>
  <c r="A1068" i="4"/>
  <c r="V1068" i="4"/>
  <c r="B1068" i="4"/>
  <c r="C1068" i="4"/>
  <c r="A1069" i="4"/>
  <c r="V1069" i="4"/>
  <c r="B1069" i="4"/>
  <c r="C1069" i="4"/>
  <c r="A1070" i="4"/>
  <c r="V1070" i="4"/>
  <c r="B1070" i="4"/>
  <c r="C1070" i="4"/>
  <c r="A1071" i="4"/>
  <c r="V1071" i="4"/>
  <c r="B1071" i="4"/>
  <c r="C1071" i="4"/>
  <c r="A1072" i="4"/>
  <c r="V1072" i="4"/>
  <c r="B1072" i="4"/>
  <c r="C1072" i="4"/>
  <c r="A1073" i="4"/>
  <c r="V1073" i="4"/>
  <c r="B1073" i="4"/>
  <c r="C1073" i="4"/>
  <c r="A1074" i="4"/>
  <c r="V1074" i="4"/>
  <c r="B1074" i="4"/>
  <c r="C1074" i="4"/>
  <c r="A1075" i="4"/>
  <c r="V1075" i="4"/>
  <c r="B1075" i="4"/>
  <c r="C1075" i="4"/>
  <c r="A1076" i="4"/>
  <c r="V1076" i="4"/>
  <c r="B1076" i="4"/>
  <c r="C1076" i="4"/>
  <c r="A1077" i="4"/>
  <c r="V1077" i="4"/>
  <c r="B1077" i="4"/>
  <c r="C1077" i="4"/>
  <c r="A1078" i="4"/>
  <c r="V1078" i="4"/>
  <c r="B1078" i="4"/>
  <c r="C1078" i="4"/>
  <c r="A1079" i="4"/>
  <c r="V1079" i="4"/>
  <c r="B1079" i="4"/>
  <c r="C1079" i="4"/>
  <c r="A1080" i="4"/>
  <c r="V1080" i="4"/>
  <c r="B1080" i="4"/>
  <c r="C1080" i="4"/>
  <c r="A1081" i="4"/>
  <c r="V1081" i="4"/>
  <c r="B1081" i="4"/>
  <c r="C1081" i="4"/>
  <c r="A1082" i="4"/>
  <c r="V1082" i="4"/>
  <c r="B1082" i="4"/>
  <c r="C1082" i="4"/>
  <c r="A1083" i="4"/>
  <c r="V1083" i="4"/>
  <c r="B1083" i="4"/>
  <c r="C1083" i="4"/>
  <c r="A1084" i="4"/>
  <c r="V1084" i="4"/>
  <c r="B1084" i="4"/>
  <c r="C1084" i="4"/>
  <c r="A1085" i="4"/>
  <c r="V1085" i="4"/>
  <c r="B1085" i="4"/>
  <c r="C1085" i="4"/>
  <c r="A1086" i="4"/>
  <c r="V1086" i="4"/>
  <c r="B1086" i="4"/>
  <c r="C1086" i="4"/>
  <c r="A1087" i="4"/>
  <c r="V1087" i="4"/>
  <c r="B1087" i="4"/>
  <c r="C1087" i="4"/>
  <c r="A1088" i="4"/>
  <c r="V1088" i="4"/>
  <c r="B1088" i="4"/>
  <c r="C1088" i="4"/>
  <c r="A1089" i="4"/>
  <c r="V1089" i="4"/>
  <c r="B1089" i="4"/>
  <c r="C1089" i="4"/>
  <c r="A1090" i="4"/>
  <c r="V1090" i="4"/>
  <c r="B1090" i="4"/>
  <c r="C1090" i="4"/>
  <c r="A1091" i="4"/>
  <c r="V1091" i="4"/>
  <c r="B1091" i="4"/>
  <c r="C1091" i="4"/>
  <c r="A1092" i="4"/>
  <c r="V1092" i="4"/>
  <c r="B1092" i="4"/>
  <c r="C1092" i="4"/>
  <c r="A1093" i="4"/>
  <c r="V1093" i="4"/>
  <c r="B1093" i="4"/>
  <c r="C1093" i="4"/>
  <c r="A1094" i="4"/>
  <c r="V1094" i="4"/>
  <c r="B1094" i="4"/>
  <c r="C1094" i="4"/>
  <c r="A1095" i="4"/>
  <c r="V1095" i="4"/>
  <c r="B1095" i="4"/>
  <c r="C1095" i="4"/>
  <c r="A1096" i="4"/>
  <c r="V1096" i="4"/>
  <c r="B1096" i="4"/>
  <c r="C1096" i="4"/>
  <c r="A1097" i="4"/>
  <c r="V1097" i="4"/>
  <c r="B1097" i="4"/>
  <c r="C1097" i="4"/>
  <c r="A1098" i="4"/>
  <c r="V1098" i="4"/>
  <c r="B1098" i="4"/>
  <c r="C1098" i="4"/>
  <c r="A1099" i="4"/>
  <c r="V1099" i="4"/>
  <c r="B1099" i="4"/>
  <c r="C1099" i="4"/>
  <c r="A1100" i="4"/>
  <c r="V1100" i="4"/>
  <c r="B1100" i="4"/>
  <c r="C1100" i="4"/>
  <c r="A1101" i="4"/>
  <c r="V1101" i="4"/>
  <c r="B1101" i="4"/>
  <c r="C1101" i="4"/>
  <c r="A1102" i="4"/>
  <c r="V1102" i="4"/>
  <c r="B1102" i="4"/>
  <c r="C1102" i="4"/>
  <c r="A1103" i="4"/>
  <c r="V1103" i="4"/>
  <c r="B1103" i="4"/>
  <c r="C1103" i="4"/>
  <c r="A1104" i="4"/>
  <c r="V1104" i="4"/>
  <c r="B1104" i="4"/>
  <c r="C1104" i="4"/>
  <c r="E875" i="4"/>
  <c r="F875" i="4"/>
  <c r="U875" i="4"/>
  <c r="E876" i="4"/>
  <c r="F876" i="4"/>
  <c r="U876" i="4"/>
  <c r="E877" i="4"/>
  <c r="F877" i="4"/>
  <c r="U877" i="4"/>
  <c r="E878" i="4"/>
  <c r="F878" i="4"/>
  <c r="U878" i="4"/>
  <c r="E879" i="4"/>
  <c r="F879" i="4"/>
  <c r="U879" i="4"/>
  <c r="E880" i="4"/>
  <c r="F880" i="4"/>
  <c r="U880" i="4"/>
  <c r="E881" i="4"/>
  <c r="F881" i="4"/>
  <c r="U881" i="4"/>
  <c r="E882" i="4"/>
  <c r="F882" i="4"/>
  <c r="U882" i="4"/>
  <c r="E883" i="4"/>
  <c r="F883" i="4"/>
  <c r="U883" i="4"/>
  <c r="E884" i="4"/>
  <c r="F884" i="4"/>
  <c r="U884" i="4"/>
  <c r="E885" i="4"/>
  <c r="F885" i="4"/>
  <c r="U885" i="4"/>
  <c r="E886" i="4"/>
  <c r="F886" i="4"/>
  <c r="U886" i="4"/>
  <c r="E887" i="4"/>
  <c r="F887" i="4"/>
  <c r="U887" i="4"/>
  <c r="E888" i="4"/>
  <c r="F888" i="4"/>
  <c r="U888" i="4"/>
  <c r="E889" i="4"/>
  <c r="F889" i="4"/>
  <c r="U889" i="4"/>
  <c r="E890" i="4"/>
  <c r="F890" i="4"/>
  <c r="U890" i="4"/>
  <c r="E891" i="4"/>
  <c r="F891" i="4"/>
  <c r="U891" i="4"/>
  <c r="E892" i="4"/>
  <c r="F892" i="4"/>
  <c r="U892" i="4"/>
  <c r="E893" i="4"/>
  <c r="F893" i="4"/>
  <c r="U893" i="4"/>
  <c r="E894" i="4"/>
  <c r="F894" i="4"/>
  <c r="U894" i="4"/>
  <c r="E895" i="4"/>
  <c r="F895" i="4"/>
  <c r="U895" i="4"/>
  <c r="E896" i="4"/>
  <c r="F896" i="4"/>
  <c r="U896" i="4"/>
  <c r="E897" i="4"/>
  <c r="F897" i="4"/>
  <c r="U897" i="4"/>
  <c r="E898" i="4"/>
  <c r="F898" i="4"/>
  <c r="U898" i="4"/>
  <c r="E899" i="4"/>
  <c r="F899" i="4"/>
  <c r="U899" i="4"/>
  <c r="E900" i="4"/>
  <c r="F900" i="4"/>
  <c r="U900" i="4"/>
  <c r="E901" i="4"/>
  <c r="F901" i="4"/>
  <c r="U901" i="4"/>
  <c r="E902" i="4"/>
  <c r="F902" i="4"/>
  <c r="U902" i="4"/>
  <c r="E903" i="4"/>
  <c r="F903" i="4"/>
  <c r="U903" i="4"/>
  <c r="E904" i="4"/>
  <c r="F904" i="4"/>
  <c r="U904" i="4"/>
  <c r="E905" i="4"/>
  <c r="F905" i="4"/>
  <c r="U905" i="4"/>
  <c r="E906" i="4"/>
  <c r="F906" i="4"/>
  <c r="U906" i="4"/>
  <c r="E907" i="4"/>
  <c r="F907" i="4"/>
  <c r="U907" i="4"/>
  <c r="E908" i="4"/>
  <c r="F908" i="4"/>
  <c r="U908" i="4"/>
  <c r="E909" i="4"/>
  <c r="F909" i="4"/>
  <c r="U909" i="4"/>
  <c r="E910" i="4"/>
  <c r="F910" i="4"/>
  <c r="U910" i="4"/>
  <c r="E911" i="4"/>
  <c r="F911" i="4"/>
  <c r="U911" i="4"/>
  <c r="E912" i="4"/>
  <c r="F912" i="4"/>
  <c r="U912" i="4"/>
  <c r="E913" i="4"/>
  <c r="F913" i="4"/>
  <c r="U913" i="4"/>
  <c r="E914" i="4"/>
  <c r="F914" i="4"/>
  <c r="U914" i="4"/>
  <c r="E915" i="4"/>
  <c r="F915" i="4"/>
  <c r="U915" i="4"/>
  <c r="E916" i="4"/>
  <c r="F916" i="4"/>
  <c r="U916" i="4"/>
  <c r="E917" i="4"/>
  <c r="F917" i="4"/>
  <c r="U917" i="4"/>
  <c r="E918" i="4"/>
  <c r="F918" i="4"/>
  <c r="U918" i="4"/>
  <c r="E919" i="4"/>
  <c r="F919" i="4"/>
  <c r="U919" i="4"/>
  <c r="E920" i="4"/>
  <c r="F920" i="4"/>
  <c r="U920" i="4"/>
  <c r="E921" i="4"/>
  <c r="F921" i="4"/>
  <c r="U921" i="4"/>
  <c r="E922" i="4"/>
  <c r="F922" i="4"/>
  <c r="U922" i="4"/>
  <c r="E923" i="4"/>
  <c r="F923" i="4"/>
  <c r="U923" i="4"/>
  <c r="E924" i="4"/>
  <c r="F924" i="4"/>
  <c r="U924" i="4"/>
  <c r="E925" i="4"/>
  <c r="F925" i="4"/>
  <c r="U925" i="4"/>
  <c r="E926" i="4"/>
  <c r="F926" i="4"/>
  <c r="U926" i="4"/>
  <c r="E927" i="4"/>
  <c r="F927" i="4"/>
  <c r="U927" i="4"/>
  <c r="E928" i="4"/>
  <c r="F928" i="4"/>
  <c r="U928" i="4"/>
  <c r="E929" i="4"/>
  <c r="F929" i="4"/>
  <c r="U929" i="4"/>
  <c r="E930" i="4"/>
  <c r="F930" i="4"/>
  <c r="U930" i="4"/>
  <c r="E931" i="4"/>
  <c r="F931" i="4"/>
  <c r="U931" i="4"/>
  <c r="E932" i="4"/>
  <c r="F932" i="4"/>
  <c r="U932" i="4"/>
  <c r="E933" i="4"/>
  <c r="F933" i="4"/>
  <c r="U933" i="4"/>
  <c r="E934" i="4"/>
  <c r="F934" i="4"/>
  <c r="U934" i="4"/>
  <c r="E935" i="4"/>
  <c r="F935" i="4"/>
  <c r="U935" i="4"/>
  <c r="E936" i="4"/>
  <c r="F936" i="4"/>
  <c r="U936" i="4"/>
  <c r="E937" i="4"/>
  <c r="F937" i="4"/>
  <c r="U937" i="4"/>
  <c r="E938" i="4"/>
  <c r="F938" i="4"/>
  <c r="U938" i="4"/>
  <c r="E939" i="4"/>
  <c r="F939" i="4"/>
  <c r="U939" i="4"/>
  <c r="E940" i="4"/>
  <c r="F940" i="4"/>
  <c r="U940" i="4"/>
  <c r="E941" i="4"/>
  <c r="F941" i="4"/>
  <c r="U941" i="4"/>
  <c r="E942" i="4"/>
  <c r="F942" i="4"/>
  <c r="U942" i="4"/>
  <c r="E943" i="4"/>
  <c r="F943" i="4"/>
  <c r="U943" i="4"/>
  <c r="E944" i="4"/>
  <c r="F944" i="4"/>
  <c r="U944" i="4"/>
  <c r="E945" i="4"/>
  <c r="F945" i="4"/>
  <c r="U945" i="4"/>
  <c r="E946" i="4"/>
  <c r="F946" i="4"/>
  <c r="U946" i="4"/>
  <c r="E947" i="4"/>
  <c r="F947" i="4"/>
  <c r="U947" i="4"/>
  <c r="E948" i="4"/>
  <c r="F948" i="4"/>
  <c r="U948" i="4"/>
  <c r="E949" i="4"/>
  <c r="F949" i="4"/>
  <c r="U949" i="4"/>
  <c r="E950" i="4"/>
  <c r="F950" i="4"/>
  <c r="U950" i="4"/>
  <c r="E951" i="4"/>
  <c r="F951" i="4"/>
  <c r="U951" i="4"/>
  <c r="E952" i="4"/>
  <c r="F952" i="4"/>
  <c r="U952" i="4"/>
  <c r="E953" i="4"/>
  <c r="F953" i="4"/>
  <c r="U953" i="4"/>
  <c r="E954" i="4"/>
  <c r="F954" i="4"/>
  <c r="U954" i="4"/>
  <c r="E955" i="4"/>
  <c r="F955" i="4"/>
  <c r="U955" i="4"/>
  <c r="E956" i="4"/>
  <c r="F956" i="4"/>
  <c r="U956" i="4"/>
  <c r="E957" i="4"/>
  <c r="F957" i="4"/>
  <c r="U957" i="4"/>
  <c r="E958" i="4"/>
  <c r="F958" i="4"/>
  <c r="U958" i="4"/>
  <c r="E959" i="4"/>
  <c r="F959" i="4"/>
  <c r="U959" i="4"/>
  <c r="E960" i="4"/>
  <c r="F960" i="4"/>
  <c r="U960" i="4"/>
  <c r="E961" i="4"/>
  <c r="F961" i="4"/>
  <c r="U961" i="4"/>
  <c r="E962" i="4"/>
  <c r="F962" i="4"/>
  <c r="U962" i="4"/>
  <c r="E963" i="4"/>
  <c r="F963" i="4"/>
  <c r="U963" i="4"/>
  <c r="E964" i="4"/>
  <c r="F964" i="4"/>
  <c r="U964" i="4"/>
  <c r="E965" i="4"/>
  <c r="F965" i="4"/>
  <c r="U965" i="4"/>
  <c r="E966" i="4"/>
  <c r="F966" i="4"/>
  <c r="U966" i="4"/>
  <c r="E967" i="4"/>
  <c r="F967" i="4"/>
  <c r="U967" i="4"/>
  <c r="E968" i="4"/>
  <c r="F968" i="4"/>
  <c r="U968" i="4"/>
  <c r="E969" i="4"/>
  <c r="F969" i="4"/>
  <c r="U969" i="4"/>
  <c r="E970" i="4"/>
  <c r="F970" i="4"/>
  <c r="U970" i="4"/>
  <c r="E971" i="4"/>
  <c r="F971" i="4"/>
  <c r="U971" i="4"/>
  <c r="E972" i="4"/>
  <c r="F972" i="4"/>
  <c r="U972" i="4"/>
  <c r="E973" i="4"/>
  <c r="F973" i="4"/>
  <c r="U973" i="4"/>
  <c r="E974" i="4"/>
  <c r="F974" i="4"/>
  <c r="U974" i="4"/>
  <c r="E975" i="4"/>
  <c r="F975" i="4"/>
  <c r="U975" i="4"/>
  <c r="E976" i="4"/>
  <c r="F976" i="4"/>
  <c r="U976" i="4"/>
  <c r="E977" i="4"/>
  <c r="F977" i="4"/>
  <c r="U977" i="4"/>
  <c r="E978" i="4"/>
  <c r="F978" i="4"/>
  <c r="U978" i="4"/>
  <c r="E979" i="4"/>
  <c r="F979" i="4"/>
  <c r="U979" i="4"/>
  <c r="E980" i="4"/>
  <c r="F980" i="4"/>
  <c r="U980" i="4"/>
  <c r="E981" i="4"/>
  <c r="F981" i="4"/>
  <c r="U981" i="4"/>
  <c r="E982" i="4"/>
  <c r="F982" i="4"/>
  <c r="U982" i="4"/>
  <c r="E983" i="4"/>
  <c r="F983" i="4"/>
  <c r="U983" i="4"/>
  <c r="E984" i="4"/>
  <c r="F984" i="4"/>
  <c r="U984" i="4"/>
  <c r="E985" i="4"/>
  <c r="F985" i="4"/>
  <c r="U985" i="4"/>
  <c r="E986" i="4"/>
  <c r="F986" i="4"/>
  <c r="U986" i="4"/>
  <c r="E987" i="4"/>
  <c r="F987" i="4"/>
  <c r="U987" i="4"/>
  <c r="E988" i="4"/>
  <c r="F988" i="4"/>
  <c r="U988" i="4"/>
  <c r="E989" i="4"/>
  <c r="F989" i="4"/>
  <c r="U989" i="4"/>
  <c r="E990" i="4"/>
  <c r="F990" i="4"/>
  <c r="U990" i="4"/>
  <c r="E991" i="4"/>
  <c r="F991" i="4"/>
  <c r="U991" i="4"/>
  <c r="E992" i="4"/>
  <c r="F992" i="4"/>
  <c r="U992" i="4"/>
  <c r="E993" i="4"/>
  <c r="F993" i="4"/>
  <c r="U993" i="4"/>
  <c r="E994" i="4"/>
  <c r="F994" i="4"/>
  <c r="U994" i="4"/>
  <c r="E995" i="4"/>
  <c r="F995" i="4"/>
  <c r="U995" i="4"/>
  <c r="E996" i="4"/>
  <c r="F996" i="4"/>
  <c r="U996" i="4"/>
  <c r="E997" i="4"/>
  <c r="F997" i="4"/>
  <c r="U997" i="4"/>
  <c r="E998" i="4"/>
  <c r="F998" i="4"/>
  <c r="U998" i="4"/>
  <c r="E999" i="4"/>
  <c r="F999" i="4"/>
  <c r="U999" i="4"/>
  <c r="E1000" i="4"/>
  <c r="F1000" i="4"/>
  <c r="U1000" i="4"/>
  <c r="E1001" i="4"/>
  <c r="F1001" i="4"/>
  <c r="U1001" i="4"/>
  <c r="E1002" i="4"/>
  <c r="F1002" i="4"/>
  <c r="U1002" i="4"/>
  <c r="E1003" i="4"/>
  <c r="F1003" i="4"/>
  <c r="U1003" i="4"/>
  <c r="E1004" i="4"/>
  <c r="F1004" i="4"/>
  <c r="U1004" i="4"/>
  <c r="E1005" i="4"/>
  <c r="F1005" i="4"/>
  <c r="U1005" i="4"/>
  <c r="E1006" i="4"/>
  <c r="F1006" i="4"/>
  <c r="U1006" i="4"/>
  <c r="E1007" i="4"/>
  <c r="F1007" i="4"/>
  <c r="U1007" i="4"/>
  <c r="E1008" i="4"/>
  <c r="F1008" i="4"/>
  <c r="U1008" i="4"/>
  <c r="E1009" i="4"/>
  <c r="F1009" i="4"/>
  <c r="U1009" i="4"/>
  <c r="E1010" i="4"/>
  <c r="F1010" i="4"/>
  <c r="U1010" i="4"/>
  <c r="E1011" i="4"/>
  <c r="F1011" i="4"/>
  <c r="U1011" i="4"/>
  <c r="E1012" i="4"/>
  <c r="F1012" i="4"/>
  <c r="U1012" i="4"/>
  <c r="E1013" i="4"/>
  <c r="F1013" i="4"/>
  <c r="U1013" i="4"/>
  <c r="E1014" i="4"/>
  <c r="F1014" i="4"/>
  <c r="U1014" i="4"/>
  <c r="E1015" i="4"/>
  <c r="F1015" i="4"/>
  <c r="U1015" i="4"/>
  <c r="E1016" i="4"/>
  <c r="F1016" i="4"/>
  <c r="U1016" i="4"/>
  <c r="E1017" i="4"/>
  <c r="F1017" i="4"/>
  <c r="U1017" i="4"/>
  <c r="E1018" i="4"/>
  <c r="F1018" i="4"/>
  <c r="U1018" i="4"/>
  <c r="E1019" i="4"/>
  <c r="F1019" i="4"/>
  <c r="U1019" i="4"/>
  <c r="E1020" i="4"/>
  <c r="F1020" i="4"/>
  <c r="U1020" i="4"/>
  <c r="E1021" i="4"/>
  <c r="F1021" i="4"/>
  <c r="U1021" i="4"/>
  <c r="E1022" i="4"/>
  <c r="F1022" i="4"/>
  <c r="U1022" i="4"/>
  <c r="E1023" i="4"/>
  <c r="F1023" i="4"/>
  <c r="U1023" i="4"/>
  <c r="E1024" i="4"/>
  <c r="F1024" i="4"/>
  <c r="U1024" i="4"/>
  <c r="E1025" i="4"/>
  <c r="F1025" i="4"/>
  <c r="U1025" i="4"/>
  <c r="E1026" i="4"/>
  <c r="F1026" i="4"/>
  <c r="U1026" i="4"/>
  <c r="E1027" i="4"/>
  <c r="F1027" i="4"/>
  <c r="U1027" i="4"/>
  <c r="E1028" i="4"/>
  <c r="F1028" i="4"/>
  <c r="U1028" i="4"/>
  <c r="E1029" i="4"/>
  <c r="F1029" i="4"/>
  <c r="U1029" i="4"/>
  <c r="E1030" i="4"/>
  <c r="F1030" i="4"/>
  <c r="U1030" i="4"/>
  <c r="E1031" i="4"/>
  <c r="F1031" i="4"/>
  <c r="U1031" i="4"/>
  <c r="E1032" i="4"/>
  <c r="F1032" i="4"/>
  <c r="U1032" i="4"/>
  <c r="E1033" i="4"/>
  <c r="F1033" i="4"/>
  <c r="U1033" i="4"/>
  <c r="E1034" i="4"/>
  <c r="F1034" i="4"/>
  <c r="U1034" i="4"/>
  <c r="E1035" i="4"/>
  <c r="F1035" i="4"/>
  <c r="U1035" i="4"/>
  <c r="E1036" i="4"/>
  <c r="F1036" i="4"/>
  <c r="U1036" i="4"/>
  <c r="E1037" i="4"/>
  <c r="F1037" i="4"/>
  <c r="U1037" i="4"/>
  <c r="E1038" i="4"/>
  <c r="F1038" i="4"/>
  <c r="U1038" i="4"/>
  <c r="E1039" i="4"/>
  <c r="F1039" i="4"/>
  <c r="U1039" i="4"/>
  <c r="E1040" i="4"/>
  <c r="F1040" i="4"/>
  <c r="U1040" i="4"/>
  <c r="E1041" i="4"/>
  <c r="F1041" i="4"/>
  <c r="U1041" i="4"/>
  <c r="E1042" i="4"/>
  <c r="F1042" i="4"/>
  <c r="U1042" i="4"/>
  <c r="E1043" i="4"/>
  <c r="F1043" i="4"/>
  <c r="U1043" i="4"/>
  <c r="E1044" i="4"/>
  <c r="F1044" i="4"/>
  <c r="U1044" i="4"/>
  <c r="E1045" i="4"/>
  <c r="F1045" i="4"/>
  <c r="U1045" i="4"/>
  <c r="E1046" i="4"/>
  <c r="F1046" i="4"/>
  <c r="U1046" i="4"/>
  <c r="E1047" i="4"/>
  <c r="F1047" i="4"/>
  <c r="U1047" i="4"/>
  <c r="E1048" i="4"/>
  <c r="F1048" i="4"/>
  <c r="U1048" i="4"/>
  <c r="E1049" i="4"/>
  <c r="F1049" i="4"/>
  <c r="U1049" i="4"/>
  <c r="E1050" i="4"/>
  <c r="F1050" i="4"/>
  <c r="U1050" i="4"/>
  <c r="E1051" i="4"/>
  <c r="F1051" i="4"/>
  <c r="U1051" i="4"/>
  <c r="E1052" i="4"/>
  <c r="F1052" i="4"/>
  <c r="U1052" i="4"/>
  <c r="E1053" i="4"/>
  <c r="F1053" i="4"/>
  <c r="U1053" i="4"/>
  <c r="E1054" i="4"/>
  <c r="F1054" i="4"/>
  <c r="U1054" i="4"/>
  <c r="E1055" i="4"/>
  <c r="F1055" i="4"/>
  <c r="U1055" i="4"/>
  <c r="E1056" i="4"/>
  <c r="F1056" i="4"/>
  <c r="U1056" i="4"/>
  <c r="E1057" i="4"/>
  <c r="F1057" i="4"/>
  <c r="U1057" i="4"/>
  <c r="E1058" i="4"/>
  <c r="F1058" i="4"/>
  <c r="U1058" i="4"/>
  <c r="E1059" i="4"/>
  <c r="F1059" i="4"/>
  <c r="U1059" i="4"/>
  <c r="E1060" i="4"/>
  <c r="F1060" i="4"/>
  <c r="U1060" i="4"/>
  <c r="E1061" i="4"/>
  <c r="F1061" i="4"/>
  <c r="U1061" i="4"/>
  <c r="E1062" i="4"/>
  <c r="F1062" i="4"/>
  <c r="U1062" i="4"/>
  <c r="E1063" i="4"/>
  <c r="F1063" i="4"/>
  <c r="U1063" i="4"/>
  <c r="E1064" i="4"/>
  <c r="F1064" i="4"/>
  <c r="U1064" i="4"/>
  <c r="E1065" i="4"/>
  <c r="F1065" i="4"/>
  <c r="U1065" i="4"/>
  <c r="E1066" i="4"/>
  <c r="F1066" i="4"/>
  <c r="U1066" i="4"/>
  <c r="E1067" i="4"/>
  <c r="F1067" i="4"/>
  <c r="U1067" i="4"/>
  <c r="E1068" i="4"/>
  <c r="F1068" i="4"/>
  <c r="U1068" i="4"/>
  <c r="E1069" i="4"/>
  <c r="F1069" i="4"/>
  <c r="U1069" i="4"/>
  <c r="E1070" i="4"/>
  <c r="F1070" i="4"/>
  <c r="U1070" i="4"/>
  <c r="E1071" i="4"/>
  <c r="F1071" i="4"/>
  <c r="U1071" i="4"/>
  <c r="E1072" i="4"/>
  <c r="F1072" i="4"/>
  <c r="U1072" i="4"/>
  <c r="E1073" i="4"/>
  <c r="F1073" i="4"/>
  <c r="U1073" i="4"/>
  <c r="E1074" i="4"/>
  <c r="F1074" i="4"/>
  <c r="U1074" i="4"/>
  <c r="E1075" i="4"/>
  <c r="F1075" i="4"/>
  <c r="U1075" i="4"/>
  <c r="E1076" i="4"/>
  <c r="F1076" i="4"/>
  <c r="U1076" i="4"/>
  <c r="E1077" i="4"/>
  <c r="F1077" i="4"/>
  <c r="U1077" i="4"/>
  <c r="E1078" i="4"/>
  <c r="F1078" i="4"/>
  <c r="U1078" i="4"/>
  <c r="E1079" i="4"/>
  <c r="F1079" i="4"/>
  <c r="U1079" i="4"/>
  <c r="E1080" i="4"/>
  <c r="F1080" i="4"/>
  <c r="U1080" i="4"/>
  <c r="E1081" i="4"/>
  <c r="F1081" i="4"/>
  <c r="U1081" i="4"/>
  <c r="E1082" i="4"/>
  <c r="F1082" i="4"/>
  <c r="U1082" i="4"/>
  <c r="E1083" i="4"/>
  <c r="F1083" i="4"/>
  <c r="U1083" i="4"/>
  <c r="E1084" i="4"/>
  <c r="F1084" i="4"/>
  <c r="U1084" i="4"/>
  <c r="E1085" i="4"/>
  <c r="F1085" i="4"/>
  <c r="U1085" i="4"/>
  <c r="E1086" i="4"/>
  <c r="F1086" i="4"/>
  <c r="U1086" i="4"/>
  <c r="E1087" i="4"/>
  <c r="F1087" i="4"/>
  <c r="U1087" i="4"/>
  <c r="E1088" i="4"/>
  <c r="F1088" i="4"/>
  <c r="U1088" i="4"/>
  <c r="E1089" i="4"/>
  <c r="F1089" i="4"/>
  <c r="U1089" i="4"/>
  <c r="E1090" i="4"/>
  <c r="F1090" i="4"/>
  <c r="U1090" i="4"/>
  <c r="E1091" i="4"/>
  <c r="F1091" i="4"/>
  <c r="U1091" i="4"/>
  <c r="E1092" i="4"/>
  <c r="F1092" i="4"/>
  <c r="U1092" i="4"/>
  <c r="E1093" i="4"/>
  <c r="F1093" i="4"/>
  <c r="U1093" i="4"/>
  <c r="E1094" i="4"/>
  <c r="F1094" i="4"/>
  <c r="U1094" i="4"/>
  <c r="E1095" i="4"/>
  <c r="F1095" i="4"/>
  <c r="U1095" i="4"/>
  <c r="E1096" i="4"/>
  <c r="F1096" i="4"/>
  <c r="U1096" i="4"/>
  <c r="E1097" i="4"/>
  <c r="F1097" i="4"/>
  <c r="U1097" i="4"/>
  <c r="E1098" i="4"/>
  <c r="F1098" i="4"/>
  <c r="U1098" i="4"/>
  <c r="E1099" i="4"/>
  <c r="F1099" i="4"/>
  <c r="U1099" i="4"/>
  <c r="E1100" i="4"/>
  <c r="F1100" i="4"/>
  <c r="U1100" i="4"/>
  <c r="E1101" i="4"/>
  <c r="F1101" i="4"/>
  <c r="U1101" i="4"/>
  <c r="E1102" i="4"/>
  <c r="F1102" i="4"/>
  <c r="U1102" i="4"/>
  <c r="E1103" i="4"/>
  <c r="F1103" i="4"/>
  <c r="U1103" i="4"/>
  <c r="E1104" i="4"/>
  <c r="F1104" i="4"/>
  <c r="U1104" i="4"/>
  <c r="F874" i="4"/>
  <c r="U874" i="4"/>
  <c r="E874" i="4"/>
  <c r="C874" i="4"/>
  <c r="K875" i="4"/>
  <c r="L875" i="4"/>
  <c r="M875" i="4"/>
  <c r="N875" i="4"/>
  <c r="K876" i="4"/>
  <c r="L876" i="4"/>
  <c r="M876" i="4"/>
  <c r="N876" i="4"/>
  <c r="K877" i="4"/>
  <c r="L877" i="4"/>
  <c r="M877" i="4"/>
  <c r="N877" i="4"/>
  <c r="K878" i="4"/>
  <c r="L878" i="4"/>
  <c r="M878" i="4"/>
  <c r="N878" i="4"/>
  <c r="K879" i="4"/>
  <c r="L879" i="4"/>
  <c r="M879" i="4"/>
  <c r="N879" i="4"/>
  <c r="K880" i="4"/>
  <c r="L880" i="4"/>
  <c r="M880" i="4"/>
  <c r="N880" i="4"/>
  <c r="K881" i="4"/>
  <c r="L881" i="4"/>
  <c r="M881" i="4"/>
  <c r="N881" i="4"/>
  <c r="K882" i="4"/>
  <c r="L882" i="4"/>
  <c r="M882" i="4"/>
  <c r="N882" i="4"/>
  <c r="K883" i="4"/>
  <c r="L883" i="4"/>
  <c r="M883" i="4"/>
  <c r="N883" i="4"/>
  <c r="K884" i="4"/>
  <c r="L884" i="4"/>
  <c r="M884" i="4"/>
  <c r="N884" i="4"/>
  <c r="K885" i="4"/>
  <c r="L885" i="4"/>
  <c r="M885" i="4"/>
  <c r="N885" i="4"/>
  <c r="K886" i="4"/>
  <c r="L886" i="4"/>
  <c r="M886" i="4"/>
  <c r="N886" i="4"/>
  <c r="K887" i="4"/>
  <c r="L887" i="4"/>
  <c r="M887" i="4"/>
  <c r="N887" i="4"/>
  <c r="K888" i="4"/>
  <c r="L888" i="4"/>
  <c r="M888" i="4"/>
  <c r="N888" i="4"/>
  <c r="K889" i="4"/>
  <c r="L889" i="4"/>
  <c r="M889" i="4"/>
  <c r="N889" i="4"/>
  <c r="K890" i="4"/>
  <c r="L890" i="4"/>
  <c r="M890" i="4"/>
  <c r="N890" i="4"/>
  <c r="K891" i="4"/>
  <c r="L891" i="4"/>
  <c r="M891" i="4"/>
  <c r="N891" i="4"/>
  <c r="K892" i="4"/>
  <c r="L892" i="4"/>
  <c r="M892" i="4"/>
  <c r="N892" i="4"/>
  <c r="K893" i="4"/>
  <c r="L893" i="4"/>
  <c r="M893" i="4"/>
  <c r="N893" i="4"/>
  <c r="K894" i="4"/>
  <c r="L894" i="4"/>
  <c r="M894" i="4"/>
  <c r="N894" i="4"/>
  <c r="K895" i="4"/>
  <c r="L895" i="4"/>
  <c r="M895" i="4"/>
  <c r="N895" i="4"/>
  <c r="K896" i="4"/>
  <c r="L896" i="4"/>
  <c r="M896" i="4"/>
  <c r="N896" i="4"/>
  <c r="K897" i="4"/>
  <c r="L897" i="4"/>
  <c r="M897" i="4"/>
  <c r="N897" i="4"/>
  <c r="K898" i="4"/>
  <c r="L898" i="4"/>
  <c r="M898" i="4"/>
  <c r="N898" i="4"/>
  <c r="K899" i="4"/>
  <c r="L899" i="4"/>
  <c r="M899" i="4"/>
  <c r="N899" i="4"/>
  <c r="K900" i="4"/>
  <c r="L900" i="4"/>
  <c r="M900" i="4"/>
  <c r="N900" i="4"/>
  <c r="K901" i="4"/>
  <c r="L901" i="4"/>
  <c r="M901" i="4"/>
  <c r="N901" i="4"/>
  <c r="K902" i="4"/>
  <c r="L902" i="4"/>
  <c r="M902" i="4"/>
  <c r="N902" i="4"/>
  <c r="K903" i="4"/>
  <c r="L903" i="4"/>
  <c r="M903" i="4"/>
  <c r="N903" i="4"/>
  <c r="K904" i="4"/>
  <c r="L904" i="4"/>
  <c r="M904" i="4"/>
  <c r="N904" i="4"/>
  <c r="K905" i="4"/>
  <c r="L905" i="4"/>
  <c r="M905" i="4"/>
  <c r="N905" i="4"/>
  <c r="K906" i="4"/>
  <c r="L906" i="4"/>
  <c r="M906" i="4"/>
  <c r="N906" i="4"/>
  <c r="K907" i="4"/>
  <c r="L907" i="4"/>
  <c r="M907" i="4"/>
  <c r="N907" i="4"/>
  <c r="K908" i="4"/>
  <c r="L908" i="4"/>
  <c r="M908" i="4"/>
  <c r="N908" i="4"/>
  <c r="K909" i="4"/>
  <c r="L909" i="4"/>
  <c r="M909" i="4"/>
  <c r="N909" i="4"/>
  <c r="K910" i="4"/>
  <c r="L910" i="4"/>
  <c r="M910" i="4"/>
  <c r="N910" i="4"/>
  <c r="K911" i="4"/>
  <c r="L911" i="4"/>
  <c r="M911" i="4"/>
  <c r="N911" i="4"/>
  <c r="K912" i="4"/>
  <c r="L912" i="4"/>
  <c r="M912" i="4"/>
  <c r="N912" i="4"/>
  <c r="K913" i="4"/>
  <c r="L913" i="4"/>
  <c r="M913" i="4"/>
  <c r="N913" i="4"/>
  <c r="K914" i="4"/>
  <c r="L914" i="4"/>
  <c r="M914" i="4"/>
  <c r="N914" i="4"/>
  <c r="K915" i="4"/>
  <c r="L915" i="4"/>
  <c r="M915" i="4"/>
  <c r="N915" i="4"/>
  <c r="K916" i="4"/>
  <c r="L916" i="4"/>
  <c r="M916" i="4"/>
  <c r="N916" i="4"/>
  <c r="K917" i="4"/>
  <c r="L917" i="4"/>
  <c r="M917" i="4"/>
  <c r="N917" i="4"/>
  <c r="K918" i="4"/>
  <c r="L918" i="4"/>
  <c r="M918" i="4"/>
  <c r="N918" i="4"/>
  <c r="K919" i="4"/>
  <c r="L919" i="4"/>
  <c r="M919" i="4"/>
  <c r="N919" i="4"/>
  <c r="K920" i="4"/>
  <c r="L920" i="4"/>
  <c r="M920" i="4"/>
  <c r="N920" i="4"/>
  <c r="K921" i="4"/>
  <c r="L921" i="4"/>
  <c r="M921" i="4"/>
  <c r="N921" i="4"/>
  <c r="K922" i="4"/>
  <c r="L922" i="4"/>
  <c r="M922" i="4"/>
  <c r="N922" i="4"/>
  <c r="K923" i="4"/>
  <c r="L923" i="4"/>
  <c r="M923" i="4"/>
  <c r="N923" i="4"/>
  <c r="K924" i="4"/>
  <c r="L924" i="4"/>
  <c r="M924" i="4"/>
  <c r="N924" i="4"/>
  <c r="K925" i="4"/>
  <c r="L925" i="4"/>
  <c r="M925" i="4"/>
  <c r="N925" i="4"/>
  <c r="K926" i="4"/>
  <c r="L926" i="4"/>
  <c r="M926" i="4"/>
  <c r="N926" i="4"/>
  <c r="K927" i="4"/>
  <c r="L927" i="4"/>
  <c r="M927" i="4"/>
  <c r="N927" i="4"/>
  <c r="K928" i="4"/>
  <c r="L928" i="4"/>
  <c r="M928" i="4"/>
  <c r="N928" i="4"/>
  <c r="K929" i="4"/>
  <c r="L929" i="4"/>
  <c r="M929" i="4"/>
  <c r="N929" i="4"/>
  <c r="K930" i="4"/>
  <c r="L930" i="4"/>
  <c r="M930" i="4"/>
  <c r="N930" i="4"/>
  <c r="K931" i="4"/>
  <c r="L931" i="4"/>
  <c r="M931" i="4"/>
  <c r="N931" i="4"/>
  <c r="K932" i="4"/>
  <c r="L932" i="4"/>
  <c r="M932" i="4"/>
  <c r="N932" i="4"/>
  <c r="K933" i="4"/>
  <c r="L933" i="4"/>
  <c r="M933" i="4"/>
  <c r="N933" i="4"/>
  <c r="K934" i="4"/>
  <c r="L934" i="4"/>
  <c r="M934" i="4"/>
  <c r="N934" i="4"/>
  <c r="K935" i="4"/>
  <c r="L935" i="4"/>
  <c r="M935" i="4"/>
  <c r="N935" i="4"/>
  <c r="K936" i="4"/>
  <c r="L936" i="4"/>
  <c r="M936" i="4"/>
  <c r="N936" i="4"/>
  <c r="K937" i="4"/>
  <c r="L937" i="4"/>
  <c r="M937" i="4"/>
  <c r="N937" i="4"/>
  <c r="K938" i="4"/>
  <c r="L938" i="4"/>
  <c r="M938" i="4"/>
  <c r="N938" i="4"/>
  <c r="K939" i="4"/>
  <c r="L939" i="4"/>
  <c r="M939" i="4"/>
  <c r="N939" i="4"/>
  <c r="K940" i="4"/>
  <c r="L940" i="4"/>
  <c r="M940" i="4"/>
  <c r="N940" i="4"/>
  <c r="K941" i="4"/>
  <c r="L941" i="4"/>
  <c r="M941" i="4"/>
  <c r="N941" i="4"/>
  <c r="K942" i="4"/>
  <c r="L942" i="4"/>
  <c r="M942" i="4"/>
  <c r="N942" i="4"/>
  <c r="K943" i="4"/>
  <c r="L943" i="4"/>
  <c r="M943" i="4"/>
  <c r="N943" i="4"/>
  <c r="K944" i="4"/>
  <c r="L944" i="4"/>
  <c r="M944" i="4"/>
  <c r="N944" i="4"/>
  <c r="K945" i="4"/>
  <c r="L945" i="4"/>
  <c r="M945" i="4"/>
  <c r="N945" i="4"/>
  <c r="K946" i="4"/>
  <c r="L946" i="4"/>
  <c r="M946" i="4"/>
  <c r="N946" i="4"/>
  <c r="K947" i="4"/>
  <c r="L947" i="4"/>
  <c r="M947" i="4"/>
  <c r="N947" i="4"/>
  <c r="K948" i="4"/>
  <c r="L948" i="4"/>
  <c r="M948" i="4"/>
  <c r="N948" i="4"/>
  <c r="K949" i="4"/>
  <c r="L949" i="4"/>
  <c r="M949" i="4"/>
  <c r="N949" i="4"/>
  <c r="K950" i="4"/>
  <c r="L950" i="4"/>
  <c r="M950" i="4"/>
  <c r="N950" i="4"/>
  <c r="K951" i="4"/>
  <c r="L951" i="4"/>
  <c r="M951" i="4"/>
  <c r="N951" i="4"/>
  <c r="K952" i="4"/>
  <c r="L952" i="4"/>
  <c r="M952" i="4"/>
  <c r="N952" i="4"/>
  <c r="K953" i="4"/>
  <c r="L953" i="4"/>
  <c r="M953" i="4"/>
  <c r="N953" i="4"/>
  <c r="K954" i="4"/>
  <c r="L954" i="4"/>
  <c r="M954" i="4"/>
  <c r="N954" i="4"/>
  <c r="K955" i="4"/>
  <c r="L955" i="4"/>
  <c r="M955" i="4"/>
  <c r="N955" i="4"/>
  <c r="K956" i="4"/>
  <c r="L956" i="4"/>
  <c r="M956" i="4"/>
  <c r="N956" i="4"/>
  <c r="K957" i="4"/>
  <c r="L957" i="4"/>
  <c r="M957" i="4"/>
  <c r="N957" i="4"/>
  <c r="K958" i="4"/>
  <c r="L958" i="4"/>
  <c r="M958" i="4"/>
  <c r="N958" i="4"/>
  <c r="K959" i="4"/>
  <c r="L959" i="4"/>
  <c r="M959" i="4"/>
  <c r="N959" i="4"/>
  <c r="K960" i="4"/>
  <c r="L960" i="4"/>
  <c r="M960" i="4"/>
  <c r="N960" i="4"/>
  <c r="K961" i="4"/>
  <c r="L961" i="4"/>
  <c r="M961" i="4"/>
  <c r="N961" i="4"/>
  <c r="K962" i="4"/>
  <c r="L962" i="4"/>
  <c r="M962" i="4"/>
  <c r="N962" i="4"/>
  <c r="K963" i="4"/>
  <c r="L963" i="4"/>
  <c r="M963" i="4"/>
  <c r="N963" i="4"/>
  <c r="K964" i="4"/>
  <c r="L964" i="4"/>
  <c r="M964" i="4"/>
  <c r="N964" i="4"/>
  <c r="K965" i="4"/>
  <c r="L965" i="4"/>
  <c r="M965" i="4"/>
  <c r="N965" i="4"/>
  <c r="K966" i="4"/>
  <c r="L966" i="4"/>
  <c r="M966" i="4"/>
  <c r="N966" i="4"/>
  <c r="K967" i="4"/>
  <c r="L967" i="4"/>
  <c r="M967" i="4"/>
  <c r="N967" i="4"/>
  <c r="K968" i="4"/>
  <c r="L968" i="4"/>
  <c r="M968" i="4"/>
  <c r="N968" i="4"/>
  <c r="K969" i="4"/>
  <c r="L969" i="4"/>
  <c r="M969" i="4"/>
  <c r="N969" i="4"/>
  <c r="K970" i="4"/>
  <c r="L970" i="4"/>
  <c r="M970" i="4"/>
  <c r="N970" i="4"/>
  <c r="K971" i="4"/>
  <c r="L971" i="4"/>
  <c r="M971" i="4"/>
  <c r="N971" i="4"/>
  <c r="K972" i="4"/>
  <c r="L972" i="4"/>
  <c r="M972" i="4"/>
  <c r="N972" i="4"/>
  <c r="K973" i="4"/>
  <c r="L973" i="4"/>
  <c r="M973" i="4"/>
  <c r="N973" i="4"/>
  <c r="K974" i="4"/>
  <c r="L974" i="4"/>
  <c r="M974" i="4"/>
  <c r="N974" i="4"/>
  <c r="K975" i="4"/>
  <c r="L975" i="4"/>
  <c r="M975" i="4"/>
  <c r="N975" i="4"/>
  <c r="K976" i="4"/>
  <c r="L976" i="4"/>
  <c r="M976" i="4"/>
  <c r="N976" i="4"/>
  <c r="K977" i="4"/>
  <c r="L977" i="4"/>
  <c r="M977" i="4"/>
  <c r="N977" i="4"/>
  <c r="K978" i="4"/>
  <c r="L978" i="4"/>
  <c r="M978" i="4"/>
  <c r="N978" i="4"/>
  <c r="K979" i="4"/>
  <c r="L979" i="4"/>
  <c r="M979" i="4"/>
  <c r="N979" i="4"/>
  <c r="K980" i="4"/>
  <c r="L980" i="4"/>
  <c r="M980" i="4"/>
  <c r="N980" i="4"/>
  <c r="K981" i="4"/>
  <c r="L981" i="4"/>
  <c r="M981" i="4"/>
  <c r="N981" i="4"/>
  <c r="K982" i="4"/>
  <c r="L982" i="4"/>
  <c r="M982" i="4"/>
  <c r="N982" i="4"/>
  <c r="K983" i="4"/>
  <c r="L983" i="4"/>
  <c r="M983" i="4"/>
  <c r="N983" i="4"/>
  <c r="K984" i="4"/>
  <c r="L984" i="4"/>
  <c r="M984" i="4"/>
  <c r="N984" i="4"/>
  <c r="K985" i="4"/>
  <c r="L985" i="4"/>
  <c r="M985" i="4"/>
  <c r="N985" i="4"/>
  <c r="K986" i="4"/>
  <c r="L986" i="4"/>
  <c r="M986" i="4"/>
  <c r="N986" i="4"/>
  <c r="K987" i="4"/>
  <c r="L987" i="4"/>
  <c r="M987" i="4"/>
  <c r="N987" i="4"/>
  <c r="K988" i="4"/>
  <c r="L988" i="4"/>
  <c r="M988" i="4"/>
  <c r="N988" i="4"/>
  <c r="K989" i="4"/>
  <c r="L989" i="4"/>
  <c r="M989" i="4"/>
  <c r="N989" i="4"/>
  <c r="K990" i="4"/>
  <c r="L990" i="4"/>
  <c r="M990" i="4"/>
  <c r="N990" i="4"/>
  <c r="K991" i="4"/>
  <c r="L991" i="4"/>
  <c r="M991" i="4"/>
  <c r="N991" i="4"/>
  <c r="K992" i="4"/>
  <c r="L992" i="4"/>
  <c r="M992" i="4"/>
  <c r="N992" i="4"/>
  <c r="K993" i="4"/>
  <c r="L993" i="4"/>
  <c r="M993" i="4"/>
  <c r="N993" i="4"/>
  <c r="K994" i="4"/>
  <c r="L994" i="4"/>
  <c r="M994" i="4"/>
  <c r="N994" i="4"/>
  <c r="K995" i="4"/>
  <c r="L995" i="4"/>
  <c r="M995" i="4"/>
  <c r="N995" i="4"/>
  <c r="K996" i="4"/>
  <c r="L996" i="4"/>
  <c r="M996" i="4"/>
  <c r="N996" i="4"/>
  <c r="K997" i="4"/>
  <c r="L997" i="4"/>
  <c r="M997" i="4"/>
  <c r="N997" i="4"/>
  <c r="K998" i="4"/>
  <c r="L998" i="4"/>
  <c r="M998" i="4"/>
  <c r="N998" i="4"/>
  <c r="K999" i="4"/>
  <c r="L999" i="4"/>
  <c r="M999" i="4"/>
  <c r="N999" i="4"/>
  <c r="K1000" i="4"/>
  <c r="L1000" i="4"/>
  <c r="M1000" i="4"/>
  <c r="N1000" i="4"/>
  <c r="K1001" i="4"/>
  <c r="L1001" i="4"/>
  <c r="M1001" i="4"/>
  <c r="N1001" i="4"/>
  <c r="K1002" i="4"/>
  <c r="L1002" i="4"/>
  <c r="M1002" i="4"/>
  <c r="N1002" i="4"/>
  <c r="K1003" i="4"/>
  <c r="L1003" i="4"/>
  <c r="M1003" i="4"/>
  <c r="N1003" i="4"/>
  <c r="K1004" i="4"/>
  <c r="L1004" i="4"/>
  <c r="M1004" i="4"/>
  <c r="N1004" i="4"/>
  <c r="K1005" i="4"/>
  <c r="L1005" i="4"/>
  <c r="M1005" i="4"/>
  <c r="N1005" i="4"/>
  <c r="K1006" i="4"/>
  <c r="L1006" i="4"/>
  <c r="M1006" i="4"/>
  <c r="N1006" i="4"/>
  <c r="K1007" i="4"/>
  <c r="L1007" i="4"/>
  <c r="M1007" i="4"/>
  <c r="N1007" i="4"/>
  <c r="K1008" i="4"/>
  <c r="L1008" i="4"/>
  <c r="M1008" i="4"/>
  <c r="N1008" i="4"/>
  <c r="K1009" i="4"/>
  <c r="L1009" i="4"/>
  <c r="M1009" i="4"/>
  <c r="N1009" i="4"/>
  <c r="K1010" i="4"/>
  <c r="L1010" i="4"/>
  <c r="M1010" i="4"/>
  <c r="N1010" i="4"/>
  <c r="K1011" i="4"/>
  <c r="L1011" i="4"/>
  <c r="M1011" i="4"/>
  <c r="N1011" i="4"/>
  <c r="K1012" i="4"/>
  <c r="L1012" i="4"/>
  <c r="M1012" i="4"/>
  <c r="N1012" i="4"/>
  <c r="K1013" i="4"/>
  <c r="L1013" i="4"/>
  <c r="M1013" i="4"/>
  <c r="N1013" i="4"/>
  <c r="K1014" i="4"/>
  <c r="L1014" i="4"/>
  <c r="M1014" i="4"/>
  <c r="N1014" i="4"/>
  <c r="K1015" i="4"/>
  <c r="L1015" i="4"/>
  <c r="M1015" i="4"/>
  <c r="N1015" i="4"/>
  <c r="K1016" i="4"/>
  <c r="L1016" i="4"/>
  <c r="M1016" i="4"/>
  <c r="N1016" i="4"/>
  <c r="K1017" i="4"/>
  <c r="L1017" i="4"/>
  <c r="M1017" i="4"/>
  <c r="N1017" i="4"/>
  <c r="K1018" i="4"/>
  <c r="L1018" i="4"/>
  <c r="M1018" i="4"/>
  <c r="N1018" i="4"/>
  <c r="K1019" i="4"/>
  <c r="L1019" i="4"/>
  <c r="M1019" i="4"/>
  <c r="N1019" i="4"/>
  <c r="K1020" i="4"/>
  <c r="L1020" i="4"/>
  <c r="M1020" i="4"/>
  <c r="N1020" i="4"/>
  <c r="K1021" i="4"/>
  <c r="L1021" i="4"/>
  <c r="M1021" i="4"/>
  <c r="N1021" i="4"/>
  <c r="K1022" i="4"/>
  <c r="L1022" i="4"/>
  <c r="M1022" i="4"/>
  <c r="N1022" i="4"/>
  <c r="K1023" i="4"/>
  <c r="L1023" i="4"/>
  <c r="M1023" i="4"/>
  <c r="N1023" i="4"/>
  <c r="K1024" i="4"/>
  <c r="L1024" i="4"/>
  <c r="M1024" i="4"/>
  <c r="N1024" i="4"/>
  <c r="K1025" i="4"/>
  <c r="L1025" i="4"/>
  <c r="M1025" i="4"/>
  <c r="N1025" i="4"/>
  <c r="K1026" i="4"/>
  <c r="L1026" i="4"/>
  <c r="M1026" i="4"/>
  <c r="N1026" i="4"/>
  <c r="K1027" i="4"/>
  <c r="L1027" i="4"/>
  <c r="M1027" i="4"/>
  <c r="N1027" i="4"/>
  <c r="K1028" i="4"/>
  <c r="L1028" i="4"/>
  <c r="M1028" i="4"/>
  <c r="N1028" i="4"/>
  <c r="K1029" i="4"/>
  <c r="L1029" i="4"/>
  <c r="M1029" i="4"/>
  <c r="N1029" i="4"/>
  <c r="K1030" i="4"/>
  <c r="L1030" i="4"/>
  <c r="M1030" i="4"/>
  <c r="N1030" i="4"/>
  <c r="K1031" i="4"/>
  <c r="L1031" i="4"/>
  <c r="M1031" i="4"/>
  <c r="N1031" i="4"/>
  <c r="K1032" i="4"/>
  <c r="L1032" i="4"/>
  <c r="M1032" i="4"/>
  <c r="N1032" i="4"/>
  <c r="K1033" i="4"/>
  <c r="L1033" i="4"/>
  <c r="M1033" i="4"/>
  <c r="N1033" i="4"/>
  <c r="K1034" i="4"/>
  <c r="L1034" i="4"/>
  <c r="M1034" i="4"/>
  <c r="N1034" i="4"/>
  <c r="K1035" i="4"/>
  <c r="L1035" i="4"/>
  <c r="M1035" i="4"/>
  <c r="N1035" i="4"/>
  <c r="K1036" i="4"/>
  <c r="L1036" i="4"/>
  <c r="M1036" i="4"/>
  <c r="N1036" i="4"/>
  <c r="K1037" i="4"/>
  <c r="L1037" i="4"/>
  <c r="M1037" i="4"/>
  <c r="N1037" i="4"/>
  <c r="K1038" i="4"/>
  <c r="L1038" i="4"/>
  <c r="M1038" i="4"/>
  <c r="N1038" i="4"/>
  <c r="K1039" i="4"/>
  <c r="L1039" i="4"/>
  <c r="M1039" i="4"/>
  <c r="N1039" i="4"/>
  <c r="K1040" i="4"/>
  <c r="L1040" i="4"/>
  <c r="M1040" i="4"/>
  <c r="N1040" i="4"/>
  <c r="K1041" i="4"/>
  <c r="L1041" i="4"/>
  <c r="M1041" i="4"/>
  <c r="N1041" i="4"/>
  <c r="K1042" i="4"/>
  <c r="L1042" i="4"/>
  <c r="M1042" i="4"/>
  <c r="N1042" i="4"/>
  <c r="K1043" i="4"/>
  <c r="L1043" i="4"/>
  <c r="M1043" i="4"/>
  <c r="N1043" i="4"/>
  <c r="K1044" i="4"/>
  <c r="L1044" i="4"/>
  <c r="M1044" i="4"/>
  <c r="N1044" i="4"/>
  <c r="K1045" i="4"/>
  <c r="L1045" i="4"/>
  <c r="M1045" i="4"/>
  <c r="N1045" i="4"/>
  <c r="K1046" i="4"/>
  <c r="L1046" i="4"/>
  <c r="M1046" i="4"/>
  <c r="N1046" i="4"/>
  <c r="K1047" i="4"/>
  <c r="L1047" i="4"/>
  <c r="M1047" i="4"/>
  <c r="N1047" i="4"/>
  <c r="K1048" i="4"/>
  <c r="L1048" i="4"/>
  <c r="M1048" i="4"/>
  <c r="N1048" i="4"/>
  <c r="K1049" i="4"/>
  <c r="L1049" i="4"/>
  <c r="M1049" i="4"/>
  <c r="N1049" i="4"/>
  <c r="K1050" i="4"/>
  <c r="L1050" i="4"/>
  <c r="M1050" i="4"/>
  <c r="N1050" i="4"/>
  <c r="K1051" i="4"/>
  <c r="L1051" i="4"/>
  <c r="M1051" i="4"/>
  <c r="N1051" i="4"/>
  <c r="K1052" i="4"/>
  <c r="L1052" i="4"/>
  <c r="M1052" i="4"/>
  <c r="N1052" i="4"/>
  <c r="K1053" i="4"/>
  <c r="L1053" i="4"/>
  <c r="M1053" i="4"/>
  <c r="N1053" i="4"/>
  <c r="K1054" i="4"/>
  <c r="L1054" i="4"/>
  <c r="M1054" i="4"/>
  <c r="N1054" i="4"/>
  <c r="K1055" i="4"/>
  <c r="L1055" i="4"/>
  <c r="M1055" i="4"/>
  <c r="N1055" i="4"/>
  <c r="K1056" i="4"/>
  <c r="L1056" i="4"/>
  <c r="M1056" i="4"/>
  <c r="N1056" i="4"/>
  <c r="K1057" i="4"/>
  <c r="L1057" i="4"/>
  <c r="M1057" i="4"/>
  <c r="N1057" i="4"/>
  <c r="K1058" i="4"/>
  <c r="L1058" i="4"/>
  <c r="M1058" i="4"/>
  <c r="N1058" i="4"/>
  <c r="K1059" i="4"/>
  <c r="L1059" i="4"/>
  <c r="M1059" i="4"/>
  <c r="N1059" i="4"/>
  <c r="K1060" i="4"/>
  <c r="L1060" i="4"/>
  <c r="M1060" i="4"/>
  <c r="N1060" i="4"/>
  <c r="K1061" i="4"/>
  <c r="L1061" i="4"/>
  <c r="M1061" i="4"/>
  <c r="N1061" i="4"/>
  <c r="K1062" i="4"/>
  <c r="L1062" i="4"/>
  <c r="M1062" i="4"/>
  <c r="N1062" i="4"/>
  <c r="K1063" i="4"/>
  <c r="L1063" i="4"/>
  <c r="M1063" i="4"/>
  <c r="N1063" i="4"/>
  <c r="K1064" i="4"/>
  <c r="L1064" i="4"/>
  <c r="M1064" i="4"/>
  <c r="N1064" i="4"/>
  <c r="K1065" i="4"/>
  <c r="L1065" i="4"/>
  <c r="M1065" i="4"/>
  <c r="N1065" i="4"/>
  <c r="K1066" i="4"/>
  <c r="L1066" i="4"/>
  <c r="M1066" i="4"/>
  <c r="N1066" i="4"/>
  <c r="K1067" i="4"/>
  <c r="L1067" i="4"/>
  <c r="M1067" i="4"/>
  <c r="N1067" i="4"/>
  <c r="K1068" i="4"/>
  <c r="L1068" i="4"/>
  <c r="M1068" i="4"/>
  <c r="N1068" i="4"/>
  <c r="K1069" i="4"/>
  <c r="L1069" i="4"/>
  <c r="M1069" i="4"/>
  <c r="N1069" i="4"/>
  <c r="K1070" i="4"/>
  <c r="L1070" i="4"/>
  <c r="M1070" i="4"/>
  <c r="N1070" i="4"/>
  <c r="K1071" i="4"/>
  <c r="L1071" i="4"/>
  <c r="M1071" i="4"/>
  <c r="N1071" i="4"/>
  <c r="K1072" i="4"/>
  <c r="L1072" i="4"/>
  <c r="M1072" i="4"/>
  <c r="N1072" i="4"/>
  <c r="K1073" i="4"/>
  <c r="L1073" i="4"/>
  <c r="M1073" i="4"/>
  <c r="N1073" i="4"/>
  <c r="K1074" i="4"/>
  <c r="L1074" i="4"/>
  <c r="M1074" i="4"/>
  <c r="N1074" i="4"/>
  <c r="K1075" i="4"/>
  <c r="L1075" i="4"/>
  <c r="M1075" i="4"/>
  <c r="N1075" i="4"/>
  <c r="K1076" i="4"/>
  <c r="L1076" i="4"/>
  <c r="M1076" i="4"/>
  <c r="N1076" i="4"/>
  <c r="K1077" i="4"/>
  <c r="L1077" i="4"/>
  <c r="M1077" i="4"/>
  <c r="N1077" i="4"/>
  <c r="K1078" i="4"/>
  <c r="L1078" i="4"/>
  <c r="M1078" i="4"/>
  <c r="N1078" i="4"/>
  <c r="K1079" i="4"/>
  <c r="L1079" i="4"/>
  <c r="M1079" i="4"/>
  <c r="N1079" i="4"/>
  <c r="K1080" i="4"/>
  <c r="L1080" i="4"/>
  <c r="M1080" i="4"/>
  <c r="N1080" i="4"/>
  <c r="K1081" i="4"/>
  <c r="L1081" i="4"/>
  <c r="M1081" i="4"/>
  <c r="N1081" i="4"/>
  <c r="K1082" i="4"/>
  <c r="L1082" i="4"/>
  <c r="M1082" i="4"/>
  <c r="N1082" i="4"/>
  <c r="K1083" i="4"/>
  <c r="L1083" i="4"/>
  <c r="M1083" i="4"/>
  <c r="N1083" i="4"/>
  <c r="K1084" i="4"/>
  <c r="L1084" i="4"/>
  <c r="M1084" i="4"/>
  <c r="N1084" i="4"/>
  <c r="K1085" i="4"/>
  <c r="L1085" i="4"/>
  <c r="M1085" i="4"/>
  <c r="N1085" i="4"/>
  <c r="K1086" i="4"/>
  <c r="L1086" i="4"/>
  <c r="M1086" i="4"/>
  <c r="N1086" i="4"/>
  <c r="K1087" i="4"/>
  <c r="L1087" i="4"/>
  <c r="M1087" i="4"/>
  <c r="N1087" i="4"/>
  <c r="K1088" i="4"/>
  <c r="L1088" i="4"/>
  <c r="M1088" i="4"/>
  <c r="N1088" i="4"/>
  <c r="K1089" i="4"/>
  <c r="L1089" i="4"/>
  <c r="M1089" i="4"/>
  <c r="N1089" i="4"/>
  <c r="K1090" i="4"/>
  <c r="L1090" i="4"/>
  <c r="M1090" i="4"/>
  <c r="N1090" i="4"/>
  <c r="K1091" i="4"/>
  <c r="L1091" i="4"/>
  <c r="M1091" i="4"/>
  <c r="N1091" i="4"/>
  <c r="K1092" i="4"/>
  <c r="L1092" i="4"/>
  <c r="M1092" i="4"/>
  <c r="N1092" i="4"/>
  <c r="K1093" i="4"/>
  <c r="L1093" i="4"/>
  <c r="M1093" i="4"/>
  <c r="N1093" i="4"/>
  <c r="K1094" i="4"/>
  <c r="L1094" i="4"/>
  <c r="M1094" i="4"/>
  <c r="N1094" i="4"/>
  <c r="K1095" i="4"/>
  <c r="L1095" i="4"/>
  <c r="M1095" i="4"/>
  <c r="N1095" i="4"/>
  <c r="K1096" i="4"/>
  <c r="L1096" i="4"/>
  <c r="M1096" i="4"/>
  <c r="N1096" i="4"/>
  <c r="K1097" i="4"/>
  <c r="L1097" i="4"/>
  <c r="M1097" i="4"/>
  <c r="N1097" i="4"/>
  <c r="K1098" i="4"/>
  <c r="L1098" i="4"/>
  <c r="M1098" i="4"/>
  <c r="N1098" i="4"/>
  <c r="K1099" i="4"/>
  <c r="L1099" i="4"/>
  <c r="M1099" i="4"/>
  <c r="N1099" i="4"/>
  <c r="K1100" i="4"/>
  <c r="L1100" i="4"/>
  <c r="M1100" i="4"/>
  <c r="N1100" i="4"/>
  <c r="K1101" i="4"/>
  <c r="L1101" i="4"/>
  <c r="M1101" i="4"/>
  <c r="N1101" i="4"/>
  <c r="K1102" i="4"/>
  <c r="L1102" i="4"/>
  <c r="M1102" i="4"/>
  <c r="N1102" i="4"/>
  <c r="K1103" i="4"/>
  <c r="L1103" i="4"/>
  <c r="M1103" i="4"/>
  <c r="N1103" i="4"/>
  <c r="K1104" i="4"/>
  <c r="L1104" i="4"/>
  <c r="M1104" i="4"/>
  <c r="N1104" i="4"/>
  <c r="N874" i="4"/>
  <c r="M874" i="4"/>
  <c r="L874" i="4"/>
  <c r="K874" i="4"/>
  <c r="B874" i="4"/>
  <c r="A874" i="4"/>
  <c r="N7" i="5"/>
  <c r="B19" i="25"/>
  <c r="K7" i="5"/>
  <c r="A57" i="9"/>
  <c r="B57" i="9"/>
  <c r="C57" i="9"/>
  <c r="D57" i="9"/>
  <c r="A58" i="9"/>
  <c r="B58" i="9"/>
  <c r="C58" i="9"/>
  <c r="D58" i="9"/>
  <c r="A59" i="9"/>
  <c r="B59" i="9"/>
  <c r="C59" i="9"/>
  <c r="D59" i="9"/>
  <c r="A60" i="9"/>
  <c r="B60" i="9"/>
  <c r="C60" i="9"/>
  <c r="D60" i="9"/>
  <c r="A61" i="9"/>
  <c r="B61" i="9"/>
  <c r="C61" i="9"/>
  <c r="D61" i="9"/>
  <c r="D56" i="9"/>
  <c r="C56" i="9"/>
  <c r="B56" i="9"/>
  <c r="A56" i="9"/>
  <c r="M4" i="5"/>
  <c r="M3" i="5"/>
  <c r="M2" i="5"/>
  <c r="M5" i="5"/>
  <c r="M6" i="5"/>
  <c r="M7" i="5"/>
  <c r="M8" i="5"/>
  <c r="K8" i="5"/>
  <c r="I8" i="5"/>
  <c r="H8" i="5"/>
  <c r="E8" i="5"/>
  <c r="E20" i="25"/>
  <c r="D8" i="5"/>
  <c r="C8" i="5"/>
  <c r="J1346" i="4"/>
  <c r="B8" i="5"/>
  <c r="I985" i="4" s="1"/>
  <c r="I1174" i="4"/>
  <c r="T1174" i="4" s="1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E61" i="9"/>
  <c r="H1299" i="4"/>
  <c r="H1297" i="4"/>
  <c r="H1294" i="4"/>
  <c r="H1278" i="4"/>
  <c r="H1276" i="4"/>
  <c r="H1122" i="4"/>
  <c r="H1106" i="4"/>
  <c r="H925" i="4"/>
  <c r="H1179" i="4"/>
  <c r="H1121" i="4"/>
  <c r="H1051" i="4"/>
  <c r="H1071" i="4"/>
  <c r="H1169" i="4"/>
  <c r="H1161" i="4"/>
  <c r="G58" i="9"/>
  <c r="E5" i="5"/>
  <c r="E17" i="25"/>
  <c r="E4" i="5"/>
  <c r="E16" i="25"/>
  <c r="E3" i="5"/>
  <c r="A50" i="9"/>
  <c r="B50" i="9"/>
  <c r="C50" i="9"/>
  <c r="D50" i="9"/>
  <c r="A51" i="9"/>
  <c r="B51" i="9"/>
  <c r="C51" i="9"/>
  <c r="D51" i="9"/>
  <c r="A52" i="9"/>
  <c r="B52" i="9"/>
  <c r="C52" i="9"/>
  <c r="D52" i="9"/>
  <c r="A53" i="9"/>
  <c r="B53" i="9"/>
  <c r="C53" i="9"/>
  <c r="D53" i="9"/>
  <c r="A54" i="9"/>
  <c r="B54" i="9"/>
  <c r="C54" i="9"/>
  <c r="D54" i="9"/>
  <c r="A49" i="9"/>
  <c r="D49" i="9"/>
  <c r="C49" i="9"/>
  <c r="B49" i="9"/>
  <c r="A41" i="9"/>
  <c r="B41" i="9"/>
  <c r="C41" i="9"/>
  <c r="D41" i="9"/>
  <c r="A42" i="9"/>
  <c r="B42" i="9"/>
  <c r="C42" i="9"/>
  <c r="D42" i="9"/>
  <c r="A43" i="9"/>
  <c r="B43" i="9"/>
  <c r="C43" i="9"/>
  <c r="D43" i="9"/>
  <c r="A44" i="9"/>
  <c r="B44" i="9"/>
  <c r="C44" i="9"/>
  <c r="D44" i="9"/>
  <c r="A45" i="9"/>
  <c r="B45" i="9"/>
  <c r="C45" i="9"/>
  <c r="D45" i="9"/>
  <c r="A46" i="9"/>
  <c r="B46" i="9"/>
  <c r="C46" i="9"/>
  <c r="D46" i="9"/>
  <c r="A47" i="9"/>
  <c r="B47" i="9"/>
  <c r="C47" i="9"/>
  <c r="D47" i="9"/>
  <c r="D40" i="9"/>
  <c r="C40" i="9"/>
  <c r="B40" i="9"/>
  <c r="A40" i="9"/>
  <c r="D25" i="20"/>
  <c r="C25" i="20"/>
  <c r="B25" i="20"/>
  <c r="A25" i="20"/>
  <c r="D24" i="20"/>
  <c r="C24" i="20"/>
  <c r="B24" i="20"/>
  <c r="A24" i="20"/>
  <c r="D23" i="20"/>
  <c r="C23" i="20"/>
  <c r="B23" i="20"/>
  <c r="A23" i="20"/>
  <c r="A21" i="20"/>
  <c r="B21" i="20"/>
  <c r="C21" i="20"/>
  <c r="D21" i="20"/>
  <c r="A22" i="20"/>
  <c r="B22" i="20"/>
  <c r="C22" i="20"/>
  <c r="D22" i="20"/>
  <c r="A12" i="20"/>
  <c r="B12" i="20"/>
  <c r="C12" i="20"/>
  <c r="D12" i="20"/>
  <c r="A13" i="20"/>
  <c r="B13" i="20"/>
  <c r="C13" i="20"/>
  <c r="D13" i="20"/>
  <c r="A14" i="20"/>
  <c r="B14" i="20"/>
  <c r="C14" i="20"/>
  <c r="D14" i="20"/>
  <c r="A15" i="20"/>
  <c r="B15" i="20"/>
  <c r="C15" i="20"/>
  <c r="D15" i="20"/>
  <c r="A16" i="20"/>
  <c r="B16" i="20"/>
  <c r="C16" i="20"/>
  <c r="D16" i="20"/>
  <c r="A17" i="20"/>
  <c r="B17" i="20"/>
  <c r="C17" i="20"/>
  <c r="D17" i="20"/>
  <c r="A18" i="20"/>
  <c r="B18" i="20"/>
  <c r="C18" i="20"/>
  <c r="D18" i="20"/>
  <c r="A19" i="20"/>
  <c r="B19" i="20"/>
  <c r="C19" i="20"/>
  <c r="D19" i="20"/>
  <c r="A20" i="20"/>
  <c r="B20" i="20"/>
  <c r="C20" i="20"/>
  <c r="D20" i="20"/>
  <c r="D11" i="20"/>
  <c r="C11" i="20"/>
  <c r="B11" i="20"/>
  <c r="A11" i="20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103" i="21"/>
  <c r="L204" i="21"/>
  <c r="G204" i="21"/>
  <c r="F204" i="21"/>
  <c r="E204" i="21"/>
  <c r="B204" i="21"/>
  <c r="C204" i="21"/>
  <c r="A204" i="21"/>
  <c r="L203" i="21"/>
  <c r="G203" i="21"/>
  <c r="F203" i="21"/>
  <c r="E203" i="21"/>
  <c r="B203" i="21"/>
  <c r="A203" i="21"/>
  <c r="S203" i="21"/>
  <c r="L202" i="21"/>
  <c r="G202" i="21"/>
  <c r="F202" i="21"/>
  <c r="E202" i="21"/>
  <c r="B202" i="21"/>
  <c r="A202" i="21"/>
  <c r="S202" i="21"/>
  <c r="L201" i="21"/>
  <c r="G201" i="21"/>
  <c r="F201" i="21"/>
  <c r="E201" i="21"/>
  <c r="B201" i="21"/>
  <c r="A201" i="21"/>
  <c r="S201" i="21"/>
  <c r="L200" i="21"/>
  <c r="G200" i="21"/>
  <c r="F200" i="21"/>
  <c r="E200" i="21"/>
  <c r="B200" i="21"/>
  <c r="A200" i="21"/>
  <c r="S200" i="21"/>
  <c r="L199" i="21"/>
  <c r="G199" i="21"/>
  <c r="F199" i="21"/>
  <c r="E199" i="21"/>
  <c r="B199" i="21"/>
  <c r="A199" i="21"/>
  <c r="S199" i="21"/>
  <c r="L198" i="21"/>
  <c r="G198" i="21"/>
  <c r="F198" i="21"/>
  <c r="E198" i="21"/>
  <c r="B198" i="21"/>
  <c r="A198" i="21"/>
  <c r="S198" i="21"/>
  <c r="L197" i="21"/>
  <c r="G197" i="21"/>
  <c r="F197" i="21"/>
  <c r="E197" i="21"/>
  <c r="B197" i="21"/>
  <c r="A197" i="21"/>
  <c r="S197" i="21"/>
  <c r="L196" i="21"/>
  <c r="G196" i="21"/>
  <c r="F196" i="21"/>
  <c r="E196" i="21"/>
  <c r="B196" i="21"/>
  <c r="A196" i="21"/>
  <c r="S196" i="21"/>
  <c r="L195" i="21"/>
  <c r="G195" i="21"/>
  <c r="F195" i="21"/>
  <c r="E195" i="21"/>
  <c r="B195" i="21"/>
  <c r="A195" i="21"/>
  <c r="L194" i="21"/>
  <c r="G194" i="21"/>
  <c r="F194" i="21"/>
  <c r="E194" i="21"/>
  <c r="B194" i="21"/>
  <c r="A194" i="21"/>
  <c r="S194" i="21"/>
  <c r="L193" i="21"/>
  <c r="G193" i="21"/>
  <c r="F193" i="21"/>
  <c r="E193" i="21"/>
  <c r="B193" i="21"/>
  <c r="A193" i="21"/>
  <c r="S193" i="21"/>
  <c r="L192" i="21"/>
  <c r="G192" i="21"/>
  <c r="F192" i="21"/>
  <c r="E192" i="21"/>
  <c r="B192" i="21"/>
  <c r="A192" i="21"/>
  <c r="S192" i="21"/>
  <c r="L191" i="21"/>
  <c r="G191" i="21"/>
  <c r="F191" i="21"/>
  <c r="E191" i="21"/>
  <c r="B191" i="21"/>
  <c r="A191" i="21"/>
  <c r="L190" i="21"/>
  <c r="G190" i="21"/>
  <c r="F190" i="21"/>
  <c r="E190" i="21"/>
  <c r="B190" i="21"/>
  <c r="A190" i="21"/>
  <c r="S190" i="21"/>
  <c r="L189" i="21"/>
  <c r="G189" i="21"/>
  <c r="F189" i="21"/>
  <c r="E189" i="21"/>
  <c r="B189" i="21"/>
  <c r="A189" i="21"/>
  <c r="S189" i="21"/>
  <c r="L188" i="21"/>
  <c r="G188" i="21"/>
  <c r="F188" i="21"/>
  <c r="E188" i="21"/>
  <c r="B188" i="21"/>
  <c r="A188" i="21"/>
  <c r="S188" i="21"/>
  <c r="L187" i="21"/>
  <c r="G187" i="21"/>
  <c r="F187" i="21"/>
  <c r="E187" i="21"/>
  <c r="B187" i="21"/>
  <c r="A187" i="21"/>
  <c r="L186" i="21"/>
  <c r="G186" i="21"/>
  <c r="F186" i="21"/>
  <c r="E186" i="21"/>
  <c r="B186" i="21"/>
  <c r="A186" i="21"/>
  <c r="S186" i="21"/>
  <c r="L185" i="21"/>
  <c r="G185" i="21"/>
  <c r="F185" i="21"/>
  <c r="E185" i="21"/>
  <c r="B185" i="21"/>
  <c r="A185" i="21"/>
  <c r="S185" i="21"/>
  <c r="L184" i="21"/>
  <c r="G184" i="21"/>
  <c r="F184" i="21"/>
  <c r="E184" i="21"/>
  <c r="B184" i="21"/>
  <c r="A184" i="21"/>
  <c r="S184" i="21"/>
  <c r="L183" i="21"/>
  <c r="G183" i="21"/>
  <c r="F183" i="21"/>
  <c r="E183" i="21"/>
  <c r="B183" i="21"/>
  <c r="A183" i="21"/>
  <c r="L182" i="21"/>
  <c r="G182" i="21"/>
  <c r="F182" i="21"/>
  <c r="E182" i="21"/>
  <c r="B182" i="21"/>
  <c r="A182" i="21"/>
  <c r="S182" i="21"/>
  <c r="L181" i="21"/>
  <c r="G181" i="21"/>
  <c r="F181" i="21"/>
  <c r="E181" i="21"/>
  <c r="B181" i="21"/>
  <c r="A181" i="21"/>
  <c r="S181" i="21"/>
  <c r="L180" i="21"/>
  <c r="G180" i="21"/>
  <c r="F180" i="21"/>
  <c r="E180" i="21"/>
  <c r="B180" i="21"/>
  <c r="A180" i="21"/>
  <c r="S180" i="21"/>
  <c r="L179" i="21"/>
  <c r="G179" i="21"/>
  <c r="F179" i="21"/>
  <c r="E179" i="21"/>
  <c r="B179" i="21"/>
  <c r="A179" i="21"/>
  <c r="S179" i="21"/>
  <c r="L178" i="21"/>
  <c r="G178" i="21"/>
  <c r="F178" i="21"/>
  <c r="E178" i="21"/>
  <c r="B178" i="21"/>
  <c r="A178" i="21"/>
  <c r="S178" i="21"/>
  <c r="L177" i="21"/>
  <c r="G177" i="21"/>
  <c r="F177" i="21"/>
  <c r="E177" i="21"/>
  <c r="B177" i="21"/>
  <c r="A177" i="21"/>
  <c r="L176" i="21"/>
  <c r="G176" i="21"/>
  <c r="F176" i="21"/>
  <c r="E176" i="21"/>
  <c r="B176" i="21"/>
  <c r="A176" i="21"/>
  <c r="S176" i="21"/>
  <c r="L175" i="21"/>
  <c r="G175" i="21"/>
  <c r="F175" i="21"/>
  <c r="E175" i="21"/>
  <c r="B175" i="21"/>
  <c r="A175" i="21"/>
  <c r="S175" i="21"/>
  <c r="L174" i="21"/>
  <c r="G174" i="21"/>
  <c r="F174" i="21"/>
  <c r="E174" i="21"/>
  <c r="B174" i="21"/>
  <c r="A174" i="21"/>
  <c r="S174" i="21"/>
  <c r="L173" i="21"/>
  <c r="G173" i="21"/>
  <c r="F173" i="21"/>
  <c r="E173" i="21"/>
  <c r="B173" i="21"/>
  <c r="A173" i="21"/>
  <c r="S173" i="21"/>
  <c r="L172" i="21"/>
  <c r="G172" i="21"/>
  <c r="F172" i="21"/>
  <c r="E172" i="21"/>
  <c r="B172" i="21"/>
  <c r="A172" i="21"/>
  <c r="S172" i="21"/>
  <c r="L171" i="21"/>
  <c r="G171" i="21"/>
  <c r="F171" i="21"/>
  <c r="E171" i="21"/>
  <c r="B171" i="21"/>
  <c r="A171" i="21"/>
  <c r="S171" i="21"/>
  <c r="L170" i="21"/>
  <c r="G170" i="21"/>
  <c r="F170" i="21"/>
  <c r="E170" i="21"/>
  <c r="B170" i="21"/>
  <c r="A170" i="21"/>
  <c r="S170" i="21"/>
  <c r="L169" i="21"/>
  <c r="G169" i="21"/>
  <c r="F169" i="21"/>
  <c r="E169" i="21"/>
  <c r="B169" i="21"/>
  <c r="A169" i="21"/>
  <c r="L168" i="21"/>
  <c r="G168" i="21"/>
  <c r="F168" i="21"/>
  <c r="E168" i="21"/>
  <c r="B168" i="21"/>
  <c r="A168" i="21"/>
  <c r="S168" i="21"/>
  <c r="L167" i="21"/>
  <c r="G167" i="21"/>
  <c r="F167" i="21"/>
  <c r="E167" i="21"/>
  <c r="B167" i="21"/>
  <c r="A167" i="21"/>
  <c r="S167" i="21"/>
  <c r="L166" i="21"/>
  <c r="G166" i="21"/>
  <c r="F166" i="21"/>
  <c r="E166" i="21"/>
  <c r="B166" i="21"/>
  <c r="A166" i="21"/>
  <c r="S166" i="21"/>
  <c r="L165" i="21"/>
  <c r="G165" i="21"/>
  <c r="F165" i="21"/>
  <c r="E165" i="21"/>
  <c r="B165" i="21"/>
  <c r="A165" i="21"/>
  <c r="S165" i="21"/>
  <c r="L164" i="21"/>
  <c r="G164" i="21"/>
  <c r="F164" i="21"/>
  <c r="E164" i="21"/>
  <c r="B164" i="21"/>
  <c r="A164" i="21"/>
  <c r="S164" i="21"/>
  <c r="L163" i="21"/>
  <c r="G163" i="21"/>
  <c r="F163" i="21"/>
  <c r="E163" i="21"/>
  <c r="B163" i="21"/>
  <c r="A163" i="21"/>
  <c r="S163" i="21"/>
  <c r="L162" i="21"/>
  <c r="G162" i="21"/>
  <c r="F162" i="21"/>
  <c r="E162" i="21"/>
  <c r="B162" i="21"/>
  <c r="A162" i="21"/>
  <c r="S162" i="21"/>
  <c r="L161" i="21"/>
  <c r="G161" i="21"/>
  <c r="F161" i="21"/>
  <c r="E161" i="21"/>
  <c r="B161" i="21"/>
  <c r="A161" i="21"/>
  <c r="S161" i="21"/>
  <c r="L160" i="21"/>
  <c r="G160" i="21"/>
  <c r="F160" i="21"/>
  <c r="E160" i="21"/>
  <c r="B160" i="21"/>
  <c r="C160" i="21"/>
  <c r="A160" i="21"/>
  <c r="L159" i="21"/>
  <c r="G159" i="21"/>
  <c r="F159" i="21"/>
  <c r="E159" i="21"/>
  <c r="B159" i="21"/>
  <c r="A159" i="21"/>
  <c r="S159" i="21"/>
  <c r="L158" i="21"/>
  <c r="G158" i="21"/>
  <c r="F158" i="21"/>
  <c r="E158" i="21"/>
  <c r="B158" i="21"/>
  <c r="A158" i="21"/>
  <c r="L157" i="21"/>
  <c r="G157" i="21"/>
  <c r="F157" i="21"/>
  <c r="E157" i="21"/>
  <c r="B157" i="21"/>
  <c r="A157" i="21"/>
  <c r="S157" i="21"/>
  <c r="L156" i="21"/>
  <c r="G156" i="21"/>
  <c r="F156" i="21"/>
  <c r="E156" i="21"/>
  <c r="B156" i="21"/>
  <c r="A156" i="21"/>
  <c r="S156" i="21"/>
  <c r="L155" i="21"/>
  <c r="G155" i="21"/>
  <c r="F155" i="21"/>
  <c r="E155" i="21"/>
  <c r="B155" i="21"/>
  <c r="A155" i="21"/>
  <c r="S155" i="21"/>
  <c r="L154" i="21"/>
  <c r="G154" i="21"/>
  <c r="F154" i="21"/>
  <c r="E154" i="21"/>
  <c r="B154" i="21"/>
  <c r="A154" i="21"/>
  <c r="S154" i="21"/>
  <c r="L153" i="21"/>
  <c r="G153" i="21"/>
  <c r="F153" i="21"/>
  <c r="E153" i="21"/>
  <c r="B153" i="21"/>
  <c r="A153" i="21"/>
  <c r="S153" i="21"/>
  <c r="L152" i="21"/>
  <c r="G152" i="21"/>
  <c r="F152" i="21"/>
  <c r="E152" i="21"/>
  <c r="B152" i="21"/>
  <c r="A152" i="21"/>
  <c r="S152" i="21"/>
  <c r="L151" i="21"/>
  <c r="G151" i="21"/>
  <c r="F151" i="21"/>
  <c r="E151" i="21"/>
  <c r="B151" i="21"/>
  <c r="A151" i="21"/>
  <c r="L150" i="21"/>
  <c r="G150" i="21"/>
  <c r="F150" i="21"/>
  <c r="E150" i="21"/>
  <c r="B150" i="21"/>
  <c r="A150" i="21"/>
  <c r="S150" i="21"/>
  <c r="L149" i="21"/>
  <c r="G149" i="21"/>
  <c r="F149" i="21"/>
  <c r="E149" i="21"/>
  <c r="B149" i="21"/>
  <c r="A149" i="21"/>
  <c r="S149" i="21"/>
  <c r="L148" i="21"/>
  <c r="G148" i="21"/>
  <c r="F148" i="21"/>
  <c r="E148" i="21"/>
  <c r="B148" i="21"/>
  <c r="A148" i="21"/>
  <c r="S148" i="21"/>
  <c r="L147" i="21"/>
  <c r="G147" i="21"/>
  <c r="F147" i="21"/>
  <c r="E147" i="21"/>
  <c r="B147" i="21"/>
  <c r="A147" i="21"/>
  <c r="S147" i="21"/>
  <c r="L146" i="21"/>
  <c r="G146" i="21"/>
  <c r="F146" i="21"/>
  <c r="E146" i="21"/>
  <c r="B146" i="21"/>
  <c r="A146" i="21"/>
  <c r="S146" i="21"/>
  <c r="L145" i="21"/>
  <c r="G145" i="21"/>
  <c r="F145" i="21"/>
  <c r="E145" i="21"/>
  <c r="B145" i="21"/>
  <c r="A145" i="21"/>
  <c r="L144" i="21"/>
  <c r="G144" i="21"/>
  <c r="F144" i="21"/>
  <c r="E144" i="21"/>
  <c r="B144" i="21"/>
  <c r="A144" i="21"/>
  <c r="L143" i="21"/>
  <c r="G143" i="21"/>
  <c r="F143" i="21"/>
  <c r="E143" i="21"/>
  <c r="B143" i="21"/>
  <c r="A143" i="21"/>
  <c r="S143" i="21"/>
  <c r="L142" i="21"/>
  <c r="G142" i="21"/>
  <c r="F142" i="21"/>
  <c r="E142" i="21"/>
  <c r="B142" i="21"/>
  <c r="A142" i="21"/>
  <c r="S142" i="21"/>
  <c r="L141" i="21"/>
  <c r="G141" i="21"/>
  <c r="F141" i="21"/>
  <c r="E141" i="21"/>
  <c r="B141" i="21"/>
  <c r="A141" i="21"/>
  <c r="L140" i="21"/>
  <c r="G140" i="21"/>
  <c r="F140" i="21"/>
  <c r="E140" i="21"/>
  <c r="B140" i="21"/>
  <c r="A140" i="21"/>
  <c r="S140" i="21"/>
  <c r="L139" i="21"/>
  <c r="G139" i="21"/>
  <c r="F139" i="21"/>
  <c r="E139" i="21"/>
  <c r="B139" i="21"/>
  <c r="A139" i="21"/>
  <c r="L138" i="21"/>
  <c r="G138" i="21"/>
  <c r="F138" i="21"/>
  <c r="E138" i="21"/>
  <c r="B138" i="21"/>
  <c r="A138" i="21"/>
  <c r="S138" i="21"/>
  <c r="L137" i="21"/>
  <c r="G137" i="21"/>
  <c r="F137" i="21"/>
  <c r="E137" i="21"/>
  <c r="B137" i="21"/>
  <c r="A137" i="21"/>
  <c r="S137" i="21"/>
  <c r="L136" i="21"/>
  <c r="G136" i="21"/>
  <c r="F136" i="21"/>
  <c r="E136" i="21"/>
  <c r="B136" i="21"/>
  <c r="A136" i="21"/>
  <c r="S136" i="21"/>
  <c r="L135" i="21"/>
  <c r="G135" i="21"/>
  <c r="F135" i="21"/>
  <c r="E135" i="21"/>
  <c r="B135" i="21"/>
  <c r="A135" i="21"/>
  <c r="S135" i="21"/>
  <c r="L134" i="21"/>
  <c r="G134" i="21"/>
  <c r="F134" i="21"/>
  <c r="E134" i="21"/>
  <c r="B134" i="21"/>
  <c r="A134" i="21"/>
  <c r="S134" i="21"/>
  <c r="L133" i="21"/>
  <c r="G133" i="21"/>
  <c r="F133" i="21"/>
  <c r="E133" i="21"/>
  <c r="B133" i="21"/>
  <c r="A133" i="21"/>
  <c r="S133" i="21"/>
  <c r="L132" i="21"/>
  <c r="G132" i="21"/>
  <c r="F132" i="21"/>
  <c r="E132" i="21"/>
  <c r="B132" i="21"/>
  <c r="A132" i="21"/>
  <c r="S132" i="21"/>
  <c r="L131" i="21"/>
  <c r="G131" i="21"/>
  <c r="F131" i="21"/>
  <c r="E131" i="21"/>
  <c r="B131" i="21"/>
  <c r="A131" i="21"/>
  <c r="S131" i="21"/>
  <c r="L130" i="21"/>
  <c r="G130" i="21"/>
  <c r="F130" i="21"/>
  <c r="E130" i="21"/>
  <c r="B130" i="21"/>
  <c r="A130" i="21"/>
  <c r="S130" i="21"/>
  <c r="L129" i="21"/>
  <c r="G129" i="21"/>
  <c r="F129" i="21"/>
  <c r="E129" i="21"/>
  <c r="B129" i="21"/>
  <c r="A129" i="21"/>
  <c r="S129" i="21"/>
  <c r="L128" i="21"/>
  <c r="G128" i="21"/>
  <c r="F128" i="21"/>
  <c r="E128" i="21"/>
  <c r="B128" i="21"/>
  <c r="A128" i="21"/>
  <c r="S128" i="21"/>
  <c r="L127" i="21"/>
  <c r="G127" i="21"/>
  <c r="F127" i="21"/>
  <c r="E127" i="21"/>
  <c r="B127" i="21"/>
  <c r="A127" i="21"/>
  <c r="S127" i="21"/>
  <c r="L126" i="21"/>
  <c r="G126" i="21"/>
  <c r="F126" i="21"/>
  <c r="E126" i="21"/>
  <c r="B126" i="21"/>
  <c r="A126" i="21"/>
  <c r="S126" i="21"/>
  <c r="L125" i="21"/>
  <c r="G125" i="21"/>
  <c r="F125" i="21"/>
  <c r="E125" i="21"/>
  <c r="B125" i="21"/>
  <c r="A125" i="21"/>
  <c r="S125" i="21"/>
  <c r="L124" i="21"/>
  <c r="G124" i="21"/>
  <c r="F124" i="21"/>
  <c r="E124" i="21"/>
  <c r="B124" i="21"/>
  <c r="A124" i="21"/>
  <c r="S124" i="21"/>
  <c r="L123" i="21"/>
  <c r="G123" i="21"/>
  <c r="F123" i="21"/>
  <c r="E123" i="21"/>
  <c r="B123" i="21"/>
  <c r="A123" i="21"/>
  <c r="S123" i="21"/>
  <c r="L122" i="21"/>
  <c r="G122" i="21"/>
  <c r="F122" i="21"/>
  <c r="E122" i="21"/>
  <c r="B122" i="21"/>
  <c r="A122" i="21"/>
  <c r="L121" i="21"/>
  <c r="G121" i="21"/>
  <c r="F121" i="21"/>
  <c r="E121" i="21"/>
  <c r="B121" i="21"/>
  <c r="A121" i="21"/>
  <c r="L120" i="21"/>
  <c r="G120" i="21"/>
  <c r="F120" i="21"/>
  <c r="E120" i="21"/>
  <c r="B120" i="21"/>
  <c r="A120" i="21"/>
  <c r="S120" i="21"/>
  <c r="L119" i="21"/>
  <c r="G119" i="21"/>
  <c r="F119" i="21"/>
  <c r="E119" i="21"/>
  <c r="B119" i="21"/>
  <c r="A119" i="21"/>
  <c r="L118" i="21"/>
  <c r="G118" i="21"/>
  <c r="F118" i="21"/>
  <c r="E118" i="21"/>
  <c r="B118" i="21"/>
  <c r="A118" i="21"/>
  <c r="C118" i="21"/>
  <c r="L117" i="21"/>
  <c r="G117" i="21"/>
  <c r="F117" i="21"/>
  <c r="E117" i="21"/>
  <c r="B117" i="21"/>
  <c r="A117" i="21"/>
  <c r="S117" i="21"/>
  <c r="L116" i="21"/>
  <c r="G116" i="21"/>
  <c r="F116" i="21"/>
  <c r="E116" i="21"/>
  <c r="B116" i="21"/>
  <c r="A116" i="21"/>
  <c r="L115" i="21"/>
  <c r="G115" i="21"/>
  <c r="F115" i="21"/>
  <c r="E115" i="21"/>
  <c r="B115" i="21"/>
  <c r="A115" i="21"/>
  <c r="S115" i="21"/>
  <c r="L114" i="21"/>
  <c r="G114" i="21"/>
  <c r="F114" i="21"/>
  <c r="E114" i="21"/>
  <c r="B114" i="21"/>
  <c r="A114" i="21"/>
  <c r="S114" i="21"/>
  <c r="L113" i="21"/>
  <c r="G113" i="21"/>
  <c r="F113" i="21"/>
  <c r="E113" i="21"/>
  <c r="B113" i="21"/>
  <c r="A113" i="21"/>
  <c r="L112" i="21"/>
  <c r="G112" i="21"/>
  <c r="F112" i="21"/>
  <c r="E112" i="21"/>
  <c r="B112" i="21"/>
  <c r="A112" i="21"/>
  <c r="S112" i="21"/>
  <c r="L111" i="21"/>
  <c r="G111" i="21"/>
  <c r="F111" i="21"/>
  <c r="E111" i="21"/>
  <c r="B111" i="21"/>
  <c r="A111" i="21"/>
  <c r="S111" i="21"/>
  <c r="L110" i="21"/>
  <c r="G110" i="21"/>
  <c r="F110" i="21"/>
  <c r="E110" i="21"/>
  <c r="B110" i="21"/>
  <c r="A110" i="21"/>
  <c r="S110" i="21"/>
  <c r="L109" i="21"/>
  <c r="G109" i="21"/>
  <c r="F109" i="21"/>
  <c r="E109" i="21"/>
  <c r="B109" i="21"/>
  <c r="A109" i="21"/>
  <c r="S109" i="21"/>
  <c r="L108" i="21"/>
  <c r="G108" i="21"/>
  <c r="F108" i="21"/>
  <c r="E108" i="21"/>
  <c r="B108" i="21"/>
  <c r="A108" i="21"/>
  <c r="S108" i="21"/>
  <c r="L107" i="21"/>
  <c r="G107" i="21"/>
  <c r="F107" i="21"/>
  <c r="E107" i="21"/>
  <c r="B107" i="21"/>
  <c r="A107" i="21"/>
  <c r="L106" i="21"/>
  <c r="G106" i="21"/>
  <c r="F106" i="21"/>
  <c r="E106" i="21"/>
  <c r="B106" i="21"/>
  <c r="A106" i="21"/>
  <c r="L105" i="21"/>
  <c r="G105" i="21"/>
  <c r="F105" i="21"/>
  <c r="E105" i="21"/>
  <c r="B105" i="21"/>
  <c r="A105" i="21"/>
  <c r="L104" i="21"/>
  <c r="G104" i="21"/>
  <c r="F104" i="21"/>
  <c r="E104" i="21"/>
  <c r="B104" i="21"/>
  <c r="A104" i="21"/>
  <c r="C102" i="21"/>
  <c r="L103" i="21"/>
  <c r="G103" i="21"/>
  <c r="F103" i="21"/>
  <c r="E103" i="21"/>
  <c r="B103" i="21"/>
  <c r="A103" i="21"/>
  <c r="A7" i="10"/>
  <c r="B7" i="10"/>
  <c r="C7" i="10"/>
  <c r="D7" i="10"/>
  <c r="A8" i="10"/>
  <c r="B8" i="10"/>
  <c r="C8" i="10"/>
  <c r="D8" i="10"/>
  <c r="A9" i="10"/>
  <c r="B9" i="10"/>
  <c r="C9" i="10"/>
  <c r="D9" i="10"/>
  <c r="A10" i="10"/>
  <c r="B10" i="10"/>
  <c r="C10" i="10"/>
  <c r="D10" i="10"/>
  <c r="A11" i="10"/>
  <c r="B11" i="10"/>
  <c r="C11" i="10"/>
  <c r="D11" i="10"/>
  <c r="A12" i="10"/>
  <c r="B12" i="10"/>
  <c r="C12" i="10"/>
  <c r="D12" i="10"/>
  <c r="D6" i="10"/>
  <c r="C6" i="10"/>
  <c r="B6" i="10"/>
  <c r="A6" i="10"/>
  <c r="B32" i="9"/>
  <c r="C32" i="9"/>
  <c r="D32" i="9"/>
  <c r="B33" i="9"/>
  <c r="C33" i="9"/>
  <c r="D33" i="9"/>
  <c r="B34" i="9"/>
  <c r="C34" i="9"/>
  <c r="D34" i="9"/>
  <c r="B35" i="9"/>
  <c r="C35" i="9"/>
  <c r="D35" i="9"/>
  <c r="B36" i="9"/>
  <c r="C36" i="9"/>
  <c r="D36" i="9"/>
  <c r="B37" i="9"/>
  <c r="C37" i="9"/>
  <c r="D37" i="9"/>
  <c r="B38" i="9"/>
  <c r="C38" i="9"/>
  <c r="D38" i="9"/>
  <c r="D31" i="9"/>
  <c r="C31" i="9"/>
  <c r="B31" i="9"/>
  <c r="A3" i="21"/>
  <c r="B3" i="21"/>
  <c r="M3" i="21"/>
  <c r="N3" i="21"/>
  <c r="O3" i="21"/>
  <c r="P3" i="21"/>
  <c r="Q3" i="21"/>
  <c r="R3" i="21"/>
  <c r="A4" i="21"/>
  <c r="B4" i="21"/>
  <c r="M4" i="21"/>
  <c r="N4" i="21"/>
  <c r="O4" i="21"/>
  <c r="P4" i="21"/>
  <c r="Q4" i="21"/>
  <c r="R4" i="21"/>
  <c r="A5" i="21"/>
  <c r="B5" i="21"/>
  <c r="M5" i="21"/>
  <c r="N5" i="21"/>
  <c r="O5" i="21"/>
  <c r="P5" i="21"/>
  <c r="Q5" i="21"/>
  <c r="R5" i="21"/>
  <c r="A6" i="21"/>
  <c r="B6" i="21"/>
  <c r="M6" i="21"/>
  <c r="N6" i="21"/>
  <c r="O6" i="21"/>
  <c r="P6" i="21"/>
  <c r="Q6" i="21"/>
  <c r="R6" i="21"/>
  <c r="A7" i="21"/>
  <c r="B7" i="21"/>
  <c r="M7" i="21"/>
  <c r="N7" i="21"/>
  <c r="O7" i="21"/>
  <c r="P7" i="21"/>
  <c r="Q7" i="21"/>
  <c r="R7" i="21"/>
  <c r="A8" i="21"/>
  <c r="B8" i="21"/>
  <c r="M8" i="21"/>
  <c r="N8" i="21"/>
  <c r="O8" i="21"/>
  <c r="P8" i="21"/>
  <c r="Q8" i="21"/>
  <c r="R8" i="21"/>
  <c r="A9" i="21"/>
  <c r="S9" i="21"/>
  <c r="B9" i="21"/>
  <c r="M9" i="21"/>
  <c r="N9" i="21"/>
  <c r="O9" i="21"/>
  <c r="P9" i="21"/>
  <c r="Q9" i="21"/>
  <c r="R9" i="21"/>
  <c r="A10" i="21"/>
  <c r="B10" i="21"/>
  <c r="M10" i="21"/>
  <c r="N10" i="21"/>
  <c r="O10" i="21"/>
  <c r="P10" i="21"/>
  <c r="Q10" i="21"/>
  <c r="R10" i="21"/>
  <c r="A11" i="21"/>
  <c r="B11" i="21"/>
  <c r="M11" i="21"/>
  <c r="N11" i="21"/>
  <c r="O11" i="21"/>
  <c r="P11" i="21"/>
  <c r="Q11" i="21"/>
  <c r="R11" i="21"/>
  <c r="A12" i="21"/>
  <c r="B12" i="21"/>
  <c r="M12" i="21"/>
  <c r="N12" i="21"/>
  <c r="O12" i="21"/>
  <c r="P12" i="21"/>
  <c r="Q12" i="21"/>
  <c r="R12" i="21"/>
  <c r="A13" i="21"/>
  <c r="B13" i="21"/>
  <c r="M13" i="21"/>
  <c r="N13" i="21"/>
  <c r="O13" i="21"/>
  <c r="P13" i="21"/>
  <c r="Q13" i="21"/>
  <c r="R13" i="21"/>
  <c r="A14" i="21"/>
  <c r="B14" i="21"/>
  <c r="M14" i="21"/>
  <c r="N14" i="21"/>
  <c r="O14" i="21"/>
  <c r="P14" i="21"/>
  <c r="Q14" i="21"/>
  <c r="R14" i="21"/>
  <c r="A15" i="21"/>
  <c r="B15" i="21"/>
  <c r="M15" i="21"/>
  <c r="N15" i="21"/>
  <c r="O15" i="21"/>
  <c r="P15" i="21"/>
  <c r="Q15" i="21"/>
  <c r="R15" i="21"/>
  <c r="A16" i="21"/>
  <c r="B16" i="21"/>
  <c r="M16" i="21"/>
  <c r="N16" i="21"/>
  <c r="O16" i="21"/>
  <c r="P16" i="21"/>
  <c r="Q16" i="21"/>
  <c r="R16" i="21"/>
  <c r="A17" i="21"/>
  <c r="S17" i="21"/>
  <c r="B17" i="21"/>
  <c r="M17" i="21"/>
  <c r="N17" i="21"/>
  <c r="O17" i="21"/>
  <c r="P17" i="21"/>
  <c r="Q17" i="21"/>
  <c r="R17" i="21"/>
  <c r="A18" i="21"/>
  <c r="B18" i="21"/>
  <c r="M18" i="21"/>
  <c r="N18" i="21"/>
  <c r="O18" i="21"/>
  <c r="P18" i="21"/>
  <c r="Q18" i="21"/>
  <c r="R18" i="21"/>
  <c r="A19" i="21"/>
  <c r="S19" i="21" s="1"/>
  <c r="B19" i="21"/>
  <c r="M19" i="21"/>
  <c r="N19" i="21"/>
  <c r="O19" i="21"/>
  <c r="P19" i="21"/>
  <c r="Q19" i="21"/>
  <c r="R19" i="21"/>
  <c r="A20" i="21"/>
  <c r="B20" i="21"/>
  <c r="M20" i="21"/>
  <c r="N20" i="21"/>
  <c r="O20" i="21"/>
  <c r="P20" i="21"/>
  <c r="Q20" i="21"/>
  <c r="R20" i="21"/>
  <c r="A21" i="21"/>
  <c r="B21" i="21"/>
  <c r="M21" i="21"/>
  <c r="N21" i="21"/>
  <c r="O21" i="21"/>
  <c r="P21" i="21"/>
  <c r="Q21" i="21"/>
  <c r="R21" i="21"/>
  <c r="A22" i="21"/>
  <c r="B22" i="21"/>
  <c r="M22" i="21"/>
  <c r="N22" i="21"/>
  <c r="O22" i="21"/>
  <c r="P22" i="21"/>
  <c r="Q22" i="21"/>
  <c r="R22" i="21"/>
  <c r="A23" i="21"/>
  <c r="B23" i="21"/>
  <c r="M23" i="21"/>
  <c r="N23" i="21"/>
  <c r="O23" i="21"/>
  <c r="P23" i="21"/>
  <c r="Q23" i="21"/>
  <c r="R23" i="21"/>
  <c r="A24" i="21"/>
  <c r="B24" i="21"/>
  <c r="M24" i="21"/>
  <c r="N24" i="21"/>
  <c r="O24" i="21"/>
  <c r="P24" i="21"/>
  <c r="Q24" i="21"/>
  <c r="R24" i="21"/>
  <c r="A25" i="21"/>
  <c r="B25" i="21"/>
  <c r="M25" i="21"/>
  <c r="N25" i="21"/>
  <c r="O25" i="21"/>
  <c r="P25" i="21"/>
  <c r="Q25" i="21"/>
  <c r="R25" i="21"/>
  <c r="A26" i="21"/>
  <c r="B26" i="21"/>
  <c r="M26" i="21"/>
  <c r="N26" i="21"/>
  <c r="O26" i="21"/>
  <c r="P26" i="21"/>
  <c r="Q26" i="21"/>
  <c r="R26" i="21"/>
  <c r="A27" i="21"/>
  <c r="B27" i="21"/>
  <c r="M27" i="21"/>
  <c r="N27" i="21"/>
  <c r="O27" i="21"/>
  <c r="P27" i="21"/>
  <c r="Q27" i="21"/>
  <c r="R27" i="21"/>
  <c r="A28" i="21"/>
  <c r="B28" i="21"/>
  <c r="M28" i="21"/>
  <c r="N28" i="21"/>
  <c r="O28" i="21"/>
  <c r="P28" i="21"/>
  <c r="Q28" i="21"/>
  <c r="R28" i="21"/>
  <c r="A29" i="21"/>
  <c r="B29" i="21"/>
  <c r="M29" i="21"/>
  <c r="N29" i="21"/>
  <c r="O29" i="21"/>
  <c r="P29" i="21"/>
  <c r="Q29" i="21"/>
  <c r="R29" i="21"/>
  <c r="A30" i="21"/>
  <c r="B30" i="21"/>
  <c r="M30" i="21"/>
  <c r="N30" i="21"/>
  <c r="O30" i="21"/>
  <c r="P30" i="21"/>
  <c r="Q30" i="21"/>
  <c r="R30" i="21"/>
  <c r="A31" i="21"/>
  <c r="B31" i="21"/>
  <c r="M31" i="21"/>
  <c r="N31" i="21"/>
  <c r="O31" i="21"/>
  <c r="P31" i="21"/>
  <c r="Q31" i="21"/>
  <c r="R31" i="21"/>
  <c r="A32" i="21"/>
  <c r="B32" i="21"/>
  <c r="M32" i="21"/>
  <c r="N32" i="21"/>
  <c r="O32" i="21"/>
  <c r="P32" i="21"/>
  <c r="Q32" i="21"/>
  <c r="R32" i="21"/>
  <c r="A33" i="21"/>
  <c r="B33" i="21"/>
  <c r="M33" i="21"/>
  <c r="N33" i="21"/>
  <c r="O33" i="21"/>
  <c r="P33" i="21"/>
  <c r="Q33" i="21"/>
  <c r="R33" i="21"/>
  <c r="A34" i="21"/>
  <c r="B34" i="21"/>
  <c r="M34" i="21"/>
  <c r="N34" i="21"/>
  <c r="O34" i="21"/>
  <c r="P34" i="21"/>
  <c r="Q34" i="21"/>
  <c r="R34" i="21"/>
  <c r="A35" i="21"/>
  <c r="B35" i="21"/>
  <c r="M35" i="21"/>
  <c r="N35" i="21"/>
  <c r="O35" i="21"/>
  <c r="P35" i="21"/>
  <c r="Q35" i="21"/>
  <c r="R35" i="21"/>
  <c r="A36" i="21"/>
  <c r="B36" i="21"/>
  <c r="M36" i="21"/>
  <c r="N36" i="21"/>
  <c r="O36" i="21"/>
  <c r="P36" i="21"/>
  <c r="Q36" i="21"/>
  <c r="R36" i="21"/>
  <c r="A37" i="21"/>
  <c r="B37" i="21"/>
  <c r="M37" i="21"/>
  <c r="N37" i="21"/>
  <c r="O37" i="21"/>
  <c r="P37" i="21"/>
  <c r="Q37" i="21"/>
  <c r="R37" i="21"/>
  <c r="A38" i="21"/>
  <c r="B38" i="21"/>
  <c r="M38" i="21"/>
  <c r="N38" i="21"/>
  <c r="O38" i="21"/>
  <c r="P38" i="21"/>
  <c r="Q38" i="21"/>
  <c r="R38" i="21"/>
  <c r="A39" i="21"/>
  <c r="B39" i="21"/>
  <c r="M39" i="21"/>
  <c r="N39" i="21"/>
  <c r="O39" i="21"/>
  <c r="P39" i="21"/>
  <c r="Q39" i="21"/>
  <c r="R39" i="21"/>
  <c r="A40" i="21"/>
  <c r="B40" i="21"/>
  <c r="M40" i="21"/>
  <c r="N40" i="21"/>
  <c r="O40" i="21"/>
  <c r="P40" i="21"/>
  <c r="Q40" i="21"/>
  <c r="R40" i="21"/>
  <c r="A41" i="21"/>
  <c r="B41" i="21"/>
  <c r="M41" i="21"/>
  <c r="N41" i="21"/>
  <c r="O41" i="21"/>
  <c r="P41" i="21"/>
  <c r="Q41" i="21"/>
  <c r="R41" i="21"/>
  <c r="A42" i="21"/>
  <c r="B42" i="21"/>
  <c r="M42" i="21"/>
  <c r="N42" i="21"/>
  <c r="O42" i="21"/>
  <c r="P42" i="21"/>
  <c r="Q42" i="21"/>
  <c r="R42" i="21"/>
  <c r="A43" i="21"/>
  <c r="B43" i="21"/>
  <c r="M43" i="21"/>
  <c r="N43" i="21"/>
  <c r="O43" i="21"/>
  <c r="P43" i="21"/>
  <c r="Q43" i="21"/>
  <c r="R43" i="21"/>
  <c r="A44" i="21"/>
  <c r="B44" i="21"/>
  <c r="M44" i="21"/>
  <c r="N44" i="21"/>
  <c r="O44" i="21"/>
  <c r="P44" i="21"/>
  <c r="Q44" i="21"/>
  <c r="R44" i="21"/>
  <c r="A45" i="21"/>
  <c r="B45" i="21"/>
  <c r="M45" i="21"/>
  <c r="N45" i="21"/>
  <c r="O45" i="21"/>
  <c r="P45" i="21"/>
  <c r="Q45" i="21"/>
  <c r="R45" i="21"/>
  <c r="A46" i="21"/>
  <c r="B46" i="21"/>
  <c r="M46" i="21"/>
  <c r="N46" i="21"/>
  <c r="O46" i="21"/>
  <c r="P46" i="21"/>
  <c r="Q46" i="21"/>
  <c r="R46" i="21"/>
  <c r="A47" i="21"/>
  <c r="B47" i="21"/>
  <c r="M47" i="21"/>
  <c r="N47" i="21"/>
  <c r="O47" i="21"/>
  <c r="P47" i="21"/>
  <c r="Q47" i="21"/>
  <c r="R47" i="21"/>
  <c r="A48" i="21"/>
  <c r="B48" i="21"/>
  <c r="M48" i="21"/>
  <c r="N48" i="21"/>
  <c r="O48" i="21"/>
  <c r="P48" i="21"/>
  <c r="Q48" i="21"/>
  <c r="R48" i="21"/>
  <c r="A49" i="21"/>
  <c r="B49" i="21"/>
  <c r="M49" i="21"/>
  <c r="N49" i="21"/>
  <c r="O49" i="21"/>
  <c r="P49" i="21"/>
  <c r="Q49" i="21"/>
  <c r="R49" i="21"/>
  <c r="A50" i="21"/>
  <c r="S50" i="21" s="1"/>
  <c r="B50" i="21"/>
  <c r="M50" i="21"/>
  <c r="N50" i="21"/>
  <c r="O50" i="21"/>
  <c r="P50" i="21"/>
  <c r="Q50" i="21"/>
  <c r="R50" i="21"/>
  <c r="A51" i="21"/>
  <c r="B51" i="21"/>
  <c r="M51" i="21"/>
  <c r="N51" i="21"/>
  <c r="O51" i="21"/>
  <c r="P51" i="21"/>
  <c r="Q51" i="21"/>
  <c r="R51" i="21"/>
  <c r="A52" i="21"/>
  <c r="B52" i="21"/>
  <c r="M52" i="21"/>
  <c r="N52" i="21"/>
  <c r="O52" i="21"/>
  <c r="P52" i="21"/>
  <c r="Q52" i="21"/>
  <c r="R52" i="21"/>
  <c r="A53" i="21"/>
  <c r="B53" i="21"/>
  <c r="M53" i="21"/>
  <c r="N53" i="21"/>
  <c r="O53" i="21"/>
  <c r="P53" i="21"/>
  <c r="Q53" i="21"/>
  <c r="R53" i="21"/>
  <c r="A54" i="21"/>
  <c r="B54" i="21"/>
  <c r="M54" i="21"/>
  <c r="N54" i="21"/>
  <c r="O54" i="21"/>
  <c r="P54" i="21"/>
  <c r="Q54" i="21"/>
  <c r="R54" i="21"/>
  <c r="A55" i="21"/>
  <c r="B55" i="21"/>
  <c r="M55" i="21"/>
  <c r="N55" i="21"/>
  <c r="O55" i="21"/>
  <c r="P55" i="21"/>
  <c r="Q55" i="21"/>
  <c r="R55" i="21"/>
  <c r="A56" i="21"/>
  <c r="B56" i="21"/>
  <c r="M56" i="21"/>
  <c r="N56" i="21"/>
  <c r="O56" i="21"/>
  <c r="P56" i="21"/>
  <c r="Q56" i="21"/>
  <c r="R56" i="21"/>
  <c r="A57" i="21"/>
  <c r="B57" i="21"/>
  <c r="M57" i="21"/>
  <c r="N57" i="21"/>
  <c r="O57" i="21"/>
  <c r="P57" i="21"/>
  <c r="Q57" i="21"/>
  <c r="R57" i="21"/>
  <c r="A58" i="21"/>
  <c r="S58" i="21" s="1"/>
  <c r="B58" i="21"/>
  <c r="M58" i="21"/>
  <c r="N58" i="21"/>
  <c r="O58" i="21"/>
  <c r="P58" i="21"/>
  <c r="Q58" i="21"/>
  <c r="R58" i="21"/>
  <c r="A59" i="21"/>
  <c r="S59" i="21"/>
  <c r="B59" i="21"/>
  <c r="M59" i="21"/>
  <c r="N59" i="21"/>
  <c r="O59" i="21"/>
  <c r="P59" i="21"/>
  <c r="Q59" i="21"/>
  <c r="R59" i="21"/>
  <c r="A60" i="21"/>
  <c r="B60" i="21"/>
  <c r="M60" i="21"/>
  <c r="N60" i="21"/>
  <c r="O60" i="21"/>
  <c r="P60" i="21"/>
  <c r="Q60" i="21"/>
  <c r="R60" i="21"/>
  <c r="A61" i="21"/>
  <c r="B61" i="21"/>
  <c r="M61" i="21"/>
  <c r="N61" i="21"/>
  <c r="O61" i="21"/>
  <c r="P61" i="21"/>
  <c r="Q61" i="21"/>
  <c r="R61" i="21"/>
  <c r="A62" i="21"/>
  <c r="B62" i="21"/>
  <c r="M62" i="21"/>
  <c r="N62" i="21"/>
  <c r="O62" i="21"/>
  <c r="P62" i="21"/>
  <c r="Q62" i="21"/>
  <c r="R62" i="21"/>
  <c r="A63" i="21"/>
  <c r="B63" i="21"/>
  <c r="M63" i="21"/>
  <c r="N63" i="21"/>
  <c r="O63" i="21"/>
  <c r="P63" i="21"/>
  <c r="Q63" i="21"/>
  <c r="R63" i="21"/>
  <c r="A64" i="21"/>
  <c r="B64" i="21"/>
  <c r="M64" i="21"/>
  <c r="N64" i="21"/>
  <c r="O64" i="21"/>
  <c r="P64" i="21"/>
  <c r="Q64" i="21"/>
  <c r="R64" i="21"/>
  <c r="A65" i="21"/>
  <c r="S65" i="21"/>
  <c r="B65" i="21"/>
  <c r="M65" i="21"/>
  <c r="N65" i="21"/>
  <c r="O65" i="21"/>
  <c r="P65" i="21"/>
  <c r="Q65" i="21"/>
  <c r="R65" i="21"/>
  <c r="A66" i="21"/>
  <c r="B66" i="21"/>
  <c r="M66" i="21"/>
  <c r="N66" i="21"/>
  <c r="O66" i="21"/>
  <c r="P66" i="21"/>
  <c r="Q66" i="21"/>
  <c r="R66" i="21"/>
  <c r="A67" i="21"/>
  <c r="S67" i="21" s="1"/>
  <c r="B67" i="21"/>
  <c r="M67" i="21"/>
  <c r="N67" i="21"/>
  <c r="O67" i="21"/>
  <c r="P67" i="21"/>
  <c r="Q67" i="21"/>
  <c r="R67" i="21"/>
  <c r="A68" i="21"/>
  <c r="B68" i="21"/>
  <c r="M68" i="21"/>
  <c r="N68" i="21"/>
  <c r="O68" i="21"/>
  <c r="P68" i="21"/>
  <c r="Q68" i="21"/>
  <c r="R68" i="21"/>
  <c r="A69" i="21"/>
  <c r="B69" i="21"/>
  <c r="M69" i="21"/>
  <c r="N69" i="21"/>
  <c r="O69" i="21"/>
  <c r="P69" i="21"/>
  <c r="Q69" i="21"/>
  <c r="R69" i="21"/>
  <c r="A70" i="21"/>
  <c r="B70" i="21"/>
  <c r="M70" i="21"/>
  <c r="N70" i="21"/>
  <c r="O70" i="21"/>
  <c r="P70" i="21"/>
  <c r="Q70" i="21"/>
  <c r="R70" i="21"/>
  <c r="A71" i="21"/>
  <c r="B71" i="21"/>
  <c r="M71" i="21"/>
  <c r="N71" i="21"/>
  <c r="O71" i="21"/>
  <c r="P71" i="21"/>
  <c r="Q71" i="21"/>
  <c r="R71" i="21"/>
  <c r="A72" i="21"/>
  <c r="B72" i="21"/>
  <c r="M72" i="21"/>
  <c r="N72" i="21"/>
  <c r="O72" i="21"/>
  <c r="P72" i="21"/>
  <c r="Q72" i="21"/>
  <c r="R72" i="21"/>
  <c r="A73" i="21"/>
  <c r="S73" i="21" s="1"/>
  <c r="B73" i="21"/>
  <c r="M73" i="21"/>
  <c r="N73" i="21"/>
  <c r="O73" i="21"/>
  <c r="P73" i="21"/>
  <c r="Q73" i="21"/>
  <c r="R73" i="21"/>
  <c r="A74" i="21"/>
  <c r="S74" i="21"/>
  <c r="B74" i="21"/>
  <c r="M74" i="21"/>
  <c r="N74" i="21"/>
  <c r="O74" i="21"/>
  <c r="P74" i="21"/>
  <c r="Q74" i="21"/>
  <c r="R74" i="21"/>
  <c r="A75" i="21"/>
  <c r="S75" i="21"/>
  <c r="B75" i="21"/>
  <c r="M75" i="21"/>
  <c r="N75" i="21"/>
  <c r="O75" i="21"/>
  <c r="P75" i="21"/>
  <c r="Q75" i="21"/>
  <c r="R75" i="21"/>
  <c r="A76" i="21"/>
  <c r="S76" i="21"/>
  <c r="B76" i="21"/>
  <c r="M76" i="21"/>
  <c r="N76" i="21"/>
  <c r="O76" i="21"/>
  <c r="P76" i="21"/>
  <c r="Q76" i="21"/>
  <c r="R76" i="21"/>
  <c r="A77" i="21"/>
  <c r="B77" i="21"/>
  <c r="M77" i="21"/>
  <c r="N77" i="21"/>
  <c r="O77" i="21"/>
  <c r="P77" i="21"/>
  <c r="Q77" i="21"/>
  <c r="R77" i="21"/>
  <c r="A78" i="21"/>
  <c r="S78" i="21"/>
  <c r="B78" i="21"/>
  <c r="M78" i="21"/>
  <c r="N78" i="21"/>
  <c r="O78" i="21"/>
  <c r="P78" i="21"/>
  <c r="Q78" i="21"/>
  <c r="R78" i="21"/>
  <c r="A79" i="21"/>
  <c r="S79" i="21"/>
  <c r="B79" i="21"/>
  <c r="M79" i="21"/>
  <c r="N79" i="21"/>
  <c r="O79" i="21"/>
  <c r="P79" i="21"/>
  <c r="Q79" i="21"/>
  <c r="R79" i="21"/>
  <c r="A80" i="21"/>
  <c r="S80" i="21"/>
  <c r="B80" i="21"/>
  <c r="M80" i="21"/>
  <c r="N80" i="21"/>
  <c r="O80" i="21"/>
  <c r="P80" i="21"/>
  <c r="Q80" i="21"/>
  <c r="R80" i="21"/>
  <c r="A81" i="21"/>
  <c r="S81" i="21"/>
  <c r="B81" i="21"/>
  <c r="M81" i="21"/>
  <c r="N81" i="21"/>
  <c r="O81" i="21"/>
  <c r="P81" i="21"/>
  <c r="Q81" i="21"/>
  <c r="R81" i="21"/>
  <c r="A82" i="21"/>
  <c r="S82" i="21"/>
  <c r="B82" i="21"/>
  <c r="M82" i="21"/>
  <c r="N82" i="21"/>
  <c r="O82" i="21"/>
  <c r="P82" i="21"/>
  <c r="Q82" i="21"/>
  <c r="R82" i="21"/>
  <c r="A83" i="21"/>
  <c r="S83" i="21"/>
  <c r="B83" i="21"/>
  <c r="M83" i="21"/>
  <c r="N83" i="21"/>
  <c r="O83" i="21"/>
  <c r="P83" i="21"/>
  <c r="Q83" i="21"/>
  <c r="R83" i="21"/>
  <c r="A84" i="21"/>
  <c r="B84" i="21"/>
  <c r="M84" i="21"/>
  <c r="N84" i="21"/>
  <c r="O84" i="21"/>
  <c r="P84" i="21"/>
  <c r="Q84" i="21"/>
  <c r="R84" i="21"/>
  <c r="A85" i="21"/>
  <c r="B85" i="21"/>
  <c r="M85" i="21"/>
  <c r="N85" i="21"/>
  <c r="O85" i="21"/>
  <c r="P85" i="21"/>
  <c r="Q85" i="21"/>
  <c r="R85" i="21"/>
  <c r="A86" i="21"/>
  <c r="B86" i="21"/>
  <c r="M86" i="21"/>
  <c r="N86" i="21"/>
  <c r="O86" i="21"/>
  <c r="P86" i="21"/>
  <c r="Q86" i="21"/>
  <c r="R86" i="21"/>
  <c r="A87" i="21"/>
  <c r="B87" i="21"/>
  <c r="M87" i="21"/>
  <c r="N87" i="21"/>
  <c r="O87" i="21"/>
  <c r="P87" i="21"/>
  <c r="Q87" i="21"/>
  <c r="R87" i="21"/>
  <c r="A88" i="21"/>
  <c r="B88" i="21"/>
  <c r="M88" i="21"/>
  <c r="N88" i="21"/>
  <c r="O88" i="21"/>
  <c r="P88" i="21"/>
  <c r="Q88" i="21"/>
  <c r="R88" i="21"/>
  <c r="A89" i="21"/>
  <c r="B89" i="21"/>
  <c r="M89" i="21"/>
  <c r="N89" i="21"/>
  <c r="O89" i="21"/>
  <c r="P89" i="21"/>
  <c r="Q89" i="21"/>
  <c r="R89" i="21"/>
  <c r="A90" i="21"/>
  <c r="B90" i="21"/>
  <c r="M90" i="21"/>
  <c r="N90" i="21"/>
  <c r="O90" i="21"/>
  <c r="P90" i="21"/>
  <c r="Q90" i="21"/>
  <c r="R90" i="21"/>
  <c r="A91" i="21"/>
  <c r="B91" i="21"/>
  <c r="M91" i="21"/>
  <c r="N91" i="21"/>
  <c r="O91" i="21"/>
  <c r="P91" i="21"/>
  <c r="Q91" i="21"/>
  <c r="R91" i="21"/>
  <c r="A92" i="21"/>
  <c r="B92" i="21"/>
  <c r="M92" i="21"/>
  <c r="N92" i="21"/>
  <c r="O92" i="21"/>
  <c r="P92" i="21"/>
  <c r="Q92" i="21"/>
  <c r="R92" i="21"/>
  <c r="A93" i="21"/>
  <c r="B93" i="21"/>
  <c r="M93" i="21"/>
  <c r="N93" i="21"/>
  <c r="O93" i="21"/>
  <c r="P93" i="21"/>
  <c r="Q93" i="21"/>
  <c r="R93" i="21"/>
  <c r="A94" i="21"/>
  <c r="S94" i="21"/>
  <c r="B94" i="21"/>
  <c r="M94" i="21"/>
  <c r="N94" i="21"/>
  <c r="O94" i="21"/>
  <c r="P94" i="21"/>
  <c r="Q94" i="21"/>
  <c r="R94" i="21"/>
  <c r="A95" i="21"/>
  <c r="B95" i="21"/>
  <c r="M95" i="21"/>
  <c r="N95" i="21"/>
  <c r="O95" i="21"/>
  <c r="P95" i="21"/>
  <c r="Q95" i="21"/>
  <c r="R95" i="21"/>
  <c r="A96" i="21"/>
  <c r="B96" i="21"/>
  <c r="M96" i="21"/>
  <c r="N96" i="21"/>
  <c r="O96" i="21"/>
  <c r="P96" i="21"/>
  <c r="Q96" i="21"/>
  <c r="R96" i="21"/>
  <c r="A97" i="21"/>
  <c r="S97" i="21"/>
  <c r="B97" i="21"/>
  <c r="M97" i="21"/>
  <c r="N97" i="21"/>
  <c r="O97" i="21"/>
  <c r="P97" i="21"/>
  <c r="Q97" i="21"/>
  <c r="R97" i="21"/>
  <c r="A98" i="21"/>
  <c r="S98" i="21"/>
  <c r="B98" i="21"/>
  <c r="M98" i="21"/>
  <c r="N98" i="21"/>
  <c r="O98" i="21"/>
  <c r="P98" i="21"/>
  <c r="Q98" i="21"/>
  <c r="R98" i="21"/>
  <c r="A99" i="21"/>
  <c r="S99" i="21"/>
  <c r="B99" i="21"/>
  <c r="M99" i="21"/>
  <c r="N99" i="21"/>
  <c r="O99" i="21"/>
  <c r="P99" i="21"/>
  <c r="Q99" i="21"/>
  <c r="R99" i="21"/>
  <c r="A100" i="21"/>
  <c r="S100" i="21"/>
  <c r="B100" i="21"/>
  <c r="M100" i="21"/>
  <c r="N100" i="21"/>
  <c r="O100" i="21"/>
  <c r="P100" i="21"/>
  <c r="Q100" i="21"/>
  <c r="R100" i="21"/>
  <c r="A101" i="21"/>
  <c r="S101" i="21"/>
  <c r="B101" i="21"/>
  <c r="M101" i="21"/>
  <c r="N101" i="21"/>
  <c r="O101" i="21"/>
  <c r="P101" i="21"/>
  <c r="Q101" i="21"/>
  <c r="R101" i="21"/>
  <c r="Q2" i="21"/>
  <c r="P2" i="21"/>
  <c r="O2" i="21"/>
  <c r="N2" i="21"/>
  <c r="M2" i="21"/>
  <c r="R2" i="21"/>
  <c r="B2" i="21"/>
  <c r="A2" i="21"/>
  <c r="K6" i="5"/>
  <c r="I7" i="5"/>
  <c r="H7" i="5"/>
  <c r="G7" i="5"/>
  <c r="F7" i="5"/>
  <c r="E7" i="5"/>
  <c r="E19" i="25"/>
  <c r="D7" i="5"/>
  <c r="C7" i="5"/>
  <c r="J177" i="21"/>
  <c r="B7" i="5"/>
  <c r="I181" i="21" s="1"/>
  <c r="A19" i="25"/>
  <c r="I6" i="5"/>
  <c r="H6" i="5"/>
  <c r="G6" i="5"/>
  <c r="G18" i="25" s="1"/>
  <c r="F6" i="5"/>
  <c r="F18" i="25" s="1"/>
  <c r="E6" i="5"/>
  <c r="E18" i="25" s="1"/>
  <c r="D6" i="5"/>
  <c r="C6" i="5"/>
  <c r="G6" i="10" s="1"/>
  <c r="B6" i="5"/>
  <c r="A18" i="25"/>
  <c r="A3" i="20"/>
  <c r="B3" i="20"/>
  <c r="C3" i="20"/>
  <c r="D3" i="20"/>
  <c r="A4" i="20"/>
  <c r="B4" i="20"/>
  <c r="C4" i="20"/>
  <c r="D4" i="20"/>
  <c r="A5" i="20"/>
  <c r="B5" i="20"/>
  <c r="C5" i="20"/>
  <c r="D5" i="20"/>
  <c r="A6" i="20"/>
  <c r="B6" i="20"/>
  <c r="C6" i="20"/>
  <c r="D6" i="20"/>
  <c r="A7" i="20"/>
  <c r="B7" i="20"/>
  <c r="C7" i="20"/>
  <c r="D7" i="20"/>
  <c r="A8" i="20"/>
  <c r="B8" i="20"/>
  <c r="C8" i="20"/>
  <c r="D8" i="20"/>
  <c r="A9" i="20"/>
  <c r="B9" i="20"/>
  <c r="C9" i="20"/>
  <c r="D9" i="20"/>
  <c r="D2" i="20"/>
  <c r="C2" i="20"/>
  <c r="B2" i="20"/>
  <c r="A2" i="20"/>
  <c r="D5" i="5"/>
  <c r="C5" i="5"/>
  <c r="G51" i="9"/>
  <c r="B5" i="5"/>
  <c r="F51" i="9" s="1"/>
  <c r="H5" i="5"/>
  <c r="I5" i="5"/>
  <c r="J5" i="5"/>
  <c r="K5" i="5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C22" i="9"/>
  <c r="B22" i="9"/>
  <c r="A22" i="9"/>
  <c r="A9" i="9"/>
  <c r="A10" i="9"/>
  <c r="A11" i="9"/>
  <c r="A12" i="9"/>
  <c r="A13" i="9"/>
  <c r="A14" i="9"/>
  <c r="A15" i="9"/>
  <c r="A16" i="9"/>
  <c r="A17" i="9"/>
  <c r="A18" i="9"/>
  <c r="A19" i="9"/>
  <c r="A20" i="9"/>
  <c r="A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D8" i="9"/>
  <c r="C8" i="9"/>
  <c r="B8" i="9"/>
  <c r="N871" i="4"/>
  <c r="M871" i="4"/>
  <c r="G871" i="4"/>
  <c r="F871" i="4"/>
  <c r="U871" i="4"/>
  <c r="E871" i="4"/>
  <c r="D871" i="4"/>
  <c r="C871" i="4"/>
  <c r="B871" i="4"/>
  <c r="A871" i="4"/>
  <c r="V871" i="4"/>
  <c r="N870" i="4"/>
  <c r="M870" i="4"/>
  <c r="G870" i="4"/>
  <c r="F870" i="4"/>
  <c r="U870" i="4"/>
  <c r="E870" i="4"/>
  <c r="D870" i="4"/>
  <c r="C870" i="4"/>
  <c r="B870" i="4"/>
  <c r="A870" i="4"/>
  <c r="V870" i="4"/>
  <c r="N869" i="4"/>
  <c r="M869" i="4"/>
  <c r="G869" i="4"/>
  <c r="F869" i="4"/>
  <c r="U869" i="4"/>
  <c r="E869" i="4"/>
  <c r="D869" i="4"/>
  <c r="C869" i="4"/>
  <c r="B869" i="4"/>
  <c r="A869" i="4"/>
  <c r="V869" i="4"/>
  <c r="N868" i="4"/>
  <c r="M868" i="4"/>
  <c r="G868" i="4"/>
  <c r="F868" i="4"/>
  <c r="U868" i="4"/>
  <c r="E868" i="4"/>
  <c r="D868" i="4"/>
  <c r="C868" i="4"/>
  <c r="B868" i="4"/>
  <c r="A868" i="4"/>
  <c r="V868" i="4"/>
  <c r="N867" i="4"/>
  <c r="M867" i="4"/>
  <c r="G867" i="4"/>
  <c r="F867" i="4"/>
  <c r="U867" i="4"/>
  <c r="E867" i="4"/>
  <c r="D867" i="4"/>
  <c r="C867" i="4"/>
  <c r="B867" i="4"/>
  <c r="A867" i="4"/>
  <c r="V867" i="4"/>
  <c r="N866" i="4"/>
  <c r="M866" i="4"/>
  <c r="G866" i="4"/>
  <c r="F866" i="4"/>
  <c r="U866" i="4"/>
  <c r="E866" i="4"/>
  <c r="D866" i="4"/>
  <c r="C866" i="4"/>
  <c r="B866" i="4"/>
  <c r="A866" i="4"/>
  <c r="V866" i="4"/>
  <c r="N865" i="4"/>
  <c r="M865" i="4"/>
  <c r="G865" i="4"/>
  <c r="F865" i="4"/>
  <c r="U865" i="4"/>
  <c r="E865" i="4"/>
  <c r="D865" i="4"/>
  <c r="C865" i="4"/>
  <c r="B865" i="4"/>
  <c r="A865" i="4"/>
  <c r="V865" i="4"/>
  <c r="N864" i="4"/>
  <c r="M864" i="4"/>
  <c r="G864" i="4"/>
  <c r="F864" i="4"/>
  <c r="U864" i="4"/>
  <c r="E864" i="4"/>
  <c r="D864" i="4"/>
  <c r="C864" i="4"/>
  <c r="B864" i="4"/>
  <c r="A864" i="4"/>
  <c r="V864" i="4"/>
  <c r="N863" i="4"/>
  <c r="M863" i="4"/>
  <c r="G863" i="4"/>
  <c r="F863" i="4"/>
  <c r="U863" i="4"/>
  <c r="E863" i="4"/>
  <c r="D863" i="4"/>
  <c r="C863" i="4"/>
  <c r="B863" i="4"/>
  <c r="A863" i="4"/>
  <c r="V863" i="4"/>
  <c r="N862" i="4"/>
  <c r="M862" i="4"/>
  <c r="G862" i="4"/>
  <c r="F862" i="4"/>
  <c r="U862" i="4"/>
  <c r="E862" i="4"/>
  <c r="D862" i="4"/>
  <c r="C862" i="4"/>
  <c r="B862" i="4"/>
  <c r="A862" i="4"/>
  <c r="V862" i="4"/>
  <c r="N861" i="4"/>
  <c r="M861" i="4"/>
  <c r="G861" i="4"/>
  <c r="F861" i="4"/>
  <c r="U861" i="4"/>
  <c r="E861" i="4"/>
  <c r="D861" i="4"/>
  <c r="C861" i="4"/>
  <c r="B861" i="4"/>
  <c r="A861" i="4"/>
  <c r="V861" i="4"/>
  <c r="N860" i="4"/>
  <c r="M860" i="4"/>
  <c r="G860" i="4"/>
  <c r="F860" i="4"/>
  <c r="U860" i="4"/>
  <c r="E860" i="4"/>
  <c r="D860" i="4"/>
  <c r="C860" i="4"/>
  <c r="B860" i="4"/>
  <c r="A860" i="4"/>
  <c r="V860" i="4"/>
  <c r="N859" i="4"/>
  <c r="M859" i="4"/>
  <c r="G859" i="4"/>
  <c r="F859" i="4"/>
  <c r="U859" i="4"/>
  <c r="E859" i="4"/>
  <c r="D859" i="4"/>
  <c r="C859" i="4"/>
  <c r="B859" i="4"/>
  <c r="A859" i="4"/>
  <c r="V859" i="4"/>
  <c r="N858" i="4"/>
  <c r="M858" i="4"/>
  <c r="G858" i="4"/>
  <c r="F858" i="4"/>
  <c r="U858" i="4"/>
  <c r="E858" i="4"/>
  <c r="D858" i="4"/>
  <c r="C858" i="4"/>
  <c r="B858" i="4"/>
  <c r="A858" i="4"/>
  <c r="V858" i="4"/>
  <c r="N857" i="4"/>
  <c r="M857" i="4"/>
  <c r="G857" i="4"/>
  <c r="F857" i="4"/>
  <c r="U857" i="4"/>
  <c r="E857" i="4"/>
  <c r="D857" i="4"/>
  <c r="C857" i="4"/>
  <c r="B857" i="4"/>
  <c r="A857" i="4"/>
  <c r="V857" i="4"/>
  <c r="N856" i="4"/>
  <c r="M856" i="4"/>
  <c r="G856" i="4"/>
  <c r="F856" i="4"/>
  <c r="U856" i="4"/>
  <c r="E856" i="4"/>
  <c r="D856" i="4"/>
  <c r="C856" i="4"/>
  <c r="B856" i="4"/>
  <c r="A856" i="4"/>
  <c r="V856" i="4"/>
  <c r="N855" i="4"/>
  <c r="M855" i="4"/>
  <c r="G855" i="4"/>
  <c r="F855" i="4"/>
  <c r="U855" i="4"/>
  <c r="E855" i="4"/>
  <c r="D855" i="4"/>
  <c r="C855" i="4"/>
  <c r="B855" i="4"/>
  <c r="A855" i="4"/>
  <c r="V855" i="4"/>
  <c r="N854" i="4"/>
  <c r="M854" i="4"/>
  <c r="G854" i="4"/>
  <c r="F854" i="4"/>
  <c r="U854" i="4"/>
  <c r="E854" i="4"/>
  <c r="D854" i="4"/>
  <c r="C854" i="4"/>
  <c r="B854" i="4"/>
  <c r="A854" i="4"/>
  <c r="V854" i="4"/>
  <c r="N853" i="4"/>
  <c r="M853" i="4"/>
  <c r="G853" i="4"/>
  <c r="F853" i="4"/>
  <c r="U853" i="4"/>
  <c r="E853" i="4"/>
  <c r="D853" i="4"/>
  <c r="C853" i="4"/>
  <c r="B853" i="4"/>
  <c r="A853" i="4"/>
  <c r="V853" i="4"/>
  <c r="N852" i="4"/>
  <c r="M852" i="4"/>
  <c r="G852" i="4"/>
  <c r="F852" i="4"/>
  <c r="U852" i="4"/>
  <c r="E852" i="4"/>
  <c r="D852" i="4"/>
  <c r="C852" i="4"/>
  <c r="B852" i="4"/>
  <c r="A852" i="4"/>
  <c r="V852" i="4"/>
  <c r="N851" i="4"/>
  <c r="M851" i="4"/>
  <c r="G851" i="4"/>
  <c r="F851" i="4"/>
  <c r="U851" i="4"/>
  <c r="E851" i="4"/>
  <c r="D851" i="4"/>
  <c r="C851" i="4"/>
  <c r="B851" i="4"/>
  <c r="A851" i="4"/>
  <c r="V851" i="4"/>
  <c r="N850" i="4"/>
  <c r="M850" i="4"/>
  <c r="G850" i="4"/>
  <c r="F850" i="4"/>
  <c r="U850" i="4"/>
  <c r="E850" i="4"/>
  <c r="D850" i="4"/>
  <c r="C850" i="4"/>
  <c r="B850" i="4"/>
  <c r="A850" i="4"/>
  <c r="V850" i="4"/>
  <c r="N849" i="4"/>
  <c r="M849" i="4"/>
  <c r="G849" i="4"/>
  <c r="F849" i="4"/>
  <c r="U849" i="4"/>
  <c r="E849" i="4"/>
  <c r="D849" i="4"/>
  <c r="C849" i="4"/>
  <c r="B849" i="4"/>
  <c r="A849" i="4"/>
  <c r="V849" i="4"/>
  <c r="N848" i="4"/>
  <c r="M848" i="4"/>
  <c r="G848" i="4"/>
  <c r="F848" i="4"/>
  <c r="U848" i="4"/>
  <c r="E848" i="4"/>
  <c r="D848" i="4"/>
  <c r="C848" i="4"/>
  <c r="B848" i="4"/>
  <c r="A848" i="4"/>
  <c r="V848" i="4"/>
  <c r="N847" i="4"/>
  <c r="M847" i="4"/>
  <c r="G847" i="4"/>
  <c r="F847" i="4"/>
  <c r="U847" i="4"/>
  <c r="E847" i="4"/>
  <c r="D847" i="4"/>
  <c r="C847" i="4"/>
  <c r="B847" i="4"/>
  <c r="A847" i="4"/>
  <c r="V847" i="4"/>
  <c r="N846" i="4"/>
  <c r="M846" i="4"/>
  <c r="G846" i="4"/>
  <c r="F846" i="4"/>
  <c r="U846" i="4"/>
  <c r="E846" i="4"/>
  <c r="D846" i="4"/>
  <c r="C846" i="4"/>
  <c r="B846" i="4"/>
  <c r="A846" i="4"/>
  <c r="V846" i="4"/>
  <c r="N845" i="4"/>
  <c r="M845" i="4"/>
  <c r="G845" i="4"/>
  <c r="F845" i="4"/>
  <c r="U845" i="4"/>
  <c r="E845" i="4"/>
  <c r="D845" i="4"/>
  <c r="C845" i="4"/>
  <c r="B845" i="4"/>
  <c r="A845" i="4"/>
  <c r="V845" i="4"/>
  <c r="N844" i="4"/>
  <c r="M844" i="4"/>
  <c r="G844" i="4"/>
  <c r="F844" i="4"/>
  <c r="U844" i="4"/>
  <c r="E844" i="4"/>
  <c r="D844" i="4"/>
  <c r="C844" i="4"/>
  <c r="B844" i="4"/>
  <c r="A844" i="4"/>
  <c r="V844" i="4"/>
  <c r="N843" i="4"/>
  <c r="M843" i="4"/>
  <c r="G843" i="4"/>
  <c r="F843" i="4"/>
  <c r="U843" i="4"/>
  <c r="E843" i="4"/>
  <c r="D843" i="4"/>
  <c r="C843" i="4"/>
  <c r="B843" i="4"/>
  <c r="A843" i="4"/>
  <c r="V843" i="4"/>
  <c r="N842" i="4"/>
  <c r="M842" i="4"/>
  <c r="G842" i="4"/>
  <c r="F842" i="4"/>
  <c r="U842" i="4"/>
  <c r="E842" i="4"/>
  <c r="D842" i="4"/>
  <c r="C842" i="4"/>
  <c r="B842" i="4"/>
  <c r="A842" i="4"/>
  <c r="V842" i="4"/>
  <c r="N841" i="4"/>
  <c r="M841" i="4"/>
  <c r="G841" i="4"/>
  <c r="F841" i="4"/>
  <c r="U841" i="4"/>
  <c r="E841" i="4"/>
  <c r="D841" i="4"/>
  <c r="C841" i="4"/>
  <c r="B841" i="4"/>
  <c r="A841" i="4"/>
  <c r="V841" i="4"/>
  <c r="N840" i="4"/>
  <c r="M840" i="4"/>
  <c r="G840" i="4"/>
  <c r="F840" i="4"/>
  <c r="U840" i="4"/>
  <c r="E840" i="4"/>
  <c r="D840" i="4"/>
  <c r="C840" i="4"/>
  <c r="B840" i="4"/>
  <c r="A840" i="4"/>
  <c r="V840" i="4"/>
  <c r="N839" i="4"/>
  <c r="M839" i="4"/>
  <c r="G839" i="4"/>
  <c r="F839" i="4"/>
  <c r="U839" i="4"/>
  <c r="E839" i="4"/>
  <c r="D839" i="4"/>
  <c r="C839" i="4"/>
  <c r="B839" i="4"/>
  <c r="A839" i="4"/>
  <c r="V839" i="4"/>
  <c r="N838" i="4"/>
  <c r="M838" i="4"/>
  <c r="G838" i="4"/>
  <c r="F838" i="4"/>
  <c r="U838" i="4"/>
  <c r="E838" i="4"/>
  <c r="D838" i="4"/>
  <c r="C838" i="4"/>
  <c r="B838" i="4"/>
  <c r="A838" i="4"/>
  <c r="V838" i="4"/>
  <c r="N837" i="4"/>
  <c r="M837" i="4"/>
  <c r="G837" i="4"/>
  <c r="F837" i="4"/>
  <c r="U837" i="4"/>
  <c r="E837" i="4"/>
  <c r="D837" i="4"/>
  <c r="C837" i="4"/>
  <c r="B837" i="4"/>
  <c r="A837" i="4"/>
  <c r="V837" i="4"/>
  <c r="N836" i="4"/>
  <c r="M836" i="4"/>
  <c r="G836" i="4"/>
  <c r="F836" i="4"/>
  <c r="U836" i="4"/>
  <c r="E836" i="4"/>
  <c r="D836" i="4"/>
  <c r="C836" i="4"/>
  <c r="B836" i="4"/>
  <c r="A836" i="4"/>
  <c r="V836" i="4"/>
  <c r="N835" i="4"/>
  <c r="M835" i="4"/>
  <c r="G835" i="4"/>
  <c r="F835" i="4"/>
  <c r="U835" i="4"/>
  <c r="E835" i="4"/>
  <c r="D835" i="4"/>
  <c r="C835" i="4"/>
  <c r="B835" i="4"/>
  <c r="A835" i="4"/>
  <c r="V835" i="4"/>
  <c r="N834" i="4"/>
  <c r="M834" i="4"/>
  <c r="G834" i="4"/>
  <c r="F834" i="4"/>
  <c r="U834" i="4"/>
  <c r="E834" i="4"/>
  <c r="D834" i="4"/>
  <c r="C834" i="4"/>
  <c r="B834" i="4"/>
  <c r="A834" i="4"/>
  <c r="V834" i="4"/>
  <c r="N833" i="4"/>
  <c r="M833" i="4"/>
  <c r="G833" i="4"/>
  <c r="F833" i="4"/>
  <c r="U833" i="4"/>
  <c r="E833" i="4"/>
  <c r="D833" i="4"/>
  <c r="C833" i="4"/>
  <c r="B833" i="4"/>
  <c r="A833" i="4"/>
  <c r="V833" i="4"/>
  <c r="N832" i="4"/>
  <c r="M832" i="4"/>
  <c r="G832" i="4"/>
  <c r="F832" i="4"/>
  <c r="U832" i="4"/>
  <c r="E832" i="4"/>
  <c r="D832" i="4"/>
  <c r="C832" i="4"/>
  <c r="B832" i="4"/>
  <c r="A832" i="4"/>
  <c r="V832" i="4"/>
  <c r="N831" i="4"/>
  <c r="M831" i="4"/>
  <c r="G831" i="4"/>
  <c r="F831" i="4"/>
  <c r="U831" i="4"/>
  <c r="E831" i="4"/>
  <c r="D831" i="4"/>
  <c r="C831" i="4"/>
  <c r="B831" i="4"/>
  <c r="A831" i="4"/>
  <c r="V831" i="4"/>
  <c r="N830" i="4"/>
  <c r="M830" i="4"/>
  <c r="G830" i="4"/>
  <c r="F830" i="4"/>
  <c r="U830" i="4"/>
  <c r="E830" i="4"/>
  <c r="D830" i="4"/>
  <c r="C830" i="4"/>
  <c r="B830" i="4"/>
  <c r="A830" i="4"/>
  <c r="V830" i="4"/>
  <c r="N829" i="4"/>
  <c r="M829" i="4"/>
  <c r="G829" i="4"/>
  <c r="F829" i="4"/>
  <c r="U829" i="4"/>
  <c r="E829" i="4"/>
  <c r="D829" i="4"/>
  <c r="C829" i="4"/>
  <c r="B829" i="4"/>
  <c r="A829" i="4"/>
  <c r="V829" i="4"/>
  <c r="N828" i="4"/>
  <c r="M828" i="4"/>
  <c r="G828" i="4"/>
  <c r="F828" i="4"/>
  <c r="U828" i="4"/>
  <c r="E828" i="4"/>
  <c r="D828" i="4"/>
  <c r="C828" i="4"/>
  <c r="B828" i="4"/>
  <c r="A828" i="4"/>
  <c r="V828" i="4"/>
  <c r="N827" i="4"/>
  <c r="M827" i="4"/>
  <c r="G827" i="4"/>
  <c r="F827" i="4"/>
  <c r="U827" i="4"/>
  <c r="E827" i="4"/>
  <c r="D827" i="4"/>
  <c r="C827" i="4"/>
  <c r="B827" i="4"/>
  <c r="A827" i="4"/>
  <c r="V827" i="4"/>
  <c r="N826" i="4"/>
  <c r="M826" i="4"/>
  <c r="G826" i="4"/>
  <c r="F826" i="4"/>
  <c r="U826" i="4"/>
  <c r="E826" i="4"/>
  <c r="D826" i="4"/>
  <c r="C826" i="4"/>
  <c r="B826" i="4"/>
  <c r="A826" i="4"/>
  <c r="V826" i="4"/>
  <c r="N825" i="4"/>
  <c r="M825" i="4"/>
  <c r="G825" i="4"/>
  <c r="F825" i="4"/>
  <c r="U825" i="4"/>
  <c r="E825" i="4"/>
  <c r="D825" i="4"/>
  <c r="C825" i="4"/>
  <c r="B825" i="4"/>
  <c r="A825" i="4"/>
  <c r="V825" i="4"/>
  <c r="N824" i="4"/>
  <c r="M824" i="4"/>
  <c r="G824" i="4"/>
  <c r="F824" i="4"/>
  <c r="U824" i="4"/>
  <c r="E824" i="4"/>
  <c r="D824" i="4"/>
  <c r="C824" i="4"/>
  <c r="B824" i="4"/>
  <c r="A824" i="4"/>
  <c r="V824" i="4"/>
  <c r="N823" i="4"/>
  <c r="M823" i="4"/>
  <c r="G823" i="4"/>
  <c r="F823" i="4"/>
  <c r="U823" i="4"/>
  <c r="E823" i="4"/>
  <c r="D823" i="4"/>
  <c r="C823" i="4"/>
  <c r="B823" i="4"/>
  <c r="A823" i="4"/>
  <c r="V823" i="4"/>
  <c r="N822" i="4"/>
  <c r="M822" i="4"/>
  <c r="G822" i="4"/>
  <c r="F822" i="4"/>
  <c r="U822" i="4"/>
  <c r="E822" i="4"/>
  <c r="D822" i="4"/>
  <c r="C822" i="4"/>
  <c r="B822" i="4"/>
  <c r="A822" i="4"/>
  <c r="V822" i="4"/>
  <c r="N821" i="4"/>
  <c r="M821" i="4"/>
  <c r="G821" i="4"/>
  <c r="F821" i="4"/>
  <c r="U821" i="4"/>
  <c r="E821" i="4"/>
  <c r="D821" i="4"/>
  <c r="C821" i="4"/>
  <c r="B821" i="4"/>
  <c r="A821" i="4"/>
  <c r="V821" i="4"/>
  <c r="N820" i="4"/>
  <c r="M820" i="4"/>
  <c r="G820" i="4"/>
  <c r="F820" i="4"/>
  <c r="U820" i="4"/>
  <c r="E820" i="4"/>
  <c r="D820" i="4"/>
  <c r="C820" i="4"/>
  <c r="B820" i="4"/>
  <c r="A820" i="4"/>
  <c r="V820" i="4"/>
  <c r="N819" i="4"/>
  <c r="M819" i="4"/>
  <c r="G819" i="4"/>
  <c r="F819" i="4"/>
  <c r="U819" i="4"/>
  <c r="E819" i="4"/>
  <c r="D819" i="4"/>
  <c r="C819" i="4"/>
  <c r="B819" i="4"/>
  <c r="A819" i="4"/>
  <c r="V819" i="4"/>
  <c r="N818" i="4"/>
  <c r="M818" i="4"/>
  <c r="G818" i="4"/>
  <c r="F818" i="4"/>
  <c r="U818" i="4"/>
  <c r="E818" i="4"/>
  <c r="D818" i="4"/>
  <c r="C818" i="4"/>
  <c r="B818" i="4"/>
  <c r="A818" i="4"/>
  <c r="V818" i="4"/>
  <c r="N817" i="4"/>
  <c r="M817" i="4"/>
  <c r="G817" i="4"/>
  <c r="F817" i="4"/>
  <c r="U817" i="4"/>
  <c r="E817" i="4"/>
  <c r="D817" i="4"/>
  <c r="C817" i="4"/>
  <c r="B817" i="4"/>
  <c r="A817" i="4"/>
  <c r="V817" i="4"/>
  <c r="N816" i="4"/>
  <c r="M816" i="4"/>
  <c r="G816" i="4"/>
  <c r="F816" i="4"/>
  <c r="U816" i="4"/>
  <c r="E816" i="4"/>
  <c r="D816" i="4"/>
  <c r="C816" i="4"/>
  <c r="B816" i="4"/>
  <c r="A816" i="4"/>
  <c r="V816" i="4"/>
  <c r="N815" i="4"/>
  <c r="M815" i="4"/>
  <c r="G815" i="4"/>
  <c r="F815" i="4"/>
  <c r="U815" i="4"/>
  <c r="E815" i="4"/>
  <c r="D815" i="4"/>
  <c r="C815" i="4"/>
  <c r="B815" i="4"/>
  <c r="A815" i="4"/>
  <c r="V815" i="4"/>
  <c r="N814" i="4"/>
  <c r="M814" i="4"/>
  <c r="G814" i="4"/>
  <c r="F814" i="4"/>
  <c r="U814" i="4"/>
  <c r="E814" i="4"/>
  <c r="D814" i="4"/>
  <c r="C814" i="4"/>
  <c r="B814" i="4"/>
  <c r="A814" i="4"/>
  <c r="V814" i="4"/>
  <c r="N813" i="4"/>
  <c r="M813" i="4"/>
  <c r="G813" i="4"/>
  <c r="F813" i="4"/>
  <c r="U813" i="4"/>
  <c r="E813" i="4"/>
  <c r="D813" i="4"/>
  <c r="C813" i="4"/>
  <c r="B813" i="4"/>
  <c r="A813" i="4"/>
  <c r="V813" i="4"/>
  <c r="N812" i="4"/>
  <c r="M812" i="4"/>
  <c r="G812" i="4"/>
  <c r="F812" i="4"/>
  <c r="U812" i="4"/>
  <c r="E812" i="4"/>
  <c r="D812" i="4"/>
  <c r="C812" i="4"/>
  <c r="B812" i="4"/>
  <c r="A812" i="4"/>
  <c r="V812" i="4"/>
  <c r="N811" i="4"/>
  <c r="M811" i="4"/>
  <c r="G811" i="4"/>
  <c r="F811" i="4"/>
  <c r="U811" i="4"/>
  <c r="E811" i="4"/>
  <c r="D811" i="4"/>
  <c r="C811" i="4"/>
  <c r="B811" i="4"/>
  <c r="A811" i="4"/>
  <c r="V811" i="4"/>
  <c r="N810" i="4"/>
  <c r="M810" i="4"/>
  <c r="G810" i="4"/>
  <c r="F810" i="4"/>
  <c r="U810" i="4"/>
  <c r="E810" i="4"/>
  <c r="D810" i="4"/>
  <c r="C810" i="4"/>
  <c r="B810" i="4"/>
  <c r="A810" i="4"/>
  <c r="V810" i="4"/>
  <c r="N809" i="4"/>
  <c r="M809" i="4"/>
  <c r="G809" i="4"/>
  <c r="F809" i="4"/>
  <c r="U809" i="4"/>
  <c r="E809" i="4"/>
  <c r="D809" i="4"/>
  <c r="C809" i="4"/>
  <c r="B809" i="4"/>
  <c r="A809" i="4"/>
  <c r="V809" i="4"/>
  <c r="N808" i="4"/>
  <c r="M808" i="4"/>
  <c r="G808" i="4"/>
  <c r="F808" i="4"/>
  <c r="U808" i="4"/>
  <c r="E808" i="4"/>
  <c r="D808" i="4"/>
  <c r="C808" i="4"/>
  <c r="T808" i="4" s="1"/>
  <c r="B808" i="4"/>
  <c r="A808" i="4"/>
  <c r="V808" i="4"/>
  <c r="N807" i="4"/>
  <c r="M807" i="4"/>
  <c r="G807" i="4"/>
  <c r="F807" i="4"/>
  <c r="U807" i="4"/>
  <c r="E807" i="4"/>
  <c r="D807" i="4"/>
  <c r="C807" i="4"/>
  <c r="B807" i="4"/>
  <c r="A807" i="4"/>
  <c r="V807" i="4"/>
  <c r="N806" i="4"/>
  <c r="M806" i="4"/>
  <c r="G806" i="4"/>
  <c r="F806" i="4"/>
  <c r="U806" i="4"/>
  <c r="E806" i="4"/>
  <c r="D806" i="4"/>
  <c r="C806" i="4"/>
  <c r="B806" i="4"/>
  <c r="A806" i="4"/>
  <c r="V806" i="4"/>
  <c r="N805" i="4"/>
  <c r="M805" i="4"/>
  <c r="G805" i="4"/>
  <c r="F805" i="4"/>
  <c r="U805" i="4"/>
  <c r="E805" i="4"/>
  <c r="D805" i="4"/>
  <c r="C805" i="4"/>
  <c r="B805" i="4"/>
  <c r="A805" i="4"/>
  <c r="V805" i="4"/>
  <c r="N804" i="4"/>
  <c r="M804" i="4"/>
  <c r="G804" i="4"/>
  <c r="F804" i="4"/>
  <c r="U804" i="4"/>
  <c r="E804" i="4"/>
  <c r="D804" i="4"/>
  <c r="C804" i="4"/>
  <c r="B804" i="4"/>
  <c r="A804" i="4"/>
  <c r="V804" i="4"/>
  <c r="N803" i="4"/>
  <c r="M803" i="4"/>
  <c r="G803" i="4"/>
  <c r="F803" i="4"/>
  <c r="U803" i="4"/>
  <c r="E803" i="4"/>
  <c r="D803" i="4"/>
  <c r="C803" i="4"/>
  <c r="B803" i="4"/>
  <c r="A803" i="4"/>
  <c r="V803" i="4"/>
  <c r="N802" i="4"/>
  <c r="M802" i="4"/>
  <c r="G802" i="4"/>
  <c r="F802" i="4"/>
  <c r="U802" i="4"/>
  <c r="E802" i="4"/>
  <c r="D802" i="4"/>
  <c r="C802" i="4"/>
  <c r="B802" i="4"/>
  <c r="A802" i="4"/>
  <c r="V802" i="4"/>
  <c r="N801" i="4"/>
  <c r="M801" i="4"/>
  <c r="G801" i="4"/>
  <c r="F801" i="4"/>
  <c r="U801" i="4"/>
  <c r="E801" i="4"/>
  <c r="D801" i="4"/>
  <c r="C801" i="4"/>
  <c r="B801" i="4"/>
  <c r="A801" i="4"/>
  <c r="V801" i="4"/>
  <c r="N800" i="4"/>
  <c r="M800" i="4"/>
  <c r="G800" i="4"/>
  <c r="F800" i="4"/>
  <c r="U800" i="4"/>
  <c r="E800" i="4"/>
  <c r="D800" i="4"/>
  <c r="C800" i="4"/>
  <c r="B800" i="4"/>
  <c r="A800" i="4"/>
  <c r="V800" i="4"/>
  <c r="N799" i="4"/>
  <c r="M799" i="4"/>
  <c r="G799" i="4"/>
  <c r="F799" i="4"/>
  <c r="U799" i="4"/>
  <c r="E799" i="4"/>
  <c r="D799" i="4"/>
  <c r="C799" i="4"/>
  <c r="B799" i="4"/>
  <c r="A799" i="4"/>
  <c r="V799" i="4"/>
  <c r="N798" i="4"/>
  <c r="M798" i="4"/>
  <c r="G798" i="4"/>
  <c r="F798" i="4"/>
  <c r="U798" i="4"/>
  <c r="E798" i="4"/>
  <c r="D798" i="4"/>
  <c r="C798" i="4"/>
  <c r="B798" i="4"/>
  <c r="A798" i="4"/>
  <c r="V798" i="4"/>
  <c r="N797" i="4"/>
  <c r="M797" i="4"/>
  <c r="G797" i="4"/>
  <c r="F797" i="4"/>
  <c r="U797" i="4"/>
  <c r="E797" i="4"/>
  <c r="D797" i="4"/>
  <c r="C797" i="4"/>
  <c r="B797" i="4"/>
  <c r="A797" i="4"/>
  <c r="V797" i="4"/>
  <c r="N796" i="4"/>
  <c r="M796" i="4"/>
  <c r="G796" i="4"/>
  <c r="F796" i="4"/>
  <c r="U796" i="4"/>
  <c r="E796" i="4"/>
  <c r="D796" i="4"/>
  <c r="C796" i="4"/>
  <c r="B796" i="4"/>
  <c r="A796" i="4"/>
  <c r="V796" i="4"/>
  <c r="N795" i="4"/>
  <c r="M795" i="4"/>
  <c r="G795" i="4"/>
  <c r="F795" i="4"/>
  <c r="U795" i="4"/>
  <c r="E795" i="4"/>
  <c r="D795" i="4"/>
  <c r="C795" i="4"/>
  <c r="B795" i="4"/>
  <c r="A795" i="4"/>
  <c r="V795" i="4"/>
  <c r="N794" i="4"/>
  <c r="M794" i="4"/>
  <c r="G794" i="4"/>
  <c r="F794" i="4"/>
  <c r="U794" i="4"/>
  <c r="E794" i="4"/>
  <c r="D794" i="4"/>
  <c r="C794" i="4"/>
  <c r="B794" i="4"/>
  <c r="A794" i="4"/>
  <c r="V794" i="4"/>
  <c r="N793" i="4"/>
  <c r="M793" i="4"/>
  <c r="G793" i="4"/>
  <c r="F793" i="4"/>
  <c r="U793" i="4"/>
  <c r="E793" i="4"/>
  <c r="D793" i="4"/>
  <c r="C793" i="4"/>
  <c r="B793" i="4"/>
  <c r="A793" i="4"/>
  <c r="V793" i="4"/>
  <c r="N792" i="4"/>
  <c r="M792" i="4"/>
  <c r="G792" i="4"/>
  <c r="F792" i="4"/>
  <c r="U792" i="4"/>
  <c r="E792" i="4"/>
  <c r="D792" i="4"/>
  <c r="C792" i="4"/>
  <c r="B792" i="4"/>
  <c r="A792" i="4"/>
  <c r="V792" i="4"/>
  <c r="N791" i="4"/>
  <c r="M791" i="4"/>
  <c r="G791" i="4"/>
  <c r="F791" i="4"/>
  <c r="U791" i="4"/>
  <c r="E791" i="4"/>
  <c r="D791" i="4"/>
  <c r="C791" i="4"/>
  <c r="B791" i="4"/>
  <c r="A791" i="4"/>
  <c r="V791" i="4"/>
  <c r="N790" i="4"/>
  <c r="M790" i="4"/>
  <c r="G790" i="4"/>
  <c r="F790" i="4"/>
  <c r="U790" i="4"/>
  <c r="E790" i="4"/>
  <c r="D790" i="4"/>
  <c r="C790" i="4"/>
  <c r="B790" i="4"/>
  <c r="A790" i="4"/>
  <c r="V790" i="4"/>
  <c r="N789" i="4"/>
  <c r="M789" i="4"/>
  <c r="G789" i="4"/>
  <c r="F789" i="4"/>
  <c r="U789" i="4"/>
  <c r="E789" i="4"/>
  <c r="D789" i="4"/>
  <c r="C789" i="4"/>
  <c r="B789" i="4"/>
  <c r="A789" i="4"/>
  <c r="V789" i="4"/>
  <c r="N788" i="4"/>
  <c r="M788" i="4"/>
  <c r="G788" i="4"/>
  <c r="F788" i="4"/>
  <c r="U788" i="4"/>
  <c r="E788" i="4"/>
  <c r="D788" i="4"/>
  <c r="C788" i="4"/>
  <c r="B788" i="4"/>
  <c r="A788" i="4"/>
  <c r="V788" i="4"/>
  <c r="N787" i="4"/>
  <c r="M787" i="4"/>
  <c r="G787" i="4"/>
  <c r="F787" i="4"/>
  <c r="U787" i="4"/>
  <c r="E787" i="4"/>
  <c r="D787" i="4"/>
  <c r="C787" i="4"/>
  <c r="B787" i="4"/>
  <c r="A787" i="4"/>
  <c r="V787" i="4"/>
  <c r="N786" i="4"/>
  <c r="M786" i="4"/>
  <c r="G786" i="4"/>
  <c r="F786" i="4"/>
  <c r="U786" i="4"/>
  <c r="E786" i="4"/>
  <c r="D786" i="4"/>
  <c r="C786" i="4"/>
  <c r="B786" i="4"/>
  <c r="A786" i="4"/>
  <c r="V786" i="4"/>
  <c r="N785" i="4"/>
  <c r="M785" i="4"/>
  <c r="G785" i="4"/>
  <c r="F785" i="4"/>
  <c r="U785" i="4"/>
  <c r="E785" i="4"/>
  <c r="D785" i="4"/>
  <c r="C785" i="4"/>
  <c r="B785" i="4"/>
  <c r="A785" i="4"/>
  <c r="V785" i="4"/>
  <c r="N784" i="4"/>
  <c r="M784" i="4"/>
  <c r="G784" i="4"/>
  <c r="F784" i="4"/>
  <c r="U784" i="4"/>
  <c r="E784" i="4"/>
  <c r="D784" i="4"/>
  <c r="C784" i="4"/>
  <c r="B784" i="4"/>
  <c r="A784" i="4"/>
  <c r="V784" i="4"/>
  <c r="N783" i="4"/>
  <c r="M783" i="4"/>
  <c r="G783" i="4"/>
  <c r="F783" i="4"/>
  <c r="U783" i="4"/>
  <c r="E783" i="4"/>
  <c r="D783" i="4"/>
  <c r="C783" i="4"/>
  <c r="B783" i="4"/>
  <c r="A783" i="4"/>
  <c r="V783" i="4"/>
  <c r="N782" i="4"/>
  <c r="M782" i="4"/>
  <c r="G782" i="4"/>
  <c r="F782" i="4"/>
  <c r="U782" i="4"/>
  <c r="E782" i="4"/>
  <c r="D782" i="4"/>
  <c r="C782" i="4"/>
  <c r="B782" i="4"/>
  <c r="A782" i="4"/>
  <c r="V782" i="4"/>
  <c r="N781" i="4"/>
  <c r="M781" i="4"/>
  <c r="G781" i="4"/>
  <c r="F781" i="4"/>
  <c r="U781" i="4"/>
  <c r="E781" i="4"/>
  <c r="D781" i="4"/>
  <c r="C781" i="4"/>
  <c r="B781" i="4"/>
  <c r="A781" i="4"/>
  <c r="V781" i="4"/>
  <c r="N780" i="4"/>
  <c r="M780" i="4"/>
  <c r="G780" i="4"/>
  <c r="F780" i="4"/>
  <c r="U780" i="4"/>
  <c r="E780" i="4"/>
  <c r="D780" i="4"/>
  <c r="C780" i="4"/>
  <c r="B780" i="4"/>
  <c r="A780" i="4"/>
  <c r="V780" i="4"/>
  <c r="N779" i="4"/>
  <c r="M779" i="4"/>
  <c r="G779" i="4"/>
  <c r="F779" i="4"/>
  <c r="U779" i="4"/>
  <c r="E779" i="4"/>
  <c r="D779" i="4"/>
  <c r="C779" i="4"/>
  <c r="B779" i="4"/>
  <c r="A779" i="4"/>
  <c r="V779" i="4"/>
  <c r="N778" i="4"/>
  <c r="M778" i="4"/>
  <c r="G778" i="4"/>
  <c r="F778" i="4"/>
  <c r="U778" i="4"/>
  <c r="E778" i="4"/>
  <c r="D778" i="4"/>
  <c r="C778" i="4"/>
  <c r="B778" i="4"/>
  <c r="A778" i="4"/>
  <c r="V778" i="4"/>
  <c r="N777" i="4"/>
  <c r="M777" i="4"/>
  <c r="G777" i="4"/>
  <c r="F777" i="4"/>
  <c r="U777" i="4"/>
  <c r="E777" i="4"/>
  <c r="D777" i="4"/>
  <c r="C777" i="4"/>
  <c r="B777" i="4"/>
  <c r="A777" i="4"/>
  <c r="V777" i="4"/>
  <c r="N776" i="4"/>
  <c r="M776" i="4"/>
  <c r="G776" i="4"/>
  <c r="F776" i="4"/>
  <c r="U776" i="4"/>
  <c r="E776" i="4"/>
  <c r="D776" i="4"/>
  <c r="C776" i="4"/>
  <c r="B776" i="4"/>
  <c r="A776" i="4"/>
  <c r="V776" i="4"/>
  <c r="N775" i="4"/>
  <c r="M775" i="4"/>
  <c r="G775" i="4"/>
  <c r="F775" i="4"/>
  <c r="U775" i="4"/>
  <c r="E775" i="4"/>
  <c r="D775" i="4"/>
  <c r="C775" i="4"/>
  <c r="B775" i="4"/>
  <c r="A775" i="4"/>
  <c r="V775" i="4"/>
  <c r="N774" i="4"/>
  <c r="M774" i="4"/>
  <c r="G774" i="4"/>
  <c r="F774" i="4"/>
  <c r="U774" i="4"/>
  <c r="E774" i="4"/>
  <c r="D774" i="4"/>
  <c r="C774" i="4"/>
  <c r="B774" i="4"/>
  <c r="A774" i="4"/>
  <c r="V774" i="4"/>
  <c r="N773" i="4"/>
  <c r="M773" i="4"/>
  <c r="G773" i="4"/>
  <c r="F773" i="4"/>
  <c r="U773" i="4"/>
  <c r="E773" i="4"/>
  <c r="D773" i="4"/>
  <c r="C773" i="4"/>
  <c r="B773" i="4"/>
  <c r="A773" i="4"/>
  <c r="V773" i="4"/>
  <c r="N772" i="4"/>
  <c r="M772" i="4"/>
  <c r="G772" i="4"/>
  <c r="F772" i="4"/>
  <c r="U772" i="4"/>
  <c r="E772" i="4"/>
  <c r="D772" i="4"/>
  <c r="C772" i="4"/>
  <c r="B772" i="4"/>
  <c r="A772" i="4"/>
  <c r="V772" i="4"/>
  <c r="N771" i="4"/>
  <c r="M771" i="4"/>
  <c r="G771" i="4"/>
  <c r="F771" i="4"/>
  <c r="U771" i="4"/>
  <c r="E771" i="4"/>
  <c r="D771" i="4"/>
  <c r="C771" i="4"/>
  <c r="B771" i="4"/>
  <c r="A771" i="4"/>
  <c r="V771" i="4"/>
  <c r="N770" i="4"/>
  <c r="M770" i="4"/>
  <c r="G770" i="4"/>
  <c r="F770" i="4"/>
  <c r="U770" i="4"/>
  <c r="E770" i="4"/>
  <c r="D770" i="4"/>
  <c r="C770" i="4"/>
  <c r="B770" i="4"/>
  <c r="A770" i="4"/>
  <c r="V770" i="4"/>
  <c r="N769" i="4"/>
  <c r="M769" i="4"/>
  <c r="G769" i="4"/>
  <c r="F769" i="4"/>
  <c r="U769" i="4"/>
  <c r="E769" i="4"/>
  <c r="D769" i="4"/>
  <c r="C769" i="4"/>
  <c r="B769" i="4"/>
  <c r="A769" i="4"/>
  <c r="V769" i="4"/>
  <c r="N768" i="4"/>
  <c r="M768" i="4"/>
  <c r="G768" i="4"/>
  <c r="F768" i="4"/>
  <c r="U768" i="4"/>
  <c r="E768" i="4"/>
  <c r="D768" i="4"/>
  <c r="C768" i="4"/>
  <c r="B768" i="4"/>
  <c r="A768" i="4"/>
  <c r="V768" i="4"/>
  <c r="N767" i="4"/>
  <c r="M767" i="4"/>
  <c r="G767" i="4"/>
  <c r="F767" i="4"/>
  <c r="U767" i="4"/>
  <c r="E767" i="4"/>
  <c r="D767" i="4"/>
  <c r="C767" i="4"/>
  <c r="B767" i="4"/>
  <c r="A767" i="4"/>
  <c r="V767" i="4"/>
  <c r="N766" i="4"/>
  <c r="M766" i="4"/>
  <c r="G766" i="4"/>
  <c r="F766" i="4"/>
  <c r="U766" i="4"/>
  <c r="E766" i="4"/>
  <c r="D766" i="4"/>
  <c r="C766" i="4"/>
  <c r="B766" i="4"/>
  <c r="A766" i="4"/>
  <c r="V766" i="4"/>
  <c r="N765" i="4"/>
  <c r="M765" i="4"/>
  <c r="G765" i="4"/>
  <c r="F765" i="4"/>
  <c r="U765" i="4"/>
  <c r="E765" i="4"/>
  <c r="D765" i="4"/>
  <c r="C765" i="4"/>
  <c r="B765" i="4"/>
  <c r="A765" i="4"/>
  <c r="V765" i="4"/>
  <c r="N764" i="4"/>
  <c r="M764" i="4"/>
  <c r="G764" i="4"/>
  <c r="F764" i="4"/>
  <c r="U764" i="4"/>
  <c r="E764" i="4"/>
  <c r="D764" i="4"/>
  <c r="C764" i="4"/>
  <c r="B764" i="4"/>
  <c r="A764" i="4"/>
  <c r="V764" i="4"/>
  <c r="N763" i="4"/>
  <c r="M763" i="4"/>
  <c r="G763" i="4"/>
  <c r="F763" i="4"/>
  <c r="U763" i="4"/>
  <c r="E763" i="4"/>
  <c r="D763" i="4"/>
  <c r="C763" i="4"/>
  <c r="B763" i="4"/>
  <c r="A763" i="4"/>
  <c r="V763" i="4"/>
  <c r="N762" i="4"/>
  <c r="M762" i="4"/>
  <c r="G762" i="4"/>
  <c r="F762" i="4"/>
  <c r="U762" i="4"/>
  <c r="E762" i="4"/>
  <c r="D762" i="4"/>
  <c r="C762" i="4"/>
  <c r="B762" i="4"/>
  <c r="A762" i="4"/>
  <c r="V762" i="4"/>
  <c r="N761" i="4"/>
  <c r="M761" i="4"/>
  <c r="G761" i="4"/>
  <c r="F761" i="4"/>
  <c r="U761" i="4"/>
  <c r="E761" i="4"/>
  <c r="D761" i="4"/>
  <c r="C761" i="4"/>
  <c r="B761" i="4"/>
  <c r="A761" i="4"/>
  <c r="V761" i="4"/>
  <c r="N760" i="4"/>
  <c r="M760" i="4"/>
  <c r="G760" i="4"/>
  <c r="F760" i="4"/>
  <c r="U760" i="4"/>
  <c r="E760" i="4"/>
  <c r="D760" i="4"/>
  <c r="C760" i="4"/>
  <c r="B760" i="4"/>
  <c r="A760" i="4"/>
  <c r="V760" i="4"/>
  <c r="N759" i="4"/>
  <c r="M759" i="4"/>
  <c r="G759" i="4"/>
  <c r="F759" i="4"/>
  <c r="U759" i="4"/>
  <c r="E759" i="4"/>
  <c r="D759" i="4"/>
  <c r="C759" i="4"/>
  <c r="B759" i="4"/>
  <c r="A759" i="4"/>
  <c r="V759" i="4"/>
  <c r="N758" i="4"/>
  <c r="M758" i="4"/>
  <c r="G758" i="4"/>
  <c r="F758" i="4"/>
  <c r="U758" i="4"/>
  <c r="E758" i="4"/>
  <c r="D758" i="4"/>
  <c r="C758" i="4"/>
  <c r="B758" i="4"/>
  <c r="A758" i="4"/>
  <c r="V758" i="4"/>
  <c r="N757" i="4"/>
  <c r="M757" i="4"/>
  <c r="G757" i="4"/>
  <c r="F757" i="4"/>
  <c r="U757" i="4"/>
  <c r="E757" i="4"/>
  <c r="D757" i="4"/>
  <c r="C757" i="4"/>
  <c r="B757" i="4"/>
  <c r="A757" i="4"/>
  <c r="V757" i="4"/>
  <c r="N756" i="4"/>
  <c r="M756" i="4"/>
  <c r="G756" i="4"/>
  <c r="F756" i="4"/>
  <c r="U756" i="4"/>
  <c r="E756" i="4"/>
  <c r="D756" i="4"/>
  <c r="C756" i="4"/>
  <c r="B756" i="4"/>
  <c r="A756" i="4"/>
  <c r="V756" i="4"/>
  <c r="N755" i="4"/>
  <c r="M755" i="4"/>
  <c r="G755" i="4"/>
  <c r="F755" i="4"/>
  <c r="U755" i="4"/>
  <c r="E755" i="4"/>
  <c r="D755" i="4"/>
  <c r="C755" i="4"/>
  <c r="B755" i="4"/>
  <c r="A755" i="4"/>
  <c r="V755" i="4"/>
  <c r="N754" i="4"/>
  <c r="M754" i="4"/>
  <c r="G754" i="4"/>
  <c r="F754" i="4"/>
  <c r="U754" i="4"/>
  <c r="E754" i="4"/>
  <c r="D754" i="4"/>
  <c r="C754" i="4"/>
  <c r="B754" i="4"/>
  <c r="A754" i="4"/>
  <c r="V754" i="4"/>
  <c r="N753" i="4"/>
  <c r="M753" i="4"/>
  <c r="G753" i="4"/>
  <c r="F753" i="4"/>
  <c r="U753" i="4"/>
  <c r="E753" i="4"/>
  <c r="D753" i="4"/>
  <c r="C753" i="4"/>
  <c r="B753" i="4"/>
  <c r="A753" i="4"/>
  <c r="V753" i="4"/>
  <c r="N752" i="4"/>
  <c r="M752" i="4"/>
  <c r="G752" i="4"/>
  <c r="F752" i="4"/>
  <c r="U752" i="4"/>
  <c r="E752" i="4"/>
  <c r="D752" i="4"/>
  <c r="C752" i="4"/>
  <c r="B752" i="4"/>
  <c r="A752" i="4"/>
  <c r="V752" i="4"/>
  <c r="N751" i="4"/>
  <c r="M751" i="4"/>
  <c r="G751" i="4"/>
  <c r="F751" i="4"/>
  <c r="U751" i="4"/>
  <c r="E751" i="4"/>
  <c r="D751" i="4"/>
  <c r="C751" i="4"/>
  <c r="B751" i="4"/>
  <c r="A751" i="4"/>
  <c r="V751" i="4"/>
  <c r="N750" i="4"/>
  <c r="M750" i="4"/>
  <c r="G750" i="4"/>
  <c r="F750" i="4"/>
  <c r="U750" i="4"/>
  <c r="E750" i="4"/>
  <c r="D750" i="4"/>
  <c r="C750" i="4"/>
  <c r="B750" i="4"/>
  <c r="A750" i="4"/>
  <c r="V750" i="4"/>
  <c r="N749" i="4"/>
  <c r="M749" i="4"/>
  <c r="G749" i="4"/>
  <c r="F749" i="4"/>
  <c r="U749" i="4"/>
  <c r="E749" i="4"/>
  <c r="D749" i="4"/>
  <c r="C749" i="4"/>
  <c r="B749" i="4"/>
  <c r="A749" i="4"/>
  <c r="V749" i="4"/>
  <c r="N748" i="4"/>
  <c r="M748" i="4"/>
  <c r="G748" i="4"/>
  <c r="F748" i="4"/>
  <c r="U748" i="4"/>
  <c r="E748" i="4"/>
  <c r="D748" i="4"/>
  <c r="C748" i="4"/>
  <c r="B748" i="4"/>
  <c r="A748" i="4"/>
  <c r="V748" i="4"/>
  <c r="N747" i="4"/>
  <c r="M747" i="4"/>
  <c r="G747" i="4"/>
  <c r="F747" i="4"/>
  <c r="U747" i="4"/>
  <c r="E747" i="4"/>
  <c r="D747" i="4"/>
  <c r="C747" i="4"/>
  <c r="B747" i="4"/>
  <c r="A747" i="4"/>
  <c r="V747" i="4"/>
  <c r="N746" i="4"/>
  <c r="M746" i="4"/>
  <c r="G746" i="4"/>
  <c r="F746" i="4"/>
  <c r="U746" i="4"/>
  <c r="E746" i="4"/>
  <c r="D746" i="4"/>
  <c r="C746" i="4"/>
  <c r="B746" i="4"/>
  <c r="A746" i="4"/>
  <c r="V746" i="4"/>
  <c r="N745" i="4"/>
  <c r="M745" i="4"/>
  <c r="G745" i="4"/>
  <c r="F745" i="4"/>
  <c r="U745" i="4"/>
  <c r="E745" i="4"/>
  <c r="D745" i="4"/>
  <c r="C745" i="4"/>
  <c r="B745" i="4"/>
  <c r="A745" i="4"/>
  <c r="V745" i="4"/>
  <c r="N744" i="4"/>
  <c r="M744" i="4"/>
  <c r="G744" i="4"/>
  <c r="F744" i="4"/>
  <c r="U744" i="4"/>
  <c r="E744" i="4"/>
  <c r="D744" i="4"/>
  <c r="C744" i="4"/>
  <c r="B744" i="4"/>
  <c r="A744" i="4"/>
  <c r="V744" i="4"/>
  <c r="N743" i="4"/>
  <c r="M743" i="4"/>
  <c r="G743" i="4"/>
  <c r="F743" i="4"/>
  <c r="U743" i="4"/>
  <c r="E743" i="4"/>
  <c r="D743" i="4"/>
  <c r="C743" i="4"/>
  <c r="B743" i="4"/>
  <c r="A743" i="4"/>
  <c r="V743" i="4"/>
  <c r="N742" i="4"/>
  <c r="M742" i="4"/>
  <c r="G742" i="4"/>
  <c r="F742" i="4"/>
  <c r="U742" i="4"/>
  <c r="E742" i="4"/>
  <c r="D742" i="4"/>
  <c r="C742" i="4"/>
  <c r="B742" i="4"/>
  <c r="A742" i="4"/>
  <c r="V742" i="4"/>
  <c r="N741" i="4"/>
  <c r="M741" i="4"/>
  <c r="G741" i="4"/>
  <c r="F741" i="4"/>
  <c r="U741" i="4"/>
  <c r="E741" i="4"/>
  <c r="D741" i="4"/>
  <c r="C741" i="4"/>
  <c r="B741" i="4"/>
  <c r="A741" i="4"/>
  <c r="V741" i="4"/>
  <c r="N740" i="4"/>
  <c r="M740" i="4"/>
  <c r="G740" i="4"/>
  <c r="F740" i="4"/>
  <c r="U740" i="4"/>
  <c r="E740" i="4"/>
  <c r="D740" i="4"/>
  <c r="C740" i="4"/>
  <c r="B740" i="4"/>
  <c r="A740" i="4"/>
  <c r="V740" i="4"/>
  <c r="N739" i="4"/>
  <c r="M739" i="4"/>
  <c r="G739" i="4"/>
  <c r="F739" i="4"/>
  <c r="U739" i="4"/>
  <c r="E739" i="4"/>
  <c r="D739" i="4"/>
  <c r="C739" i="4"/>
  <c r="B739" i="4"/>
  <c r="A739" i="4"/>
  <c r="V739" i="4"/>
  <c r="N738" i="4"/>
  <c r="M738" i="4"/>
  <c r="G738" i="4"/>
  <c r="F738" i="4"/>
  <c r="U738" i="4"/>
  <c r="E738" i="4"/>
  <c r="D738" i="4"/>
  <c r="C738" i="4"/>
  <c r="B738" i="4"/>
  <c r="A738" i="4"/>
  <c r="V738" i="4"/>
  <c r="N737" i="4"/>
  <c r="M737" i="4"/>
  <c r="G737" i="4"/>
  <c r="F737" i="4"/>
  <c r="U737" i="4"/>
  <c r="E737" i="4"/>
  <c r="D737" i="4"/>
  <c r="C737" i="4"/>
  <c r="B737" i="4"/>
  <c r="A737" i="4"/>
  <c r="V737" i="4"/>
  <c r="N736" i="4"/>
  <c r="M736" i="4"/>
  <c r="G736" i="4"/>
  <c r="F736" i="4"/>
  <c r="U736" i="4"/>
  <c r="E736" i="4"/>
  <c r="D736" i="4"/>
  <c r="C736" i="4"/>
  <c r="B736" i="4"/>
  <c r="A736" i="4"/>
  <c r="V736" i="4"/>
  <c r="N735" i="4"/>
  <c r="M735" i="4"/>
  <c r="G735" i="4"/>
  <c r="F735" i="4"/>
  <c r="U735" i="4"/>
  <c r="E735" i="4"/>
  <c r="D735" i="4"/>
  <c r="C735" i="4"/>
  <c r="B735" i="4"/>
  <c r="A735" i="4"/>
  <c r="V735" i="4"/>
  <c r="N734" i="4"/>
  <c r="M734" i="4"/>
  <c r="G734" i="4"/>
  <c r="F734" i="4"/>
  <c r="U734" i="4"/>
  <c r="E734" i="4"/>
  <c r="D734" i="4"/>
  <c r="C734" i="4"/>
  <c r="B734" i="4"/>
  <c r="A734" i="4"/>
  <c r="V734" i="4"/>
  <c r="N733" i="4"/>
  <c r="M733" i="4"/>
  <c r="G733" i="4"/>
  <c r="F733" i="4"/>
  <c r="U733" i="4"/>
  <c r="E733" i="4"/>
  <c r="D733" i="4"/>
  <c r="C733" i="4"/>
  <c r="B733" i="4"/>
  <c r="A733" i="4"/>
  <c r="V733" i="4"/>
  <c r="N732" i="4"/>
  <c r="M732" i="4"/>
  <c r="G732" i="4"/>
  <c r="F732" i="4"/>
  <c r="U732" i="4"/>
  <c r="E732" i="4"/>
  <c r="D732" i="4"/>
  <c r="C732" i="4"/>
  <c r="B732" i="4"/>
  <c r="A732" i="4"/>
  <c r="V732" i="4"/>
  <c r="N731" i="4"/>
  <c r="M731" i="4"/>
  <c r="G731" i="4"/>
  <c r="F731" i="4"/>
  <c r="U731" i="4"/>
  <c r="E731" i="4"/>
  <c r="D731" i="4"/>
  <c r="C731" i="4"/>
  <c r="B731" i="4"/>
  <c r="A731" i="4"/>
  <c r="V731" i="4"/>
  <c r="N730" i="4"/>
  <c r="M730" i="4"/>
  <c r="G730" i="4"/>
  <c r="F730" i="4"/>
  <c r="U730" i="4"/>
  <c r="E730" i="4"/>
  <c r="D730" i="4"/>
  <c r="C730" i="4"/>
  <c r="B730" i="4"/>
  <c r="A730" i="4"/>
  <c r="V730" i="4"/>
  <c r="N729" i="4"/>
  <c r="M729" i="4"/>
  <c r="G729" i="4"/>
  <c r="F729" i="4"/>
  <c r="U729" i="4"/>
  <c r="E729" i="4"/>
  <c r="D729" i="4"/>
  <c r="C729" i="4"/>
  <c r="B729" i="4"/>
  <c r="A729" i="4"/>
  <c r="V729" i="4"/>
  <c r="N728" i="4"/>
  <c r="M728" i="4"/>
  <c r="G728" i="4"/>
  <c r="F728" i="4"/>
  <c r="U728" i="4"/>
  <c r="E728" i="4"/>
  <c r="D728" i="4"/>
  <c r="C728" i="4"/>
  <c r="B728" i="4"/>
  <c r="A728" i="4"/>
  <c r="V728" i="4"/>
  <c r="N727" i="4"/>
  <c r="M727" i="4"/>
  <c r="G727" i="4"/>
  <c r="F727" i="4"/>
  <c r="U727" i="4"/>
  <c r="E727" i="4"/>
  <c r="D727" i="4"/>
  <c r="C727" i="4"/>
  <c r="B727" i="4"/>
  <c r="A727" i="4"/>
  <c r="V727" i="4"/>
  <c r="N726" i="4"/>
  <c r="M726" i="4"/>
  <c r="G726" i="4"/>
  <c r="F726" i="4"/>
  <c r="U726" i="4"/>
  <c r="E726" i="4"/>
  <c r="D726" i="4"/>
  <c r="C726" i="4"/>
  <c r="B726" i="4"/>
  <c r="A726" i="4"/>
  <c r="V726" i="4"/>
  <c r="N725" i="4"/>
  <c r="M725" i="4"/>
  <c r="G725" i="4"/>
  <c r="F725" i="4"/>
  <c r="U725" i="4"/>
  <c r="E725" i="4"/>
  <c r="D725" i="4"/>
  <c r="C725" i="4"/>
  <c r="B725" i="4"/>
  <c r="A725" i="4"/>
  <c r="V725" i="4"/>
  <c r="N724" i="4"/>
  <c r="M724" i="4"/>
  <c r="G724" i="4"/>
  <c r="F724" i="4"/>
  <c r="U724" i="4"/>
  <c r="E724" i="4"/>
  <c r="D724" i="4"/>
  <c r="C724" i="4"/>
  <c r="B724" i="4"/>
  <c r="A724" i="4"/>
  <c r="V724" i="4"/>
  <c r="N723" i="4"/>
  <c r="M723" i="4"/>
  <c r="G723" i="4"/>
  <c r="F723" i="4"/>
  <c r="U723" i="4"/>
  <c r="E723" i="4"/>
  <c r="D723" i="4"/>
  <c r="C723" i="4"/>
  <c r="B723" i="4"/>
  <c r="A723" i="4"/>
  <c r="V723" i="4"/>
  <c r="N722" i="4"/>
  <c r="M722" i="4"/>
  <c r="G722" i="4"/>
  <c r="F722" i="4"/>
  <c r="U722" i="4"/>
  <c r="E722" i="4"/>
  <c r="D722" i="4"/>
  <c r="C722" i="4"/>
  <c r="B722" i="4"/>
  <c r="A722" i="4"/>
  <c r="V722" i="4"/>
  <c r="N721" i="4"/>
  <c r="M721" i="4"/>
  <c r="G721" i="4"/>
  <c r="F721" i="4"/>
  <c r="U721" i="4"/>
  <c r="E721" i="4"/>
  <c r="D721" i="4"/>
  <c r="C721" i="4"/>
  <c r="B721" i="4"/>
  <c r="A721" i="4"/>
  <c r="V721" i="4"/>
  <c r="N720" i="4"/>
  <c r="M720" i="4"/>
  <c r="G720" i="4"/>
  <c r="F720" i="4"/>
  <c r="U720" i="4"/>
  <c r="E720" i="4"/>
  <c r="D720" i="4"/>
  <c r="C720" i="4"/>
  <c r="B720" i="4"/>
  <c r="A720" i="4"/>
  <c r="V720" i="4"/>
  <c r="N719" i="4"/>
  <c r="M719" i="4"/>
  <c r="G719" i="4"/>
  <c r="F719" i="4"/>
  <c r="U719" i="4"/>
  <c r="E719" i="4"/>
  <c r="D719" i="4"/>
  <c r="C719" i="4"/>
  <c r="B719" i="4"/>
  <c r="A719" i="4"/>
  <c r="V719" i="4"/>
  <c r="N718" i="4"/>
  <c r="M718" i="4"/>
  <c r="G718" i="4"/>
  <c r="F718" i="4"/>
  <c r="U718" i="4"/>
  <c r="E718" i="4"/>
  <c r="D718" i="4"/>
  <c r="C718" i="4"/>
  <c r="B718" i="4"/>
  <c r="A718" i="4"/>
  <c r="V718" i="4"/>
  <c r="N717" i="4"/>
  <c r="M717" i="4"/>
  <c r="G717" i="4"/>
  <c r="F717" i="4"/>
  <c r="U717" i="4"/>
  <c r="E717" i="4"/>
  <c r="D717" i="4"/>
  <c r="C717" i="4"/>
  <c r="B717" i="4"/>
  <c r="A717" i="4"/>
  <c r="V717" i="4"/>
  <c r="N716" i="4"/>
  <c r="M716" i="4"/>
  <c r="G716" i="4"/>
  <c r="F716" i="4"/>
  <c r="U716" i="4"/>
  <c r="E716" i="4"/>
  <c r="D716" i="4"/>
  <c r="C716" i="4"/>
  <c r="B716" i="4"/>
  <c r="A716" i="4"/>
  <c r="V716" i="4"/>
  <c r="N715" i="4"/>
  <c r="M715" i="4"/>
  <c r="G715" i="4"/>
  <c r="F715" i="4"/>
  <c r="U715" i="4"/>
  <c r="E715" i="4"/>
  <c r="D715" i="4"/>
  <c r="C715" i="4"/>
  <c r="B715" i="4"/>
  <c r="A715" i="4"/>
  <c r="V715" i="4"/>
  <c r="N714" i="4"/>
  <c r="M714" i="4"/>
  <c r="G714" i="4"/>
  <c r="F714" i="4"/>
  <c r="U714" i="4"/>
  <c r="E714" i="4"/>
  <c r="D714" i="4"/>
  <c r="C714" i="4"/>
  <c r="B714" i="4"/>
  <c r="A714" i="4"/>
  <c r="V714" i="4"/>
  <c r="N713" i="4"/>
  <c r="M713" i="4"/>
  <c r="G713" i="4"/>
  <c r="F713" i="4"/>
  <c r="U713" i="4"/>
  <c r="E713" i="4"/>
  <c r="D713" i="4"/>
  <c r="C713" i="4"/>
  <c r="B713" i="4"/>
  <c r="A713" i="4"/>
  <c r="V713" i="4"/>
  <c r="N712" i="4"/>
  <c r="M712" i="4"/>
  <c r="G712" i="4"/>
  <c r="F712" i="4"/>
  <c r="U712" i="4"/>
  <c r="E712" i="4"/>
  <c r="D712" i="4"/>
  <c r="C712" i="4"/>
  <c r="B712" i="4"/>
  <c r="A712" i="4"/>
  <c r="V712" i="4"/>
  <c r="N711" i="4"/>
  <c r="M711" i="4"/>
  <c r="G711" i="4"/>
  <c r="F711" i="4"/>
  <c r="U711" i="4"/>
  <c r="E711" i="4"/>
  <c r="D711" i="4"/>
  <c r="C711" i="4"/>
  <c r="B711" i="4"/>
  <c r="A711" i="4"/>
  <c r="V711" i="4"/>
  <c r="N710" i="4"/>
  <c r="M710" i="4"/>
  <c r="G710" i="4"/>
  <c r="F710" i="4"/>
  <c r="U710" i="4"/>
  <c r="E710" i="4"/>
  <c r="D710" i="4"/>
  <c r="C710" i="4"/>
  <c r="B710" i="4"/>
  <c r="A710" i="4"/>
  <c r="V710" i="4"/>
  <c r="N709" i="4"/>
  <c r="M709" i="4"/>
  <c r="G709" i="4"/>
  <c r="F709" i="4"/>
  <c r="U709" i="4"/>
  <c r="E709" i="4"/>
  <c r="D709" i="4"/>
  <c r="C709" i="4"/>
  <c r="B709" i="4"/>
  <c r="A709" i="4"/>
  <c r="V709" i="4"/>
  <c r="N708" i="4"/>
  <c r="M708" i="4"/>
  <c r="G708" i="4"/>
  <c r="F708" i="4"/>
  <c r="U708" i="4"/>
  <c r="E708" i="4"/>
  <c r="D708" i="4"/>
  <c r="C708" i="4"/>
  <c r="B708" i="4"/>
  <c r="A708" i="4"/>
  <c r="V708" i="4"/>
  <c r="N707" i="4"/>
  <c r="M707" i="4"/>
  <c r="G707" i="4"/>
  <c r="F707" i="4"/>
  <c r="U707" i="4"/>
  <c r="E707" i="4"/>
  <c r="D707" i="4"/>
  <c r="C707" i="4"/>
  <c r="B707" i="4"/>
  <c r="A707" i="4"/>
  <c r="V707" i="4"/>
  <c r="N706" i="4"/>
  <c r="M706" i="4"/>
  <c r="G706" i="4"/>
  <c r="F706" i="4"/>
  <c r="U706" i="4"/>
  <c r="E706" i="4"/>
  <c r="D706" i="4"/>
  <c r="C706" i="4"/>
  <c r="B706" i="4"/>
  <c r="A706" i="4"/>
  <c r="V706" i="4"/>
  <c r="N705" i="4"/>
  <c r="M705" i="4"/>
  <c r="G705" i="4"/>
  <c r="F705" i="4"/>
  <c r="U705" i="4"/>
  <c r="E705" i="4"/>
  <c r="D705" i="4"/>
  <c r="C705" i="4"/>
  <c r="B705" i="4"/>
  <c r="A705" i="4"/>
  <c r="V705" i="4"/>
  <c r="N704" i="4"/>
  <c r="M704" i="4"/>
  <c r="G704" i="4"/>
  <c r="F704" i="4"/>
  <c r="U704" i="4"/>
  <c r="E704" i="4"/>
  <c r="D704" i="4"/>
  <c r="C704" i="4"/>
  <c r="B704" i="4"/>
  <c r="A704" i="4"/>
  <c r="V704" i="4"/>
  <c r="N703" i="4"/>
  <c r="M703" i="4"/>
  <c r="G703" i="4"/>
  <c r="F703" i="4"/>
  <c r="U703" i="4"/>
  <c r="E703" i="4"/>
  <c r="D703" i="4"/>
  <c r="C703" i="4"/>
  <c r="B703" i="4"/>
  <c r="A703" i="4"/>
  <c r="V703" i="4"/>
  <c r="N702" i="4"/>
  <c r="M702" i="4"/>
  <c r="G702" i="4"/>
  <c r="F702" i="4"/>
  <c r="U702" i="4"/>
  <c r="E702" i="4"/>
  <c r="D702" i="4"/>
  <c r="C702" i="4"/>
  <c r="B702" i="4"/>
  <c r="A702" i="4"/>
  <c r="V702" i="4"/>
  <c r="N701" i="4"/>
  <c r="M701" i="4"/>
  <c r="G701" i="4"/>
  <c r="F701" i="4"/>
  <c r="U701" i="4"/>
  <c r="E701" i="4"/>
  <c r="D701" i="4"/>
  <c r="C701" i="4"/>
  <c r="B701" i="4"/>
  <c r="A701" i="4"/>
  <c r="V701" i="4"/>
  <c r="N700" i="4"/>
  <c r="M700" i="4"/>
  <c r="G700" i="4"/>
  <c r="F700" i="4"/>
  <c r="U700" i="4"/>
  <c r="E700" i="4"/>
  <c r="D700" i="4"/>
  <c r="C700" i="4"/>
  <c r="B700" i="4"/>
  <c r="A700" i="4"/>
  <c r="V700" i="4"/>
  <c r="N699" i="4"/>
  <c r="M699" i="4"/>
  <c r="G699" i="4"/>
  <c r="F699" i="4"/>
  <c r="U699" i="4"/>
  <c r="E699" i="4"/>
  <c r="D699" i="4"/>
  <c r="C699" i="4"/>
  <c r="B699" i="4"/>
  <c r="A699" i="4"/>
  <c r="V699" i="4"/>
  <c r="N698" i="4"/>
  <c r="M698" i="4"/>
  <c r="G698" i="4"/>
  <c r="F698" i="4"/>
  <c r="U698" i="4"/>
  <c r="E698" i="4"/>
  <c r="D698" i="4"/>
  <c r="C698" i="4"/>
  <c r="B698" i="4"/>
  <c r="A698" i="4"/>
  <c r="V698" i="4"/>
  <c r="N697" i="4"/>
  <c r="M697" i="4"/>
  <c r="G697" i="4"/>
  <c r="F697" i="4"/>
  <c r="U697" i="4"/>
  <c r="E697" i="4"/>
  <c r="D697" i="4"/>
  <c r="C697" i="4"/>
  <c r="B697" i="4"/>
  <c r="A697" i="4"/>
  <c r="V697" i="4"/>
  <c r="N696" i="4"/>
  <c r="M696" i="4"/>
  <c r="G696" i="4"/>
  <c r="F696" i="4"/>
  <c r="U696" i="4"/>
  <c r="E696" i="4"/>
  <c r="D696" i="4"/>
  <c r="C696" i="4"/>
  <c r="B696" i="4"/>
  <c r="A696" i="4"/>
  <c r="V696" i="4"/>
  <c r="N695" i="4"/>
  <c r="M695" i="4"/>
  <c r="G695" i="4"/>
  <c r="F695" i="4"/>
  <c r="U695" i="4"/>
  <c r="E695" i="4"/>
  <c r="D695" i="4"/>
  <c r="C695" i="4"/>
  <c r="B695" i="4"/>
  <c r="A695" i="4"/>
  <c r="V695" i="4"/>
  <c r="N694" i="4"/>
  <c r="M694" i="4"/>
  <c r="G694" i="4"/>
  <c r="F694" i="4"/>
  <c r="U694" i="4"/>
  <c r="E694" i="4"/>
  <c r="D694" i="4"/>
  <c r="C694" i="4"/>
  <c r="B694" i="4"/>
  <c r="A694" i="4"/>
  <c r="V694" i="4"/>
  <c r="N693" i="4"/>
  <c r="M693" i="4"/>
  <c r="G693" i="4"/>
  <c r="F693" i="4"/>
  <c r="U693" i="4"/>
  <c r="E693" i="4"/>
  <c r="D693" i="4"/>
  <c r="C693" i="4"/>
  <c r="B693" i="4"/>
  <c r="A693" i="4"/>
  <c r="V693" i="4"/>
  <c r="N692" i="4"/>
  <c r="M692" i="4"/>
  <c r="G692" i="4"/>
  <c r="F692" i="4"/>
  <c r="U692" i="4"/>
  <c r="E692" i="4"/>
  <c r="D692" i="4"/>
  <c r="C692" i="4"/>
  <c r="B692" i="4"/>
  <c r="A692" i="4"/>
  <c r="V692" i="4"/>
  <c r="N691" i="4"/>
  <c r="M691" i="4"/>
  <c r="G691" i="4"/>
  <c r="F691" i="4"/>
  <c r="U691" i="4"/>
  <c r="E691" i="4"/>
  <c r="D691" i="4"/>
  <c r="C691" i="4"/>
  <c r="B691" i="4"/>
  <c r="A691" i="4"/>
  <c r="V691" i="4"/>
  <c r="N690" i="4"/>
  <c r="M690" i="4"/>
  <c r="G690" i="4"/>
  <c r="F690" i="4"/>
  <c r="U690" i="4"/>
  <c r="E690" i="4"/>
  <c r="D690" i="4"/>
  <c r="C690" i="4"/>
  <c r="B690" i="4"/>
  <c r="A690" i="4"/>
  <c r="V690" i="4"/>
  <c r="N689" i="4"/>
  <c r="M689" i="4"/>
  <c r="G689" i="4"/>
  <c r="F689" i="4"/>
  <c r="U689" i="4"/>
  <c r="E689" i="4"/>
  <c r="D689" i="4"/>
  <c r="C689" i="4"/>
  <c r="B689" i="4"/>
  <c r="A689" i="4"/>
  <c r="V689" i="4"/>
  <c r="N688" i="4"/>
  <c r="M688" i="4"/>
  <c r="G688" i="4"/>
  <c r="F688" i="4"/>
  <c r="U688" i="4"/>
  <c r="E688" i="4"/>
  <c r="D688" i="4"/>
  <c r="C688" i="4"/>
  <c r="B688" i="4"/>
  <c r="A688" i="4"/>
  <c r="V688" i="4"/>
  <c r="N687" i="4"/>
  <c r="M687" i="4"/>
  <c r="G687" i="4"/>
  <c r="F687" i="4"/>
  <c r="U687" i="4"/>
  <c r="E687" i="4"/>
  <c r="D687" i="4"/>
  <c r="C687" i="4"/>
  <c r="B687" i="4"/>
  <c r="A687" i="4"/>
  <c r="V687" i="4"/>
  <c r="N686" i="4"/>
  <c r="M686" i="4"/>
  <c r="G686" i="4"/>
  <c r="F686" i="4"/>
  <c r="U686" i="4"/>
  <c r="E686" i="4"/>
  <c r="D686" i="4"/>
  <c r="C686" i="4"/>
  <c r="B686" i="4"/>
  <c r="A686" i="4"/>
  <c r="V686" i="4"/>
  <c r="N685" i="4"/>
  <c r="M685" i="4"/>
  <c r="G685" i="4"/>
  <c r="F685" i="4"/>
  <c r="U685" i="4"/>
  <c r="E685" i="4"/>
  <c r="D685" i="4"/>
  <c r="C685" i="4"/>
  <c r="B685" i="4"/>
  <c r="A685" i="4"/>
  <c r="V685" i="4"/>
  <c r="N684" i="4"/>
  <c r="M684" i="4"/>
  <c r="G684" i="4"/>
  <c r="F684" i="4"/>
  <c r="U684" i="4"/>
  <c r="E684" i="4"/>
  <c r="D684" i="4"/>
  <c r="C684" i="4"/>
  <c r="B684" i="4"/>
  <c r="A684" i="4"/>
  <c r="V684" i="4"/>
  <c r="N683" i="4"/>
  <c r="M683" i="4"/>
  <c r="G683" i="4"/>
  <c r="F683" i="4"/>
  <c r="U683" i="4"/>
  <c r="E683" i="4"/>
  <c r="D683" i="4"/>
  <c r="C683" i="4"/>
  <c r="B683" i="4"/>
  <c r="A683" i="4"/>
  <c r="V683" i="4"/>
  <c r="N682" i="4"/>
  <c r="M682" i="4"/>
  <c r="G682" i="4"/>
  <c r="F682" i="4"/>
  <c r="U682" i="4"/>
  <c r="E682" i="4"/>
  <c r="D682" i="4"/>
  <c r="C682" i="4"/>
  <c r="B682" i="4"/>
  <c r="A682" i="4"/>
  <c r="V682" i="4"/>
  <c r="N681" i="4"/>
  <c r="M681" i="4"/>
  <c r="G681" i="4"/>
  <c r="F681" i="4"/>
  <c r="U681" i="4"/>
  <c r="E681" i="4"/>
  <c r="D681" i="4"/>
  <c r="C681" i="4"/>
  <c r="B681" i="4"/>
  <c r="A681" i="4"/>
  <c r="V681" i="4"/>
  <c r="N680" i="4"/>
  <c r="M680" i="4"/>
  <c r="G680" i="4"/>
  <c r="F680" i="4"/>
  <c r="U680" i="4"/>
  <c r="E680" i="4"/>
  <c r="D680" i="4"/>
  <c r="C680" i="4"/>
  <c r="B680" i="4"/>
  <c r="A680" i="4"/>
  <c r="V680" i="4"/>
  <c r="N679" i="4"/>
  <c r="M679" i="4"/>
  <c r="G679" i="4"/>
  <c r="F679" i="4"/>
  <c r="U679" i="4"/>
  <c r="E679" i="4"/>
  <c r="D679" i="4"/>
  <c r="C679" i="4"/>
  <c r="B679" i="4"/>
  <c r="A679" i="4"/>
  <c r="V679" i="4"/>
  <c r="N678" i="4"/>
  <c r="M678" i="4"/>
  <c r="G678" i="4"/>
  <c r="F678" i="4"/>
  <c r="U678" i="4"/>
  <c r="E678" i="4"/>
  <c r="D678" i="4"/>
  <c r="C678" i="4"/>
  <c r="B678" i="4"/>
  <c r="A678" i="4"/>
  <c r="V678" i="4"/>
  <c r="N677" i="4"/>
  <c r="M677" i="4"/>
  <c r="G677" i="4"/>
  <c r="F677" i="4"/>
  <c r="U677" i="4"/>
  <c r="E677" i="4"/>
  <c r="D677" i="4"/>
  <c r="C677" i="4"/>
  <c r="B677" i="4"/>
  <c r="A677" i="4"/>
  <c r="V677" i="4"/>
  <c r="N676" i="4"/>
  <c r="M676" i="4"/>
  <c r="G676" i="4"/>
  <c r="F676" i="4"/>
  <c r="U676" i="4"/>
  <c r="E676" i="4"/>
  <c r="D676" i="4"/>
  <c r="C676" i="4"/>
  <c r="B676" i="4"/>
  <c r="A676" i="4"/>
  <c r="V676" i="4"/>
  <c r="N675" i="4"/>
  <c r="M675" i="4"/>
  <c r="G675" i="4"/>
  <c r="F675" i="4"/>
  <c r="U675" i="4"/>
  <c r="E675" i="4"/>
  <c r="D675" i="4"/>
  <c r="C675" i="4"/>
  <c r="B675" i="4"/>
  <c r="A675" i="4"/>
  <c r="V675" i="4"/>
  <c r="N674" i="4"/>
  <c r="M674" i="4"/>
  <c r="G674" i="4"/>
  <c r="F674" i="4"/>
  <c r="U674" i="4"/>
  <c r="E674" i="4"/>
  <c r="D674" i="4"/>
  <c r="C674" i="4"/>
  <c r="B674" i="4"/>
  <c r="A674" i="4"/>
  <c r="V674" i="4"/>
  <c r="N673" i="4"/>
  <c r="M673" i="4"/>
  <c r="G673" i="4"/>
  <c r="F673" i="4"/>
  <c r="U673" i="4"/>
  <c r="E673" i="4"/>
  <c r="D673" i="4"/>
  <c r="C673" i="4"/>
  <c r="B673" i="4"/>
  <c r="A673" i="4"/>
  <c r="V673" i="4"/>
  <c r="N672" i="4"/>
  <c r="M672" i="4"/>
  <c r="G672" i="4"/>
  <c r="F672" i="4"/>
  <c r="U672" i="4"/>
  <c r="E672" i="4"/>
  <c r="D672" i="4"/>
  <c r="C672" i="4"/>
  <c r="B672" i="4"/>
  <c r="A672" i="4"/>
  <c r="V672" i="4"/>
  <c r="N671" i="4"/>
  <c r="M671" i="4"/>
  <c r="G671" i="4"/>
  <c r="F671" i="4"/>
  <c r="U671" i="4"/>
  <c r="E671" i="4"/>
  <c r="D671" i="4"/>
  <c r="C671" i="4"/>
  <c r="B671" i="4"/>
  <c r="A671" i="4"/>
  <c r="V671" i="4"/>
  <c r="N670" i="4"/>
  <c r="M670" i="4"/>
  <c r="G670" i="4"/>
  <c r="F670" i="4"/>
  <c r="U670" i="4"/>
  <c r="E670" i="4"/>
  <c r="D670" i="4"/>
  <c r="C670" i="4"/>
  <c r="B670" i="4"/>
  <c r="A670" i="4"/>
  <c r="V670" i="4"/>
  <c r="N669" i="4"/>
  <c r="M669" i="4"/>
  <c r="G669" i="4"/>
  <c r="F669" i="4"/>
  <c r="U669" i="4"/>
  <c r="E669" i="4"/>
  <c r="D669" i="4"/>
  <c r="C669" i="4"/>
  <c r="B669" i="4"/>
  <c r="A669" i="4"/>
  <c r="V669" i="4"/>
  <c r="N668" i="4"/>
  <c r="M668" i="4"/>
  <c r="G668" i="4"/>
  <c r="F668" i="4"/>
  <c r="U668" i="4"/>
  <c r="E668" i="4"/>
  <c r="D668" i="4"/>
  <c r="C668" i="4"/>
  <c r="B668" i="4"/>
  <c r="A668" i="4"/>
  <c r="V668" i="4"/>
  <c r="N667" i="4"/>
  <c r="M667" i="4"/>
  <c r="G667" i="4"/>
  <c r="F667" i="4"/>
  <c r="U667" i="4"/>
  <c r="E667" i="4"/>
  <c r="D667" i="4"/>
  <c r="C667" i="4"/>
  <c r="B667" i="4"/>
  <c r="A667" i="4"/>
  <c r="V667" i="4"/>
  <c r="N666" i="4"/>
  <c r="M666" i="4"/>
  <c r="G666" i="4"/>
  <c r="F666" i="4"/>
  <c r="U666" i="4"/>
  <c r="E666" i="4"/>
  <c r="D666" i="4"/>
  <c r="C666" i="4"/>
  <c r="B666" i="4"/>
  <c r="A666" i="4"/>
  <c r="V666" i="4"/>
  <c r="N665" i="4"/>
  <c r="M665" i="4"/>
  <c r="G665" i="4"/>
  <c r="F665" i="4"/>
  <c r="U665" i="4"/>
  <c r="E665" i="4"/>
  <c r="D665" i="4"/>
  <c r="C665" i="4"/>
  <c r="B665" i="4"/>
  <c r="A665" i="4"/>
  <c r="V665" i="4"/>
  <c r="N664" i="4"/>
  <c r="M664" i="4"/>
  <c r="G664" i="4"/>
  <c r="F664" i="4"/>
  <c r="U664" i="4"/>
  <c r="E664" i="4"/>
  <c r="D664" i="4"/>
  <c r="C664" i="4"/>
  <c r="B664" i="4"/>
  <c r="A664" i="4"/>
  <c r="V664" i="4"/>
  <c r="N663" i="4"/>
  <c r="M663" i="4"/>
  <c r="G663" i="4"/>
  <c r="F663" i="4"/>
  <c r="U663" i="4"/>
  <c r="E663" i="4"/>
  <c r="D663" i="4"/>
  <c r="C663" i="4"/>
  <c r="B663" i="4"/>
  <c r="A663" i="4"/>
  <c r="V663" i="4"/>
  <c r="N662" i="4"/>
  <c r="M662" i="4"/>
  <c r="G662" i="4"/>
  <c r="F662" i="4"/>
  <c r="U662" i="4"/>
  <c r="E662" i="4"/>
  <c r="D662" i="4"/>
  <c r="C662" i="4"/>
  <c r="B662" i="4"/>
  <c r="A662" i="4"/>
  <c r="V662" i="4"/>
  <c r="N661" i="4"/>
  <c r="M661" i="4"/>
  <c r="G661" i="4"/>
  <c r="F661" i="4"/>
  <c r="U661" i="4"/>
  <c r="E661" i="4"/>
  <c r="D661" i="4"/>
  <c r="C661" i="4"/>
  <c r="B661" i="4"/>
  <c r="A661" i="4"/>
  <c r="V661" i="4"/>
  <c r="N660" i="4"/>
  <c r="M660" i="4"/>
  <c r="G660" i="4"/>
  <c r="F660" i="4"/>
  <c r="U660" i="4"/>
  <c r="E660" i="4"/>
  <c r="D660" i="4"/>
  <c r="C660" i="4"/>
  <c r="B660" i="4"/>
  <c r="A660" i="4"/>
  <c r="V660" i="4"/>
  <c r="N659" i="4"/>
  <c r="M659" i="4"/>
  <c r="G659" i="4"/>
  <c r="F659" i="4"/>
  <c r="U659" i="4"/>
  <c r="E659" i="4"/>
  <c r="D659" i="4"/>
  <c r="C659" i="4"/>
  <c r="B659" i="4"/>
  <c r="A659" i="4"/>
  <c r="V659" i="4"/>
  <c r="N658" i="4"/>
  <c r="M658" i="4"/>
  <c r="G658" i="4"/>
  <c r="F658" i="4"/>
  <c r="U658" i="4"/>
  <c r="E658" i="4"/>
  <c r="D658" i="4"/>
  <c r="C658" i="4"/>
  <c r="B658" i="4"/>
  <c r="A658" i="4"/>
  <c r="V658" i="4"/>
  <c r="N657" i="4"/>
  <c r="M657" i="4"/>
  <c r="G657" i="4"/>
  <c r="F657" i="4"/>
  <c r="U657" i="4"/>
  <c r="E657" i="4"/>
  <c r="D657" i="4"/>
  <c r="C657" i="4"/>
  <c r="B657" i="4"/>
  <c r="A657" i="4"/>
  <c r="V657" i="4"/>
  <c r="N656" i="4"/>
  <c r="M656" i="4"/>
  <c r="G656" i="4"/>
  <c r="F656" i="4"/>
  <c r="U656" i="4"/>
  <c r="E656" i="4"/>
  <c r="D656" i="4"/>
  <c r="C656" i="4"/>
  <c r="B656" i="4"/>
  <c r="A656" i="4"/>
  <c r="V656" i="4"/>
  <c r="N655" i="4"/>
  <c r="M655" i="4"/>
  <c r="G655" i="4"/>
  <c r="F655" i="4"/>
  <c r="U655" i="4"/>
  <c r="E655" i="4"/>
  <c r="D655" i="4"/>
  <c r="C655" i="4"/>
  <c r="B655" i="4"/>
  <c r="A655" i="4"/>
  <c r="V655" i="4"/>
  <c r="N654" i="4"/>
  <c r="M654" i="4"/>
  <c r="G654" i="4"/>
  <c r="F654" i="4"/>
  <c r="U654" i="4"/>
  <c r="E654" i="4"/>
  <c r="D654" i="4"/>
  <c r="C654" i="4"/>
  <c r="B654" i="4"/>
  <c r="A654" i="4"/>
  <c r="V654" i="4"/>
  <c r="N653" i="4"/>
  <c r="M653" i="4"/>
  <c r="G653" i="4"/>
  <c r="F653" i="4"/>
  <c r="U653" i="4"/>
  <c r="E653" i="4"/>
  <c r="D653" i="4"/>
  <c r="C653" i="4"/>
  <c r="B653" i="4"/>
  <c r="A653" i="4"/>
  <c r="V653" i="4"/>
  <c r="N652" i="4"/>
  <c r="M652" i="4"/>
  <c r="G652" i="4"/>
  <c r="F652" i="4"/>
  <c r="U652" i="4"/>
  <c r="E652" i="4"/>
  <c r="D652" i="4"/>
  <c r="C652" i="4"/>
  <c r="B652" i="4"/>
  <c r="A652" i="4"/>
  <c r="V652" i="4"/>
  <c r="N651" i="4"/>
  <c r="M651" i="4"/>
  <c r="G651" i="4"/>
  <c r="F651" i="4"/>
  <c r="U651" i="4"/>
  <c r="E651" i="4"/>
  <c r="D651" i="4"/>
  <c r="C651" i="4"/>
  <c r="B651" i="4"/>
  <c r="A651" i="4"/>
  <c r="V651" i="4"/>
  <c r="N650" i="4"/>
  <c r="M650" i="4"/>
  <c r="G650" i="4"/>
  <c r="F650" i="4"/>
  <c r="U650" i="4"/>
  <c r="E650" i="4"/>
  <c r="D650" i="4"/>
  <c r="C650" i="4"/>
  <c r="B650" i="4"/>
  <c r="A650" i="4"/>
  <c r="V650" i="4"/>
  <c r="N649" i="4"/>
  <c r="M649" i="4"/>
  <c r="G649" i="4"/>
  <c r="F649" i="4"/>
  <c r="U649" i="4"/>
  <c r="E649" i="4"/>
  <c r="D649" i="4"/>
  <c r="C649" i="4"/>
  <c r="B649" i="4"/>
  <c r="A649" i="4"/>
  <c r="V649" i="4"/>
  <c r="N648" i="4"/>
  <c r="M648" i="4"/>
  <c r="G648" i="4"/>
  <c r="F648" i="4"/>
  <c r="U648" i="4"/>
  <c r="E648" i="4"/>
  <c r="D648" i="4"/>
  <c r="C648" i="4"/>
  <c r="B648" i="4"/>
  <c r="A648" i="4"/>
  <c r="V648" i="4"/>
  <c r="N647" i="4"/>
  <c r="M647" i="4"/>
  <c r="G647" i="4"/>
  <c r="F647" i="4"/>
  <c r="U647" i="4"/>
  <c r="E647" i="4"/>
  <c r="D647" i="4"/>
  <c r="C647" i="4"/>
  <c r="B647" i="4"/>
  <c r="A647" i="4"/>
  <c r="V647" i="4"/>
  <c r="N646" i="4"/>
  <c r="M646" i="4"/>
  <c r="G646" i="4"/>
  <c r="F646" i="4"/>
  <c r="U646" i="4"/>
  <c r="E646" i="4"/>
  <c r="D646" i="4"/>
  <c r="C646" i="4"/>
  <c r="B646" i="4"/>
  <c r="A646" i="4"/>
  <c r="V646" i="4"/>
  <c r="N645" i="4"/>
  <c r="M645" i="4"/>
  <c r="G645" i="4"/>
  <c r="F645" i="4"/>
  <c r="U645" i="4"/>
  <c r="E645" i="4"/>
  <c r="D645" i="4"/>
  <c r="C645" i="4"/>
  <c r="B645" i="4"/>
  <c r="A645" i="4"/>
  <c r="V645" i="4"/>
  <c r="N644" i="4"/>
  <c r="M644" i="4"/>
  <c r="G644" i="4"/>
  <c r="F644" i="4"/>
  <c r="U644" i="4"/>
  <c r="E644" i="4"/>
  <c r="D644" i="4"/>
  <c r="C644" i="4"/>
  <c r="B644" i="4"/>
  <c r="A644" i="4"/>
  <c r="V644" i="4"/>
  <c r="N643" i="4"/>
  <c r="M643" i="4"/>
  <c r="G643" i="4"/>
  <c r="F643" i="4"/>
  <c r="U643" i="4"/>
  <c r="E643" i="4"/>
  <c r="D643" i="4"/>
  <c r="C643" i="4"/>
  <c r="B643" i="4"/>
  <c r="A643" i="4"/>
  <c r="V643" i="4"/>
  <c r="N642" i="4"/>
  <c r="M642" i="4"/>
  <c r="G642" i="4"/>
  <c r="F642" i="4"/>
  <c r="U642" i="4"/>
  <c r="E642" i="4"/>
  <c r="D642" i="4"/>
  <c r="C642" i="4"/>
  <c r="B642" i="4"/>
  <c r="A642" i="4"/>
  <c r="V642" i="4"/>
  <c r="N641" i="4"/>
  <c r="M641" i="4"/>
  <c r="G641" i="4"/>
  <c r="F641" i="4"/>
  <c r="U641" i="4"/>
  <c r="E641" i="4"/>
  <c r="D641" i="4"/>
  <c r="C641" i="4"/>
  <c r="B641" i="4"/>
  <c r="A641" i="4"/>
  <c r="V641" i="4"/>
  <c r="N640" i="4"/>
  <c r="M640" i="4"/>
  <c r="G640" i="4"/>
  <c r="F640" i="4"/>
  <c r="U640" i="4"/>
  <c r="E640" i="4"/>
  <c r="D640" i="4"/>
  <c r="C640" i="4"/>
  <c r="B640" i="4"/>
  <c r="A640" i="4"/>
  <c r="V640" i="4"/>
  <c r="N639" i="4"/>
  <c r="M639" i="4"/>
  <c r="G639" i="4"/>
  <c r="F639" i="4"/>
  <c r="U639" i="4"/>
  <c r="E639" i="4"/>
  <c r="D639" i="4"/>
  <c r="C639" i="4"/>
  <c r="B639" i="4"/>
  <c r="A639" i="4"/>
  <c r="V639" i="4"/>
  <c r="N638" i="4"/>
  <c r="M638" i="4"/>
  <c r="G638" i="4"/>
  <c r="F638" i="4"/>
  <c r="U638" i="4"/>
  <c r="E638" i="4"/>
  <c r="D638" i="4"/>
  <c r="C638" i="4"/>
  <c r="B638" i="4"/>
  <c r="A638" i="4"/>
  <c r="V638" i="4"/>
  <c r="N637" i="4"/>
  <c r="M637" i="4"/>
  <c r="G637" i="4"/>
  <c r="F637" i="4"/>
  <c r="U637" i="4"/>
  <c r="E637" i="4"/>
  <c r="D637" i="4"/>
  <c r="C637" i="4"/>
  <c r="B637" i="4"/>
  <c r="A637" i="4"/>
  <c r="V637" i="4"/>
  <c r="N636" i="4"/>
  <c r="M636" i="4"/>
  <c r="G636" i="4"/>
  <c r="F636" i="4"/>
  <c r="U636" i="4"/>
  <c r="E636" i="4"/>
  <c r="D636" i="4"/>
  <c r="C636" i="4"/>
  <c r="B636" i="4"/>
  <c r="A636" i="4"/>
  <c r="V636" i="4"/>
  <c r="N635" i="4"/>
  <c r="M635" i="4"/>
  <c r="G635" i="4"/>
  <c r="F635" i="4"/>
  <c r="U635" i="4"/>
  <c r="E635" i="4"/>
  <c r="D635" i="4"/>
  <c r="C635" i="4"/>
  <c r="B635" i="4"/>
  <c r="A635" i="4"/>
  <c r="V635" i="4"/>
  <c r="N634" i="4"/>
  <c r="M634" i="4"/>
  <c r="G634" i="4"/>
  <c r="F634" i="4"/>
  <c r="U634" i="4"/>
  <c r="E634" i="4"/>
  <c r="D634" i="4"/>
  <c r="C634" i="4"/>
  <c r="B634" i="4"/>
  <c r="A634" i="4"/>
  <c r="V634" i="4"/>
  <c r="N633" i="4"/>
  <c r="M633" i="4"/>
  <c r="G633" i="4"/>
  <c r="F633" i="4"/>
  <c r="U633" i="4"/>
  <c r="E633" i="4"/>
  <c r="D633" i="4"/>
  <c r="C633" i="4"/>
  <c r="B633" i="4"/>
  <c r="A633" i="4"/>
  <c r="V633" i="4"/>
  <c r="N632" i="4"/>
  <c r="M632" i="4"/>
  <c r="G632" i="4"/>
  <c r="F632" i="4"/>
  <c r="U632" i="4"/>
  <c r="E632" i="4"/>
  <c r="D632" i="4"/>
  <c r="C632" i="4"/>
  <c r="B632" i="4"/>
  <c r="A632" i="4"/>
  <c r="V632" i="4"/>
  <c r="N631" i="4"/>
  <c r="M631" i="4"/>
  <c r="G631" i="4"/>
  <c r="F631" i="4"/>
  <c r="U631" i="4"/>
  <c r="E631" i="4"/>
  <c r="D631" i="4"/>
  <c r="C631" i="4"/>
  <c r="B631" i="4"/>
  <c r="A631" i="4"/>
  <c r="V631" i="4"/>
  <c r="N630" i="4"/>
  <c r="M630" i="4"/>
  <c r="G630" i="4"/>
  <c r="F630" i="4"/>
  <c r="U630" i="4"/>
  <c r="E630" i="4"/>
  <c r="D630" i="4"/>
  <c r="C630" i="4"/>
  <c r="B630" i="4"/>
  <c r="A630" i="4"/>
  <c r="V630" i="4"/>
  <c r="N629" i="4"/>
  <c r="M629" i="4"/>
  <c r="G629" i="4"/>
  <c r="F629" i="4"/>
  <c r="U629" i="4"/>
  <c r="E629" i="4"/>
  <c r="D629" i="4"/>
  <c r="C629" i="4"/>
  <c r="B629" i="4"/>
  <c r="A629" i="4"/>
  <c r="V629" i="4"/>
  <c r="N628" i="4"/>
  <c r="M628" i="4"/>
  <c r="G628" i="4"/>
  <c r="F628" i="4"/>
  <c r="U628" i="4"/>
  <c r="E628" i="4"/>
  <c r="D628" i="4"/>
  <c r="C628" i="4"/>
  <c r="B628" i="4"/>
  <c r="A628" i="4"/>
  <c r="V628" i="4"/>
  <c r="N627" i="4"/>
  <c r="M627" i="4"/>
  <c r="G627" i="4"/>
  <c r="F627" i="4"/>
  <c r="U627" i="4"/>
  <c r="E627" i="4"/>
  <c r="D627" i="4"/>
  <c r="C627" i="4"/>
  <c r="B627" i="4"/>
  <c r="A627" i="4"/>
  <c r="V627" i="4"/>
  <c r="N626" i="4"/>
  <c r="M626" i="4"/>
  <c r="G626" i="4"/>
  <c r="F626" i="4"/>
  <c r="U626" i="4"/>
  <c r="E626" i="4"/>
  <c r="D626" i="4"/>
  <c r="C626" i="4"/>
  <c r="B626" i="4"/>
  <c r="A626" i="4"/>
  <c r="V626" i="4"/>
  <c r="N625" i="4"/>
  <c r="M625" i="4"/>
  <c r="G625" i="4"/>
  <c r="F625" i="4"/>
  <c r="U625" i="4"/>
  <c r="E625" i="4"/>
  <c r="D625" i="4"/>
  <c r="C625" i="4"/>
  <c r="B625" i="4"/>
  <c r="A625" i="4"/>
  <c r="V625" i="4"/>
  <c r="N624" i="4"/>
  <c r="M624" i="4"/>
  <c r="G624" i="4"/>
  <c r="F624" i="4"/>
  <c r="U624" i="4"/>
  <c r="E624" i="4"/>
  <c r="D624" i="4"/>
  <c r="C624" i="4"/>
  <c r="B624" i="4"/>
  <c r="A624" i="4"/>
  <c r="V624" i="4"/>
  <c r="N623" i="4"/>
  <c r="M623" i="4"/>
  <c r="G623" i="4"/>
  <c r="F623" i="4"/>
  <c r="U623" i="4"/>
  <c r="E623" i="4"/>
  <c r="D623" i="4"/>
  <c r="C623" i="4"/>
  <c r="B623" i="4"/>
  <c r="A623" i="4"/>
  <c r="V623" i="4"/>
  <c r="N622" i="4"/>
  <c r="M622" i="4"/>
  <c r="G622" i="4"/>
  <c r="F622" i="4"/>
  <c r="U622" i="4"/>
  <c r="E622" i="4"/>
  <c r="D622" i="4"/>
  <c r="C622" i="4"/>
  <c r="B622" i="4"/>
  <c r="A622" i="4"/>
  <c r="V622" i="4"/>
  <c r="N621" i="4"/>
  <c r="M621" i="4"/>
  <c r="G621" i="4"/>
  <c r="F621" i="4"/>
  <c r="U621" i="4"/>
  <c r="E621" i="4"/>
  <c r="D621" i="4"/>
  <c r="C621" i="4"/>
  <c r="B621" i="4"/>
  <c r="A621" i="4"/>
  <c r="V621" i="4"/>
  <c r="N620" i="4"/>
  <c r="M620" i="4"/>
  <c r="G620" i="4"/>
  <c r="F620" i="4"/>
  <c r="U620" i="4"/>
  <c r="E620" i="4"/>
  <c r="D620" i="4"/>
  <c r="C620" i="4"/>
  <c r="B620" i="4"/>
  <c r="A620" i="4"/>
  <c r="V620" i="4"/>
  <c r="N619" i="4"/>
  <c r="M619" i="4"/>
  <c r="G619" i="4"/>
  <c r="F619" i="4"/>
  <c r="U619" i="4"/>
  <c r="E619" i="4"/>
  <c r="D619" i="4"/>
  <c r="C619" i="4"/>
  <c r="B619" i="4"/>
  <c r="A619" i="4"/>
  <c r="V619" i="4"/>
  <c r="N618" i="4"/>
  <c r="M618" i="4"/>
  <c r="G618" i="4"/>
  <c r="F618" i="4"/>
  <c r="U618" i="4"/>
  <c r="E618" i="4"/>
  <c r="D618" i="4"/>
  <c r="C618" i="4"/>
  <c r="B618" i="4"/>
  <c r="A618" i="4"/>
  <c r="V618" i="4"/>
  <c r="N617" i="4"/>
  <c r="M617" i="4"/>
  <c r="G617" i="4"/>
  <c r="F617" i="4"/>
  <c r="U617" i="4"/>
  <c r="E617" i="4"/>
  <c r="D617" i="4"/>
  <c r="C617" i="4"/>
  <c r="B617" i="4"/>
  <c r="A617" i="4"/>
  <c r="V617" i="4"/>
  <c r="N616" i="4"/>
  <c r="M616" i="4"/>
  <c r="G616" i="4"/>
  <c r="F616" i="4"/>
  <c r="U616" i="4"/>
  <c r="E616" i="4"/>
  <c r="D616" i="4"/>
  <c r="C616" i="4"/>
  <c r="B616" i="4"/>
  <c r="A616" i="4"/>
  <c r="V616" i="4"/>
  <c r="N615" i="4"/>
  <c r="M615" i="4"/>
  <c r="G615" i="4"/>
  <c r="F615" i="4"/>
  <c r="U615" i="4"/>
  <c r="E615" i="4"/>
  <c r="D615" i="4"/>
  <c r="C615" i="4"/>
  <c r="B615" i="4"/>
  <c r="A615" i="4"/>
  <c r="V615" i="4"/>
  <c r="N614" i="4"/>
  <c r="M614" i="4"/>
  <c r="G614" i="4"/>
  <c r="F614" i="4"/>
  <c r="U614" i="4"/>
  <c r="E614" i="4"/>
  <c r="D614" i="4"/>
  <c r="C614" i="4"/>
  <c r="B614" i="4"/>
  <c r="A614" i="4"/>
  <c r="V614" i="4"/>
  <c r="N613" i="4"/>
  <c r="M613" i="4"/>
  <c r="G613" i="4"/>
  <c r="F613" i="4"/>
  <c r="U613" i="4"/>
  <c r="E613" i="4"/>
  <c r="D613" i="4"/>
  <c r="C613" i="4"/>
  <c r="B613" i="4"/>
  <c r="A613" i="4"/>
  <c r="V613" i="4"/>
  <c r="N612" i="4"/>
  <c r="M612" i="4"/>
  <c r="G612" i="4"/>
  <c r="F612" i="4"/>
  <c r="U612" i="4"/>
  <c r="E612" i="4"/>
  <c r="D612" i="4"/>
  <c r="C612" i="4"/>
  <c r="B612" i="4"/>
  <c r="A612" i="4"/>
  <c r="V612" i="4"/>
  <c r="N611" i="4"/>
  <c r="M611" i="4"/>
  <c r="G611" i="4"/>
  <c r="F611" i="4"/>
  <c r="U611" i="4"/>
  <c r="E611" i="4"/>
  <c r="D611" i="4"/>
  <c r="C611" i="4"/>
  <c r="B611" i="4"/>
  <c r="A611" i="4"/>
  <c r="V611" i="4"/>
  <c r="N610" i="4"/>
  <c r="M610" i="4"/>
  <c r="G610" i="4"/>
  <c r="F610" i="4"/>
  <c r="U610" i="4"/>
  <c r="E610" i="4"/>
  <c r="D610" i="4"/>
  <c r="C610" i="4"/>
  <c r="B610" i="4"/>
  <c r="A610" i="4"/>
  <c r="V610" i="4"/>
  <c r="N609" i="4"/>
  <c r="M609" i="4"/>
  <c r="G609" i="4"/>
  <c r="F609" i="4"/>
  <c r="U609" i="4"/>
  <c r="E609" i="4"/>
  <c r="D609" i="4"/>
  <c r="C609" i="4"/>
  <c r="B609" i="4"/>
  <c r="A609" i="4"/>
  <c r="V609" i="4"/>
  <c r="N608" i="4"/>
  <c r="M608" i="4"/>
  <c r="G608" i="4"/>
  <c r="F608" i="4"/>
  <c r="U608" i="4"/>
  <c r="E608" i="4"/>
  <c r="D608" i="4"/>
  <c r="C608" i="4"/>
  <c r="B608" i="4"/>
  <c r="A608" i="4"/>
  <c r="V608" i="4"/>
  <c r="N607" i="4"/>
  <c r="M607" i="4"/>
  <c r="G607" i="4"/>
  <c r="F607" i="4"/>
  <c r="U607" i="4"/>
  <c r="E607" i="4"/>
  <c r="D607" i="4"/>
  <c r="C607" i="4"/>
  <c r="B607" i="4"/>
  <c r="A607" i="4"/>
  <c r="V607" i="4"/>
  <c r="N606" i="4"/>
  <c r="M606" i="4"/>
  <c r="G606" i="4"/>
  <c r="F606" i="4"/>
  <c r="U606" i="4"/>
  <c r="E606" i="4"/>
  <c r="D606" i="4"/>
  <c r="C606" i="4"/>
  <c r="B606" i="4"/>
  <c r="A606" i="4"/>
  <c r="V606" i="4"/>
  <c r="N605" i="4"/>
  <c r="M605" i="4"/>
  <c r="G605" i="4"/>
  <c r="F605" i="4"/>
  <c r="U605" i="4"/>
  <c r="E605" i="4"/>
  <c r="D605" i="4"/>
  <c r="C605" i="4"/>
  <c r="B605" i="4"/>
  <c r="A605" i="4"/>
  <c r="V605" i="4"/>
  <c r="N604" i="4"/>
  <c r="M604" i="4"/>
  <c r="G604" i="4"/>
  <c r="F604" i="4"/>
  <c r="U604" i="4"/>
  <c r="E604" i="4"/>
  <c r="D604" i="4"/>
  <c r="C604" i="4"/>
  <c r="B604" i="4"/>
  <c r="A604" i="4"/>
  <c r="V604" i="4"/>
  <c r="N603" i="4"/>
  <c r="M603" i="4"/>
  <c r="G603" i="4"/>
  <c r="F603" i="4"/>
  <c r="U603" i="4"/>
  <c r="E603" i="4"/>
  <c r="D603" i="4"/>
  <c r="C603" i="4"/>
  <c r="B603" i="4"/>
  <c r="A603" i="4"/>
  <c r="V603" i="4"/>
  <c r="N602" i="4"/>
  <c r="M602" i="4"/>
  <c r="G602" i="4"/>
  <c r="F602" i="4"/>
  <c r="U602" i="4"/>
  <c r="E602" i="4"/>
  <c r="D602" i="4"/>
  <c r="C602" i="4"/>
  <c r="B602" i="4"/>
  <c r="A602" i="4"/>
  <c r="V602" i="4"/>
  <c r="N601" i="4"/>
  <c r="M601" i="4"/>
  <c r="G601" i="4"/>
  <c r="F601" i="4"/>
  <c r="U601" i="4"/>
  <c r="E601" i="4"/>
  <c r="D601" i="4"/>
  <c r="C601" i="4"/>
  <c r="B601" i="4"/>
  <c r="A601" i="4"/>
  <c r="V601" i="4"/>
  <c r="N600" i="4"/>
  <c r="M600" i="4"/>
  <c r="G600" i="4"/>
  <c r="F600" i="4"/>
  <c r="U600" i="4"/>
  <c r="E600" i="4"/>
  <c r="D600" i="4"/>
  <c r="C600" i="4"/>
  <c r="B600" i="4"/>
  <c r="A600" i="4"/>
  <c r="V600" i="4"/>
  <c r="N599" i="4"/>
  <c r="M599" i="4"/>
  <c r="G599" i="4"/>
  <c r="F599" i="4"/>
  <c r="U599" i="4"/>
  <c r="E599" i="4"/>
  <c r="D599" i="4"/>
  <c r="C599" i="4"/>
  <c r="B599" i="4"/>
  <c r="A599" i="4"/>
  <c r="V599" i="4"/>
  <c r="N598" i="4"/>
  <c r="M598" i="4"/>
  <c r="G598" i="4"/>
  <c r="F598" i="4"/>
  <c r="U598" i="4"/>
  <c r="E598" i="4"/>
  <c r="D598" i="4"/>
  <c r="C598" i="4"/>
  <c r="B598" i="4"/>
  <c r="A598" i="4"/>
  <c r="V598" i="4"/>
  <c r="N597" i="4"/>
  <c r="M597" i="4"/>
  <c r="G597" i="4"/>
  <c r="F597" i="4"/>
  <c r="U597" i="4"/>
  <c r="E597" i="4"/>
  <c r="D597" i="4"/>
  <c r="C597" i="4"/>
  <c r="B597" i="4"/>
  <c r="A597" i="4"/>
  <c r="V597" i="4"/>
  <c r="N596" i="4"/>
  <c r="M596" i="4"/>
  <c r="G596" i="4"/>
  <c r="F596" i="4"/>
  <c r="U596" i="4"/>
  <c r="E596" i="4"/>
  <c r="D596" i="4"/>
  <c r="C596" i="4"/>
  <c r="B596" i="4"/>
  <c r="A596" i="4"/>
  <c r="V596" i="4"/>
  <c r="N595" i="4"/>
  <c r="M595" i="4"/>
  <c r="G595" i="4"/>
  <c r="F595" i="4"/>
  <c r="U595" i="4"/>
  <c r="E595" i="4"/>
  <c r="D595" i="4"/>
  <c r="C595" i="4"/>
  <c r="B595" i="4"/>
  <c r="A595" i="4"/>
  <c r="V595" i="4"/>
  <c r="N594" i="4"/>
  <c r="M594" i="4"/>
  <c r="G594" i="4"/>
  <c r="F594" i="4"/>
  <c r="U594" i="4"/>
  <c r="E594" i="4"/>
  <c r="D594" i="4"/>
  <c r="C594" i="4"/>
  <c r="B594" i="4"/>
  <c r="A594" i="4"/>
  <c r="V594" i="4"/>
  <c r="N593" i="4"/>
  <c r="M593" i="4"/>
  <c r="G593" i="4"/>
  <c r="F593" i="4"/>
  <c r="U593" i="4"/>
  <c r="E593" i="4"/>
  <c r="D593" i="4"/>
  <c r="C593" i="4"/>
  <c r="B593" i="4"/>
  <c r="A593" i="4"/>
  <c r="V593" i="4"/>
  <c r="N592" i="4"/>
  <c r="M592" i="4"/>
  <c r="G592" i="4"/>
  <c r="F592" i="4"/>
  <c r="U592" i="4"/>
  <c r="E592" i="4"/>
  <c r="D592" i="4"/>
  <c r="C592" i="4"/>
  <c r="B592" i="4"/>
  <c r="A592" i="4"/>
  <c r="V592" i="4"/>
  <c r="N591" i="4"/>
  <c r="M591" i="4"/>
  <c r="G591" i="4"/>
  <c r="F591" i="4"/>
  <c r="U591" i="4"/>
  <c r="E591" i="4"/>
  <c r="D591" i="4"/>
  <c r="C591" i="4"/>
  <c r="B591" i="4"/>
  <c r="A591" i="4"/>
  <c r="V591" i="4"/>
  <c r="N590" i="4"/>
  <c r="M590" i="4"/>
  <c r="G590" i="4"/>
  <c r="F590" i="4"/>
  <c r="U590" i="4"/>
  <c r="E590" i="4"/>
  <c r="D590" i="4"/>
  <c r="C590" i="4"/>
  <c r="B590" i="4"/>
  <c r="A590" i="4"/>
  <c r="V590" i="4"/>
  <c r="N589" i="4"/>
  <c r="M589" i="4"/>
  <c r="G589" i="4"/>
  <c r="F589" i="4"/>
  <c r="U589" i="4"/>
  <c r="E589" i="4"/>
  <c r="D589" i="4"/>
  <c r="C589" i="4"/>
  <c r="B589" i="4"/>
  <c r="A589" i="4"/>
  <c r="V589" i="4"/>
  <c r="N588" i="4"/>
  <c r="M588" i="4"/>
  <c r="G588" i="4"/>
  <c r="F588" i="4"/>
  <c r="U588" i="4"/>
  <c r="E588" i="4"/>
  <c r="D588" i="4"/>
  <c r="C588" i="4"/>
  <c r="B588" i="4"/>
  <c r="A588" i="4"/>
  <c r="V588" i="4"/>
  <c r="N587" i="4"/>
  <c r="M587" i="4"/>
  <c r="G587" i="4"/>
  <c r="F587" i="4"/>
  <c r="U587" i="4"/>
  <c r="E587" i="4"/>
  <c r="D587" i="4"/>
  <c r="C587" i="4"/>
  <c r="B587" i="4"/>
  <c r="A587" i="4"/>
  <c r="V587" i="4"/>
  <c r="N586" i="4"/>
  <c r="M586" i="4"/>
  <c r="G586" i="4"/>
  <c r="F586" i="4"/>
  <c r="U586" i="4"/>
  <c r="E586" i="4"/>
  <c r="D586" i="4"/>
  <c r="C586" i="4"/>
  <c r="B586" i="4"/>
  <c r="A586" i="4"/>
  <c r="V586" i="4"/>
  <c r="N585" i="4"/>
  <c r="M585" i="4"/>
  <c r="G585" i="4"/>
  <c r="F585" i="4"/>
  <c r="U585" i="4"/>
  <c r="E585" i="4"/>
  <c r="D585" i="4"/>
  <c r="C585" i="4"/>
  <c r="B585" i="4"/>
  <c r="A585" i="4"/>
  <c r="V585" i="4"/>
  <c r="N584" i="4"/>
  <c r="M584" i="4"/>
  <c r="G584" i="4"/>
  <c r="F584" i="4"/>
  <c r="U584" i="4"/>
  <c r="E584" i="4"/>
  <c r="D584" i="4"/>
  <c r="C584" i="4"/>
  <c r="B584" i="4"/>
  <c r="A584" i="4"/>
  <c r="V584" i="4"/>
  <c r="N583" i="4"/>
  <c r="M583" i="4"/>
  <c r="G583" i="4"/>
  <c r="F583" i="4"/>
  <c r="U583" i="4"/>
  <c r="E583" i="4"/>
  <c r="D583" i="4"/>
  <c r="C583" i="4"/>
  <c r="B583" i="4"/>
  <c r="A583" i="4"/>
  <c r="V583" i="4"/>
  <c r="N582" i="4"/>
  <c r="M582" i="4"/>
  <c r="G582" i="4"/>
  <c r="F582" i="4"/>
  <c r="U582" i="4"/>
  <c r="E582" i="4"/>
  <c r="D582" i="4"/>
  <c r="C582" i="4"/>
  <c r="B582" i="4"/>
  <c r="A582" i="4"/>
  <c r="V582" i="4"/>
  <c r="N581" i="4"/>
  <c r="M581" i="4"/>
  <c r="G581" i="4"/>
  <c r="F581" i="4"/>
  <c r="U581" i="4"/>
  <c r="E581" i="4"/>
  <c r="D581" i="4"/>
  <c r="C581" i="4"/>
  <c r="B581" i="4"/>
  <c r="A581" i="4"/>
  <c r="V581" i="4"/>
  <c r="N580" i="4"/>
  <c r="M580" i="4"/>
  <c r="G580" i="4"/>
  <c r="F580" i="4"/>
  <c r="U580" i="4"/>
  <c r="E580" i="4"/>
  <c r="D580" i="4"/>
  <c r="C580" i="4"/>
  <c r="B580" i="4"/>
  <c r="A580" i="4"/>
  <c r="V580" i="4"/>
  <c r="N579" i="4"/>
  <c r="M579" i="4"/>
  <c r="G579" i="4"/>
  <c r="F579" i="4"/>
  <c r="U579" i="4"/>
  <c r="E579" i="4"/>
  <c r="D579" i="4"/>
  <c r="C579" i="4"/>
  <c r="B579" i="4"/>
  <c r="A579" i="4"/>
  <c r="V579" i="4"/>
  <c r="N578" i="4"/>
  <c r="M578" i="4"/>
  <c r="G578" i="4"/>
  <c r="F578" i="4"/>
  <c r="U578" i="4"/>
  <c r="E578" i="4"/>
  <c r="D578" i="4"/>
  <c r="C578" i="4"/>
  <c r="B578" i="4"/>
  <c r="A578" i="4"/>
  <c r="V578" i="4"/>
  <c r="N577" i="4"/>
  <c r="M577" i="4"/>
  <c r="G577" i="4"/>
  <c r="F577" i="4"/>
  <c r="U577" i="4"/>
  <c r="E577" i="4"/>
  <c r="D577" i="4"/>
  <c r="C577" i="4"/>
  <c r="B577" i="4"/>
  <c r="A577" i="4"/>
  <c r="V577" i="4"/>
  <c r="N576" i="4"/>
  <c r="M576" i="4"/>
  <c r="G576" i="4"/>
  <c r="F576" i="4"/>
  <c r="U576" i="4"/>
  <c r="E576" i="4"/>
  <c r="D576" i="4"/>
  <c r="C576" i="4"/>
  <c r="B576" i="4"/>
  <c r="A576" i="4"/>
  <c r="V576" i="4"/>
  <c r="N575" i="4"/>
  <c r="M575" i="4"/>
  <c r="G575" i="4"/>
  <c r="F575" i="4"/>
  <c r="U575" i="4"/>
  <c r="E575" i="4"/>
  <c r="D575" i="4"/>
  <c r="C575" i="4"/>
  <c r="B575" i="4"/>
  <c r="A575" i="4"/>
  <c r="V575" i="4"/>
  <c r="N574" i="4"/>
  <c r="M574" i="4"/>
  <c r="G574" i="4"/>
  <c r="F574" i="4"/>
  <c r="U574" i="4"/>
  <c r="E574" i="4"/>
  <c r="D574" i="4"/>
  <c r="C574" i="4"/>
  <c r="B574" i="4"/>
  <c r="A574" i="4"/>
  <c r="V574" i="4"/>
  <c r="N573" i="4"/>
  <c r="M573" i="4"/>
  <c r="G573" i="4"/>
  <c r="F573" i="4"/>
  <c r="U573" i="4"/>
  <c r="E573" i="4"/>
  <c r="D573" i="4"/>
  <c r="C573" i="4"/>
  <c r="B573" i="4"/>
  <c r="A573" i="4"/>
  <c r="V573" i="4"/>
  <c r="N572" i="4"/>
  <c r="M572" i="4"/>
  <c r="G572" i="4"/>
  <c r="F572" i="4"/>
  <c r="U572" i="4"/>
  <c r="E572" i="4"/>
  <c r="D572" i="4"/>
  <c r="C572" i="4"/>
  <c r="B572" i="4"/>
  <c r="A572" i="4"/>
  <c r="V572" i="4"/>
  <c r="N571" i="4"/>
  <c r="M571" i="4"/>
  <c r="G571" i="4"/>
  <c r="F571" i="4"/>
  <c r="U571" i="4"/>
  <c r="E571" i="4"/>
  <c r="D571" i="4"/>
  <c r="C571" i="4"/>
  <c r="B571" i="4"/>
  <c r="A571" i="4"/>
  <c r="V571" i="4"/>
  <c r="N570" i="4"/>
  <c r="M570" i="4"/>
  <c r="G570" i="4"/>
  <c r="F570" i="4"/>
  <c r="U570" i="4"/>
  <c r="E570" i="4"/>
  <c r="D570" i="4"/>
  <c r="C570" i="4"/>
  <c r="B570" i="4"/>
  <c r="A570" i="4"/>
  <c r="V570" i="4"/>
  <c r="N569" i="4"/>
  <c r="M569" i="4"/>
  <c r="G569" i="4"/>
  <c r="F569" i="4"/>
  <c r="U569" i="4"/>
  <c r="E569" i="4"/>
  <c r="D569" i="4"/>
  <c r="C569" i="4"/>
  <c r="B569" i="4"/>
  <c r="A569" i="4"/>
  <c r="V569" i="4"/>
  <c r="N568" i="4"/>
  <c r="M568" i="4"/>
  <c r="G568" i="4"/>
  <c r="F568" i="4"/>
  <c r="U568" i="4"/>
  <c r="E568" i="4"/>
  <c r="D568" i="4"/>
  <c r="C568" i="4"/>
  <c r="B568" i="4"/>
  <c r="A568" i="4"/>
  <c r="V568" i="4"/>
  <c r="N567" i="4"/>
  <c r="M567" i="4"/>
  <c r="G567" i="4"/>
  <c r="F567" i="4"/>
  <c r="U567" i="4"/>
  <c r="E567" i="4"/>
  <c r="D567" i="4"/>
  <c r="C567" i="4"/>
  <c r="B567" i="4"/>
  <c r="A567" i="4"/>
  <c r="V567" i="4"/>
  <c r="N566" i="4"/>
  <c r="M566" i="4"/>
  <c r="G566" i="4"/>
  <c r="F566" i="4"/>
  <c r="U566" i="4"/>
  <c r="E566" i="4"/>
  <c r="D566" i="4"/>
  <c r="C566" i="4"/>
  <c r="B566" i="4"/>
  <c r="A566" i="4"/>
  <c r="V566" i="4"/>
  <c r="N565" i="4"/>
  <c r="M565" i="4"/>
  <c r="G565" i="4"/>
  <c r="F565" i="4"/>
  <c r="U565" i="4"/>
  <c r="E565" i="4"/>
  <c r="D565" i="4"/>
  <c r="C565" i="4"/>
  <c r="B565" i="4"/>
  <c r="A565" i="4"/>
  <c r="V565" i="4"/>
  <c r="N564" i="4"/>
  <c r="M564" i="4"/>
  <c r="G564" i="4"/>
  <c r="F564" i="4"/>
  <c r="U564" i="4"/>
  <c r="E564" i="4"/>
  <c r="D564" i="4"/>
  <c r="C564" i="4"/>
  <c r="B564" i="4"/>
  <c r="A564" i="4"/>
  <c r="V564" i="4"/>
  <c r="N563" i="4"/>
  <c r="M563" i="4"/>
  <c r="G563" i="4"/>
  <c r="F563" i="4"/>
  <c r="U563" i="4"/>
  <c r="E563" i="4"/>
  <c r="D563" i="4"/>
  <c r="C563" i="4"/>
  <c r="B563" i="4"/>
  <c r="A563" i="4"/>
  <c r="V563" i="4"/>
  <c r="N562" i="4"/>
  <c r="M562" i="4"/>
  <c r="G562" i="4"/>
  <c r="F562" i="4"/>
  <c r="U562" i="4"/>
  <c r="E562" i="4"/>
  <c r="D562" i="4"/>
  <c r="C562" i="4"/>
  <c r="B562" i="4"/>
  <c r="A562" i="4"/>
  <c r="V562" i="4"/>
  <c r="N561" i="4"/>
  <c r="M561" i="4"/>
  <c r="G561" i="4"/>
  <c r="F561" i="4"/>
  <c r="U561" i="4"/>
  <c r="E561" i="4"/>
  <c r="D561" i="4"/>
  <c r="C561" i="4"/>
  <c r="B561" i="4"/>
  <c r="A561" i="4"/>
  <c r="V561" i="4"/>
  <c r="N560" i="4"/>
  <c r="M560" i="4"/>
  <c r="G560" i="4"/>
  <c r="F560" i="4"/>
  <c r="U560" i="4"/>
  <c r="E560" i="4"/>
  <c r="D560" i="4"/>
  <c r="C560" i="4"/>
  <c r="B560" i="4"/>
  <c r="A560" i="4"/>
  <c r="V560" i="4"/>
  <c r="N559" i="4"/>
  <c r="M559" i="4"/>
  <c r="G559" i="4"/>
  <c r="F559" i="4"/>
  <c r="U559" i="4"/>
  <c r="E559" i="4"/>
  <c r="D559" i="4"/>
  <c r="C559" i="4"/>
  <c r="B559" i="4"/>
  <c r="A559" i="4"/>
  <c r="V559" i="4"/>
  <c r="N558" i="4"/>
  <c r="M558" i="4"/>
  <c r="G558" i="4"/>
  <c r="F558" i="4"/>
  <c r="U558" i="4"/>
  <c r="E558" i="4"/>
  <c r="D558" i="4"/>
  <c r="C558" i="4"/>
  <c r="B558" i="4"/>
  <c r="A558" i="4"/>
  <c r="V558" i="4"/>
  <c r="N557" i="4"/>
  <c r="M557" i="4"/>
  <c r="G557" i="4"/>
  <c r="F557" i="4"/>
  <c r="U557" i="4"/>
  <c r="E557" i="4"/>
  <c r="D557" i="4"/>
  <c r="C557" i="4"/>
  <c r="B557" i="4"/>
  <c r="A557" i="4"/>
  <c r="V557" i="4"/>
  <c r="N556" i="4"/>
  <c r="M556" i="4"/>
  <c r="G556" i="4"/>
  <c r="F556" i="4"/>
  <c r="U556" i="4"/>
  <c r="E556" i="4"/>
  <c r="D556" i="4"/>
  <c r="C556" i="4"/>
  <c r="B556" i="4"/>
  <c r="A556" i="4"/>
  <c r="V556" i="4"/>
  <c r="N555" i="4"/>
  <c r="M555" i="4"/>
  <c r="G555" i="4"/>
  <c r="F555" i="4"/>
  <c r="U555" i="4"/>
  <c r="E555" i="4"/>
  <c r="D555" i="4"/>
  <c r="C555" i="4"/>
  <c r="B555" i="4"/>
  <c r="A555" i="4"/>
  <c r="V555" i="4"/>
  <c r="N554" i="4"/>
  <c r="M554" i="4"/>
  <c r="G554" i="4"/>
  <c r="F554" i="4"/>
  <c r="U554" i="4"/>
  <c r="E554" i="4"/>
  <c r="D554" i="4"/>
  <c r="C554" i="4"/>
  <c r="B554" i="4"/>
  <c r="A554" i="4"/>
  <c r="V554" i="4"/>
  <c r="N553" i="4"/>
  <c r="M553" i="4"/>
  <c r="G553" i="4"/>
  <c r="F553" i="4"/>
  <c r="U553" i="4"/>
  <c r="E553" i="4"/>
  <c r="D553" i="4"/>
  <c r="C553" i="4"/>
  <c r="B553" i="4"/>
  <c r="A553" i="4"/>
  <c r="V553" i="4"/>
  <c r="N552" i="4"/>
  <c r="M552" i="4"/>
  <c r="G552" i="4"/>
  <c r="F552" i="4"/>
  <c r="U552" i="4"/>
  <c r="E552" i="4"/>
  <c r="D552" i="4"/>
  <c r="C552" i="4"/>
  <c r="B552" i="4"/>
  <c r="A552" i="4"/>
  <c r="V552" i="4"/>
  <c r="N551" i="4"/>
  <c r="M551" i="4"/>
  <c r="G551" i="4"/>
  <c r="F551" i="4"/>
  <c r="U551" i="4"/>
  <c r="E551" i="4"/>
  <c r="D551" i="4"/>
  <c r="C551" i="4"/>
  <c r="B551" i="4"/>
  <c r="A551" i="4"/>
  <c r="V551" i="4"/>
  <c r="N550" i="4"/>
  <c r="M550" i="4"/>
  <c r="G550" i="4"/>
  <c r="F550" i="4"/>
  <c r="U550" i="4"/>
  <c r="E550" i="4"/>
  <c r="D550" i="4"/>
  <c r="C550" i="4"/>
  <c r="B550" i="4"/>
  <c r="A550" i="4"/>
  <c r="V550" i="4"/>
  <c r="N549" i="4"/>
  <c r="M549" i="4"/>
  <c r="G549" i="4"/>
  <c r="F549" i="4"/>
  <c r="U549" i="4"/>
  <c r="E549" i="4"/>
  <c r="D549" i="4"/>
  <c r="C549" i="4"/>
  <c r="B549" i="4"/>
  <c r="A549" i="4"/>
  <c r="V549" i="4"/>
  <c r="N548" i="4"/>
  <c r="M548" i="4"/>
  <c r="G548" i="4"/>
  <c r="F548" i="4"/>
  <c r="U548" i="4"/>
  <c r="E548" i="4"/>
  <c r="D548" i="4"/>
  <c r="C548" i="4"/>
  <c r="B548" i="4"/>
  <c r="A548" i="4"/>
  <c r="V548" i="4"/>
  <c r="N547" i="4"/>
  <c r="M547" i="4"/>
  <c r="G547" i="4"/>
  <c r="F547" i="4"/>
  <c r="U547" i="4"/>
  <c r="E547" i="4"/>
  <c r="D547" i="4"/>
  <c r="C547" i="4"/>
  <c r="B547" i="4"/>
  <c r="A547" i="4"/>
  <c r="V547" i="4"/>
  <c r="N546" i="4"/>
  <c r="M546" i="4"/>
  <c r="G546" i="4"/>
  <c r="F546" i="4"/>
  <c r="U546" i="4"/>
  <c r="E546" i="4"/>
  <c r="D546" i="4"/>
  <c r="C546" i="4"/>
  <c r="B546" i="4"/>
  <c r="A546" i="4"/>
  <c r="V546" i="4"/>
  <c r="N545" i="4"/>
  <c r="M545" i="4"/>
  <c r="G545" i="4"/>
  <c r="F545" i="4"/>
  <c r="U545" i="4"/>
  <c r="E545" i="4"/>
  <c r="D545" i="4"/>
  <c r="C545" i="4"/>
  <c r="B545" i="4"/>
  <c r="A545" i="4"/>
  <c r="V545" i="4"/>
  <c r="N544" i="4"/>
  <c r="M544" i="4"/>
  <c r="G544" i="4"/>
  <c r="F544" i="4"/>
  <c r="U544" i="4"/>
  <c r="E544" i="4"/>
  <c r="D544" i="4"/>
  <c r="C544" i="4"/>
  <c r="B544" i="4"/>
  <c r="A544" i="4"/>
  <c r="V544" i="4"/>
  <c r="N543" i="4"/>
  <c r="M543" i="4"/>
  <c r="G543" i="4"/>
  <c r="F543" i="4"/>
  <c r="U543" i="4"/>
  <c r="E543" i="4"/>
  <c r="D543" i="4"/>
  <c r="C543" i="4"/>
  <c r="B543" i="4"/>
  <c r="A543" i="4"/>
  <c r="V543" i="4"/>
  <c r="N542" i="4"/>
  <c r="M542" i="4"/>
  <c r="G542" i="4"/>
  <c r="F542" i="4"/>
  <c r="U542" i="4"/>
  <c r="E542" i="4"/>
  <c r="D542" i="4"/>
  <c r="C542" i="4"/>
  <c r="B542" i="4"/>
  <c r="A542" i="4"/>
  <c r="V542" i="4"/>
  <c r="N541" i="4"/>
  <c r="M541" i="4"/>
  <c r="G541" i="4"/>
  <c r="F541" i="4"/>
  <c r="U541" i="4"/>
  <c r="E541" i="4"/>
  <c r="D541" i="4"/>
  <c r="C541" i="4"/>
  <c r="B541" i="4"/>
  <c r="A541" i="4"/>
  <c r="V541" i="4"/>
  <c r="N540" i="4"/>
  <c r="M540" i="4"/>
  <c r="G540" i="4"/>
  <c r="F540" i="4"/>
  <c r="U540" i="4"/>
  <c r="E540" i="4"/>
  <c r="D540" i="4"/>
  <c r="C540" i="4"/>
  <c r="B540" i="4"/>
  <c r="A540" i="4"/>
  <c r="V540" i="4"/>
  <c r="N539" i="4"/>
  <c r="M539" i="4"/>
  <c r="G539" i="4"/>
  <c r="F539" i="4"/>
  <c r="U539" i="4"/>
  <c r="E539" i="4"/>
  <c r="D539" i="4"/>
  <c r="C539" i="4"/>
  <c r="B539" i="4"/>
  <c r="A539" i="4"/>
  <c r="V539" i="4"/>
  <c r="N538" i="4"/>
  <c r="M538" i="4"/>
  <c r="G538" i="4"/>
  <c r="F538" i="4"/>
  <c r="U538" i="4"/>
  <c r="E538" i="4"/>
  <c r="D538" i="4"/>
  <c r="C538" i="4"/>
  <c r="B538" i="4"/>
  <c r="A538" i="4"/>
  <c r="V538" i="4"/>
  <c r="N537" i="4"/>
  <c r="M537" i="4"/>
  <c r="G537" i="4"/>
  <c r="F537" i="4"/>
  <c r="U537" i="4"/>
  <c r="E537" i="4"/>
  <c r="D537" i="4"/>
  <c r="C537" i="4"/>
  <c r="B537" i="4"/>
  <c r="A537" i="4"/>
  <c r="V537" i="4"/>
  <c r="N536" i="4"/>
  <c r="M536" i="4"/>
  <c r="G536" i="4"/>
  <c r="F536" i="4"/>
  <c r="U536" i="4"/>
  <c r="E536" i="4"/>
  <c r="D536" i="4"/>
  <c r="C536" i="4"/>
  <c r="B536" i="4"/>
  <c r="A536" i="4"/>
  <c r="V536" i="4"/>
  <c r="N535" i="4"/>
  <c r="M535" i="4"/>
  <c r="G535" i="4"/>
  <c r="F535" i="4"/>
  <c r="U535" i="4"/>
  <c r="E535" i="4"/>
  <c r="D535" i="4"/>
  <c r="C535" i="4"/>
  <c r="B535" i="4"/>
  <c r="A535" i="4"/>
  <c r="V535" i="4"/>
  <c r="N534" i="4"/>
  <c r="M534" i="4"/>
  <c r="G534" i="4"/>
  <c r="F534" i="4"/>
  <c r="U534" i="4"/>
  <c r="E534" i="4"/>
  <c r="D534" i="4"/>
  <c r="C534" i="4"/>
  <c r="B534" i="4"/>
  <c r="A534" i="4"/>
  <c r="V534" i="4"/>
  <c r="N533" i="4"/>
  <c r="M533" i="4"/>
  <c r="G533" i="4"/>
  <c r="F533" i="4"/>
  <c r="U533" i="4"/>
  <c r="E533" i="4"/>
  <c r="D533" i="4"/>
  <c r="C533" i="4"/>
  <c r="B533" i="4"/>
  <c r="A533" i="4"/>
  <c r="V533" i="4"/>
  <c r="N532" i="4"/>
  <c r="M532" i="4"/>
  <c r="G532" i="4"/>
  <c r="F532" i="4"/>
  <c r="U532" i="4"/>
  <c r="E532" i="4"/>
  <c r="D532" i="4"/>
  <c r="C532" i="4"/>
  <c r="B532" i="4"/>
  <c r="A532" i="4"/>
  <c r="V532" i="4"/>
  <c r="N531" i="4"/>
  <c r="M531" i="4"/>
  <c r="G531" i="4"/>
  <c r="F531" i="4"/>
  <c r="U531" i="4"/>
  <c r="E531" i="4"/>
  <c r="D531" i="4"/>
  <c r="C531" i="4"/>
  <c r="B531" i="4"/>
  <c r="A531" i="4"/>
  <c r="V531" i="4"/>
  <c r="N530" i="4"/>
  <c r="M530" i="4"/>
  <c r="G530" i="4"/>
  <c r="F530" i="4"/>
  <c r="U530" i="4"/>
  <c r="E530" i="4"/>
  <c r="D530" i="4"/>
  <c r="C530" i="4"/>
  <c r="B530" i="4"/>
  <c r="A530" i="4"/>
  <c r="V530" i="4"/>
  <c r="N529" i="4"/>
  <c r="M529" i="4"/>
  <c r="G529" i="4"/>
  <c r="F529" i="4"/>
  <c r="U529" i="4"/>
  <c r="E529" i="4"/>
  <c r="D529" i="4"/>
  <c r="C529" i="4"/>
  <c r="B529" i="4"/>
  <c r="A529" i="4"/>
  <c r="V529" i="4"/>
  <c r="N528" i="4"/>
  <c r="M528" i="4"/>
  <c r="G528" i="4"/>
  <c r="F528" i="4"/>
  <c r="U528" i="4"/>
  <c r="E528" i="4"/>
  <c r="D528" i="4"/>
  <c r="C528" i="4"/>
  <c r="B528" i="4"/>
  <c r="A528" i="4"/>
  <c r="V528" i="4"/>
  <c r="N527" i="4"/>
  <c r="M527" i="4"/>
  <c r="G527" i="4"/>
  <c r="F527" i="4"/>
  <c r="U527" i="4"/>
  <c r="E527" i="4"/>
  <c r="D527" i="4"/>
  <c r="C527" i="4"/>
  <c r="B527" i="4"/>
  <c r="A527" i="4"/>
  <c r="V527" i="4"/>
  <c r="N526" i="4"/>
  <c r="M526" i="4"/>
  <c r="G526" i="4"/>
  <c r="F526" i="4"/>
  <c r="U526" i="4"/>
  <c r="E526" i="4"/>
  <c r="D526" i="4"/>
  <c r="C526" i="4"/>
  <c r="B526" i="4"/>
  <c r="A526" i="4"/>
  <c r="V526" i="4"/>
  <c r="N525" i="4"/>
  <c r="M525" i="4"/>
  <c r="G525" i="4"/>
  <c r="F525" i="4"/>
  <c r="U525" i="4"/>
  <c r="E525" i="4"/>
  <c r="D525" i="4"/>
  <c r="C525" i="4"/>
  <c r="B525" i="4"/>
  <c r="A525" i="4"/>
  <c r="V525" i="4"/>
  <c r="N524" i="4"/>
  <c r="M524" i="4"/>
  <c r="G524" i="4"/>
  <c r="F524" i="4"/>
  <c r="U524" i="4"/>
  <c r="E524" i="4"/>
  <c r="D524" i="4"/>
  <c r="C524" i="4"/>
  <c r="B524" i="4"/>
  <c r="A524" i="4"/>
  <c r="V524" i="4"/>
  <c r="N523" i="4"/>
  <c r="M523" i="4"/>
  <c r="G523" i="4"/>
  <c r="F523" i="4"/>
  <c r="U523" i="4"/>
  <c r="E523" i="4"/>
  <c r="D523" i="4"/>
  <c r="C523" i="4"/>
  <c r="B523" i="4"/>
  <c r="A523" i="4"/>
  <c r="V523" i="4"/>
  <c r="N522" i="4"/>
  <c r="M522" i="4"/>
  <c r="G522" i="4"/>
  <c r="F522" i="4"/>
  <c r="U522" i="4"/>
  <c r="E522" i="4"/>
  <c r="D522" i="4"/>
  <c r="C522" i="4"/>
  <c r="B522" i="4"/>
  <c r="A522" i="4"/>
  <c r="V522" i="4"/>
  <c r="N521" i="4"/>
  <c r="M521" i="4"/>
  <c r="G521" i="4"/>
  <c r="F521" i="4"/>
  <c r="U521" i="4"/>
  <c r="E521" i="4"/>
  <c r="D521" i="4"/>
  <c r="C521" i="4"/>
  <c r="B521" i="4"/>
  <c r="A521" i="4"/>
  <c r="V521" i="4"/>
  <c r="N520" i="4"/>
  <c r="M520" i="4"/>
  <c r="G520" i="4"/>
  <c r="F520" i="4"/>
  <c r="U520" i="4"/>
  <c r="E520" i="4"/>
  <c r="D520" i="4"/>
  <c r="C520" i="4"/>
  <c r="B520" i="4"/>
  <c r="A520" i="4"/>
  <c r="V520" i="4"/>
  <c r="N519" i="4"/>
  <c r="M519" i="4"/>
  <c r="G519" i="4"/>
  <c r="F519" i="4"/>
  <c r="U519" i="4"/>
  <c r="E519" i="4"/>
  <c r="D519" i="4"/>
  <c r="C519" i="4"/>
  <c r="B519" i="4"/>
  <c r="A519" i="4"/>
  <c r="V519" i="4"/>
  <c r="N518" i="4"/>
  <c r="M518" i="4"/>
  <c r="G518" i="4"/>
  <c r="F518" i="4"/>
  <c r="U518" i="4"/>
  <c r="E518" i="4"/>
  <c r="D518" i="4"/>
  <c r="C518" i="4"/>
  <c r="B518" i="4"/>
  <c r="A518" i="4"/>
  <c r="V518" i="4"/>
  <c r="N517" i="4"/>
  <c r="M517" i="4"/>
  <c r="G517" i="4"/>
  <c r="F517" i="4"/>
  <c r="U517" i="4"/>
  <c r="E517" i="4"/>
  <c r="D517" i="4"/>
  <c r="C517" i="4"/>
  <c r="B517" i="4"/>
  <c r="A517" i="4"/>
  <c r="V517" i="4"/>
  <c r="N516" i="4"/>
  <c r="M516" i="4"/>
  <c r="G516" i="4"/>
  <c r="F516" i="4"/>
  <c r="U516" i="4"/>
  <c r="E516" i="4"/>
  <c r="D516" i="4"/>
  <c r="C516" i="4"/>
  <c r="B516" i="4"/>
  <c r="A516" i="4"/>
  <c r="V516" i="4"/>
  <c r="N515" i="4"/>
  <c r="M515" i="4"/>
  <c r="G515" i="4"/>
  <c r="F515" i="4"/>
  <c r="U515" i="4"/>
  <c r="E515" i="4"/>
  <c r="D515" i="4"/>
  <c r="C515" i="4"/>
  <c r="B515" i="4"/>
  <c r="A515" i="4"/>
  <c r="V515" i="4"/>
  <c r="N514" i="4"/>
  <c r="M514" i="4"/>
  <c r="G514" i="4"/>
  <c r="F514" i="4"/>
  <c r="U514" i="4"/>
  <c r="E514" i="4"/>
  <c r="D514" i="4"/>
  <c r="C514" i="4"/>
  <c r="B514" i="4"/>
  <c r="A514" i="4"/>
  <c r="V514" i="4"/>
  <c r="N513" i="4"/>
  <c r="M513" i="4"/>
  <c r="G513" i="4"/>
  <c r="F513" i="4"/>
  <c r="U513" i="4"/>
  <c r="E513" i="4"/>
  <c r="D513" i="4"/>
  <c r="C513" i="4"/>
  <c r="B513" i="4"/>
  <c r="A513" i="4"/>
  <c r="V513" i="4"/>
  <c r="N512" i="4"/>
  <c r="M512" i="4"/>
  <c r="G512" i="4"/>
  <c r="F512" i="4"/>
  <c r="U512" i="4"/>
  <c r="E512" i="4"/>
  <c r="D512" i="4"/>
  <c r="C512" i="4"/>
  <c r="B512" i="4"/>
  <c r="A512" i="4"/>
  <c r="V512" i="4"/>
  <c r="N511" i="4"/>
  <c r="M511" i="4"/>
  <c r="G511" i="4"/>
  <c r="F511" i="4"/>
  <c r="U511" i="4"/>
  <c r="E511" i="4"/>
  <c r="D511" i="4"/>
  <c r="C511" i="4"/>
  <c r="B511" i="4"/>
  <c r="A511" i="4"/>
  <c r="V511" i="4"/>
  <c r="N510" i="4"/>
  <c r="M510" i="4"/>
  <c r="G510" i="4"/>
  <c r="F510" i="4"/>
  <c r="U510" i="4"/>
  <c r="E510" i="4"/>
  <c r="D510" i="4"/>
  <c r="C510" i="4"/>
  <c r="B510" i="4"/>
  <c r="A510" i="4"/>
  <c r="V510" i="4"/>
  <c r="N509" i="4"/>
  <c r="M509" i="4"/>
  <c r="G509" i="4"/>
  <c r="F509" i="4"/>
  <c r="U509" i="4"/>
  <c r="E509" i="4"/>
  <c r="D509" i="4"/>
  <c r="C509" i="4"/>
  <c r="B509" i="4"/>
  <c r="A509" i="4"/>
  <c r="V509" i="4"/>
  <c r="N508" i="4"/>
  <c r="M508" i="4"/>
  <c r="G508" i="4"/>
  <c r="F508" i="4"/>
  <c r="U508" i="4"/>
  <c r="E508" i="4"/>
  <c r="D508" i="4"/>
  <c r="C508" i="4"/>
  <c r="B508" i="4"/>
  <c r="A508" i="4"/>
  <c r="V508" i="4"/>
  <c r="N507" i="4"/>
  <c r="M507" i="4"/>
  <c r="G507" i="4"/>
  <c r="F507" i="4"/>
  <c r="U507" i="4"/>
  <c r="E507" i="4"/>
  <c r="D507" i="4"/>
  <c r="C507" i="4"/>
  <c r="B507" i="4"/>
  <c r="A507" i="4"/>
  <c r="V507" i="4"/>
  <c r="N506" i="4"/>
  <c r="M506" i="4"/>
  <c r="G506" i="4"/>
  <c r="F506" i="4"/>
  <c r="U506" i="4"/>
  <c r="E506" i="4"/>
  <c r="D506" i="4"/>
  <c r="C506" i="4"/>
  <c r="B506" i="4"/>
  <c r="A506" i="4"/>
  <c r="V506" i="4"/>
  <c r="N505" i="4"/>
  <c r="M505" i="4"/>
  <c r="G505" i="4"/>
  <c r="F505" i="4"/>
  <c r="U505" i="4"/>
  <c r="E505" i="4"/>
  <c r="D505" i="4"/>
  <c r="C505" i="4"/>
  <c r="B505" i="4"/>
  <c r="A505" i="4"/>
  <c r="V505" i="4"/>
  <c r="N504" i="4"/>
  <c r="M504" i="4"/>
  <c r="G504" i="4"/>
  <c r="F504" i="4"/>
  <c r="U504" i="4"/>
  <c r="E504" i="4"/>
  <c r="D504" i="4"/>
  <c r="C504" i="4"/>
  <c r="B504" i="4"/>
  <c r="A504" i="4"/>
  <c r="V504" i="4"/>
  <c r="N503" i="4"/>
  <c r="M503" i="4"/>
  <c r="G503" i="4"/>
  <c r="F503" i="4"/>
  <c r="U503" i="4"/>
  <c r="E503" i="4"/>
  <c r="D503" i="4"/>
  <c r="C503" i="4"/>
  <c r="B503" i="4"/>
  <c r="A503" i="4"/>
  <c r="V503" i="4"/>
  <c r="N502" i="4"/>
  <c r="M502" i="4"/>
  <c r="G502" i="4"/>
  <c r="F502" i="4"/>
  <c r="U502" i="4"/>
  <c r="E502" i="4"/>
  <c r="D502" i="4"/>
  <c r="C502" i="4"/>
  <c r="B502" i="4"/>
  <c r="A502" i="4"/>
  <c r="V502" i="4"/>
  <c r="N501" i="4"/>
  <c r="M501" i="4"/>
  <c r="G501" i="4"/>
  <c r="F501" i="4"/>
  <c r="U501" i="4"/>
  <c r="E501" i="4"/>
  <c r="D501" i="4"/>
  <c r="C501" i="4"/>
  <c r="B501" i="4"/>
  <c r="A501" i="4"/>
  <c r="V501" i="4"/>
  <c r="N500" i="4"/>
  <c r="M500" i="4"/>
  <c r="G500" i="4"/>
  <c r="F500" i="4"/>
  <c r="U500" i="4"/>
  <c r="E500" i="4"/>
  <c r="D500" i="4"/>
  <c r="C500" i="4"/>
  <c r="B500" i="4"/>
  <c r="A500" i="4"/>
  <c r="V500" i="4"/>
  <c r="N499" i="4"/>
  <c r="M499" i="4"/>
  <c r="G499" i="4"/>
  <c r="F499" i="4"/>
  <c r="U499" i="4"/>
  <c r="E499" i="4"/>
  <c r="D499" i="4"/>
  <c r="C499" i="4"/>
  <c r="B499" i="4"/>
  <c r="A499" i="4"/>
  <c r="V499" i="4"/>
  <c r="N498" i="4"/>
  <c r="M498" i="4"/>
  <c r="G498" i="4"/>
  <c r="F498" i="4"/>
  <c r="U498" i="4"/>
  <c r="E498" i="4"/>
  <c r="D498" i="4"/>
  <c r="C498" i="4"/>
  <c r="B498" i="4"/>
  <c r="A498" i="4"/>
  <c r="V498" i="4"/>
  <c r="N497" i="4"/>
  <c r="M497" i="4"/>
  <c r="G497" i="4"/>
  <c r="F497" i="4"/>
  <c r="U497" i="4"/>
  <c r="E497" i="4"/>
  <c r="D497" i="4"/>
  <c r="C497" i="4"/>
  <c r="B497" i="4"/>
  <c r="A497" i="4"/>
  <c r="V497" i="4"/>
  <c r="N496" i="4"/>
  <c r="M496" i="4"/>
  <c r="G496" i="4"/>
  <c r="F496" i="4"/>
  <c r="U496" i="4"/>
  <c r="E496" i="4"/>
  <c r="D496" i="4"/>
  <c r="C496" i="4"/>
  <c r="B496" i="4"/>
  <c r="A496" i="4"/>
  <c r="V496" i="4"/>
  <c r="N495" i="4"/>
  <c r="M495" i="4"/>
  <c r="G495" i="4"/>
  <c r="F495" i="4"/>
  <c r="U495" i="4"/>
  <c r="E495" i="4"/>
  <c r="D495" i="4"/>
  <c r="C495" i="4"/>
  <c r="B495" i="4"/>
  <c r="A495" i="4"/>
  <c r="V495" i="4"/>
  <c r="N494" i="4"/>
  <c r="M494" i="4"/>
  <c r="G494" i="4"/>
  <c r="F494" i="4"/>
  <c r="U494" i="4"/>
  <c r="E494" i="4"/>
  <c r="D494" i="4"/>
  <c r="C494" i="4"/>
  <c r="B494" i="4"/>
  <c r="A494" i="4"/>
  <c r="V494" i="4"/>
  <c r="N493" i="4"/>
  <c r="M493" i="4"/>
  <c r="G493" i="4"/>
  <c r="F493" i="4"/>
  <c r="U493" i="4"/>
  <c r="E493" i="4"/>
  <c r="D493" i="4"/>
  <c r="C493" i="4"/>
  <c r="B493" i="4"/>
  <c r="A493" i="4"/>
  <c r="V493" i="4"/>
  <c r="N492" i="4"/>
  <c r="M492" i="4"/>
  <c r="G492" i="4"/>
  <c r="F492" i="4"/>
  <c r="U492" i="4"/>
  <c r="E492" i="4"/>
  <c r="D492" i="4"/>
  <c r="C492" i="4"/>
  <c r="B492" i="4"/>
  <c r="A492" i="4"/>
  <c r="V492" i="4"/>
  <c r="N491" i="4"/>
  <c r="M491" i="4"/>
  <c r="G491" i="4"/>
  <c r="F491" i="4"/>
  <c r="U491" i="4"/>
  <c r="E491" i="4"/>
  <c r="D491" i="4"/>
  <c r="C491" i="4"/>
  <c r="B491" i="4"/>
  <c r="A491" i="4"/>
  <c r="V491" i="4"/>
  <c r="N490" i="4"/>
  <c r="M490" i="4"/>
  <c r="G490" i="4"/>
  <c r="F490" i="4"/>
  <c r="U490" i="4"/>
  <c r="E490" i="4"/>
  <c r="D490" i="4"/>
  <c r="C490" i="4"/>
  <c r="B490" i="4"/>
  <c r="A490" i="4"/>
  <c r="V490" i="4"/>
  <c r="N489" i="4"/>
  <c r="M489" i="4"/>
  <c r="G489" i="4"/>
  <c r="F489" i="4"/>
  <c r="U489" i="4"/>
  <c r="E489" i="4"/>
  <c r="D489" i="4"/>
  <c r="C489" i="4"/>
  <c r="B489" i="4"/>
  <c r="A489" i="4"/>
  <c r="V489" i="4"/>
  <c r="N488" i="4"/>
  <c r="M488" i="4"/>
  <c r="G488" i="4"/>
  <c r="F488" i="4"/>
  <c r="U488" i="4"/>
  <c r="E488" i="4"/>
  <c r="D488" i="4"/>
  <c r="C488" i="4"/>
  <c r="B488" i="4"/>
  <c r="A488" i="4"/>
  <c r="V488" i="4"/>
  <c r="N487" i="4"/>
  <c r="M487" i="4"/>
  <c r="G487" i="4"/>
  <c r="F487" i="4"/>
  <c r="U487" i="4"/>
  <c r="E487" i="4"/>
  <c r="D487" i="4"/>
  <c r="C487" i="4"/>
  <c r="B487" i="4"/>
  <c r="A487" i="4"/>
  <c r="V487" i="4"/>
  <c r="N486" i="4"/>
  <c r="M486" i="4"/>
  <c r="G486" i="4"/>
  <c r="F486" i="4"/>
  <c r="U486" i="4"/>
  <c r="E486" i="4"/>
  <c r="D486" i="4"/>
  <c r="C486" i="4"/>
  <c r="B486" i="4"/>
  <c r="A486" i="4"/>
  <c r="V486" i="4"/>
  <c r="N485" i="4"/>
  <c r="M485" i="4"/>
  <c r="G485" i="4"/>
  <c r="F485" i="4"/>
  <c r="U485" i="4"/>
  <c r="E485" i="4"/>
  <c r="D485" i="4"/>
  <c r="C485" i="4"/>
  <c r="B485" i="4"/>
  <c r="A485" i="4"/>
  <c r="V485" i="4"/>
  <c r="N484" i="4"/>
  <c r="M484" i="4"/>
  <c r="G484" i="4"/>
  <c r="F484" i="4"/>
  <c r="U484" i="4"/>
  <c r="E484" i="4"/>
  <c r="D484" i="4"/>
  <c r="C484" i="4"/>
  <c r="B484" i="4"/>
  <c r="A484" i="4"/>
  <c r="V484" i="4"/>
  <c r="N483" i="4"/>
  <c r="M483" i="4"/>
  <c r="G483" i="4"/>
  <c r="F483" i="4"/>
  <c r="U483" i="4"/>
  <c r="E483" i="4"/>
  <c r="D483" i="4"/>
  <c r="C483" i="4"/>
  <c r="B483" i="4"/>
  <c r="A483" i="4"/>
  <c r="V483" i="4"/>
  <c r="N482" i="4"/>
  <c r="M482" i="4"/>
  <c r="G482" i="4"/>
  <c r="F482" i="4"/>
  <c r="U482" i="4"/>
  <c r="E482" i="4"/>
  <c r="D482" i="4"/>
  <c r="C482" i="4"/>
  <c r="B482" i="4"/>
  <c r="A482" i="4"/>
  <c r="V482" i="4"/>
  <c r="N481" i="4"/>
  <c r="M481" i="4"/>
  <c r="G481" i="4"/>
  <c r="F481" i="4"/>
  <c r="U481" i="4"/>
  <c r="E481" i="4"/>
  <c r="D481" i="4"/>
  <c r="C481" i="4"/>
  <c r="B481" i="4"/>
  <c r="A481" i="4"/>
  <c r="V481" i="4"/>
  <c r="N480" i="4"/>
  <c r="M480" i="4"/>
  <c r="G480" i="4"/>
  <c r="F480" i="4"/>
  <c r="U480" i="4"/>
  <c r="E480" i="4"/>
  <c r="D480" i="4"/>
  <c r="C480" i="4"/>
  <c r="B480" i="4"/>
  <c r="A480" i="4"/>
  <c r="V480" i="4"/>
  <c r="N479" i="4"/>
  <c r="M479" i="4"/>
  <c r="G479" i="4"/>
  <c r="F479" i="4"/>
  <c r="U479" i="4"/>
  <c r="E479" i="4"/>
  <c r="D479" i="4"/>
  <c r="C479" i="4"/>
  <c r="B479" i="4"/>
  <c r="A479" i="4"/>
  <c r="V479" i="4"/>
  <c r="N478" i="4"/>
  <c r="M478" i="4"/>
  <c r="G478" i="4"/>
  <c r="F478" i="4"/>
  <c r="U478" i="4"/>
  <c r="E478" i="4"/>
  <c r="D478" i="4"/>
  <c r="C478" i="4"/>
  <c r="B478" i="4"/>
  <c r="A478" i="4"/>
  <c r="V478" i="4"/>
  <c r="N477" i="4"/>
  <c r="M477" i="4"/>
  <c r="G477" i="4"/>
  <c r="F477" i="4"/>
  <c r="U477" i="4"/>
  <c r="E477" i="4"/>
  <c r="D477" i="4"/>
  <c r="C477" i="4"/>
  <c r="B477" i="4"/>
  <c r="A477" i="4"/>
  <c r="V477" i="4"/>
  <c r="N476" i="4"/>
  <c r="M476" i="4"/>
  <c r="G476" i="4"/>
  <c r="F476" i="4"/>
  <c r="U476" i="4"/>
  <c r="E476" i="4"/>
  <c r="D476" i="4"/>
  <c r="C476" i="4"/>
  <c r="B476" i="4"/>
  <c r="A476" i="4"/>
  <c r="V476" i="4"/>
  <c r="N475" i="4"/>
  <c r="M475" i="4"/>
  <c r="G475" i="4"/>
  <c r="F475" i="4"/>
  <c r="U475" i="4"/>
  <c r="E475" i="4"/>
  <c r="D475" i="4"/>
  <c r="C475" i="4"/>
  <c r="B475" i="4"/>
  <c r="A475" i="4"/>
  <c r="V475" i="4"/>
  <c r="N474" i="4"/>
  <c r="M474" i="4"/>
  <c r="G474" i="4"/>
  <c r="F474" i="4"/>
  <c r="U474" i="4"/>
  <c r="E474" i="4"/>
  <c r="D474" i="4"/>
  <c r="C474" i="4"/>
  <c r="B474" i="4"/>
  <c r="A474" i="4"/>
  <c r="V474" i="4"/>
  <c r="N473" i="4"/>
  <c r="M473" i="4"/>
  <c r="G473" i="4"/>
  <c r="F473" i="4"/>
  <c r="U473" i="4"/>
  <c r="E473" i="4"/>
  <c r="D473" i="4"/>
  <c r="C473" i="4"/>
  <c r="B473" i="4"/>
  <c r="A473" i="4"/>
  <c r="V473" i="4"/>
  <c r="N472" i="4"/>
  <c r="M472" i="4"/>
  <c r="G472" i="4"/>
  <c r="F472" i="4"/>
  <c r="U472" i="4"/>
  <c r="E472" i="4"/>
  <c r="D472" i="4"/>
  <c r="C472" i="4"/>
  <c r="B472" i="4"/>
  <c r="A472" i="4"/>
  <c r="V472" i="4"/>
  <c r="N471" i="4"/>
  <c r="M471" i="4"/>
  <c r="G471" i="4"/>
  <c r="F471" i="4"/>
  <c r="U471" i="4"/>
  <c r="E471" i="4"/>
  <c r="D471" i="4"/>
  <c r="C471" i="4"/>
  <c r="B471" i="4"/>
  <c r="A471" i="4"/>
  <c r="V471" i="4"/>
  <c r="N470" i="4"/>
  <c r="M470" i="4"/>
  <c r="G470" i="4"/>
  <c r="F470" i="4"/>
  <c r="U470" i="4"/>
  <c r="E470" i="4"/>
  <c r="D470" i="4"/>
  <c r="C470" i="4"/>
  <c r="B470" i="4"/>
  <c r="A470" i="4"/>
  <c r="V470" i="4"/>
  <c r="N469" i="4"/>
  <c r="M469" i="4"/>
  <c r="G469" i="4"/>
  <c r="F469" i="4"/>
  <c r="U469" i="4"/>
  <c r="E469" i="4"/>
  <c r="D469" i="4"/>
  <c r="C469" i="4"/>
  <c r="B469" i="4"/>
  <c r="A469" i="4"/>
  <c r="V469" i="4"/>
  <c r="N468" i="4"/>
  <c r="M468" i="4"/>
  <c r="G468" i="4"/>
  <c r="F468" i="4"/>
  <c r="U468" i="4"/>
  <c r="E468" i="4"/>
  <c r="D468" i="4"/>
  <c r="C468" i="4"/>
  <c r="B468" i="4"/>
  <c r="A468" i="4"/>
  <c r="V468" i="4"/>
  <c r="N467" i="4"/>
  <c r="M467" i="4"/>
  <c r="G467" i="4"/>
  <c r="F467" i="4"/>
  <c r="U467" i="4"/>
  <c r="E467" i="4"/>
  <c r="D467" i="4"/>
  <c r="C467" i="4"/>
  <c r="B467" i="4"/>
  <c r="A467" i="4"/>
  <c r="V467" i="4"/>
  <c r="N466" i="4"/>
  <c r="M466" i="4"/>
  <c r="G466" i="4"/>
  <c r="F466" i="4"/>
  <c r="U466" i="4"/>
  <c r="E466" i="4"/>
  <c r="D466" i="4"/>
  <c r="C466" i="4"/>
  <c r="B466" i="4"/>
  <c r="A466" i="4"/>
  <c r="V466" i="4"/>
  <c r="N465" i="4"/>
  <c r="M465" i="4"/>
  <c r="G465" i="4"/>
  <c r="F465" i="4"/>
  <c r="U465" i="4"/>
  <c r="E465" i="4"/>
  <c r="D465" i="4"/>
  <c r="C465" i="4"/>
  <c r="B465" i="4"/>
  <c r="A465" i="4"/>
  <c r="V465" i="4"/>
  <c r="N464" i="4"/>
  <c r="M464" i="4"/>
  <c r="G464" i="4"/>
  <c r="F464" i="4"/>
  <c r="U464" i="4"/>
  <c r="E464" i="4"/>
  <c r="D464" i="4"/>
  <c r="C464" i="4"/>
  <c r="B464" i="4"/>
  <c r="A464" i="4"/>
  <c r="V464" i="4"/>
  <c r="N463" i="4"/>
  <c r="M463" i="4"/>
  <c r="G463" i="4"/>
  <c r="F463" i="4"/>
  <c r="U463" i="4"/>
  <c r="E463" i="4"/>
  <c r="D463" i="4"/>
  <c r="C463" i="4"/>
  <c r="B463" i="4"/>
  <c r="A463" i="4"/>
  <c r="V463" i="4"/>
  <c r="N462" i="4"/>
  <c r="M462" i="4"/>
  <c r="G462" i="4"/>
  <c r="F462" i="4"/>
  <c r="U462" i="4"/>
  <c r="E462" i="4"/>
  <c r="D462" i="4"/>
  <c r="C462" i="4"/>
  <c r="B462" i="4"/>
  <c r="A462" i="4"/>
  <c r="V462" i="4"/>
  <c r="N461" i="4"/>
  <c r="M461" i="4"/>
  <c r="G461" i="4"/>
  <c r="F461" i="4"/>
  <c r="U461" i="4"/>
  <c r="E461" i="4"/>
  <c r="D461" i="4"/>
  <c r="C461" i="4"/>
  <c r="B461" i="4"/>
  <c r="A461" i="4"/>
  <c r="V461" i="4"/>
  <c r="N460" i="4"/>
  <c r="M460" i="4"/>
  <c r="G460" i="4"/>
  <c r="F460" i="4"/>
  <c r="U460" i="4"/>
  <c r="E460" i="4"/>
  <c r="D460" i="4"/>
  <c r="C460" i="4"/>
  <c r="B460" i="4"/>
  <c r="A460" i="4"/>
  <c r="V460" i="4"/>
  <c r="N459" i="4"/>
  <c r="M459" i="4"/>
  <c r="G459" i="4"/>
  <c r="F459" i="4"/>
  <c r="U459" i="4"/>
  <c r="E459" i="4"/>
  <c r="D459" i="4"/>
  <c r="C459" i="4"/>
  <c r="B459" i="4"/>
  <c r="A459" i="4"/>
  <c r="V459" i="4"/>
  <c r="N458" i="4"/>
  <c r="M458" i="4"/>
  <c r="G458" i="4"/>
  <c r="F458" i="4"/>
  <c r="U458" i="4"/>
  <c r="E458" i="4"/>
  <c r="D458" i="4"/>
  <c r="C458" i="4"/>
  <c r="B458" i="4"/>
  <c r="A458" i="4"/>
  <c r="V458" i="4"/>
  <c r="N457" i="4"/>
  <c r="M457" i="4"/>
  <c r="G457" i="4"/>
  <c r="F457" i="4"/>
  <c r="U457" i="4"/>
  <c r="E457" i="4"/>
  <c r="D457" i="4"/>
  <c r="C457" i="4"/>
  <c r="B457" i="4"/>
  <c r="A457" i="4"/>
  <c r="V457" i="4"/>
  <c r="N456" i="4"/>
  <c r="M456" i="4"/>
  <c r="G456" i="4"/>
  <c r="F456" i="4"/>
  <c r="U456" i="4"/>
  <c r="E456" i="4"/>
  <c r="D456" i="4"/>
  <c r="C456" i="4"/>
  <c r="B456" i="4"/>
  <c r="A456" i="4"/>
  <c r="V456" i="4"/>
  <c r="N455" i="4"/>
  <c r="M455" i="4"/>
  <c r="G455" i="4"/>
  <c r="F455" i="4"/>
  <c r="U455" i="4"/>
  <c r="E455" i="4"/>
  <c r="D455" i="4"/>
  <c r="C455" i="4"/>
  <c r="B455" i="4"/>
  <c r="A455" i="4"/>
  <c r="V455" i="4"/>
  <c r="N454" i="4"/>
  <c r="M454" i="4"/>
  <c r="G454" i="4"/>
  <c r="F454" i="4"/>
  <c r="U454" i="4"/>
  <c r="E454" i="4"/>
  <c r="D454" i="4"/>
  <c r="C454" i="4"/>
  <c r="B454" i="4"/>
  <c r="A454" i="4"/>
  <c r="V454" i="4"/>
  <c r="N453" i="4"/>
  <c r="M453" i="4"/>
  <c r="G453" i="4"/>
  <c r="F453" i="4"/>
  <c r="U453" i="4"/>
  <c r="E453" i="4"/>
  <c r="D453" i="4"/>
  <c r="C453" i="4"/>
  <c r="B453" i="4"/>
  <c r="A453" i="4"/>
  <c r="V453" i="4"/>
  <c r="N452" i="4"/>
  <c r="M452" i="4"/>
  <c r="G452" i="4"/>
  <c r="F452" i="4"/>
  <c r="U452" i="4"/>
  <c r="E452" i="4"/>
  <c r="D452" i="4"/>
  <c r="C452" i="4"/>
  <c r="B452" i="4"/>
  <c r="A452" i="4"/>
  <c r="V452" i="4"/>
  <c r="N451" i="4"/>
  <c r="M451" i="4"/>
  <c r="G451" i="4"/>
  <c r="F451" i="4"/>
  <c r="U451" i="4"/>
  <c r="E451" i="4"/>
  <c r="D451" i="4"/>
  <c r="C451" i="4"/>
  <c r="B451" i="4"/>
  <c r="A451" i="4"/>
  <c r="V451" i="4"/>
  <c r="N450" i="4"/>
  <c r="M450" i="4"/>
  <c r="G450" i="4"/>
  <c r="F450" i="4"/>
  <c r="U450" i="4"/>
  <c r="E450" i="4"/>
  <c r="D450" i="4"/>
  <c r="C450" i="4"/>
  <c r="B450" i="4"/>
  <c r="A450" i="4"/>
  <c r="V450" i="4"/>
  <c r="N449" i="4"/>
  <c r="M449" i="4"/>
  <c r="G449" i="4"/>
  <c r="F449" i="4"/>
  <c r="U449" i="4"/>
  <c r="E449" i="4"/>
  <c r="D449" i="4"/>
  <c r="C449" i="4"/>
  <c r="T449" i="4" s="1"/>
  <c r="B449" i="4"/>
  <c r="A449" i="4"/>
  <c r="V449" i="4"/>
  <c r="N448" i="4"/>
  <c r="M448" i="4"/>
  <c r="G448" i="4"/>
  <c r="F448" i="4"/>
  <c r="U448" i="4"/>
  <c r="E448" i="4"/>
  <c r="D448" i="4"/>
  <c r="C448" i="4"/>
  <c r="B448" i="4"/>
  <c r="A448" i="4"/>
  <c r="V448" i="4"/>
  <c r="N447" i="4"/>
  <c r="M447" i="4"/>
  <c r="G447" i="4"/>
  <c r="F447" i="4"/>
  <c r="U447" i="4"/>
  <c r="E447" i="4"/>
  <c r="D447" i="4"/>
  <c r="C447" i="4"/>
  <c r="B447" i="4"/>
  <c r="A447" i="4"/>
  <c r="V447" i="4"/>
  <c r="N446" i="4"/>
  <c r="M446" i="4"/>
  <c r="G446" i="4"/>
  <c r="F446" i="4"/>
  <c r="U446" i="4"/>
  <c r="E446" i="4"/>
  <c r="D446" i="4"/>
  <c r="C446" i="4"/>
  <c r="B446" i="4"/>
  <c r="A446" i="4"/>
  <c r="V446" i="4"/>
  <c r="N445" i="4"/>
  <c r="M445" i="4"/>
  <c r="G445" i="4"/>
  <c r="F445" i="4"/>
  <c r="U445" i="4"/>
  <c r="E445" i="4"/>
  <c r="D445" i="4"/>
  <c r="C445" i="4"/>
  <c r="B445" i="4"/>
  <c r="A445" i="4"/>
  <c r="V445" i="4"/>
  <c r="N444" i="4"/>
  <c r="M444" i="4"/>
  <c r="G444" i="4"/>
  <c r="F444" i="4"/>
  <c r="U444" i="4"/>
  <c r="E444" i="4"/>
  <c r="D444" i="4"/>
  <c r="C444" i="4"/>
  <c r="B444" i="4"/>
  <c r="A444" i="4"/>
  <c r="V444" i="4"/>
  <c r="N443" i="4"/>
  <c r="M443" i="4"/>
  <c r="G443" i="4"/>
  <c r="F443" i="4"/>
  <c r="U443" i="4"/>
  <c r="E443" i="4"/>
  <c r="D443" i="4"/>
  <c r="C443" i="4"/>
  <c r="B443" i="4"/>
  <c r="A443" i="4"/>
  <c r="V443" i="4"/>
  <c r="N442" i="4"/>
  <c r="M442" i="4"/>
  <c r="G442" i="4"/>
  <c r="F442" i="4"/>
  <c r="U442" i="4"/>
  <c r="E442" i="4"/>
  <c r="D442" i="4"/>
  <c r="C442" i="4"/>
  <c r="B442" i="4"/>
  <c r="A442" i="4"/>
  <c r="V442" i="4"/>
  <c r="N441" i="4"/>
  <c r="M441" i="4"/>
  <c r="G441" i="4"/>
  <c r="F441" i="4"/>
  <c r="U441" i="4"/>
  <c r="E441" i="4"/>
  <c r="D441" i="4"/>
  <c r="C441" i="4"/>
  <c r="B441" i="4"/>
  <c r="A441" i="4"/>
  <c r="V441" i="4"/>
  <c r="N440" i="4"/>
  <c r="M440" i="4"/>
  <c r="G440" i="4"/>
  <c r="F440" i="4"/>
  <c r="U440" i="4"/>
  <c r="E440" i="4"/>
  <c r="D440" i="4"/>
  <c r="C440" i="4"/>
  <c r="B440" i="4"/>
  <c r="A440" i="4"/>
  <c r="V440" i="4"/>
  <c r="N439" i="4"/>
  <c r="M439" i="4"/>
  <c r="G439" i="4"/>
  <c r="F439" i="4"/>
  <c r="U439" i="4"/>
  <c r="E439" i="4"/>
  <c r="D439" i="4"/>
  <c r="C439" i="4"/>
  <c r="B439" i="4"/>
  <c r="A439" i="4"/>
  <c r="V439" i="4"/>
  <c r="N438" i="4"/>
  <c r="M438" i="4"/>
  <c r="G438" i="4"/>
  <c r="F438" i="4"/>
  <c r="U438" i="4"/>
  <c r="E438" i="4"/>
  <c r="D438" i="4"/>
  <c r="C438" i="4"/>
  <c r="B438" i="4"/>
  <c r="A438" i="4"/>
  <c r="V438" i="4"/>
  <c r="N437" i="4"/>
  <c r="M437" i="4"/>
  <c r="G437" i="4"/>
  <c r="F437" i="4"/>
  <c r="U437" i="4"/>
  <c r="E437" i="4"/>
  <c r="D437" i="4"/>
  <c r="C437" i="4"/>
  <c r="B437" i="4"/>
  <c r="A437" i="4"/>
  <c r="V437" i="4"/>
  <c r="N436" i="4"/>
  <c r="M436" i="4"/>
  <c r="G436" i="4"/>
  <c r="F436" i="4"/>
  <c r="U436" i="4"/>
  <c r="E436" i="4"/>
  <c r="D436" i="4"/>
  <c r="C436" i="4"/>
  <c r="B436" i="4"/>
  <c r="A436" i="4"/>
  <c r="V436" i="4"/>
  <c r="N435" i="4"/>
  <c r="M435" i="4"/>
  <c r="G435" i="4"/>
  <c r="F435" i="4"/>
  <c r="U435" i="4"/>
  <c r="E435" i="4"/>
  <c r="D435" i="4"/>
  <c r="C435" i="4"/>
  <c r="B435" i="4"/>
  <c r="A435" i="4"/>
  <c r="V435" i="4"/>
  <c r="N434" i="4"/>
  <c r="M434" i="4"/>
  <c r="G434" i="4"/>
  <c r="F434" i="4"/>
  <c r="U434" i="4"/>
  <c r="E434" i="4"/>
  <c r="D434" i="4"/>
  <c r="C434" i="4"/>
  <c r="B434" i="4"/>
  <c r="A434" i="4"/>
  <c r="V434" i="4"/>
  <c r="N433" i="4"/>
  <c r="M433" i="4"/>
  <c r="G433" i="4"/>
  <c r="F433" i="4"/>
  <c r="U433" i="4"/>
  <c r="E433" i="4"/>
  <c r="D433" i="4"/>
  <c r="C433" i="4"/>
  <c r="B433" i="4"/>
  <c r="A433" i="4"/>
  <c r="V433" i="4"/>
  <c r="N432" i="4"/>
  <c r="M432" i="4"/>
  <c r="G432" i="4"/>
  <c r="F432" i="4"/>
  <c r="U432" i="4"/>
  <c r="E432" i="4"/>
  <c r="D432" i="4"/>
  <c r="C432" i="4"/>
  <c r="B432" i="4"/>
  <c r="A432" i="4"/>
  <c r="V432" i="4"/>
  <c r="N431" i="4"/>
  <c r="M431" i="4"/>
  <c r="G431" i="4"/>
  <c r="F431" i="4"/>
  <c r="U431" i="4"/>
  <c r="E431" i="4"/>
  <c r="D431" i="4"/>
  <c r="C431" i="4"/>
  <c r="B431" i="4"/>
  <c r="A431" i="4"/>
  <c r="V431" i="4"/>
  <c r="N430" i="4"/>
  <c r="M430" i="4"/>
  <c r="G430" i="4"/>
  <c r="F430" i="4"/>
  <c r="U430" i="4"/>
  <c r="E430" i="4"/>
  <c r="D430" i="4"/>
  <c r="C430" i="4"/>
  <c r="B430" i="4"/>
  <c r="A430" i="4"/>
  <c r="V430" i="4"/>
  <c r="N429" i="4"/>
  <c r="M429" i="4"/>
  <c r="G429" i="4"/>
  <c r="F429" i="4"/>
  <c r="U429" i="4"/>
  <c r="E429" i="4"/>
  <c r="D429" i="4"/>
  <c r="C429" i="4"/>
  <c r="B429" i="4"/>
  <c r="A429" i="4"/>
  <c r="V429" i="4"/>
  <c r="N428" i="4"/>
  <c r="M428" i="4"/>
  <c r="G428" i="4"/>
  <c r="F428" i="4"/>
  <c r="U428" i="4"/>
  <c r="E428" i="4"/>
  <c r="D428" i="4"/>
  <c r="C428" i="4"/>
  <c r="B428" i="4"/>
  <c r="A428" i="4"/>
  <c r="V428" i="4"/>
  <c r="N427" i="4"/>
  <c r="M427" i="4"/>
  <c r="G427" i="4"/>
  <c r="F427" i="4"/>
  <c r="U427" i="4"/>
  <c r="E427" i="4"/>
  <c r="D427" i="4"/>
  <c r="C427" i="4"/>
  <c r="B427" i="4"/>
  <c r="A427" i="4"/>
  <c r="V427" i="4"/>
  <c r="N426" i="4"/>
  <c r="M426" i="4"/>
  <c r="G426" i="4"/>
  <c r="F426" i="4"/>
  <c r="U426" i="4"/>
  <c r="E426" i="4"/>
  <c r="D426" i="4"/>
  <c r="C426" i="4"/>
  <c r="B426" i="4"/>
  <c r="A426" i="4"/>
  <c r="V426" i="4"/>
  <c r="N425" i="4"/>
  <c r="M425" i="4"/>
  <c r="G425" i="4"/>
  <c r="F425" i="4"/>
  <c r="U425" i="4"/>
  <c r="E425" i="4"/>
  <c r="D425" i="4"/>
  <c r="C425" i="4"/>
  <c r="B425" i="4"/>
  <c r="A425" i="4"/>
  <c r="V425" i="4"/>
  <c r="N424" i="4"/>
  <c r="M424" i="4"/>
  <c r="G424" i="4"/>
  <c r="F424" i="4"/>
  <c r="U424" i="4"/>
  <c r="E424" i="4"/>
  <c r="D424" i="4"/>
  <c r="C424" i="4"/>
  <c r="B424" i="4"/>
  <c r="A424" i="4"/>
  <c r="V424" i="4"/>
  <c r="N423" i="4"/>
  <c r="M423" i="4"/>
  <c r="G423" i="4"/>
  <c r="F423" i="4"/>
  <c r="U423" i="4"/>
  <c r="E423" i="4"/>
  <c r="D423" i="4"/>
  <c r="C423" i="4"/>
  <c r="B423" i="4"/>
  <c r="A423" i="4"/>
  <c r="V423" i="4"/>
  <c r="N422" i="4"/>
  <c r="M422" i="4"/>
  <c r="G422" i="4"/>
  <c r="F422" i="4"/>
  <c r="U422" i="4"/>
  <c r="E422" i="4"/>
  <c r="D422" i="4"/>
  <c r="C422" i="4"/>
  <c r="B422" i="4"/>
  <c r="A422" i="4"/>
  <c r="V422" i="4"/>
  <c r="N421" i="4"/>
  <c r="M421" i="4"/>
  <c r="G421" i="4"/>
  <c r="F421" i="4"/>
  <c r="U421" i="4"/>
  <c r="E421" i="4"/>
  <c r="D421" i="4"/>
  <c r="C421" i="4"/>
  <c r="B421" i="4"/>
  <c r="A421" i="4"/>
  <c r="V421" i="4"/>
  <c r="N420" i="4"/>
  <c r="M420" i="4"/>
  <c r="G420" i="4"/>
  <c r="F420" i="4"/>
  <c r="U420" i="4"/>
  <c r="E420" i="4"/>
  <c r="D420" i="4"/>
  <c r="C420" i="4"/>
  <c r="B420" i="4"/>
  <c r="A420" i="4"/>
  <c r="V420" i="4"/>
  <c r="N419" i="4"/>
  <c r="M419" i="4"/>
  <c r="G419" i="4"/>
  <c r="F419" i="4"/>
  <c r="U419" i="4"/>
  <c r="E419" i="4"/>
  <c r="D419" i="4"/>
  <c r="C419" i="4"/>
  <c r="B419" i="4"/>
  <c r="A419" i="4"/>
  <c r="V419" i="4"/>
  <c r="N418" i="4"/>
  <c r="M418" i="4"/>
  <c r="G418" i="4"/>
  <c r="F418" i="4"/>
  <c r="U418" i="4"/>
  <c r="E418" i="4"/>
  <c r="D418" i="4"/>
  <c r="C418" i="4"/>
  <c r="B418" i="4"/>
  <c r="A418" i="4"/>
  <c r="V418" i="4"/>
  <c r="N417" i="4"/>
  <c r="M417" i="4"/>
  <c r="G417" i="4"/>
  <c r="F417" i="4"/>
  <c r="U417" i="4"/>
  <c r="E417" i="4"/>
  <c r="D417" i="4"/>
  <c r="C417" i="4"/>
  <c r="B417" i="4"/>
  <c r="A417" i="4"/>
  <c r="V417" i="4"/>
  <c r="N416" i="4"/>
  <c r="M416" i="4"/>
  <c r="G416" i="4"/>
  <c r="F416" i="4"/>
  <c r="U416" i="4"/>
  <c r="E416" i="4"/>
  <c r="D416" i="4"/>
  <c r="C416" i="4"/>
  <c r="B416" i="4"/>
  <c r="A416" i="4"/>
  <c r="V416" i="4"/>
  <c r="N415" i="4"/>
  <c r="M415" i="4"/>
  <c r="G415" i="4"/>
  <c r="F415" i="4"/>
  <c r="U415" i="4"/>
  <c r="E415" i="4"/>
  <c r="D415" i="4"/>
  <c r="C415" i="4"/>
  <c r="B415" i="4"/>
  <c r="A415" i="4"/>
  <c r="V415" i="4"/>
  <c r="N414" i="4"/>
  <c r="M414" i="4"/>
  <c r="G414" i="4"/>
  <c r="F414" i="4"/>
  <c r="U414" i="4"/>
  <c r="E414" i="4"/>
  <c r="D414" i="4"/>
  <c r="C414" i="4"/>
  <c r="B414" i="4"/>
  <c r="A414" i="4"/>
  <c r="V414" i="4"/>
  <c r="N413" i="4"/>
  <c r="M413" i="4"/>
  <c r="G413" i="4"/>
  <c r="F413" i="4"/>
  <c r="U413" i="4"/>
  <c r="E413" i="4"/>
  <c r="D413" i="4"/>
  <c r="C413" i="4"/>
  <c r="B413" i="4"/>
  <c r="A413" i="4"/>
  <c r="V413" i="4"/>
  <c r="N412" i="4"/>
  <c r="M412" i="4"/>
  <c r="G412" i="4"/>
  <c r="F412" i="4"/>
  <c r="U412" i="4"/>
  <c r="E412" i="4"/>
  <c r="D412" i="4"/>
  <c r="C412" i="4"/>
  <c r="B412" i="4"/>
  <c r="A412" i="4"/>
  <c r="V412" i="4"/>
  <c r="N411" i="4"/>
  <c r="M411" i="4"/>
  <c r="G411" i="4"/>
  <c r="F411" i="4"/>
  <c r="U411" i="4"/>
  <c r="E411" i="4"/>
  <c r="D411" i="4"/>
  <c r="C411" i="4"/>
  <c r="B411" i="4"/>
  <c r="A411" i="4"/>
  <c r="V411" i="4"/>
  <c r="N410" i="4"/>
  <c r="M410" i="4"/>
  <c r="G410" i="4"/>
  <c r="F410" i="4"/>
  <c r="U410" i="4"/>
  <c r="E410" i="4"/>
  <c r="D410" i="4"/>
  <c r="C410" i="4"/>
  <c r="B410" i="4"/>
  <c r="A410" i="4"/>
  <c r="V410" i="4"/>
  <c r="N409" i="4"/>
  <c r="M409" i="4"/>
  <c r="G409" i="4"/>
  <c r="F409" i="4"/>
  <c r="U409" i="4"/>
  <c r="E409" i="4"/>
  <c r="D409" i="4"/>
  <c r="C409" i="4"/>
  <c r="B409" i="4"/>
  <c r="A409" i="4"/>
  <c r="V409" i="4"/>
  <c r="N408" i="4"/>
  <c r="M408" i="4"/>
  <c r="G408" i="4"/>
  <c r="F408" i="4"/>
  <c r="U408" i="4"/>
  <c r="E408" i="4"/>
  <c r="D408" i="4"/>
  <c r="C408" i="4"/>
  <c r="B408" i="4"/>
  <c r="A408" i="4"/>
  <c r="V408" i="4"/>
  <c r="N407" i="4"/>
  <c r="M407" i="4"/>
  <c r="G407" i="4"/>
  <c r="F407" i="4"/>
  <c r="U407" i="4"/>
  <c r="E407" i="4"/>
  <c r="D407" i="4"/>
  <c r="C407" i="4"/>
  <c r="B407" i="4"/>
  <c r="A407" i="4"/>
  <c r="V407" i="4"/>
  <c r="N406" i="4"/>
  <c r="M406" i="4"/>
  <c r="G406" i="4"/>
  <c r="F406" i="4"/>
  <c r="U406" i="4"/>
  <c r="E406" i="4"/>
  <c r="D406" i="4"/>
  <c r="C406" i="4"/>
  <c r="B406" i="4"/>
  <c r="A406" i="4"/>
  <c r="V406" i="4"/>
  <c r="N405" i="4"/>
  <c r="M405" i="4"/>
  <c r="G405" i="4"/>
  <c r="F405" i="4"/>
  <c r="U405" i="4"/>
  <c r="E405" i="4"/>
  <c r="D405" i="4"/>
  <c r="C405" i="4"/>
  <c r="B405" i="4"/>
  <c r="A405" i="4"/>
  <c r="V405" i="4"/>
  <c r="N404" i="4"/>
  <c r="M404" i="4"/>
  <c r="G404" i="4"/>
  <c r="F404" i="4"/>
  <c r="U404" i="4"/>
  <c r="E404" i="4"/>
  <c r="D404" i="4"/>
  <c r="C404" i="4"/>
  <c r="B404" i="4"/>
  <c r="A404" i="4"/>
  <c r="V404" i="4"/>
  <c r="N403" i="4"/>
  <c r="M403" i="4"/>
  <c r="G403" i="4"/>
  <c r="F403" i="4"/>
  <c r="U403" i="4"/>
  <c r="E403" i="4"/>
  <c r="D403" i="4"/>
  <c r="C403" i="4"/>
  <c r="B403" i="4"/>
  <c r="A403" i="4"/>
  <c r="V403" i="4"/>
  <c r="N402" i="4"/>
  <c r="M402" i="4"/>
  <c r="G402" i="4"/>
  <c r="F402" i="4"/>
  <c r="U402" i="4"/>
  <c r="E402" i="4"/>
  <c r="D402" i="4"/>
  <c r="C402" i="4"/>
  <c r="B402" i="4"/>
  <c r="A402" i="4"/>
  <c r="V402" i="4"/>
  <c r="N401" i="4"/>
  <c r="M401" i="4"/>
  <c r="G401" i="4"/>
  <c r="F401" i="4"/>
  <c r="U401" i="4"/>
  <c r="E401" i="4"/>
  <c r="D401" i="4"/>
  <c r="C401" i="4"/>
  <c r="B401" i="4"/>
  <c r="A401" i="4"/>
  <c r="V401" i="4"/>
  <c r="N400" i="4"/>
  <c r="M400" i="4"/>
  <c r="G400" i="4"/>
  <c r="F400" i="4"/>
  <c r="U400" i="4"/>
  <c r="E400" i="4"/>
  <c r="D400" i="4"/>
  <c r="C400" i="4"/>
  <c r="B400" i="4"/>
  <c r="A400" i="4"/>
  <c r="V400" i="4"/>
  <c r="N399" i="4"/>
  <c r="M399" i="4"/>
  <c r="G399" i="4"/>
  <c r="F399" i="4"/>
  <c r="U399" i="4"/>
  <c r="E399" i="4"/>
  <c r="D399" i="4"/>
  <c r="C399" i="4"/>
  <c r="B399" i="4"/>
  <c r="A399" i="4"/>
  <c r="V399" i="4"/>
  <c r="N398" i="4"/>
  <c r="M398" i="4"/>
  <c r="G398" i="4"/>
  <c r="F398" i="4"/>
  <c r="U398" i="4"/>
  <c r="E398" i="4"/>
  <c r="D398" i="4"/>
  <c r="C398" i="4"/>
  <c r="B398" i="4"/>
  <c r="A398" i="4"/>
  <c r="V398" i="4"/>
  <c r="N397" i="4"/>
  <c r="M397" i="4"/>
  <c r="G397" i="4"/>
  <c r="F397" i="4"/>
  <c r="U397" i="4"/>
  <c r="E397" i="4"/>
  <c r="D397" i="4"/>
  <c r="C397" i="4"/>
  <c r="B397" i="4"/>
  <c r="A397" i="4"/>
  <c r="V397" i="4"/>
  <c r="N396" i="4"/>
  <c r="M396" i="4"/>
  <c r="G396" i="4"/>
  <c r="F396" i="4"/>
  <c r="U396" i="4"/>
  <c r="E396" i="4"/>
  <c r="D396" i="4"/>
  <c r="C396" i="4"/>
  <c r="B396" i="4"/>
  <c r="A396" i="4"/>
  <c r="V396" i="4"/>
  <c r="N395" i="4"/>
  <c r="M395" i="4"/>
  <c r="G395" i="4"/>
  <c r="F395" i="4"/>
  <c r="U395" i="4"/>
  <c r="E395" i="4"/>
  <c r="D395" i="4"/>
  <c r="C395" i="4"/>
  <c r="B395" i="4"/>
  <c r="A395" i="4"/>
  <c r="V395" i="4"/>
  <c r="N394" i="4"/>
  <c r="M394" i="4"/>
  <c r="G394" i="4"/>
  <c r="F394" i="4"/>
  <c r="U394" i="4"/>
  <c r="E394" i="4"/>
  <c r="D394" i="4"/>
  <c r="C394" i="4"/>
  <c r="B394" i="4"/>
  <c r="A394" i="4"/>
  <c r="V394" i="4"/>
  <c r="N393" i="4"/>
  <c r="M393" i="4"/>
  <c r="G393" i="4"/>
  <c r="F393" i="4"/>
  <c r="U393" i="4"/>
  <c r="E393" i="4"/>
  <c r="D393" i="4"/>
  <c r="C393" i="4"/>
  <c r="B393" i="4"/>
  <c r="A393" i="4"/>
  <c r="V393" i="4"/>
  <c r="N392" i="4"/>
  <c r="M392" i="4"/>
  <c r="G392" i="4"/>
  <c r="F392" i="4"/>
  <c r="U392" i="4"/>
  <c r="E392" i="4"/>
  <c r="D392" i="4"/>
  <c r="C392" i="4"/>
  <c r="B392" i="4"/>
  <c r="A392" i="4"/>
  <c r="V392" i="4"/>
  <c r="N391" i="4"/>
  <c r="M391" i="4"/>
  <c r="G391" i="4"/>
  <c r="F391" i="4"/>
  <c r="U391" i="4"/>
  <c r="E391" i="4"/>
  <c r="D391" i="4"/>
  <c r="C391" i="4"/>
  <c r="B391" i="4"/>
  <c r="A391" i="4"/>
  <c r="V391" i="4"/>
  <c r="N390" i="4"/>
  <c r="M390" i="4"/>
  <c r="G390" i="4"/>
  <c r="F390" i="4"/>
  <c r="U390" i="4"/>
  <c r="E390" i="4"/>
  <c r="D390" i="4"/>
  <c r="C390" i="4"/>
  <c r="B390" i="4"/>
  <c r="A390" i="4"/>
  <c r="V390" i="4"/>
  <c r="N389" i="4"/>
  <c r="M389" i="4"/>
  <c r="G389" i="4"/>
  <c r="F389" i="4"/>
  <c r="U389" i="4"/>
  <c r="E389" i="4"/>
  <c r="D389" i="4"/>
  <c r="C389" i="4"/>
  <c r="B389" i="4"/>
  <c r="A389" i="4"/>
  <c r="V389" i="4"/>
  <c r="N388" i="4"/>
  <c r="M388" i="4"/>
  <c r="G388" i="4"/>
  <c r="F388" i="4"/>
  <c r="U388" i="4"/>
  <c r="E388" i="4"/>
  <c r="D388" i="4"/>
  <c r="C388" i="4"/>
  <c r="B388" i="4"/>
  <c r="A388" i="4"/>
  <c r="V388" i="4"/>
  <c r="N387" i="4"/>
  <c r="M387" i="4"/>
  <c r="G387" i="4"/>
  <c r="F387" i="4"/>
  <c r="U387" i="4"/>
  <c r="E387" i="4"/>
  <c r="D387" i="4"/>
  <c r="C387" i="4"/>
  <c r="B387" i="4"/>
  <c r="A387" i="4"/>
  <c r="V387" i="4"/>
  <c r="N386" i="4"/>
  <c r="M386" i="4"/>
  <c r="G386" i="4"/>
  <c r="F386" i="4"/>
  <c r="U386" i="4"/>
  <c r="E386" i="4"/>
  <c r="D386" i="4"/>
  <c r="C386" i="4"/>
  <c r="B386" i="4"/>
  <c r="A386" i="4"/>
  <c r="S160" i="21"/>
  <c r="H11" i="21"/>
  <c r="H15" i="21"/>
  <c r="H19" i="21"/>
  <c r="H23" i="21"/>
  <c r="H43" i="21"/>
  <c r="H47" i="21"/>
  <c r="H51" i="21"/>
  <c r="H55" i="21"/>
  <c r="H75" i="21"/>
  <c r="H79" i="21"/>
  <c r="H83" i="21"/>
  <c r="H87" i="21"/>
  <c r="H8" i="21"/>
  <c r="H12" i="21"/>
  <c r="H16" i="21"/>
  <c r="H20" i="21"/>
  <c r="H40" i="21"/>
  <c r="H44" i="21"/>
  <c r="H48" i="21"/>
  <c r="H52" i="21"/>
  <c r="H72" i="21"/>
  <c r="H76" i="21"/>
  <c r="H80" i="21"/>
  <c r="H84" i="21"/>
  <c r="H10" i="21"/>
  <c r="H18" i="21"/>
  <c r="H26" i="21"/>
  <c r="H34" i="21"/>
  <c r="H74" i="21"/>
  <c r="H82" i="21"/>
  <c r="H90" i="21"/>
  <c r="H98" i="21"/>
  <c r="H81" i="21"/>
  <c r="H97" i="21"/>
  <c r="H5" i="21"/>
  <c r="H21" i="21"/>
  <c r="H101" i="21"/>
  <c r="H6" i="21"/>
  <c r="H22" i="21"/>
  <c r="H38" i="21"/>
  <c r="H46" i="21"/>
  <c r="H78" i="21"/>
  <c r="H29" i="21"/>
  <c r="H61" i="21"/>
  <c r="H13" i="21"/>
  <c r="H77" i="21"/>
  <c r="H25" i="21"/>
  <c r="H89" i="21"/>
  <c r="H57" i="21"/>
  <c r="H106" i="21"/>
  <c r="H110" i="21"/>
  <c r="H114" i="21"/>
  <c r="H118" i="21"/>
  <c r="H122" i="21"/>
  <c r="H126" i="21"/>
  <c r="H130" i="21"/>
  <c r="H134" i="21"/>
  <c r="H138" i="21"/>
  <c r="H142" i="21"/>
  <c r="H146" i="21"/>
  <c r="H150" i="21"/>
  <c r="H154" i="21"/>
  <c r="H158" i="21"/>
  <c r="H162" i="21"/>
  <c r="H166" i="21"/>
  <c r="H170" i="21"/>
  <c r="H174" i="21"/>
  <c r="H178" i="21"/>
  <c r="H182" i="21"/>
  <c r="H186" i="21"/>
  <c r="H190" i="21"/>
  <c r="H194" i="21"/>
  <c r="H198" i="21"/>
  <c r="H202" i="21"/>
  <c r="H107" i="21"/>
  <c r="H111" i="21"/>
  <c r="H115" i="21"/>
  <c r="H119" i="21"/>
  <c r="H123" i="21"/>
  <c r="H127" i="21"/>
  <c r="H131" i="21"/>
  <c r="H135" i="21"/>
  <c r="H139" i="21"/>
  <c r="H143" i="21"/>
  <c r="H147" i="21"/>
  <c r="H151" i="21"/>
  <c r="H155" i="21"/>
  <c r="H159" i="21"/>
  <c r="H163" i="21"/>
  <c r="H167" i="21"/>
  <c r="H171" i="21"/>
  <c r="H175" i="21"/>
  <c r="H179" i="21"/>
  <c r="H183" i="21"/>
  <c r="H187" i="21"/>
  <c r="H191" i="21"/>
  <c r="H195" i="21"/>
  <c r="H199" i="21"/>
  <c r="H203" i="21"/>
  <c r="H104" i="21"/>
  <c r="H108" i="21"/>
  <c r="H112" i="21"/>
  <c r="H116" i="21"/>
  <c r="H120" i="21"/>
  <c r="H124" i="21"/>
  <c r="H128" i="21"/>
  <c r="H132" i="21"/>
  <c r="H136" i="21"/>
  <c r="H140" i="21"/>
  <c r="H144" i="21"/>
  <c r="H148" i="21"/>
  <c r="H152" i="21"/>
  <c r="H156" i="21"/>
  <c r="H160" i="21"/>
  <c r="H164" i="21"/>
  <c r="H168" i="21"/>
  <c r="H172" i="21"/>
  <c r="H176" i="21"/>
  <c r="H180" i="21"/>
  <c r="H184" i="21"/>
  <c r="H188" i="21"/>
  <c r="H192" i="21"/>
  <c r="H196" i="21"/>
  <c r="H200" i="21"/>
  <c r="H204" i="21"/>
  <c r="H105" i="21"/>
  <c r="H109" i="21"/>
  <c r="H113" i="21"/>
  <c r="H117" i="21"/>
  <c r="H121" i="21"/>
  <c r="H125" i="21"/>
  <c r="H129" i="21"/>
  <c r="H133" i="21"/>
  <c r="H137" i="21"/>
  <c r="H141" i="21"/>
  <c r="H145" i="21"/>
  <c r="H149" i="21"/>
  <c r="H153" i="21"/>
  <c r="H157" i="21"/>
  <c r="H161" i="21"/>
  <c r="H165" i="21"/>
  <c r="H169" i="21"/>
  <c r="H173" i="21"/>
  <c r="H177" i="21"/>
  <c r="H181" i="21"/>
  <c r="H185" i="21"/>
  <c r="H189" i="21"/>
  <c r="H193" i="21"/>
  <c r="H197" i="21"/>
  <c r="H201" i="21"/>
  <c r="H103" i="21"/>
  <c r="G42" i="9"/>
  <c r="G47" i="9"/>
  <c r="G45" i="9"/>
  <c r="G40" i="9"/>
  <c r="J170" i="21"/>
  <c r="G43" i="9"/>
  <c r="G46" i="9"/>
  <c r="G41" i="9"/>
  <c r="J185" i="21"/>
  <c r="G44" i="9"/>
  <c r="J74" i="21"/>
  <c r="J100" i="21"/>
  <c r="J86" i="21"/>
  <c r="J40" i="21"/>
  <c r="E41" i="9"/>
  <c r="E42" i="9"/>
  <c r="E43" i="9"/>
  <c r="E44" i="9"/>
  <c r="E45" i="9"/>
  <c r="E40" i="9"/>
  <c r="E46" i="9"/>
  <c r="E47" i="9"/>
  <c r="G5" i="20"/>
  <c r="J142" i="21"/>
  <c r="J52" i="21"/>
  <c r="G32" i="9"/>
  <c r="J163" i="21"/>
  <c r="E37" i="9"/>
  <c r="E12" i="20"/>
  <c r="E16" i="20"/>
  <c r="E20" i="20"/>
  <c r="E22" i="20"/>
  <c r="E15" i="20"/>
  <c r="E19" i="20"/>
  <c r="E8" i="10"/>
  <c r="E31" i="9"/>
  <c r="E21" i="20"/>
  <c r="E14" i="20"/>
  <c r="E18" i="20"/>
  <c r="J95" i="21"/>
  <c r="J93" i="21"/>
  <c r="J79" i="21"/>
  <c r="J77" i="21"/>
  <c r="J193" i="21"/>
  <c r="J135" i="21"/>
  <c r="J156" i="21"/>
  <c r="G24" i="20"/>
  <c r="G18" i="20"/>
  <c r="G11" i="10"/>
  <c r="G37" i="9"/>
  <c r="J14" i="21"/>
  <c r="J16" i="21"/>
  <c r="J30" i="21"/>
  <c r="J32" i="21"/>
  <c r="G36" i="9"/>
  <c r="G14" i="20"/>
  <c r="G34" i="9"/>
  <c r="G16" i="20"/>
  <c r="J9" i="21"/>
  <c r="J11" i="21"/>
  <c r="J25" i="21"/>
  <c r="J27" i="21"/>
  <c r="J41" i="21"/>
  <c r="J43" i="21"/>
  <c r="J57" i="21"/>
  <c r="J59" i="21"/>
  <c r="J73" i="21"/>
  <c r="J70" i="21"/>
  <c r="J108" i="21"/>
  <c r="J200" i="21"/>
  <c r="J192" i="21"/>
  <c r="J184" i="21"/>
  <c r="J176" i="21"/>
  <c r="J169" i="21"/>
  <c r="J162" i="21"/>
  <c r="J148" i="21"/>
  <c r="J141" i="21"/>
  <c r="J134" i="21"/>
  <c r="J127" i="21"/>
  <c r="J120" i="21"/>
  <c r="J114" i="21"/>
  <c r="J107" i="21"/>
  <c r="J199" i="21"/>
  <c r="J191" i="21"/>
  <c r="J183" i="21"/>
  <c r="J175" i="21"/>
  <c r="J168" i="21"/>
  <c r="J161" i="21"/>
  <c r="J155" i="21"/>
  <c r="J147" i="21"/>
  <c r="J140" i="21"/>
  <c r="J133" i="21"/>
  <c r="J126" i="21"/>
  <c r="J119" i="21"/>
  <c r="J113" i="21"/>
  <c r="J106" i="21"/>
  <c r="J198" i="21"/>
  <c r="J190" i="21"/>
  <c r="J182" i="21"/>
  <c r="J174" i="21"/>
  <c r="J160" i="21"/>
  <c r="J154" i="21"/>
  <c r="J146" i="21"/>
  <c r="J139" i="21"/>
  <c r="J132" i="21"/>
  <c r="J125" i="21"/>
  <c r="J118" i="21"/>
  <c r="J112" i="21"/>
  <c r="J105" i="21"/>
  <c r="J197" i="21"/>
  <c r="J189" i="21"/>
  <c r="J181" i="21"/>
  <c r="J173" i="21"/>
  <c r="J167" i="21"/>
  <c r="J153" i="21"/>
  <c r="J145" i="21"/>
  <c r="J138" i="21"/>
  <c r="J131" i="21"/>
  <c r="J124" i="21"/>
  <c r="J117" i="21"/>
  <c r="J111" i="21"/>
  <c r="J104" i="21"/>
  <c r="J204" i="21"/>
  <c r="J196" i="21"/>
  <c r="J188" i="21"/>
  <c r="J180" i="21"/>
  <c r="J172" i="21"/>
  <c r="J166" i="21"/>
  <c r="J159" i="21"/>
  <c r="J152" i="21"/>
  <c r="J144" i="21"/>
  <c r="J137" i="21"/>
  <c r="J130" i="21"/>
  <c r="J123" i="21"/>
  <c r="J110" i="21"/>
  <c r="J203" i="21"/>
  <c r="J195" i="21"/>
  <c r="J187" i="21"/>
  <c r="J179" i="21"/>
  <c r="J171" i="21"/>
  <c r="J165" i="21"/>
  <c r="J158" i="21"/>
  <c r="J151" i="21"/>
  <c r="J143" i="21"/>
  <c r="J136" i="21"/>
  <c r="J129" i="21"/>
  <c r="J122" i="21"/>
  <c r="J116" i="21"/>
  <c r="J109" i="21"/>
  <c r="J202" i="21"/>
  <c r="J194" i="21"/>
  <c r="J186" i="21"/>
  <c r="J178" i="21"/>
  <c r="J164" i="21"/>
  <c r="J157" i="21"/>
  <c r="J150" i="21"/>
  <c r="J128" i="21"/>
  <c r="J121" i="21"/>
  <c r="J115" i="21"/>
  <c r="J103" i="21"/>
  <c r="J60" i="21"/>
  <c r="J44" i="21"/>
  <c r="J149" i="21"/>
  <c r="J201" i="21"/>
  <c r="C180" i="21"/>
  <c r="K4" i="5"/>
  <c r="I4" i="5"/>
  <c r="H4" i="5"/>
  <c r="D4" i="5"/>
  <c r="C4" i="5"/>
  <c r="J631" i="4"/>
  <c r="B4" i="5"/>
  <c r="I836" i="4" s="1"/>
  <c r="H839" i="4"/>
  <c r="A257" i="4"/>
  <c r="B257" i="4"/>
  <c r="C257" i="4"/>
  <c r="D257" i="4"/>
  <c r="E257" i="4"/>
  <c r="F257" i="4"/>
  <c r="U257" i="4"/>
  <c r="G257" i="4"/>
  <c r="K257" i="4"/>
  <c r="L257" i="4"/>
  <c r="M257" i="4"/>
  <c r="N257" i="4"/>
  <c r="A258" i="4"/>
  <c r="B258" i="4"/>
  <c r="C258" i="4"/>
  <c r="D258" i="4"/>
  <c r="E258" i="4"/>
  <c r="F258" i="4"/>
  <c r="U258" i="4"/>
  <c r="G258" i="4"/>
  <c r="K258" i="4"/>
  <c r="L258" i="4"/>
  <c r="M258" i="4"/>
  <c r="N258" i="4"/>
  <c r="A259" i="4"/>
  <c r="B259" i="4"/>
  <c r="C259" i="4"/>
  <c r="D259" i="4"/>
  <c r="E259" i="4"/>
  <c r="F259" i="4"/>
  <c r="U259" i="4"/>
  <c r="G259" i="4"/>
  <c r="K259" i="4"/>
  <c r="L259" i="4"/>
  <c r="M259" i="4"/>
  <c r="N259" i="4"/>
  <c r="A260" i="4"/>
  <c r="B260" i="4"/>
  <c r="C260" i="4"/>
  <c r="D260" i="4"/>
  <c r="E260" i="4"/>
  <c r="F260" i="4"/>
  <c r="U260" i="4"/>
  <c r="G260" i="4"/>
  <c r="K260" i="4"/>
  <c r="L260" i="4"/>
  <c r="M260" i="4"/>
  <c r="N260" i="4"/>
  <c r="A261" i="4"/>
  <c r="B261" i="4"/>
  <c r="C261" i="4"/>
  <c r="D261" i="4"/>
  <c r="E261" i="4"/>
  <c r="F261" i="4"/>
  <c r="U261" i="4"/>
  <c r="G261" i="4"/>
  <c r="K261" i="4"/>
  <c r="L261" i="4"/>
  <c r="M261" i="4"/>
  <c r="N261" i="4"/>
  <c r="A262" i="4"/>
  <c r="B262" i="4"/>
  <c r="C262" i="4"/>
  <c r="D262" i="4"/>
  <c r="E262" i="4"/>
  <c r="F262" i="4"/>
  <c r="U262" i="4"/>
  <c r="G262" i="4"/>
  <c r="K262" i="4"/>
  <c r="L262" i="4"/>
  <c r="M262" i="4"/>
  <c r="N262" i="4"/>
  <c r="A263" i="4"/>
  <c r="B263" i="4"/>
  <c r="C263" i="4"/>
  <c r="D263" i="4"/>
  <c r="E263" i="4"/>
  <c r="F263" i="4"/>
  <c r="U263" i="4"/>
  <c r="G263" i="4"/>
  <c r="K263" i="4"/>
  <c r="L263" i="4"/>
  <c r="M263" i="4"/>
  <c r="N263" i="4"/>
  <c r="A264" i="4"/>
  <c r="V264" i="4"/>
  <c r="B264" i="4"/>
  <c r="C264" i="4"/>
  <c r="D264" i="4"/>
  <c r="E264" i="4"/>
  <c r="F264" i="4"/>
  <c r="U264" i="4"/>
  <c r="G264" i="4"/>
  <c r="K264" i="4"/>
  <c r="L264" i="4"/>
  <c r="M264" i="4"/>
  <c r="N264" i="4"/>
  <c r="A265" i="4"/>
  <c r="V265" i="4"/>
  <c r="B265" i="4"/>
  <c r="C265" i="4"/>
  <c r="D265" i="4"/>
  <c r="E265" i="4"/>
  <c r="F265" i="4"/>
  <c r="U265" i="4"/>
  <c r="G265" i="4"/>
  <c r="K265" i="4"/>
  <c r="L265" i="4"/>
  <c r="M265" i="4"/>
  <c r="N265" i="4"/>
  <c r="A266" i="4"/>
  <c r="B266" i="4"/>
  <c r="C266" i="4"/>
  <c r="D266" i="4"/>
  <c r="E266" i="4"/>
  <c r="F266" i="4"/>
  <c r="U266" i="4"/>
  <c r="G266" i="4"/>
  <c r="K266" i="4"/>
  <c r="L266" i="4"/>
  <c r="M266" i="4"/>
  <c r="N266" i="4"/>
  <c r="A267" i="4"/>
  <c r="B267" i="4"/>
  <c r="C267" i="4"/>
  <c r="D267" i="4"/>
  <c r="E267" i="4"/>
  <c r="F267" i="4"/>
  <c r="U267" i="4"/>
  <c r="G267" i="4"/>
  <c r="K267" i="4"/>
  <c r="L267" i="4"/>
  <c r="M267" i="4"/>
  <c r="N267" i="4"/>
  <c r="A268" i="4"/>
  <c r="B268" i="4"/>
  <c r="C268" i="4"/>
  <c r="D268" i="4"/>
  <c r="E268" i="4"/>
  <c r="F268" i="4"/>
  <c r="U268" i="4"/>
  <c r="G268" i="4"/>
  <c r="K268" i="4"/>
  <c r="L268" i="4"/>
  <c r="M268" i="4"/>
  <c r="N268" i="4"/>
  <c r="A269" i="4"/>
  <c r="B269" i="4"/>
  <c r="C269" i="4"/>
  <c r="D269" i="4"/>
  <c r="E269" i="4"/>
  <c r="F269" i="4"/>
  <c r="U269" i="4"/>
  <c r="G269" i="4"/>
  <c r="K269" i="4"/>
  <c r="L269" i="4"/>
  <c r="M269" i="4"/>
  <c r="N269" i="4"/>
  <c r="A270" i="4"/>
  <c r="B270" i="4"/>
  <c r="C270" i="4"/>
  <c r="D270" i="4"/>
  <c r="E270" i="4"/>
  <c r="F270" i="4"/>
  <c r="U270" i="4"/>
  <c r="G270" i="4"/>
  <c r="K270" i="4"/>
  <c r="L270" i="4"/>
  <c r="M270" i="4"/>
  <c r="N270" i="4"/>
  <c r="A271" i="4"/>
  <c r="B271" i="4"/>
  <c r="C271" i="4"/>
  <c r="D271" i="4"/>
  <c r="E271" i="4"/>
  <c r="F271" i="4"/>
  <c r="U271" i="4"/>
  <c r="G271" i="4"/>
  <c r="K271" i="4"/>
  <c r="L271" i="4"/>
  <c r="M271" i="4"/>
  <c r="N271" i="4"/>
  <c r="A272" i="4"/>
  <c r="V272" i="4"/>
  <c r="B272" i="4"/>
  <c r="C272" i="4"/>
  <c r="D272" i="4"/>
  <c r="E272" i="4"/>
  <c r="F272" i="4"/>
  <c r="U272" i="4"/>
  <c r="G272" i="4"/>
  <c r="K272" i="4"/>
  <c r="L272" i="4"/>
  <c r="M272" i="4"/>
  <c r="N272" i="4"/>
  <c r="A273" i="4"/>
  <c r="V273" i="4"/>
  <c r="B273" i="4"/>
  <c r="C273" i="4"/>
  <c r="D273" i="4"/>
  <c r="E273" i="4"/>
  <c r="F273" i="4"/>
  <c r="U273" i="4"/>
  <c r="G273" i="4"/>
  <c r="K273" i="4"/>
  <c r="L273" i="4"/>
  <c r="M273" i="4"/>
  <c r="N273" i="4"/>
  <c r="A274" i="4"/>
  <c r="B274" i="4"/>
  <c r="C274" i="4"/>
  <c r="D274" i="4"/>
  <c r="E274" i="4"/>
  <c r="F274" i="4"/>
  <c r="U274" i="4"/>
  <c r="G274" i="4"/>
  <c r="K274" i="4"/>
  <c r="L274" i="4"/>
  <c r="M274" i="4"/>
  <c r="N274" i="4"/>
  <c r="A275" i="4"/>
  <c r="B275" i="4"/>
  <c r="C275" i="4"/>
  <c r="D275" i="4"/>
  <c r="E275" i="4"/>
  <c r="F275" i="4"/>
  <c r="U275" i="4"/>
  <c r="G275" i="4"/>
  <c r="K275" i="4"/>
  <c r="L275" i="4"/>
  <c r="M275" i="4"/>
  <c r="N275" i="4"/>
  <c r="A276" i="4"/>
  <c r="B276" i="4"/>
  <c r="C276" i="4"/>
  <c r="D276" i="4"/>
  <c r="E276" i="4"/>
  <c r="F276" i="4"/>
  <c r="U276" i="4"/>
  <c r="G276" i="4"/>
  <c r="K276" i="4"/>
  <c r="L276" i="4"/>
  <c r="M276" i="4"/>
  <c r="N276" i="4"/>
  <c r="A277" i="4"/>
  <c r="B277" i="4"/>
  <c r="C277" i="4"/>
  <c r="D277" i="4"/>
  <c r="E277" i="4"/>
  <c r="F277" i="4"/>
  <c r="U277" i="4"/>
  <c r="G277" i="4"/>
  <c r="K277" i="4"/>
  <c r="L277" i="4"/>
  <c r="M277" i="4"/>
  <c r="N277" i="4"/>
  <c r="A278" i="4"/>
  <c r="B278" i="4"/>
  <c r="C278" i="4"/>
  <c r="D278" i="4"/>
  <c r="E278" i="4"/>
  <c r="F278" i="4"/>
  <c r="U278" i="4"/>
  <c r="G278" i="4"/>
  <c r="K278" i="4"/>
  <c r="L278" i="4"/>
  <c r="M278" i="4"/>
  <c r="N278" i="4"/>
  <c r="A279" i="4"/>
  <c r="B279" i="4"/>
  <c r="C279" i="4"/>
  <c r="D279" i="4"/>
  <c r="E279" i="4"/>
  <c r="F279" i="4"/>
  <c r="U279" i="4"/>
  <c r="G279" i="4"/>
  <c r="K279" i="4"/>
  <c r="L279" i="4"/>
  <c r="M279" i="4"/>
  <c r="N279" i="4"/>
  <c r="A280" i="4"/>
  <c r="V280" i="4"/>
  <c r="B280" i="4"/>
  <c r="C280" i="4"/>
  <c r="D280" i="4"/>
  <c r="E280" i="4"/>
  <c r="F280" i="4"/>
  <c r="U280" i="4"/>
  <c r="G280" i="4"/>
  <c r="K280" i="4"/>
  <c r="L280" i="4"/>
  <c r="M280" i="4"/>
  <c r="N280" i="4"/>
  <c r="A281" i="4"/>
  <c r="V281" i="4"/>
  <c r="B281" i="4"/>
  <c r="C281" i="4"/>
  <c r="D281" i="4"/>
  <c r="E281" i="4"/>
  <c r="F281" i="4"/>
  <c r="U281" i="4"/>
  <c r="G281" i="4"/>
  <c r="K281" i="4"/>
  <c r="L281" i="4"/>
  <c r="M281" i="4"/>
  <c r="N281" i="4"/>
  <c r="A282" i="4"/>
  <c r="B282" i="4"/>
  <c r="C282" i="4"/>
  <c r="D282" i="4"/>
  <c r="E282" i="4"/>
  <c r="F282" i="4"/>
  <c r="U282" i="4"/>
  <c r="G282" i="4"/>
  <c r="K282" i="4"/>
  <c r="L282" i="4"/>
  <c r="M282" i="4"/>
  <c r="N282" i="4"/>
  <c r="A283" i="4"/>
  <c r="B283" i="4"/>
  <c r="C283" i="4"/>
  <c r="D283" i="4"/>
  <c r="E283" i="4"/>
  <c r="F283" i="4"/>
  <c r="U283" i="4"/>
  <c r="G283" i="4"/>
  <c r="K283" i="4"/>
  <c r="L283" i="4"/>
  <c r="M283" i="4"/>
  <c r="N283" i="4"/>
  <c r="A284" i="4"/>
  <c r="B284" i="4"/>
  <c r="C284" i="4"/>
  <c r="D284" i="4"/>
  <c r="E284" i="4"/>
  <c r="F284" i="4"/>
  <c r="U284" i="4"/>
  <c r="G284" i="4"/>
  <c r="K284" i="4"/>
  <c r="L284" i="4"/>
  <c r="M284" i="4"/>
  <c r="N284" i="4"/>
  <c r="A285" i="4"/>
  <c r="B285" i="4"/>
  <c r="C285" i="4"/>
  <c r="D285" i="4"/>
  <c r="E285" i="4"/>
  <c r="F285" i="4"/>
  <c r="U285" i="4"/>
  <c r="G285" i="4"/>
  <c r="K285" i="4"/>
  <c r="L285" i="4"/>
  <c r="M285" i="4"/>
  <c r="N285" i="4"/>
  <c r="A286" i="4"/>
  <c r="B286" i="4"/>
  <c r="C286" i="4"/>
  <c r="D286" i="4"/>
  <c r="E286" i="4"/>
  <c r="F286" i="4"/>
  <c r="U286" i="4"/>
  <c r="G286" i="4"/>
  <c r="K286" i="4"/>
  <c r="L286" i="4"/>
  <c r="M286" i="4"/>
  <c r="N286" i="4"/>
  <c r="A287" i="4"/>
  <c r="B287" i="4"/>
  <c r="C287" i="4"/>
  <c r="D287" i="4"/>
  <c r="E287" i="4"/>
  <c r="F287" i="4"/>
  <c r="U287" i="4"/>
  <c r="G287" i="4"/>
  <c r="K287" i="4"/>
  <c r="L287" i="4"/>
  <c r="M287" i="4"/>
  <c r="N287" i="4"/>
  <c r="A288" i="4"/>
  <c r="V288" i="4"/>
  <c r="B288" i="4"/>
  <c r="C288" i="4"/>
  <c r="D288" i="4"/>
  <c r="E288" i="4"/>
  <c r="F288" i="4"/>
  <c r="U288" i="4"/>
  <c r="G288" i="4"/>
  <c r="K288" i="4"/>
  <c r="L288" i="4"/>
  <c r="M288" i="4"/>
  <c r="N288" i="4"/>
  <c r="A289" i="4"/>
  <c r="V289" i="4"/>
  <c r="B289" i="4"/>
  <c r="C289" i="4"/>
  <c r="D289" i="4"/>
  <c r="E289" i="4"/>
  <c r="F289" i="4"/>
  <c r="U289" i="4"/>
  <c r="G289" i="4"/>
  <c r="K289" i="4"/>
  <c r="L289" i="4"/>
  <c r="M289" i="4"/>
  <c r="N289" i="4"/>
  <c r="A290" i="4"/>
  <c r="B290" i="4"/>
  <c r="C290" i="4"/>
  <c r="D290" i="4"/>
  <c r="E290" i="4"/>
  <c r="F290" i="4"/>
  <c r="U290" i="4"/>
  <c r="G290" i="4"/>
  <c r="K290" i="4"/>
  <c r="L290" i="4"/>
  <c r="M290" i="4"/>
  <c r="N290" i="4"/>
  <c r="A291" i="4"/>
  <c r="B291" i="4"/>
  <c r="C291" i="4"/>
  <c r="D291" i="4"/>
  <c r="E291" i="4"/>
  <c r="F291" i="4"/>
  <c r="U291" i="4"/>
  <c r="G291" i="4"/>
  <c r="K291" i="4"/>
  <c r="L291" i="4"/>
  <c r="M291" i="4"/>
  <c r="N291" i="4"/>
  <c r="A292" i="4"/>
  <c r="B292" i="4"/>
  <c r="C292" i="4"/>
  <c r="D292" i="4"/>
  <c r="E292" i="4"/>
  <c r="F292" i="4"/>
  <c r="U292" i="4"/>
  <c r="G292" i="4"/>
  <c r="K292" i="4"/>
  <c r="L292" i="4"/>
  <c r="M292" i="4"/>
  <c r="N292" i="4"/>
  <c r="A293" i="4"/>
  <c r="B293" i="4"/>
  <c r="C293" i="4"/>
  <c r="D293" i="4"/>
  <c r="E293" i="4"/>
  <c r="F293" i="4"/>
  <c r="U293" i="4"/>
  <c r="G293" i="4"/>
  <c r="K293" i="4"/>
  <c r="L293" i="4"/>
  <c r="M293" i="4"/>
  <c r="N293" i="4"/>
  <c r="A294" i="4"/>
  <c r="B294" i="4"/>
  <c r="C294" i="4"/>
  <c r="D294" i="4"/>
  <c r="E294" i="4"/>
  <c r="F294" i="4"/>
  <c r="U294" i="4"/>
  <c r="G294" i="4"/>
  <c r="K294" i="4"/>
  <c r="L294" i="4"/>
  <c r="M294" i="4"/>
  <c r="N294" i="4"/>
  <c r="A295" i="4"/>
  <c r="B295" i="4"/>
  <c r="C295" i="4"/>
  <c r="D295" i="4"/>
  <c r="E295" i="4"/>
  <c r="F295" i="4"/>
  <c r="U295" i="4"/>
  <c r="G295" i="4"/>
  <c r="K295" i="4"/>
  <c r="L295" i="4"/>
  <c r="M295" i="4"/>
  <c r="N295" i="4"/>
  <c r="A296" i="4"/>
  <c r="V296" i="4"/>
  <c r="B296" i="4"/>
  <c r="C296" i="4"/>
  <c r="D296" i="4"/>
  <c r="E296" i="4"/>
  <c r="F296" i="4"/>
  <c r="U296" i="4"/>
  <c r="G296" i="4"/>
  <c r="K296" i="4"/>
  <c r="L296" i="4"/>
  <c r="M296" i="4"/>
  <c r="N296" i="4"/>
  <c r="A297" i="4"/>
  <c r="V297" i="4"/>
  <c r="B297" i="4"/>
  <c r="C297" i="4"/>
  <c r="D297" i="4"/>
  <c r="E297" i="4"/>
  <c r="F297" i="4"/>
  <c r="U297" i="4"/>
  <c r="G297" i="4"/>
  <c r="K297" i="4"/>
  <c r="L297" i="4"/>
  <c r="M297" i="4"/>
  <c r="N297" i="4"/>
  <c r="A298" i="4"/>
  <c r="V298" i="4"/>
  <c r="B298" i="4"/>
  <c r="C298" i="4"/>
  <c r="D298" i="4"/>
  <c r="E298" i="4"/>
  <c r="F298" i="4"/>
  <c r="U298" i="4"/>
  <c r="G298" i="4"/>
  <c r="K298" i="4"/>
  <c r="L298" i="4"/>
  <c r="M298" i="4"/>
  <c r="N298" i="4"/>
  <c r="A299" i="4"/>
  <c r="V299" i="4"/>
  <c r="B299" i="4"/>
  <c r="C299" i="4"/>
  <c r="D299" i="4"/>
  <c r="E299" i="4"/>
  <c r="F299" i="4"/>
  <c r="U299" i="4"/>
  <c r="G299" i="4"/>
  <c r="K299" i="4"/>
  <c r="L299" i="4"/>
  <c r="M299" i="4"/>
  <c r="N299" i="4"/>
  <c r="A300" i="4"/>
  <c r="V300" i="4"/>
  <c r="B300" i="4"/>
  <c r="C300" i="4"/>
  <c r="D300" i="4"/>
  <c r="E300" i="4"/>
  <c r="F300" i="4"/>
  <c r="U300" i="4"/>
  <c r="G300" i="4"/>
  <c r="K300" i="4"/>
  <c r="L300" i="4"/>
  <c r="M300" i="4"/>
  <c r="N300" i="4"/>
  <c r="A301" i="4"/>
  <c r="V301" i="4"/>
  <c r="B301" i="4"/>
  <c r="C301" i="4"/>
  <c r="D301" i="4"/>
  <c r="E301" i="4"/>
  <c r="F301" i="4"/>
  <c r="U301" i="4"/>
  <c r="G301" i="4"/>
  <c r="K301" i="4"/>
  <c r="L301" i="4"/>
  <c r="M301" i="4"/>
  <c r="N301" i="4"/>
  <c r="A302" i="4"/>
  <c r="V302" i="4"/>
  <c r="B302" i="4"/>
  <c r="C302" i="4"/>
  <c r="D302" i="4"/>
  <c r="E302" i="4"/>
  <c r="F302" i="4"/>
  <c r="U302" i="4"/>
  <c r="G302" i="4"/>
  <c r="K302" i="4"/>
  <c r="L302" i="4"/>
  <c r="M302" i="4"/>
  <c r="N302" i="4"/>
  <c r="A303" i="4"/>
  <c r="V303" i="4"/>
  <c r="B303" i="4"/>
  <c r="C303" i="4"/>
  <c r="D303" i="4"/>
  <c r="E303" i="4"/>
  <c r="F303" i="4"/>
  <c r="U303" i="4"/>
  <c r="G303" i="4"/>
  <c r="K303" i="4"/>
  <c r="L303" i="4"/>
  <c r="M303" i="4"/>
  <c r="N303" i="4"/>
  <c r="A304" i="4"/>
  <c r="V304" i="4"/>
  <c r="B304" i="4"/>
  <c r="C304" i="4"/>
  <c r="D304" i="4"/>
  <c r="E304" i="4"/>
  <c r="F304" i="4"/>
  <c r="U304" i="4"/>
  <c r="G304" i="4"/>
  <c r="K304" i="4"/>
  <c r="L304" i="4"/>
  <c r="M304" i="4"/>
  <c r="N304" i="4"/>
  <c r="A305" i="4"/>
  <c r="V305" i="4"/>
  <c r="B305" i="4"/>
  <c r="C305" i="4"/>
  <c r="D305" i="4"/>
  <c r="E305" i="4"/>
  <c r="F305" i="4"/>
  <c r="U305" i="4"/>
  <c r="G305" i="4"/>
  <c r="K305" i="4"/>
  <c r="L305" i="4"/>
  <c r="M305" i="4"/>
  <c r="N305" i="4"/>
  <c r="A306" i="4"/>
  <c r="V306" i="4"/>
  <c r="B306" i="4"/>
  <c r="C306" i="4"/>
  <c r="D306" i="4"/>
  <c r="E306" i="4"/>
  <c r="F306" i="4"/>
  <c r="U306" i="4"/>
  <c r="G306" i="4"/>
  <c r="K306" i="4"/>
  <c r="L306" i="4"/>
  <c r="M306" i="4"/>
  <c r="N306" i="4"/>
  <c r="A307" i="4"/>
  <c r="V307" i="4"/>
  <c r="B307" i="4"/>
  <c r="C307" i="4"/>
  <c r="D307" i="4"/>
  <c r="E307" i="4"/>
  <c r="F307" i="4"/>
  <c r="U307" i="4"/>
  <c r="G307" i="4"/>
  <c r="K307" i="4"/>
  <c r="L307" i="4"/>
  <c r="M307" i="4"/>
  <c r="N307" i="4"/>
  <c r="A308" i="4"/>
  <c r="V308" i="4"/>
  <c r="B308" i="4"/>
  <c r="C308" i="4"/>
  <c r="D308" i="4"/>
  <c r="E308" i="4"/>
  <c r="F308" i="4"/>
  <c r="U308" i="4"/>
  <c r="G308" i="4"/>
  <c r="K308" i="4"/>
  <c r="L308" i="4"/>
  <c r="M308" i="4"/>
  <c r="N308" i="4"/>
  <c r="A309" i="4"/>
  <c r="V309" i="4"/>
  <c r="B309" i="4"/>
  <c r="C309" i="4"/>
  <c r="D309" i="4"/>
  <c r="E309" i="4"/>
  <c r="F309" i="4"/>
  <c r="U309" i="4"/>
  <c r="G309" i="4"/>
  <c r="K309" i="4"/>
  <c r="L309" i="4"/>
  <c r="M309" i="4"/>
  <c r="N309" i="4"/>
  <c r="A310" i="4"/>
  <c r="V310" i="4"/>
  <c r="B310" i="4"/>
  <c r="C310" i="4"/>
  <c r="D310" i="4"/>
  <c r="E310" i="4"/>
  <c r="F310" i="4"/>
  <c r="U310" i="4"/>
  <c r="G310" i="4"/>
  <c r="K310" i="4"/>
  <c r="L310" i="4"/>
  <c r="M310" i="4"/>
  <c r="N310" i="4"/>
  <c r="A311" i="4"/>
  <c r="V311" i="4"/>
  <c r="B311" i="4"/>
  <c r="C311" i="4"/>
  <c r="D311" i="4"/>
  <c r="E311" i="4"/>
  <c r="F311" i="4"/>
  <c r="U311" i="4"/>
  <c r="G311" i="4"/>
  <c r="K311" i="4"/>
  <c r="L311" i="4"/>
  <c r="M311" i="4"/>
  <c r="N311" i="4"/>
  <c r="A312" i="4"/>
  <c r="V312" i="4"/>
  <c r="B312" i="4"/>
  <c r="C312" i="4"/>
  <c r="D312" i="4"/>
  <c r="E312" i="4"/>
  <c r="F312" i="4"/>
  <c r="U312" i="4"/>
  <c r="G312" i="4"/>
  <c r="K312" i="4"/>
  <c r="L312" i="4"/>
  <c r="M312" i="4"/>
  <c r="N312" i="4"/>
  <c r="A313" i="4"/>
  <c r="V313" i="4"/>
  <c r="B313" i="4"/>
  <c r="C313" i="4"/>
  <c r="D313" i="4"/>
  <c r="E313" i="4"/>
  <c r="F313" i="4"/>
  <c r="U313" i="4"/>
  <c r="G313" i="4"/>
  <c r="K313" i="4"/>
  <c r="L313" i="4"/>
  <c r="M313" i="4"/>
  <c r="N313" i="4"/>
  <c r="A314" i="4"/>
  <c r="V314" i="4"/>
  <c r="B314" i="4"/>
  <c r="C314" i="4"/>
  <c r="D314" i="4"/>
  <c r="E314" i="4"/>
  <c r="F314" i="4"/>
  <c r="U314" i="4"/>
  <c r="G314" i="4"/>
  <c r="K314" i="4"/>
  <c r="L314" i="4"/>
  <c r="M314" i="4"/>
  <c r="N314" i="4"/>
  <c r="A315" i="4"/>
  <c r="V315" i="4"/>
  <c r="B315" i="4"/>
  <c r="C315" i="4"/>
  <c r="D315" i="4"/>
  <c r="E315" i="4"/>
  <c r="F315" i="4"/>
  <c r="U315" i="4"/>
  <c r="G315" i="4"/>
  <c r="K315" i="4"/>
  <c r="L315" i="4"/>
  <c r="M315" i="4"/>
  <c r="N315" i="4"/>
  <c r="A316" i="4"/>
  <c r="V316" i="4"/>
  <c r="B316" i="4"/>
  <c r="C316" i="4"/>
  <c r="D316" i="4"/>
  <c r="E316" i="4"/>
  <c r="F316" i="4"/>
  <c r="U316" i="4"/>
  <c r="G316" i="4"/>
  <c r="K316" i="4"/>
  <c r="L316" i="4"/>
  <c r="M316" i="4"/>
  <c r="N316" i="4"/>
  <c r="A317" i="4"/>
  <c r="V317" i="4"/>
  <c r="B317" i="4"/>
  <c r="C317" i="4"/>
  <c r="D317" i="4"/>
  <c r="E317" i="4"/>
  <c r="F317" i="4"/>
  <c r="U317" i="4"/>
  <c r="G317" i="4"/>
  <c r="K317" i="4"/>
  <c r="L317" i="4"/>
  <c r="M317" i="4"/>
  <c r="N317" i="4"/>
  <c r="A318" i="4"/>
  <c r="V318" i="4"/>
  <c r="B318" i="4"/>
  <c r="C318" i="4"/>
  <c r="D318" i="4"/>
  <c r="E318" i="4"/>
  <c r="F318" i="4"/>
  <c r="U318" i="4"/>
  <c r="G318" i="4"/>
  <c r="K318" i="4"/>
  <c r="L318" i="4"/>
  <c r="M318" i="4"/>
  <c r="N318" i="4"/>
  <c r="A319" i="4"/>
  <c r="V319" i="4"/>
  <c r="B319" i="4"/>
  <c r="C319" i="4"/>
  <c r="D319" i="4"/>
  <c r="E319" i="4"/>
  <c r="F319" i="4"/>
  <c r="U319" i="4"/>
  <c r="G319" i="4"/>
  <c r="K319" i="4"/>
  <c r="L319" i="4"/>
  <c r="M319" i="4"/>
  <c r="N319" i="4"/>
  <c r="A320" i="4"/>
  <c r="V320" i="4"/>
  <c r="B320" i="4"/>
  <c r="C320" i="4"/>
  <c r="D320" i="4"/>
  <c r="E320" i="4"/>
  <c r="F320" i="4"/>
  <c r="U320" i="4"/>
  <c r="G320" i="4"/>
  <c r="K320" i="4"/>
  <c r="L320" i="4"/>
  <c r="M320" i="4"/>
  <c r="N320" i="4"/>
  <c r="A321" i="4"/>
  <c r="V321" i="4"/>
  <c r="B321" i="4"/>
  <c r="C321" i="4"/>
  <c r="D321" i="4"/>
  <c r="E321" i="4"/>
  <c r="F321" i="4"/>
  <c r="U321" i="4"/>
  <c r="G321" i="4"/>
  <c r="K321" i="4"/>
  <c r="L321" i="4"/>
  <c r="M321" i="4"/>
  <c r="N321" i="4"/>
  <c r="A322" i="4"/>
  <c r="V322" i="4"/>
  <c r="B322" i="4"/>
  <c r="C322" i="4"/>
  <c r="D322" i="4"/>
  <c r="E322" i="4"/>
  <c r="F322" i="4"/>
  <c r="U322" i="4"/>
  <c r="G322" i="4"/>
  <c r="K322" i="4"/>
  <c r="L322" i="4"/>
  <c r="M322" i="4"/>
  <c r="N322" i="4"/>
  <c r="A323" i="4"/>
  <c r="V323" i="4"/>
  <c r="B323" i="4"/>
  <c r="C323" i="4"/>
  <c r="D323" i="4"/>
  <c r="E323" i="4"/>
  <c r="F323" i="4"/>
  <c r="U323" i="4"/>
  <c r="G323" i="4"/>
  <c r="K323" i="4"/>
  <c r="L323" i="4"/>
  <c r="M323" i="4"/>
  <c r="N323" i="4"/>
  <c r="A324" i="4"/>
  <c r="V324" i="4"/>
  <c r="B324" i="4"/>
  <c r="C324" i="4"/>
  <c r="D324" i="4"/>
  <c r="E324" i="4"/>
  <c r="F324" i="4"/>
  <c r="U324" i="4"/>
  <c r="G324" i="4"/>
  <c r="K324" i="4"/>
  <c r="L324" i="4"/>
  <c r="M324" i="4"/>
  <c r="N324" i="4"/>
  <c r="A325" i="4"/>
  <c r="V325" i="4"/>
  <c r="B325" i="4"/>
  <c r="C325" i="4"/>
  <c r="D325" i="4"/>
  <c r="E325" i="4"/>
  <c r="F325" i="4"/>
  <c r="U325" i="4"/>
  <c r="G325" i="4"/>
  <c r="K325" i="4"/>
  <c r="L325" i="4"/>
  <c r="M325" i="4"/>
  <c r="N325" i="4"/>
  <c r="A326" i="4"/>
  <c r="V326" i="4"/>
  <c r="B326" i="4"/>
  <c r="C326" i="4"/>
  <c r="D326" i="4"/>
  <c r="E326" i="4"/>
  <c r="F326" i="4"/>
  <c r="U326" i="4"/>
  <c r="G326" i="4"/>
  <c r="K326" i="4"/>
  <c r="L326" i="4"/>
  <c r="M326" i="4"/>
  <c r="N326" i="4"/>
  <c r="A327" i="4"/>
  <c r="V327" i="4"/>
  <c r="B327" i="4"/>
  <c r="C327" i="4"/>
  <c r="D327" i="4"/>
  <c r="E327" i="4"/>
  <c r="F327" i="4"/>
  <c r="U327" i="4"/>
  <c r="G327" i="4"/>
  <c r="K327" i="4"/>
  <c r="L327" i="4"/>
  <c r="M327" i="4"/>
  <c r="N327" i="4"/>
  <c r="A328" i="4"/>
  <c r="V328" i="4"/>
  <c r="B328" i="4"/>
  <c r="C328" i="4"/>
  <c r="D328" i="4"/>
  <c r="E328" i="4"/>
  <c r="F328" i="4"/>
  <c r="U328" i="4"/>
  <c r="G328" i="4"/>
  <c r="K328" i="4"/>
  <c r="L328" i="4"/>
  <c r="M328" i="4"/>
  <c r="N328" i="4"/>
  <c r="A329" i="4"/>
  <c r="V329" i="4"/>
  <c r="B329" i="4"/>
  <c r="C329" i="4"/>
  <c r="D329" i="4"/>
  <c r="E329" i="4"/>
  <c r="F329" i="4"/>
  <c r="U329" i="4"/>
  <c r="G329" i="4"/>
  <c r="K329" i="4"/>
  <c r="L329" i="4"/>
  <c r="M329" i="4"/>
  <c r="N329" i="4"/>
  <c r="A330" i="4"/>
  <c r="V330" i="4"/>
  <c r="B330" i="4"/>
  <c r="C330" i="4"/>
  <c r="D330" i="4"/>
  <c r="E330" i="4"/>
  <c r="F330" i="4"/>
  <c r="U330" i="4"/>
  <c r="G330" i="4"/>
  <c r="K330" i="4"/>
  <c r="L330" i="4"/>
  <c r="M330" i="4"/>
  <c r="N330" i="4"/>
  <c r="A331" i="4"/>
  <c r="V331" i="4"/>
  <c r="B331" i="4"/>
  <c r="C331" i="4"/>
  <c r="D331" i="4"/>
  <c r="E331" i="4"/>
  <c r="F331" i="4"/>
  <c r="U331" i="4"/>
  <c r="G331" i="4"/>
  <c r="K331" i="4"/>
  <c r="L331" i="4"/>
  <c r="M331" i="4"/>
  <c r="N331" i="4"/>
  <c r="A332" i="4"/>
  <c r="V332" i="4"/>
  <c r="B332" i="4"/>
  <c r="C332" i="4"/>
  <c r="D332" i="4"/>
  <c r="E332" i="4"/>
  <c r="F332" i="4"/>
  <c r="U332" i="4"/>
  <c r="G332" i="4"/>
  <c r="K332" i="4"/>
  <c r="L332" i="4"/>
  <c r="M332" i="4"/>
  <c r="N332" i="4"/>
  <c r="A333" i="4"/>
  <c r="V333" i="4"/>
  <c r="B333" i="4"/>
  <c r="C333" i="4"/>
  <c r="D333" i="4"/>
  <c r="E333" i="4"/>
  <c r="F333" i="4"/>
  <c r="U333" i="4"/>
  <c r="G333" i="4"/>
  <c r="K333" i="4"/>
  <c r="L333" i="4"/>
  <c r="M333" i="4"/>
  <c r="N333" i="4"/>
  <c r="A334" i="4"/>
  <c r="V334" i="4"/>
  <c r="B334" i="4"/>
  <c r="C334" i="4"/>
  <c r="D334" i="4"/>
  <c r="E334" i="4"/>
  <c r="F334" i="4"/>
  <c r="U334" i="4"/>
  <c r="G334" i="4"/>
  <c r="K334" i="4"/>
  <c r="L334" i="4"/>
  <c r="M334" i="4"/>
  <c r="N334" i="4"/>
  <c r="A335" i="4"/>
  <c r="V335" i="4"/>
  <c r="B335" i="4"/>
  <c r="C335" i="4"/>
  <c r="D335" i="4"/>
  <c r="E335" i="4"/>
  <c r="F335" i="4"/>
  <c r="U335" i="4"/>
  <c r="G335" i="4"/>
  <c r="K335" i="4"/>
  <c r="L335" i="4"/>
  <c r="M335" i="4"/>
  <c r="N335" i="4"/>
  <c r="A336" i="4"/>
  <c r="V336" i="4"/>
  <c r="B336" i="4"/>
  <c r="C336" i="4"/>
  <c r="D336" i="4"/>
  <c r="E336" i="4"/>
  <c r="F336" i="4"/>
  <c r="U336" i="4"/>
  <c r="G336" i="4"/>
  <c r="K336" i="4"/>
  <c r="L336" i="4"/>
  <c r="M336" i="4"/>
  <c r="N336" i="4"/>
  <c r="A337" i="4"/>
  <c r="V337" i="4"/>
  <c r="B337" i="4"/>
  <c r="C337" i="4"/>
  <c r="D337" i="4"/>
  <c r="E337" i="4"/>
  <c r="F337" i="4"/>
  <c r="U337" i="4"/>
  <c r="G337" i="4"/>
  <c r="K337" i="4"/>
  <c r="L337" i="4"/>
  <c r="M337" i="4"/>
  <c r="N337" i="4"/>
  <c r="A338" i="4"/>
  <c r="V338" i="4"/>
  <c r="B338" i="4"/>
  <c r="C338" i="4"/>
  <c r="D338" i="4"/>
  <c r="E338" i="4"/>
  <c r="F338" i="4"/>
  <c r="U338" i="4"/>
  <c r="G338" i="4"/>
  <c r="K338" i="4"/>
  <c r="L338" i="4"/>
  <c r="M338" i="4"/>
  <c r="N338" i="4"/>
  <c r="A339" i="4"/>
  <c r="V339" i="4"/>
  <c r="B339" i="4"/>
  <c r="C339" i="4"/>
  <c r="D339" i="4"/>
  <c r="E339" i="4"/>
  <c r="F339" i="4"/>
  <c r="U339" i="4"/>
  <c r="G339" i="4"/>
  <c r="K339" i="4"/>
  <c r="L339" i="4"/>
  <c r="M339" i="4"/>
  <c r="N339" i="4"/>
  <c r="A340" i="4"/>
  <c r="V340" i="4"/>
  <c r="B340" i="4"/>
  <c r="C340" i="4"/>
  <c r="D340" i="4"/>
  <c r="E340" i="4"/>
  <c r="F340" i="4"/>
  <c r="U340" i="4"/>
  <c r="G340" i="4"/>
  <c r="K340" i="4"/>
  <c r="L340" i="4"/>
  <c r="M340" i="4"/>
  <c r="N340" i="4"/>
  <c r="A341" i="4"/>
  <c r="V341" i="4"/>
  <c r="B341" i="4"/>
  <c r="C341" i="4"/>
  <c r="D341" i="4"/>
  <c r="E341" i="4"/>
  <c r="F341" i="4"/>
  <c r="U341" i="4"/>
  <c r="G341" i="4"/>
  <c r="K341" i="4"/>
  <c r="L341" i="4"/>
  <c r="M341" i="4"/>
  <c r="N341" i="4"/>
  <c r="A342" i="4"/>
  <c r="V342" i="4"/>
  <c r="B342" i="4"/>
  <c r="C342" i="4"/>
  <c r="D342" i="4"/>
  <c r="E342" i="4"/>
  <c r="F342" i="4"/>
  <c r="U342" i="4"/>
  <c r="G342" i="4"/>
  <c r="K342" i="4"/>
  <c r="L342" i="4"/>
  <c r="M342" i="4"/>
  <c r="N342" i="4"/>
  <c r="A343" i="4"/>
  <c r="V343" i="4"/>
  <c r="B343" i="4"/>
  <c r="C343" i="4"/>
  <c r="D343" i="4"/>
  <c r="E343" i="4"/>
  <c r="F343" i="4"/>
  <c r="U343" i="4"/>
  <c r="G343" i="4"/>
  <c r="K343" i="4"/>
  <c r="L343" i="4"/>
  <c r="M343" i="4"/>
  <c r="N343" i="4"/>
  <c r="A344" i="4"/>
  <c r="V344" i="4"/>
  <c r="B344" i="4"/>
  <c r="C344" i="4"/>
  <c r="D344" i="4"/>
  <c r="E344" i="4"/>
  <c r="F344" i="4"/>
  <c r="U344" i="4"/>
  <c r="G344" i="4"/>
  <c r="K344" i="4"/>
  <c r="L344" i="4"/>
  <c r="M344" i="4"/>
  <c r="N344" i="4"/>
  <c r="A345" i="4"/>
  <c r="V345" i="4"/>
  <c r="B345" i="4"/>
  <c r="C345" i="4"/>
  <c r="D345" i="4"/>
  <c r="E345" i="4"/>
  <c r="F345" i="4"/>
  <c r="U345" i="4"/>
  <c r="G345" i="4"/>
  <c r="K345" i="4"/>
  <c r="L345" i="4"/>
  <c r="M345" i="4"/>
  <c r="N345" i="4"/>
  <c r="A346" i="4"/>
  <c r="V346" i="4"/>
  <c r="B346" i="4"/>
  <c r="C346" i="4"/>
  <c r="D346" i="4"/>
  <c r="E346" i="4"/>
  <c r="F346" i="4"/>
  <c r="U346" i="4"/>
  <c r="G346" i="4"/>
  <c r="K346" i="4"/>
  <c r="L346" i="4"/>
  <c r="M346" i="4"/>
  <c r="N346" i="4"/>
  <c r="A347" i="4"/>
  <c r="V347" i="4"/>
  <c r="B347" i="4"/>
  <c r="C347" i="4"/>
  <c r="D347" i="4"/>
  <c r="E347" i="4"/>
  <c r="F347" i="4"/>
  <c r="U347" i="4"/>
  <c r="G347" i="4"/>
  <c r="K347" i="4"/>
  <c r="L347" i="4"/>
  <c r="M347" i="4"/>
  <c r="N347" i="4"/>
  <c r="A348" i="4"/>
  <c r="V348" i="4"/>
  <c r="B348" i="4"/>
  <c r="C348" i="4"/>
  <c r="D348" i="4"/>
  <c r="E348" i="4"/>
  <c r="F348" i="4"/>
  <c r="U348" i="4"/>
  <c r="G348" i="4"/>
  <c r="K348" i="4"/>
  <c r="L348" i="4"/>
  <c r="M348" i="4"/>
  <c r="N348" i="4"/>
  <c r="A349" i="4"/>
  <c r="V349" i="4"/>
  <c r="B349" i="4"/>
  <c r="C349" i="4"/>
  <c r="D349" i="4"/>
  <c r="E349" i="4"/>
  <c r="F349" i="4"/>
  <c r="U349" i="4"/>
  <c r="G349" i="4"/>
  <c r="K349" i="4"/>
  <c r="L349" i="4"/>
  <c r="M349" i="4"/>
  <c r="N349" i="4"/>
  <c r="A350" i="4"/>
  <c r="V350" i="4"/>
  <c r="B350" i="4"/>
  <c r="C350" i="4"/>
  <c r="D350" i="4"/>
  <c r="E350" i="4"/>
  <c r="F350" i="4"/>
  <c r="U350" i="4"/>
  <c r="G350" i="4"/>
  <c r="K350" i="4"/>
  <c r="L350" i="4"/>
  <c r="M350" i="4"/>
  <c r="N350" i="4"/>
  <c r="A351" i="4"/>
  <c r="V351" i="4"/>
  <c r="B351" i="4"/>
  <c r="C351" i="4"/>
  <c r="D351" i="4"/>
  <c r="E351" i="4"/>
  <c r="F351" i="4"/>
  <c r="U351" i="4"/>
  <c r="G351" i="4"/>
  <c r="K351" i="4"/>
  <c r="L351" i="4"/>
  <c r="M351" i="4"/>
  <c r="N351" i="4"/>
  <c r="A352" i="4"/>
  <c r="V352" i="4"/>
  <c r="B352" i="4"/>
  <c r="C352" i="4"/>
  <c r="D352" i="4"/>
  <c r="E352" i="4"/>
  <c r="F352" i="4"/>
  <c r="U352" i="4"/>
  <c r="G352" i="4"/>
  <c r="K352" i="4"/>
  <c r="L352" i="4"/>
  <c r="M352" i="4"/>
  <c r="N352" i="4"/>
  <c r="A353" i="4"/>
  <c r="V353" i="4"/>
  <c r="B353" i="4"/>
  <c r="C353" i="4"/>
  <c r="D353" i="4"/>
  <c r="E353" i="4"/>
  <c r="F353" i="4"/>
  <c r="U353" i="4"/>
  <c r="G353" i="4"/>
  <c r="K353" i="4"/>
  <c r="L353" i="4"/>
  <c r="M353" i="4"/>
  <c r="N353" i="4"/>
  <c r="A354" i="4"/>
  <c r="V354" i="4"/>
  <c r="B354" i="4"/>
  <c r="C354" i="4"/>
  <c r="D354" i="4"/>
  <c r="E354" i="4"/>
  <c r="F354" i="4"/>
  <c r="U354" i="4"/>
  <c r="G354" i="4"/>
  <c r="K354" i="4"/>
  <c r="L354" i="4"/>
  <c r="M354" i="4"/>
  <c r="N354" i="4"/>
  <c r="A355" i="4"/>
  <c r="V355" i="4"/>
  <c r="B355" i="4"/>
  <c r="C355" i="4"/>
  <c r="D355" i="4"/>
  <c r="E355" i="4"/>
  <c r="F355" i="4"/>
  <c r="U355" i="4"/>
  <c r="G355" i="4"/>
  <c r="K355" i="4"/>
  <c r="L355" i="4"/>
  <c r="M355" i="4"/>
  <c r="N355" i="4"/>
  <c r="A356" i="4"/>
  <c r="V356" i="4"/>
  <c r="B356" i="4"/>
  <c r="C356" i="4"/>
  <c r="D356" i="4"/>
  <c r="E356" i="4"/>
  <c r="F356" i="4"/>
  <c r="U356" i="4"/>
  <c r="G356" i="4"/>
  <c r="K356" i="4"/>
  <c r="L356" i="4"/>
  <c r="M356" i="4"/>
  <c r="N356" i="4"/>
  <c r="A357" i="4"/>
  <c r="V357" i="4"/>
  <c r="B357" i="4"/>
  <c r="C357" i="4"/>
  <c r="D357" i="4"/>
  <c r="E357" i="4"/>
  <c r="F357" i="4"/>
  <c r="U357" i="4"/>
  <c r="G357" i="4"/>
  <c r="K357" i="4"/>
  <c r="L357" i="4"/>
  <c r="M357" i="4"/>
  <c r="N357" i="4"/>
  <c r="A358" i="4"/>
  <c r="V358" i="4"/>
  <c r="B358" i="4"/>
  <c r="C358" i="4"/>
  <c r="D358" i="4"/>
  <c r="E358" i="4"/>
  <c r="F358" i="4"/>
  <c r="U358" i="4"/>
  <c r="G358" i="4"/>
  <c r="K358" i="4"/>
  <c r="L358" i="4"/>
  <c r="M358" i="4"/>
  <c r="N358" i="4"/>
  <c r="A359" i="4"/>
  <c r="V359" i="4"/>
  <c r="B359" i="4"/>
  <c r="C359" i="4"/>
  <c r="D359" i="4"/>
  <c r="E359" i="4"/>
  <c r="F359" i="4"/>
  <c r="U359" i="4"/>
  <c r="G359" i="4"/>
  <c r="K359" i="4"/>
  <c r="L359" i="4"/>
  <c r="M359" i="4"/>
  <c r="N359" i="4"/>
  <c r="A360" i="4"/>
  <c r="V360" i="4"/>
  <c r="B360" i="4"/>
  <c r="C360" i="4"/>
  <c r="D360" i="4"/>
  <c r="E360" i="4"/>
  <c r="F360" i="4"/>
  <c r="U360" i="4"/>
  <c r="G360" i="4"/>
  <c r="K360" i="4"/>
  <c r="L360" i="4"/>
  <c r="M360" i="4"/>
  <c r="N360" i="4"/>
  <c r="A361" i="4"/>
  <c r="V361" i="4"/>
  <c r="B361" i="4"/>
  <c r="C361" i="4"/>
  <c r="D361" i="4"/>
  <c r="E361" i="4"/>
  <c r="F361" i="4"/>
  <c r="U361" i="4"/>
  <c r="G361" i="4"/>
  <c r="K361" i="4"/>
  <c r="L361" i="4"/>
  <c r="M361" i="4"/>
  <c r="N361" i="4"/>
  <c r="A362" i="4"/>
  <c r="V362" i="4"/>
  <c r="B362" i="4"/>
  <c r="C362" i="4"/>
  <c r="D362" i="4"/>
  <c r="E362" i="4"/>
  <c r="F362" i="4"/>
  <c r="U362" i="4"/>
  <c r="G362" i="4"/>
  <c r="K362" i="4"/>
  <c r="L362" i="4"/>
  <c r="M362" i="4"/>
  <c r="N362" i="4"/>
  <c r="A363" i="4"/>
  <c r="V363" i="4"/>
  <c r="B363" i="4"/>
  <c r="C363" i="4"/>
  <c r="D363" i="4"/>
  <c r="E363" i="4"/>
  <c r="F363" i="4"/>
  <c r="U363" i="4"/>
  <c r="G363" i="4"/>
  <c r="K363" i="4"/>
  <c r="L363" i="4"/>
  <c r="M363" i="4"/>
  <c r="N363" i="4"/>
  <c r="A364" i="4"/>
  <c r="V364" i="4"/>
  <c r="B364" i="4"/>
  <c r="C364" i="4"/>
  <c r="D364" i="4"/>
  <c r="E364" i="4"/>
  <c r="F364" i="4"/>
  <c r="U364" i="4"/>
  <c r="G364" i="4"/>
  <c r="K364" i="4"/>
  <c r="L364" i="4"/>
  <c r="M364" i="4"/>
  <c r="N364" i="4"/>
  <c r="A365" i="4"/>
  <c r="V365" i="4"/>
  <c r="B365" i="4"/>
  <c r="C365" i="4"/>
  <c r="D365" i="4"/>
  <c r="E365" i="4"/>
  <c r="F365" i="4"/>
  <c r="U365" i="4"/>
  <c r="G365" i="4"/>
  <c r="K365" i="4"/>
  <c r="L365" i="4"/>
  <c r="M365" i="4"/>
  <c r="N365" i="4"/>
  <c r="A366" i="4"/>
  <c r="V366" i="4"/>
  <c r="B366" i="4"/>
  <c r="C366" i="4"/>
  <c r="D366" i="4"/>
  <c r="E366" i="4"/>
  <c r="F366" i="4"/>
  <c r="U366" i="4"/>
  <c r="G366" i="4"/>
  <c r="K366" i="4"/>
  <c r="L366" i="4"/>
  <c r="M366" i="4"/>
  <c r="N366" i="4"/>
  <c r="A367" i="4"/>
  <c r="V367" i="4"/>
  <c r="B367" i="4"/>
  <c r="C367" i="4"/>
  <c r="D367" i="4"/>
  <c r="E367" i="4"/>
  <c r="F367" i="4"/>
  <c r="U367" i="4"/>
  <c r="G367" i="4"/>
  <c r="K367" i="4"/>
  <c r="L367" i="4"/>
  <c r="M367" i="4"/>
  <c r="N367" i="4"/>
  <c r="A368" i="4"/>
  <c r="V368" i="4"/>
  <c r="B368" i="4"/>
  <c r="C368" i="4"/>
  <c r="D368" i="4"/>
  <c r="E368" i="4"/>
  <c r="F368" i="4"/>
  <c r="U368" i="4"/>
  <c r="G368" i="4"/>
  <c r="K368" i="4"/>
  <c r="L368" i="4"/>
  <c r="M368" i="4"/>
  <c r="N368" i="4"/>
  <c r="A369" i="4"/>
  <c r="V369" i="4"/>
  <c r="B369" i="4"/>
  <c r="C369" i="4"/>
  <c r="D369" i="4"/>
  <c r="E369" i="4"/>
  <c r="F369" i="4"/>
  <c r="U369" i="4"/>
  <c r="G369" i="4"/>
  <c r="K369" i="4"/>
  <c r="L369" i="4"/>
  <c r="M369" i="4"/>
  <c r="N369" i="4"/>
  <c r="A370" i="4"/>
  <c r="V370" i="4"/>
  <c r="B370" i="4"/>
  <c r="C370" i="4"/>
  <c r="D370" i="4"/>
  <c r="E370" i="4"/>
  <c r="F370" i="4"/>
  <c r="U370" i="4"/>
  <c r="G370" i="4"/>
  <c r="K370" i="4"/>
  <c r="L370" i="4"/>
  <c r="M370" i="4"/>
  <c r="N370" i="4"/>
  <c r="A371" i="4"/>
  <c r="V371" i="4"/>
  <c r="B371" i="4"/>
  <c r="C371" i="4"/>
  <c r="D371" i="4"/>
  <c r="E371" i="4"/>
  <c r="F371" i="4"/>
  <c r="U371" i="4"/>
  <c r="G371" i="4"/>
  <c r="K371" i="4"/>
  <c r="L371" i="4"/>
  <c r="M371" i="4"/>
  <c r="N371" i="4"/>
  <c r="A372" i="4"/>
  <c r="V372" i="4"/>
  <c r="B372" i="4"/>
  <c r="C372" i="4"/>
  <c r="D372" i="4"/>
  <c r="E372" i="4"/>
  <c r="F372" i="4"/>
  <c r="U372" i="4"/>
  <c r="G372" i="4"/>
  <c r="K372" i="4"/>
  <c r="L372" i="4"/>
  <c r="M372" i="4"/>
  <c r="N372" i="4"/>
  <c r="A373" i="4"/>
  <c r="V373" i="4"/>
  <c r="B373" i="4"/>
  <c r="C373" i="4"/>
  <c r="D373" i="4"/>
  <c r="E373" i="4"/>
  <c r="F373" i="4"/>
  <c r="U373" i="4"/>
  <c r="G373" i="4"/>
  <c r="K373" i="4"/>
  <c r="L373" i="4"/>
  <c r="M373" i="4"/>
  <c r="N373" i="4"/>
  <c r="A374" i="4"/>
  <c r="V374" i="4"/>
  <c r="B374" i="4"/>
  <c r="C374" i="4"/>
  <c r="D374" i="4"/>
  <c r="E374" i="4"/>
  <c r="F374" i="4"/>
  <c r="U374" i="4"/>
  <c r="G374" i="4"/>
  <c r="K374" i="4"/>
  <c r="L374" i="4"/>
  <c r="M374" i="4"/>
  <c r="N374" i="4"/>
  <c r="A375" i="4"/>
  <c r="V375" i="4"/>
  <c r="B375" i="4"/>
  <c r="C375" i="4"/>
  <c r="D375" i="4"/>
  <c r="E375" i="4"/>
  <c r="F375" i="4"/>
  <c r="U375" i="4"/>
  <c r="G375" i="4"/>
  <c r="K375" i="4"/>
  <c r="L375" i="4"/>
  <c r="M375" i="4"/>
  <c r="N375" i="4"/>
  <c r="A376" i="4"/>
  <c r="V376" i="4"/>
  <c r="B376" i="4"/>
  <c r="C376" i="4"/>
  <c r="D376" i="4"/>
  <c r="E376" i="4"/>
  <c r="F376" i="4"/>
  <c r="U376" i="4"/>
  <c r="G376" i="4"/>
  <c r="K376" i="4"/>
  <c r="L376" i="4"/>
  <c r="M376" i="4"/>
  <c r="N376" i="4"/>
  <c r="A377" i="4"/>
  <c r="V377" i="4"/>
  <c r="B377" i="4"/>
  <c r="C377" i="4"/>
  <c r="D377" i="4"/>
  <c r="E377" i="4"/>
  <c r="F377" i="4"/>
  <c r="U377" i="4"/>
  <c r="G377" i="4"/>
  <c r="K377" i="4"/>
  <c r="L377" i="4"/>
  <c r="M377" i="4"/>
  <c r="N377" i="4"/>
  <c r="A378" i="4"/>
  <c r="V378" i="4"/>
  <c r="B378" i="4"/>
  <c r="C378" i="4"/>
  <c r="D378" i="4"/>
  <c r="E378" i="4"/>
  <c r="F378" i="4"/>
  <c r="U378" i="4"/>
  <c r="G378" i="4"/>
  <c r="K378" i="4"/>
  <c r="L378" i="4"/>
  <c r="M378" i="4"/>
  <c r="N378" i="4"/>
  <c r="A379" i="4"/>
  <c r="V379" i="4"/>
  <c r="B379" i="4"/>
  <c r="C379" i="4"/>
  <c r="D379" i="4"/>
  <c r="E379" i="4"/>
  <c r="F379" i="4"/>
  <c r="U379" i="4"/>
  <c r="G379" i="4"/>
  <c r="K379" i="4"/>
  <c r="L379" i="4"/>
  <c r="M379" i="4"/>
  <c r="N379" i="4"/>
  <c r="A380" i="4"/>
  <c r="V380" i="4"/>
  <c r="B380" i="4"/>
  <c r="C380" i="4"/>
  <c r="D380" i="4"/>
  <c r="E380" i="4"/>
  <c r="F380" i="4"/>
  <c r="U380" i="4"/>
  <c r="G380" i="4"/>
  <c r="K380" i="4"/>
  <c r="L380" i="4"/>
  <c r="M380" i="4"/>
  <c r="N380" i="4"/>
  <c r="A381" i="4"/>
  <c r="V381" i="4"/>
  <c r="B381" i="4"/>
  <c r="C381" i="4"/>
  <c r="D381" i="4"/>
  <c r="E381" i="4"/>
  <c r="F381" i="4"/>
  <c r="U381" i="4"/>
  <c r="G381" i="4"/>
  <c r="K381" i="4"/>
  <c r="L381" i="4"/>
  <c r="M381" i="4"/>
  <c r="N381" i="4"/>
  <c r="A382" i="4"/>
  <c r="V382" i="4"/>
  <c r="B382" i="4"/>
  <c r="C382" i="4"/>
  <c r="D382" i="4"/>
  <c r="E382" i="4"/>
  <c r="F382" i="4"/>
  <c r="U382" i="4"/>
  <c r="G382" i="4"/>
  <c r="K382" i="4"/>
  <c r="L382" i="4"/>
  <c r="M382" i="4"/>
  <c r="N382" i="4"/>
  <c r="A383" i="4"/>
  <c r="V383" i="4"/>
  <c r="B383" i="4"/>
  <c r="C383" i="4"/>
  <c r="D383" i="4"/>
  <c r="E383" i="4"/>
  <c r="F383" i="4"/>
  <c r="U383" i="4"/>
  <c r="G383" i="4"/>
  <c r="K383" i="4"/>
  <c r="L383" i="4"/>
  <c r="M383" i="4"/>
  <c r="N383" i="4"/>
  <c r="M256" i="4"/>
  <c r="N256" i="4"/>
  <c r="L256" i="4"/>
  <c r="K256" i="4"/>
  <c r="G256" i="4"/>
  <c r="F256" i="4"/>
  <c r="U256" i="4"/>
  <c r="E256" i="4"/>
  <c r="D256" i="4"/>
  <c r="C256" i="4"/>
  <c r="B256" i="4"/>
  <c r="A256" i="4"/>
  <c r="K3" i="5"/>
  <c r="J3" i="5"/>
  <c r="I3" i="5"/>
  <c r="H3" i="5"/>
  <c r="G3" i="5"/>
  <c r="F3" i="5"/>
  <c r="D3" i="5"/>
  <c r="C3" i="5"/>
  <c r="C4" i="25"/>
  <c r="B3" i="5"/>
  <c r="I281" i="4" s="1"/>
  <c r="A15" i="25"/>
  <c r="K2" i="5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29" i="16"/>
  <c r="A30" i="16"/>
  <c r="A31" i="16"/>
  <c r="A32" i="16"/>
  <c r="A33" i="16"/>
  <c r="A34" i="16"/>
  <c r="A35" i="16"/>
  <c r="A36" i="16"/>
  <c r="D14" i="4"/>
  <c r="D25" i="4"/>
  <c r="D30" i="4"/>
  <c r="D38" i="4"/>
  <c r="D46" i="4"/>
  <c r="D54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" i="4"/>
  <c r="C2" i="9"/>
  <c r="J326" i="4"/>
  <c r="J262" i="4"/>
  <c r="J328" i="4"/>
  <c r="J312" i="4"/>
  <c r="J280" i="4"/>
  <c r="J380" i="4"/>
  <c r="J374" i="4"/>
  <c r="J372" i="4"/>
  <c r="J368" i="4"/>
  <c r="J346" i="4"/>
  <c r="J314" i="4"/>
  <c r="J298" i="4"/>
  <c r="J266" i="4"/>
  <c r="J300" i="4"/>
  <c r="J268" i="4"/>
  <c r="J350" i="4"/>
  <c r="J318" i="4"/>
  <c r="J352" i="4"/>
  <c r="J320" i="4"/>
  <c r="J304" i="4"/>
  <c r="J383" i="4"/>
  <c r="J377" i="4"/>
  <c r="J375" i="4"/>
  <c r="J373" i="4"/>
  <c r="J371" i="4"/>
  <c r="J365" i="4"/>
  <c r="J338" i="4"/>
  <c r="J322" i="4"/>
  <c r="J306" i="4"/>
  <c r="J274" i="4"/>
  <c r="J356" i="4"/>
  <c r="J308" i="4"/>
  <c r="J292" i="4"/>
  <c r="J260" i="4"/>
  <c r="J256" i="4"/>
  <c r="J359" i="4"/>
  <c r="J353" i="4"/>
  <c r="J349" i="4"/>
  <c r="J347" i="4"/>
  <c r="J345" i="4"/>
  <c r="J341" i="4"/>
  <c r="J333" i="4"/>
  <c r="J331" i="4"/>
  <c r="J329" i="4"/>
  <c r="J327" i="4"/>
  <c r="J323" i="4"/>
  <c r="J315" i="4"/>
  <c r="J313" i="4"/>
  <c r="J311" i="4"/>
  <c r="J309" i="4"/>
  <c r="J305" i="4"/>
  <c r="J297" i="4"/>
  <c r="J295" i="4"/>
  <c r="J293" i="4"/>
  <c r="J291" i="4"/>
  <c r="J285" i="4"/>
  <c r="J279" i="4"/>
  <c r="J277" i="4"/>
  <c r="J275" i="4"/>
  <c r="J273" i="4"/>
  <c r="J267" i="4"/>
  <c r="J261" i="4"/>
  <c r="J259" i="4"/>
  <c r="J755" i="4"/>
  <c r="J659" i="4"/>
  <c r="G10" i="9"/>
  <c r="J813" i="4"/>
  <c r="J625" i="4"/>
  <c r="J812" i="4"/>
  <c r="J495" i="4"/>
  <c r="J726" i="4"/>
  <c r="J386" i="4"/>
  <c r="J752" i="4"/>
  <c r="J762" i="4"/>
  <c r="J634" i="4"/>
  <c r="J868" i="4"/>
  <c r="J846" i="4"/>
  <c r="J592" i="4"/>
  <c r="J500" i="4"/>
  <c r="J834" i="4"/>
  <c r="J579" i="4"/>
  <c r="H377" i="4"/>
  <c r="H357" i="4"/>
  <c r="H369" i="4"/>
  <c r="H305" i="4"/>
  <c r="H861" i="4"/>
  <c r="H775" i="4"/>
  <c r="H711" i="4"/>
  <c r="H864" i="4"/>
  <c r="H750" i="4"/>
  <c r="H692" i="4"/>
  <c r="H652" i="4"/>
  <c r="H640" i="4"/>
  <c r="H546" i="4"/>
  <c r="H669" i="4"/>
  <c r="H629" i="4"/>
  <c r="H625" i="4"/>
  <c r="H398" i="4"/>
  <c r="H440" i="4"/>
  <c r="H506" i="4"/>
  <c r="H504" i="4"/>
  <c r="H423" i="4"/>
  <c r="H453" i="4"/>
  <c r="H469" i="4"/>
  <c r="H374" i="4"/>
  <c r="H326" i="4"/>
  <c r="H294" i="4"/>
  <c r="H278" i="4"/>
  <c r="H270" i="4"/>
  <c r="H335" i="4"/>
  <c r="H311" i="4"/>
  <c r="H295" i="4"/>
  <c r="H279" i="4"/>
  <c r="E11" i="9"/>
  <c r="H372" i="4"/>
  <c r="H356" i="4"/>
  <c r="H340" i="4"/>
  <c r="H292" i="4"/>
  <c r="H276" i="4"/>
  <c r="J2" i="5"/>
  <c r="I2" i="5"/>
  <c r="A69" i="4"/>
  <c r="V69" i="4"/>
  <c r="A65" i="4"/>
  <c r="V65" i="4"/>
  <c r="A61" i="4"/>
  <c r="V61" i="4"/>
  <c r="A57" i="4"/>
  <c r="V57" i="4"/>
  <c r="A19" i="4"/>
  <c r="A15" i="4"/>
  <c r="A11" i="4"/>
  <c r="A7" i="4"/>
  <c r="M6" i="4"/>
  <c r="M5" i="4"/>
  <c r="N4" i="4"/>
  <c r="O3" i="4"/>
  <c r="P3" i="4"/>
  <c r="Q3" i="4"/>
  <c r="R3" i="4"/>
  <c r="S3" i="4"/>
  <c r="K4" i="4"/>
  <c r="L4" i="4"/>
  <c r="O4" i="4"/>
  <c r="P4" i="4"/>
  <c r="Q4" i="4"/>
  <c r="R4" i="4"/>
  <c r="S4" i="4"/>
  <c r="K5" i="4"/>
  <c r="L5" i="4"/>
  <c r="O5" i="4"/>
  <c r="P5" i="4"/>
  <c r="Q5" i="4"/>
  <c r="R5" i="4"/>
  <c r="S5" i="4"/>
  <c r="O6" i="4"/>
  <c r="P6" i="4"/>
  <c r="Q6" i="4"/>
  <c r="R6" i="4"/>
  <c r="S6" i="4"/>
  <c r="O7" i="4"/>
  <c r="P7" i="4"/>
  <c r="Q7" i="4"/>
  <c r="R7" i="4"/>
  <c r="S7" i="4"/>
  <c r="K8" i="4"/>
  <c r="L8" i="4"/>
  <c r="O8" i="4"/>
  <c r="P8" i="4"/>
  <c r="Q8" i="4"/>
  <c r="R8" i="4"/>
  <c r="S8" i="4"/>
  <c r="M9" i="4"/>
  <c r="O9" i="4"/>
  <c r="P9" i="4"/>
  <c r="Q9" i="4"/>
  <c r="R9" i="4"/>
  <c r="S9" i="4"/>
  <c r="M10" i="4"/>
  <c r="N10" i="4"/>
  <c r="O10" i="4"/>
  <c r="P10" i="4"/>
  <c r="Q10" i="4"/>
  <c r="R10" i="4"/>
  <c r="S10" i="4"/>
  <c r="N11" i="4"/>
  <c r="O11" i="4"/>
  <c r="P11" i="4"/>
  <c r="Q11" i="4"/>
  <c r="R11" i="4"/>
  <c r="S11" i="4"/>
  <c r="L12" i="4"/>
  <c r="O12" i="4"/>
  <c r="P12" i="4"/>
  <c r="Q12" i="4"/>
  <c r="R12" i="4"/>
  <c r="S12" i="4"/>
  <c r="L13" i="4"/>
  <c r="M13" i="4"/>
  <c r="O13" i="4"/>
  <c r="P13" i="4"/>
  <c r="Q13" i="4"/>
  <c r="R13" i="4"/>
  <c r="S13" i="4"/>
  <c r="M14" i="4"/>
  <c r="O14" i="4"/>
  <c r="P14" i="4"/>
  <c r="Q14" i="4"/>
  <c r="R14" i="4"/>
  <c r="S14" i="4"/>
  <c r="O15" i="4"/>
  <c r="P15" i="4"/>
  <c r="Q15" i="4"/>
  <c r="R15" i="4"/>
  <c r="S15" i="4"/>
  <c r="K16" i="4"/>
  <c r="L16" i="4"/>
  <c r="O16" i="4"/>
  <c r="P16" i="4"/>
  <c r="Q16" i="4"/>
  <c r="R16" i="4"/>
  <c r="S16" i="4"/>
  <c r="M17" i="4"/>
  <c r="O17" i="4"/>
  <c r="P17" i="4"/>
  <c r="Q17" i="4"/>
  <c r="R17" i="4"/>
  <c r="S17" i="4"/>
  <c r="M18" i="4"/>
  <c r="O18" i="4"/>
  <c r="P18" i="4"/>
  <c r="Q18" i="4"/>
  <c r="R18" i="4"/>
  <c r="S18" i="4"/>
  <c r="O19" i="4"/>
  <c r="P19" i="4"/>
  <c r="Q19" i="4"/>
  <c r="R19" i="4"/>
  <c r="S19" i="4"/>
  <c r="L20" i="4"/>
  <c r="O20" i="4"/>
  <c r="P20" i="4"/>
  <c r="Q20" i="4"/>
  <c r="R20" i="4"/>
  <c r="S20" i="4"/>
  <c r="K21" i="4"/>
  <c r="L21" i="4"/>
  <c r="M21" i="4"/>
  <c r="O21" i="4"/>
  <c r="P21" i="4"/>
  <c r="Q21" i="4"/>
  <c r="R21" i="4"/>
  <c r="S21" i="4"/>
  <c r="L22" i="4"/>
  <c r="M22" i="4"/>
  <c r="O22" i="4"/>
  <c r="P22" i="4"/>
  <c r="Q22" i="4"/>
  <c r="R22" i="4"/>
  <c r="S22" i="4"/>
  <c r="N23" i="4"/>
  <c r="O23" i="4"/>
  <c r="P23" i="4"/>
  <c r="Q23" i="4"/>
  <c r="R23" i="4"/>
  <c r="S23" i="4"/>
  <c r="K24" i="4"/>
  <c r="L24" i="4"/>
  <c r="N24" i="4"/>
  <c r="O24" i="4"/>
  <c r="P24" i="4"/>
  <c r="Q24" i="4"/>
  <c r="R24" i="4"/>
  <c r="S24" i="4"/>
  <c r="M25" i="4"/>
  <c r="N25" i="4"/>
  <c r="O25" i="4"/>
  <c r="P25" i="4"/>
  <c r="Q25" i="4"/>
  <c r="R25" i="4"/>
  <c r="S25" i="4"/>
  <c r="L26" i="4"/>
  <c r="M26" i="4"/>
  <c r="N26" i="4"/>
  <c r="O26" i="4"/>
  <c r="P26" i="4"/>
  <c r="Q26" i="4"/>
  <c r="R26" i="4"/>
  <c r="S26" i="4"/>
  <c r="M27" i="4"/>
  <c r="O27" i="4"/>
  <c r="P27" i="4"/>
  <c r="Q27" i="4"/>
  <c r="R27" i="4"/>
  <c r="S27" i="4"/>
  <c r="L28" i="4"/>
  <c r="N28" i="4"/>
  <c r="O28" i="4"/>
  <c r="P28" i="4"/>
  <c r="Q28" i="4"/>
  <c r="R28" i="4"/>
  <c r="S28" i="4"/>
  <c r="K29" i="4"/>
  <c r="L29" i="4"/>
  <c r="M29" i="4"/>
  <c r="O29" i="4"/>
  <c r="P29" i="4"/>
  <c r="Q29" i="4"/>
  <c r="R29" i="4"/>
  <c r="S29" i="4"/>
  <c r="M30" i="4"/>
  <c r="O30" i="4"/>
  <c r="P30" i="4"/>
  <c r="Q30" i="4"/>
  <c r="R30" i="4"/>
  <c r="S30" i="4"/>
  <c r="O31" i="4"/>
  <c r="P31" i="4"/>
  <c r="Q31" i="4"/>
  <c r="R31" i="4"/>
  <c r="S31" i="4"/>
  <c r="K32" i="4"/>
  <c r="L32" i="4"/>
  <c r="O32" i="4"/>
  <c r="P32" i="4"/>
  <c r="Q32" i="4"/>
  <c r="R32" i="4"/>
  <c r="S32" i="4"/>
  <c r="K33" i="4"/>
  <c r="M33" i="4"/>
  <c r="O33" i="4"/>
  <c r="P33" i="4"/>
  <c r="Q33" i="4"/>
  <c r="R33" i="4"/>
  <c r="S33" i="4"/>
  <c r="M34" i="4"/>
  <c r="O34" i="4"/>
  <c r="P34" i="4"/>
  <c r="Q34" i="4"/>
  <c r="R34" i="4"/>
  <c r="S34" i="4"/>
  <c r="O35" i="4"/>
  <c r="P35" i="4"/>
  <c r="Q35" i="4"/>
  <c r="R35" i="4"/>
  <c r="S35" i="4"/>
  <c r="L36" i="4"/>
  <c r="O36" i="4"/>
  <c r="P36" i="4"/>
  <c r="Q36" i="4"/>
  <c r="R36" i="4"/>
  <c r="S36" i="4"/>
  <c r="K37" i="4"/>
  <c r="L37" i="4"/>
  <c r="M37" i="4"/>
  <c r="O37" i="4"/>
  <c r="P37" i="4"/>
  <c r="Q37" i="4"/>
  <c r="R37" i="4"/>
  <c r="S37" i="4"/>
  <c r="M38" i="4"/>
  <c r="O38" i="4"/>
  <c r="P38" i="4"/>
  <c r="Q38" i="4"/>
  <c r="R38" i="4"/>
  <c r="S38" i="4"/>
  <c r="L39" i="4"/>
  <c r="O39" i="4"/>
  <c r="P39" i="4"/>
  <c r="Q39" i="4"/>
  <c r="R39" i="4"/>
  <c r="S39" i="4"/>
  <c r="K40" i="4"/>
  <c r="L40" i="4"/>
  <c r="M40" i="4"/>
  <c r="O40" i="4"/>
  <c r="P40" i="4"/>
  <c r="Q40" i="4"/>
  <c r="R40" i="4"/>
  <c r="S40" i="4"/>
  <c r="K41" i="4"/>
  <c r="M41" i="4"/>
  <c r="O41" i="4"/>
  <c r="P41" i="4"/>
  <c r="Q41" i="4"/>
  <c r="R41" i="4"/>
  <c r="S41" i="4"/>
  <c r="M42" i="4"/>
  <c r="O42" i="4"/>
  <c r="P42" i="4"/>
  <c r="Q42" i="4"/>
  <c r="R42" i="4"/>
  <c r="S42" i="4"/>
  <c r="L43" i="4"/>
  <c r="O43" i="4"/>
  <c r="P43" i="4"/>
  <c r="Q43" i="4"/>
  <c r="R43" i="4"/>
  <c r="S43" i="4"/>
  <c r="L44" i="4"/>
  <c r="O44" i="4"/>
  <c r="P44" i="4"/>
  <c r="Q44" i="4"/>
  <c r="R44" i="4"/>
  <c r="S44" i="4"/>
  <c r="K45" i="4"/>
  <c r="L45" i="4"/>
  <c r="M45" i="4"/>
  <c r="O45" i="4"/>
  <c r="P45" i="4"/>
  <c r="Q45" i="4"/>
  <c r="R45" i="4"/>
  <c r="S45" i="4"/>
  <c r="M46" i="4"/>
  <c r="O46" i="4"/>
  <c r="P46" i="4"/>
  <c r="Q46" i="4"/>
  <c r="R46" i="4"/>
  <c r="S46" i="4"/>
  <c r="O47" i="4"/>
  <c r="P47" i="4"/>
  <c r="Q47" i="4"/>
  <c r="R47" i="4"/>
  <c r="S47" i="4"/>
  <c r="K48" i="4"/>
  <c r="L48" i="4"/>
  <c r="O48" i="4"/>
  <c r="P48" i="4"/>
  <c r="Q48" i="4"/>
  <c r="R48" i="4"/>
  <c r="S48" i="4"/>
  <c r="K49" i="4"/>
  <c r="M49" i="4"/>
  <c r="O49" i="4"/>
  <c r="P49" i="4"/>
  <c r="Q49" i="4"/>
  <c r="R49" i="4"/>
  <c r="S49" i="4"/>
  <c r="L50" i="4"/>
  <c r="M50" i="4"/>
  <c r="O50" i="4"/>
  <c r="P50" i="4"/>
  <c r="Q50" i="4"/>
  <c r="R50" i="4"/>
  <c r="S50" i="4"/>
  <c r="M51" i="4"/>
  <c r="O51" i="4"/>
  <c r="P51" i="4"/>
  <c r="Q51" i="4"/>
  <c r="R51" i="4"/>
  <c r="S51" i="4"/>
  <c r="L52" i="4"/>
  <c r="N52" i="4"/>
  <c r="O52" i="4"/>
  <c r="P52" i="4"/>
  <c r="Q52" i="4"/>
  <c r="R52" i="4"/>
  <c r="S52" i="4"/>
  <c r="K53" i="4"/>
  <c r="L53" i="4"/>
  <c r="M53" i="4"/>
  <c r="O53" i="4"/>
  <c r="P53" i="4"/>
  <c r="Q53" i="4"/>
  <c r="R53" i="4"/>
  <c r="S53" i="4"/>
  <c r="L54" i="4"/>
  <c r="M54" i="4"/>
  <c r="O54" i="4"/>
  <c r="P54" i="4"/>
  <c r="Q54" i="4"/>
  <c r="R54" i="4"/>
  <c r="S54" i="4"/>
  <c r="N55" i="4"/>
  <c r="O55" i="4"/>
  <c r="P55" i="4"/>
  <c r="Q55" i="4"/>
  <c r="R55" i="4"/>
  <c r="S55" i="4"/>
  <c r="K56" i="4"/>
  <c r="L56" i="4"/>
  <c r="N56" i="4"/>
  <c r="O56" i="4"/>
  <c r="P56" i="4"/>
  <c r="Q56" i="4"/>
  <c r="R56" i="4"/>
  <c r="S56" i="4"/>
  <c r="K57" i="4"/>
  <c r="L57" i="4"/>
  <c r="M57" i="4"/>
  <c r="O57" i="4"/>
  <c r="P57" i="4"/>
  <c r="Q57" i="4"/>
  <c r="R57" i="4"/>
  <c r="S57" i="4"/>
  <c r="K58" i="4"/>
  <c r="L58" i="4"/>
  <c r="M58" i="4"/>
  <c r="O58" i="4"/>
  <c r="P58" i="4"/>
  <c r="Q58" i="4"/>
  <c r="R58" i="4"/>
  <c r="S58" i="4"/>
  <c r="K59" i="4"/>
  <c r="L59" i="4"/>
  <c r="M59" i="4"/>
  <c r="O59" i="4"/>
  <c r="P59" i="4"/>
  <c r="Q59" i="4"/>
  <c r="R59" i="4"/>
  <c r="S59" i="4"/>
  <c r="K60" i="4"/>
  <c r="L60" i="4"/>
  <c r="M60" i="4"/>
  <c r="O60" i="4"/>
  <c r="P60" i="4"/>
  <c r="Q60" i="4"/>
  <c r="R60" i="4"/>
  <c r="S60" i="4"/>
  <c r="K61" i="4"/>
  <c r="L61" i="4"/>
  <c r="M61" i="4"/>
  <c r="N61" i="4"/>
  <c r="O61" i="4"/>
  <c r="P61" i="4"/>
  <c r="Q61" i="4"/>
  <c r="R61" i="4"/>
  <c r="S61" i="4"/>
  <c r="K62" i="4"/>
  <c r="L62" i="4"/>
  <c r="M62" i="4"/>
  <c r="O62" i="4"/>
  <c r="P62" i="4"/>
  <c r="Q62" i="4"/>
  <c r="R62" i="4"/>
  <c r="S62" i="4"/>
  <c r="K63" i="4"/>
  <c r="L63" i="4"/>
  <c r="M63" i="4"/>
  <c r="N63" i="4"/>
  <c r="O63" i="4"/>
  <c r="P63" i="4"/>
  <c r="Q63" i="4"/>
  <c r="R63" i="4"/>
  <c r="S63" i="4"/>
  <c r="K64" i="4"/>
  <c r="L64" i="4"/>
  <c r="M64" i="4"/>
  <c r="N64" i="4"/>
  <c r="O64" i="4"/>
  <c r="P64" i="4"/>
  <c r="Q64" i="4"/>
  <c r="R64" i="4"/>
  <c r="S64" i="4"/>
  <c r="K65" i="4"/>
  <c r="L65" i="4"/>
  <c r="M65" i="4"/>
  <c r="O65" i="4"/>
  <c r="P65" i="4"/>
  <c r="Q65" i="4"/>
  <c r="R65" i="4"/>
  <c r="S65" i="4"/>
  <c r="K66" i="4"/>
  <c r="L66" i="4"/>
  <c r="M66" i="4"/>
  <c r="O66" i="4"/>
  <c r="P66" i="4"/>
  <c r="Q66" i="4"/>
  <c r="R66" i="4"/>
  <c r="S66" i="4"/>
  <c r="K67" i="4"/>
  <c r="L67" i="4"/>
  <c r="M67" i="4"/>
  <c r="O67" i="4"/>
  <c r="P67" i="4"/>
  <c r="Q67" i="4"/>
  <c r="R67" i="4"/>
  <c r="S67" i="4"/>
  <c r="K68" i="4"/>
  <c r="L68" i="4"/>
  <c r="M68" i="4"/>
  <c r="O68" i="4"/>
  <c r="P68" i="4"/>
  <c r="Q68" i="4"/>
  <c r="R68" i="4"/>
  <c r="S68" i="4"/>
  <c r="K69" i="4"/>
  <c r="L69" i="4"/>
  <c r="M69" i="4"/>
  <c r="N69" i="4"/>
  <c r="O69" i="4"/>
  <c r="P69" i="4"/>
  <c r="Q69" i="4"/>
  <c r="R69" i="4"/>
  <c r="S69" i="4"/>
  <c r="K70" i="4"/>
  <c r="L70" i="4"/>
  <c r="M70" i="4"/>
  <c r="O70" i="4"/>
  <c r="P70" i="4"/>
  <c r="Q70" i="4"/>
  <c r="R70" i="4"/>
  <c r="S70" i="4"/>
  <c r="K71" i="4"/>
  <c r="L71" i="4"/>
  <c r="M71" i="4"/>
  <c r="N71" i="4"/>
  <c r="O71" i="4"/>
  <c r="P71" i="4"/>
  <c r="Q71" i="4"/>
  <c r="R71" i="4"/>
  <c r="S71" i="4"/>
  <c r="K72" i="4"/>
  <c r="L72" i="4"/>
  <c r="M72" i="4"/>
  <c r="N72" i="4"/>
  <c r="O72" i="4"/>
  <c r="P72" i="4"/>
  <c r="Q72" i="4"/>
  <c r="R72" i="4"/>
  <c r="S72" i="4"/>
  <c r="K73" i="4"/>
  <c r="L73" i="4"/>
  <c r="M73" i="4"/>
  <c r="O73" i="4"/>
  <c r="P73" i="4"/>
  <c r="Q73" i="4"/>
  <c r="R73" i="4"/>
  <c r="S73" i="4"/>
  <c r="K74" i="4"/>
  <c r="L74" i="4"/>
  <c r="M74" i="4"/>
  <c r="O74" i="4"/>
  <c r="P74" i="4"/>
  <c r="Q74" i="4"/>
  <c r="R74" i="4"/>
  <c r="S74" i="4"/>
  <c r="K75" i="4"/>
  <c r="L75" i="4"/>
  <c r="M75" i="4"/>
  <c r="O75" i="4"/>
  <c r="P75" i="4"/>
  <c r="Q75" i="4"/>
  <c r="R75" i="4"/>
  <c r="S75" i="4"/>
  <c r="K76" i="4"/>
  <c r="L76" i="4"/>
  <c r="M76" i="4"/>
  <c r="O76" i="4"/>
  <c r="P76" i="4"/>
  <c r="Q76" i="4"/>
  <c r="R76" i="4"/>
  <c r="S76" i="4"/>
  <c r="K77" i="4"/>
  <c r="L77" i="4"/>
  <c r="M77" i="4"/>
  <c r="N77" i="4"/>
  <c r="O77" i="4"/>
  <c r="P77" i="4"/>
  <c r="Q77" i="4"/>
  <c r="R77" i="4"/>
  <c r="S77" i="4"/>
  <c r="K78" i="4"/>
  <c r="L78" i="4"/>
  <c r="M78" i="4"/>
  <c r="O78" i="4"/>
  <c r="P78" i="4"/>
  <c r="Q78" i="4"/>
  <c r="R78" i="4"/>
  <c r="S78" i="4"/>
  <c r="K79" i="4"/>
  <c r="L79" i="4"/>
  <c r="M79" i="4"/>
  <c r="N79" i="4"/>
  <c r="O79" i="4"/>
  <c r="P79" i="4"/>
  <c r="Q79" i="4"/>
  <c r="R79" i="4"/>
  <c r="S79" i="4"/>
  <c r="K80" i="4"/>
  <c r="L80" i="4"/>
  <c r="M80" i="4"/>
  <c r="N80" i="4"/>
  <c r="O80" i="4"/>
  <c r="P80" i="4"/>
  <c r="Q80" i="4"/>
  <c r="R80" i="4"/>
  <c r="S80" i="4"/>
  <c r="K81" i="4"/>
  <c r="L81" i="4"/>
  <c r="M81" i="4"/>
  <c r="O81" i="4"/>
  <c r="P81" i="4"/>
  <c r="Q81" i="4"/>
  <c r="R81" i="4"/>
  <c r="S81" i="4"/>
  <c r="K82" i="4"/>
  <c r="L82" i="4"/>
  <c r="M82" i="4"/>
  <c r="O82" i="4"/>
  <c r="P82" i="4"/>
  <c r="Q82" i="4"/>
  <c r="R82" i="4"/>
  <c r="S82" i="4"/>
  <c r="K83" i="4"/>
  <c r="L83" i="4"/>
  <c r="M83" i="4"/>
  <c r="O83" i="4"/>
  <c r="P83" i="4"/>
  <c r="Q83" i="4"/>
  <c r="R83" i="4"/>
  <c r="S83" i="4"/>
  <c r="K84" i="4"/>
  <c r="L84" i="4"/>
  <c r="M84" i="4"/>
  <c r="O84" i="4"/>
  <c r="P84" i="4"/>
  <c r="Q84" i="4"/>
  <c r="R84" i="4"/>
  <c r="S84" i="4"/>
  <c r="K85" i="4"/>
  <c r="L85" i="4"/>
  <c r="M85" i="4"/>
  <c r="N85" i="4"/>
  <c r="O85" i="4"/>
  <c r="P85" i="4"/>
  <c r="Q85" i="4"/>
  <c r="R85" i="4"/>
  <c r="S85" i="4"/>
  <c r="K86" i="4"/>
  <c r="L86" i="4"/>
  <c r="M86" i="4"/>
  <c r="O86" i="4"/>
  <c r="P86" i="4"/>
  <c r="Q86" i="4"/>
  <c r="R86" i="4"/>
  <c r="S86" i="4"/>
  <c r="K87" i="4"/>
  <c r="L87" i="4"/>
  <c r="M87" i="4"/>
  <c r="N87" i="4"/>
  <c r="O87" i="4"/>
  <c r="P87" i="4"/>
  <c r="Q87" i="4"/>
  <c r="R87" i="4"/>
  <c r="S87" i="4"/>
  <c r="K88" i="4"/>
  <c r="L88" i="4"/>
  <c r="M88" i="4"/>
  <c r="N88" i="4"/>
  <c r="O88" i="4"/>
  <c r="P88" i="4"/>
  <c r="Q88" i="4"/>
  <c r="R88" i="4"/>
  <c r="S88" i="4"/>
  <c r="K89" i="4"/>
  <c r="L89" i="4"/>
  <c r="M89" i="4"/>
  <c r="O89" i="4"/>
  <c r="P89" i="4"/>
  <c r="Q89" i="4"/>
  <c r="R89" i="4"/>
  <c r="S89" i="4"/>
  <c r="K90" i="4"/>
  <c r="L90" i="4"/>
  <c r="M90" i="4"/>
  <c r="O90" i="4"/>
  <c r="P90" i="4"/>
  <c r="Q90" i="4"/>
  <c r="R90" i="4"/>
  <c r="S90" i="4"/>
  <c r="K91" i="4"/>
  <c r="L91" i="4"/>
  <c r="M91" i="4"/>
  <c r="O91" i="4"/>
  <c r="P91" i="4"/>
  <c r="Q91" i="4"/>
  <c r="R91" i="4"/>
  <c r="S91" i="4"/>
  <c r="K92" i="4"/>
  <c r="L92" i="4"/>
  <c r="M92" i="4"/>
  <c r="O92" i="4"/>
  <c r="P92" i="4"/>
  <c r="Q92" i="4"/>
  <c r="R92" i="4"/>
  <c r="S92" i="4"/>
  <c r="K93" i="4"/>
  <c r="L93" i="4"/>
  <c r="M93" i="4"/>
  <c r="N93" i="4"/>
  <c r="O93" i="4"/>
  <c r="P93" i="4"/>
  <c r="Q93" i="4"/>
  <c r="R93" i="4"/>
  <c r="S93" i="4"/>
  <c r="K94" i="4"/>
  <c r="L94" i="4"/>
  <c r="M94" i="4"/>
  <c r="O94" i="4"/>
  <c r="P94" i="4"/>
  <c r="Q94" i="4"/>
  <c r="R94" i="4"/>
  <c r="S94" i="4"/>
  <c r="K95" i="4"/>
  <c r="L95" i="4"/>
  <c r="M95" i="4"/>
  <c r="N95" i="4"/>
  <c r="O95" i="4"/>
  <c r="P95" i="4"/>
  <c r="Q95" i="4"/>
  <c r="R95" i="4"/>
  <c r="S95" i="4"/>
  <c r="K96" i="4"/>
  <c r="L96" i="4"/>
  <c r="M96" i="4"/>
  <c r="N96" i="4"/>
  <c r="O96" i="4"/>
  <c r="P96" i="4"/>
  <c r="Q96" i="4"/>
  <c r="R96" i="4"/>
  <c r="S96" i="4"/>
  <c r="K97" i="4"/>
  <c r="L97" i="4"/>
  <c r="M97" i="4"/>
  <c r="O97" i="4"/>
  <c r="P97" i="4"/>
  <c r="Q97" i="4"/>
  <c r="R97" i="4"/>
  <c r="S97" i="4"/>
  <c r="K98" i="4"/>
  <c r="L98" i="4"/>
  <c r="M98" i="4"/>
  <c r="O98" i="4"/>
  <c r="P98" i="4"/>
  <c r="Q98" i="4"/>
  <c r="R98" i="4"/>
  <c r="S98" i="4"/>
  <c r="K99" i="4"/>
  <c r="L99" i="4"/>
  <c r="M99" i="4"/>
  <c r="O99" i="4"/>
  <c r="P99" i="4"/>
  <c r="Q99" i="4"/>
  <c r="R99" i="4"/>
  <c r="S99" i="4"/>
  <c r="K100" i="4"/>
  <c r="L100" i="4"/>
  <c r="M100" i="4"/>
  <c r="O100" i="4"/>
  <c r="P100" i="4"/>
  <c r="Q100" i="4"/>
  <c r="R100" i="4"/>
  <c r="S100" i="4"/>
  <c r="K101" i="4"/>
  <c r="L101" i="4"/>
  <c r="M101" i="4"/>
  <c r="N101" i="4"/>
  <c r="O101" i="4"/>
  <c r="P101" i="4"/>
  <c r="Q101" i="4"/>
  <c r="R101" i="4"/>
  <c r="S101" i="4"/>
  <c r="K102" i="4"/>
  <c r="L102" i="4"/>
  <c r="M102" i="4"/>
  <c r="O102" i="4"/>
  <c r="P102" i="4"/>
  <c r="Q102" i="4"/>
  <c r="R102" i="4"/>
  <c r="S102" i="4"/>
  <c r="K103" i="4"/>
  <c r="L103" i="4"/>
  <c r="M103" i="4"/>
  <c r="N103" i="4"/>
  <c r="O103" i="4"/>
  <c r="P103" i="4"/>
  <c r="Q103" i="4"/>
  <c r="R103" i="4"/>
  <c r="S103" i="4"/>
  <c r="K104" i="4"/>
  <c r="L104" i="4"/>
  <c r="M104" i="4"/>
  <c r="N104" i="4"/>
  <c r="O104" i="4"/>
  <c r="P104" i="4"/>
  <c r="Q104" i="4"/>
  <c r="R104" i="4"/>
  <c r="S104" i="4"/>
  <c r="K105" i="4"/>
  <c r="L105" i="4"/>
  <c r="M105" i="4"/>
  <c r="O105" i="4"/>
  <c r="P105" i="4"/>
  <c r="Q105" i="4"/>
  <c r="R105" i="4"/>
  <c r="S105" i="4"/>
  <c r="K106" i="4"/>
  <c r="L106" i="4"/>
  <c r="M106" i="4"/>
  <c r="O106" i="4"/>
  <c r="P106" i="4"/>
  <c r="Q106" i="4"/>
  <c r="R106" i="4"/>
  <c r="S106" i="4"/>
  <c r="K107" i="4"/>
  <c r="L107" i="4"/>
  <c r="M107" i="4"/>
  <c r="O107" i="4"/>
  <c r="P107" i="4"/>
  <c r="Q107" i="4"/>
  <c r="R107" i="4"/>
  <c r="S107" i="4"/>
  <c r="K108" i="4"/>
  <c r="L108" i="4"/>
  <c r="M108" i="4"/>
  <c r="O108" i="4"/>
  <c r="P108" i="4"/>
  <c r="Q108" i="4"/>
  <c r="R108" i="4"/>
  <c r="S108" i="4"/>
  <c r="K109" i="4"/>
  <c r="L109" i="4"/>
  <c r="M109" i="4"/>
  <c r="N109" i="4"/>
  <c r="O109" i="4"/>
  <c r="P109" i="4"/>
  <c r="Q109" i="4"/>
  <c r="R109" i="4"/>
  <c r="S109" i="4"/>
  <c r="K110" i="4"/>
  <c r="L110" i="4"/>
  <c r="M110" i="4"/>
  <c r="O110" i="4"/>
  <c r="P110" i="4"/>
  <c r="Q110" i="4"/>
  <c r="R110" i="4"/>
  <c r="S110" i="4"/>
  <c r="K111" i="4"/>
  <c r="L111" i="4"/>
  <c r="M111" i="4"/>
  <c r="N111" i="4"/>
  <c r="O111" i="4"/>
  <c r="P111" i="4"/>
  <c r="Q111" i="4"/>
  <c r="R111" i="4"/>
  <c r="S111" i="4"/>
  <c r="K112" i="4"/>
  <c r="L112" i="4"/>
  <c r="M112" i="4"/>
  <c r="N112" i="4"/>
  <c r="O112" i="4"/>
  <c r="P112" i="4"/>
  <c r="Q112" i="4"/>
  <c r="R112" i="4"/>
  <c r="S112" i="4"/>
  <c r="K113" i="4"/>
  <c r="L113" i="4"/>
  <c r="M113" i="4"/>
  <c r="O113" i="4"/>
  <c r="P113" i="4"/>
  <c r="Q113" i="4"/>
  <c r="R113" i="4"/>
  <c r="S113" i="4"/>
  <c r="K114" i="4"/>
  <c r="L114" i="4"/>
  <c r="M114" i="4"/>
  <c r="O114" i="4"/>
  <c r="P114" i="4"/>
  <c r="Q114" i="4"/>
  <c r="R114" i="4"/>
  <c r="S114" i="4"/>
  <c r="K115" i="4"/>
  <c r="L115" i="4"/>
  <c r="M115" i="4"/>
  <c r="O115" i="4"/>
  <c r="P115" i="4"/>
  <c r="Q115" i="4"/>
  <c r="R115" i="4"/>
  <c r="S115" i="4"/>
  <c r="K116" i="4"/>
  <c r="L116" i="4"/>
  <c r="M116" i="4"/>
  <c r="O116" i="4"/>
  <c r="P116" i="4"/>
  <c r="Q116" i="4"/>
  <c r="R116" i="4"/>
  <c r="S116" i="4"/>
  <c r="K117" i="4"/>
  <c r="L117" i="4"/>
  <c r="M117" i="4"/>
  <c r="N117" i="4"/>
  <c r="O117" i="4"/>
  <c r="P117" i="4"/>
  <c r="Q117" i="4"/>
  <c r="R117" i="4"/>
  <c r="S117" i="4"/>
  <c r="K118" i="4"/>
  <c r="L118" i="4"/>
  <c r="M118" i="4"/>
  <c r="O118" i="4"/>
  <c r="P118" i="4"/>
  <c r="Q118" i="4"/>
  <c r="R118" i="4"/>
  <c r="S118" i="4"/>
  <c r="K119" i="4"/>
  <c r="L119" i="4"/>
  <c r="M119" i="4"/>
  <c r="N119" i="4"/>
  <c r="O119" i="4"/>
  <c r="P119" i="4"/>
  <c r="Q119" i="4"/>
  <c r="R119" i="4"/>
  <c r="S119" i="4"/>
  <c r="K120" i="4"/>
  <c r="L120" i="4"/>
  <c r="M120" i="4"/>
  <c r="N120" i="4"/>
  <c r="O120" i="4"/>
  <c r="P120" i="4"/>
  <c r="Q120" i="4"/>
  <c r="R120" i="4"/>
  <c r="S120" i="4"/>
  <c r="K121" i="4"/>
  <c r="L121" i="4"/>
  <c r="M121" i="4"/>
  <c r="O121" i="4"/>
  <c r="P121" i="4"/>
  <c r="Q121" i="4"/>
  <c r="R121" i="4"/>
  <c r="S121" i="4"/>
  <c r="K122" i="4"/>
  <c r="L122" i="4"/>
  <c r="M122" i="4"/>
  <c r="O122" i="4"/>
  <c r="P122" i="4"/>
  <c r="Q122" i="4"/>
  <c r="R122" i="4"/>
  <c r="S122" i="4"/>
  <c r="K123" i="4"/>
  <c r="L123" i="4"/>
  <c r="M123" i="4"/>
  <c r="O123" i="4"/>
  <c r="P123" i="4"/>
  <c r="Q123" i="4"/>
  <c r="R123" i="4"/>
  <c r="S123" i="4"/>
  <c r="K124" i="4"/>
  <c r="L124" i="4"/>
  <c r="M124" i="4"/>
  <c r="O124" i="4"/>
  <c r="P124" i="4"/>
  <c r="Q124" i="4"/>
  <c r="R124" i="4"/>
  <c r="S124" i="4"/>
  <c r="K125" i="4"/>
  <c r="L125" i="4"/>
  <c r="M125" i="4"/>
  <c r="N125" i="4"/>
  <c r="O125" i="4"/>
  <c r="P125" i="4"/>
  <c r="Q125" i="4"/>
  <c r="R125" i="4"/>
  <c r="S125" i="4"/>
  <c r="K126" i="4"/>
  <c r="L126" i="4"/>
  <c r="M126" i="4"/>
  <c r="O126" i="4"/>
  <c r="P126" i="4"/>
  <c r="Q126" i="4"/>
  <c r="R126" i="4"/>
  <c r="S126" i="4"/>
  <c r="K127" i="4"/>
  <c r="L127" i="4"/>
  <c r="M127" i="4"/>
  <c r="N127" i="4"/>
  <c r="O127" i="4"/>
  <c r="P127" i="4"/>
  <c r="Q127" i="4"/>
  <c r="R127" i="4"/>
  <c r="S127" i="4"/>
  <c r="K128" i="4"/>
  <c r="L128" i="4"/>
  <c r="M128" i="4"/>
  <c r="N128" i="4"/>
  <c r="O128" i="4"/>
  <c r="P128" i="4"/>
  <c r="Q128" i="4"/>
  <c r="R128" i="4"/>
  <c r="S128" i="4"/>
  <c r="K129" i="4"/>
  <c r="L129" i="4"/>
  <c r="M129" i="4"/>
  <c r="O129" i="4"/>
  <c r="P129" i="4"/>
  <c r="Q129" i="4"/>
  <c r="R129" i="4"/>
  <c r="S129" i="4"/>
  <c r="K130" i="4"/>
  <c r="L130" i="4"/>
  <c r="M130" i="4"/>
  <c r="O130" i="4"/>
  <c r="P130" i="4"/>
  <c r="Q130" i="4"/>
  <c r="R130" i="4"/>
  <c r="S130" i="4"/>
  <c r="K131" i="4"/>
  <c r="L131" i="4"/>
  <c r="M131" i="4"/>
  <c r="O131" i="4"/>
  <c r="P131" i="4"/>
  <c r="Q131" i="4"/>
  <c r="R131" i="4"/>
  <c r="S131" i="4"/>
  <c r="K132" i="4"/>
  <c r="L132" i="4"/>
  <c r="M132" i="4"/>
  <c r="O132" i="4"/>
  <c r="P132" i="4"/>
  <c r="Q132" i="4"/>
  <c r="R132" i="4"/>
  <c r="S132" i="4"/>
  <c r="K133" i="4"/>
  <c r="L133" i="4"/>
  <c r="M133" i="4"/>
  <c r="N133" i="4"/>
  <c r="O133" i="4"/>
  <c r="P133" i="4"/>
  <c r="Q133" i="4"/>
  <c r="R133" i="4"/>
  <c r="S133" i="4"/>
  <c r="K134" i="4"/>
  <c r="L134" i="4"/>
  <c r="M134" i="4"/>
  <c r="O134" i="4"/>
  <c r="P134" i="4"/>
  <c r="Q134" i="4"/>
  <c r="R134" i="4"/>
  <c r="S134" i="4"/>
  <c r="K135" i="4"/>
  <c r="L135" i="4"/>
  <c r="M135" i="4"/>
  <c r="N135" i="4"/>
  <c r="O135" i="4"/>
  <c r="P135" i="4"/>
  <c r="Q135" i="4"/>
  <c r="R135" i="4"/>
  <c r="S135" i="4"/>
  <c r="K136" i="4"/>
  <c r="L136" i="4"/>
  <c r="M136" i="4"/>
  <c r="N136" i="4"/>
  <c r="O136" i="4"/>
  <c r="P136" i="4"/>
  <c r="Q136" i="4"/>
  <c r="R136" i="4"/>
  <c r="S136" i="4"/>
  <c r="K137" i="4"/>
  <c r="L137" i="4"/>
  <c r="M137" i="4"/>
  <c r="O137" i="4"/>
  <c r="P137" i="4"/>
  <c r="Q137" i="4"/>
  <c r="R137" i="4"/>
  <c r="S137" i="4"/>
  <c r="K138" i="4"/>
  <c r="L138" i="4"/>
  <c r="M138" i="4"/>
  <c r="O138" i="4"/>
  <c r="P138" i="4"/>
  <c r="Q138" i="4"/>
  <c r="R138" i="4"/>
  <c r="S138" i="4"/>
  <c r="K139" i="4"/>
  <c r="L139" i="4"/>
  <c r="M139" i="4"/>
  <c r="O139" i="4"/>
  <c r="P139" i="4"/>
  <c r="Q139" i="4"/>
  <c r="R139" i="4"/>
  <c r="S139" i="4"/>
  <c r="K140" i="4"/>
  <c r="L140" i="4"/>
  <c r="M140" i="4"/>
  <c r="O140" i="4"/>
  <c r="P140" i="4"/>
  <c r="Q140" i="4"/>
  <c r="R140" i="4"/>
  <c r="S140" i="4"/>
  <c r="K141" i="4"/>
  <c r="L141" i="4"/>
  <c r="M141" i="4"/>
  <c r="N141" i="4"/>
  <c r="O141" i="4"/>
  <c r="P141" i="4"/>
  <c r="Q141" i="4"/>
  <c r="R141" i="4"/>
  <c r="S141" i="4"/>
  <c r="K142" i="4"/>
  <c r="L142" i="4"/>
  <c r="M142" i="4"/>
  <c r="O142" i="4"/>
  <c r="P142" i="4"/>
  <c r="Q142" i="4"/>
  <c r="R142" i="4"/>
  <c r="S142" i="4"/>
  <c r="K143" i="4"/>
  <c r="L143" i="4"/>
  <c r="M143" i="4"/>
  <c r="N143" i="4"/>
  <c r="O143" i="4"/>
  <c r="P143" i="4"/>
  <c r="Q143" i="4"/>
  <c r="R143" i="4"/>
  <c r="S143" i="4"/>
  <c r="K144" i="4"/>
  <c r="L144" i="4"/>
  <c r="M144" i="4"/>
  <c r="N144" i="4"/>
  <c r="O144" i="4"/>
  <c r="P144" i="4"/>
  <c r="Q144" i="4"/>
  <c r="R144" i="4"/>
  <c r="S144" i="4"/>
  <c r="K145" i="4"/>
  <c r="L145" i="4"/>
  <c r="M145" i="4"/>
  <c r="O145" i="4"/>
  <c r="P145" i="4"/>
  <c r="Q145" i="4"/>
  <c r="R145" i="4"/>
  <c r="S145" i="4"/>
  <c r="K146" i="4"/>
  <c r="L146" i="4"/>
  <c r="M146" i="4"/>
  <c r="O146" i="4"/>
  <c r="P146" i="4"/>
  <c r="Q146" i="4"/>
  <c r="R146" i="4"/>
  <c r="S146" i="4"/>
  <c r="K147" i="4"/>
  <c r="L147" i="4"/>
  <c r="M147" i="4"/>
  <c r="O147" i="4"/>
  <c r="P147" i="4"/>
  <c r="Q147" i="4"/>
  <c r="R147" i="4"/>
  <c r="S147" i="4"/>
  <c r="K148" i="4"/>
  <c r="L148" i="4"/>
  <c r="M148" i="4"/>
  <c r="O148" i="4"/>
  <c r="P148" i="4"/>
  <c r="Q148" i="4"/>
  <c r="R148" i="4"/>
  <c r="S148" i="4"/>
  <c r="K149" i="4"/>
  <c r="L149" i="4"/>
  <c r="M149" i="4"/>
  <c r="N149" i="4"/>
  <c r="O149" i="4"/>
  <c r="P149" i="4"/>
  <c r="Q149" i="4"/>
  <c r="R149" i="4"/>
  <c r="S149" i="4"/>
  <c r="K150" i="4"/>
  <c r="L150" i="4"/>
  <c r="M150" i="4"/>
  <c r="O150" i="4"/>
  <c r="P150" i="4"/>
  <c r="Q150" i="4"/>
  <c r="R150" i="4"/>
  <c r="S150" i="4"/>
  <c r="K151" i="4"/>
  <c r="L151" i="4"/>
  <c r="M151" i="4"/>
  <c r="N151" i="4"/>
  <c r="O151" i="4"/>
  <c r="P151" i="4"/>
  <c r="Q151" i="4"/>
  <c r="R151" i="4"/>
  <c r="S151" i="4"/>
  <c r="K152" i="4"/>
  <c r="L152" i="4"/>
  <c r="M152" i="4"/>
  <c r="N152" i="4"/>
  <c r="O152" i="4"/>
  <c r="P152" i="4"/>
  <c r="Q152" i="4"/>
  <c r="R152" i="4"/>
  <c r="S152" i="4"/>
  <c r="K153" i="4"/>
  <c r="L153" i="4"/>
  <c r="M153" i="4"/>
  <c r="O153" i="4"/>
  <c r="P153" i="4"/>
  <c r="Q153" i="4"/>
  <c r="R153" i="4"/>
  <c r="S153" i="4"/>
  <c r="K154" i="4"/>
  <c r="L154" i="4"/>
  <c r="M154" i="4"/>
  <c r="O154" i="4"/>
  <c r="P154" i="4"/>
  <c r="Q154" i="4"/>
  <c r="R154" i="4"/>
  <c r="S154" i="4"/>
  <c r="K155" i="4"/>
  <c r="L155" i="4"/>
  <c r="M155" i="4"/>
  <c r="O155" i="4"/>
  <c r="P155" i="4"/>
  <c r="Q155" i="4"/>
  <c r="R155" i="4"/>
  <c r="S155" i="4"/>
  <c r="K156" i="4"/>
  <c r="L156" i="4"/>
  <c r="M156" i="4"/>
  <c r="O156" i="4"/>
  <c r="P156" i="4"/>
  <c r="Q156" i="4"/>
  <c r="R156" i="4"/>
  <c r="S156" i="4"/>
  <c r="K157" i="4"/>
  <c r="L157" i="4"/>
  <c r="M157" i="4"/>
  <c r="N157" i="4"/>
  <c r="O157" i="4"/>
  <c r="P157" i="4"/>
  <c r="Q157" i="4"/>
  <c r="R157" i="4"/>
  <c r="S157" i="4"/>
  <c r="K158" i="4"/>
  <c r="L158" i="4"/>
  <c r="M158" i="4"/>
  <c r="O158" i="4"/>
  <c r="P158" i="4"/>
  <c r="Q158" i="4"/>
  <c r="R158" i="4"/>
  <c r="S158" i="4"/>
  <c r="K159" i="4"/>
  <c r="L159" i="4"/>
  <c r="M159" i="4"/>
  <c r="N159" i="4"/>
  <c r="O159" i="4"/>
  <c r="P159" i="4"/>
  <c r="Q159" i="4"/>
  <c r="R159" i="4"/>
  <c r="S159" i="4"/>
  <c r="K160" i="4"/>
  <c r="L160" i="4"/>
  <c r="M160" i="4"/>
  <c r="N160" i="4"/>
  <c r="O160" i="4"/>
  <c r="P160" i="4"/>
  <c r="Q160" i="4"/>
  <c r="R160" i="4"/>
  <c r="S160" i="4"/>
  <c r="K161" i="4"/>
  <c r="L161" i="4"/>
  <c r="M161" i="4"/>
  <c r="O161" i="4"/>
  <c r="P161" i="4"/>
  <c r="Q161" i="4"/>
  <c r="R161" i="4"/>
  <c r="S161" i="4"/>
  <c r="K162" i="4"/>
  <c r="L162" i="4"/>
  <c r="M162" i="4"/>
  <c r="O162" i="4"/>
  <c r="P162" i="4"/>
  <c r="Q162" i="4"/>
  <c r="R162" i="4"/>
  <c r="S162" i="4"/>
  <c r="K163" i="4"/>
  <c r="L163" i="4"/>
  <c r="M163" i="4"/>
  <c r="O163" i="4"/>
  <c r="P163" i="4"/>
  <c r="Q163" i="4"/>
  <c r="R163" i="4"/>
  <c r="S163" i="4"/>
  <c r="K164" i="4"/>
  <c r="L164" i="4"/>
  <c r="M164" i="4"/>
  <c r="O164" i="4"/>
  <c r="P164" i="4"/>
  <c r="Q164" i="4"/>
  <c r="R164" i="4"/>
  <c r="S164" i="4"/>
  <c r="K165" i="4"/>
  <c r="L165" i="4"/>
  <c r="M165" i="4"/>
  <c r="N165" i="4"/>
  <c r="O165" i="4"/>
  <c r="P165" i="4"/>
  <c r="Q165" i="4"/>
  <c r="R165" i="4"/>
  <c r="S165" i="4"/>
  <c r="K166" i="4"/>
  <c r="L166" i="4"/>
  <c r="M166" i="4"/>
  <c r="O166" i="4"/>
  <c r="P166" i="4"/>
  <c r="Q166" i="4"/>
  <c r="R166" i="4"/>
  <c r="S166" i="4"/>
  <c r="K167" i="4"/>
  <c r="L167" i="4"/>
  <c r="M167" i="4"/>
  <c r="N167" i="4"/>
  <c r="O167" i="4"/>
  <c r="P167" i="4"/>
  <c r="Q167" i="4"/>
  <c r="R167" i="4"/>
  <c r="S167" i="4"/>
  <c r="K168" i="4"/>
  <c r="L168" i="4"/>
  <c r="M168" i="4"/>
  <c r="N168" i="4"/>
  <c r="O168" i="4"/>
  <c r="P168" i="4"/>
  <c r="Q168" i="4"/>
  <c r="R168" i="4"/>
  <c r="S168" i="4"/>
  <c r="K169" i="4"/>
  <c r="L169" i="4"/>
  <c r="M169" i="4"/>
  <c r="O169" i="4"/>
  <c r="P169" i="4"/>
  <c r="Q169" i="4"/>
  <c r="R169" i="4"/>
  <c r="S169" i="4"/>
  <c r="K170" i="4"/>
  <c r="L170" i="4"/>
  <c r="M170" i="4"/>
  <c r="O170" i="4"/>
  <c r="P170" i="4"/>
  <c r="Q170" i="4"/>
  <c r="R170" i="4"/>
  <c r="S170" i="4"/>
  <c r="K171" i="4"/>
  <c r="L171" i="4"/>
  <c r="M171" i="4"/>
  <c r="O171" i="4"/>
  <c r="P171" i="4"/>
  <c r="Q171" i="4"/>
  <c r="R171" i="4"/>
  <c r="S171" i="4"/>
  <c r="K172" i="4"/>
  <c r="L172" i="4"/>
  <c r="M172" i="4"/>
  <c r="O172" i="4"/>
  <c r="P172" i="4"/>
  <c r="Q172" i="4"/>
  <c r="R172" i="4"/>
  <c r="S172" i="4"/>
  <c r="K173" i="4"/>
  <c r="L173" i="4"/>
  <c r="M173" i="4"/>
  <c r="N173" i="4"/>
  <c r="O173" i="4"/>
  <c r="P173" i="4"/>
  <c r="Q173" i="4"/>
  <c r="R173" i="4"/>
  <c r="S173" i="4"/>
  <c r="K174" i="4"/>
  <c r="L174" i="4"/>
  <c r="M174" i="4"/>
  <c r="O174" i="4"/>
  <c r="P174" i="4"/>
  <c r="Q174" i="4"/>
  <c r="R174" i="4"/>
  <c r="S174" i="4"/>
  <c r="K175" i="4"/>
  <c r="L175" i="4"/>
  <c r="M175" i="4"/>
  <c r="N175" i="4"/>
  <c r="O175" i="4"/>
  <c r="P175" i="4"/>
  <c r="Q175" i="4"/>
  <c r="R175" i="4"/>
  <c r="S175" i="4"/>
  <c r="K176" i="4"/>
  <c r="L176" i="4"/>
  <c r="M176" i="4"/>
  <c r="N176" i="4"/>
  <c r="O176" i="4"/>
  <c r="P176" i="4"/>
  <c r="Q176" i="4"/>
  <c r="R176" i="4"/>
  <c r="S176" i="4"/>
  <c r="K177" i="4"/>
  <c r="L177" i="4"/>
  <c r="M177" i="4"/>
  <c r="O177" i="4"/>
  <c r="P177" i="4"/>
  <c r="Q177" i="4"/>
  <c r="R177" i="4"/>
  <c r="S177" i="4"/>
  <c r="K178" i="4"/>
  <c r="L178" i="4"/>
  <c r="M178" i="4"/>
  <c r="O178" i="4"/>
  <c r="P178" i="4"/>
  <c r="Q178" i="4"/>
  <c r="R178" i="4"/>
  <c r="S178" i="4"/>
  <c r="K179" i="4"/>
  <c r="L179" i="4"/>
  <c r="M179" i="4"/>
  <c r="O179" i="4"/>
  <c r="P179" i="4"/>
  <c r="Q179" i="4"/>
  <c r="R179" i="4"/>
  <c r="S179" i="4"/>
  <c r="K180" i="4"/>
  <c r="L180" i="4"/>
  <c r="M180" i="4"/>
  <c r="O180" i="4"/>
  <c r="P180" i="4"/>
  <c r="Q180" i="4"/>
  <c r="R180" i="4"/>
  <c r="S180" i="4"/>
  <c r="K181" i="4"/>
  <c r="L181" i="4"/>
  <c r="M181" i="4"/>
  <c r="N181" i="4"/>
  <c r="O181" i="4"/>
  <c r="P181" i="4"/>
  <c r="Q181" i="4"/>
  <c r="R181" i="4"/>
  <c r="S181" i="4"/>
  <c r="K182" i="4"/>
  <c r="L182" i="4"/>
  <c r="M182" i="4"/>
  <c r="O182" i="4"/>
  <c r="P182" i="4"/>
  <c r="Q182" i="4"/>
  <c r="R182" i="4"/>
  <c r="S182" i="4"/>
  <c r="K183" i="4"/>
  <c r="L183" i="4"/>
  <c r="M183" i="4"/>
  <c r="N183" i="4"/>
  <c r="O183" i="4"/>
  <c r="P183" i="4"/>
  <c r="Q183" i="4"/>
  <c r="R183" i="4"/>
  <c r="S183" i="4"/>
  <c r="K184" i="4"/>
  <c r="L184" i="4"/>
  <c r="M184" i="4"/>
  <c r="N184" i="4"/>
  <c r="O184" i="4"/>
  <c r="P184" i="4"/>
  <c r="Q184" i="4"/>
  <c r="R184" i="4"/>
  <c r="S184" i="4"/>
  <c r="K185" i="4"/>
  <c r="L185" i="4"/>
  <c r="M185" i="4"/>
  <c r="O185" i="4"/>
  <c r="P185" i="4"/>
  <c r="Q185" i="4"/>
  <c r="R185" i="4"/>
  <c r="S185" i="4"/>
  <c r="K186" i="4"/>
  <c r="L186" i="4"/>
  <c r="M186" i="4"/>
  <c r="O186" i="4"/>
  <c r="P186" i="4"/>
  <c r="Q186" i="4"/>
  <c r="R186" i="4"/>
  <c r="S186" i="4"/>
  <c r="K187" i="4"/>
  <c r="L187" i="4"/>
  <c r="M187" i="4"/>
  <c r="O187" i="4"/>
  <c r="P187" i="4"/>
  <c r="Q187" i="4"/>
  <c r="R187" i="4"/>
  <c r="S187" i="4"/>
  <c r="K188" i="4"/>
  <c r="L188" i="4"/>
  <c r="M188" i="4"/>
  <c r="O188" i="4"/>
  <c r="P188" i="4"/>
  <c r="Q188" i="4"/>
  <c r="R188" i="4"/>
  <c r="S188" i="4"/>
  <c r="K189" i="4"/>
  <c r="L189" i="4"/>
  <c r="M189" i="4"/>
  <c r="N189" i="4"/>
  <c r="O189" i="4"/>
  <c r="P189" i="4"/>
  <c r="Q189" i="4"/>
  <c r="R189" i="4"/>
  <c r="S189" i="4"/>
  <c r="K190" i="4"/>
  <c r="L190" i="4"/>
  <c r="M190" i="4"/>
  <c r="O190" i="4"/>
  <c r="P190" i="4"/>
  <c r="Q190" i="4"/>
  <c r="R190" i="4"/>
  <c r="S190" i="4"/>
  <c r="K191" i="4"/>
  <c r="L191" i="4"/>
  <c r="M191" i="4"/>
  <c r="N191" i="4"/>
  <c r="O191" i="4"/>
  <c r="P191" i="4"/>
  <c r="Q191" i="4"/>
  <c r="R191" i="4"/>
  <c r="S191" i="4"/>
  <c r="K192" i="4"/>
  <c r="L192" i="4"/>
  <c r="M192" i="4"/>
  <c r="N192" i="4"/>
  <c r="O192" i="4"/>
  <c r="P192" i="4"/>
  <c r="Q192" i="4"/>
  <c r="R192" i="4"/>
  <c r="S192" i="4"/>
  <c r="K193" i="4"/>
  <c r="L193" i="4"/>
  <c r="M193" i="4"/>
  <c r="O193" i="4"/>
  <c r="P193" i="4"/>
  <c r="Q193" i="4"/>
  <c r="R193" i="4"/>
  <c r="S193" i="4"/>
  <c r="K194" i="4"/>
  <c r="L194" i="4"/>
  <c r="M194" i="4"/>
  <c r="O194" i="4"/>
  <c r="P194" i="4"/>
  <c r="Q194" i="4"/>
  <c r="R194" i="4"/>
  <c r="S194" i="4"/>
  <c r="K195" i="4"/>
  <c r="L195" i="4"/>
  <c r="M195" i="4"/>
  <c r="O195" i="4"/>
  <c r="P195" i="4"/>
  <c r="Q195" i="4"/>
  <c r="R195" i="4"/>
  <c r="S195" i="4"/>
  <c r="K196" i="4"/>
  <c r="L196" i="4"/>
  <c r="M196" i="4"/>
  <c r="O196" i="4"/>
  <c r="P196" i="4"/>
  <c r="Q196" i="4"/>
  <c r="R196" i="4"/>
  <c r="S196" i="4"/>
  <c r="K197" i="4"/>
  <c r="L197" i="4"/>
  <c r="M197" i="4"/>
  <c r="N197" i="4"/>
  <c r="O197" i="4"/>
  <c r="P197" i="4"/>
  <c r="Q197" i="4"/>
  <c r="R197" i="4"/>
  <c r="S197" i="4"/>
  <c r="K198" i="4"/>
  <c r="L198" i="4"/>
  <c r="M198" i="4"/>
  <c r="O198" i="4"/>
  <c r="P198" i="4"/>
  <c r="Q198" i="4"/>
  <c r="R198" i="4"/>
  <c r="S198" i="4"/>
  <c r="K199" i="4"/>
  <c r="L199" i="4"/>
  <c r="M199" i="4"/>
  <c r="N199" i="4"/>
  <c r="O199" i="4"/>
  <c r="P199" i="4"/>
  <c r="Q199" i="4"/>
  <c r="R199" i="4"/>
  <c r="S199" i="4"/>
  <c r="K200" i="4"/>
  <c r="L200" i="4"/>
  <c r="M200" i="4"/>
  <c r="N200" i="4"/>
  <c r="O200" i="4"/>
  <c r="P200" i="4"/>
  <c r="Q200" i="4"/>
  <c r="R200" i="4"/>
  <c r="S200" i="4"/>
  <c r="K201" i="4"/>
  <c r="L201" i="4"/>
  <c r="M201" i="4"/>
  <c r="O201" i="4"/>
  <c r="P201" i="4"/>
  <c r="Q201" i="4"/>
  <c r="R201" i="4"/>
  <c r="S201" i="4"/>
  <c r="K202" i="4"/>
  <c r="L202" i="4"/>
  <c r="M202" i="4"/>
  <c r="O202" i="4"/>
  <c r="P202" i="4"/>
  <c r="Q202" i="4"/>
  <c r="R202" i="4"/>
  <c r="S202" i="4"/>
  <c r="K203" i="4"/>
  <c r="L203" i="4"/>
  <c r="M203" i="4"/>
  <c r="O203" i="4"/>
  <c r="P203" i="4"/>
  <c r="Q203" i="4"/>
  <c r="R203" i="4"/>
  <c r="S203" i="4"/>
  <c r="K204" i="4"/>
  <c r="L204" i="4"/>
  <c r="M204" i="4"/>
  <c r="O204" i="4"/>
  <c r="P204" i="4"/>
  <c r="Q204" i="4"/>
  <c r="R204" i="4"/>
  <c r="S204" i="4"/>
  <c r="K205" i="4"/>
  <c r="L205" i="4"/>
  <c r="M205" i="4"/>
  <c r="N205" i="4"/>
  <c r="O205" i="4"/>
  <c r="P205" i="4"/>
  <c r="Q205" i="4"/>
  <c r="R205" i="4"/>
  <c r="S205" i="4"/>
  <c r="K206" i="4"/>
  <c r="L206" i="4"/>
  <c r="M206" i="4"/>
  <c r="O206" i="4"/>
  <c r="P206" i="4"/>
  <c r="Q206" i="4"/>
  <c r="R206" i="4"/>
  <c r="S206" i="4"/>
  <c r="K207" i="4"/>
  <c r="L207" i="4"/>
  <c r="M207" i="4"/>
  <c r="N207" i="4"/>
  <c r="O207" i="4"/>
  <c r="P207" i="4"/>
  <c r="Q207" i="4"/>
  <c r="R207" i="4"/>
  <c r="S207" i="4"/>
  <c r="K208" i="4"/>
  <c r="L208" i="4"/>
  <c r="M208" i="4"/>
  <c r="N208" i="4"/>
  <c r="O208" i="4"/>
  <c r="P208" i="4"/>
  <c r="Q208" i="4"/>
  <c r="R208" i="4"/>
  <c r="S208" i="4"/>
  <c r="K209" i="4"/>
  <c r="L209" i="4"/>
  <c r="M209" i="4"/>
  <c r="O209" i="4"/>
  <c r="P209" i="4"/>
  <c r="Q209" i="4"/>
  <c r="R209" i="4"/>
  <c r="S209" i="4"/>
  <c r="K210" i="4"/>
  <c r="L210" i="4"/>
  <c r="M210" i="4"/>
  <c r="O210" i="4"/>
  <c r="P210" i="4"/>
  <c r="Q210" i="4"/>
  <c r="R210" i="4"/>
  <c r="S210" i="4"/>
  <c r="K211" i="4"/>
  <c r="L211" i="4"/>
  <c r="M211" i="4"/>
  <c r="O211" i="4"/>
  <c r="P211" i="4"/>
  <c r="Q211" i="4"/>
  <c r="R211" i="4"/>
  <c r="S211" i="4"/>
  <c r="K212" i="4"/>
  <c r="L212" i="4"/>
  <c r="M212" i="4"/>
  <c r="O212" i="4"/>
  <c r="P212" i="4"/>
  <c r="Q212" i="4"/>
  <c r="R212" i="4"/>
  <c r="S212" i="4"/>
  <c r="K213" i="4"/>
  <c r="L213" i="4"/>
  <c r="M213" i="4"/>
  <c r="N213" i="4"/>
  <c r="O213" i="4"/>
  <c r="P213" i="4"/>
  <c r="Q213" i="4"/>
  <c r="R213" i="4"/>
  <c r="S213" i="4"/>
  <c r="K214" i="4"/>
  <c r="L214" i="4"/>
  <c r="M214" i="4"/>
  <c r="O214" i="4"/>
  <c r="P214" i="4"/>
  <c r="Q214" i="4"/>
  <c r="R214" i="4"/>
  <c r="S214" i="4"/>
  <c r="K215" i="4"/>
  <c r="L215" i="4"/>
  <c r="M215" i="4"/>
  <c r="N215" i="4"/>
  <c r="O215" i="4"/>
  <c r="P215" i="4"/>
  <c r="Q215" i="4"/>
  <c r="R215" i="4"/>
  <c r="S215" i="4"/>
  <c r="K216" i="4"/>
  <c r="L216" i="4"/>
  <c r="M216" i="4"/>
  <c r="N216" i="4"/>
  <c r="O216" i="4"/>
  <c r="P216" i="4"/>
  <c r="Q216" i="4"/>
  <c r="R216" i="4"/>
  <c r="S216" i="4"/>
  <c r="K217" i="4"/>
  <c r="L217" i="4"/>
  <c r="M217" i="4"/>
  <c r="O217" i="4"/>
  <c r="P217" i="4"/>
  <c r="Q217" i="4"/>
  <c r="R217" i="4"/>
  <c r="S217" i="4"/>
  <c r="K218" i="4"/>
  <c r="L218" i="4"/>
  <c r="M218" i="4"/>
  <c r="O218" i="4"/>
  <c r="P218" i="4"/>
  <c r="Q218" i="4"/>
  <c r="R218" i="4"/>
  <c r="S218" i="4"/>
  <c r="K219" i="4"/>
  <c r="L219" i="4"/>
  <c r="M219" i="4"/>
  <c r="O219" i="4"/>
  <c r="P219" i="4"/>
  <c r="Q219" i="4"/>
  <c r="R219" i="4"/>
  <c r="S219" i="4"/>
  <c r="K220" i="4"/>
  <c r="L220" i="4"/>
  <c r="M220" i="4"/>
  <c r="O220" i="4"/>
  <c r="P220" i="4"/>
  <c r="Q220" i="4"/>
  <c r="R220" i="4"/>
  <c r="S220" i="4"/>
  <c r="K221" i="4"/>
  <c r="L221" i="4"/>
  <c r="M221" i="4"/>
  <c r="N221" i="4"/>
  <c r="O221" i="4"/>
  <c r="P221" i="4"/>
  <c r="Q221" i="4"/>
  <c r="R221" i="4"/>
  <c r="S221" i="4"/>
  <c r="K222" i="4"/>
  <c r="L222" i="4"/>
  <c r="M222" i="4"/>
  <c r="O222" i="4"/>
  <c r="P222" i="4"/>
  <c r="Q222" i="4"/>
  <c r="R222" i="4"/>
  <c r="S222" i="4"/>
  <c r="K223" i="4"/>
  <c r="L223" i="4"/>
  <c r="M223" i="4"/>
  <c r="N223" i="4"/>
  <c r="O223" i="4"/>
  <c r="P223" i="4"/>
  <c r="Q223" i="4"/>
  <c r="R223" i="4"/>
  <c r="S223" i="4"/>
  <c r="K224" i="4"/>
  <c r="L224" i="4"/>
  <c r="M224" i="4"/>
  <c r="N224" i="4"/>
  <c r="O224" i="4"/>
  <c r="P224" i="4"/>
  <c r="Q224" i="4"/>
  <c r="R224" i="4"/>
  <c r="S224" i="4"/>
  <c r="K225" i="4"/>
  <c r="L225" i="4"/>
  <c r="M225" i="4"/>
  <c r="O225" i="4"/>
  <c r="P225" i="4"/>
  <c r="Q225" i="4"/>
  <c r="R225" i="4"/>
  <c r="S225" i="4"/>
  <c r="K226" i="4"/>
  <c r="L226" i="4"/>
  <c r="M226" i="4"/>
  <c r="O226" i="4"/>
  <c r="P226" i="4"/>
  <c r="Q226" i="4"/>
  <c r="R226" i="4"/>
  <c r="S226" i="4"/>
  <c r="K227" i="4"/>
  <c r="L227" i="4"/>
  <c r="M227" i="4"/>
  <c r="O227" i="4"/>
  <c r="P227" i="4"/>
  <c r="Q227" i="4"/>
  <c r="R227" i="4"/>
  <c r="S227" i="4"/>
  <c r="K228" i="4"/>
  <c r="L228" i="4"/>
  <c r="M228" i="4"/>
  <c r="O228" i="4"/>
  <c r="P228" i="4"/>
  <c r="Q228" i="4"/>
  <c r="R228" i="4"/>
  <c r="S228" i="4"/>
  <c r="K229" i="4"/>
  <c r="L229" i="4"/>
  <c r="M229" i="4"/>
  <c r="N229" i="4"/>
  <c r="O229" i="4"/>
  <c r="P229" i="4"/>
  <c r="Q229" i="4"/>
  <c r="R229" i="4"/>
  <c r="S229" i="4"/>
  <c r="K230" i="4"/>
  <c r="L230" i="4"/>
  <c r="M230" i="4"/>
  <c r="O230" i="4"/>
  <c r="P230" i="4"/>
  <c r="Q230" i="4"/>
  <c r="R230" i="4"/>
  <c r="S230" i="4"/>
  <c r="K231" i="4"/>
  <c r="L231" i="4"/>
  <c r="M231" i="4"/>
  <c r="N231" i="4"/>
  <c r="O231" i="4"/>
  <c r="P231" i="4"/>
  <c r="Q231" i="4"/>
  <c r="R231" i="4"/>
  <c r="S231" i="4"/>
  <c r="K232" i="4"/>
  <c r="L232" i="4"/>
  <c r="M232" i="4"/>
  <c r="N232" i="4"/>
  <c r="O232" i="4"/>
  <c r="P232" i="4"/>
  <c r="Q232" i="4"/>
  <c r="R232" i="4"/>
  <c r="S232" i="4"/>
  <c r="K233" i="4"/>
  <c r="L233" i="4"/>
  <c r="M233" i="4"/>
  <c r="O233" i="4"/>
  <c r="P233" i="4"/>
  <c r="Q233" i="4"/>
  <c r="R233" i="4"/>
  <c r="S233" i="4"/>
  <c r="K234" i="4"/>
  <c r="L234" i="4"/>
  <c r="M234" i="4"/>
  <c r="O234" i="4"/>
  <c r="P234" i="4"/>
  <c r="Q234" i="4"/>
  <c r="R234" i="4"/>
  <c r="S234" i="4"/>
  <c r="K235" i="4"/>
  <c r="L235" i="4"/>
  <c r="M235" i="4"/>
  <c r="O235" i="4"/>
  <c r="P235" i="4"/>
  <c r="Q235" i="4"/>
  <c r="R235" i="4"/>
  <c r="S235" i="4"/>
  <c r="K236" i="4"/>
  <c r="L236" i="4"/>
  <c r="M236" i="4"/>
  <c r="O236" i="4"/>
  <c r="P236" i="4"/>
  <c r="Q236" i="4"/>
  <c r="R236" i="4"/>
  <c r="S236" i="4"/>
  <c r="K237" i="4"/>
  <c r="L237" i="4"/>
  <c r="M237" i="4"/>
  <c r="N237" i="4"/>
  <c r="O237" i="4"/>
  <c r="P237" i="4"/>
  <c r="Q237" i="4"/>
  <c r="R237" i="4"/>
  <c r="S237" i="4"/>
  <c r="K238" i="4"/>
  <c r="L238" i="4"/>
  <c r="M238" i="4"/>
  <c r="O238" i="4"/>
  <c r="P238" i="4"/>
  <c r="Q238" i="4"/>
  <c r="R238" i="4"/>
  <c r="S238" i="4"/>
  <c r="K239" i="4"/>
  <c r="L239" i="4"/>
  <c r="M239" i="4"/>
  <c r="N239" i="4"/>
  <c r="O239" i="4"/>
  <c r="P239" i="4"/>
  <c r="Q239" i="4"/>
  <c r="R239" i="4"/>
  <c r="S239" i="4"/>
  <c r="K240" i="4"/>
  <c r="L240" i="4"/>
  <c r="M240" i="4"/>
  <c r="N240" i="4"/>
  <c r="O240" i="4"/>
  <c r="P240" i="4"/>
  <c r="Q240" i="4"/>
  <c r="R240" i="4"/>
  <c r="S240" i="4"/>
  <c r="K241" i="4"/>
  <c r="L241" i="4"/>
  <c r="M241" i="4"/>
  <c r="O241" i="4"/>
  <c r="P241" i="4"/>
  <c r="Q241" i="4"/>
  <c r="R241" i="4"/>
  <c r="S241" i="4"/>
  <c r="K242" i="4"/>
  <c r="L242" i="4"/>
  <c r="M242" i="4"/>
  <c r="O242" i="4"/>
  <c r="P242" i="4"/>
  <c r="Q242" i="4"/>
  <c r="R242" i="4"/>
  <c r="S242" i="4"/>
  <c r="K243" i="4"/>
  <c r="L243" i="4"/>
  <c r="M243" i="4"/>
  <c r="O243" i="4"/>
  <c r="P243" i="4"/>
  <c r="Q243" i="4"/>
  <c r="R243" i="4"/>
  <c r="S243" i="4"/>
  <c r="K244" i="4"/>
  <c r="L244" i="4"/>
  <c r="M244" i="4"/>
  <c r="O244" i="4"/>
  <c r="P244" i="4"/>
  <c r="Q244" i="4"/>
  <c r="R244" i="4"/>
  <c r="S244" i="4"/>
  <c r="K245" i="4"/>
  <c r="L245" i="4"/>
  <c r="M245" i="4"/>
  <c r="N245" i="4"/>
  <c r="O245" i="4"/>
  <c r="P245" i="4"/>
  <c r="Q245" i="4"/>
  <c r="R245" i="4"/>
  <c r="S245" i="4"/>
  <c r="K246" i="4"/>
  <c r="L246" i="4"/>
  <c r="M246" i="4"/>
  <c r="O246" i="4"/>
  <c r="P246" i="4"/>
  <c r="Q246" i="4"/>
  <c r="R246" i="4"/>
  <c r="S246" i="4"/>
  <c r="K247" i="4"/>
  <c r="L247" i="4"/>
  <c r="M247" i="4"/>
  <c r="N247" i="4"/>
  <c r="O247" i="4"/>
  <c r="P247" i="4"/>
  <c r="Q247" i="4"/>
  <c r="R247" i="4"/>
  <c r="S247" i="4"/>
  <c r="K248" i="4"/>
  <c r="L248" i="4"/>
  <c r="M248" i="4"/>
  <c r="N248" i="4"/>
  <c r="O248" i="4"/>
  <c r="P248" i="4"/>
  <c r="Q248" i="4"/>
  <c r="R248" i="4"/>
  <c r="S248" i="4"/>
  <c r="K249" i="4"/>
  <c r="L249" i="4"/>
  <c r="M249" i="4"/>
  <c r="O249" i="4"/>
  <c r="P249" i="4"/>
  <c r="Q249" i="4"/>
  <c r="R249" i="4"/>
  <c r="S249" i="4"/>
  <c r="K250" i="4"/>
  <c r="L250" i="4"/>
  <c r="M250" i="4"/>
  <c r="O250" i="4"/>
  <c r="P250" i="4"/>
  <c r="Q250" i="4"/>
  <c r="R250" i="4"/>
  <c r="S250" i="4"/>
  <c r="K251" i="4"/>
  <c r="L251" i="4"/>
  <c r="M251" i="4"/>
  <c r="O251" i="4"/>
  <c r="P251" i="4"/>
  <c r="Q251" i="4"/>
  <c r="R251" i="4"/>
  <c r="S251" i="4"/>
  <c r="K252" i="4"/>
  <c r="L252" i="4"/>
  <c r="M252" i="4"/>
  <c r="O252" i="4"/>
  <c r="P252" i="4"/>
  <c r="Q252" i="4"/>
  <c r="R252" i="4"/>
  <c r="S252" i="4"/>
  <c r="K253" i="4"/>
  <c r="L253" i="4"/>
  <c r="M253" i="4"/>
  <c r="N253" i="4"/>
  <c r="O253" i="4"/>
  <c r="P253" i="4"/>
  <c r="Q253" i="4"/>
  <c r="R253" i="4"/>
  <c r="S253" i="4"/>
  <c r="K254" i="4"/>
  <c r="L254" i="4"/>
  <c r="M254" i="4"/>
  <c r="O254" i="4"/>
  <c r="P254" i="4"/>
  <c r="Q254" i="4"/>
  <c r="R254" i="4"/>
  <c r="S254" i="4"/>
  <c r="S2" i="4"/>
  <c r="R2" i="4"/>
  <c r="Q2" i="4"/>
  <c r="P2" i="4"/>
  <c r="O2" i="4"/>
  <c r="B2" i="5"/>
  <c r="I69" i="4" s="1"/>
  <c r="C6" i="4"/>
  <c r="C7" i="4"/>
  <c r="C8" i="4"/>
  <c r="C10" i="4"/>
  <c r="C11" i="4"/>
  <c r="C12" i="4"/>
  <c r="C14" i="4"/>
  <c r="T14" i="4" s="1"/>
  <c r="C15" i="4"/>
  <c r="C18" i="4"/>
  <c r="C19" i="4"/>
  <c r="C22" i="4"/>
  <c r="C23" i="4"/>
  <c r="C26" i="4"/>
  <c r="C27" i="4"/>
  <c r="C30" i="4"/>
  <c r="C31" i="4"/>
  <c r="C32" i="4"/>
  <c r="C34" i="4"/>
  <c r="T34" i="4" s="1"/>
  <c r="C35" i="4"/>
  <c r="C38" i="4"/>
  <c r="C39" i="4"/>
  <c r="C40" i="4"/>
  <c r="C42" i="4"/>
  <c r="C43" i="4"/>
  <c r="T43" i="4" s="1"/>
  <c r="C44" i="4"/>
  <c r="C46" i="4"/>
  <c r="C47" i="4"/>
  <c r="C49" i="4"/>
  <c r="C50" i="4"/>
  <c r="C51" i="4"/>
  <c r="C52" i="4"/>
  <c r="T52" i="4" s="1"/>
  <c r="C54" i="4"/>
  <c r="C55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T69" i="4" s="1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T115" i="4" s="1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T147" i="4" s="1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T181" i="4" s="1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T213" i="4" s="1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T229" i="4" s="1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T245" i="4" s="1"/>
  <c r="C246" i="4"/>
  <c r="C247" i="4"/>
  <c r="C248" i="4"/>
  <c r="C249" i="4"/>
  <c r="C250" i="4"/>
  <c r="C251" i="4"/>
  <c r="C252" i="4"/>
  <c r="C253" i="4"/>
  <c r="C254" i="4"/>
  <c r="C2" i="4"/>
  <c r="N2" i="4"/>
  <c r="M2" i="4"/>
  <c r="K2" i="4"/>
  <c r="B3" i="4"/>
  <c r="E3" i="4"/>
  <c r="F3" i="4"/>
  <c r="U3" i="4"/>
  <c r="G3" i="4"/>
  <c r="A4" i="4"/>
  <c r="B4" i="4"/>
  <c r="F4" i="4"/>
  <c r="U4" i="4" s="1"/>
  <c r="G4" i="4"/>
  <c r="B5" i="4"/>
  <c r="F5" i="4"/>
  <c r="U5" i="4" s="1"/>
  <c r="G5" i="4"/>
  <c r="E6" i="4"/>
  <c r="F6" i="4"/>
  <c r="U6" i="4"/>
  <c r="B7" i="4"/>
  <c r="E7" i="4"/>
  <c r="F7" i="4"/>
  <c r="U7" i="4" s="1"/>
  <c r="G7" i="4"/>
  <c r="A8" i="4"/>
  <c r="B8" i="4"/>
  <c r="F8" i="4"/>
  <c r="U8" i="4" s="1"/>
  <c r="G8" i="4"/>
  <c r="B9" i="4"/>
  <c r="F9" i="4"/>
  <c r="U9" i="4" s="1"/>
  <c r="G9" i="4"/>
  <c r="B10" i="4"/>
  <c r="E10" i="4"/>
  <c r="F10" i="4"/>
  <c r="U10" i="4" s="1"/>
  <c r="G10" i="4"/>
  <c r="E11" i="4"/>
  <c r="F11" i="4"/>
  <c r="U11" i="4" s="1"/>
  <c r="A12" i="4"/>
  <c r="B12" i="4"/>
  <c r="F12" i="4"/>
  <c r="U12" i="4" s="1"/>
  <c r="G12" i="4"/>
  <c r="B13" i="4"/>
  <c r="F13" i="4"/>
  <c r="U13" i="4" s="1"/>
  <c r="G13" i="4"/>
  <c r="B14" i="4"/>
  <c r="E14" i="4"/>
  <c r="F14" i="4"/>
  <c r="U14" i="4" s="1"/>
  <c r="G14" i="4"/>
  <c r="B15" i="4"/>
  <c r="E15" i="4"/>
  <c r="F15" i="4"/>
  <c r="U15" i="4" s="1"/>
  <c r="G15" i="4"/>
  <c r="A16" i="4"/>
  <c r="B16" i="4"/>
  <c r="F16" i="4"/>
  <c r="U16" i="4" s="1"/>
  <c r="G16" i="4"/>
  <c r="B17" i="4"/>
  <c r="F17" i="4"/>
  <c r="U17" i="4" s="1"/>
  <c r="G17" i="4"/>
  <c r="B18" i="4"/>
  <c r="E18" i="4"/>
  <c r="F18" i="4"/>
  <c r="U18" i="4" s="1"/>
  <c r="G18" i="4"/>
  <c r="E19" i="4"/>
  <c r="F19" i="4"/>
  <c r="U19" i="4" s="1"/>
  <c r="A20" i="4"/>
  <c r="V20" i="4" s="1"/>
  <c r="B20" i="4"/>
  <c r="F20" i="4"/>
  <c r="U20" i="4" s="1"/>
  <c r="G20" i="4"/>
  <c r="B21" i="4"/>
  <c r="F21" i="4"/>
  <c r="U21" i="4"/>
  <c r="G21" i="4"/>
  <c r="B22" i="4"/>
  <c r="E22" i="4"/>
  <c r="F22" i="4"/>
  <c r="U22" i="4" s="1"/>
  <c r="G22" i="4"/>
  <c r="A23" i="4"/>
  <c r="B23" i="4"/>
  <c r="E23" i="4"/>
  <c r="F23" i="4"/>
  <c r="U23" i="4" s="1"/>
  <c r="G23" i="4"/>
  <c r="A24" i="4"/>
  <c r="V24" i="4" s="1"/>
  <c r="B24" i="4"/>
  <c r="F24" i="4"/>
  <c r="U24" i="4" s="1"/>
  <c r="G24" i="4"/>
  <c r="B25" i="4"/>
  <c r="F25" i="4"/>
  <c r="U25" i="4" s="1"/>
  <c r="G25" i="4"/>
  <c r="B26" i="4"/>
  <c r="E26" i="4"/>
  <c r="F26" i="4"/>
  <c r="U26" i="4" s="1"/>
  <c r="G26" i="4"/>
  <c r="A27" i="4"/>
  <c r="V27" i="4" s="1"/>
  <c r="E27" i="4"/>
  <c r="F27" i="4"/>
  <c r="U27" i="4" s="1"/>
  <c r="G27" i="4"/>
  <c r="A28" i="4"/>
  <c r="V28" i="4" s="1"/>
  <c r="B28" i="4"/>
  <c r="F28" i="4"/>
  <c r="U28" i="4" s="1"/>
  <c r="G28" i="4"/>
  <c r="B29" i="4"/>
  <c r="F29" i="4"/>
  <c r="U29" i="4" s="1"/>
  <c r="G29" i="4"/>
  <c r="B30" i="4"/>
  <c r="E30" i="4"/>
  <c r="F30" i="4"/>
  <c r="U30" i="4" s="1"/>
  <c r="G30" i="4"/>
  <c r="A31" i="4"/>
  <c r="V31" i="4" s="1"/>
  <c r="B31" i="4"/>
  <c r="E31" i="4"/>
  <c r="F31" i="4"/>
  <c r="U31" i="4" s="1"/>
  <c r="G31" i="4"/>
  <c r="A32" i="4"/>
  <c r="V32" i="4" s="1"/>
  <c r="B32" i="4"/>
  <c r="F32" i="4"/>
  <c r="U32" i="4"/>
  <c r="G32" i="4"/>
  <c r="B33" i="4"/>
  <c r="F33" i="4"/>
  <c r="U33" i="4" s="1"/>
  <c r="G33" i="4"/>
  <c r="B34" i="4"/>
  <c r="E34" i="4"/>
  <c r="F34" i="4"/>
  <c r="U34" i="4" s="1"/>
  <c r="G34" i="4"/>
  <c r="A35" i="4"/>
  <c r="V35" i="4" s="1"/>
  <c r="E35" i="4"/>
  <c r="F35" i="4"/>
  <c r="U35" i="4" s="1"/>
  <c r="A36" i="4"/>
  <c r="V36" i="4" s="1"/>
  <c r="B36" i="4"/>
  <c r="F36" i="4"/>
  <c r="U36" i="4" s="1"/>
  <c r="G36" i="4"/>
  <c r="B37" i="4"/>
  <c r="F37" i="4"/>
  <c r="U37" i="4" s="1"/>
  <c r="G37" i="4"/>
  <c r="B38" i="4"/>
  <c r="E38" i="4"/>
  <c r="F38" i="4"/>
  <c r="U38" i="4" s="1"/>
  <c r="G38" i="4"/>
  <c r="A39" i="4"/>
  <c r="B39" i="4"/>
  <c r="E39" i="4"/>
  <c r="F39" i="4"/>
  <c r="U39" i="4"/>
  <c r="G39" i="4"/>
  <c r="A40" i="4"/>
  <c r="B40" i="4"/>
  <c r="F40" i="4"/>
  <c r="U40" i="4" s="1"/>
  <c r="G40" i="4"/>
  <c r="B41" i="4"/>
  <c r="F41" i="4"/>
  <c r="U41" i="4" s="1"/>
  <c r="G41" i="4"/>
  <c r="B42" i="4"/>
  <c r="E42" i="4"/>
  <c r="F42" i="4"/>
  <c r="U42" i="4" s="1"/>
  <c r="G42" i="4"/>
  <c r="A43" i="4"/>
  <c r="V43" i="4" s="1"/>
  <c r="B43" i="4"/>
  <c r="E43" i="4"/>
  <c r="F43" i="4"/>
  <c r="U43" i="4" s="1"/>
  <c r="A44" i="4"/>
  <c r="B44" i="4"/>
  <c r="F44" i="4"/>
  <c r="U44" i="4" s="1"/>
  <c r="G44" i="4"/>
  <c r="B45" i="4"/>
  <c r="F45" i="4"/>
  <c r="U45" i="4" s="1"/>
  <c r="G45" i="4"/>
  <c r="B46" i="4"/>
  <c r="E46" i="4"/>
  <c r="F46" i="4"/>
  <c r="U46" i="4"/>
  <c r="G46" i="4"/>
  <c r="A47" i="4"/>
  <c r="V47" i="4" s="1"/>
  <c r="B47" i="4"/>
  <c r="E47" i="4"/>
  <c r="F47" i="4"/>
  <c r="U47" i="4" s="1"/>
  <c r="G47" i="4"/>
  <c r="A48" i="4"/>
  <c r="V48" i="4" s="1"/>
  <c r="B48" i="4"/>
  <c r="F48" i="4"/>
  <c r="U48" i="4" s="1"/>
  <c r="G48" i="4"/>
  <c r="B49" i="4"/>
  <c r="F49" i="4"/>
  <c r="U49" i="4" s="1"/>
  <c r="G49" i="4"/>
  <c r="B50" i="4"/>
  <c r="E50" i="4"/>
  <c r="F50" i="4"/>
  <c r="U50" i="4" s="1"/>
  <c r="G50" i="4"/>
  <c r="A51" i="4"/>
  <c r="V51" i="4" s="1"/>
  <c r="E51" i="4"/>
  <c r="F51" i="4"/>
  <c r="U51" i="4" s="1"/>
  <c r="A52" i="4"/>
  <c r="B52" i="4"/>
  <c r="F52" i="4"/>
  <c r="U52" i="4" s="1"/>
  <c r="G52" i="4"/>
  <c r="B53" i="4"/>
  <c r="F53" i="4"/>
  <c r="U53" i="4" s="1"/>
  <c r="G53" i="4"/>
  <c r="B54" i="4"/>
  <c r="E54" i="4"/>
  <c r="F54" i="4"/>
  <c r="U54" i="4" s="1"/>
  <c r="G54" i="4"/>
  <c r="A55" i="4"/>
  <c r="V55" i="4" s="1"/>
  <c r="B55" i="4"/>
  <c r="E55" i="4"/>
  <c r="F55" i="4"/>
  <c r="U55" i="4" s="1"/>
  <c r="G55" i="4"/>
  <c r="A56" i="4"/>
  <c r="B56" i="4"/>
  <c r="F56" i="4"/>
  <c r="U56" i="4" s="1"/>
  <c r="G56" i="4"/>
  <c r="B57" i="4"/>
  <c r="E57" i="4"/>
  <c r="F57" i="4"/>
  <c r="U57" i="4"/>
  <c r="G57" i="4"/>
  <c r="A58" i="4"/>
  <c r="V58" i="4" s="1"/>
  <c r="B58" i="4"/>
  <c r="E58" i="4"/>
  <c r="F58" i="4"/>
  <c r="U58" i="4" s="1"/>
  <c r="G58" i="4"/>
  <c r="A59" i="4"/>
  <c r="V59" i="4" s="1"/>
  <c r="B59" i="4"/>
  <c r="E59" i="4"/>
  <c r="F59" i="4"/>
  <c r="U59" i="4" s="1"/>
  <c r="G59" i="4"/>
  <c r="A60" i="4"/>
  <c r="V60" i="4"/>
  <c r="B60" i="4"/>
  <c r="E60" i="4"/>
  <c r="F60" i="4"/>
  <c r="U60" i="4"/>
  <c r="G60" i="4"/>
  <c r="B61" i="4"/>
  <c r="E61" i="4"/>
  <c r="F61" i="4"/>
  <c r="U61" i="4" s="1"/>
  <c r="G61" i="4"/>
  <c r="A62" i="4"/>
  <c r="V62" i="4"/>
  <c r="B62" i="4"/>
  <c r="E62" i="4"/>
  <c r="F62" i="4"/>
  <c r="U62" i="4"/>
  <c r="G62" i="4"/>
  <c r="A63" i="4"/>
  <c r="V63" i="4"/>
  <c r="B63" i="4"/>
  <c r="E63" i="4"/>
  <c r="F63" i="4"/>
  <c r="U63" i="4"/>
  <c r="G63" i="4"/>
  <c r="A64" i="4"/>
  <c r="V64" i="4" s="1"/>
  <c r="B64" i="4"/>
  <c r="E64" i="4"/>
  <c r="F64" i="4"/>
  <c r="U64" i="4" s="1"/>
  <c r="G64" i="4"/>
  <c r="B65" i="4"/>
  <c r="E65" i="4"/>
  <c r="F65" i="4"/>
  <c r="U65" i="4"/>
  <c r="G65" i="4"/>
  <c r="A66" i="4"/>
  <c r="V66" i="4"/>
  <c r="B66" i="4"/>
  <c r="E66" i="4"/>
  <c r="F66" i="4"/>
  <c r="U66" i="4" s="1"/>
  <c r="G66" i="4"/>
  <c r="A67" i="4"/>
  <c r="V67" i="4" s="1"/>
  <c r="B67" i="4"/>
  <c r="E67" i="4"/>
  <c r="F67" i="4"/>
  <c r="U67" i="4" s="1"/>
  <c r="G67" i="4"/>
  <c r="A68" i="4"/>
  <c r="V68" i="4"/>
  <c r="B68" i="4"/>
  <c r="E68" i="4"/>
  <c r="F68" i="4"/>
  <c r="U68" i="4"/>
  <c r="G68" i="4"/>
  <c r="B69" i="4"/>
  <c r="E69" i="4"/>
  <c r="F69" i="4"/>
  <c r="U69" i="4" s="1"/>
  <c r="G69" i="4"/>
  <c r="A70" i="4"/>
  <c r="V70" i="4"/>
  <c r="B70" i="4"/>
  <c r="E70" i="4"/>
  <c r="F70" i="4"/>
  <c r="U70" i="4"/>
  <c r="G70" i="4"/>
  <c r="A71" i="4"/>
  <c r="V71" i="4"/>
  <c r="B71" i="4"/>
  <c r="E71" i="4"/>
  <c r="F71" i="4"/>
  <c r="U71" i="4"/>
  <c r="G71" i="4"/>
  <c r="A72" i="4"/>
  <c r="V72" i="4"/>
  <c r="B72" i="4"/>
  <c r="E72" i="4"/>
  <c r="F72" i="4"/>
  <c r="U72" i="4"/>
  <c r="G72" i="4"/>
  <c r="A73" i="4"/>
  <c r="V73" i="4"/>
  <c r="B73" i="4"/>
  <c r="E73" i="4"/>
  <c r="F73" i="4"/>
  <c r="U73" i="4"/>
  <c r="G73" i="4"/>
  <c r="A74" i="4"/>
  <c r="V74" i="4"/>
  <c r="B74" i="4"/>
  <c r="E74" i="4"/>
  <c r="F74" i="4"/>
  <c r="U74" i="4"/>
  <c r="G74" i="4"/>
  <c r="A75" i="4"/>
  <c r="V75" i="4"/>
  <c r="B75" i="4"/>
  <c r="E75" i="4"/>
  <c r="F75" i="4"/>
  <c r="U75" i="4"/>
  <c r="G75" i="4"/>
  <c r="A76" i="4"/>
  <c r="V76" i="4"/>
  <c r="B76" i="4"/>
  <c r="E76" i="4"/>
  <c r="F76" i="4"/>
  <c r="U76" i="4"/>
  <c r="G76" i="4"/>
  <c r="A77" i="4"/>
  <c r="V77" i="4"/>
  <c r="B77" i="4"/>
  <c r="E77" i="4"/>
  <c r="F77" i="4"/>
  <c r="U77" i="4"/>
  <c r="G77" i="4"/>
  <c r="A78" i="4"/>
  <c r="V78" i="4"/>
  <c r="B78" i="4"/>
  <c r="E78" i="4"/>
  <c r="F78" i="4"/>
  <c r="U78" i="4"/>
  <c r="G78" i="4"/>
  <c r="A79" i="4"/>
  <c r="V79" i="4"/>
  <c r="B79" i="4"/>
  <c r="E79" i="4"/>
  <c r="F79" i="4"/>
  <c r="U79" i="4"/>
  <c r="G79" i="4"/>
  <c r="A80" i="4"/>
  <c r="V80" i="4"/>
  <c r="B80" i="4"/>
  <c r="E80" i="4"/>
  <c r="F80" i="4"/>
  <c r="U80" i="4"/>
  <c r="G80" i="4"/>
  <c r="A81" i="4"/>
  <c r="V81" i="4"/>
  <c r="B81" i="4"/>
  <c r="E81" i="4"/>
  <c r="F81" i="4"/>
  <c r="U81" i="4"/>
  <c r="G81" i="4"/>
  <c r="A82" i="4"/>
  <c r="V82" i="4"/>
  <c r="B82" i="4"/>
  <c r="E82" i="4"/>
  <c r="F82" i="4"/>
  <c r="U82" i="4"/>
  <c r="G82" i="4"/>
  <c r="A83" i="4"/>
  <c r="V83" i="4"/>
  <c r="B83" i="4"/>
  <c r="E83" i="4"/>
  <c r="F83" i="4"/>
  <c r="U83" i="4"/>
  <c r="G83" i="4"/>
  <c r="A84" i="4"/>
  <c r="V84" i="4"/>
  <c r="B84" i="4"/>
  <c r="E84" i="4"/>
  <c r="F84" i="4"/>
  <c r="U84" i="4"/>
  <c r="G84" i="4"/>
  <c r="A85" i="4"/>
  <c r="V85" i="4"/>
  <c r="B85" i="4"/>
  <c r="E85" i="4"/>
  <c r="F85" i="4"/>
  <c r="U85" i="4"/>
  <c r="G85" i="4"/>
  <c r="A86" i="4"/>
  <c r="V86" i="4"/>
  <c r="B86" i="4"/>
  <c r="E86" i="4"/>
  <c r="F86" i="4"/>
  <c r="U86" i="4"/>
  <c r="G86" i="4"/>
  <c r="A87" i="4"/>
  <c r="V87" i="4"/>
  <c r="B87" i="4"/>
  <c r="E87" i="4"/>
  <c r="F87" i="4"/>
  <c r="U87" i="4"/>
  <c r="G87" i="4"/>
  <c r="A88" i="4"/>
  <c r="V88" i="4"/>
  <c r="B88" i="4"/>
  <c r="E88" i="4"/>
  <c r="F88" i="4"/>
  <c r="U88" i="4"/>
  <c r="G88" i="4"/>
  <c r="A89" i="4"/>
  <c r="V89" i="4"/>
  <c r="B89" i="4"/>
  <c r="E89" i="4"/>
  <c r="F89" i="4"/>
  <c r="U89" i="4"/>
  <c r="G89" i="4"/>
  <c r="A90" i="4"/>
  <c r="V90" i="4"/>
  <c r="B90" i="4"/>
  <c r="E90" i="4"/>
  <c r="F90" i="4"/>
  <c r="U90" i="4"/>
  <c r="G90" i="4"/>
  <c r="A91" i="4"/>
  <c r="V91" i="4"/>
  <c r="B91" i="4"/>
  <c r="E91" i="4"/>
  <c r="F91" i="4"/>
  <c r="U91" i="4"/>
  <c r="G91" i="4"/>
  <c r="A92" i="4"/>
  <c r="V92" i="4"/>
  <c r="B92" i="4"/>
  <c r="E92" i="4"/>
  <c r="F92" i="4"/>
  <c r="U92" i="4"/>
  <c r="G92" i="4"/>
  <c r="A93" i="4"/>
  <c r="V93" i="4"/>
  <c r="B93" i="4"/>
  <c r="E93" i="4"/>
  <c r="F93" i="4"/>
  <c r="U93" i="4"/>
  <c r="G93" i="4"/>
  <c r="A94" i="4"/>
  <c r="V94" i="4"/>
  <c r="B94" i="4"/>
  <c r="E94" i="4"/>
  <c r="F94" i="4"/>
  <c r="U94" i="4"/>
  <c r="G94" i="4"/>
  <c r="A95" i="4"/>
  <c r="V95" i="4"/>
  <c r="B95" i="4"/>
  <c r="E95" i="4"/>
  <c r="F95" i="4"/>
  <c r="U95" i="4"/>
  <c r="G95" i="4"/>
  <c r="A96" i="4"/>
  <c r="V96" i="4"/>
  <c r="B96" i="4"/>
  <c r="E96" i="4"/>
  <c r="F96" i="4"/>
  <c r="U96" i="4"/>
  <c r="G96" i="4"/>
  <c r="A97" i="4"/>
  <c r="V97" i="4"/>
  <c r="B97" i="4"/>
  <c r="E97" i="4"/>
  <c r="F97" i="4"/>
  <c r="U97" i="4"/>
  <c r="G97" i="4"/>
  <c r="A98" i="4"/>
  <c r="V98" i="4"/>
  <c r="B98" i="4"/>
  <c r="E98" i="4"/>
  <c r="F98" i="4"/>
  <c r="U98" i="4"/>
  <c r="G98" i="4"/>
  <c r="A99" i="4"/>
  <c r="V99" i="4"/>
  <c r="B99" i="4"/>
  <c r="E99" i="4"/>
  <c r="F99" i="4"/>
  <c r="U99" i="4"/>
  <c r="G99" i="4"/>
  <c r="A100" i="4"/>
  <c r="V100" i="4"/>
  <c r="B100" i="4"/>
  <c r="E100" i="4"/>
  <c r="F100" i="4"/>
  <c r="U100" i="4"/>
  <c r="G100" i="4"/>
  <c r="A101" i="4"/>
  <c r="V101" i="4"/>
  <c r="B101" i="4"/>
  <c r="E101" i="4"/>
  <c r="F101" i="4"/>
  <c r="U101" i="4"/>
  <c r="G101" i="4"/>
  <c r="A102" i="4"/>
  <c r="V102" i="4"/>
  <c r="B102" i="4"/>
  <c r="E102" i="4"/>
  <c r="F102" i="4"/>
  <c r="U102" i="4"/>
  <c r="G102" i="4"/>
  <c r="A103" i="4"/>
  <c r="V103" i="4"/>
  <c r="B103" i="4"/>
  <c r="E103" i="4"/>
  <c r="F103" i="4"/>
  <c r="U103" i="4"/>
  <c r="G103" i="4"/>
  <c r="A104" i="4"/>
  <c r="V104" i="4"/>
  <c r="B104" i="4"/>
  <c r="E104" i="4"/>
  <c r="F104" i="4"/>
  <c r="U104" i="4"/>
  <c r="G104" i="4"/>
  <c r="A105" i="4"/>
  <c r="V105" i="4"/>
  <c r="B105" i="4"/>
  <c r="E105" i="4"/>
  <c r="F105" i="4"/>
  <c r="U105" i="4"/>
  <c r="G105" i="4"/>
  <c r="A106" i="4"/>
  <c r="V106" i="4"/>
  <c r="B106" i="4"/>
  <c r="E106" i="4"/>
  <c r="F106" i="4"/>
  <c r="U106" i="4"/>
  <c r="G106" i="4"/>
  <c r="A107" i="4"/>
  <c r="V107" i="4"/>
  <c r="B107" i="4"/>
  <c r="E107" i="4"/>
  <c r="F107" i="4"/>
  <c r="U107" i="4"/>
  <c r="G107" i="4"/>
  <c r="A108" i="4"/>
  <c r="V108" i="4"/>
  <c r="B108" i="4"/>
  <c r="E108" i="4"/>
  <c r="F108" i="4"/>
  <c r="U108" i="4"/>
  <c r="G108" i="4"/>
  <c r="A109" i="4"/>
  <c r="V109" i="4"/>
  <c r="B109" i="4"/>
  <c r="E109" i="4"/>
  <c r="F109" i="4"/>
  <c r="U109" i="4"/>
  <c r="G109" i="4"/>
  <c r="A110" i="4"/>
  <c r="V110" i="4"/>
  <c r="B110" i="4"/>
  <c r="E110" i="4"/>
  <c r="F110" i="4"/>
  <c r="U110" i="4"/>
  <c r="G110" i="4"/>
  <c r="A111" i="4"/>
  <c r="V111" i="4"/>
  <c r="B111" i="4"/>
  <c r="E111" i="4"/>
  <c r="F111" i="4"/>
  <c r="U111" i="4"/>
  <c r="G111" i="4"/>
  <c r="A112" i="4"/>
  <c r="V112" i="4"/>
  <c r="B112" i="4"/>
  <c r="E112" i="4"/>
  <c r="F112" i="4"/>
  <c r="U112" i="4"/>
  <c r="G112" i="4"/>
  <c r="A113" i="4"/>
  <c r="V113" i="4"/>
  <c r="B113" i="4"/>
  <c r="E113" i="4"/>
  <c r="F113" i="4"/>
  <c r="U113" i="4"/>
  <c r="G113" i="4"/>
  <c r="A114" i="4"/>
  <c r="V114" i="4"/>
  <c r="B114" i="4"/>
  <c r="E114" i="4"/>
  <c r="F114" i="4"/>
  <c r="U114" i="4"/>
  <c r="G114" i="4"/>
  <c r="A115" i="4"/>
  <c r="V115" i="4"/>
  <c r="B115" i="4"/>
  <c r="E115" i="4"/>
  <c r="F115" i="4"/>
  <c r="U115" i="4"/>
  <c r="G115" i="4"/>
  <c r="A116" i="4"/>
  <c r="V116" i="4"/>
  <c r="B116" i="4"/>
  <c r="E116" i="4"/>
  <c r="F116" i="4"/>
  <c r="U116" i="4"/>
  <c r="G116" i="4"/>
  <c r="A117" i="4"/>
  <c r="V117" i="4"/>
  <c r="B117" i="4"/>
  <c r="E117" i="4"/>
  <c r="F117" i="4"/>
  <c r="U117" i="4"/>
  <c r="G117" i="4"/>
  <c r="A118" i="4"/>
  <c r="V118" i="4"/>
  <c r="B118" i="4"/>
  <c r="E118" i="4"/>
  <c r="F118" i="4"/>
  <c r="U118" i="4"/>
  <c r="G118" i="4"/>
  <c r="A119" i="4"/>
  <c r="V119" i="4"/>
  <c r="B119" i="4"/>
  <c r="E119" i="4"/>
  <c r="F119" i="4"/>
  <c r="U119" i="4"/>
  <c r="G119" i="4"/>
  <c r="A120" i="4"/>
  <c r="V120" i="4"/>
  <c r="B120" i="4"/>
  <c r="E120" i="4"/>
  <c r="F120" i="4"/>
  <c r="U120" i="4"/>
  <c r="G120" i="4"/>
  <c r="A121" i="4"/>
  <c r="V121" i="4"/>
  <c r="B121" i="4"/>
  <c r="E121" i="4"/>
  <c r="F121" i="4"/>
  <c r="U121" i="4"/>
  <c r="G121" i="4"/>
  <c r="A122" i="4"/>
  <c r="V122" i="4"/>
  <c r="B122" i="4"/>
  <c r="E122" i="4"/>
  <c r="F122" i="4"/>
  <c r="U122" i="4"/>
  <c r="G122" i="4"/>
  <c r="A123" i="4"/>
  <c r="V123" i="4"/>
  <c r="B123" i="4"/>
  <c r="E123" i="4"/>
  <c r="F123" i="4"/>
  <c r="U123" i="4"/>
  <c r="G123" i="4"/>
  <c r="A124" i="4"/>
  <c r="V124" i="4"/>
  <c r="B124" i="4"/>
  <c r="E124" i="4"/>
  <c r="F124" i="4"/>
  <c r="U124" i="4"/>
  <c r="G124" i="4"/>
  <c r="A125" i="4"/>
  <c r="V125" i="4"/>
  <c r="B125" i="4"/>
  <c r="E125" i="4"/>
  <c r="F125" i="4"/>
  <c r="U125" i="4"/>
  <c r="G125" i="4"/>
  <c r="A126" i="4"/>
  <c r="V126" i="4"/>
  <c r="B126" i="4"/>
  <c r="E126" i="4"/>
  <c r="F126" i="4"/>
  <c r="U126" i="4"/>
  <c r="G126" i="4"/>
  <c r="A127" i="4"/>
  <c r="V127" i="4"/>
  <c r="B127" i="4"/>
  <c r="E127" i="4"/>
  <c r="F127" i="4"/>
  <c r="U127" i="4"/>
  <c r="G127" i="4"/>
  <c r="A128" i="4"/>
  <c r="V128" i="4"/>
  <c r="B128" i="4"/>
  <c r="E128" i="4"/>
  <c r="F128" i="4"/>
  <c r="U128" i="4"/>
  <c r="G128" i="4"/>
  <c r="A129" i="4"/>
  <c r="V129" i="4"/>
  <c r="B129" i="4"/>
  <c r="E129" i="4"/>
  <c r="F129" i="4"/>
  <c r="U129" i="4"/>
  <c r="G129" i="4"/>
  <c r="A130" i="4"/>
  <c r="V130" i="4"/>
  <c r="B130" i="4"/>
  <c r="E130" i="4"/>
  <c r="F130" i="4"/>
  <c r="U130" i="4"/>
  <c r="G130" i="4"/>
  <c r="A131" i="4"/>
  <c r="V131" i="4"/>
  <c r="B131" i="4"/>
  <c r="E131" i="4"/>
  <c r="F131" i="4"/>
  <c r="U131" i="4"/>
  <c r="G131" i="4"/>
  <c r="A132" i="4"/>
  <c r="V132" i="4"/>
  <c r="B132" i="4"/>
  <c r="E132" i="4"/>
  <c r="F132" i="4"/>
  <c r="U132" i="4"/>
  <c r="G132" i="4"/>
  <c r="A133" i="4"/>
  <c r="V133" i="4"/>
  <c r="B133" i="4"/>
  <c r="E133" i="4"/>
  <c r="F133" i="4"/>
  <c r="U133" i="4"/>
  <c r="G133" i="4"/>
  <c r="A134" i="4"/>
  <c r="V134" i="4"/>
  <c r="B134" i="4"/>
  <c r="E134" i="4"/>
  <c r="F134" i="4"/>
  <c r="U134" i="4"/>
  <c r="G134" i="4"/>
  <c r="A135" i="4"/>
  <c r="V135" i="4"/>
  <c r="B135" i="4"/>
  <c r="E135" i="4"/>
  <c r="F135" i="4"/>
  <c r="U135" i="4"/>
  <c r="G135" i="4"/>
  <c r="A136" i="4"/>
  <c r="V136" i="4"/>
  <c r="B136" i="4"/>
  <c r="E136" i="4"/>
  <c r="F136" i="4"/>
  <c r="U136" i="4"/>
  <c r="G136" i="4"/>
  <c r="A137" i="4"/>
  <c r="V137" i="4"/>
  <c r="B137" i="4"/>
  <c r="E137" i="4"/>
  <c r="F137" i="4"/>
  <c r="U137" i="4"/>
  <c r="G137" i="4"/>
  <c r="A138" i="4"/>
  <c r="V138" i="4"/>
  <c r="B138" i="4"/>
  <c r="E138" i="4"/>
  <c r="F138" i="4"/>
  <c r="U138" i="4"/>
  <c r="G138" i="4"/>
  <c r="A139" i="4"/>
  <c r="V139" i="4"/>
  <c r="B139" i="4"/>
  <c r="E139" i="4"/>
  <c r="F139" i="4"/>
  <c r="U139" i="4"/>
  <c r="G139" i="4"/>
  <c r="A140" i="4"/>
  <c r="V140" i="4"/>
  <c r="B140" i="4"/>
  <c r="E140" i="4"/>
  <c r="F140" i="4"/>
  <c r="U140" i="4"/>
  <c r="G140" i="4"/>
  <c r="A141" i="4"/>
  <c r="V141" i="4"/>
  <c r="B141" i="4"/>
  <c r="E141" i="4"/>
  <c r="F141" i="4"/>
  <c r="U141" i="4"/>
  <c r="G141" i="4"/>
  <c r="A142" i="4"/>
  <c r="V142" i="4"/>
  <c r="B142" i="4"/>
  <c r="E142" i="4"/>
  <c r="F142" i="4"/>
  <c r="U142" i="4"/>
  <c r="G142" i="4"/>
  <c r="A143" i="4"/>
  <c r="V143" i="4"/>
  <c r="B143" i="4"/>
  <c r="E143" i="4"/>
  <c r="F143" i="4"/>
  <c r="U143" i="4"/>
  <c r="G143" i="4"/>
  <c r="A144" i="4"/>
  <c r="V144" i="4"/>
  <c r="B144" i="4"/>
  <c r="E144" i="4"/>
  <c r="F144" i="4"/>
  <c r="U144" i="4"/>
  <c r="G144" i="4"/>
  <c r="A145" i="4"/>
  <c r="V145" i="4"/>
  <c r="B145" i="4"/>
  <c r="E145" i="4"/>
  <c r="F145" i="4"/>
  <c r="U145" i="4"/>
  <c r="G145" i="4"/>
  <c r="A146" i="4"/>
  <c r="V146" i="4"/>
  <c r="B146" i="4"/>
  <c r="E146" i="4"/>
  <c r="F146" i="4"/>
  <c r="U146" i="4"/>
  <c r="G146" i="4"/>
  <c r="A147" i="4"/>
  <c r="V147" i="4"/>
  <c r="B147" i="4"/>
  <c r="E147" i="4"/>
  <c r="F147" i="4"/>
  <c r="U147" i="4"/>
  <c r="G147" i="4"/>
  <c r="A148" i="4"/>
  <c r="V148" i="4"/>
  <c r="B148" i="4"/>
  <c r="E148" i="4"/>
  <c r="F148" i="4"/>
  <c r="U148" i="4"/>
  <c r="G148" i="4"/>
  <c r="A149" i="4"/>
  <c r="V149" i="4"/>
  <c r="B149" i="4"/>
  <c r="E149" i="4"/>
  <c r="F149" i="4"/>
  <c r="U149" i="4"/>
  <c r="G149" i="4"/>
  <c r="A150" i="4"/>
  <c r="V150" i="4"/>
  <c r="B150" i="4"/>
  <c r="E150" i="4"/>
  <c r="F150" i="4"/>
  <c r="U150" i="4"/>
  <c r="G150" i="4"/>
  <c r="A151" i="4"/>
  <c r="V151" i="4"/>
  <c r="B151" i="4"/>
  <c r="E151" i="4"/>
  <c r="F151" i="4"/>
  <c r="U151" i="4"/>
  <c r="G151" i="4"/>
  <c r="A152" i="4"/>
  <c r="V152" i="4"/>
  <c r="B152" i="4"/>
  <c r="E152" i="4"/>
  <c r="F152" i="4"/>
  <c r="U152" i="4"/>
  <c r="G152" i="4"/>
  <c r="A153" i="4"/>
  <c r="V153" i="4"/>
  <c r="B153" i="4"/>
  <c r="E153" i="4"/>
  <c r="F153" i="4"/>
  <c r="U153" i="4"/>
  <c r="G153" i="4"/>
  <c r="A154" i="4"/>
  <c r="V154" i="4"/>
  <c r="B154" i="4"/>
  <c r="E154" i="4"/>
  <c r="F154" i="4"/>
  <c r="U154" i="4"/>
  <c r="G154" i="4"/>
  <c r="A155" i="4"/>
  <c r="V155" i="4"/>
  <c r="B155" i="4"/>
  <c r="E155" i="4"/>
  <c r="F155" i="4"/>
  <c r="U155" i="4"/>
  <c r="G155" i="4"/>
  <c r="A156" i="4"/>
  <c r="V156" i="4"/>
  <c r="B156" i="4"/>
  <c r="E156" i="4"/>
  <c r="F156" i="4"/>
  <c r="U156" i="4"/>
  <c r="G156" i="4"/>
  <c r="A157" i="4"/>
  <c r="V157" i="4"/>
  <c r="B157" i="4"/>
  <c r="E157" i="4"/>
  <c r="F157" i="4"/>
  <c r="U157" i="4"/>
  <c r="G157" i="4"/>
  <c r="A158" i="4"/>
  <c r="V158" i="4"/>
  <c r="B158" i="4"/>
  <c r="E158" i="4"/>
  <c r="F158" i="4"/>
  <c r="U158" i="4"/>
  <c r="G158" i="4"/>
  <c r="A159" i="4"/>
  <c r="V159" i="4"/>
  <c r="B159" i="4"/>
  <c r="E159" i="4"/>
  <c r="F159" i="4"/>
  <c r="U159" i="4"/>
  <c r="G159" i="4"/>
  <c r="A160" i="4"/>
  <c r="V160" i="4"/>
  <c r="B160" i="4"/>
  <c r="E160" i="4"/>
  <c r="F160" i="4"/>
  <c r="U160" i="4"/>
  <c r="G160" i="4"/>
  <c r="A161" i="4"/>
  <c r="V161" i="4"/>
  <c r="B161" i="4"/>
  <c r="E161" i="4"/>
  <c r="F161" i="4"/>
  <c r="U161" i="4"/>
  <c r="G161" i="4"/>
  <c r="A162" i="4"/>
  <c r="V162" i="4"/>
  <c r="B162" i="4"/>
  <c r="E162" i="4"/>
  <c r="F162" i="4"/>
  <c r="U162" i="4"/>
  <c r="G162" i="4"/>
  <c r="A163" i="4"/>
  <c r="V163" i="4"/>
  <c r="B163" i="4"/>
  <c r="E163" i="4"/>
  <c r="F163" i="4"/>
  <c r="U163" i="4"/>
  <c r="G163" i="4"/>
  <c r="A164" i="4"/>
  <c r="V164" i="4"/>
  <c r="B164" i="4"/>
  <c r="E164" i="4"/>
  <c r="F164" i="4"/>
  <c r="U164" i="4"/>
  <c r="G164" i="4"/>
  <c r="A165" i="4"/>
  <c r="V165" i="4"/>
  <c r="B165" i="4"/>
  <c r="E165" i="4"/>
  <c r="F165" i="4"/>
  <c r="U165" i="4"/>
  <c r="G165" i="4"/>
  <c r="A166" i="4"/>
  <c r="V166" i="4"/>
  <c r="B166" i="4"/>
  <c r="E166" i="4"/>
  <c r="F166" i="4"/>
  <c r="U166" i="4"/>
  <c r="G166" i="4"/>
  <c r="A167" i="4"/>
  <c r="V167" i="4"/>
  <c r="B167" i="4"/>
  <c r="E167" i="4"/>
  <c r="F167" i="4"/>
  <c r="U167" i="4"/>
  <c r="G167" i="4"/>
  <c r="A168" i="4"/>
  <c r="V168" i="4"/>
  <c r="B168" i="4"/>
  <c r="E168" i="4"/>
  <c r="F168" i="4"/>
  <c r="U168" i="4"/>
  <c r="G168" i="4"/>
  <c r="A169" i="4"/>
  <c r="V169" i="4"/>
  <c r="B169" i="4"/>
  <c r="E169" i="4"/>
  <c r="F169" i="4"/>
  <c r="U169" i="4"/>
  <c r="G169" i="4"/>
  <c r="A170" i="4"/>
  <c r="V170" i="4"/>
  <c r="B170" i="4"/>
  <c r="E170" i="4"/>
  <c r="F170" i="4"/>
  <c r="U170" i="4"/>
  <c r="G170" i="4"/>
  <c r="A171" i="4"/>
  <c r="V171" i="4"/>
  <c r="B171" i="4"/>
  <c r="E171" i="4"/>
  <c r="F171" i="4"/>
  <c r="U171" i="4"/>
  <c r="G171" i="4"/>
  <c r="A172" i="4"/>
  <c r="V172" i="4"/>
  <c r="B172" i="4"/>
  <c r="E172" i="4"/>
  <c r="F172" i="4"/>
  <c r="U172" i="4"/>
  <c r="G172" i="4"/>
  <c r="A173" i="4"/>
  <c r="V173" i="4"/>
  <c r="B173" i="4"/>
  <c r="E173" i="4"/>
  <c r="F173" i="4"/>
  <c r="U173" i="4"/>
  <c r="G173" i="4"/>
  <c r="A174" i="4"/>
  <c r="V174" i="4"/>
  <c r="B174" i="4"/>
  <c r="E174" i="4"/>
  <c r="F174" i="4"/>
  <c r="U174" i="4"/>
  <c r="G174" i="4"/>
  <c r="A175" i="4"/>
  <c r="V175" i="4"/>
  <c r="B175" i="4"/>
  <c r="E175" i="4"/>
  <c r="F175" i="4"/>
  <c r="U175" i="4"/>
  <c r="G175" i="4"/>
  <c r="A176" i="4"/>
  <c r="V176" i="4"/>
  <c r="B176" i="4"/>
  <c r="E176" i="4"/>
  <c r="F176" i="4"/>
  <c r="U176" i="4"/>
  <c r="G176" i="4"/>
  <c r="A177" i="4"/>
  <c r="V177" i="4"/>
  <c r="B177" i="4"/>
  <c r="E177" i="4"/>
  <c r="F177" i="4"/>
  <c r="U177" i="4"/>
  <c r="G177" i="4"/>
  <c r="A178" i="4"/>
  <c r="V178" i="4"/>
  <c r="B178" i="4"/>
  <c r="E178" i="4"/>
  <c r="F178" i="4"/>
  <c r="U178" i="4"/>
  <c r="G178" i="4"/>
  <c r="A179" i="4"/>
  <c r="V179" i="4"/>
  <c r="B179" i="4"/>
  <c r="E179" i="4"/>
  <c r="F179" i="4"/>
  <c r="U179" i="4"/>
  <c r="G179" i="4"/>
  <c r="A180" i="4"/>
  <c r="V180" i="4"/>
  <c r="B180" i="4"/>
  <c r="E180" i="4"/>
  <c r="F180" i="4"/>
  <c r="U180" i="4"/>
  <c r="G180" i="4"/>
  <c r="A181" i="4"/>
  <c r="V181" i="4"/>
  <c r="B181" i="4"/>
  <c r="E181" i="4"/>
  <c r="F181" i="4"/>
  <c r="U181" i="4"/>
  <c r="G181" i="4"/>
  <c r="A182" i="4"/>
  <c r="V182" i="4"/>
  <c r="B182" i="4"/>
  <c r="E182" i="4"/>
  <c r="F182" i="4"/>
  <c r="U182" i="4"/>
  <c r="G182" i="4"/>
  <c r="A183" i="4"/>
  <c r="V183" i="4"/>
  <c r="B183" i="4"/>
  <c r="E183" i="4"/>
  <c r="F183" i="4"/>
  <c r="U183" i="4"/>
  <c r="G183" i="4"/>
  <c r="A184" i="4"/>
  <c r="V184" i="4"/>
  <c r="B184" i="4"/>
  <c r="E184" i="4"/>
  <c r="F184" i="4"/>
  <c r="U184" i="4"/>
  <c r="G184" i="4"/>
  <c r="A185" i="4"/>
  <c r="V185" i="4"/>
  <c r="B185" i="4"/>
  <c r="E185" i="4"/>
  <c r="F185" i="4"/>
  <c r="U185" i="4"/>
  <c r="G185" i="4"/>
  <c r="A186" i="4"/>
  <c r="V186" i="4"/>
  <c r="B186" i="4"/>
  <c r="E186" i="4"/>
  <c r="F186" i="4"/>
  <c r="U186" i="4"/>
  <c r="G186" i="4"/>
  <c r="A187" i="4"/>
  <c r="V187" i="4"/>
  <c r="B187" i="4"/>
  <c r="E187" i="4"/>
  <c r="F187" i="4"/>
  <c r="U187" i="4"/>
  <c r="G187" i="4"/>
  <c r="A188" i="4"/>
  <c r="V188" i="4"/>
  <c r="B188" i="4"/>
  <c r="E188" i="4"/>
  <c r="F188" i="4"/>
  <c r="U188" i="4"/>
  <c r="G188" i="4"/>
  <c r="A189" i="4"/>
  <c r="V189" i="4"/>
  <c r="B189" i="4"/>
  <c r="E189" i="4"/>
  <c r="F189" i="4"/>
  <c r="U189" i="4"/>
  <c r="G189" i="4"/>
  <c r="A190" i="4"/>
  <c r="V190" i="4"/>
  <c r="B190" i="4"/>
  <c r="E190" i="4"/>
  <c r="F190" i="4"/>
  <c r="U190" i="4"/>
  <c r="G190" i="4"/>
  <c r="A191" i="4"/>
  <c r="V191" i="4"/>
  <c r="B191" i="4"/>
  <c r="E191" i="4"/>
  <c r="F191" i="4"/>
  <c r="U191" i="4"/>
  <c r="G191" i="4"/>
  <c r="A192" i="4"/>
  <c r="V192" i="4"/>
  <c r="B192" i="4"/>
  <c r="E192" i="4"/>
  <c r="F192" i="4"/>
  <c r="U192" i="4"/>
  <c r="G192" i="4"/>
  <c r="A193" i="4"/>
  <c r="V193" i="4"/>
  <c r="B193" i="4"/>
  <c r="E193" i="4"/>
  <c r="F193" i="4"/>
  <c r="U193" i="4"/>
  <c r="G193" i="4"/>
  <c r="A194" i="4"/>
  <c r="V194" i="4"/>
  <c r="B194" i="4"/>
  <c r="E194" i="4"/>
  <c r="F194" i="4"/>
  <c r="U194" i="4"/>
  <c r="G194" i="4"/>
  <c r="A195" i="4"/>
  <c r="V195" i="4"/>
  <c r="B195" i="4"/>
  <c r="E195" i="4"/>
  <c r="F195" i="4"/>
  <c r="U195" i="4"/>
  <c r="G195" i="4"/>
  <c r="A196" i="4"/>
  <c r="V196" i="4"/>
  <c r="B196" i="4"/>
  <c r="E196" i="4"/>
  <c r="F196" i="4"/>
  <c r="U196" i="4"/>
  <c r="G196" i="4"/>
  <c r="A197" i="4"/>
  <c r="V197" i="4"/>
  <c r="B197" i="4"/>
  <c r="E197" i="4"/>
  <c r="F197" i="4"/>
  <c r="U197" i="4"/>
  <c r="G197" i="4"/>
  <c r="A198" i="4"/>
  <c r="V198" i="4"/>
  <c r="B198" i="4"/>
  <c r="E198" i="4"/>
  <c r="F198" i="4"/>
  <c r="U198" i="4"/>
  <c r="G198" i="4"/>
  <c r="A199" i="4"/>
  <c r="V199" i="4"/>
  <c r="B199" i="4"/>
  <c r="E199" i="4"/>
  <c r="F199" i="4"/>
  <c r="U199" i="4"/>
  <c r="G199" i="4"/>
  <c r="A200" i="4"/>
  <c r="V200" i="4"/>
  <c r="B200" i="4"/>
  <c r="E200" i="4"/>
  <c r="F200" i="4"/>
  <c r="U200" i="4"/>
  <c r="G200" i="4"/>
  <c r="A201" i="4"/>
  <c r="V201" i="4"/>
  <c r="B201" i="4"/>
  <c r="E201" i="4"/>
  <c r="F201" i="4"/>
  <c r="U201" i="4"/>
  <c r="G201" i="4"/>
  <c r="A202" i="4"/>
  <c r="V202" i="4"/>
  <c r="B202" i="4"/>
  <c r="E202" i="4"/>
  <c r="F202" i="4"/>
  <c r="U202" i="4"/>
  <c r="G202" i="4"/>
  <c r="A203" i="4"/>
  <c r="V203" i="4"/>
  <c r="B203" i="4"/>
  <c r="E203" i="4"/>
  <c r="F203" i="4"/>
  <c r="U203" i="4"/>
  <c r="G203" i="4"/>
  <c r="A204" i="4"/>
  <c r="V204" i="4"/>
  <c r="B204" i="4"/>
  <c r="E204" i="4"/>
  <c r="F204" i="4"/>
  <c r="U204" i="4"/>
  <c r="G204" i="4"/>
  <c r="A205" i="4"/>
  <c r="V205" i="4"/>
  <c r="B205" i="4"/>
  <c r="E205" i="4"/>
  <c r="F205" i="4"/>
  <c r="U205" i="4"/>
  <c r="G205" i="4"/>
  <c r="A206" i="4"/>
  <c r="V206" i="4"/>
  <c r="B206" i="4"/>
  <c r="E206" i="4"/>
  <c r="F206" i="4"/>
  <c r="U206" i="4"/>
  <c r="G206" i="4"/>
  <c r="A207" i="4"/>
  <c r="V207" i="4"/>
  <c r="B207" i="4"/>
  <c r="E207" i="4"/>
  <c r="F207" i="4"/>
  <c r="U207" i="4"/>
  <c r="G207" i="4"/>
  <c r="A208" i="4"/>
  <c r="V208" i="4"/>
  <c r="B208" i="4"/>
  <c r="E208" i="4"/>
  <c r="F208" i="4"/>
  <c r="U208" i="4"/>
  <c r="G208" i="4"/>
  <c r="A209" i="4"/>
  <c r="V209" i="4"/>
  <c r="B209" i="4"/>
  <c r="E209" i="4"/>
  <c r="F209" i="4"/>
  <c r="U209" i="4"/>
  <c r="G209" i="4"/>
  <c r="A210" i="4"/>
  <c r="V210" i="4"/>
  <c r="B210" i="4"/>
  <c r="E210" i="4"/>
  <c r="F210" i="4"/>
  <c r="U210" i="4"/>
  <c r="G210" i="4"/>
  <c r="A211" i="4"/>
  <c r="V211" i="4"/>
  <c r="B211" i="4"/>
  <c r="E211" i="4"/>
  <c r="F211" i="4"/>
  <c r="U211" i="4"/>
  <c r="G211" i="4"/>
  <c r="A212" i="4"/>
  <c r="V212" i="4"/>
  <c r="B212" i="4"/>
  <c r="E212" i="4"/>
  <c r="F212" i="4"/>
  <c r="U212" i="4"/>
  <c r="G212" i="4"/>
  <c r="A213" i="4"/>
  <c r="V213" i="4"/>
  <c r="B213" i="4"/>
  <c r="E213" i="4"/>
  <c r="F213" i="4"/>
  <c r="U213" i="4"/>
  <c r="G213" i="4"/>
  <c r="A214" i="4"/>
  <c r="V214" i="4"/>
  <c r="B214" i="4"/>
  <c r="E214" i="4"/>
  <c r="F214" i="4"/>
  <c r="U214" i="4"/>
  <c r="G214" i="4"/>
  <c r="A215" i="4"/>
  <c r="V215" i="4"/>
  <c r="B215" i="4"/>
  <c r="E215" i="4"/>
  <c r="F215" i="4"/>
  <c r="U215" i="4"/>
  <c r="G215" i="4"/>
  <c r="A216" i="4"/>
  <c r="V216" i="4"/>
  <c r="B216" i="4"/>
  <c r="E216" i="4"/>
  <c r="F216" i="4"/>
  <c r="U216" i="4"/>
  <c r="G216" i="4"/>
  <c r="A217" i="4"/>
  <c r="V217" i="4"/>
  <c r="B217" i="4"/>
  <c r="E217" i="4"/>
  <c r="F217" i="4"/>
  <c r="U217" i="4"/>
  <c r="G217" i="4"/>
  <c r="A218" i="4"/>
  <c r="V218" i="4"/>
  <c r="B218" i="4"/>
  <c r="E218" i="4"/>
  <c r="F218" i="4"/>
  <c r="U218" i="4"/>
  <c r="G218" i="4"/>
  <c r="A219" i="4"/>
  <c r="V219" i="4"/>
  <c r="B219" i="4"/>
  <c r="E219" i="4"/>
  <c r="F219" i="4"/>
  <c r="U219" i="4"/>
  <c r="G219" i="4"/>
  <c r="A220" i="4"/>
  <c r="V220" i="4"/>
  <c r="B220" i="4"/>
  <c r="E220" i="4"/>
  <c r="F220" i="4"/>
  <c r="U220" i="4"/>
  <c r="G220" i="4"/>
  <c r="A221" i="4"/>
  <c r="V221" i="4"/>
  <c r="B221" i="4"/>
  <c r="E221" i="4"/>
  <c r="F221" i="4"/>
  <c r="U221" i="4"/>
  <c r="G221" i="4"/>
  <c r="A222" i="4"/>
  <c r="V222" i="4"/>
  <c r="B222" i="4"/>
  <c r="E222" i="4"/>
  <c r="F222" i="4"/>
  <c r="U222" i="4"/>
  <c r="G222" i="4"/>
  <c r="A223" i="4"/>
  <c r="V223" i="4"/>
  <c r="B223" i="4"/>
  <c r="E223" i="4"/>
  <c r="F223" i="4"/>
  <c r="U223" i="4"/>
  <c r="G223" i="4"/>
  <c r="A224" i="4"/>
  <c r="V224" i="4"/>
  <c r="B224" i="4"/>
  <c r="E224" i="4"/>
  <c r="F224" i="4"/>
  <c r="U224" i="4"/>
  <c r="G224" i="4"/>
  <c r="A225" i="4"/>
  <c r="V225" i="4"/>
  <c r="B225" i="4"/>
  <c r="E225" i="4"/>
  <c r="F225" i="4"/>
  <c r="U225" i="4"/>
  <c r="G225" i="4"/>
  <c r="A226" i="4"/>
  <c r="V226" i="4"/>
  <c r="B226" i="4"/>
  <c r="E226" i="4"/>
  <c r="F226" i="4"/>
  <c r="U226" i="4"/>
  <c r="G226" i="4"/>
  <c r="A227" i="4"/>
  <c r="V227" i="4"/>
  <c r="B227" i="4"/>
  <c r="E227" i="4"/>
  <c r="F227" i="4"/>
  <c r="U227" i="4"/>
  <c r="G227" i="4"/>
  <c r="A228" i="4"/>
  <c r="V228" i="4"/>
  <c r="B228" i="4"/>
  <c r="E228" i="4"/>
  <c r="F228" i="4"/>
  <c r="U228" i="4"/>
  <c r="G228" i="4"/>
  <c r="A229" i="4"/>
  <c r="V229" i="4"/>
  <c r="B229" i="4"/>
  <c r="E229" i="4"/>
  <c r="F229" i="4"/>
  <c r="U229" i="4"/>
  <c r="G229" i="4"/>
  <c r="A230" i="4"/>
  <c r="V230" i="4"/>
  <c r="B230" i="4"/>
  <c r="E230" i="4"/>
  <c r="F230" i="4"/>
  <c r="U230" i="4"/>
  <c r="G230" i="4"/>
  <c r="A231" i="4"/>
  <c r="V231" i="4"/>
  <c r="B231" i="4"/>
  <c r="E231" i="4"/>
  <c r="F231" i="4"/>
  <c r="U231" i="4"/>
  <c r="G231" i="4"/>
  <c r="A232" i="4"/>
  <c r="V232" i="4"/>
  <c r="B232" i="4"/>
  <c r="E232" i="4"/>
  <c r="F232" i="4"/>
  <c r="U232" i="4"/>
  <c r="G232" i="4"/>
  <c r="A233" i="4"/>
  <c r="V233" i="4"/>
  <c r="B233" i="4"/>
  <c r="E233" i="4"/>
  <c r="F233" i="4"/>
  <c r="U233" i="4"/>
  <c r="G233" i="4"/>
  <c r="A234" i="4"/>
  <c r="V234" i="4"/>
  <c r="B234" i="4"/>
  <c r="E234" i="4"/>
  <c r="F234" i="4"/>
  <c r="U234" i="4"/>
  <c r="G234" i="4"/>
  <c r="A235" i="4"/>
  <c r="V235" i="4"/>
  <c r="B235" i="4"/>
  <c r="E235" i="4"/>
  <c r="F235" i="4"/>
  <c r="U235" i="4"/>
  <c r="G235" i="4"/>
  <c r="A236" i="4"/>
  <c r="V236" i="4"/>
  <c r="B236" i="4"/>
  <c r="E236" i="4"/>
  <c r="F236" i="4"/>
  <c r="U236" i="4"/>
  <c r="G236" i="4"/>
  <c r="A237" i="4"/>
  <c r="V237" i="4"/>
  <c r="B237" i="4"/>
  <c r="E237" i="4"/>
  <c r="F237" i="4"/>
  <c r="U237" i="4"/>
  <c r="G237" i="4"/>
  <c r="A238" i="4"/>
  <c r="V238" i="4"/>
  <c r="B238" i="4"/>
  <c r="E238" i="4"/>
  <c r="F238" i="4"/>
  <c r="U238" i="4"/>
  <c r="G238" i="4"/>
  <c r="A239" i="4"/>
  <c r="V239" i="4"/>
  <c r="B239" i="4"/>
  <c r="E239" i="4"/>
  <c r="F239" i="4"/>
  <c r="U239" i="4"/>
  <c r="G239" i="4"/>
  <c r="A240" i="4"/>
  <c r="V240" i="4"/>
  <c r="B240" i="4"/>
  <c r="E240" i="4"/>
  <c r="F240" i="4"/>
  <c r="U240" i="4"/>
  <c r="G240" i="4"/>
  <c r="A241" i="4"/>
  <c r="V241" i="4"/>
  <c r="B241" i="4"/>
  <c r="E241" i="4"/>
  <c r="F241" i="4"/>
  <c r="U241" i="4"/>
  <c r="G241" i="4"/>
  <c r="A242" i="4"/>
  <c r="V242" i="4"/>
  <c r="B242" i="4"/>
  <c r="E242" i="4"/>
  <c r="F242" i="4"/>
  <c r="U242" i="4"/>
  <c r="G242" i="4"/>
  <c r="A243" i="4"/>
  <c r="V243" i="4"/>
  <c r="B243" i="4"/>
  <c r="E243" i="4"/>
  <c r="F243" i="4"/>
  <c r="U243" i="4"/>
  <c r="G243" i="4"/>
  <c r="A244" i="4"/>
  <c r="V244" i="4"/>
  <c r="B244" i="4"/>
  <c r="E244" i="4"/>
  <c r="F244" i="4"/>
  <c r="U244" i="4"/>
  <c r="G244" i="4"/>
  <c r="A245" i="4"/>
  <c r="V245" i="4"/>
  <c r="B245" i="4"/>
  <c r="E245" i="4"/>
  <c r="F245" i="4"/>
  <c r="U245" i="4"/>
  <c r="G245" i="4"/>
  <c r="A246" i="4"/>
  <c r="V246" i="4"/>
  <c r="B246" i="4"/>
  <c r="E246" i="4"/>
  <c r="F246" i="4"/>
  <c r="U246" i="4"/>
  <c r="G246" i="4"/>
  <c r="A247" i="4"/>
  <c r="V247" i="4"/>
  <c r="B247" i="4"/>
  <c r="E247" i="4"/>
  <c r="F247" i="4"/>
  <c r="U247" i="4"/>
  <c r="G247" i="4"/>
  <c r="A248" i="4"/>
  <c r="V248" i="4"/>
  <c r="B248" i="4"/>
  <c r="E248" i="4"/>
  <c r="F248" i="4"/>
  <c r="U248" i="4"/>
  <c r="G248" i="4"/>
  <c r="A249" i="4"/>
  <c r="V249" i="4"/>
  <c r="B249" i="4"/>
  <c r="E249" i="4"/>
  <c r="F249" i="4"/>
  <c r="U249" i="4"/>
  <c r="G249" i="4"/>
  <c r="A250" i="4"/>
  <c r="V250" i="4"/>
  <c r="B250" i="4"/>
  <c r="E250" i="4"/>
  <c r="F250" i="4"/>
  <c r="U250" i="4"/>
  <c r="G250" i="4"/>
  <c r="A251" i="4"/>
  <c r="V251" i="4"/>
  <c r="B251" i="4"/>
  <c r="E251" i="4"/>
  <c r="F251" i="4"/>
  <c r="U251" i="4"/>
  <c r="G251" i="4"/>
  <c r="A252" i="4"/>
  <c r="V252" i="4"/>
  <c r="B252" i="4"/>
  <c r="E252" i="4"/>
  <c r="F252" i="4"/>
  <c r="U252" i="4"/>
  <c r="G252" i="4"/>
  <c r="A253" i="4"/>
  <c r="V253" i="4"/>
  <c r="B253" i="4"/>
  <c r="E253" i="4"/>
  <c r="F253" i="4"/>
  <c r="U253" i="4"/>
  <c r="G253" i="4"/>
  <c r="A254" i="4"/>
  <c r="V254" i="4"/>
  <c r="B254" i="4"/>
  <c r="E254" i="4"/>
  <c r="F254" i="4"/>
  <c r="U254" i="4"/>
  <c r="G254" i="4"/>
  <c r="A2" i="4"/>
  <c r="E2" i="4"/>
  <c r="F2" i="4"/>
  <c r="U2" i="4" s="1"/>
  <c r="F1" i="9"/>
  <c r="G1" i="9"/>
  <c r="E1" i="9"/>
  <c r="G2" i="5"/>
  <c r="F2" i="5"/>
  <c r="A3" i="10"/>
  <c r="B3" i="10"/>
  <c r="C3" i="10"/>
  <c r="D3" i="10"/>
  <c r="A4" i="10"/>
  <c r="B4" i="10"/>
  <c r="C4" i="10"/>
  <c r="D4" i="10"/>
  <c r="D2" i="10"/>
  <c r="C2" i="10"/>
  <c r="B2" i="10"/>
  <c r="A2" i="10"/>
  <c r="D3" i="9"/>
  <c r="D4" i="9"/>
  <c r="D5" i="9"/>
  <c r="D6" i="9"/>
  <c r="D7" i="9"/>
  <c r="D2" i="9"/>
  <c r="C5" i="9"/>
  <c r="C6" i="9"/>
  <c r="C7" i="9"/>
  <c r="B3" i="9"/>
  <c r="B4" i="9"/>
  <c r="B5" i="9"/>
  <c r="B6" i="9"/>
  <c r="B7" i="9"/>
  <c r="B2" i="9"/>
  <c r="C2" i="5"/>
  <c r="G4" i="10" s="1"/>
  <c r="N9" i="4"/>
  <c r="N8" i="4"/>
  <c r="N7" i="4"/>
  <c r="N6" i="4"/>
  <c r="N5" i="4"/>
  <c r="H250" i="4"/>
  <c r="C4" i="9"/>
  <c r="C3" i="9"/>
  <c r="I430" i="4"/>
  <c r="T11" i="21"/>
  <c r="J336" i="4"/>
  <c r="J284" i="4"/>
  <c r="J330" i="4"/>
  <c r="J376" i="4"/>
  <c r="J360" i="4"/>
  <c r="J263" i="4"/>
  <c r="J281" i="4"/>
  <c r="J299" i="4"/>
  <c r="J317" i="4"/>
  <c r="J337" i="4"/>
  <c r="J355" i="4"/>
  <c r="J324" i="4"/>
  <c r="J354" i="4"/>
  <c r="J379" i="4"/>
  <c r="J270" i="4"/>
  <c r="J316" i="4"/>
  <c r="J364" i="4"/>
  <c r="J382" i="4"/>
  <c r="J278" i="4"/>
  <c r="J265" i="4"/>
  <c r="J283" i="4"/>
  <c r="J301" i="4"/>
  <c r="J321" i="4"/>
  <c r="J339" i="4"/>
  <c r="J357" i="4"/>
  <c r="J340" i="4"/>
  <c r="J363" i="4"/>
  <c r="J381" i="4"/>
  <c r="J286" i="4"/>
  <c r="J348" i="4"/>
  <c r="J366" i="4"/>
  <c r="J264" i="4"/>
  <c r="J294" i="4"/>
  <c r="J269" i="4"/>
  <c r="J289" i="4"/>
  <c r="J307" i="4"/>
  <c r="J325" i="4"/>
  <c r="J343" i="4"/>
  <c r="J361" i="4"/>
  <c r="J258" i="4"/>
  <c r="J367" i="4"/>
  <c r="J288" i="4"/>
  <c r="J334" i="4"/>
  <c r="J282" i="4"/>
  <c r="J370" i="4"/>
  <c r="J296" i="4"/>
  <c r="J342" i="4"/>
  <c r="J310" i="4"/>
  <c r="J271" i="4"/>
  <c r="J287" i="4"/>
  <c r="J303" i="4"/>
  <c r="J319" i="4"/>
  <c r="J335" i="4"/>
  <c r="J351" i="4"/>
  <c r="J276" i="4"/>
  <c r="J290" i="4"/>
  <c r="J369" i="4"/>
  <c r="J272" i="4"/>
  <c r="J302" i="4"/>
  <c r="J332" i="4"/>
  <c r="J362" i="4"/>
  <c r="J378" i="4"/>
  <c r="J344" i="4"/>
  <c r="J358" i="4"/>
  <c r="S64" i="21"/>
  <c r="S56" i="21"/>
  <c r="S48" i="21"/>
  <c r="S32" i="21"/>
  <c r="S24" i="21"/>
  <c r="V294" i="4"/>
  <c r="V286" i="4"/>
  <c r="V278" i="4"/>
  <c r="V270" i="4"/>
  <c r="V262" i="4"/>
  <c r="V291" i="4"/>
  <c r="V283" i="4"/>
  <c r="V275" i="4"/>
  <c r="V267" i="4"/>
  <c r="V259" i="4"/>
  <c r="V293" i="4"/>
  <c r="V285" i="4"/>
  <c r="V277" i="4"/>
  <c r="V269" i="4"/>
  <c r="V261" i="4"/>
  <c r="V290" i="4"/>
  <c r="V282" i="4"/>
  <c r="V274" i="4"/>
  <c r="V266" i="4"/>
  <c r="V258" i="4"/>
  <c r="V295" i="4"/>
  <c r="V287" i="4"/>
  <c r="V279" i="4"/>
  <c r="V271" i="4"/>
  <c r="V263" i="4"/>
  <c r="V292" i="4"/>
  <c r="V284" i="4"/>
  <c r="V276" i="4"/>
  <c r="V268" i="4"/>
  <c r="V260" i="4"/>
  <c r="C11" i="25"/>
  <c r="S63" i="21"/>
  <c r="S55" i="21"/>
  <c r="S39" i="21"/>
  <c r="S31" i="21"/>
  <c r="S23" i="21"/>
  <c r="S15" i="21"/>
  <c r="I1185" i="4"/>
  <c r="I1074" i="4"/>
  <c r="I1298" i="4"/>
  <c r="T1298" i="4" s="1"/>
  <c r="I884" i="4"/>
  <c r="T884" i="4" s="1"/>
  <c r="I1150" i="4"/>
  <c r="T1150" i="4" s="1"/>
  <c r="S61" i="21"/>
  <c r="S53" i="21"/>
  <c r="S45" i="21"/>
  <c r="S37" i="21"/>
  <c r="S29" i="21"/>
  <c r="S21" i="21"/>
  <c r="S60" i="21"/>
  <c r="S52" i="21"/>
  <c r="S44" i="21"/>
  <c r="S28" i="21"/>
  <c r="S62" i="21"/>
  <c r="S54" i="21"/>
  <c r="S38" i="21"/>
  <c r="S30" i="21"/>
  <c r="S22" i="21"/>
  <c r="S14" i="21"/>
  <c r="I49" i="21"/>
  <c r="E33" i="9"/>
  <c r="E35" i="9"/>
  <c r="E6" i="10"/>
  <c r="E38" i="9"/>
  <c r="H9" i="21"/>
  <c r="H94" i="21"/>
  <c r="H14" i="21"/>
  <c r="H85" i="21"/>
  <c r="H65" i="21"/>
  <c r="H66" i="21"/>
  <c r="H100" i="21"/>
  <c r="H68" i="21"/>
  <c r="H36" i="21"/>
  <c r="H4" i="21"/>
  <c r="H71" i="21"/>
  <c r="H39" i="21"/>
  <c r="H7" i="21"/>
  <c r="E17" i="20"/>
  <c r="E7" i="10"/>
  <c r="E9" i="10"/>
  <c r="E11" i="10"/>
  <c r="H73" i="21"/>
  <c r="H62" i="21"/>
  <c r="H86" i="21"/>
  <c r="H69" i="21"/>
  <c r="H49" i="21"/>
  <c r="H58" i="21"/>
  <c r="H96" i="21"/>
  <c r="H64" i="21"/>
  <c r="H32" i="21"/>
  <c r="H99" i="21"/>
  <c r="H67" i="21"/>
  <c r="H35" i="21"/>
  <c r="H3" i="21"/>
  <c r="E12" i="10"/>
  <c r="E24" i="20"/>
  <c r="E23" i="20"/>
  <c r="E36" i="9"/>
  <c r="E11" i="20"/>
  <c r="E13" i="20"/>
  <c r="H45" i="21"/>
  <c r="H30" i="21"/>
  <c r="H70" i="21"/>
  <c r="H53" i="21"/>
  <c r="H33" i="21"/>
  <c r="H50" i="21"/>
  <c r="H92" i="21"/>
  <c r="H60" i="21"/>
  <c r="H28" i="21"/>
  <c r="H95" i="21"/>
  <c r="H63" i="21"/>
  <c r="H31" i="21"/>
  <c r="H2" i="21"/>
  <c r="E32" i="9"/>
  <c r="E34" i="9"/>
  <c r="E10" i="10"/>
  <c r="E25" i="20"/>
  <c r="H41" i="21"/>
  <c r="H93" i="21"/>
  <c r="H54" i="21"/>
  <c r="H37" i="21"/>
  <c r="H17" i="21"/>
  <c r="H42" i="21"/>
  <c r="H88" i="21"/>
  <c r="H56" i="21"/>
  <c r="H24" i="21"/>
  <c r="H91" i="21"/>
  <c r="H59" i="21"/>
  <c r="C19" i="25"/>
  <c r="I157" i="21"/>
  <c r="I110" i="21"/>
  <c r="C20" i="25"/>
  <c r="I1263" i="4"/>
  <c r="C17" i="25"/>
  <c r="C16" i="25"/>
  <c r="I821" i="4"/>
  <c r="T821" i="4" s="1"/>
  <c r="I646" i="4"/>
  <c r="I662" i="4"/>
  <c r="I846" i="4"/>
  <c r="I750" i="4"/>
  <c r="I422" i="4"/>
  <c r="I665" i="4"/>
  <c r="I406" i="4"/>
  <c r="I857" i="4"/>
  <c r="I578" i="4"/>
  <c r="I580" i="4"/>
  <c r="T580" i="4" s="1"/>
  <c r="I863" i="4"/>
  <c r="C10" i="25"/>
  <c r="C9" i="25"/>
  <c r="C3" i="25"/>
  <c r="C8" i="25"/>
  <c r="C15" i="25"/>
  <c r="C7" i="25"/>
  <c r="C14" i="25"/>
  <c r="C6" i="25"/>
  <c r="C13" i="25"/>
  <c r="C5" i="25"/>
  <c r="C12" i="25"/>
  <c r="I195" i="4"/>
  <c r="I181" i="4"/>
  <c r="I66" i="4"/>
  <c r="I36" i="4"/>
  <c r="I233" i="4"/>
  <c r="I205" i="4"/>
  <c r="D2" i="5"/>
  <c r="C18" i="25"/>
  <c r="J92" i="21"/>
  <c r="F6" i="10"/>
  <c r="V256" i="4"/>
  <c r="V257" i="4"/>
  <c r="I127" i="4"/>
  <c r="I190" i="4"/>
  <c r="I152" i="4"/>
  <c r="I123" i="4"/>
  <c r="I116" i="4"/>
  <c r="I145" i="4"/>
  <c r="I32" i="4"/>
  <c r="I73" i="4"/>
  <c r="I83" i="4"/>
  <c r="I108" i="4"/>
  <c r="I135" i="4"/>
  <c r="I171" i="4"/>
  <c r="I250" i="4"/>
  <c r="I122" i="4"/>
  <c r="I114" i="4"/>
  <c r="I65" i="4"/>
  <c r="I76" i="4"/>
  <c r="I198" i="4"/>
  <c r="I132" i="4"/>
  <c r="I137" i="4"/>
  <c r="I244" i="4"/>
  <c r="I240" i="4"/>
  <c r="I4" i="4"/>
  <c r="I26" i="4"/>
  <c r="I67" i="4"/>
  <c r="I77" i="4"/>
  <c r="I206" i="4"/>
  <c r="I226" i="4"/>
  <c r="I166" i="4"/>
  <c r="I49" i="4"/>
  <c r="I29" i="4"/>
  <c r="F3" i="10"/>
  <c r="F4" i="10"/>
  <c r="I228" i="4"/>
  <c r="I239" i="4"/>
  <c r="I41" i="4"/>
  <c r="I245" i="4"/>
  <c r="I222" i="4"/>
  <c r="I110" i="4"/>
  <c r="I45" i="4"/>
  <c r="I176" i="4"/>
  <c r="I104" i="4"/>
  <c r="I18" i="4"/>
  <c r="I155" i="4"/>
  <c r="I227" i="4"/>
  <c r="I27" i="4"/>
  <c r="I102" i="4"/>
  <c r="I231" i="4"/>
  <c r="I103" i="4"/>
  <c r="I173" i="4"/>
  <c r="I55" i="4"/>
  <c r="I178" i="4"/>
  <c r="I126" i="4"/>
  <c r="I52" i="4"/>
  <c r="I39" i="4"/>
  <c r="I2" i="4"/>
  <c r="F60" i="9"/>
  <c r="I1028" i="4"/>
  <c r="I949" i="4"/>
  <c r="T949" i="4" s="1"/>
  <c r="H284" i="4"/>
  <c r="H380" i="4"/>
  <c r="H327" i="4"/>
  <c r="H310" i="4"/>
  <c r="H459" i="4"/>
  <c r="H450" i="4"/>
  <c r="H681" i="4"/>
  <c r="H694" i="4"/>
  <c r="H793" i="4"/>
  <c r="H313" i="4"/>
  <c r="I945" i="4"/>
  <c r="I1345" i="4"/>
  <c r="I923" i="4"/>
  <c r="T923" i="4" s="1"/>
  <c r="H308" i="4"/>
  <c r="E20" i="9"/>
  <c r="H359" i="4"/>
  <c r="H334" i="4"/>
  <c r="H431" i="4"/>
  <c r="H426" i="4"/>
  <c r="H548" i="4"/>
  <c r="H756" i="4"/>
  <c r="H309" i="4"/>
  <c r="H353" i="4"/>
  <c r="H316" i="4"/>
  <c r="E12" i="9"/>
  <c r="H367" i="4"/>
  <c r="H358" i="4"/>
  <c r="H525" i="4"/>
  <c r="H575" i="4"/>
  <c r="H596" i="4"/>
  <c r="H800" i="4"/>
  <c r="H297" i="4"/>
  <c r="I1051" i="4"/>
  <c r="I1264" i="4"/>
  <c r="H324" i="4"/>
  <c r="H271" i="4"/>
  <c r="H375" i="4"/>
  <c r="H366" i="4"/>
  <c r="H418" i="4"/>
  <c r="H577" i="4"/>
  <c r="H602" i="4"/>
  <c r="H814" i="4"/>
  <c r="H285" i="4"/>
  <c r="I1064" i="4"/>
  <c r="I1215" i="4"/>
  <c r="H493" i="4"/>
  <c r="H487" i="4"/>
  <c r="H437" i="4"/>
  <c r="H466" i="4"/>
  <c r="H518" i="4"/>
  <c r="H460" i="4"/>
  <c r="H456" i="4"/>
  <c r="H589" i="4"/>
  <c r="H633" i="4"/>
  <c r="H685" i="4"/>
  <c r="H560" i="4"/>
  <c r="H604" i="4"/>
  <c r="H656" i="4"/>
  <c r="H706" i="4"/>
  <c r="H760" i="4"/>
  <c r="H818" i="4"/>
  <c r="H713" i="4"/>
  <c r="H797" i="4"/>
  <c r="H511" i="4"/>
  <c r="H497" i="4"/>
  <c r="H461" i="4"/>
  <c r="H468" i="4"/>
  <c r="H522" i="4"/>
  <c r="H406" i="4"/>
  <c r="H539" i="4"/>
  <c r="H593" i="4"/>
  <c r="H643" i="4"/>
  <c r="H687" i="4"/>
  <c r="H564" i="4"/>
  <c r="H614" i="4"/>
  <c r="E26" i="9"/>
  <c r="H772" i="4"/>
  <c r="H820" i="4"/>
  <c r="H733" i="4"/>
  <c r="H815" i="4"/>
  <c r="H393" i="4"/>
  <c r="H505" i="4"/>
  <c r="H471" i="4"/>
  <c r="H480" i="4"/>
  <c r="H524" i="4"/>
  <c r="H420" i="4"/>
  <c r="H553" i="4"/>
  <c r="H595" i="4"/>
  <c r="H649" i="4"/>
  <c r="H699" i="4"/>
  <c r="H566" i="4"/>
  <c r="H620" i="4"/>
  <c r="H670" i="4"/>
  <c r="H718" i="4"/>
  <c r="H778" i="4"/>
  <c r="H834" i="4"/>
  <c r="H735" i="4"/>
  <c r="H817" i="4"/>
  <c r="H658" i="4"/>
  <c r="H405" i="4"/>
  <c r="H535" i="4"/>
  <c r="H477" i="4"/>
  <c r="H486" i="4"/>
  <c r="H536" i="4"/>
  <c r="H434" i="4"/>
  <c r="H557" i="4"/>
  <c r="H607" i="4"/>
  <c r="H651" i="4"/>
  <c r="H703" i="4"/>
  <c r="H578" i="4"/>
  <c r="H622" i="4"/>
  <c r="H674" i="4"/>
  <c r="H730" i="4"/>
  <c r="H780" i="4"/>
  <c r="H840" i="4"/>
  <c r="H753" i="4"/>
  <c r="H835" i="4"/>
  <c r="H411" i="4"/>
  <c r="H395" i="4"/>
  <c r="H503" i="4"/>
  <c r="H488" i="4"/>
  <c r="H443" i="4"/>
  <c r="H458" i="4"/>
  <c r="H559" i="4"/>
  <c r="H611" i="4"/>
  <c r="H661" i="4"/>
  <c r="H705" i="4"/>
  <c r="H582" i="4"/>
  <c r="H634" i="4"/>
  <c r="H676" i="4"/>
  <c r="H736" i="4"/>
  <c r="H794" i="4"/>
  <c r="H842" i="4"/>
  <c r="H755" i="4"/>
  <c r="E29" i="9"/>
  <c r="H859" i="4"/>
  <c r="H843" i="4"/>
  <c r="H827" i="4"/>
  <c r="H811" i="4"/>
  <c r="H795" i="4"/>
  <c r="H779" i="4"/>
  <c r="H763" i="4"/>
  <c r="H747" i="4"/>
  <c r="H731" i="4"/>
  <c r="H715" i="4"/>
  <c r="H870" i="4"/>
  <c r="H854" i="4"/>
  <c r="H838" i="4"/>
  <c r="H822" i="4"/>
  <c r="H806" i="4"/>
  <c r="H790" i="4"/>
  <c r="H774" i="4"/>
  <c r="H758" i="4"/>
  <c r="H742" i="4"/>
  <c r="H726" i="4"/>
  <c r="E22" i="9"/>
  <c r="H855" i="4"/>
  <c r="H837" i="4"/>
  <c r="H819" i="4"/>
  <c r="H801" i="4"/>
  <c r="H783" i="4"/>
  <c r="H765" i="4"/>
  <c r="H745" i="4"/>
  <c r="H727" i="4"/>
  <c r="H709" i="4"/>
  <c r="H862" i="4"/>
  <c r="H844" i="4"/>
  <c r="H826" i="4"/>
  <c r="H808" i="4"/>
  <c r="H788" i="4"/>
  <c r="H770" i="4"/>
  <c r="H752" i="4"/>
  <c r="H734" i="4"/>
  <c r="H716" i="4"/>
  <c r="H696" i="4"/>
  <c r="H680" i="4"/>
  <c r="H664" i="4"/>
  <c r="H648" i="4"/>
  <c r="H632" i="4"/>
  <c r="H616" i="4"/>
  <c r="H600" i="4"/>
  <c r="H584" i="4"/>
  <c r="H568" i="4"/>
  <c r="H552" i="4"/>
  <c r="H712" i="4"/>
  <c r="H695" i="4"/>
  <c r="H679" i="4"/>
  <c r="H663" i="4"/>
  <c r="H647" i="4"/>
  <c r="H631" i="4"/>
  <c r="H615" i="4"/>
  <c r="H599" i="4"/>
  <c r="H583" i="4"/>
  <c r="H567" i="4"/>
  <c r="H551" i="4"/>
  <c r="H432" i="4"/>
  <c r="H386" i="4"/>
  <c r="H428" i="4"/>
  <c r="H464" i="4"/>
  <c r="H410" i="4"/>
  <c r="H530" i="4"/>
  <c r="H514" i="4"/>
  <c r="H498" i="4"/>
  <c r="H482" i="4"/>
  <c r="H462" i="4"/>
  <c r="H521" i="4"/>
  <c r="H481" i="4"/>
  <c r="H445" i="4"/>
  <c r="H413" i="4"/>
  <c r="H527" i="4"/>
  <c r="H483" i="4"/>
  <c r="H439" i="4"/>
  <c r="H401" i="4"/>
  <c r="H499" i="4"/>
  <c r="E25" i="9"/>
  <c r="H853" i="4"/>
  <c r="H833" i="4"/>
  <c r="H813" i="4"/>
  <c r="H791" i="4"/>
  <c r="H771" i="4"/>
  <c r="H751" i="4"/>
  <c r="H729" i="4"/>
  <c r="E24" i="9"/>
  <c r="H858" i="4"/>
  <c r="H836" i="4"/>
  <c r="H816" i="4"/>
  <c r="H796" i="4"/>
  <c r="H776" i="4"/>
  <c r="H754" i="4"/>
  <c r="H732" i="4"/>
  <c r="H708" i="4"/>
  <c r="H690" i="4"/>
  <c r="H672" i="4"/>
  <c r="H654" i="4"/>
  <c r="H636" i="4"/>
  <c r="H618" i="4"/>
  <c r="H598" i="4"/>
  <c r="H580" i="4"/>
  <c r="H562" i="4"/>
  <c r="H544" i="4"/>
  <c r="H701" i="4"/>
  <c r="H683" i="4"/>
  <c r="H665" i="4"/>
  <c r="H645" i="4"/>
  <c r="H627" i="4"/>
  <c r="H609" i="4"/>
  <c r="H591" i="4"/>
  <c r="H573" i="4"/>
  <c r="H555" i="4"/>
  <c r="H442" i="4"/>
  <c r="H541" i="4"/>
  <c r="H414" i="4"/>
  <c r="H446" i="4"/>
  <c r="H538" i="4"/>
  <c r="H520" i="4"/>
  <c r="H502" i="4"/>
  <c r="H484" i="4"/>
  <c r="H452" i="4"/>
  <c r="H507" i="4"/>
  <c r="H465" i="4"/>
  <c r="H427" i="4"/>
  <c r="H389" i="4"/>
  <c r="H489" i="4"/>
  <c r="H449" i="4"/>
  <c r="H397" i="4"/>
  <c r="H473" i="4"/>
  <c r="H871" i="4"/>
  <c r="H851" i="4"/>
  <c r="H831" i="4"/>
  <c r="H809" i="4"/>
  <c r="H789" i="4"/>
  <c r="H769" i="4"/>
  <c r="H725" i="4"/>
  <c r="E28" i="9"/>
  <c r="H856" i="4"/>
  <c r="H749" i="4"/>
  <c r="H869" i="4"/>
  <c r="H849" i="4"/>
  <c r="H829" i="4"/>
  <c r="H807" i="4"/>
  <c r="H787" i="4"/>
  <c r="H767" i="4"/>
  <c r="H743" i="4"/>
  <c r="H723" i="4"/>
  <c r="E23" i="9"/>
  <c r="H852" i="4"/>
  <c r="H832" i="4"/>
  <c r="H812" i="4"/>
  <c r="H792" i="4"/>
  <c r="H768" i="4"/>
  <c r="H748" i="4"/>
  <c r="H728" i="4"/>
  <c r="H704" i="4"/>
  <c r="H686" i="4"/>
  <c r="H668" i="4"/>
  <c r="H650" i="4"/>
  <c r="H630" i="4"/>
  <c r="H612" i="4"/>
  <c r="H594" i="4"/>
  <c r="H576" i="4"/>
  <c r="H558" i="4"/>
  <c r="H540" i="4"/>
  <c r="H697" i="4"/>
  <c r="H677" i="4"/>
  <c r="H659" i="4"/>
  <c r="H641" i="4"/>
  <c r="H623" i="4"/>
  <c r="H605" i="4"/>
  <c r="H587" i="4"/>
  <c r="H569" i="4"/>
  <c r="H549" i="4"/>
  <c r="H422" i="4"/>
  <c r="H454" i="4"/>
  <c r="H400" i="4"/>
  <c r="H436" i="4"/>
  <c r="H534" i="4"/>
  <c r="H516" i="4"/>
  <c r="H496" i="4"/>
  <c r="H476" i="4"/>
  <c r="H412" i="4"/>
  <c r="H501" i="4"/>
  <c r="H455" i="4"/>
  <c r="H419" i="4"/>
  <c r="H531" i="4"/>
  <c r="H479" i="4"/>
  <c r="H429" i="4"/>
  <c r="H387" i="4"/>
  <c r="H457" i="4"/>
  <c r="H867" i="4"/>
  <c r="H847" i="4"/>
  <c r="H825" i="4"/>
  <c r="H805" i="4"/>
  <c r="H785" i="4"/>
  <c r="H761" i="4"/>
  <c r="H741" i="4"/>
  <c r="H721" i="4"/>
  <c r="E27" i="9"/>
  <c r="H850" i="4"/>
  <c r="H830" i="4"/>
  <c r="H810" i="4"/>
  <c r="H786" i="4"/>
  <c r="H766" i="4"/>
  <c r="H746" i="4"/>
  <c r="H724" i="4"/>
  <c r="H702" i="4"/>
  <c r="H684" i="4"/>
  <c r="H666" i="4"/>
  <c r="H646" i="4"/>
  <c r="H628" i="4"/>
  <c r="H610" i="4"/>
  <c r="H592" i="4"/>
  <c r="H574" i="4"/>
  <c r="H556" i="4"/>
  <c r="H710" i="4"/>
  <c r="H693" i="4"/>
  <c r="H675" i="4"/>
  <c r="H657" i="4"/>
  <c r="H639" i="4"/>
  <c r="H621" i="4"/>
  <c r="H603" i="4"/>
  <c r="H585" i="4"/>
  <c r="H565" i="4"/>
  <c r="H547" i="4"/>
  <c r="H416" i="4"/>
  <c r="H448" i="4"/>
  <c r="H396" i="4"/>
  <c r="H430" i="4"/>
  <c r="H532" i="4"/>
  <c r="H512" i="4"/>
  <c r="H494" i="4"/>
  <c r="H474" i="4"/>
  <c r="H404" i="4"/>
  <c r="H495" i="4"/>
  <c r="H451" i="4"/>
  <c r="H417" i="4"/>
  <c r="H519" i="4"/>
  <c r="H475" i="4"/>
  <c r="H425" i="4"/>
  <c r="H533" i="4"/>
  <c r="H435" i="4"/>
  <c r="H865" i="4"/>
  <c r="H845" i="4"/>
  <c r="H823" i="4"/>
  <c r="H803" i="4"/>
  <c r="H781" i="4"/>
  <c r="H759" i="4"/>
  <c r="H739" i="4"/>
  <c r="H868" i="4"/>
  <c r="H848" i="4"/>
  <c r="H828" i="4"/>
  <c r="H804" i="4"/>
  <c r="H784" i="4"/>
  <c r="H764" i="4"/>
  <c r="H744" i="4"/>
  <c r="H722" i="4"/>
  <c r="H682" i="4"/>
  <c r="H662" i="4"/>
  <c r="H644" i="4"/>
  <c r="H626" i="4"/>
  <c r="H608" i="4"/>
  <c r="H590" i="4"/>
  <c r="H554" i="4"/>
  <c r="H714" i="4"/>
  <c r="H691" i="4"/>
  <c r="H655" i="4"/>
  <c r="H637" i="4"/>
  <c r="H619" i="4"/>
  <c r="H581" i="4"/>
  <c r="H563" i="4"/>
  <c r="H408" i="4"/>
  <c r="H390" i="4"/>
  <c r="H424" i="4"/>
  <c r="H510" i="4"/>
  <c r="H492" i="4"/>
  <c r="H537" i="4"/>
  <c r="H491" i="4"/>
  <c r="H407" i="4"/>
  <c r="H467" i="4"/>
  <c r="H421" i="4"/>
  <c r="H409" i="4"/>
  <c r="H719" i="4"/>
  <c r="H700" i="4"/>
  <c r="H572" i="4"/>
  <c r="H673" i="4"/>
  <c r="H601" i="4"/>
  <c r="H545" i="4"/>
  <c r="H444" i="4"/>
  <c r="H528" i="4"/>
  <c r="H472" i="4"/>
  <c r="H447" i="4"/>
  <c r="H513" i="4"/>
  <c r="H523" i="4"/>
  <c r="H863" i="4"/>
  <c r="H841" i="4"/>
  <c r="H821" i="4"/>
  <c r="H799" i="4"/>
  <c r="H777" i="4"/>
  <c r="H757" i="4"/>
  <c r="H737" i="4"/>
  <c r="H717" i="4"/>
  <c r="H866" i="4"/>
  <c r="H846" i="4"/>
  <c r="H824" i="4"/>
  <c r="H802" i="4"/>
  <c r="H782" i="4"/>
  <c r="H762" i="4"/>
  <c r="H740" i="4"/>
  <c r="H720" i="4"/>
  <c r="H698" i="4"/>
  <c r="H678" i="4"/>
  <c r="H660" i="4"/>
  <c r="H642" i="4"/>
  <c r="H624" i="4"/>
  <c r="H606" i="4"/>
  <c r="H588" i="4"/>
  <c r="H570" i="4"/>
  <c r="H550" i="4"/>
  <c r="H707" i="4"/>
  <c r="H689" i="4"/>
  <c r="H671" i="4"/>
  <c r="H653" i="4"/>
  <c r="H635" i="4"/>
  <c r="H617" i="4"/>
  <c r="H597" i="4"/>
  <c r="H579" i="4"/>
  <c r="H561" i="4"/>
  <c r="H543" i="4"/>
  <c r="H402" i="4"/>
  <c r="H438" i="4"/>
  <c r="H478" i="4"/>
  <c r="H394" i="4"/>
  <c r="H526" i="4"/>
  <c r="H508" i="4"/>
  <c r="H490" i="4"/>
  <c r="H470" i="4"/>
  <c r="H529" i="4"/>
  <c r="H485" i="4"/>
  <c r="H441" i="4"/>
  <c r="H403" i="4"/>
  <c r="H509" i="4"/>
  <c r="H463" i="4"/>
  <c r="H415" i="4"/>
  <c r="H517" i="4"/>
  <c r="H391" i="4"/>
  <c r="H433" i="4"/>
  <c r="H399" i="4"/>
  <c r="H515" i="4"/>
  <c r="H500" i="4"/>
  <c r="H388" i="4"/>
  <c r="H392" i="4"/>
  <c r="H571" i="4"/>
  <c r="H613" i="4"/>
  <c r="H667" i="4"/>
  <c r="H542" i="4"/>
  <c r="H586" i="4"/>
  <c r="H638" i="4"/>
  <c r="H688" i="4"/>
  <c r="H738" i="4"/>
  <c r="H798" i="4"/>
  <c r="H860" i="4"/>
  <c r="H773" i="4"/>
  <c r="H857" i="4"/>
  <c r="I755" i="4"/>
  <c r="T755" i="4" s="1"/>
  <c r="I540" i="4"/>
  <c r="T540" i="4" s="1"/>
  <c r="I808" i="4"/>
  <c r="I794" i="4"/>
  <c r="T794" i="4" s="1"/>
  <c r="I690" i="4"/>
  <c r="T690" i="4" s="1"/>
  <c r="I434" i="4"/>
  <c r="I804" i="4"/>
  <c r="I623" i="4"/>
  <c r="I707" i="4"/>
  <c r="T707" i="4" s="1"/>
  <c r="I667" i="4"/>
  <c r="T667" i="4" s="1"/>
  <c r="I451" i="4"/>
  <c r="I744" i="4"/>
  <c r="I560" i="4"/>
  <c r="T560" i="4" s="1"/>
  <c r="I618" i="4"/>
  <c r="I554" i="4"/>
  <c r="I788" i="4"/>
  <c r="I676" i="4"/>
  <c r="T676" i="4" s="1"/>
  <c r="F25" i="9"/>
  <c r="I835" i="4"/>
  <c r="T835" i="4" s="1"/>
  <c r="I491" i="4"/>
  <c r="T491" i="4" s="1"/>
  <c r="I464" i="4"/>
  <c r="T464" i="4" s="1"/>
  <c r="I829" i="4"/>
  <c r="T829" i="4" s="1"/>
  <c r="I573" i="4"/>
  <c r="T573" i="4" s="1"/>
  <c r="I541" i="4"/>
  <c r="T541" i="4" s="1"/>
  <c r="I477" i="4"/>
  <c r="T477" i="4" s="1"/>
  <c r="I475" i="4"/>
  <c r="T475" i="4" s="1"/>
  <c r="I411" i="4"/>
  <c r="I536" i="4"/>
  <c r="I488" i="4"/>
  <c r="T488" i="4" s="1"/>
  <c r="I749" i="4"/>
  <c r="T749" i="4" s="1"/>
  <c r="I557" i="4"/>
  <c r="I525" i="4"/>
  <c r="T525" i="4" s="1"/>
  <c r="I397" i="4"/>
  <c r="T397" i="4" s="1"/>
  <c r="I636" i="4"/>
  <c r="I847" i="4"/>
  <c r="I775" i="4"/>
  <c r="I519" i="4"/>
  <c r="T519" i="4" s="1"/>
  <c r="I440" i="4"/>
  <c r="I773" i="4"/>
  <c r="T773" i="4" s="1"/>
  <c r="I645" i="4"/>
  <c r="T645" i="4" s="1"/>
  <c r="I389" i="4"/>
  <c r="T389" i="4" s="1"/>
  <c r="I442" i="4"/>
  <c r="I593" i="4"/>
  <c r="I449" i="4"/>
  <c r="I414" i="4"/>
  <c r="I484" i="4"/>
  <c r="I613" i="4"/>
  <c r="T613" i="4" s="1"/>
  <c r="I818" i="4"/>
  <c r="T818" i="4" s="1"/>
  <c r="I711" i="4"/>
  <c r="T711" i="4" s="1"/>
  <c r="I511" i="4"/>
  <c r="I616" i="4"/>
  <c r="T616" i="4"/>
  <c r="I856" i="4"/>
  <c r="I786" i="4"/>
  <c r="I570" i="4"/>
  <c r="I644" i="4"/>
  <c r="T644" i="4" s="1"/>
  <c r="I513" i="4"/>
  <c r="I465" i="4"/>
  <c r="I409" i="4"/>
  <c r="I534" i="4"/>
  <c r="I438" i="4"/>
  <c r="I524" i="4"/>
  <c r="I480" i="4"/>
  <c r="I556" i="4"/>
  <c r="T556" i="4" s="1"/>
  <c r="I770" i="4"/>
  <c r="T770" i="4" s="1"/>
  <c r="I607" i="4"/>
  <c r="I415" i="4"/>
  <c r="I561" i="4"/>
  <c r="I789" i="4"/>
  <c r="T789" i="4" s="1"/>
  <c r="I504" i="4"/>
  <c r="I648" i="4"/>
  <c r="I520" i="4"/>
  <c r="E52" i="9"/>
  <c r="J496" i="4"/>
  <c r="J549" i="4"/>
  <c r="J538" i="4"/>
  <c r="J785" i="4"/>
  <c r="J830" i="4"/>
  <c r="J389" i="4"/>
  <c r="J418" i="4"/>
  <c r="C5" i="24"/>
  <c r="J791" i="4"/>
  <c r="J663" i="4"/>
  <c r="J849" i="4"/>
  <c r="J721" i="4"/>
  <c r="G11" i="9"/>
  <c r="J519" i="4"/>
  <c r="J570" i="4"/>
  <c r="J442" i="4"/>
  <c r="J624" i="4"/>
  <c r="J650" i="4"/>
  <c r="J485" i="4"/>
  <c r="J740" i="4"/>
  <c r="J596" i="4"/>
  <c r="J468" i="4"/>
  <c r="J680" i="4"/>
  <c r="J463" i="4"/>
  <c r="J851" i="4"/>
  <c r="J695" i="4"/>
  <c r="G28" i="9"/>
  <c r="J717" i="4"/>
  <c r="J828" i="4"/>
  <c r="J854" i="4"/>
  <c r="J506" i="4"/>
  <c r="J864" i="4"/>
  <c r="J778" i="4"/>
  <c r="J513" i="4"/>
  <c r="J724" i="4"/>
  <c r="J564" i="4"/>
  <c r="J432" i="4"/>
  <c r="J706" i="4"/>
  <c r="G25" i="9"/>
  <c r="J723" i="4"/>
  <c r="J845" i="4"/>
  <c r="J685" i="4"/>
  <c r="J684" i="4"/>
  <c r="J598" i="4"/>
  <c r="J555" i="4"/>
  <c r="J443" i="4"/>
  <c r="J517" i="4"/>
  <c r="J612" i="4"/>
  <c r="J532" i="4"/>
  <c r="J808" i="4"/>
  <c r="J455" i="4"/>
  <c r="J855" i="4"/>
  <c r="J691" i="4"/>
  <c r="J817" i="4"/>
  <c r="J657" i="4"/>
  <c r="J422" i="4"/>
  <c r="J566" i="4"/>
  <c r="J543" i="4"/>
  <c r="J399" i="4"/>
  <c r="J481" i="4"/>
  <c r="J563" i="4"/>
  <c r="J528" i="4"/>
  <c r="J792" i="4"/>
  <c r="J787" i="4"/>
  <c r="J627" i="4"/>
  <c r="J781" i="4"/>
  <c r="J621" i="4"/>
  <c r="J870" i="4"/>
  <c r="J502" i="4"/>
  <c r="J736" i="4"/>
  <c r="J581" i="4"/>
  <c r="J405" i="4"/>
  <c r="J718" i="4"/>
  <c r="J464" i="4"/>
  <c r="J818" i="4"/>
  <c r="J759" i="4"/>
  <c r="J599" i="4"/>
  <c r="J753" i="4"/>
  <c r="G13" i="9"/>
  <c r="J742" i="4"/>
  <c r="J474" i="4"/>
  <c r="J608" i="4"/>
  <c r="J577" i="4"/>
  <c r="J393" i="4"/>
  <c r="J702" i="4"/>
  <c r="J436" i="4"/>
  <c r="J690" i="4"/>
  <c r="G23" i="9"/>
  <c r="J727" i="4"/>
  <c r="G26" i="9"/>
  <c r="J689" i="4"/>
  <c r="J700" i="4"/>
  <c r="J614" i="4"/>
  <c r="J438" i="4"/>
  <c r="J388" i="4"/>
  <c r="J545" i="4"/>
  <c r="J852" i="4"/>
  <c r="J560" i="4"/>
  <c r="J400" i="4"/>
  <c r="J575" i="4"/>
  <c r="J664" i="4"/>
  <c r="J449" i="4"/>
  <c r="J470" i="4"/>
  <c r="J653" i="4"/>
  <c r="J819" i="4"/>
  <c r="J404" i="4"/>
  <c r="J453" i="4"/>
  <c r="J534" i="4"/>
  <c r="J749" i="4"/>
  <c r="J823" i="4"/>
  <c r="A9" i="24"/>
  <c r="A17" i="24"/>
  <c r="A25" i="24"/>
  <c r="A2" i="24"/>
  <c r="A16" i="25"/>
  <c r="A6" i="24"/>
  <c r="A14" i="24"/>
  <c r="A22" i="24"/>
  <c r="A3" i="24"/>
  <c r="A11" i="24"/>
  <c r="A19" i="24"/>
  <c r="A27" i="24"/>
  <c r="A8" i="24"/>
  <c r="A16" i="24"/>
  <c r="A24" i="24"/>
  <c r="A5" i="24"/>
  <c r="A13" i="24"/>
  <c r="A21" i="24"/>
  <c r="A18" i="24"/>
  <c r="A20" i="24"/>
  <c r="A10" i="24"/>
  <c r="A12" i="24"/>
  <c r="A23" i="24"/>
  <c r="A4" i="24"/>
  <c r="A15" i="24"/>
  <c r="A26" i="24"/>
  <c r="A28" i="24"/>
  <c r="A7" i="24"/>
  <c r="B26" i="24"/>
  <c r="B15" i="24"/>
  <c r="B12" i="24"/>
  <c r="B9" i="24"/>
  <c r="B3" i="24"/>
  <c r="B27" i="24"/>
  <c r="B8" i="24"/>
  <c r="F56" i="9"/>
  <c r="H1044" i="4"/>
  <c r="H1068" i="4"/>
  <c r="H1061" i="4"/>
  <c r="H1212" i="4"/>
  <c r="H1219" i="4"/>
  <c r="H1088" i="4"/>
  <c r="I931" i="4"/>
  <c r="T931" i="4" s="1"/>
  <c r="I1084" i="4"/>
  <c r="T1084" i="4" s="1"/>
  <c r="I1307" i="4"/>
  <c r="T1307" i="4" s="1"/>
  <c r="J1076" i="4"/>
  <c r="I899" i="4"/>
  <c r="T899" i="4" s="1"/>
  <c r="I1041" i="4"/>
  <c r="I997" i="4"/>
  <c r="T997" i="4" s="1"/>
  <c r="J992" i="4"/>
  <c r="I1043" i="4"/>
  <c r="I1147" i="4"/>
  <c r="T1147" i="4" s="1"/>
  <c r="I956" i="4"/>
  <c r="T956" i="4" s="1"/>
  <c r="I1273" i="4"/>
  <c r="J874" i="4"/>
  <c r="I1256" i="4"/>
  <c r="T1256" i="4" s="1"/>
  <c r="I955" i="4"/>
  <c r="T955" i="4" s="1"/>
  <c r="I890" i="4"/>
  <c r="T890" i="4" s="1"/>
  <c r="E56" i="9"/>
  <c r="H1028" i="4"/>
  <c r="H1159" i="4"/>
  <c r="H1052" i="4"/>
  <c r="H977" i="4"/>
  <c r="H1053" i="4"/>
  <c r="H1138" i="4"/>
  <c r="H1214" i="4"/>
  <c r="H1308" i="4"/>
  <c r="H1233" i="4"/>
  <c r="H1313" i="4"/>
  <c r="H1048" i="4"/>
  <c r="H914" i="4"/>
  <c r="H874" i="4"/>
  <c r="H1096" i="4"/>
  <c r="H963" i="4"/>
  <c r="H1167" i="4"/>
  <c r="H974" i="4"/>
  <c r="H921" i="4"/>
  <c r="H997" i="4"/>
  <c r="H1152" i="4"/>
  <c r="H1230" i="4"/>
  <c r="H1310" i="4"/>
  <c r="H1235" i="4"/>
  <c r="H1331" i="4"/>
  <c r="H966" i="4"/>
  <c r="H930" i="4"/>
  <c r="J1033" i="4"/>
  <c r="H1059" i="4"/>
  <c r="H958" i="4"/>
  <c r="H1030" i="4"/>
  <c r="H910" i="4"/>
  <c r="H913" i="4"/>
  <c r="H989" i="4"/>
  <c r="H1154" i="4"/>
  <c r="H1244" i="4"/>
  <c r="H1324" i="4"/>
  <c r="H1251" i="4"/>
  <c r="H1345" i="4"/>
  <c r="H1104" i="4"/>
  <c r="H1010" i="4"/>
  <c r="I1124" i="4"/>
  <c r="T1124" i="4" s="1"/>
  <c r="I1173" i="4"/>
  <c r="T1173" i="4" s="1"/>
  <c r="I1192" i="4"/>
  <c r="T1192" i="4" s="1"/>
  <c r="J1098" i="4"/>
  <c r="H1054" i="4"/>
  <c r="H894" i="4"/>
  <c r="H1157" i="4"/>
  <c r="H1105" i="4"/>
  <c r="H1012" i="4"/>
  <c r="H933" i="4"/>
  <c r="H1170" i="4"/>
  <c r="H1246" i="4"/>
  <c r="H1340" i="4"/>
  <c r="H1267" i="4"/>
  <c r="H1347" i="4"/>
  <c r="H918" i="4"/>
  <c r="J1090" i="4"/>
  <c r="J879" i="4"/>
  <c r="E2" i="20"/>
  <c r="E54" i="9"/>
  <c r="F2" i="20"/>
  <c r="F53" i="9"/>
  <c r="F50" i="9"/>
  <c r="V874" i="4"/>
  <c r="G57" i="9"/>
  <c r="I1096" i="4"/>
  <c r="I912" i="4"/>
  <c r="T912" i="4" s="1"/>
  <c r="I879" i="4"/>
  <c r="T879" i="4" s="1"/>
  <c r="I1065" i="4"/>
  <c r="I1110" i="4"/>
  <c r="T1110" i="4" s="1"/>
  <c r="I1129" i="4"/>
  <c r="I900" i="4"/>
  <c r="T900" i="4" s="1"/>
  <c r="I1025" i="4"/>
  <c r="I1303" i="4"/>
  <c r="T1303" i="4" s="1"/>
  <c r="I1309" i="4"/>
  <c r="T1309" i="4" s="1"/>
  <c r="I1046" i="4"/>
  <c r="I1353" i="4"/>
  <c r="H1031" i="4"/>
  <c r="J1055" i="4"/>
  <c r="I875" i="4"/>
  <c r="T875" i="4" s="1"/>
  <c r="I1099" i="4"/>
  <c r="I960" i="4"/>
  <c r="T960" i="4" s="1"/>
  <c r="I1027" i="4"/>
  <c r="I1060" i="4"/>
  <c r="I1119" i="4"/>
  <c r="T1119" i="4" s="1"/>
  <c r="I1161" i="4"/>
  <c r="I891" i="4"/>
  <c r="T891" i="4" s="1"/>
  <c r="I1015" i="4"/>
  <c r="I1343" i="4"/>
  <c r="T1343" i="4" s="1"/>
  <c r="I1333" i="4"/>
  <c r="T1333" i="4" s="1"/>
  <c r="I1014" i="4"/>
  <c r="J928" i="4"/>
  <c r="G61" i="9"/>
  <c r="I916" i="4"/>
  <c r="T916" i="4" s="1"/>
  <c r="I969" i="4"/>
  <c r="I1075" i="4"/>
  <c r="I1004" i="4"/>
  <c r="I1071" i="4"/>
  <c r="T1071" i="4" s="1"/>
  <c r="I1104" i="4"/>
  <c r="I1167" i="4"/>
  <c r="I1079" i="4"/>
  <c r="I1002" i="4"/>
  <c r="I917" i="4"/>
  <c r="T917" i="4" s="1"/>
  <c r="I1238" i="4"/>
  <c r="T1238" i="4" s="1"/>
  <c r="I1184" i="4"/>
  <c r="T1184" i="4" s="1"/>
  <c r="G56" i="9"/>
  <c r="J1068" i="4"/>
  <c r="I1035" i="4"/>
  <c r="I889" i="4"/>
  <c r="T889" i="4" s="1"/>
  <c r="I999" i="4"/>
  <c r="I1175" i="4"/>
  <c r="T1175" i="4" s="1"/>
  <c r="I994" i="4"/>
  <c r="I1270" i="4"/>
  <c r="T1270" i="4" s="1"/>
  <c r="J1087" i="4"/>
  <c r="J969" i="4"/>
  <c r="F58" i="9"/>
  <c r="I1008" i="4"/>
  <c r="I1179" i="4"/>
  <c r="T1179" i="4" s="1"/>
  <c r="I1055" i="4"/>
  <c r="I1093" i="4"/>
  <c r="I929" i="4"/>
  <c r="T929" i="4" s="1"/>
  <c r="I1219" i="4"/>
  <c r="T1219" i="4" s="1"/>
  <c r="I1292" i="4"/>
  <c r="T1292" i="4" s="1"/>
  <c r="F57" i="9"/>
  <c r="I1048" i="4"/>
  <c r="H944" i="4"/>
  <c r="H899" i="4"/>
  <c r="H1035" i="4"/>
  <c r="H979" i="4"/>
  <c r="H1041" i="4"/>
  <c r="H876" i="4"/>
  <c r="H1120" i="4"/>
  <c r="H1186" i="4"/>
  <c r="H1260" i="4"/>
  <c r="H1326" i="4"/>
  <c r="H1249" i="4"/>
  <c r="H1315" i="4"/>
  <c r="I1053" i="4"/>
  <c r="I1021" i="4"/>
  <c r="I943" i="4"/>
  <c r="I1196" i="4"/>
  <c r="T1196" i="4" s="1"/>
  <c r="I963" i="4"/>
  <c r="T963" i="4" s="1"/>
  <c r="I968" i="4"/>
  <c r="T968" i="4" s="1"/>
  <c r="I1029" i="4"/>
  <c r="I1224" i="4"/>
  <c r="T1224" i="4" s="1"/>
  <c r="I888" i="4"/>
  <c r="T888" i="4" s="1"/>
  <c r="I922" i="4"/>
  <c r="T922" i="4" s="1"/>
  <c r="I1259" i="4"/>
  <c r="T1259" i="4" s="1"/>
  <c r="I1199" i="4"/>
  <c r="T1199" i="4" s="1"/>
  <c r="I1316" i="4"/>
  <c r="T1316" i="4" s="1"/>
  <c r="J1100" i="4"/>
  <c r="J1079" i="4"/>
  <c r="J1052" i="4"/>
  <c r="I983" i="4"/>
  <c r="I1351" i="4"/>
  <c r="I1218" i="4"/>
  <c r="T1218" i="4" s="1"/>
  <c r="I1341" i="4"/>
  <c r="T1341" i="4" s="1"/>
  <c r="I1299" i="4"/>
  <c r="T1299" i="4" s="1"/>
  <c r="I934" i="4"/>
  <c r="T934" i="4" s="1"/>
  <c r="I1241" i="4"/>
  <c r="I907" i="4"/>
  <c r="T907" i="4" s="1"/>
  <c r="I1172" i="4"/>
  <c r="T1172" i="4" s="1"/>
  <c r="I1342" i="4"/>
  <c r="T1342" i="4" s="1"/>
  <c r="I902" i="4"/>
  <c r="T902" i="4" s="1"/>
  <c r="I1086" i="4"/>
  <c r="I1235" i="4"/>
  <c r="T1235" i="4" s="1"/>
  <c r="I1320" i="4"/>
  <c r="T1320" i="4" s="1"/>
  <c r="I1290" i="4"/>
  <c r="T1290" i="4" s="1"/>
  <c r="I970" i="4"/>
  <c r="I1319" i="4"/>
  <c r="T1319" i="4" s="1"/>
  <c r="I1149" i="4"/>
  <c r="T1149" i="4" s="1"/>
  <c r="I1095" i="4"/>
  <c r="I1052" i="4"/>
  <c r="I996" i="4"/>
  <c r="I1169" i="4"/>
  <c r="T1169" i="4" s="1"/>
  <c r="I1000" i="4"/>
  <c r="I1280" i="4"/>
  <c r="T1280" i="4" s="1"/>
  <c r="I940" i="4"/>
  <c r="T940" i="4" s="1"/>
  <c r="I1076" i="4"/>
  <c r="I911" i="4"/>
  <c r="T911" i="4" s="1"/>
  <c r="I944" i="4"/>
  <c r="T944" i="4" s="1"/>
  <c r="I1158" i="4"/>
  <c r="T1158" i="4"/>
  <c r="I1321" i="4"/>
  <c r="I1334" i="4"/>
  <c r="T1334" i="4" s="1"/>
  <c r="I910" i="4"/>
  <c r="T910" i="4" s="1"/>
  <c r="I1094" i="4"/>
  <c r="I975" i="4"/>
  <c r="I1003" i="4"/>
  <c r="I1236" i="4"/>
  <c r="T1236" i="4" s="1"/>
  <c r="I1148" i="4"/>
  <c r="T1148" i="4" s="1"/>
  <c r="I1262" i="4"/>
  <c r="T1262" i="4" s="1"/>
  <c r="I1006" i="4"/>
  <c r="I1331" i="4"/>
  <c r="T1331" i="4" s="1"/>
  <c r="I909" i="4"/>
  <c r="T909" i="4" s="1"/>
  <c r="I1330" i="4"/>
  <c r="T1330" i="4" s="1"/>
  <c r="I1034" i="4"/>
  <c r="I1279" i="4"/>
  <c r="I952" i="4"/>
  <c r="T952" i="4" s="1"/>
  <c r="I1067" i="4"/>
  <c r="I1085" i="4"/>
  <c r="I1001" i="4"/>
  <c r="I1059" i="4"/>
  <c r="I1081" i="4"/>
  <c r="I935" i="4"/>
  <c r="T935" i="4" s="1"/>
  <c r="I1287" i="4"/>
  <c r="I1108" i="4"/>
  <c r="T1108" i="4" s="1"/>
  <c r="I1072" i="4"/>
  <c r="I1115" i="4"/>
  <c r="T1115" i="4" s="1"/>
  <c r="I1231" i="4"/>
  <c r="T1231" i="4" s="1"/>
  <c r="I883" i="4"/>
  <c r="T883" i="4" s="1"/>
  <c r="I1181" i="4"/>
  <c r="T1181" i="4" s="1"/>
  <c r="I1026" i="4"/>
  <c r="I1250" i="4"/>
  <c r="T1250" i="4" s="1"/>
  <c r="I941" i="4"/>
  <c r="T941" i="4" s="1"/>
  <c r="I1230" i="4"/>
  <c r="T1230" i="4" s="1"/>
  <c r="I1313" i="4"/>
  <c r="I1188" i="4"/>
  <c r="T1188" i="4" s="1"/>
  <c r="I1112" i="4"/>
  <c r="T1112" i="4" s="1"/>
  <c r="I905" i="4"/>
  <c r="T905" i="4" s="1"/>
  <c r="I921" i="4"/>
  <c r="T921" i="4" s="1"/>
  <c r="I1033" i="4"/>
  <c r="I876" i="4"/>
  <c r="T876" i="4" s="1"/>
  <c r="I1087" i="4"/>
  <c r="I1153" i="4"/>
  <c r="I1127" i="4"/>
  <c r="I1118" i="4"/>
  <c r="T1118" i="4" s="1"/>
  <c r="I1031" i="4"/>
  <c r="I1107" i="4"/>
  <c r="T1107" i="4" s="1"/>
  <c r="I930" i="4"/>
  <c r="T930" i="4" s="1"/>
  <c r="I1322" i="4"/>
  <c r="T1322" i="4" s="1"/>
  <c r="I1227" i="4"/>
  <c r="T1227" i="4" s="1"/>
  <c r="I1022" i="4"/>
  <c r="T1022" i="4" s="1"/>
  <c r="I1294" i="4"/>
  <c r="T1294" i="4" s="1"/>
  <c r="I1144" i="4"/>
  <c r="T1144" i="4" s="1"/>
  <c r="J1129" i="4"/>
  <c r="J1166" i="4"/>
  <c r="J1294" i="4"/>
  <c r="J1242" i="4"/>
  <c r="J1074" i="4"/>
  <c r="J1063" i="4"/>
  <c r="J1017" i="4"/>
  <c r="J953" i="4"/>
  <c r="J877" i="4"/>
  <c r="J1198" i="4"/>
  <c r="J1326" i="4"/>
  <c r="J1103" i="4"/>
  <c r="J1092" i="4"/>
  <c r="J1040" i="4"/>
  <c r="J976" i="4"/>
  <c r="J1146" i="4"/>
  <c r="J1274" i="4"/>
  <c r="J1001" i="4"/>
  <c r="J937" i="4"/>
  <c r="J888" i="4"/>
  <c r="J1118" i="4"/>
  <c r="J1230" i="4"/>
  <c r="J1358" i="4"/>
  <c r="J1066" i="4"/>
  <c r="J1024" i="4"/>
  <c r="J960" i="4"/>
  <c r="J1178" i="4"/>
  <c r="J1306" i="4"/>
  <c r="J1095" i="4"/>
  <c r="J1084" i="4"/>
  <c r="J1047" i="4"/>
  <c r="J985" i="4"/>
  <c r="J919" i="4"/>
  <c r="J1113" i="4"/>
  <c r="J1134" i="4"/>
  <c r="J1262" i="4"/>
  <c r="H915" i="4"/>
  <c r="H985" i="4"/>
  <c r="H884" i="4"/>
  <c r="H1199" i="4"/>
  <c r="H1168" i="4"/>
  <c r="H1228" i="4"/>
  <c r="H1292" i="4"/>
  <c r="H1356" i="4"/>
  <c r="H1265" i="4"/>
  <c r="H1329" i="4"/>
  <c r="H875" i="4"/>
  <c r="H895" i="4"/>
  <c r="H1003" i="4"/>
  <c r="J1082" i="4"/>
  <c r="J1071" i="4"/>
  <c r="J1060" i="4"/>
  <c r="J1008" i="4"/>
  <c r="J944" i="4"/>
  <c r="J901" i="4"/>
  <c r="J1210" i="4"/>
  <c r="J1338" i="4"/>
  <c r="E59" i="9"/>
  <c r="H1193" i="4"/>
  <c r="H1043" i="4"/>
  <c r="H880" i="4"/>
  <c r="H1177" i="4"/>
  <c r="H1018" i="4"/>
  <c r="H954" i="4"/>
  <c r="H890" i="4"/>
  <c r="H1055" i="4"/>
  <c r="H904" i="4"/>
  <c r="H1175" i="4"/>
  <c r="H992" i="4"/>
  <c r="H1173" i="4"/>
  <c r="H1046" i="4"/>
  <c r="H1036" i="4"/>
  <c r="H970" i="4"/>
  <c r="H906" i="4"/>
  <c r="H1131" i="4"/>
  <c r="H1097" i="4"/>
  <c r="H1033" i="4"/>
  <c r="H969" i="4"/>
  <c r="H905" i="4"/>
  <c r="H996" i="4"/>
  <c r="H932" i="4"/>
  <c r="H1201" i="4"/>
  <c r="H1045" i="4"/>
  <c r="H981" i="4"/>
  <c r="H917" i="4"/>
  <c r="H1108" i="4"/>
  <c r="H1124" i="4"/>
  <c r="H1140" i="4"/>
  <c r="H1156" i="4"/>
  <c r="H1172" i="4"/>
  <c r="H1188" i="4"/>
  <c r="H1200" i="4"/>
  <c r="H1216" i="4"/>
  <c r="H1232" i="4"/>
  <c r="H1248" i="4"/>
  <c r="H1264" i="4"/>
  <c r="H1280" i="4"/>
  <c r="H1296" i="4"/>
  <c r="H1312" i="4"/>
  <c r="H1328" i="4"/>
  <c r="H1344" i="4"/>
  <c r="H1205" i="4"/>
  <c r="H1221" i="4"/>
  <c r="H1237" i="4"/>
  <c r="H1253" i="4"/>
  <c r="H1269" i="4"/>
  <c r="H1285" i="4"/>
  <c r="H1301" i="4"/>
  <c r="H1317" i="4"/>
  <c r="H1333" i="4"/>
  <c r="H1349" i="4"/>
  <c r="H1080" i="4"/>
  <c r="H902" i="4"/>
  <c r="H998" i="4"/>
  <c r="H888" i="4"/>
  <c r="H950" i="4"/>
  <c r="H939" i="4"/>
  <c r="H1026" i="4"/>
  <c r="H1102" i="4"/>
  <c r="H1038" i="4"/>
  <c r="H1117" i="4"/>
  <c r="H1185" i="4"/>
  <c r="H999" i="4"/>
  <c r="H935" i="4"/>
  <c r="H1115" i="4"/>
  <c r="H1050" i="4"/>
  <c r="H1113" i="4"/>
  <c r="H1183" i="4"/>
  <c r="H1109" i="4"/>
  <c r="H1181" i="4"/>
  <c r="H960" i="4"/>
  <c r="H1015" i="4"/>
  <c r="H951" i="4"/>
  <c r="H887" i="4"/>
  <c r="H1139" i="4"/>
  <c r="H1089" i="4"/>
  <c r="H1025" i="4"/>
  <c r="H961" i="4"/>
  <c r="H897" i="4"/>
  <c r="H988" i="4"/>
  <c r="H924" i="4"/>
  <c r="H1101" i="4"/>
  <c r="H1037" i="4"/>
  <c r="H973" i="4"/>
  <c r="H909" i="4"/>
  <c r="H1110" i="4"/>
  <c r="H1126" i="4"/>
  <c r="H1142" i="4"/>
  <c r="H1158" i="4"/>
  <c r="H1174" i="4"/>
  <c r="H1197" i="4"/>
  <c r="H1202" i="4"/>
  <c r="H1218" i="4"/>
  <c r="H1234" i="4"/>
  <c r="H1250" i="4"/>
  <c r="H1266" i="4"/>
  <c r="H1282" i="4"/>
  <c r="H1298" i="4"/>
  <c r="H1314" i="4"/>
  <c r="H1330" i="4"/>
  <c r="H1346" i="4"/>
  <c r="H1207" i="4"/>
  <c r="H1223" i="4"/>
  <c r="H1239" i="4"/>
  <c r="H1255" i="4"/>
  <c r="H1271" i="4"/>
  <c r="H1287" i="4"/>
  <c r="H1303" i="4"/>
  <c r="H1319" i="4"/>
  <c r="H1335" i="4"/>
  <c r="H1351" i="4"/>
  <c r="H1119" i="4"/>
  <c r="H952" i="4"/>
  <c r="H975" i="4"/>
  <c r="H879" i="4"/>
  <c r="H991" i="4"/>
  <c r="H946" i="4"/>
  <c r="H1042" i="4"/>
  <c r="H1091" i="4"/>
  <c r="H1027" i="4"/>
  <c r="H1129" i="4"/>
  <c r="H1203" i="4"/>
  <c r="H995" i="4"/>
  <c r="H931" i="4"/>
  <c r="H1103" i="4"/>
  <c r="H1039" i="4"/>
  <c r="H1127" i="4"/>
  <c r="H1111" i="4"/>
  <c r="H1125" i="4"/>
  <c r="H1189" i="4"/>
  <c r="H928" i="4"/>
  <c r="H1011" i="4"/>
  <c r="H947" i="4"/>
  <c r="H883" i="4"/>
  <c r="H1147" i="4"/>
  <c r="H1081" i="4"/>
  <c r="H1017" i="4"/>
  <c r="H953" i="4"/>
  <c r="H889" i="4"/>
  <c r="H980" i="4"/>
  <c r="H916" i="4"/>
  <c r="H1093" i="4"/>
  <c r="H1029" i="4"/>
  <c r="H965" i="4"/>
  <c r="H901" i="4"/>
  <c r="H1112" i="4"/>
  <c r="H1128" i="4"/>
  <c r="H1144" i="4"/>
  <c r="H1160" i="4"/>
  <c r="H1176" i="4"/>
  <c r="H1195" i="4"/>
  <c r="H1204" i="4"/>
  <c r="H1220" i="4"/>
  <c r="H1236" i="4"/>
  <c r="H1252" i="4"/>
  <c r="H1268" i="4"/>
  <c r="H1284" i="4"/>
  <c r="H1300" i="4"/>
  <c r="H1316" i="4"/>
  <c r="H1332" i="4"/>
  <c r="H1348" i="4"/>
  <c r="H1209" i="4"/>
  <c r="H1225" i="4"/>
  <c r="H1241" i="4"/>
  <c r="H1257" i="4"/>
  <c r="H1273" i="4"/>
  <c r="H1289" i="4"/>
  <c r="H1305" i="4"/>
  <c r="H1321" i="4"/>
  <c r="H1337" i="4"/>
  <c r="H1353" i="4"/>
  <c r="H1047" i="4"/>
  <c r="H1040" i="4"/>
  <c r="H984" i="4"/>
  <c r="H982" i="4"/>
  <c r="H1032" i="4"/>
  <c r="H962" i="4"/>
  <c r="H1058" i="4"/>
  <c r="H920" i="4"/>
  <c r="A20" i="25"/>
  <c r="E58" i="9"/>
  <c r="H891" i="4"/>
  <c r="H1086" i="4"/>
  <c r="H1022" i="4"/>
  <c r="H1137" i="4"/>
  <c r="H1092" i="4"/>
  <c r="H990" i="4"/>
  <c r="H926" i="4"/>
  <c r="H1098" i="4"/>
  <c r="H1034" i="4"/>
  <c r="H1135" i="4"/>
  <c r="H1099" i="4"/>
  <c r="H1133" i="4"/>
  <c r="H882" i="4"/>
  <c r="H896" i="4"/>
  <c r="H1006" i="4"/>
  <c r="H942" i="4"/>
  <c r="H878" i="4"/>
  <c r="H1155" i="4"/>
  <c r="H1073" i="4"/>
  <c r="H1009" i="4"/>
  <c r="H945" i="4"/>
  <c r="H881" i="4"/>
  <c r="H972" i="4"/>
  <c r="H908" i="4"/>
  <c r="H1085" i="4"/>
  <c r="H1021" i="4"/>
  <c r="H957" i="4"/>
  <c r="H893" i="4"/>
  <c r="H1114" i="4"/>
  <c r="H1130" i="4"/>
  <c r="H1146" i="4"/>
  <c r="H1162" i="4"/>
  <c r="H1178" i="4"/>
  <c r="H1190" i="4"/>
  <c r="H1206" i="4"/>
  <c r="H1222" i="4"/>
  <c r="H1238" i="4"/>
  <c r="H1254" i="4"/>
  <c r="H1270" i="4"/>
  <c r="H1286" i="4"/>
  <c r="H1302" i="4"/>
  <c r="H1318" i="4"/>
  <c r="H1334" i="4"/>
  <c r="H1350" i="4"/>
  <c r="H1211" i="4"/>
  <c r="H1227" i="4"/>
  <c r="H1243" i="4"/>
  <c r="H1259" i="4"/>
  <c r="H1275" i="4"/>
  <c r="H1291" i="4"/>
  <c r="H1307" i="4"/>
  <c r="H1323" i="4"/>
  <c r="H1339" i="4"/>
  <c r="H1355" i="4"/>
  <c r="H1063" i="4"/>
  <c r="H934" i="4"/>
  <c r="H1016" i="4"/>
  <c r="H1007" i="4"/>
  <c r="H971" i="4"/>
  <c r="H1074" i="4"/>
  <c r="E57" i="9"/>
  <c r="H923" i="4"/>
  <c r="H1075" i="4"/>
  <c r="H1008" i="4"/>
  <c r="H1145" i="4"/>
  <c r="H1076" i="4"/>
  <c r="H986" i="4"/>
  <c r="H922" i="4"/>
  <c r="H1087" i="4"/>
  <c r="H1023" i="4"/>
  <c r="H1143" i="4"/>
  <c r="H1078" i="4"/>
  <c r="H1141" i="4"/>
  <c r="H1094" i="4"/>
  <c r="H1100" i="4"/>
  <c r="H1002" i="4"/>
  <c r="H938" i="4"/>
  <c r="H1107" i="4"/>
  <c r="H1163" i="4"/>
  <c r="H1065" i="4"/>
  <c r="H1001" i="4"/>
  <c r="H937" i="4"/>
  <c r="H1191" i="4"/>
  <c r="H964" i="4"/>
  <c r="H900" i="4"/>
  <c r="H1077" i="4"/>
  <c r="H1013" i="4"/>
  <c r="H949" i="4"/>
  <c r="H885" i="4"/>
  <c r="H1116" i="4"/>
  <c r="H1132" i="4"/>
  <c r="H1148" i="4"/>
  <c r="H1164" i="4"/>
  <c r="H1180" i="4"/>
  <c r="H1192" i="4"/>
  <c r="H1208" i="4"/>
  <c r="H1224" i="4"/>
  <c r="H1240" i="4"/>
  <c r="H1256" i="4"/>
  <c r="H1272" i="4"/>
  <c r="H1288" i="4"/>
  <c r="H1304" i="4"/>
  <c r="H1320" i="4"/>
  <c r="H1336" i="4"/>
  <c r="H1352" i="4"/>
  <c r="H1213" i="4"/>
  <c r="H1229" i="4"/>
  <c r="H1245" i="4"/>
  <c r="H1261" i="4"/>
  <c r="H1277" i="4"/>
  <c r="H1293" i="4"/>
  <c r="H1309" i="4"/>
  <c r="H1325" i="4"/>
  <c r="H1341" i="4"/>
  <c r="H1357" i="4"/>
  <c r="H1079" i="4"/>
  <c r="H1072" i="4"/>
  <c r="H1024" i="4"/>
  <c r="H886" i="4"/>
  <c r="H1014" i="4"/>
  <c r="H898" i="4"/>
  <c r="H978" i="4"/>
  <c r="H1090" i="4"/>
  <c r="E60" i="9"/>
  <c r="H955" i="4"/>
  <c r="H1070" i="4"/>
  <c r="H976" i="4"/>
  <c r="H1153" i="4"/>
  <c r="H1060" i="4"/>
  <c r="H967" i="4"/>
  <c r="H903" i="4"/>
  <c r="H1082" i="4"/>
  <c r="H1000" i="4"/>
  <c r="H1151" i="4"/>
  <c r="H1067" i="4"/>
  <c r="H1149" i="4"/>
  <c r="H1083" i="4"/>
  <c r="H1084" i="4"/>
  <c r="H983" i="4"/>
  <c r="H919" i="4"/>
  <c r="H1123" i="4"/>
  <c r="H1171" i="4"/>
  <c r="H1057" i="4"/>
  <c r="H993" i="4"/>
  <c r="H929" i="4"/>
  <c r="H1020" i="4"/>
  <c r="H956" i="4"/>
  <c r="H892" i="4"/>
  <c r="H1069" i="4"/>
  <c r="H1005" i="4"/>
  <c r="H941" i="4"/>
  <c r="H877" i="4"/>
  <c r="H1118" i="4"/>
  <c r="H1134" i="4"/>
  <c r="H1150" i="4"/>
  <c r="H1166" i="4"/>
  <c r="H1182" i="4"/>
  <c r="H1194" i="4"/>
  <c r="H1210" i="4"/>
  <c r="H1226" i="4"/>
  <c r="H1242" i="4"/>
  <c r="H1258" i="4"/>
  <c r="H1274" i="4"/>
  <c r="H1290" i="4"/>
  <c r="H1306" i="4"/>
  <c r="H1322" i="4"/>
  <c r="H1338" i="4"/>
  <c r="H1354" i="4"/>
  <c r="H1215" i="4"/>
  <c r="H1231" i="4"/>
  <c r="H1247" i="4"/>
  <c r="H1263" i="4"/>
  <c r="H1279" i="4"/>
  <c r="H1295" i="4"/>
  <c r="H1311" i="4"/>
  <c r="H1327" i="4"/>
  <c r="H1343" i="4"/>
  <c r="H1359" i="4"/>
  <c r="H1095" i="4"/>
  <c r="H1056" i="4"/>
  <c r="H911" i="4"/>
  <c r="H927" i="4"/>
  <c r="H907" i="4"/>
  <c r="I1080" i="4"/>
  <c r="I948" i="4"/>
  <c r="T948" i="4" s="1"/>
  <c r="I1101" i="4"/>
  <c r="I928" i="4"/>
  <c r="T928" i="4" s="1"/>
  <c r="I976" i="4"/>
  <c r="I1037" i="4"/>
  <c r="I1091" i="4"/>
  <c r="I1139" i="4"/>
  <c r="T1139" i="4" s="1"/>
  <c r="I1049" i="4"/>
  <c r="I995" i="4"/>
  <c r="T995" i="4" s="1"/>
  <c r="I908" i="4"/>
  <c r="T908" i="4" s="1"/>
  <c r="I1213" i="4"/>
  <c r="T1213" i="4" s="1"/>
  <c r="I1023" i="4"/>
  <c r="I936" i="4"/>
  <c r="T936" i="4" s="1"/>
  <c r="I1237" i="4"/>
  <c r="T1237" i="4" s="1"/>
  <c r="I1061" i="4"/>
  <c r="I991" i="4"/>
  <c r="T991" i="4" s="1"/>
  <c r="I1122" i="4"/>
  <c r="T1122" i="4" s="1"/>
  <c r="I1135" i="4"/>
  <c r="T1135" i="4" s="1"/>
  <c r="I1295" i="4"/>
  <c r="I1195" i="4"/>
  <c r="T1195" i="4" s="1"/>
  <c r="I951" i="4"/>
  <c r="T951" i="4" s="1"/>
  <c r="I1109" i="4"/>
  <c r="T1109" i="4" s="1"/>
  <c r="I1189" i="4"/>
  <c r="T1189" i="4" s="1"/>
  <c r="I1229" i="4"/>
  <c r="T1229" i="4" s="1"/>
  <c r="I962" i="4"/>
  <c r="T962" i="4" s="1"/>
  <c r="I1258" i="4"/>
  <c r="T1258" i="4" s="1"/>
  <c r="I1354" i="4"/>
  <c r="T1354" i="4" s="1"/>
  <c r="I1328" i="4"/>
  <c r="T1328" i="4" s="1"/>
  <c r="I901" i="4"/>
  <c r="T901" i="4" s="1"/>
  <c r="I1339" i="4"/>
  <c r="T1339" i="4" s="1"/>
  <c r="I1078" i="4"/>
  <c r="I982" i="4"/>
  <c r="I1302" i="4"/>
  <c r="T1302" i="4" s="1"/>
  <c r="I1281" i="4"/>
  <c r="T1281" i="4" s="1"/>
  <c r="I1134" i="4"/>
  <c r="T1134" i="4" s="1"/>
  <c r="F59" i="9"/>
  <c r="I1131" i="4"/>
  <c r="T1131" i="4" s="1"/>
  <c r="I1032" i="4"/>
  <c r="I1083" i="4"/>
  <c r="I980" i="4"/>
  <c r="I992" i="4"/>
  <c r="I880" i="4"/>
  <c r="T880" i="4" s="1"/>
  <c r="I1121" i="4"/>
  <c r="I953" i="4"/>
  <c r="T953" i="4" s="1"/>
  <c r="I1155" i="4"/>
  <c r="T1155" i="4" s="1"/>
  <c r="I1097" i="4"/>
  <c r="I1044" i="4"/>
  <c r="I972" i="4"/>
  <c r="T972" i="4" s="1"/>
  <c r="I1216" i="4"/>
  <c r="T1216" i="4" s="1"/>
  <c r="I1187" i="4"/>
  <c r="T1187" i="4" s="1"/>
  <c r="I1009" i="4"/>
  <c r="I904" i="4"/>
  <c r="T904" i="4" s="1"/>
  <c r="I1137" i="4"/>
  <c r="I959" i="4"/>
  <c r="I1207" i="4"/>
  <c r="I1159" i="4"/>
  <c r="T1159" i="4" s="1"/>
  <c r="I1089" i="4"/>
  <c r="I1248" i="4"/>
  <c r="T1248" i="4" s="1"/>
  <c r="I919" i="4"/>
  <c r="T919" i="4" s="1"/>
  <c r="I1016" i="4"/>
  <c r="I1232" i="4"/>
  <c r="T1232" i="4" s="1"/>
  <c r="I1066" i="4"/>
  <c r="I882" i="4"/>
  <c r="T882" i="4" s="1"/>
  <c r="I1282" i="4"/>
  <c r="T1282" i="4" s="1"/>
  <c r="I1301" i="4"/>
  <c r="T1301" i="4" s="1"/>
  <c r="I1352" i="4"/>
  <c r="T1352" i="4" s="1"/>
  <c r="I877" i="4"/>
  <c r="T877" i="4" s="1"/>
  <c r="I1267" i="4"/>
  <c r="T1267" i="4" s="1"/>
  <c r="I974" i="4"/>
  <c r="T974" i="4" s="1"/>
  <c r="I1201" i="4"/>
  <c r="I1209" i="4"/>
  <c r="I1305" i="4"/>
  <c r="I1160" i="4"/>
  <c r="T1160" i="4" s="1"/>
  <c r="I1228" i="4"/>
  <c r="T1228" i="4" s="1"/>
  <c r="F61" i="9"/>
  <c r="I1105" i="4"/>
  <c r="I1012" i="4"/>
  <c r="I896" i="4"/>
  <c r="T896" i="4" s="1"/>
  <c r="I937" i="4"/>
  <c r="T937" i="4" s="1"/>
  <c r="I1069" i="4"/>
  <c r="I1163" i="4"/>
  <c r="T1163" i="4" s="1"/>
  <c r="I1092" i="4"/>
  <c r="I967" i="4"/>
  <c r="I903" i="4"/>
  <c r="T903" i="4" s="1"/>
  <c r="I1277" i="4"/>
  <c r="T1277" i="4" s="1"/>
  <c r="I1253" i="4"/>
  <c r="T1253" i="4" s="1"/>
  <c r="I881" i="4"/>
  <c r="T881" i="4" s="1"/>
  <c r="I1240" i="4"/>
  <c r="T1240" i="4" s="1"/>
  <c r="I1040" i="4"/>
  <c r="I1261" i="4"/>
  <c r="T1261" i="4" s="1"/>
  <c r="I1255" i="4"/>
  <c r="T1255" i="4" s="1"/>
  <c r="I915" i="4"/>
  <c r="T915" i="4" s="1"/>
  <c r="I1141" i="4"/>
  <c r="T1141" i="4" s="1"/>
  <c r="I1208" i="4"/>
  <c r="T1208" i="4" s="1"/>
  <c r="I1311" i="4"/>
  <c r="I1042" i="4"/>
  <c r="I954" i="4"/>
  <c r="I1210" i="4"/>
  <c r="T1210" i="4" s="1"/>
  <c r="I989" i="4"/>
  <c r="T989" i="4" s="1"/>
  <c r="I1194" i="4"/>
  <c r="T1194" i="4"/>
  <c r="I1005" i="4"/>
  <c r="T1005" i="4" s="1"/>
  <c r="I1054" i="4"/>
  <c r="I942" i="4"/>
  <c r="I1222" i="4"/>
  <c r="T1222" i="4" s="1"/>
  <c r="I1310" i="4"/>
  <c r="T1310" i="4" s="1"/>
  <c r="I1233" i="4"/>
  <c r="I1136" i="4"/>
  <c r="T1136" i="4" s="1"/>
  <c r="I1164" i="4"/>
  <c r="T1164" i="4" s="1"/>
  <c r="I895" i="4"/>
  <c r="T895" i="4" s="1"/>
  <c r="I1271" i="4"/>
  <c r="I1143" i="4"/>
  <c r="I1285" i="4"/>
  <c r="T1285" i="4" s="1"/>
  <c r="I1020" i="4"/>
  <c r="I1100" i="4"/>
  <c r="I1011" i="4"/>
  <c r="I892" i="4"/>
  <c r="T892" i="4" s="1"/>
  <c r="I993" i="4"/>
  <c r="T993" i="4" s="1"/>
  <c r="I1116" i="4"/>
  <c r="T1116" i="4" s="1"/>
  <c r="I1157" i="4"/>
  <c r="T1157" i="4" s="1"/>
  <c r="I1269" i="4"/>
  <c r="T1269" i="4" s="1"/>
  <c r="I1239" i="4"/>
  <c r="I1098" i="4"/>
  <c r="I1058" i="4"/>
  <c r="I986" i="4"/>
  <c r="T986" i="4"/>
  <c r="I914" i="4"/>
  <c r="T914" i="4" s="1"/>
  <c r="I1226" i="4"/>
  <c r="T1226" i="4" s="1"/>
  <c r="I1266" i="4"/>
  <c r="T1266" i="4" s="1"/>
  <c r="I1338" i="4"/>
  <c r="T1338" i="4" s="1"/>
  <c r="I1349" i="4"/>
  <c r="T1349" i="4" s="1"/>
  <c r="I973" i="4"/>
  <c r="T973" i="4" s="1"/>
  <c r="I933" i="4"/>
  <c r="T933" i="4" s="1"/>
  <c r="I1203" i="4"/>
  <c r="T1203" i="4" s="1"/>
  <c r="I1275" i="4"/>
  <c r="T1275" i="4" s="1"/>
  <c r="I1347" i="4"/>
  <c r="T1347" i="4" s="1"/>
  <c r="I981" i="4"/>
  <c r="T981" i="4" s="1"/>
  <c r="I1038" i="4"/>
  <c r="I966" i="4"/>
  <c r="I894" i="4"/>
  <c r="T894" i="4" s="1"/>
  <c r="I1206" i="4"/>
  <c r="T1206" i="4" s="1"/>
  <c r="I1278" i="4"/>
  <c r="T1278" i="4" s="1"/>
  <c r="I1350" i="4"/>
  <c r="T1350" i="4" s="1"/>
  <c r="I1249" i="4"/>
  <c r="I1289" i="4"/>
  <c r="I1126" i="4"/>
  <c r="T1126" i="4" s="1"/>
  <c r="I1140" i="4"/>
  <c r="T1140" i="4" s="1"/>
  <c r="I1176" i="4"/>
  <c r="T1176" i="4" s="1"/>
  <c r="I1197" i="4"/>
  <c r="T1197" i="4" s="1"/>
  <c r="I1252" i="4"/>
  <c r="T1252" i="4" s="1"/>
  <c r="I1324" i="4"/>
  <c r="T1324" i="4" s="1"/>
  <c r="I1223" i="4"/>
  <c r="I1304" i="4"/>
  <c r="T1304" i="4" s="1"/>
  <c r="I1103" i="4"/>
  <c r="I1039" i="4"/>
  <c r="I977" i="4"/>
  <c r="T977" i="4" s="1"/>
  <c r="I913" i="4"/>
  <c r="T913" i="4" s="1"/>
  <c r="I1117" i="4"/>
  <c r="T1117" i="4" s="1"/>
  <c r="I1145" i="4"/>
  <c r="I1177" i="4"/>
  <c r="I1247" i="4"/>
  <c r="I1088" i="4"/>
  <c r="I1056" i="4"/>
  <c r="I1024" i="4"/>
  <c r="I987" i="4"/>
  <c r="I932" i="4"/>
  <c r="T932" i="4" s="1"/>
  <c r="I1191" i="4"/>
  <c r="I1113" i="4"/>
  <c r="I1183" i="4"/>
  <c r="I1073" i="4"/>
  <c r="I1198" i="4"/>
  <c r="T1198" i="4" s="1"/>
  <c r="I1068" i="4"/>
  <c r="I947" i="4"/>
  <c r="T947" i="4" s="1"/>
  <c r="I1063" i="4"/>
  <c r="I920" i="4"/>
  <c r="T920" i="4" s="1"/>
  <c r="I1125" i="4"/>
  <c r="T1125" i="4" s="1"/>
  <c r="I1202" i="4"/>
  <c r="T1202" i="4" s="1"/>
  <c r="I1114" i="4"/>
  <c r="T1114" i="4" s="1"/>
  <c r="I1327" i="4"/>
  <c r="T1327" i="4" s="1"/>
  <c r="I1090" i="4"/>
  <c r="I1018" i="4"/>
  <c r="I946" i="4"/>
  <c r="T946" i="4"/>
  <c r="I1193" i="4"/>
  <c r="I1234" i="4"/>
  <c r="T1234" i="4" s="1"/>
  <c r="I1306" i="4"/>
  <c r="T1306" i="4" s="1"/>
  <c r="I1317" i="4"/>
  <c r="T1317" i="4" s="1"/>
  <c r="I1336" i="4"/>
  <c r="T1336" i="4" s="1"/>
  <c r="I965" i="4"/>
  <c r="T965" i="4" s="1"/>
  <c r="I893" i="4"/>
  <c r="T893" i="4" s="1"/>
  <c r="I1243" i="4"/>
  <c r="T1243" i="4" s="1"/>
  <c r="I1315" i="4"/>
  <c r="T1315" i="4" s="1"/>
  <c r="I1355" i="4"/>
  <c r="T1355" i="4" s="1"/>
  <c r="I1070" i="4"/>
  <c r="I998" i="4"/>
  <c r="T998" i="4" s="1"/>
  <c r="I926" i="4"/>
  <c r="T926" i="4" s="1"/>
  <c r="I886" i="4"/>
  <c r="T886" i="4" s="1"/>
  <c r="I1246" i="4"/>
  <c r="T1246" i="4" s="1"/>
  <c r="I1318" i="4"/>
  <c r="T1318" i="4" s="1"/>
  <c r="I1217" i="4"/>
  <c r="I1257" i="4"/>
  <c r="I1329" i="4"/>
  <c r="I1152" i="4"/>
  <c r="T1152" i="4" s="1"/>
  <c r="I1166" i="4"/>
  <c r="T1166" i="4" s="1"/>
  <c r="I1180" i="4"/>
  <c r="T1180" i="4"/>
  <c r="I1348" i="4"/>
  <c r="T1348" i="4" s="1"/>
  <c r="I939" i="4"/>
  <c r="T939" i="4" s="1"/>
  <c r="I1151" i="4"/>
  <c r="T1151" i="4" s="1"/>
  <c r="I1288" i="4"/>
  <c r="T1288" i="4" s="1"/>
  <c r="I979" i="4"/>
  <c r="T979" i="4" s="1"/>
  <c r="I1245" i="4"/>
  <c r="T1245" i="4" s="1"/>
  <c r="I988" i="4"/>
  <c r="I887" i="4"/>
  <c r="T887" i="4" s="1"/>
  <c r="I984" i="4"/>
  <c r="I897" i="4"/>
  <c r="T897" i="4" s="1"/>
  <c r="I1165" i="4"/>
  <c r="T1165" i="4" s="1"/>
  <c r="I1272" i="4"/>
  <c r="T1272" i="4" s="1"/>
  <c r="I1293" i="4"/>
  <c r="T1293" i="4" s="1"/>
  <c r="I1335" i="4"/>
  <c r="I1050" i="4"/>
  <c r="I978" i="4"/>
  <c r="I906" i="4"/>
  <c r="T906" i="4" s="1"/>
  <c r="I1200" i="4"/>
  <c r="T1200" i="4" s="1"/>
  <c r="I1274" i="4"/>
  <c r="T1274" i="4" s="1"/>
  <c r="I1346" i="4"/>
  <c r="T1346" i="4" s="1"/>
  <c r="I1357" i="4"/>
  <c r="T1357" i="4" s="1"/>
  <c r="I1344" i="4"/>
  <c r="T1344" i="4" s="1"/>
  <c r="I925" i="4"/>
  <c r="T925" i="4" s="1"/>
  <c r="I1211" i="4"/>
  <c r="T1211" i="4" s="1"/>
  <c r="I1283" i="4"/>
  <c r="T1283" i="4" s="1"/>
  <c r="I1323" i="4"/>
  <c r="T1323" i="4" s="1"/>
  <c r="I1102" i="4"/>
  <c r="I1030" i="4"/>
  <c r="I958" i="4"/>
  <c r="T958" i="4" s="1"/>
  <c r="I918" i="4"/>
  <c r="T918" i="4" s="1"/>
  <c r="I1214" i="4"/>
  <c r="T1214" i="4" s="1"/>
  <c r="I1286" i="4"/>
  <c r="T1286" i="4" s="1"/>
  <c r="I1358" i="4"/>
  <c r="T1358" i="4" s="1"/>
  <c r="I1225" i="4"/>
  <c r="I1297" i="4"/>
  <c r="I1128" i="4"/>
  <c r="T1128" i="4" s="1"/>
  <c r="I1142" i="4"/>
  <c r="T1142" i="4" s="1"/>
  <c r="I1156" i="4"/>
  <c r="T1156" i="4" s="1"/>
  <c r="I1204" i="4"/>
  <c r="T1204" i="4" s="1"/>
  <c r="I1260" i="4"/>
  <c r="T1260" i="4" s="1"/>
  <c r="I1017" i="4"/>
  <c r="I1171" i="4"/>
  <c r="T1171" i="4" s="1"/>
  <c r="I1077" i="4"/>
  <c r="T1077" i="4" s="1"/>
  <c r="I1045" i="4"/>
  <c r="I1019" i="4"/>
  <c r="T1019" i="4" s="1"/>
  <c r="I964" i="4"/>
  <c r="I927" i="4"/>
  <c r="T927" i="4" s="1"/>
  <c r="I1106" i="4"/>
  <c r="T1106" i="4" s="1"/>
  <c r="I1120" i="4"/>
  <c r="T1120" i="4" s="1"/>
  <c r="I1221" i="4"/>
  <c r="T1221" i="4" s="1"/>
  <c r="I1057" i="4"/>
  <c r="I1111" i="4"/>
  <c r="T1111" i="4" s="1"/>
  <c r="I1036" i="4"/>
  <c r="I924" i="4"/>
  <c r="T924" i="4" s="1"/>
  <c r="I1047" i="4"/>
  <c r="I961" i="4"/>
  <c r="T961" i="4" s="1"/>
  <c r="I1133" i="4"/>
  <c r="T1133" i="4" s="1"/>
  <c r="I1205" i="4"/>
  <c r="T1205" i="4" s="1"/>
  <c r="I1123" i="4"/>
  <c r="T1123" i="4" s="1"/>
  <c r="I1296" i="4"/>
  <c r="T1296" i="4" s="1"/>
  <c r="I1082" i="4"/>
  <c r="I1010" i="4"/>
  <c r="I938" i="4"/>
  <c r="T938" i="4" s="1"/>
  <c r="I898" i="4"/>
  <c r="T898" i="4" s="1"/>
  <c r="I1242" i="4"/>
  <c r="T1242" i="4" s="1"/>
  <c r="I1314" i="4"/>
  <c r="T1314" i="4" s="1"/>
  <c r="I1325" i="4"/>
  <c r="T1325" i="4" s="1"/>
  <c r="I1312" i="4"/>
  <c r="T1312" i="4" s="1"/>
  <c r="I957" i="4"/>
  <c r="I885" i="4"/>
  <c r="T885" i="4" s="1"/>
  <c r="I1251" i="4"/>
  <c r="T1251" i="4" s="1"/>
  <c r="I1291" i="4"/>
  <c r="T1291" i="4" s="1"/>
  <c r="I1013" i="4"/>
  <c r="I1062" i="4"/>
  <c r="I990" i="4"/>
  <c r="I950" i="4"/>
  <c r="I878" i="4"/>
  <c r="T878" i="4" s="1"/>
  <c r="I1254" i="4"/>
  <c r="T1254" i="4" s="1"/>
  <c r="I1326" i="4"/>
  <c r="T1326" i="4" s="1"/>
  <c r="I1190" i="4"/>
  <c r="T1190" i="4" s="1"/>
  <c r="I1265" i="4"/>
  <c r="I1337" i="4"/>
  <c r="I1132" i="4"/>
  <c r="T1132" i="4" s="1"/>
  <c r="I1168" i="4"/>
  <c r="T1168" i="4" s="1"/>
  <c r="I1182" i="4"/>
  <c r="T1182" i="4" s="1"/>
  <c r="I1220" i="4"/>
  <c r="T1220" i="4" s="1"/>
  <c r="I1284" i="4"/>
  <c r="T1284" i="4" s="1"/>
  <c r="I1356" i="4"/>
  <c r="T1356" i="4" s="1"/>
  <c r="I1007" i="4"/>
  <c r="I1268" i="4"/>
  <c r="T1268" i="4" s="1"/>
  <c r="I1300" i="4"/>
  <c r="T1300" i="4" s="1"/>
  <c r="I1332" i="4"/>
  <c r="T1332" i="4" s="1"/>
  <c r="I1359" i="4"/>
  <c r="T1359" i="4" s="1"/>
  <c r="I971" i="4"/>
  <c r="T971" i="4" s="1"/>
  <c r="D20" i="25"/>
  <c r="I1130" i="4"/>
  <c r="T1130" i="4" s="1"/>
  <c r="I1138" i="4"/>
  <c r="T1138" i="4" s="1"/>
  <c r="I1146" i="4"/>
  <c r="T1146" i="4" s="1"/>
  <c r="I1154" i="4"/>
  <c r="T1154" i="4" s="1"/>
  <c r="I1162" i="4"/>
  <c r="T1162" i="4" s="1"/>
  <c r="I1170" i="4"/>
  <c r="T1170" i="4"/>
  <c r="I1178" i="4"/>
  <c r="T1178" i="4" s="1"/>
  <c r="I1186" i="4"/>
  <c r="T1186" i="4" s="1"/>
  <c r="I1212" i="4"/>
  <c r="T1212" i="4" s="1"/>
  <c r="I1244" i="4"/>
  <c r="T1244" i="4" s="1"/>
  <c r="I1276" i="4"/>
  <c r="T1276" i="4" s="1"/>
  <c r="I1308" i="4"/>
  <c r="T1308" i="4" s="1"/>
  <c r="I1340" i="4"/>
  <c r="T1340" i="4" s="1"/>
  <c r="I874" i="4"/>
  <c r="T874" i="4" s="1"/>
  <c r="J1058" i="4"/>
  <c r="J1050" i="4"/>
  <c r="J1045" i="4"/>
  <c r="J1031" i="4"/>
  <c r="J1015" i="4"/>
  <c r="J999" i="4"/>
  <c r="J983" i="4"/>
  <c r="J967" i="4"/>
  <c r="J951" i="4"/>
  <c r="J935" i="4"/>
  <c r="J917" i="4"/>
  <c r="J904" i="4"/>
  <c r="J895" i="4"/>
  <c r="J1154" i="4"/>
  <c r="J1186" i="4"/>
  <c r="J1218" i="4"/>
  <c r="J1250" i="4"/>
  <c r="J1282" i="4"/>
  <c r="J1314" i="4"/>
  <c r="J882" i="4"/>
  <c r="J890" i="4"/>
  <c r="J898" i="4"/>
  <c r="J906" i="4"/>
  <c r="J914" i="4"/>
  <c r="J922" i="4"/>
  <c r="J930" i="4"/>
  <c r="J938" i="4"/>
  <c r="J946" i="4"/>
  <c r="J954" i="4"/>
  <c r="J962" i="4"/>
  <c r="J970" i="4"/>
  <c r="J978" i="4"/>
  <c r="J986" i="4"/>
  <c r="J994" i="4"/>
  <c r="J1002" i="4"/>
  <c r="J1010" i="4"/>
  <c r="J1018" i="4"/>
  <c r="J1026" i="4"/>
  <c r="J1034" i="4"/>
  <c r="J1042" i="4"/>
  <c r="J1357" i="4"/>
  <c r="J1353" i="4"/>
  <c r="J1349" i="4"/>
  <c r="J1345" i="4"/>
  <c r="J1341" i="4"/>
  <c r="J1337" i="4"/>
  <c r="J1333" i="4"/>
  <c r="J1329" i="4"/>
  <c r="J1325" i="4"/>
  <c r="J1321" i="4"/>
  <c r="J1317" i="4"/>
  <c r="J1313" i="4"/>
  <c r="J1309" i="4"/>
  <c r="J1305" i="4"/>
  <c r="J1301" i="4"/>
  <c r="J1297" i="4"/>
  <c r="J1293" i="4"/>
  <c r="J1289" i="4"/>
  <c r="J1285" i="4"/>
  <c r="J1281" i="4"/>
  <c r="J1277" i="4"/>
  <c r="J1273" i="4"/>
  <c r="J1269" i="4"/>
  <c r="J1265" i="4"/>
  <c r="J1261" i="4"/>
  <c r="J1257" i="4"/>
  <c r="J1253" i="4"/>
  <c r="J1249" i="4"/>
  <c r="J1245" i="4"/>
  <c r="J1241" i="4"/>
  <c r="J1237" i="4"/>
  <c r="J1233" i="4"/>
  <c r="J1229" i="4"/>
  <c r="J1225" i="4"/>
  <c r="J1221" i="4"/>
  <c r="J1217" i="4"/>
  <c r="J1213" i="4"/>
  <c r="J1209" i="4"/>
  <c r="J1205" i="4"/>
  <c r="J1201" i="4"/>
  <c r="J1197" i="4"/>
  <c r="J1193" i="4"/>
  <c r="J1189" i="4"/>
  <c r="J1185" i="4"/>
  <c r="J1181" i="4"/>
  <c r="J1177" i="4"/>
  <c r="J1173" i="4"/>
  <c r="J1169" i="4"/>
  <c r="J1165" i="4"/>
  <c r="J1161" i="4"/>
  <c r="J1157" i="4"/>
  <c r="J1153" i="4"/>
  <c r="J1149" i="4"/>
  <c r="J1145" i="4"/>
  <c r="J1141" i="4"/>
  <c r="J1137" i="4"/>
  <c r="J876" i="4"/>
  <c r="J884" i="4"/>
  <c r="J892" i="4"/>
  <c r="J900" i="4"/>
  <c r="J908" i="4"/>
  <c r="J916" i="4"/>
  <c r="J924" i="4"/>
  <c r="J932" i="4"/>
  <c r="J940" i="4"/>
  <c r="J948" i="4"/>
  <c r="J956" i="4"/>
  <c r="J964" i="4"/>
  <c r="J972" i="4"/>
  <c r="J980" i="4"/>
  <c r="J988" i="4"/>
  <c r="J996" i="4"/>
  <c r="J1004" i="4"/>
  <c r="J1012" i="4"/>
  <c r="J1020" i="4"/>
  <c r="J1028" i="4"/>
  <c r="J1036" i="4"/>
  <c r="J1044" i="4"/>
  <c r="J1356" i="4"/>
  <c r="J1352" i="4"/>
  <c r="J1348" i="4"/>
  <c r="J1344" i="4"/>
  <c r="J1340" i="4"/>
  <c r="J1336" i="4"/>
  <c r="J1332" i="4"/>
  <c r="J1328" i="4"/>
  <c r="J1324" i="4"/>
  <c r="J1320" i="4"/>
  <c r="J1316" i="4"/>
  <c r="J1312" i="4"/>
  <c r="J1308" i="4"/>
  <c r="J1304" i="4"/>
  <c r="J1300" i="4"/>
  <c r="J1296" i="4"/>
  <c r="J1292" i="4"/>
  <c r="J1288" i="4"/>
  <c r="J1284" i="4"/>
  <c r="J1280" i="4"/>
  <c r="J1276" i="4"/>
  <c r="J1272" i="4"/>
  <c r="J1268" i="4"/>
  <c r="J1264" i="4"/>
  <c r="J1260" i="4"/>
  <c r="J1256" i="4"/>
  <c r="J1252" i="4"/>
  <c r="J1248" i="4"/>
  <c r="J1244" i="4"/>
  <c r="J1240" i="4"/>
  <c r="J1236" i="4"/>
  <c r="J1232" i="4"/>
  <c r="J1228" i="4"/>
  <c r="J1224" i="4"/>
  <c r="J1220" i="4"/>
  <c r="J1216" i="4"/>
  <c r="J1212" i="4"/>
  <c r="J1208" i="4"/>
  <c r="J1204" i="4"/>
  <c r="J1200" i="4"/>
  <c r="J1196" i="4"/>
  <c r="J1192" i="4"/>
  <c r="J1188" i="4"/>
  <c r="J1184" i="4"/>
  <c r="J1180" i="4"/>
  <c r="J1176" i="4"/>
  <c r="J1172" i="4"/>
  <c r="J1168" i="4"/>
  <c r="J1164" i="4"/>
  <c r="J1160" i="4"/>
  <c r="J1156" i="4"/>
  <c r="J1152" i="4"/>
  <c r="J1148" i="4"/>
  <c r="J1144" i="4"/>
  <c r="J1140" i="4"/>
  <c r="J1136" i="4"/>
  <c r="J1132" i="4"/>
  <c r="J1128" i="4"/>
  <c r="J1124" i="4"/>
  <c r="J1120" i="4"/>
  <c r="J1116" i="4"/>
  <c r="J1112" i="4"/>
  <c r="J1108" i="4"/>
  <c r="J881" i="4"/>
  <c r="J889" i="4"/>
  <c r="J897" i="4"/>
  <c r="J905" i="4"/>
  <c r="J913" i="4"/>
  <c r="J921" i="4"/>
  <c r="J878" i="4"/>
  <c r="J886" i="4"/>
  <c r="J894" i="4"/>
  <c r="J902" i="4"/>
  <c r="J910" i="4"/>
  <c r="J918" i="4"/>
  <c r="J926" i="4"/>
  <c r="J934" i="4"/>
  <c r="J942" i="4"/>
  <c r="J950" i="4"/>
  <c r="J958" i="4"/>
  <c r="J966" i="4"/>
  <c r="J974" i="4"/>
  <c r="J982" i="4"/>
  <c r="J990" i="4"/>
  <c r="J998" i="4"/>
  <c r="J1006" i="4"/>
  <c r="J1014" i="4"/>
  <c r="J1022" i="4"/>
  <c r="J1030" i="4"/>
  <c r="J1038" i="4"/>
  <c r="J1046" i="4"/>
  <c r="J1359" i="4"/>
  <c r="J1355" i="4"/>
  <c r="J1351" i="4"/>
  <c r="J1347" i="4"/>
  <c r="J1343" i="4"/>
  <c r="J1339" i="4"/>
  <c r="J1335" i="4"/>
  <c r="J1331" i="4"/>
  <c r="J1327" i="4"/>
  <c r="J1323" i="4"/>
  <c r="J1319" i="4"/>
  <c r="J1315" i="4"/>
  <c r="J1311" i="4"/>
  <c r="J1307" i="4"/>
  <c r="J1303" i="4"/>
  <c r="J1299" i="4"/>
  <c r="J1295" i="4"/>
  <c r="J1291" i="4"/>
  <c r="J1287" i="4"/>
  <c r="J1283" i="4"/>
  <c r="J1279" i="4"/>
  <c r="J1275" i="4"/>
  <c r="J1271" i="4"/>
  <c r="J1267" i="4"/>
  <c r="J1263" i="4"/>
  <c r="J1259" i="4"/>
  <c r="J1255" i="4"/>
  <c r="J1251" i="4"/>
  <c r="J1247" i="4"/>
  <c r="J1243" i="4"/>
  <c r="J1239" i="4"/>
  <c r="J1235" i="4"/>
  <c r="J1231" i="4"/>
  <c r="J1227" i="4"/>
  <c r="J1223" i="4"/>
  <c r="J1219" i="4"/>
  <c r="J1215" i="4"/>
  <c r="J1211" i="4"/>
  <c r="J1207" i="4"/>
  <c r="J1203" i="4"/>
  <c r="J1199" i="4"/>
  <c r="J1195" i="4"/>
  <c r="J1191" i="4"/>
  <c r="J1187" i="4"/>
  <c r="J1183" i="4"/>
  <c r="J1179" i="4"/>
  <c r="J1175" i="4"/>
  <c r="J1171" i="4"/>
  <c r="J1167" i="4"/>
  <c r="J1163" i="4"/>
  <c r="J1159" i="4"/>
  <c r="J1155" i="4"/>
  <c r="J1151" i="4"/>
  <c r="J1147" i="4"/>
  <c r="J1143" i="4"/>
  <c r="J1139" i="4"/>
  <c r="J1135" i="4"/>
  <c r="J1131" i="4"/>
  <c r="J1127" i="4"/>
  <c r="J1123" i="4"/>
  <c r="J1119" i="4"/>
  <c r="J1115" i="4"/>
  <c r="J1111" i="4"/>
  <c r="J1107" i="4"/>
  <c r="J875" i="4"/>
  <c r="J883" i="4"/>
  <c r="J891" i="4"/>
  <c r="J899" i="4"/>
  <c r="J907" i="4"/>
  <c r="J915" i="4"/>
  <c r="J923" i="4"/>
  <c r="J931" i="4"/>
  <c r="J939" i="4"/>
  <c r="J947" i="4"/>
  <c r="J955" i="4"/>
  <c r="J963" i="4"/>
  <c r="J971" i="4"/>
  <c r="J979" i="4"/>
  <c r="J987" i="4"/>
  <c r="J995" i="4"/>
  <c r="J1003" i="4"/>
  <c r="J1011" i="4"/>
  <c r="J1019" i="4"/>
  <c r="J1027" i="4"/>
  <c r="J1035" i="4"/>
  <c r="J1101" i="4"/>
  <c r="J1093" i="4"/>
  <c r="J1085" i="4"/>
  <c r="J1077" i="4"/>
  <c r="J1069" i="4"/>
  <c r="J1061" i="4"/>
  <c r="J1053" i="4"/>
  <c r="J1043" i="4"/>
  <c r="J1029" i="4"/>
  <c r="J1013" i="4"/>
  <c r="J997" i="4"/>
  <c r="J981" i="4"/>
  <c r="J965" i="4"/>
  <c r="J949" i="4"/>
  <c r="J933" i="4"/>
  <c r="J893" i="4"/>
  <c r="J880" i="4"/>
  <c r="J1109" i="4"/>
  <c r="J1114" i="4"/>
  <c r="J1125" i="4"/>
  <c r="J1130" i="4"/>
  <c r="J1142" i="4"/>
  <c r="J1174" i="4"/>
  <c r="J1206" i="4"/>
  <c r="J1238" i="4"/>
  <c r="J1270" i="4"/>
  <c r="J1302" i="4"/>
  <c r="J1334" i="4"/>
  <c r="G60" i="9"/>
  <c r="J1104" i="4"/>
  <c r="J1096" i="4"/>
  <c r="J1088" i="4"/>
  <c r="J1080" i="4"/>
  <c r="J1072" i="4"/>
  <c r="J1064" i="4"/>
  <c r="J1056" i="4"/>
  <c r="J1048" i="4"/>
  <c r="J1041" i="4"/>
  <c r="J1025" i="4"/>
  <c r="J1009" i="4"/>
  <c r="J993" i="4"/>
  <c r="J977" i="4"/>
  <c r="J961" i="4"/>
  <c r="J945" i="4"/>
  <c r="J929" i="4"/>
  <c r="J920" i="4"/>
  <c r="J911" i="4"/>
  <c r="J1162" i="4"/>
  <c r="J1194" i="4"/>
  <c r="J1226" i="4"/>
  <c r="J1258" i="4"/>
  <c r="J1290" i="4"/>
  <c r="J1322" i="4"/>
  <c r="J1354" i="4"/>
  <c r="J1099" i="4"/>
  <c r="J1091" i="4"/>
  <c r="J1083" i="4"/>
  <c r="J1075" i="4"/>
  <c r="J1067" i="4"/>
  <c r="J1059" i="4"/>
  <c r="J1051" i="4"/>
  <c r="J1032" i="4"/>
  <c r="J1016" i="4"/>
  <c r="J1000" i="4"/>
  <c r="J984" i="4"/>
  <c r="J968" i="4"/>
  <c r="J952" i="4"/>
  <c r="J936" i="4"/>
  <c r="J909" i="4"/>
  <c r="J896" i="4"/>
  <c r="J887" i="4"/>
  <c r="J1105" i="4"/>
  <c r="J1110" i="4"/>
  <c r="J1121" i="4"/>
  <c r="J1126" i="4"/>
  <c r="J1150" i="4"/>
  <c r="J1182" i="4"/>
  <c r="J1214" i="4"/>
  <c r="J1246" i="4"/>
  <c r="J1278" i="4"/>
  <c r="J1310" i="4"/>
  <c r="J1342" i="4"/>
  <c r="J1102" i="4"/>
  <c r="J1094" i="4"/>
  <c r="J1086" i="4"/>
  <c r="J1078" i="4"/>
  <c r="J1070" i="4"/>
  <c r="J1062" i="4"/>
  <c r="J1054" i="4"/>
  <c r="J1039" i="4"/>
  <c r="J1023" i="4"/>
  <c r="J1007" i="4"/>
  <c r="J991" i="4"/>
  <c r="J975" i="4"/>
  <c r="J959" i="4"/>
  <c r="J943" i="4"/>
  <c r="J927" i="4"/>
  <c r="J885" i="4"/>
  <c r="J1138" i="4"/>
  <c r="J1170" i="4"/>
  <c r="J1202" i="4"/>
  <c r="J1234" i="4"/>
  <c r="J1266" i="4"/>
  <c r="J1298" i="4"/>
  <c r="J1330" i="4"/>
  <c r="G59" i="9"/>
  <c r="J1097" i="4"/>
  <c r="J1089" i="4"/>
  <c r="J1081" i="4"/>
  <c r="J1073" i="4"/>
  <c r="J1065" i="4"/>
  <c r="J1057" i="4"/>
  <c r="J1049" i="4"/>
  <c r="J1037" i="4"/>
  <c r="J1021" i="4"/>
  <c r="J1005" i="4"/>
  <c r="J989" i="4"/>
  <c r="J973" i="4"/>
  <c r="J957" i="4"/>
  <c r="J941" i="4"/>
  <c r="J925" i="4"/>
  <c r="J912" i="4"/>
  <c r="J903" i="4"/>
  <c r="J1106" i="4"/>
  <c r="J1117" i="4"/>
  <c r="J1122" i="4"/>
  <c r="J1133" i="4"/>
  <c r="J1158" i="4"/>
  <c r="J1190" i="4"/>
  <c r="J1222" i="4"/>
  <c r="J1254" i="4"/>
  <c r="J1286" i="4"/>
  <c r="J1318" i="4"/>
  <c r="J1350" i="4"/>
  <c r="J72" i="21"/>
  <c r="J71" i="21"/>
  <c r="J55" i="21"/>
  <c r="J39" i="21"/>
  <c r="J23" i="21"/>
  <c r="J7" i="21"/>
  <c r="G8" i="10"/>
  <c r="G10" i="10"/>
  <c r="J28" i="21"/>
  <c r="J12" i="21"/>
  <c r="G20" i="20"/>
  <c r="J81" i="21"/>
  <c r="J97" i="21"/>
  <c r="J68" i="21"/>
  <c r="J50" i="21"/>
  <c r="J90" i="21"/>
  <c r="J82" i="21"/>
  <c r="J69" i="21"/>
  <c r="J53" i="21"/>
  <c r="J37" i="21"/>
  <c r="J21" i="21"/>
  <c r="J5" i="21"/>
  <c r="G23" i="20"/>
  <c r="G21" i="20"/>
  <c r="J26" i="21"/>
  <c r="J10" i="21"/>
  <c r="G12" i="20"/>
  <c r="J83" i="21"/>
  <c r="J99" i="21"/>
  <c r="J2" i="21"/>
  <c r="J88" i="21"/>
  <c r="J80" i="21"/>
  <c r="G17" i="20"/>
  <c r="J67" i="21"/>
  <c r="J51" i="21"/>
  <c r="J35" i="21"/>
  <c r="J19" i="21"/>
  <c r="J3" i="21"/>
  <c r="G15" i="20"/>
  <c r="G13" i="20"/>
  <c r="J24" i="21"/>
  <c r="J8" i="21"/>
  <c r="G38" i="9"/>
  <c r="J85" i="21"/>
  <c r="J101" i="21"/>
  <c r="J78" i="21"/>
  <c r="J76" i="21"/>
  <c r="J65" i="21"/>
  <c r="J49" i="21"/>
  <c r="J33" i="21"/>
  <c r="J17" i="21"/>
  <c r="G33" i="9"/>
  <c r="G35" i="9"/>
  <c r="J38" i="21"/>
  <c r="J22" i="21"/>
  <c r="J6" i="21"/>
  <c r="G12" i="10"/>
  <c r="J64" i="21"/>
  <c r="J42" i="21"/>
  <c r="J87" i="21"/>
  <c r="J94" i="21"/>
  <c r="J56" i="21"/>
  <c r="J63" i="21"/>
  <c r="J47" i="21"/>
  <c r="J31" i="21"/>
  <c r="J15" i="21"/>
  <c r="G7" i="10"/>
  <c r="G9" i="10"/>
  <c r="J36" i="21"/>
  <c r="J20" i="21"/>
  <c r="J4" i="21"/>
  <c r="G19" i="20"/>
  <c r="J58" i="21"/>
  <c r="J89" i="21"/>
  <c r="J46" i="21"/>
  <c r="J66" i="21"/>
  <c r="J54" i="21"/>
  <c r="J61" i="21"/>
  <c r="J45" i="21"/>
  <c r="J29" i="21"/>
  <c r="J13" i="21"/>
  <c r="G11" i="20"/>
  <c r="G22" i="20"/>
  <c r="J34" i="21"/>
  <c r="J18" i="21"/>
  <c r="G31" i="9"/>
  <c r="G25" i="20"/>
  <c r="J75" i="21"/>
  <c r="J91" i="21"/>
  <c r="J62" i="21"/>
  <c r="J84" i="21"/>
  <c r="J48" i="21"/>
  <c r="J98" i="21"/>
  <c r="J96" i="21"/>
  <c r="G54" i="9"/>
  <c r="G4" i="20"/>
  <c r="G3" i="20"/>
  <c r="G52" i="9"/>
  <c r="G9" i="20"/>
  <c r="G49" i="9"/>
  <c r="G6" i="20"/>
  <c r="G8" i="20"/>
  <c r="G50" i="9"/>
  <c r="G7" i="20"/>
  <c r="G53" i="9"/>
  <c r="G2" i="20"/>
  <c r="E7" i="20"/>
  <c r="F4" i="20"/>
  <c r="F3" i="20"/>
  <c r="F52" i="9"/>
  <c r="V386" i="4"/>
  <c r="C26" i="24"/>
  <c r="C22" i="24"/>
  <c r="C18" i="24"/>
  <c r="C14" i="24"/>
  <c r="C10" i="24"/>
  <c r="C6" i="24"/>
  <c r="J483" i="4"/>
  <c r="J591" i="4"/>
  <c r="J722" i="4"/>
  <c r="J850" i="4"/>
  <c r="J696" i="4"/>
  <c r="J824" i="4"/>
  <c r="J408" i="4"/>
  <c r="J440" i="4"/>
  <c r="J472" i="4"/>
  <c r="J504" i="4"/>
  <c r="J536" i="4"/>
  <c r="J568" i="4"/>
  <c r="J606" i="4"/>
  <c r="J734" i="4"/>
  <c r="J862" i="4"/>
  <c r="J628" i="4"/>
  <c r="J756" i="4"/>
  <c r="J407" i="4"/>
  <c r="J409" i="4"/>
  <c r="J457" i="4"/>
  <c r="J489" i="4"/>
  <c r="J521" i="4"/>
  <c r="J553" i="4"/>
  <c r="J585" i="4"/>
  <c r="J666" i="4"/>
  <c r="J794" i="4"/>
  <c r="J451" i="4"/>
  <c r="J397" i="4"/>
  <c r="J640" i="4"/>
  <c r="J768" i="4"/>
  <c r="J415" i="4"/>
  <c r="J571" i="4"/>
  <c r="J446" i="4"/>
  <c r="J478" i="4"/>
  <c r="J510" i="4"/>
  <c r="J542" i="4"/>
  <c r="J574" i="4"/>
  <c r="J630" i="4"/>
  <c r="J758" i="4"/>
  <c r="J395" i="4"/>
  <c r="J551" i="4"/>
  <c r="J430" i="4"/>
  <c r="J716" i="4"/>
  <c r="J844" i="4"/>
  <c r="G9" i="9"/>
  <c r="J629" i="4"/>
  <c r="J661" i="4"/>
  <c r="J693" i="4"/>
  <c r="J725" i="4"/>
  <c r="J757" i="4"/>
  <c r="J789" i="4"/>
  <c r="J821" i="4"/>
  <c r="J853" i="4"/>
  <c r="G24" i="9"/>
  <c r="J603" i="4"/>
  <c r="J635" i="4"/>
  <c r="J667" i="4"/>
  <c r="J699" i="4"/>
  <c r="J731" i="4"/>
  <c r="J763" i="4"/>
  <c r="J795" i="4"/>
  <c r="J827" i="4"/>
  <c r="J859" i="4"/>
  <c r="J503" i="4"/>
  <c r="J595" i="4"/>
  <c r="J738" i="4"/>
  <c r="J866" i="4"/>
  <c r="J712" i="4"/>
  <c r="J840" i="4"/>
  <c r="J412" i="4"/>
  <c r="J444" i="4"/>
  <c r="J476" i="4"/>
  <c r="J508" i="4"/>
  <c r="J540" i="4"/>
  <c r="J572" i="4"/>
  <c r="J622" i="4"/>
  <c r="J750" i="4"/>
  <c r="J391" i="4"/>
  <c r="J644" i="4"/>
  <c r="J772" i="4"/>
  <c r="J419" i="4"/>
  <c r="J425" i="4"/>
  <c r="J461" i="4"/>
  <c r="J493" i="4"/>
  <c r="J525" i="4"/>
  <c r="J557" i="4"/>
  <c r="J589" i="4"/>
  <c r="J682" i="4"/>
  <c r="J810" i="4"/>
  <c r="J467" i="4"/>
  <c r="J401" i="4"/>
  <c r="J656" i="4"/>
  <c r="J784" i="4"/>
  <c r="J423" i="4"/>
  <c r="J394" i="4"/>
  <c r="J450" i="4"/>
  <c r="J482" i="4"/>
  <c r="J514" i="4"/>
  <c r="J546" i="4"/>
  <c r="J578" i="4"/>
  <c r="J646" i="4"/>
  <c r="J774" i="4"/>
  <c r="J435" i="4"/>
  <c r="J587" i="4"/>
  <c r="J604" i="4"/>
  <c r="J732" i="4"/>
  <c r="J860" i="4"/>
  <c r="J601" i="4"/>
  <c r="J633" i="4"/>
  <c r="J665" i="4"/>
  <c r="J697" i="4"/>
  <c r="J729" i="4"/>
  <c r="J761" i="4"/>
  <c r="J793" i="4"/>
  <c r="J825" i="4"/>
  <c r="J857" i="4"/>
  <c r="G20" i="9"/>
  <c r="J607" i="4"/>
  <c r="J639" i="4"/>
  <c r="J671" i="4"/>
  <c r="J703" i="4"/>
  <c r="J735" i="4"/>
  <c r="J767" i="4"/>
  <c r="J799" i="4"/>
  <c r="J831" i="4"/>
  <c r="J863" i="4"/>
  <c r="C27" i="24"/>
  <c r="C23" i="24"/>
  <c r="C19" i="24"/>
  <c r="C15" i="24"/>
  <c r="C11" i="24"/>
  <c r="C7" i="24"/>
  <c r="C3" i="24"/>
  <c r="J511" i="4"/>
  <c r="J626" i="4"/>
  <c r="J754" i="4"/>
  <c r="J600" i="4"/>
  <c r="J728" i="4"/>
  <c r="J856" i="4"/>
  <c r="J416" i="4"/>
  <c r="J448" i="4"/>
  <c r="J480" i="4"/>
  <c r="J512" i="4"/>
  <c r="J544" i="4"/>
  <c r="J576" i="4"/>
  <c r="J638" i="4"/>
  <c r="J766" i="4"/>
  <c r="J403" i="4"/>
  <c r="J660" i="4"/>
  <c r="J788" i="4"/>
  <c r="J427" i="4"/>
  <c r="J429" i="4"/>
  <c r="J465" i="4"/>
  <c r="J497" i="4"/>
  <c r="J529" i="4"/>
  <c r="J561" i="4"/>
  <c r="J593" i="4"/>
  <c r="J698" i="4"/>
  <c r="J826" i="4"/>
  <c r="J475" i="4"/>
  <c r="J413" i="4"/>
  <c r="J672" i="4"/>
  <c r="J800" i="4"/>
  <c r="J431" i="4"/>
  <c r="J402" i="4"/>
  <c r="J454" i="4"/>
  <c r="J486" i="4"/>
  <c r="J518" i="4"/>
  <c r="J550" i="4"/>
  <c r="J582" i="4"/>
  <c r="J662" i="4"/>
  <c r="J790" i="4"/>
  <c r="J447" i="4"/>
  <c r="J390" i="4"/>
  <c r="J620" i="4"/>
  <c r="J748" i="4"/>
  <c r="G8" i="9"/>
  <c r="J605" i="4"/>
  <c r="J637" i="4"/>
  <c r="J669" i="4"/>
  <c r="J701" i="4"/>
  <c r="J733" i="4"/>
  <c r="J765" i="4"/>
  <c r="J797" i="4"/>
  <c r="J829" i="4"/>
  <c r="J861" i="4"/>
  <c r="G18" i="9"/>
  <c r="J611" i="4"/>
  <c r="J643" i="4"/>
  <c r="J675" i="4"/>
  <c r="J707" i="4"/>
  <c r="J739" i="4"/>
  <c r="J771" i="4"/>
  <c r="J803" i="4"/>
  <c r="J835" i="4"/>
  <c r="J867" i="4"/>
  <c r="J531" i="4"/>
  <c r="J642" i="4"/>
  <c r="J770" i="4"/>
  <c r="J616" i="4"/>
  <c r="J744" i="4"/>
  <c r="J515" i="4"/>
  <c r="J420" i="4"/>
  <c r="J452" i="4"/>
  <c r="J484" i="4"/>
  <c r="J516" i="4"/>
  <c r="J548" i="4"/>
  <c r="J580" i="4"/>
  <c r="J654" i="4"/>
  <c r="J782" i="4"/>
  <c r="J439" i="4"/>
  <c r="J676" i="4"/>
  <c r="J804" i="4"/>
  <c r="J523" i="4"/>
  <c r="J437" i="4"/>
  <c r="J469" i="4"/>
  <c r="J501" i="4"/>
  <c r="J533" i="4"/>
  <c r="J565" i="4"/>
  <c r="J597" i="4"/>
  <c r="J714" i="4"/>
  <c r="J842" i="4"/>
  <c r="J491" i="4"/>
  <c r="J417" i="4"/>
  <c r="J688" i="4"/>
  <c r="J816" i="4"/>
  <c r="J507" i="4"/>
  <c r="J410" i="4"/>
  <c r="J458" i="4"/>
  <c r="J490" i="4"/>
  <c r="J522" i="4"/>
  <c r="J554" i="4"/>
  <c r="J586" i="4"/>
  <c r="J678" i="4"/>
  <c r="J806" i="4"/>
  <c r="J471" i="4"/>
  <c r="J398" i="4"/>
  <c r="J636" i="4"/>
  <c r="J764" i="4"/>
  <c r="G19" i="9"/>
  <c r="J609" i="4"/>
  <c r="J641" i="4"/>
  <c r="J673" i="4"/>
  <c r="J705" i="4"/>
  <c r="J737" i="4"/>
  <c r="J769" i="4"/>
  <c r="J801" i="4"/>
  <c r="J833" i="4"/>
  <c r="J865" i="4"/>
  <c r="G16" i="9"/>
  <c r="J615" i="4"/>
  <c r="J647" i="4"/>
  <c r="J679" i="4"/>
  <c r="J711" i="4"/>
  <c r="J743" i="4"/>
  <c r="J775" i="4"/>
  <c r="J807" i="4"/>
  <c r="J839" i="4"/>
  <c r="J871" i="4"/>
  <c r="C2" i="24"/>
  <c r="C28" i="24"/>
  <c r="C24" i="24"/>
  <c r="C20" i="24"/>
  <c r="C16" i="24"/>
  <c r="C12" i="24"/>
  <c r="C8" i="24"/>
  <c r="C4" i="24"/>
  <c r="J539" i="4"/>
  <c r="J658" i="4"/>
  <c r="J786" i="4"/>
  <c r="J632" i="4"/>
  <c r="J760" i="4"/>
  <c r="J392" i="4"/>
  <c r="J424" i="4"/>
  <c r="J456" i="4"/>
  <c r="J488" i="4"/>
  <c r="J520" i="4"/>
  <c r="J552" i="4"/>
  <c r="J584" i="4"/>
  <c r="J670" i="4"/>
  <c r="J798" i="4"/>
  <c r="J459" i="4"/>
  <c r="J692" i="4"/>
  <c r="J820" i="4"/>
  <c r="J583" i="4"/>
  <c r="J441" i="4"/>
  <c r="J473" i="4"/>
  <c r="J505" i="4"/>
  <c r="J537" i="4"/>
  <c r="J569" i="4"/>
  <c r="J602" i="4"/>
  <c r="J730" i="4"/>
  <c r="J858" i="4"/>
  <c r="J559" i="4"/>
  <c r="J421" i="4"/>
  <c r="J704" i="4"/>
  <c r="J832" i="4"/>
  <c r="J527" i="4"/>
  <c r="J426" i="4"/>
  <c r="J462" i="4"/>
  <c r="J494" i="4"/>
  <c r="J526" i="4"/>
  <c r="J558" i="4"/>
  <c r="J590" i="4"/>
  <c r="J694" i="4"/>
  <c r="J822" i="4"/>
  <c r="J479" i="4"/>
  <c r="J406" i="4"/>
  <c r="J652" i="4"/>
  <c r="J780" i="4"/>
  <c r="G17" i="9"/>
  <c r="J613" i="4"/>
  <c r="J645" i="4"/>
  <c r="J677" i="4"/>
  <c r="J709" i="4"/>
  <c r="J741" i="4"/>
  <c r="J773" i="4"/>
  <c r="J805" i="4"/>
  <c r="J837" i="4"/>
  <c r="J869" i="4"/>
  <c r="G14" i="9"/>
  <c r="J619" i="4"/>
  <c r="J651" i="4"/>
  <c r="J683" i="4"/>
  <c r="J715" i="4"/>
  <c r="J747" i="4"/>
  <c r="J779" i="4"/>
  <c r="J811" i="4"/>
  <c r="J843" i="4"/>
  <c r="G29" i="9"/>
  <c r="J411" i="4"/>
  <c r="J547" i="4"/>
  <c r="J674" i="4"/>
  <c r="J802" i="4"/>
  <c r="J648" i="4"/>
  <c r="J776" i="4"/>
  <c r="J396" i="4"/>
  <c r="J428" i="4"/>
  <c r="J460" i="4"/>
  <c r="J492" i="4"/>
  <c r="J524" i="4"/>
  <c r="J556" i="4"/>
  <c r="J588" i="4"/>
  <c r="J686" i="4"/>
  <c r="J814" i="4"/>
  <c r="J499" i="4"/>
  <c r="J708" i="4"/>
  <c r="J836" i="4"/>
  <c r="J610" i="4"/>
  <c r="J445" i="4"/>
  <c r="J477" i="4"/>
  <c r="J509" i="4"/>
  <c r="J541" i="4"/>
  <c r="J573" i="4"/>
  <c r="J618" i="4"/>
  <c r="J746" i="4"/>
  <c r="J387" i="4"/>
  <c r="J567" i="4"/>
  <c r="J433" i="4"/>
  <c r="J720" i="4"/>
  <c r="J848" i="4"/>
  <c r="J535" i="4"/>
  <c r="J434" i="4"/>
  <c r="J466" i="4"/>
  <c r="J498" i="4"/>
  <c r="J530" i="4"/>
  <c r="J562" i="4"/>
  <c r="J594" i="4"/>
  <c r="J710" i="4"/>
  <c r="J838" i="4"/>
  <c r="J487" i="4"/>
  <c r="J414" i="4"/>
  <c r="J668" i="4"/>
  <c r="J796" i="4"/>
  <c r="G15" i="9"/>
  <c r="J617" i="4"/>
  <c r="J649" i="4"/>
  <c r="J681" i="4"/>
  <c r="J713" i="4"/>
  <c r="J745" i="4"/>
  <c r="J777" i="4"/>
  <c r="J809" i="4"/>
  <c r="J841" i="4"/>
  <c r="G22" i="9"/>
  <c r="G12" i="9"/>
  <c r="J623" i="4"/>
  <c r="J655" i="4"/>
  <c r="J687" i="4"/>
  <c r="J719" i="4"/>
  <c r="J751" i="4"/>
  <c r="J783" i="4"/>
  <c r="J815" i="4"/>
  <c r="J847" i="4"/>
  <c r="G27" i="9"/>
  <c r="C25" i="24"/>
  <c r="C21" i="24"/>
  <c r="C17" i="24"/>
  <c r="C13" i="24"/>
  <c r="C9" i="24"/>
  <c r="I64" i="4"/>
  <c r="I53" i="4"/>
  <c r="I35" i="4"/>
  <c r="I30" i="4"/>
  <c r="I14" i="4"/>
  <c r="I9" i="4"/>
  <c r="I243" i="4"/>
  <c r="I150" i="4"/>
  <c r="I153" i="4"/>
  <c r="I218" i="4"/>
  <c r="I88" i="4"/>
  <c r="I125" i="4"/>
  <c r="I136" i="4"/>
  <c r="I201" i="4"/>
  <c r="I130" i="4"/>
  <c r="I100" i="4"/>
  <c r="I133" i="4"/>
  <c r="I80" i="4"/>
  <c r="I75" i="4"/>
  <c r="I47" i="4"/>
  <c r="I42" i="4"/>
  <c r="I106" i="4"/>
  <c r="I234" i="4"/>
  <c r="I229" i="4"/>
  <c r="I140" i="4"/>
  <c r="I174" i="4"/>
  <c r="I33" i="4"/>
  <c r="I28" i="4"/>
  <c r="I6" i="4"/>
  <c r="I115" i="4"/>
  <c r="I119" i="4"/>
  <c r="I182" i="4"/>
  <c r="I186" i="4"/>
  <c r="I91" i="4"/>
  <c r="I168" i="4"/>
  <c r="I194" i="4"/>
  <c r="I134" i="4"/>
  <c r="I196" i="4"/>
  <c r="I141" i="4"/>
  <c r="I236" i="4"/>
  <c r="I96" i="4"/>
  <c r="I79" i="4"/>
  <c r="I74" i="4"/>
  <c r="I68" i="4"/>
  <c r="I51" i="4"/>
  <c r="I46" i="4"/>
  <c r="I22" i="4"/>
  <c r="I17" i="4"/>
  <c r="I12" i="4"/>
  <c r="I144" i="4"/>
  <c r="I209" i="4"/>
  <c r="I148" i="4"/>
  <c r="I183" i="4"/>
  <c r="I247" i="4"/>
  <c r="I189" i="4"/>
  <c r="I107" i="4"/>
  <c r="D2" i="25"/>
  <c r="I203" i="4"/>
  <c r="I139" i="4"/>
  <c r="I124" i="4"/>
  <c r="I105" i="4"/>
  <c r="I220" i="4"/>
  <c r="I156" i="4"/>
  <c r="I87" i="4"/>
  <c r="I185" i="4"/>
  <c r="I121" i="4"/>
  <c r="I180" i="4"/>
  <c r="I118" i="4"/>
  <c r="I211" i="4"/>
  <c r="I112" i="4"/>
  <c r="I7" i="4"/>
  <c r="I16" i="4"/>
  <c r="I25" i="4"/>
  <c r="I138" i="4"/>
  <c r="I254" i="4"/>
  <c r="I219" i="4"/>
  <c r="I184" i="4"/>
  <c r="I213" i="4"/>
  <c r="I151" i="4"/>
  <c r="I117" i="4"/>
  <c r="I210" i="4"/>
  <c r="I147" i="4"/>
  <c r="J257" i="4"/>
  <c r="A6" i="25"/>
  <c r="E14" i="9"/>
  <c r="H303" i="4"/>
  <c r="H262" i="4"/>
  <c r="H342" i="4"/>
  <c r="H381" i="4"/>
  <c r="A14" i="25"/>
  <c r="H260" i="4"/>
  <c r="H348" i="4"/>
  <c r="H263" i="4"/>
  <c r="H343" i="4"/>
  <c r="H302" i="4"/>
  <c r="H361" i="4"/>
  <c r="H365" i="4"/>
  <c r="C164" i="21"/>
  <c r="C199" i="21"/>
  <c r="C172" i="21"/>
  <c r="I185" i="21"/>
  <c r="I186" i="21"/>
  <c r="I112" i="21"/>
  <c r="I104" i="21"/>
  <c r="I178" i="21"/>
  <c r="I132" i="21"/>
  <c r="I106" i="21"/>
  <c r="I176" i="21"/>
  <c r="I2" i="21"/>
  <c r="I39" i="21"/>
  <c r="I13" i="21"/>
  <c r="I31" i="21"/>
  <c r="I41" i="21"/>
  <c r="I74" i="21"/>
  <c r="I79" i="21"/>
  <c r="I48" i="21"/>
  <c r="I37" i="21"/>
  <c r="I70" i="21"/>
  <c r="F37" i="9"/>
  <c r="I96" i="21"/>
  <c r="I61" i="21"/>
  <c r="I94" i="21"/>
  <c r="F11" i="10"/>
  <c r="I88" i="21"/>
  <c r="I57" i="21"/>
  <c r="I90" i="21"/>
  <c r="F23" i="20"/>
  <c r="I71" i="21"/>
  <c r="I85" i="21"/>
  <c r="I21" i="21"/>
  <c r="C176" i="21"/>
  <c r="C165" i="21"/>
  <c r="C181" i="21"/>
  <c r="C185" i="21"/>
  <c r="C193" i="21"/>
  <c r="C201" i="21"/>
  <c r="C131" i="21"/>
  <c r="C163" i="21"/>
  <c r="C123" i="21"/>
  <c r="C159" i="21"/>
  <c r="S77" i="21"/>
  <c r="C126" i="21"/>
  <c r="C130" i="21"/>
  <c r="C134" i="21"/>
  <c r="C150" i="21"/>
  <c r="S3" i="21"/>
  <c r="C103" i="21"/>
  <c r="S103" i="21"/>
  <c r="C120" i="21"/>
  <c r="C137" i="21"/>
  <c r="C110" i="21"/>
  <c r="C111" i="21"/>
  <c r="C124" i="21"/>
  <c r="C171" i="21"/>
  <c r="C175" i="21"/>
  <c r="C203" i="21"/>
  <c r="C106" i="21"/>
  <c r="S106" i="21"/>
  <c r="C186" i="21"/>
  <c r="C133" i="21"/>
  <c r="C153" i="21"/>
  <c r="C202" i="21"/>
  <c r="C174" i="21"/>
  <c r="C112" i="21"/>
  <c r="C166" i="21"/>
  <c r="C173" i="21"/>
  <c r="C161" i="21"/>
  <c r="C107" i="21"/>
  <c r="S107" i="21"/>
  <c r="C128" i="21"/>
  <c r="C152" i="21"/>
  <c r="C156" i="21"/>
  <c r="C148" i="21"/>
  <c r="C162" i="21"/>
  <c r="C129" i="21"/>
  <c r="C189" i="21"/>
  <c r="C114" i="21"/>
  <c r="C170" i="21"/>
  <c r="C197" i="21"/>
  <c r="C158" i="21"/>
  <c r="C142" i="21"/>
  <c r="C200" i="21"/>
  <c r="C108" i="21"/>
  <c r="C109" i="21"/>
  <c r="C157" i="21"/>
  <c r="C178" i="21"/>
  <c r="C179" i="21"/>
  <c r="S118" i="21"/>
  <c r="C184" i="21"/>
  <c r="C194" i="21"/>
  <c r="C135" i="21"/>
  <c r="C140" i="21"/>
  <c r="C182" i="21"/>
  <c r="C198" i="21"/>
  <c r="C192" i="21"/>
  <c r="C117" i="21"/>
  <c r="C125" i="21"/>
  <c r="C147" i="21"/>
  <c r="C168" i="21"/>
  <c r="C196" i="21"/>
  <c r="C190" i="21"/>
  <c r="S7" i="21"/>
  <c r="S6" i="21"/>
  <c r="S5" i="21"/>
  <c r="C104" i="21"/>
  <c r="S104" i="21"/>
  <c r="C105" i="21"/>
  <c r="S105" i="21"/>
  <c r="C146" i="21"/>
  <c r="C167" i="21"/>
  <c r="C188" i="21"/>
  <c r="C138" i="21"/>
  <c r="S34" i="21"/>
  <c r="S96" i="21"/>
  <c r="S95" i="21"/>
  <c r="S93" i="21"/>
  <c r="S92" i="21"/>
  <c r="S91" i="21"/>
  <c r="S90" i="21"/>
  <c r="S89" i="21"/>
  <c r="S88" i="21"/>
  <c r="S87" i="21"/>
  <c r="S86" i="21"/>
  <c r="S85" i="21"/>
  <c r="S84" i="21"/>
  <c r="S25" i="21"/>
  <c r="C127" i="21"/>
  <c r="C132" i="21"/>
  <c r="C141" i="21"/>
  <c r="S141" i="21"/>
  <c r="S145" i="21"/>
  <c r="C145" i="21"/>
  <c r="C183" i="21"/>
  <c r="S183" i="21"/>
  <c r="S187" i="21"/>
  <c r="C187" i="21"/>
  <c r="C191" i="21"/>
  <c r="S191" i="21"/>
  <c r="S195" i="21"/>
  <c r="C195" i="21"/>
  <c r="S47" i="21"/>
  <c r="S46" i="21"/>
  <c r="S122" i="21"/>
  <c r="C122" i="21"/>
  <c r="S66" i="21"/>
  <c r="S72" i="21"/>
  <c r="S71" i="21"/>
  <c r="S70" i="21"/>
  <c r="S69" i="21"/>
  <c r="S68" i="21"/>
  <c r="C116" i="21"/>
  <c r="S116" i="21"/>
  <c r="S121" i="21"/>
  <c r="C121" i="21"/>
  <c r="S11" i="21"/>
  <c r="S10" i="21"/>
  <c r="S36" i="21"/>
  <c r="S8" i="21"/>
  <c r="S151" i="21"/>
  <c r="C151" i="21"/>
  <c r="S169" i="21"/>
  <c r="C169" i="21"/>
  <c r="S158" i="21"/>
  <c r="C144" i="21"/>
  <c r="S144" i="21"/>
  <c r="C149" i="21"/>
  <c r="C154" i="21"/>
  <c r="C155" i="21"/>
  <c r="S177" i="21"/>
  <c r="C177" i="21"/>
  <c r="C115" i="21"/>
  <c r="S119" i="21"/>
  <c r="C119" i="21"/>
  <c r="C139" i="21"/>
  <c r="S139" i="21"/>
  <c r="S16" i="21"/>
  <c r="S113" i="21"/>
  <c r="C113" i="21"/>
  <c r="S13" i="21"/>
  <c r="C143" i="21"/>
  <c r="C136" i="21"/>
  <c r="H264" i="4"/>
  <c r="H296" i="4"/>
  <c r="H328" i="4"/>
  <c r="H360" i="4"/>
  <c r="E18" i="9"/>
  <c r="E17" i="9"/>
  <c r="H283" i="4"/>
  <c r="H315" i="4"/>
  <c r="H347" i="4"/>
  <c r="H379" i="4"/>
  <c r="H282" i="4"/>
  <c r="H314" i="4"/>
  <c r="H346" i="4"/>
  <c r="H341" i="4"/>
  <c r="H317" i="4"/>
  <c r="H261" i="4"/>
  <c r="H269" i="4"/>
  <c r="H321" i="4"/>
  <c r="A3" i="25"/>
  <c r="A5" i="25"/>
  <c r="A13" i="25"/>
  <c r="H268" i="4"/>
  <c r="H300" i="4"/>
  <c r="H332" i="4"/>
  <c r="H364" i="4"/>
  <c r="E19" i="9"/>
  <c r="E13" i="9"/>
  <c r="H287" i="4"/>
  <c r="H351" i="4"/>
  <c r="H383" i="4"/>
  <c r="H286" i="4"/>
  <c r="H318" i="4"/>
  <c r="H350" i="4"/>
  <c r="A4" i="25"/>
  <c r="A12" i="25"/>
  <c r="H319" i="4"/>
  <c r="H373" i="4"/>
  <c r="H349" i="4"/>
  <c r="H293" i="4"/>
  <c r="H301" i="4"/>
  <c r="H272" i="4"/>
  <c r="H304" i="4"/>
  <c r="H336" i="4"/>
  <c r="H368" i="4"/>
  <c r="E15" i="9"/>
  <c r="E9" i="9"/>
  <c r="H291" i="4"/>
  <c r="H323" i="4"/>
  <c r="H355" i="4"/>
  <c r="H258" i="4"/>
  <c r="H290" i="4"/>
  <c r="H322" i="4"/>
  <c r="H354" i="4"/>
  <c r="H265" i="4"/>
  <c r="H273" i="4"/>
  <c r="H325" i="4"/>
  <c r="H333" i="4"/>
  <c r="H259" i="4"/>
  <c r="A11" i="25"/>
  <c r="A10" i="25"/>
  <c r="H280" i="4"/>
  <c r="H312" i="4"/>
  <c r="H344" i="4"/>
  <c r="H376" i="4"/>
  <c r="E8" i="9"/>
  <c r="H267" i="4"/>
  <c r="H299" i="4"/>
  <c r="H331" i="4"/>
  <c r="H363" i="4"/>
  <c r="H266" i="4"/>
  <c r="H298" i="4"/>
  <c r="H330" i="4"/>
  <c r="H362" i="4"/>
  <c r="H329" i="4"/>
  <c r="H337" i="4"/>
  <c r="H281" i="4"/>
  <c r="H289" i="4"/>
  <c r="H257" i="4"/>
  <c r="A9" i="25"/>
  <c r="A8" i="25"/>
  <c r="H256" i="4"/>
  <c r="H288" i="4"/>
  <c r="H320" i="4"/>
  <c r="H352" i="4"/>
  <c r="E10" i="9"/>
  <c r="E16" i="9"/>
  <c r="H275" i="4"/>
  <c r="H307" i="4"/>
  <c r="H339" i="4"/>
  <c r="H371" i="4"/>
  <c r="H274" i="4"/>
  <c r="H306" i="4"/>
  <c r="H338" i="4"/>
  <c r="H370" i="4"/>
  <c r="H277" i="4"/>
  <c r="H382" i="4"/>
  <c r="H378" i="4"/>
  <c r="H345" i="4"/>
  <c r="A7" i="25"/>
  <c r="I256" i="4"/>
  <c r="T256" i="4" s="1"/>
  <c r="I305" i="4"/>
  <c r="T305" i="4" s="1"/>
  <c r="H223" i="4"/>
  <c r="H170" i="4"/>
  <c r="H163" i="4"/>
  <c r="H12" i="4"/>
  <c r="H39" i="4"/>
  <c r="H113" i="4"/>
  <c r="H204" i="4"/>
  <c r="F45" i="21"/>
  <c r="L42" i="21"/>
  <c r="G44" i="21"/>
  <c r="L45" i="21"/>
  <c r="F55" i="21"/>
  <c r="L19" i="21"/>
  <c r="G43" i="21"/>
  <c r="F43" i="21"/>
  <c r="L77" i="21"/>
  <c r="G45" i="21"/>
  <c r="G56" i="21"/>
  <c r="F9" i="21"/>
  <c r="L37" i="21"/>
  <c r="L80" i="21"/>
  <c r="L27" i="21"/>
  <c r="L43" i="21"/>
  <c r="L97" i="21"/>
  <c r="F26" i="21"/>
  <c r="G14" i="21"/>
  <c r="Q120" i="21"/>
  <c r="Q189" i="21"/>
  <c r="Q152" i="21"/>
  <c r="R162" i="21"/>
  <c r="G2" i="21"/>
  <c r="Q194" i="21"/>
  <c r="Q156" i="21"/>
  <c r="R201" i="21"/>
  <c r="F56" i="21"/>
  <c r="F42" i="21"/>
  <c r="L38" i="21"/>
  <c r="G27" i="21"/>
  <c r="F18" i="21"/>
  <c r="F44" i="21"/>
  <c r="F27" i="21"/>
  <c r="L78" i="21"/>
  <c r="L26" i="21"/>
  <c r="Q200" i="21"/>
  <c r="F52" i="21"/>
  <c r="G38" i="21"/>
  <c r="L94" i="21"/>
  <c r="G21" i="21"/>
  <c r="Q192" i="21"/>
  <c r="P200" i="21"/>
  <c r="L81" i="21"/>
  <c r="L9" i="21"/>
  <c r="L101" i="21"/>
  <c r="G19" i="21"/>
  <c r="L50" i="21"/>
  <c r="L21" i="21"/>
  <c r="R130" i="21"/>
  <c r="F50" i="21"/>
  <c r="F3" i="21"/>
  <c r="G18" i="21"/>
  <c r="L56" i="21"/>
  <c r="L66" i="21"/>
  <c r="G32" i="21"/>
  <c r="G42" i="21"/>
  <c r="L100" i="21"/>
  <c r="G3" i="21"/>
  <c r="G26" i="21"/>
  <c r="L3" i="21"/>
  <c r="L65" i="21"/>
  <c r="L64" i="21"/>
  <c r="L44" i="21"/>
  <c r="L82" i="21"/>
  <c r="L74" i="21"/>
  <c r="L23" i="21"/>
  <c r="F33" i="21"/>
  <c r="L59" i="21"/>
  <c r="L14" i="21"/>
  <c r="F19" i="21"/>
  <c r="L18" i="21"/>
  <c r="G50" i="21"/>
  <c r="L58" i="21"/>
  <c r="G9" i="21"/>
  <c r="R114" i="21"/>
  <c r="L79" i="21"/>
  <c r="F38" i="21"/>
  <c r="F14" i="21"/>
  <c r="Q128" i="21"/>
  <c r="G54" i="21"/>
  <c r="F54" i="21"/>
  <c r="L33" i="21"/>
  <c r="Q203" i="21"/>
  <c r="F15" i="21"/>
  <c r="Q182" i="21"/>
  <c r="R204" i="21"/>
  <c r="P171" i="21"/>
  <c r="G52" i="21"/>
  <c r="G33" i="21"/>
  <c r="Q164" i="21"/>
  <c r="L99" i="21"/>
  <c r="L2" i="21"/>
  <c r="R170" i="21"/>
  <c r="R125" i="21"/>
  <c r="L52" i="21"/>
  <c r="R166" i="21"/>
  <c r="R193" i="21"/>
  <c r="R118" i="21"/>
  <c r="Q201" i="21"/>
  <c r="L98" i="21"/>
  <c r="R123" i="21"/>
  <c r="F37" i="21"/>
  <c r="G37" i="21"/>
  <c r="R168" i="21"/>
  <c r="R112" i="21"/>
  <c r="F21" i="21"/>
  <c r="L32" i="21"/>
  <c r="P114" i="21"/>
  <c r="Q103" i="21"/>
  <c r="L75" i="21"/>
  <c r="R134" i="21"/>
  <c r="F32" i="21"/>
  <c r="P123" i="21"/>
  <c r="P165" i="21"/>
  <c r="Q112" i="21"/>
  <c r="F2" i="21"/>
  <c r="L83" i="21"/>
  <c r="L54" i="21"/>
  <c r="F6" i="21"/>
  <c r="G6" i="21"/>
  <c r="L6" i="21"/>
  <c r="R179" i="21"/>
  <c r="R147" i="21"/>
  <c r="L40" i="21"/>
  <c r="F40" i="21"/>
  <c r="G40" i="21"/>
  <c r="P125" i="21"/>
  <c r="P194" i="21"/>
  <c r="L62" i="21"/>
  <c r="G7" i="21"/>
  <c r="L76" i="21"/>
  <c r="L12" i="21"/>
  <c r="F12" i="21"/>
  <c r="G12" i="21"/>
  <c r="G30" i="21"/>
  <c r="L30" i="21"/>
  <c r="F30" i="21"/>
  <c r="P108" i="21"/>
  <c r="P140" i="21"/>
  <c r="R105" i="21"/>
  <c r="L73" i="21"/>
  <c r="L48" i="21"/>
  <c r="G48" i="21"/>
  <c r="F48" i="21"/>
  <c r="R184" i="21"/>
  <c r="R142" i="21"/>
  <c r="P190" i="21"/>
  <c r="Q138" i="21"/>
  <c r="P124" i="21"/>
  <c r="Q199" i="21"/>
  <c r="Q171" i="21"/>
  <c r="N165" i="21"/>
  <c r="R173" i="21"/>
  <c r="P133" i="21"/>
  <c r="Q129" i="21"/>
  <c r="P199" i="21"/>
  <c r="P150" i="21"/>
  <c r="P137" i="21"/>
  <c r="N160" i="21"/>
  <c r="P130" i="21"/>
  <c r="P178" i="21"/>
  <c r="Q147" i="21"/>
  <c r="Q184" i="21"/>
  <c r="P188" i="21"/>
  <c r="F5" i="21"/>
  <c r="G5" i="21"/>
  <c r="L5" i="21"/>
  <c r="P196" i="21"/>
  <c r="P120" i="21"/>
  <c r="F22" i="21"/>
  <c r="G22" i="21"/>
  <c r="L22" i="21"/>
  <c r="R176" i="21"/>
  <c r="F46" i="21"/>
  <c r="G46" i="21"/>
  <c r="L46" i="21"/>
  <c r="L8" i="21"/>
  <c r="F8" i="21"/>
  <c r="G8" i="21"/>
  <c r="F24" i="21"/>
  <c r="L24" i="21"/>
  <c r="G24" i="21"/>
  <c r="G35" i="21"/>
  <c r="F35" i="21"/>
  <c r="L35" i="21"/>
  <c r="P195" i="21"/>
  <c r="L88" i="21"/>
  <c r="P169" i="21"/>
  <c r="G47" i="21"/>
  <c r="L85" i="21"/>
  <c r="L89" i="21"/>
  <c r="L93" i="21"/>
  <c r="G57" i="21"/>
  <c r="L57" i="21"/>
  <c r="F57" i="21"/>
  <c r="F29" i="21"/>
  <c r="L29" i="21"/>
  <c r="G29" i="21"/>
  <c r="Q119" i="21"/>
  <c r="L31" i="21"/>
  <c r="L4" i="21"/>
  <c r="F4" i="21"/>
  <c r="G4" i="21"/>
  <c r="R116" i="21"/>
  <c r="L71" i="21"/>
  <c r="Q141" i="21"/>
  <c r="L90" i="21"/>
  <c r="L95" i="21"/>
  <c r="L60" i="21"/>
  <c r="Q122" i="21"/>
  <c r="P144" i="21"/>
  <c r="R145" i="21"/>
  <c r="L61" i="21"/>
  <c r="F36" i="21"/>
  <c r="G36" i="21"/>
  <c r="L36" i="21"/>
  <c r="L70" i="21"/>
  <c r="Q177" i="21"/>
  <c r="F16" i="21"/>
  <c r="L16" i="21"/>
  <c r="G16" i="21"/>
  <c r="R136" i="21"/>
  <c r="F28" i="21"/>
  <c r="G28" i="21"/>
  <c r="L28" i="21"/>
  <c r="G41" i="21"/>
  <c r="L41" i="21"/>
  <c r="F41" i="21"/>
  <c r="F11" i="21"/>
  <c r="L11" i="21"/>
  <c r="G11" i="21"/>
  <c r="L67" i="21"/>
  <c r="R132" i="21"/>
  <c r="L86" i="21"/>
  <c r="M189" i="21"/>
  <c r="G13" i="21"/>
  <c r="L13" i="21"/>
  <c r="F13" i="21"/>
  <c r="L69" i="21"/>
  <c r="L84" i="21"/>
  <c r="F34" i="21"/>
  <c r="G34" i="21"/>
  <c r="L34" i="21"/>
  <c r="F20" i="21"/>
  <c r="L20" i="21"/>
  <c r="G20" i="21"/>
  <c r="R139" i="21"/>
  <c r="G10" i="21"/>
  <c r="F10" i="21"/>
  <c r="L10" i="21"/>
  <c r="P191" i="21"/>
  <c r="Q143" i="21"/>
  <c r="P151" i="21"/>
  <c r="L68" i="21"/>
  <c r="L72" i="21"/>
  <c r="L87" i="21"/>
  <c r="L91" i="21"/>
  <c r="L96" i="21"/>
  <c r="L92" i="21"/>
  <c r="R113" i="21"/>
  <c r="L51" i="21"/>
  <c r="G51" i="21"/>
  <c r="F51" i="21"/>
  <c r="L25" i="21"/>
  <c r="G25" i="21"/>
  <c r="F25" i="21"/>
  <c r="R115" i="21"/>
  <c r="F53" i="21"/>
  <c r="G53" i="21"/>
  <c r="L53" i="21"/>
  <c r="F49" i="21"/>
  <c r="G49" i="21"/>
  <c r="L49" i="21"/>
  <c r="L17" i="21"/>
  <c r="G17" i="21"/>
  <c r="F17" i="21"/>
  <c r="Q149" i="21"/>
  <c r="R121" i="21"/>
  <c r="Q183" i="21"/>
  <c r="M108" i="21"/>
  <c r="M158" i="21"/>
  <c r="M166" i="21"/>
  <c r="M162" i="21"/>
  <c r="M172" i="21"/>
  <c r="M121" i="21"/>
  <c r="M167" i="21"/>
  <c r="M144" i="21"/>
  <c r="M171" i="21"/>
  <c r="M200" i="21"/>
  <c r="M122" i="21"/>
  <c r="M132" i="21"/>
  <c r="M111" i="21"/>
  <c r="M156" i="21"/>
  <c r="M176" i="21"/>
  <c r="M138" i="21"/>
  <c r="M151" i="21"/>
  <c r="M152" i="21"/>
  <c r="M168" i="21"/>
  <c r="M106" i="21"/>
  <c r="M105" i="21"/>
  <c r="M142" i="21"/>
  <c r="N136" i="21"/>
  <c r="N195" i="21"/>
  <c r="O135" i="21"/>
  <c r="N115" i="21"/>
  <c r="N189" i="21"/>
  <c r="N146" i="21"/>
  <c r="N169" i="21"/>
  <c r="N117" i="21"/>
  <c r="N159" i="21"/>
  <c r="O192" i="21"/>
  <c r="N196" i="21"/>
  <c r="N193" i="21"/>
  <c r="N179" i="21"/>
  <c r="N108" i="21"/>
  <c r="O116" i="21"/>
  <c r="N127" i="21"/>
  <c r="N112" i="21"/>
  <c r="N106" i="21"/>
  <c r="N130" i="21"/>
  <c r="O180" i="21"/>
  <c r="O185" i="21"/>
  <c r="O144" i="21"/>
  <c r="O199" i="21"/>
  <c r="N186" i="21"/>
  <c r="O110" i="21"/>
  <c r="O134" i="21"/>
  <c r="O157" i="21"/>
  <c r="O131" i="21"/>
  <c r="O113" i="21"/>
  <c r="O112" i="21"/>
  <c r="O195" i="21"/>
  <c r="O197" i="21"/>
  <c r="O148" i="21"/>
  <c r="O160" i="21"/>
  <c r="O177" i="21"/>
  <c r="O203" i="21"/>
  <c r="O166" i="21"/>
  <c r="O183" i="21"/>
  <c r="O109" i="21"/>
  <c r="O171" i="21"/>
  <c r="O167" i="21"/>
  <c r="N197" i="21"/>
  <c r="N123" i="21"/>
  <c r="N162" i="21"/>
  <c r="N104" i="21"/>
  <c r="N147" i="21"/>
  <c r="N141" i="21"/>
  <c r="N134" i="21"/>
  <c r="N125" i="21"/>
  <c r="N156" i="21"/>
  <c r="N151" i="21"/>
  <c r="N163" i="21"/>
  <c r="N105" i="21"/>
  <c r="N164" i="21"/>
  <c r="N201" i="21"/>
  <c r="N194" i="21"/>
  <c r="N135" i="21"/>
  <c r="O178" i="21"/>
  <c r="O156" i="21"/>
  <c r="O104" i="21"/>
  <c r="O176" i="21"/>
  <c r="O188" i="21"/>
  <c r="O161" i="21"/>
  <c r="O194" i="21"/>
  <c r="F71" i="21" l="1"/>
  <c r="G71" i="21"/>
  <c r="L63" i="21"/>
  <c r="F63" i="21"/>
  <c r="G63" i="21"/>
  <c r="L55" i="21"/>
  <c r="G55" i="21"/>
  <c r="L47" i="21"/>
  <c r="F47" i="21"/>
  <c r="F39" i="21"/>
  <c r="G39" i="21"/>
  <c r="L39" i="21"/>
  <c r="G31" i="21"/>
  <c r="F31" i="21"/>
  <c r="F23" i="21"/>
  <c r="G23" i="21"/>
  <c r="L15" i="21"/>
  <c r="G15" i="21"/>
  <c r="R174" i="21"/>
  <c r="P111" i="21"/>
  <c r="P128" i="21"/>
  <c r="P184" i="21"/>
  <c r="P189" i="21"/>
  <c r="P174" i="21"/>
  <c r="R126" i="21"/>
  <c r="P107" i="21"/>
  <c r="Q172" i="21"/>
  <c r="P153" i="21"/>
  <c r="Q190" i="21"/>
  <c r="R148" i="21"/>
  <c r="Q107" i="21"/>
  <c r="Q166" i="21"/>
  <c r="P162" i="21"/>
  <c r="R182" i="21"/>
  <c r="R131" i="21"/>
  <c r="R167" i="21"/>
  <c r="R109" i="21"/>
  <c r="R194" i="21"/>
  <c r="Q108" i="21"/>
  <c r="R189" i="21"/>
  <c r="R138" i="21"/>
  <c r="P173" i="21"/>
  <c r="R137" i="21"/>
  <c r="Q163" i="21"/>
  <c r="P185" i="21"/>
  <c r="R197" i="21"/>
  <c r="R117" i="21"/>
  <c r="P117" i="21"/>
  <c r="M134" i="21"/>
  <c r="R195" i="21"/>
  <c r="P187" i="21"/>
  <c r="Q144" i="21"/>
  <c r="R155" i="21"/>
  <c r="M118" i="21"/>
  <c r="P154" i="21"/>
  <c r="Q127" i="21"/>
  <c r="P113" i="21"/>
  <c r="R149" i="21"/>
  <c r="P183" i="21"/>
  <c r="M153" i="21"/>
  <c r="M179" i="21"/>
  <c r="M119" i="21"/>
  <c r="M112" i="21"/>
  <c r="M107" i="21"/>
  <c r="M115" i="21"/>
  <c r="M203" i="21"/>
  <c r="M175" i="21"/>
  <c r="M117" i="21"/>
  <c r="M177" i="21"/>
  <c r="M163" i="21"/>
  <c r="O147" i="21"/>
  <c r="N113" i="21"/>
  <c r="N111" i="21"/>
  <c r="N166" i="21"/>
  <c r="N180" i="21"/>
  <c r="N131" i="21"/>
  <c r="N132" i="21"/>
  <c r="N114" i="21"/>
  <c r="N202" i="21"/>
  <c r="O182" i="21"/>
  <c r="O163" i="21"/>
  <c r="O155" i="21"/>
  <c r="O162" i="21"/>
  <c r="O108" i="21"/>
  <c r="O204" i="21"/>
  <c r="O129" i="21"/>
  <c r="O126" i="21"/>
  <c r="O138" i="21"/>
  <c r="O115" i="21"/>
  <c r="R202" i="21"/>
  <c r="R106" i="21"/>
  <c r="P146" i="21"/>
  <c r="R153" i="21"/>
  <c r="P142" i="21"/>
  <c r="Q131" i="21"/>
  <c r="Q153" i="21"/>
  <c r="Q181" i="21"/>
  <c r="Q135" i="21"/>
  <c r="P203" i="21"/>
  <c r="Q125" i="21"/>
  <c r="R152" i="21"/>
  <c r="R171" i="21"/>
  <c r="Q114" i="21"/>
  <c r="P163" i="21"/>
  <c r="R158" i="21"/>
  <c r="Q130" i="21"/>
  <c r="R120" i="21"/>
  <c r="R190" i="21"/>
  <c r="Q157" i="21"/>
  <c r="R135" i="21"/>
  <c r="R140" i="21"/>
  <c r="Q160" i="21"/>
  <c r="Q104" i="21"/>
  <c r="P152" i="21"/>
  <c r="Q185" i="21"/>
  <c r="R180" i="21"/>
  <c r="P129" i="21"/>
  <c r="R199" i="21"/>
  <c r="R103" i="21"/>
  <c r="M173" i="21"/>
  <c r="Q195" i="21"/>
  <c r="Q187" i="21"/>
  <c r="M184" i="21"/>
  <c r="N144" i="21"/>
  <c r="Q155" i="21"/>
  <c r="Q154" i="21"/>
  <c r="P127" i="21"/>
  <c r="Q113" i="21"/>
  <c r="P149" i="21"/>
  <c r="M123" i="21"/>
  <c r="M197" i="21"/>
  <c r="M196" i="21"/>
  <c r="M185" i="21"/>
  <c r="M120" i="21"/>
  <c r="M104" i="21"/>
  <c r="M198" i="21"/>
  <c r="M201" i="21"/>
  <c r="M129" i="21"/>
  <c r="M146" i="21"/>
  <c r="M141" i="21"/>
  <c r="M204" i="21"/>
  <c r="N199" i="21"/>
  <c r="O143" i="21"/>
  <c r="N153" i="21"/>
  <c r="N133" i="21"/>
  <c r="N183" i="21"/>
  <c r="N185" i="21"/>
  <c r="N149" i="21"/>
  <c r="N122" i="21"/>
  <c r="N171" i="21"/>
  <c r="O145" i="21"/>
  <c r="O184" i="21"/>
  <c r="O125" i="21"/>
  <c r="O164" i="21"/>
  <c r="O111" i="21"/>
  <c r="O103" i="21"/>
  <c r="O158" i="21"/>
  <c r="O118" i="21"/>
  <c r="O142" i="21"/>
  <c r="O154" i="21"/>
  <c r="O130" i="21"/>
  <c r="P159" i="21"/>
  <c r="Q176" i="21"/>
  <c r="F7" i="21"/>
  <c r="Q105" i="21"/>
  <c r="Q174" i="21"/>
  <c r="R146" i="21"/>
  <c r="R124" i="21"/>
  <c r="P110" i="21"/>
  <c r="P134" i="21"/>
  <c r="R186" i="21"/>
  <c r="R163" i="21"/>
  <c r="P202" i="21"/>
  <c r="P192" i="21"/>
  <c r="P170" i="21"/>
  <c r="Q126" i="21"/>
  <c r="P168" i="21"/>
  <c r="P157" i="21"/>
  <c r="P135" i="21"/>
  <c r="Q140" i="21"/>
  <c r="R128" i="21"/>
  <c r="P104" i="21"/>
  <c r="R133" i="21"/>
  <c r="Q175" i="21"/>
  <c r="R107" i="21"/>
  <c r="P204" i="21"/>
  <c r="P126" i="21"/>
  <c r="Q117" i="21"/>
  <c r="Q106" i="21"/>
  <c r="M133" i="21"/>
  <c r="P119" i="21"/>
  <c r="R187" i="21"/>
  <c r="Q145" i="21"/>
  <c r="Q136" i="21"/>
  <c r="P155" i="21"/>
  <c r="P132" i="21"/>
  <c r="R191" i="21"/>
  <c r="R154" i="21"/>
  <c r="R127" i="21"/>
  <c r="M165" i="21"/>
  <c r="M140" i="21"/>
  <c r="M128" i="21"/>
  <c r="M191" i="21"/>
  <c r="M148" i="21"/>
  <c r="M103" i="21"/>
  <c r="M154" i="21"/>
  <c r="M150" i="21"/>
  <c r="M114" i="21"/>
  <c r="M125" i="21"/>
  <c r="M157" i="21"/>
  <c r="M188" i="21"/>
  <c r="N140" i="21"/>
  <c r="N157" i="21"/>
  <c r="N121" i="21"/>
  <c r="N175" i="21"/>
  <c r="O151" i="21"/>
  <c r="N173" i="21"/>
  <c r="N143" i="21"/>
  <c r="N116" i="21"/>
  <c r="N198" i="21"/>
  <c r="O122" i="21"/>
  <c r="O136" i="21"/>
  <c r="N128" i="21"/>
  <c r="O189" i="21"/>
  <c r="O114" i="21"/>
  <c r="O201" i="21"/>
  <c r="O137" i="21"/>
  <c r="O149" i="21"/>
  <c r="O179" i="21"/>
  <c r="O187" i="21"/>
  <c r="O172" i="21"/>
  <c r="P193" i="21"/>
  <c r="P138" i="21"/>
  <c r="Q123" i="21"/>
  <c r="P186" i="21"/>
  <c r="P131" i="21"/>
  <c r="R175" i="21"/>
  <c r="Q111" i="21"/>
  <c r="Q161" i="21"/>
  <c r="Q148" i="21"/>
  <c r="Q180" i="21"/>
  <c r="P201" i="21"/>
  <c r="P181" i="21"/>
  <c r="P158" i="21"/>
  <c r="R110" i="21"/>
  <c r="Q134" i="21"/>
  <c r="Q109" i="21"/>
  <c r="Q124" i="21"/>
  <c r="R200" i="21"/>
  <c r="Q168" i="21"/>
  <c r="L7" i="21"/>
  <c r="R104" i="21"/>
  <c r="P103" i="21"/>
  <c r="R111" i="21"/>
  <c r="R185" i="21"/>
  <c r="Q165" i="21"/>
  <c r="P176" i="21"/>
  <c r="R178" i="21"/>
  <c r="P182" i="21"/>
  <c r="Q196" i="21"/>
  <c r="R150" i="21"/>
  <c r="M110" i="21"/>
  <c r="Q169" i="21"/>
  <c r="R119" i="21"/>
  <c r="Q116" i="21"/>
  <c r="N187" i="21"/>
  <c r="R122" i="21"/>
  <c r="M145" i="21"/>
  <c r="P177" i="21"/>
  <c r="P136" i="21"/>
  <c r="Q132" i="21"/>
  <c r="Q191" i="21"/>
  <c r="Q151" i="21"/>
  <c r="Q115" i="21"/>
  <c r="P121" i="21"/>
  <c r="M160" i="21"/>
  <c r="M186" i="21"/>
  <c r="M113" i="21"/>
  <c r="M174" i="21"/>
  <c r="M178" i="21"/>
  <c r="M182" i="21"/>
  <c r="M155" i="21"/>
  <c r="M192" i="21"/>
  <c r="M135" i="21"/>
  <c r="M164" i="21"/>
  <c r="M199" i="21"/>
  <c r="M109" i="21"/>
  <c r="N204" i="21"/>
  <c r="N138" i="21"/>
  <c r="N145" i="21"/>
  <c r="O198" i="21"/>
  <c r="O169" i="21"/>
  <c r="N167" i="21"/>
  <c r="N139" i="21"/>
  <c r="N120" i="21"/>
  <c r="N109" i="21"/>
  <c r="O141" i="21"/>
  <c r="O128" i="21"/>
  <c r="N170" i="21"/>
  <c r="O186" i="21"/>
  <c r="O121" i="21"/>
  <c r="O139" i="21"/>
  <c r="O168" i="21"/>
  <c r="O127" i="21"/>
  <c r="O124" i="21"/>
  <c r="O150" i="21"/>
  <c r="O181" i="21"/>
  <c r="N110" i="21"/>
  <c r="N154" i="21"/>
  <c r="N172" i="21"/>
  <c r="P105" i="21"/>
  <c r="R165" i="21"/>
  <c r="Q197" i="21"/>
  <c r="Q146" i="21"/>
  <c r="P180" i="21"/>
  <c r="R172" i="21"/>
  <c r="R196" i="21"/>
  <c r="O107" i="21"/>
  <c r="R203" i="21"/>
  <c r="Q110" i="21"/>
  <c r="R159" i="21"/>
  <c r="P172" i="21"/>
  <c r="Q202" i="21"/>
  <c r="P166" i="21"/>
  <c r="Q118" i="21"/>
  <c r="Q179" i="21"/>
  <c r="P198" i="21"/>
  <c r="Q178" i="21"/>
  <c r="Q150" i="21"/>
  <c r="P147" i="21"/>
  <c r="P112" i="21"/>
  <c r="P156" i="21"/>
  <c r="P148" i="21"/>
  <c r="Q133" i="21"/>
  <c r="Q173" i="21"/>
  <c r="R161" i="21"/>
  <c r="P167" i="21"/>
  <c r="Q188" i="21"/>
  <c r="R192" i="21"/>
  <c r="P160" i="21"/>
  <c r="R169" i="21"/>
  <c r="P116" i="21"/>
  <c r="R141" i="21"/>
  <c r="P122" i="21"/>
  <c r="P145" i="21"/>
  <c r="N177" i="21"/>
  <c r="M170" i="21"/>
  <c r="Q139" i="21"/>
  <c r="P143" i="21"/>
  <c r="R151" i="21"/>
  <c r="P115" i="21"/>
  <c r="Q121" i="21"/>
  <c r="M159" i="21"/>
  <c r="M136" i="21"/>
  <c r="M126" i="21"/>
  <c r="M180" i="21"/>
  <c r="M161" i="21"/>
  <c r="M130" i="21"/>
  <c r="M169" i="21"/>
  <c r="M193" i="21"/>
  <c r="M190" i="21"/>
  <c r="M127" i="21"/>
  <c r="M131" i="21"/>
  <c r="N178" i="21"/>
  <c r="N176" i="21"/>
  <c r="N191" i="21"/>
  <c r="N150" i="21"/>
  <c r="N126" i="21"/>
  <c r="N188" i="21"/>
  <c r="N174" i="21"/>
  <c r="N203" i="21"/>
  <c r="N152" i="21"/>
  <c r="O152" i="21"/>
  <c r="O133" i="21"/>
  <c r="N168" i="21"/>
  <c r="O165" i="21"/>
  <c r="O120" i="21"/>
  <c r="O191" i="21"/>
  <c r="O174" i="21"/>
  <c r="O193" i="21"/>
  <c r="O119" i="21"/>
  <c r="O146" i="21"/>
  <c r="O106" i="21"/>
  <c r="N137" i="21"/>
  <c r="N119" i="21"/>
  <c r="N107" i="21"/>
  <c r="N158" i="21"/>
  <c r="O117" i="21"/>
  <c r="P164" i="21"/>
  <c r="Q159" i="21"/>
  <c r="Q167" i="21"/>
  <c r="P109" i="21"/>
  <c r="Q170" i="21"/>
  <c r="M202" i="21"/>
  <c r="Q204" i="21"/>
  <c r="R160" i="21"/>
  <c r="Q162" i="21"/>
  <c r="P161" i="21"/>
  <c r="P175" i="21"/>
  <c r="P118" i="21"/>
  <c r="R164" i="21"/>
  <c r="Q158" i="21"/>
  <c r="N103" i="21"/>
  <c r="P179" i="21"/>
  <c r="R198" i="21"/>
  <c r="R108" i="21"/>
  <c r="Q198" i="21"/>
  <c r="Q142" i="21"/>
  <c r="R157" i="21"/>
  <c r="P197" i="21"/>
  <c r="N148" i="21"/>
  <c r="R129" i="21"/>
  <c r="Q137" i="21"/>
  <c r="R156" i="21"/>
  <c r="Q186" i="21"/>
  <c r="Q193" i="21"/>
  <c r="R188" i="21"/>
  <c r="R181" i="21"/>
  <c r="P106" i="21"/>
  <c r="M116" i="21"/>
  <c r="P141" i="21"/>
  <c r="R144" i="21"/>
  <c r="R177" i="21"/>
  <c r="P139" i="21"/>
  <c r="R143" i="21"/>
  <c r="R183" i="21"/>
  <c r="M181" i="21"/>
  <c r="M124" i="21"/>
  <c r="M194" i="21"/>
  <c r="M183" i="21"/>
  <c r="M139" i="21"/>
  <c r="M149" i="21"/>
  <c r="M137" i="21"/>
  <c r="M195" i="21"/>
  <c r="M187" i="21"/>
  <c r="M143" i="21"/>
  <c r="M147" i="21"/>
  <c r="N155" i="21"/>
  <c r="N142" i="21"/>
  <c r="O105" i="21"/>
  <c r="N200" i="21"/>
  <c r="N161" i="21"/>
  <c r="N190" i="21"/>
  <c r="N124" i="21"/>
  <c r="N118" i="21"/>
  <c r="N181" i="21"/>
  <c r="O140" i="21"/>
  <c r="O132" i="21"/>
  <c r="N182" i="21"/>
  <c r="O190" i="21"/>
  <c r="O202" i="21"/>
  <c r="O196" i="21"/>
  <c r="O173" i="21"/>
  <c r="O170" i="21"/>
  <c r="O200" i="21"/>
  <c r="O153" i="21"/>
  <c r="O175" i="21"/>
  <c r="N192" i="21"/>
  <c r="N129" i="21"/>
  <c r="N184" i="21"/>
  <c r="O159" i="21"/>
  <c r="O123" i="21"/>
  <c r="S20" i="21"/>
  <c r="S2" i="21"/>
  <c r="G70" i="21"/>
  <c r="G62" i="21"/>
  <c r="S33" i="21"/>
  <c r="G73" i="21"/>
  <c r="G69" i="21"/>
  <c r="G65" i="21"/>
  <c r="G61" i="21"/>
  <c r="V21" i="4"/>
  <c r="V37" i="4"/>
  <c r="V45" i="4"/>
  <c r="V53" i="4"/>
  <c r="T174" i="4"/>
  <c r="T141" i="4"/>
  <c r="T133" i="4"/>
  <c r="T125" i="4"/>
  <c r="T117" i="4"/>
  <c r="T109" i="4"/>
  <c r="T77" i="4"/>
  <c r="V18" i="4"/>
  <c r="V26" i="4"/>
  <c r="V30" i="4"/>
  <c r="V42" i="4"/>
  <c r="V50" i="4"/>
  <c r="T205" i="4"/>
  <c r="T189" i="4"/>
  <c r="T173" i="4"/>
  <c r="T75" i="4"/>
  <c r="V19" i="4"/>
  <c r="T226" i="4"/>
  <c r="V25" i="4"/>
  <c r="V29" i="4"/>
  <c r="V49" i="4"/>
  <c r="V56" i="4"/>
  <c r="V39" i="4"/>
  <c r="V46" i="4"/>
  <c r="V52" i="4"/>
  <c r="V44" i="4"/>
  <c r="V40" i="4"/>
  <c r="V22" i="4"/>
  <c r="V54" i="4"/>
  <c r="V23" i="4"/>
  <c r="V34" i="4"/>
  <c r="V38" i="4"/>
  <c r="N254" i="4"/>
  <c r="N246" i="4"/>
  <c r="N238" i="4"/>
  <c r="N230" i="4"/>
  <c r="N222" i="4"/>
  <c r="N214" i="4"/>
  <c r="N206" i="4"/>
  <c r="N198" i="4"/>
  <c r="N190" i="4"/>
  <c r="N182" i="4"/>
  <c r="N174" i="4"/>
  <c r="N166" i="4"/>
  <c r="N158" i="4"/>
  <c r="N150" i="4"/>
  <c r="N142" i="4"/>
  <c r="N134" i="4"/>
  <c r="N126" i="4"/>
  <c r="N118" i="4"/>
  <c r="N110" i="4"/>
  <c r="N102" i="4"/>
  <c r="N94" i="4"/>
  <c r="N86" i="4"/>
  <c r="N78" i="4"/>
  <c r="N70" i="4"/>
  <c r="N62" i="4"/>
  <c r="N30" i="4"/>
  <c r="N29" i="4"/>
  <c r="N27" i="4"/>
  <c r="N14" i="4"/>
  <c r="N13" i="4"/>
  <c r="N12" i="4"/>
  <c r="D16" i="4"/>
  <c r="D20" i="4"/>
  <c r="D24" i="4"/>
  <c r="D28" i="4"/>
  <c r="D32" i="4"/>
  <c r="D36" i="4"/>
  <c r="D40" i="4"/>
  <c r="D44" i="4"/>
  <c r="D48" i="4"/>
  <c r="D52" i="4"/>
  <c r="D56" i="4"/>
  <c r="N252" i="4"/>
  <c r="N244" i="4"/>
  <c r="N236" i="4"/>
  <c r="N228" i="4"/>
  <c r="N220" i="4"/>
  <c r="N212" i="4"/>
  <c r="N204" i="4"/>
  <c r="N196" i="4"/>
  <c r="N188" i="4"/>
  <c r="N180" i="4"/>
  <c r="N172" i="4"/>
  <c r="N164" i="4"/>
  <c r="N156" i="4"/>
  <c r="N148" i="4"/>
  <c r="N140" i="4"/>
  <c r="N132" i="4"/>
  <c r="N124" i="4"/>
  <c r="N116" i="4"/>
  <c r="N108" i="4"/>
  <c r="N100" i="4"/>
  <c r="N92" i="4"/>
  <c r="N84" i="4"/>
  <c r="N76" i="4"/>
  <c r="N68" i="4"/>
  <c r="N60" i="4"/>
  <c r="N46" i="4"/>
  <c r="N45" i="4"/>
  <c r="N43" i="4"/>
  <c r="N42" i="4"/>
  <c r="N34" i="4"/>
  <c r="N33" i="4"/>
  <c r="N32" i="4"/>
  <c r="N31" i="4"/>
  <c r="N16" i="4"/>
  <c r="N15" i="4"/>
  <c r="N251" i="4"/>
  <c r="N243" i="4"/>
  <c r="N235" i="4"/>
  <c r="N227" i="4"/>
  <c r="N219" i="4"/>
  <c r="N211" i="4"/>
  <c r="N203" i="4"/>
  <c r="N195" i="4"/>
  <c r="N187" i="4"/>
  <c r="N179" i="4"/>
  <c r="N171" i="4"/>
  <c r="N163" i="4"/>
  <c r="N155" i="4"/>
  <c r="N147" i="4"/>
  <c r="N139" i="4"/>
  <c r="N131" i="4"/>
  <c r="N123" i="4"/>
  <c r="N115" i="4"/>
  <c r="N107" i="4"/>
  <c r="N99" i="4"/>
  <c r="N91" i="4"/>
  <c r="N83" i="4"/>
  <c r="N75" i="4"/>
  <c r="N67" i="4"/>
  <c r="N59" i="4"/>
  <c r="N44" i="4"/>
  <c r="N41" i="4"/>
  <c r="N40" i="4"/>
  <c r="N38" i="4"/>
  <c r="N37" i="4"/>
  <c r="N35" i="4"/>
  <c r="N18" i="4"/>
  <c r="N17" i="4"/>
  <c r="N250" i="4"/>
  <c r="N242" i="4"/>
  <c r="N234" i="4"/>
  <c r="N226" i="4"/>
  <c r="N218" i="4"/>
  <c r="N210" i="4"/>
  <c r="N202" i="4"/>
  <c r="N194" i="4"/>
  <c r="N186" i="4"/>
  <c r="N178" i="4"/>
  <c r="N170" i="4"/>
  <c r="N162" i="4"/>
  <c r="N154" i="4"/>
  <c r="N146" i="4"/>
  <c r="N138" i="4"/>
  <c r="N130" i="4"/>
  <c r="N122" i="4"/>
  <c r="N114" i="4"/>
  <c r="N106" i="4"/>
  <c r="N98" i="4"/>
  <c r="N90" i="4"/>
  <c r="N82" i="4"/>
  <c r="N74" i="4"/>
  <c r="N66" i="4"/>
  <c r="N58" i="4"/>
  <c r="N54" i="4"/>
  <c r="N50" i="4"/>
  <c r="N49" i="4"/>
  <c r="N48" i="4"/>
  <c r="N47" i="4"/>
  <c r="N39" i="4"/>
  <c r="N36" i="4"/>
  <c r="N22" i="4"/>
  <c r="N21" i="4"/>
  <c r="N19" i="4"/>
  <c r="N3" i="4"/>
  <c r="D22" i="4"/>
  <c r="N249" i="4"/>
  <c r="N241" i="4"/>
  <c r="N233" i="4"/>
  <c r="N225" i="4"/>
  <c r="N217" i="4"/>
  <c r="N209" i="4"/>
  <c r="N201" i="4"/>
  <c r="N193" i="4"/>
  <c r="N185" i="4"/>
  <c r="N177" i="4"/>
  <c r="N169" i="4"/>
  <c r="N161" i="4"/>
  <c r="N153" i="4"/>
  <c r="N145" i="4"/>
  <c r="N137" i="4"/>
  <c r="N129" i="4"/>
  <c r="N121" i="4"/>
  <c r="N113" i="4"/>
  <c r="N105" i="4"/>
  <c r="N97" i="4"/>
  <c r="N89" i="4"/>
  <c r="N81" i="4"/>
  <c r="N73" i="4"/>
  <c r="N65" i="4"/>
  <c r="N57" i="4"/>
  <c r="N53" i="4"/>
  <c r="N51" i="4"/>
  <c r="C33" i="4"/>
  <c r="V33" i="4" s="1"/>
  <c r="D13" i="4"/>
  <c r="T54" i="4"/>
  <c r="C41" i="4"/>
  <c r="V41" i="4" s="1"/>
  <c r="D9" i="4"/>
  <c r="D5" i="4"/>
  <c r="V12" i="4"/>
  <c r="D17" i="4"/>
  <c r="G3" i="10"/>
  <c r="C2" i="25"/>
  <c r="G2" i="10"/>
  <c r="G2" i="9" s="1"/>
  <c r="V3" i="4"/>
  <c r="V10" i="4"/>
  <c r="V9" i="4"/>
  <c r="V8" i="4"/>
  <c r="D10" i="4"/>
  <c r="D18" i="4"/>
  <c r="D26" i="4"/>
  <c r="D34" i="4"/>
  <c r="D42" i="4"/>
  <c r="D50" i="4"/>
  <c r="V16" i="4"/>
  <c r="V7" i="4"/>
  <c r="E2" i="5"/>
  <c r="H1066" i="4"/>
  <c r="H1187" i="4"/>
  <c r="H1136" i="4"/>
  <c r="H1342" i="4"/>
  <c r="H1064" i="4"/>
  <c r="H994" i="4"/>
  <c r="H968" i="4"/>
  <c r="H1049" i="4"/>
  <c r="H1184" i="4"/>
  <c r="H1358" i="4"/>
  <c r="H943" i="4"/>
  <c r="H987" i="4"/>
  <c r="H936" i="4"/>
  <c r="H1004" i="4"/>
  <c r="H1196" i="4"/>
  <c r="H1217" i="4"/>
  <c r="H959" i="4"/>
  <c r="H1019" i="4"/>
  <c r="H1165" i="4"/>
  <c r="H948" i="4"/>
  <c r="H1198" i="4"/>
  <c r="H1281" i="4"/>
  <c r="H912" i="4"/>
  <c r="H1062" i="4"/>
  <c r="H940" i="4"/>
  <c r="H1262" i="4"/>
  <c r="E3" i="20"/>
  <c r="A17" i="25"/>
  <c r="E53" i="9"/>
  <c r="E50" i="9"/>
  <c r="E5" i="20"/>
  <c r="E49" i="9"/>
  <c r="E6" i="20"/>
  <c r="E8" i="20"/>
  <c r="H84" i="4"/>
  <c r="E4" i="20"/>
  <c r="E9" i="20"/>
  <c r="H65" i="4"/>
  <c r="H236" i="4"/>
  <c r="I273" i="4"/>
  <c r="T273" i="4" s="1"/>
  <c r="I358" i="4"/>
  <c r="T358" i="4" s="1"/>
  <c r="T87" i="4"/>
  <c r="T194" i="4"/>
  <c r="F54" i="9"/>
  <c r="T1337" i="4"/>
  <c r="T1297" i="4"/>
  <c r="T1024" i="4"/>
  <c r="T1311" i="4"/>
  <c r="T1287" i="4"/>
  <c r="T1279" i="4"/>
  <c r="T1161" i="4"/>
  <c r="F5" i="20"/>
  <c r="T1215" i="4"/>
  <c r="T863" i="4"/>
  <c r="T132" i="4"/>
  <c r="T100" i="4"/>
  <c r="I326" i="4"/>
  <c r="T326" i="4" s="1"/>
  <c r="T1265" i="4"/>
  <c r="T561" i="4"/>
  <c r="T1345" i="4"/>
  <c r="T227" i="4"/>
  <c r="T211" i="4"/>
  <c r="T195" i="4"/>
  <c r="T83" i="4"/>
  <c r="T67" i="4"/>
  <c r="T50" i="4"/>
  <c r="T32" i="4"/>
  <c r="S51" i="21"/>
  <c r="I260" i="4"/>
  <c r="T260" i="4" s="1"/>
  <c r="I369" i="4"/>
  <c r="T254" i="4"/>
  <c r="F8" i="20"/>
  <c r="T1257" i="4"/>
  <c r="T966" i="4"/>
  <c r="T1207" i="4"/>
  <c r="T1078" i="4"/>
  <c r="T1167" i="4"/>
  <c r="F49" i="9"/>
  <c r="T415" i="4"/>
  <c r="T409" i="4"/>
  <c r="T775" i="4"/>
  <c r="T250" i="4"/>
  <c r="T242" i="4"/>
  <c r="T234" i="4"/>
  <c r="T218" i="4"/>
  <c r="T210" i="4"/>
  <c r="T178" i="4"/>
  <c r="T154" i="4"/>
  <c r="T138" i="4"/>
  <c r="T130" i="4"/>
  <c r="T122" i="4"/>
  <c r="T114" i="4"/>
  <c r="T106" i="4"/>
  <c r="T98" i="4"/>
  <c r="T90" i="4"/>
  <c r="T74" i="4"/>
  <c r="T66" i="4"/>
  <c r="T58" i="4"/>
  <c r="T49" i="4"/>
  <c r="T40" i="4"/>
  <c r="T31" i="4"/>
  <c r="T22" i="4"/>
  <c r="T12" i="4"/>
  <c r="I292" i="4"/>
  <c r="T292" i="4" s="1"/>
  <c r="T243" i="4"/>
  <c r="T219" i="4"/>
  <c r="T203" i="4"/>
  <c r="T171" i="4"/>
  <c r="T155" i="4"/>
  <c r="T139" i="4"/>
  <c r="T123" i="4"/>
  <c r="T107" i="4"/>
  <c r="T59" i="4"/>
  <c r="T41" i="4"/>
  <c r="T23" i="4"/>
  <c r="I330" i="4"/>
  <c r="T330" i="4" s="1"/>
  <c r="F9" i="20"/>
  <c r="T984" i="4"/>
  <c r="T1217" i="4"/>
  <c r="T1193" i="4"/>
  <c r="T1247" i="4"/>
  <c r="T1239" i="4"/>
  <c r="T1201" i="4"/>
  <c r="T1127" i="4"/>
  <c r="T1351" i="4"/>
  <c r="T1104" i="4"/>
  <c r="T1014" i="4"/>
  <c r="T465" i="4"/>
  <c r="T593" i="4"/>
  <c r="T847" i="4"/>
  <c r="T411" i="4"/>
  <c r="T451" i="4"/>
  <c r="T70" i="4"/>
  <c r="T857" i="4"/>
  <c r="F13" i="9"/>
  <c r="T249" i="4"/>
  <c r="T233" i="4"/>
  <c r="T225" i="4"/>
  <c r="T209" i="4"/>
  <c r="T185" i="4"/>
  <c r="T30" i="4"/>
  <c r="T20" i="4"/>
  <c r="S49" i="21"/>
  <c r="I341" i="4"/>
  <c r="T180" i="4"/>
  <c r="T150" i="4"/>
  <c r="T1113" i="4"/>
  <c r="T1137" i="4"/>
  <c r="T1153" i="4"/>
  <c r="T1313" i="4"/>
  <c r="T513" i="4"/>
  <c r="T163" i="4"/>
  <c r="T96" i="4"/>
  <c r="T64" i="4"/>
  <c r="T28" i="4"/>
  <c r="I291" i="4"/>
  <c r="T291" i="4" s="1"/>
  <c r="T91" i="4"/>
  <c r="T48" i="4"/>
  <c r="I265" i="4"/>
  <c r="T136" i="4"/>
  <c r="S43" i="21"/>
  <c r="T1096" i="4"/>
  <c r="S35" i="21"/>
  <c r="T201" i="4"/>
  <c r="T964" i="4"/>
  <c r="T1223" i="4"/>
  <c r="T1249" i="4"/>
  <c r="T1143" i="4"/>
  <c r="T665" i="4"/>
  <c r="S41" i="21"/>
  <c r="S4" i="21"/>
  <c r="T46" i="4"/>
  <c r="T44" i="4"/>
  <c r="T1289" i="4"/>
  <c r="T240" i="4"/>
  <c r="T144" i="4"/>
  <c r="T112" i="4"/>
  <c r="T56" i="4"/>
  <c r="I259" i="4"/>
  <c r="I298" i="4"/>
  <c r="T298" i="4" s="1"/>
  <c r="F6" i="20"/>
  <c r="T1191" i="4"/>
  <c r="I340" i="4"/>
  <c r="T340" i="4" s="1"/>
  <c r="I266" i="4"/>
  <c r="S57" i="21"/>
  <c r="T16" i="4"/>
  <c r="T134" i="4"/>
  <c r="T186" i="4"/>
  <c r="F7" i="20"/>
  <c r="T950" i="4"/>
  <c r="T1335" i="4"/>
  <c r="T1018" i="4"/>
  <c r="T1145" i="4"/>
  <c r="T1271" i="4"/>
  <c r="T954" i="4"/>
  <c r="T1040" i="4"/>
  <c r="T1121" i="4"/>
  <c r="T1295" i="4"/>
  <c r="T1321" i="4"/>
  <c r="T1241" i="4"/>
  <c r="T623" i="4"/>
  <c r="D17" i="25"/>
  <c r="T1263" i="4"/>
  <c r="T182" i="4"/>
  <c r="T158" i="4"/>
  <c r="T118" i="4"/>
  <c r="S27" i="21"/>
  <c r="T1094" i="4"/>
  <c r="T1082" i="4"/>
  <c r="T1062" i="4"/>
  <c r="T1038" i="4"/>
  <c r="T36" i="21"/>
  <c r="T20" i="21"/>
  <c r="T3" i="21"/>
  <c r="T990" i="4"/>
  <c r="T1036" i="4"/>
  <c r="T988" i="4"/>
  <c r="T1020" i="4"/>
  <c r="T1012" i="4"/>
  <c r="T1032" i="4"/>
  <c r="T1060" i="4"/>
  <c r="T1046" i="4"/>
  <c r="T536" i="4"/>
  <c r="T744" i="4"/>
  <c r="T369" i="4"/>
  <c r="T636" i="4"/>
  <c r="T8" i="4"/>
  <c r="T1074" i="4"/>
  <c r="T281" i="4"/>
  <c r="T1099" i="4"/>
  <c r="T520" i="4"/>
  <c r="T341" i="4"/>
  <c r="T1042" i="4"/>
  <c r="T1000" i="4"/>
  <c r="T994" i="4"/>
  <c r="T648" i="4"/>
  <c r="T480" i="4"/>
  <c r="T788" i="4"/>
  <c r="T259" i="4"/>
  <c r="T1058" i="4"/>
  <c r="T1054" i="4"/>
  <c r="T992" i="4"/>
  <c r="T504" i="4"/>
  <c r="T524" i="4"/>
  <c r="T484" i="4"/>
  <c r="T804" i="4"/>
  <c r="T836" i="4"/>
  <c r="T266" i="4"/>
  <c r="T1010" i="4"/>
  <c r="T982" i="4"/>
  <c r="T1034" i="4"/>
  <c r="T996" i="4"/>
  <c r="T856" i="4"/>
  <c r="F31" i="9"/>
  <c r="I50" i="21"/>
  <c r="I18" i="21"/>
  <c r="I22" i="21"/>
  <c r="F8" i="10"/>
  <c r="I33" i="21"/>
  <c r="I47" i="21"/>
  <c r="I8" i="21"/>
  <c r="F12" i="20"/>
  <c r="I97" i="21"/>
  <c r="I44" i="21"/>
  <c r="F33" i="9"/>
  <c r="I66" i="21"/>
  <c r="F18" i="20"/>
  <c r="I36" i="21"/>
  <c r="I14" i="21"/>
  <c r="I92" i="21"/>
  <c r="I42" i="21"/>
  <c r="I84" i="21"/>
  <c r="I38" i="21"/>
  <c r="I32" i="21"/>
  <c r="I62" i="21"/>
  <c r="I24" i="21"/>
  <c r="I58" i="21"/>
  <c r="I80" i="21"/>
  <c r="I86" i="21"/>
  <c r="I63" i="21"/>
  <c r="F12" i="10"/>
  <c r="F19" i="20"/>
  <c r="I75" i="21"/>
  <c r="F14" i="20"/>
  <c r="I28" i="21"/>
  <c r="I10" i="21"/>
  <c r="I20" i="21"/>
  <c r="I6" i="21"/>
  <c r="I68" i="21"/>
  <c r="I30" i="21"/>
  <c r="I60" i="21"/>
  <c r="I26" i="21"/>
  <c r="I16" i="21"/>
  <c r="I54" i="21"/>
  <c r="I19" i="21"/>
  <c r="I55" i="21"/>
  <c r="F10" i="10"/>
  <c r="I11" i="21"/>
  <c r="F15" i="20"/>
  <c r="I67" i="21"/>
  <c r="F21" i="20"/>
  <c r="I59" i="21"/>
  <c r="F11" i="20"/>
  <c r="I4" i="21"/>
  <c r="F25" i="20"/>
  <c r="I99" i="21"/>
  <c r="D18" i="25"/>
  <c r="I52" i="21"/>
  <c r="I83" i="21"/>
  <c r="F17" i="20"/>
  <c r="I77" i="21"/>
  <c r="F20" i="20"/>
  <c r="F22" i="20"/>
  <c r="I101" i="21"/>
  <c r="F7" i="10"/>
  <c r="I43" i="21"/>
  <c r="F24" i="20"/>
  <c r="F32" i="9"/>
  <c r="I40" i="21"/>
  <c r="I3" i="21"/>
  <c r="I35" i="21"/>
  <c r="I91" i="21"/>
  <c r="I65" i="21"/>
  <c r="I34" i="21"/>
  <c r="I17" i="21"/>
  <c r="I95" i="21"/>
  <c r="I45" i="21"/>
  <c r="F13" i="20"/>
  <c r="I73" i="21"/>
  <c r="F16" i="20"/>
  <c r="I69" i="21"/>
  <c r="F35" i="9"/>
  <c r="I93" i="21"/>
  <c r="F9" i="10"/>
  <c r="I89" i="21"/>
  <c r="F34" i="9"/>
  <c r="I27" i="21"/>
  <c r="F36" i="9"/>
  <c r="I76" i="21"/>
  <c r="I72" i="21"/>
  <c r="I51" i="21"/>
  <c r="I64" i="21"/>
  <c r="I78" i="21"/>
  <c r="I23" i="21"/>
  <c r="I9" i="21"/>
  <c r="I7" i="21"/>
  <c r="I5" i="21"/>
  <c r="I15" i="21"/>
  <c r="I29" i="21"/>
  <c r="I87" i="21"/>
  <c r="I25" i="21"/>
  <c r="F38" i="9"/>
  <c r="I53" i="21"/>
  <c r="I82" i="21"/>
  <c r="I12" i="21"/>
  <c r="I81" i="21"/>
  <c r="I98" i="21"/>
  <c r="I100" i="21"/>
  <c r="I46" i="21"/>
  <c r="I56" i="21"/>
  <c r="T557" i="4"/>
  <c r="T166" i="4"/>
  <c r="T110" i="4"/>
  <c r="T18" i="4"/>
  <c r="T1092" i="4"/>
  <c r="T1088" i="4"/>
  <c r="T1028" i="4"/>
  <c r="I327" i="4"/>
  <c r="T327" i="4" s="1"/>
  <c r="I285" i="4"/>
  <c r="I3" i="4"/>
  <c r="I120" i="4"/>
  <c r="T120" i="4" s="1"/>
  <c r="I202" i="4"/>
  <c r="T202" i="4" s="1"/>
  <c r="I248" i="4"/>
  <c r="I187" i="4"/>
  <c r="T187" i="4" s="1"/>
  <c r="I61" i="4"/>
  <c r="T61" i="4" s="1"/>
  <c r="I230" i="4"/>
  <c r="T230" i="4" s="1"/>
  <c r="I131" i="4"/>
  <c r="T131" i="4" s="1"/>
  <c r="I246" i="4"/>
  <c r="T246" i="4" s="1"/>
  <c r="I23" i="4"/>
  <c r="I94" i="4"/>
  <c r="T94" i="4" s="1"/>
  <c r="I56" i="4"/>
  <c r="I193" i="4"/>
  <c r="T193" i="4" s="1"/>
  <c r="I158" i="4"/>
  <c r="I177" i="4"/>
  <c r="T177" i="4" s="1"/>
  <c r="I44" i="4"/>
  <c r="T1016" i="4"/>
  <c r="T1052" i="4"/>
  <c r="T1086" i="4"/>
  <c r="D16" i="25"/>
  <c r="I816" i="4"/>
  <c r="T816" i="4" s="1"/>
  <c r="I815" i="4"/>
  <c r="T815" i="4" s="1"/>
  <c r="I638" i="4"/>
  <c r="I437" i="4"/>
  <c r="T437" i="4" s="1"/>
  <c r="I469" i="4"/>
  <c r="T469" i="4" s="1"/>
  <c r="I503" i="4"/>
  <c r="T503" i="4" s="1"/>
  <c r="I844" i="4"/>
  <c r="T844" i="4" s="1"/>
  <c r="I851" i="4"/>
  <c r="T851" i="4" s="1"/>
  <c r="I443" i="4"/>
  <c r="T443" i="4" s="1"/>
  <c r="I586" i="4"/>
  <c r="T586" i="4" s="1"/>
  <c r="I479" i="4"/>
  <c r="I760" i="4"/>
  <c r="T760" i="4" s="1"/>
  <c r="T1064" i="4"/>
  <c r="I179" i="4"/>
  <c r="T179" i="4" s="1"/>
  <c r="I40" i="4"/>
  <c r="I238" i="4"/>
  <c r="I58" i="4"/>
  <c r="I111" i="4"/>
  <c r="I109" i="4"/>
  <c r="I57" i="4"/>
  <c r="T57" i="4" s="1"/>
  <c r="I224" i="4"/>
  <c r="I54" i="4"/>
  <c r="I172" i="4"/>
  <c r="T172" i="4" s="1"/>
  <c r="I19" i="4"/>
  <c r="I693" i="4"/>
  <c r="T693" i="4" s="1"/>
  <c r="I660" i="4"/>
  <c r="T660" i="4" s="1"/>
  <c r="I614" i="4"/>
  <c r="T2" i="21"/>
  <c r="T999" i="4"/>
  <c r="T983" i="4"/>
  <c r="I310" i="4"/>
  <c r="T310" i="4" s="1"/>
  <c r="I345" i="4"/>
  <c r="T345" i="4" s="1"/>
  <c r="I371" i="4"/>
  <c r="T371" i="4" s="1"/>
  <c r="I86" i="4"/>
  <c r="T86" i="4" s="1"/>
  <c r="T7" i="4"/>
  <c r="I188" i="4"/>
  <c r="T188" i="4" s="1"/>
  <c r="I169" i="4"/>
  <c r="T169" i="4" s="1"/>
  <c r="I37" i="4"/>
  <c r="I101" i="4"/>
  <c r="T101" i="4" s="1"/>
  <c r="I251" i="4"/>
  <c r="T251" i="4" s="1"/>
  <c r="I208" i="4"/>
  <c r="I223" i="4"/>
  <c r="I97" i="4"/>
  <c r="I215" i="4"/>
  <c r="T215" i="4" s="1"/>
  <c r="T1068" i="4"/>
  <c r="B19" i="24"/>
  <c r="I401" i="4"/>
  <c r="T401" i="4" s="1"/>
  <c r="I867" i="4"/>
  <c r="T867" i="4" s="1"/>
  <c r="I825" i="4"/>
  <c r="T825" i="4" s="1"/>
  <c r="I860" i="4"/>
  <c r="T860" i="4" s="1"/>
  <c r="I798" i="4"/>
  <c r="I709" i="4"/>
  <c r="T709" i="4" s="1"/>
  <c r="I724" i="4"/>
  <c r="T724" i="4" s="1"/>
  <c r="I624" i="4"/>
  <c r="T624" i="4" s="1"/>
  <c r="I797" i="4"/>
  <c r="T797" i="4" s="1"/>
  <c r="I471" i="4"/>
  <c r="T471" i="4" s="1"/>
  <c r="I532" i="4"/>
  <c r="T532" i="4" s="1"/>
  <c r="I402" i="4"/>
  <c r="T402" i="4" s="1"/>
  <c r="I70" i="4"/>
  <c r="I162" i="4"/>
  <c r="T162" i="4" s="1"/>
  <c r="I154" i="4"/>
  <c r="I89" i="4"/>
  <c r="T89" i="4" s="1"/>
  <c r="I5" i="4"/>
  <c r="I192" i="4"/>
  <c r="I207" i="4"/>
  <c r="I159" i="4"/>
  <c r="I20" i="4"/>
  <c r="I232" i="4"/>
  <c r="I585" i="4"/>
  <c r="T585" i="4" s="1"/>
  <c r="V4" i="4"/>
  <c r="T4" i="4"/>
  <c r="T1100" i="4"/>
  <c r="I436" i="4"/>
  <c r="T436" i="4" s="1"/>
  <c r="I822" i="4"/>
  <c r="T822" i="4" s="1"/>
  <c r="I730" i="4"/>
  <c r="T730" i="4" s="1"/>
  <c r="I642" i="4"/>
  <c r="T642" i="4" s="1"/>
  <c r="I627" i="4"/>
  <c r="T627" i="4" s="1"/>
  <c r="I754" i="4"/>
  <c r="I551" i="4"/>
  <c r="I656" i="4"/>
  <c r="T656" i="4" s="1"/>
  <c r="I871" i="4"/>
  <c r="T871" i="4" s="1"/>
  <c r="I632" i="4"/>
  <c r="T632" i="4" s="1"/>
  <c r="I445" i="4"/>
  <c r="T445" i="4" s="1"/>
  <c r="I781" i="4"/>
  <c r="T781" i="4" s="1"/>
  <c r="I842" i="4"/>
  <c r="I840" i="4"/>
  <c r="T840" i="4" s="1"/>
  <c r="F26" i="9"/>
  <c r="I444" i="4"/>
  <c r="T444" i="4" s="1"/>
  <c r="I439" i="4"/>
  <c r="T439" i="4" s="1"/>
  <c r="I706" i="4"/>
  <c r="T706" i="4" s="1"/>
  <c r="F28" i="9"/>
  <c r="I728" i="4"/>
  <c r="T728" i="4" s="1"/>
  <c r="I457" i="4"/>
  <c r="T457" i="4" s="1"/>
  <c r="B20" i="24"/>
  <c r="I800" i="4"/>
  <c r="T800" i="4" s="1"/>
  <c r="I508" i="4"/>
  <c r="T508" i="4" s="1"/>
  <c r="I433" i="4"/>
  <c r="T433" i="4" s="1"/>
  <c r="I790" i="4"/>
  <c r="I824" i="4"/>
  <c r="T824" i="4" s="1"/>
  <c r="I547" i="4"/>
  <c r="T547" i="4" s="1"/>
  <c r="I658" i="4"/>
  <c r="I407" i="4"/>
  <c r="T407" i="4" s="1"/>
  <c r="I650" i="4"/>
  <c r="I748" i="4"/>
  <c r="T748" i="4" s="1"/>
  <c r="I861" i="4"/>
  <c r="T861" i="4" s="1"/>
  <c r="I723" i="4"/>
  <c r="T723" i="4" s="1"/>
  <c r="I717" i="4"/>
  <c r="T717" i="4" s="1"/>
  <c r="I604" i="4"/>
  <c r="T604" i="4" s="1"/>
  <c r="I752" i="4"/>
  <c r="T752" i="4" s="1"/>
  <c r="I868" i="4"/>
  <c r="T868" i="4" s="1"/>
  <c r="I757" i="4"/>
  <c r="T757" i="4" s="1"/>
  <c r="I499" i="4"/>
  <c r="T499" i="4" s="1"/>
  <c r="I487" i="4"/>
  <c r="T487" i="4" s="1"/>
  <c r="I590" i="4"/>
  <c r="T590" i="4" s="1"/>
  <c r="I677" i="4"/>
  <c r="T677" i="4" s="1"/>
  <c r="B17" i="24"/>
  <c r="I838" i="4"/>
  <c r="I597" i="4"/>
  <c r="T597" i="4" s="1"/>
  <c r="I783" i="4"/>
  <c r="T783" i="4" s="1"/>
  <c r="I862" i="4"/>
  <c r="I583" i="4"/>
  <c r="T583" i="4" s="1"/>
  <c r="I740" i="4"/>
  <c r="T740" i="4" s="1"/>
  <c r="I713" i="4"/>
  <c r="T713" i="4" s="1"/>
  <c r="I455" i="4"/>
  <c r="T455" i="4" s="1"/>
  <c r="I694" i="4"/>
  <c r="T1102" i="4"/>
  <c r="T1080" i="4"/>
  <c r="I191" i="4"/>
  <c r="I8" i="4"/>
  <c r="I204" i="4"/>
  <c r="I146" i="4"/>
  <c r="T146" i="4" s="1"/>
  <c r="I199" i="4"/>
  <c r="T199" i="4" s="1"/>
  <c r="I242" i="4"/>
  <c r="I84" i="4"/>
  <c r="T84" i="4" s="1"/>
  <c r="I129" i="4"/>
  <c r="I85" i="4"/>
  <c r="T85" i="4" s="1"/>
  <c r="I212" i="4"/>
  <c r="I59" i="4"/>
  <c r="I60" i="4"/>
  <c r="F2" i="10"/>
  <c r="F6" i="9" s="1"/>
  <c r="I163" i="4"/>
  <c r="I15" i="4"/>
  <c r="I241" i="4"/>
  <c r="T241" i="4" s="1"/>
  <c r="I164" i="4"/>
  <c r="I165" i="4"/>
  <c r="T165" i="4" s="1"/>
  <c r="I200" i="4"/>
  <c r="I43" i="4"/>
  <c r="I225" i="4"/>
  <c r="I11" i="4"/>
  <c r="I143" i="4"/>
  <c r="T143" i="4" s="1"/>
  <c r="I221" i="4"/>
  <c r="T221" i="4" s="1"/>
  <c r="I38" i="4"/>
  <c r="I142" i="4"/>
  <c r="I78" i="4"/>
  <c r="T78" i="4" s="1"/>
  <c r="I197" i="4"/>
  <c r="T197" i="4" s="1"/>
  <c r="I24" i="4"/>
  <c r="I99" i="4"/>
  <c r="T99" i="4" s="1"/>
  <c r="I90" i="4"/>
  <c r="I214" i="4"/>
  <c r="T214" i="4" s="1"/>
  <c r="I98" i="4"/>
  <c r="I92" i="4"/>
  <c r="I216" i="4"/>
  <c r="T216" i="4" s="1"/>
  <c r="I82" i="4"/>
  <c r="T82" i="4" s="1"/>
  <c r="I170" i="4"/>
  <c r="T170" i="4" s="1"/>
  <c r="I235" i="4"/>
  <c r="T235" i="4" s="1"/>
  <c r="I253" i="4"/>
  <c r="T253" i="4" s="1"/>
  <c r="I63" i="4"/>
  <c r="T63" i="4" s="1"/>
  <c r="I160" i="4"/>
  <c r="I34" i="4"/>
  <c r="I95" i="4"/>
  <c r="I217" i="4"/>
  <c r="T217" i="4" s="1"/>
  <c r="I48" i="4"/>
  <c r="I167" i="4"/>
  <c r="I62" i="4"/>
  <c r="T62" i="4" s="1"/>
  <c r="I128" i="4"/>
  <c r="T128" i="4" s="1"/>
  <c r="I113" i="4"/>
  <c r="I72" i="4"/>
  <c r="I161" i="4"/>
  <c r="I71" i="4"/>
  <c r="T71" i="4" s="1"/>
  <c r="I175" i="4"/>
  <c r="I157" i="4"/>
  <c r="T157" i="4" s="1"/>
  <c r="I81" i="4"/>
  <c r="T81" i="4" s="1"/>
  <c r="I93" i="4"/>
  <c r="T93" i="4" s="1"/>
  <c r="T42" i="21"/>
  <c r="S42" i="21"/>
  <c r="T26" i="21"/>
  <c r="S26" i="21"/>
  <c r="T19" i="21"/>
  <c r="T248" i="4"/>
  <c r="T232" i="4"/>
  <c r="T224" i="4"/>
  <c r="T208" i="4"/>
  <c r="T200" i="4"/>
  <c r="T192" i="4"/>
  <c r="T184" i="4"/>
  <c r="T176" i="4"/>
  <c r="T168" i="4"/>
  <c r="T160" i="4"/>
  <c r="T152" i="4"/>
  <c r="T104" i="4"/>
  <c r="T88" i="4"/>
  <c r="T80" i="4"/>
  <c r="T72" i="4"/>
  <c r="T47" i="4"/>
  <c r="T38" i="4"/>
  <c r="T19" i="4"/>
  <c r="T945" i="4"/>
  <c r="T1209" i="4"/>
  <c r="T1076" i="4"/>
  <c r="T1129" i="4"/>
  <c r="T1273" i="4"/>
  <c r="T238" i="4"/>
  <c r="T222" i="4"/>
  <c r="T206" i="4"/>
  <c r="T198" i="4"/>
  <c r="T190" i="4"/>
  <c r="T142" i="4"/>
  <c r="T126" i="4"/>
  <c r="T102" i="4"/>
  <c r="T35" i="4"/>
  <c r="T26" i="4"/>
  <c r="T17" i="4"/>
  <c r="T14" i="21"/>
  <c r="T1105" i="4"/>
  <c r="T1353" i="4"/>
  <c r="T1185" i="4"/>
  <c r="T244" i="4"/>
  <c r="T236" i="4"/>
  <c r="T228" i="4"/>
  <c r="T220" i="4"/>
  <c r="T212" i="4"/>
  <c r="T204" i="4"/>
  <c r="T196" i="4"/>
  <c r="T164" i="4"/>
  <c r="T156" i="4"/>
  <c r="T148" i="4"/>
  <c r="T140" i="4"/>
  <c r="T124" i="4"/>
  <c r="T116" i="4"/>
  <c r="T108" i="4"/>
  <c r="T92" i="4"/>
  <c r="T76" i="4"/>
  <c r="T68" i="4"/>
  <c r="T60" i="4"/>
  <c r="T51" i="4"/>
  <c r="T42" i="4"/>
  <c r="T33" i="4"/>
  <c r="T24" i="4"/>
  <c r="T15" i="4"/>
  <c r="T6" i="4"/>
  <c r="I780" i="4"/>
  <c r="T780" i="4" s="1"/>
  <c r="I576" i="4"/>
  <c r="T576" i="4" s="1"/>
  <c r="I497" i="4"/>
  <c r="T497" i="4" s="1"/>
  <c r="I398" i="4"/>
  <c r="T398" i="4" s="1"/>
  <c r="I695" i="4"/>
  <c r="T695" i="4" s="1"/>
  <c r="I399" i="4"/>
  <c r="T399" i="4" s="1"/>
  <c r="I866" i="4"/>
  <c r="I505" i="4"/>
  <c r="T505" i="4" s="1"/>
  <c r="I544" i="4"/>
  <c r="T544" i="4" s="1"/>
  <c r="I668" i="4"/>
  <c r="T668" i="4" s="1"/>
  <c r="I819" i="4"/>
  <c r="T819" i="4" s="1"/>
  <c r="I654" i="4"/>
  <c r="T654" i="4" s="1"/>
  <c r="I494" i="4"/>
  <c r="T494" i="4" s="1"/>
  <c r="I495" i="4"/>
  <c r="T495" i="4" s="1"/>
  <c r="I758" i="4"/>
  <c r="I629" i="4"/>
  <c r="T629" i="4" s="1"/>
  <c r="I652" i="4"/>
  <c r="T652" i="4" s="1"/>
  <c r="I853" i="4"/>
  <c r="T853" i="4" s="1"/>
  <c r="I403" i="4"/>
  <c r="T403" i="4" s="1"/>
  <c r="I712" i="4"/>
  <c r="T712" i="4" s="1"/>
  <c r="I722" i="4"/>
  <c r="I466" i="4"/>
  <c r="I807" i="4"/>
  <c r="T807" i="4" s="1"/>
  <c r="I619" i="4"/>
  <c r="T619" i="4" s="1"/>
  <c r="I792" i="4"/>
  <c r="T792" i="4" s="1"/>
  <c r="I714" i="4"/>
  <c r="T714" i="4" s="1"/>
  <c r="I490" i="4"/>
  <c r="T490" i="4" s="1"/>
  <c r="I799" i="4"/>
  <c r="T799" i="4" s="1"/>
  <c r="I431" i="4"/>
  <c r="T431" i="4" s="1"/>
  <c r="I531" i="4"/>
  <c r="T531" i="4" s="1"/>
  <c r="I765" i="4"/>
  <c r="T765" i="4" s="1"/>
  <c r="I509" i="4"/>
  <c r="T509" i="4" s="1"/>
  <c r="I574" i="4"/>
  <c r="I492" i="4"/>
  <c r="T492" i="4" s="1"/>
  <c r="I731" i="4"/>
  <c r="T731" i="4" s="1"/>
  <c r="I859" i="4"/>
  <c r="T859" i="4" s="1"/>
  <c r="I833" i="4"/>
  <c r="T833" i="4" s="1"/>
  <c r="I468" i="4"/>
  <c r="T468" i="4" s="1"/>
  <c r="I785" i="4"/>
  <c r="T785" i="4" s="1"/>
  <c r="F22" i="9"/>
  <c r="I553" i="4"/>
  <c r="T553" i="4" s="1"/>
  <c r="I405" i="4"/>
  <c r="T405" i="4" s="1"/>
  <c r="I633" i="4"/>
  <c r="T633" i="4" s="1"/>
  <c r="I545" i="4"/>
  <c r="T545" i="4" s="1"/>
  <c r="I393" i="4"/>
  <c r="T393" i="4" s="1"/>
  <c r="I550" i="4"/>
  <c r="T550" i="4" s="1"/>
  <c r="I404" i="4"/>
  <c r="T404" i="4" s="1"/>
  <c r="I715" i="4"/>
  <c r="T715" i="4" s="1"/>
  <c r="I456" i="4"/>
  <c r="T456" i="4" s="1"/>
  <c r="I834" i="4"/>
  <c r="T834" i="4" s="1"/>
  <c r="I562" i="4"/>
  <c r="T562" i="4" s="1"/>
  <c r="I764" i="4"/>
  <c r="T764" i="4" s="1"/>
  <c r="I539" i="4"/>
  <c r="T539" i="4" s="1"/>
  <c r="I394" i="4"/>
  <c r="I543" i="4"/>
  <c r="T543" i="4" s="1"/>
  <c r="I659" i="4"/>
  <c r="T659" i="4" s="1"/>
  <c r="I416" i="4"/>
  <c r="I733" i="4"/>
  <c r="T733" i="4" s="1"/>
  <c r="I763" i="4"/>
  <c r="T763" i="4" s="1"/>
  <c r="I515" i="4"/>
  <c r="T515" i="4" s="1"/>
  <c r="I672" i="4"/>
  <c r="T672" i="4" s="1"/>
  <c r="I813" i="4"/>
  <c r="T813" i="4" s="1"/>
  <c r="I653" i="4"/>
  <c r="T653" i="4" s="1"/>
  <c r="I493" i="4"/>
  <c r="T493" i="4" s="1"/>
  <c r="I447" i="4"/>
  <c r="T447" i="4" s="1"/>
  <c r="I743" i="4"/>
  <c r="T743" i="4" s="1"/>
  <c r="I753" i="4"/>
  <c r="T753" i="4" s="1"/>
  <c r="I710" i="4"/>
  <c r="T710" i="4" s="1"/>
  <c r="I827" i="4"/>
  <c r="T827" i="4" s="1"/>
  <c r="I575" i="4"/>
  <c r="T575" i="4" s="1"/>
  <c r="I603" i="4"/>
  <c r="T603" i="4" s="1"/>
  <c r="I805" i="4"/>
  <c r="T805" i="4" s="1"/>
  <c r="I612" i="4"/>
  <c r="T612" i="4" s="1"/>
  <c r="I681" i="4"/>
  <c r="T681" i="4" s="1"/>
  <c r="I830" i="4"/>
  <c r="T830" i="4" s="1"/>
  <c r="I486" i="4"/>
  <c r="T486" i="4" s="1"/>
  <c r="I587" i="4"/>
  <c r="T587" i="4" s="1"/>
  <c r="I501" i="4"/>
  <c r="T501" i="4" s="1"/>
  <c r="F29" i="9"/>
  <c r="I673" i="4"/>
  <c r="T673" i="4" s="1"/>
  <c r="I726" i="4"/>
  <c r="I400" i="4"/>
  <c r="T400" i="4" s="1"/>
  <c r="I483" i="4"/>
  <c r="T483" i="4" s="1"/>
  <c r="B13" i="24"/>
  <c r="B28" i="24"/>
  <c r="B11" i="24"/>
  <c r="B5" i="24"/>
  <c r="T650" i="4"/>
  <c r="T842" i="4"/>
  <c r="I363" i="4"/>
  <c r="T363" i="4" s="1"/>
  <c r="I288" i="4"/>
  <c r="T288" i="4" s="1"/>
  <c r="I303" i="4"/>
  <c r="T303" i="4" s="1"/>
  <c r="F9" i="9"/>
  <c r="I378" i="4"/>
  <c r="T378" i="4" s="1"/>
  <c r="T1056" i="4"/>
  <c r="T1072" i="4"/>
  <c r="B7" i="24"/>
  <c r="B22" i="24"/>
  <c r="B4" i="24"/>
  <c r="I739" i="4"/>
  <c r="T739" i="4" s="1"/>
  <c r="I630" i="4"/>
  <c r="T630" i="4" s="1"/>
  <c r="I617" i="4"/>
  <c r="T617" i="4" s="1"/>
  <c r="I772" i="4"/>
  <c r="T772" i="4" s="1"/>
  <c r="I725" i="4"/>
  <c r="T725" i="4" s="1"/>
  <c r="I686" i="4"/>
  <c r="I569" i="4"/>
  <c r="T569" i="4" s="1"/>
  <c r="I751" i="4"/>
  <c r="T751" i="4" s="1"/>
  <c r="I661" i="4"/>
  <c r="T661" i="4" s="1"/>
  <c r="I691" i="4"/>
  <c r="T691" i="4" s="1"/>
  <c r="I839" i="4"/>
  <c r="T839" i="4" s="1"/>
  <c r="I680" i="4"/>
  <c r="T680" i="4" s="1"/>
  <c r="I454" i="4"/>
  <c r="I641" i="4"/>
  <c r="T641" i="4" s="1"/>
  <c r="I567" i="4"/>
  <c r="T567" i="4" s="1"/>
  <c r="I453" i="4"/>
  <c r="T453" i="4" s="1"/>
  <c r="I837" i="4"/>
  <c r="T837" i="4" s="1"/>
  <c r="I459" i="4"/>
  <c r="T459" i="4" s="1"/>
  <c r="I429" i="4"/>
  <c r="T429" i="4" s="1"/>
  <c r="I589" i="4"/>
  <c r="T589" i="4" s="1"/>
  <c r="I848" i="4"/>
  <c r="T848" i="4" s="1"/>
  <c r="I595" i="4"/>
  <c r="T595" i="4" s="1"/>
  <c r="F24" i="9"/>
  <c r="I605" i="4"/>
  <c r="T605" i="4" s="1"/>
  <c r="I696" i="4"/>
  <c r="T696" i="4" s="1"/>
  <c r="I426" i="4"/>
  <c r="T426" i="4" s="1"/>
  <c r="I682" i="4"/>
  <c r="T682" i="4" s="1"/>
  <c r="I512" i="4"/>
  <c r="T512" i="4" s="1"/>
  <c r="I747" i="4"/>
  <c r="T747" i="4" s="1"/>
  <c r="I663" i="4"/>
  <c r="T663" i="4" s="1"/>
  <c r="I498" i="4"/>
  <c r="T498" i="4" s="1"/>
  <c r="I528" i="4"/>
  <c r="T528" i="4" s="1"/>
  <c r="I803" i="4"/>
  <c r="T803" i="4" s="1"/>
  <c r="I366" i="4"/>
  <c r="T366" i="4" s="1"/>
  <c r="I566" i="4"/>
  <c r="T566" i="4" s="1"/>
  <c r="I425" i="4"/>
  <c r="T425" i="4" s="1"/>
  <c r="I742" i="4"/>
  <c r="I391" i="4"/>
  <c r="T391" i="4" s="1"/>
  <c r="I502" i="4"/>
  <c r="T502" i="4" s="1"/>
  <c r="I810" i="4"/>
  <c r="T810" i="4" s="1"/>
  <c r="I386" i="4"/>
  <c r="T386" i="4" s="1"/>
  <c r="I496" i="4"/>
  <c r="T496" i="4" s="1"/>
  <c r="I812" i="4"/>
  <c r="T812" i="4" s="1"/>
  <c r="I538" i="4"/>
  <c r="T538" i="4" s="1"/>
  <c r="I828" i="4"/>
  <c r="T828" i="4" s="1"/>
  <c r="I599" i="4"/>
  <c r="T1103" i="4"/>
  <c r="I304" i="4"/>
  <c r="T304" i="4" s="1"/>
  <c r="I286" i="4"/>
  <c r="T286" i="4" s="1"/>
  <c r="I360" i="4"/>
  <c r="T360" i="4" s="1"/>
  <c r="I333" i="4"/>
  <c r="T333" i="4" s="1"/>
  <c r="B18" i="24"/>
  <c r="B14" i="24"/>
  <c r="B21" i="24"/>
  <c r="I571" i="4"/>
  <c r="T571" i="4" s="1"/>
  <c r="I678" i="4"/>
  <c r="T678" i="4" s="1"/>
  <c r="I737" i="4"/>
  <c r="T737" i="4" s="1"/>
  <c r="I418" i="4"/>
  <c r="T418" i="4" s="1"/>
  <c r="I869" i="4"/>
  <c r="T869" i="4" s="1"/>
  <c r="I428" i="4"/>
  <c r="T428" i="4" s="1"/>
  <c r="I734" i="4"/>
  <c r="I625" i="4"/>
  <c r="T625" i="4" s="1"/>
  <c r="I823" i="4"/>
  <c r="T823" i="4" s="1"/>
  <c r="I408" i="4"/>
  <c r="T408" i="4" s="1"/>
  <c r="I779" i="4"/>
  <c r="T779" i="4" s="1"/>
  <c r="I450" i="4"/>
  <c r="I776" i="4"/>
  <c r="T776" i="4" s="1"/>
  <c r="I542" i="4"/>
  <c r="I697" i="4"/>
  <c r="T697" i="4" s="1"/>
  <c r="I679" i="4"/>
  <c r="I517" i="4"/>
  <c r="T517" i="4" s="1"/>
  <c r="I472" i="4"/>
  <c r="T472" i="4" s="1"/>
  <c r="I591" i="4"/>
  <c r="T591" i="4" s="1"/>
  <c r="I820" i="4"/>
  <c r="T820" i="4" s="1"/>
  <c r="I621" i="4"/>
  <c r="T621" i="4" s="1"/>
  <c r="I635" i="4"/>
  <c r="T635" i="4" s="1"/>
  <c r="I637" i="4"/>
  <c r="T637" i="4" s="1"/>
  <c r="I784" i="4"/>
  <c r="T784" i="4" s="1"/>
  <c r="I579" i="4"/>
  <c r="T579" i="4" s="1"/>
  <c r="I615" i="4"/>
  <c r="T615" i="4" s="1"/>
  <c r="I746" i="4"/>
  <c r="T746" i="4" s="1"/>
  <c r="I795" i="4"/>
  <c r="T795" i="4" s="1"/>
  <c r="I735" i="4"/>
  <c r="T735" i="4" s="1"/>
  <c r="I530" i="4"/>
  <c r="F27" i="9"/>
  <c r="I600" i="4"/>
  <c r="T600" i="4" s="1"/>
  <c r="B10" i="24"/>
  <c r="I771" i="4"/>
  <c r="T771" i="4" s="1"/>
  <c r="I320" i="4"/>
  <c r="T320" i="4" s="1"/>
  <c r="I448" i="4"/>
  <c r="T448" i="4" s="1"/>
  <c r="I396" i="4"/>
  <c r="I518" i="4"/>
  <c r="I500" i="4"/>
  <c r="T500" i="4" s="1"/>
  <c r="I559" i="4"/>
  <c r="I598" i="4"/>
  <c r="T598" i="4" s="1"/>
  <c r="I489" i="4"/>
  <c r="T489" i="4" s="1"/>
  <c r="I446" i="4"/>
  <c r="T446" i="4" s="1"/>
  <c r="I527" i="4"/>
  <c r="T527" i="4" s="1"/>
  <c r="I759" i="4"/>
  <c r="T759" i="4" s="1"/>
  <c r="I721" i="4"/>
  <c r="T721" i="4" s="1"/>
  <c r="I596" i="4"/>
  <c r="I858" i="4"/>
  <c r="T858" i="4" s="1"/>
  <c r="T440" i="4"/>
  <c r="I359" i="4"/>
  <c r="T359" i="4" s="1"/>
  <c r="I271" i="4"/>
  <c r="T271" i="4" s="1"/>
  <c r="I317" i="4"/>
  <c r="T317" i="4" s="1"/>
  <c r="F17" i="9"/>
  <c r="T1030" i="4"/>
  <c r="T1050" i="4"/>
  <c r="T1070" i="4"/>
  <c r="T1090" i="4"/>
  <c r="T1026" i="4"/>
  <c r="T1048" i="4"/>
  <c r="T1008" i="4"/>
  <c r="T1002" i="4"/>
  <c r="B24" i="24"/>
  <c r="B6" i="24"/>
  <c r="B23" i="24"/>
  <c r="I419" i="4"/>
  <c r="I774" i="4"/>
  <c r="T774" i="4" s="1"/>
  <c r="I620" i="4"/>
  <c r="T620" i="4" s="1"/>
  <c r="I546" i="4"/>
  <c r="T546" i="4" s="1"/>
  <c r="I412" i="4"/>
  <c r="T412" i="4" s="1"/>
  <c r="I782" i="4"/>
  <c r="I849" i="4"/>
  <c r="T849" i="4" s="1"/>
  <c r="I514" i="4"/>
  <c r="T514" i="4" s="1"/>
  <c r="I427" i="4"/>
  <c r="T427" i="4" s="1"/>
  <c r="I582" i="4"/>
  <c r="T582" i="4" s="1"/>
  <c r="I664" i="4"/>
  <c r="T664" i="4" s="1"/>
  <c r="I817" i="4"/>
  <c r="T817" i="4" s="1"/>
  <c r="I631" i="4"/>
  <c r="T631" i="4" s="1"/>
  <c r="I461" i="4"/>
  <c r="T461" i="4" s="1"/>
  <c r="I845" i="4"/>
  <c r="T845" i="4" s="1"/>
  <c r="I392" i="4"/>
  <c r="T392" i="4" s="1"/>
  <c r="I683" i="4"/>
  <c r="T683" i="4" s="1"/>
  <c r="I684" i="4"/>
  <c r="T684" i="4" s="1"/>
  <c r="I669" i="4"/>
  <c r="T669" i="4" s="1"/>
  <c r="I832" i="4"/>
  <c r="T832" i="4" s="1"/>
  <c r="I687" i="4"/>
  <c r="T687" i="4" s="1"/>
  <c r="I458" i="4"/>
  <c r="T458" i="4" s="1"/>
  <c r="I778" i="4"/>
  <c r="T778" i="4" s="1"/>
  <c r="I592" i="4"/>
  <c r="T592" i="4" s="1"/>
  <c r="I809" i="4"/>
  <c r="T809" i="4" s="1"/>
  <c r="I548" i="4"/>
  <c r="T548" i="4" s="1"/>
  <c r="I594" i="4"/>
  <c r="T594" i="4" s="1"/>
  <c r="I584" i="4"/>
  <c r="T584" i="4" s="1"/>
  <c r="I467" i="4"/>
  <c r="T467" i="4" s="1"/>
  <c r="I523" i="4"/>
  <c r="T523" i="4" s="1"/>
  <c r="I293" i="4"/>
  <c r="T293" i="4" s="1"/>
  <c r="I698" i="4"/>
  <c r="T698" i="4" s="1"/>
  <c r="I552" i="4"/>
  <c r="T552" i="4" s="1"/>
  <c r="I767" i="4"/>
  <c r="T767" i="4" s="1"/>
  <c r="I470" i="4"/>
  <c r="T470" i="4" s="1"/>
  <c r="I506" i="4"/>
  <c r="T506" i="4" s="1"/>
  <c r="I702" i="4"/>
  <c r="I533" i="4"/>
  <c r="T533" i="4" s="1"/>
  <c r="I732" i="4"/>
  <c r="T732" i="4" s="1"/>
  <c r="I526" i="4"/>
  <c r="I855" i="4"/>
  <c r="T855" i="4" s="1"/>
  <c r="I761" i="4"/>
  <c r="T761" i="4" s="1"/>
  <c r="I521" i="4"/>
  <c r="T521" i="4" s="1"/>
  <c r="I473" i="4"/>
  <c r="T473" i="4" s="1"/>
  <c r="T285" i="4"/>
  <c r="B16" i="24"/>
  <c r="B25" i="24"/>
  <c r="B2" i="24"/>
  <c r="I811" i="4"/>
  <c r="T811" i="4" s="1"/>
  <c r="I768" i="4"/>
  <c r="T768" i="4" s="1"/>
  <c r="I870" i="4"/>
  <c r="T870" i="4" s="1"/>
  <c r="I796" i="4"/>
  <c r="T796" i="4" s="1"/>
  <c r="I634" i="4"/>
  <c r="T634" i="4" s="1"/>
  <c r="I640" i="4"/>
  <c r="T640" i="4" s="1"/>
  <c r="I390" i="4"/>
  <c r="I745" i="4"/>
  <c r="T745" i="4" s="1"/>
  <c r="I482" i="4"/>
  <c r="T482" i="4" s="1"/>
  <c r="I736" i="4"/>
  <c r="T736" i="4" s="1"/>
  <c r="I716" i="4"/>
  <c r="T716" i="4" s="1"/>
  <c r="I666" i="4"/>
  <c r="T666" i="4" s="1"/>
  <c r="I643" i="4"/>
  <c r="T643" i="4" s="1"/>
  <c r="I670" i="4"/>
  <c r="I801" i="4"/>
  <c r="T801" i="4" s="1"/>
  <c r="I700" i="4"/>
  <c r="T700" i="4" s="1"/>
  <c r="I581" i="4"/>
  <c r="T581" i="4" s="1"/>
  <c r="I692" i="4"/>
  <c r="T692" i="4" s="1"/>
  <c r="I703" i="4"/>
  <c r="T703" i="4" s="1"/>
  <c r="I802" i="4"/>
  <c r="T802" i="4" s="1"/>
  <c r="I685" i="4"/>
  <c r="T685" i="4" s="1"/>
  <c r="I564" i="4"/>
  <c r="T564" i="4" s="1"/>
  <c r="I413" i="4"/>
  <c r="T413" i="4" s="1"/>
  <c r="I701" i="4"/>
  <c r="T701" i="4" s="1"/>
  <c r="I568" i="4"/>
  <c r="T568" i="4" s="1"/>
  <c r="I787" i="4"/>
  <c r="T787" i="4" s="1"/>
  <c r="I727" i="4"/>
  <c r="T727" i="4" s="1"/>
  <c r="I522" i="4"/>
  <c r="T522" i="4" s="1"/>
  <c r="I826" i="4"/>
  <c r="T826" i="4" s="1"/>
  <c r="I387" i="4"/>
  <c r="T387" i="4" s="1"/>
  <c r="F23" i="9"/>
  <c r="I708" i="4"/>
  <c r="I626" i="4"/>
  <c r="I507" i="4"/>
  <c r="T507" i="4" s="1"/>
  <c r="I738" i="4"/>
  <c r="T738" i="4" s="1"/>
  <c r="I565" i="4"/>
  <c r="T565" i="4" s="1"/>
  <c r="I769" i="4"/>
  <c r="T769" i="4" s="1"/>
  <c r="I766" i="4"/>
  <c r="I481" i="4"/>
  <c r="T481" i="4" s="1"/>
  <c r="I460" i="4"/>
  <c r="T460" i="4" s="1"/>
  <c r="I791" i="4"/>
  <c r="T791" i="4" s="1"/>
  <c r="I622" i="4"/>
  <c r="T622" i="4" s="1"/>
  <c r="I674" i="4"/>
  <c r="T674" i="4" s="1"/>
  <c r="I537" i="4"/>
  <c r="T537" i="4" s="1"/>
  <c r="I854" i="4"/>
  <c r="T854" i="4" s="1"/>
  <c r="I806" i="4"/>
  <c r="I705" i="4"/>
  <c r="T705" i="4" s="1"/>
  <c r="T406" i="4"/>
  <c r="T422" i="4"/>
  <c r="I315" i="4"/>
  <c r="T315" i="4" s="1"/>
  <c r="I331" i="4"/>
  <c r="T331" i="4" s="1"/>
  <c r="I297" i="4"/>
  <c r="T297" i="4" s="1"/>
  <c r="T1098" i="4"/>
  <c r="T708" i="4"/>
  <c r="I865" i="4"/>
  <c r="T865" i="4" s="1"/>
  <c r="I535" i="4"/>
  <c r="T535" i="4" s="1"/>
  <c r="I831" i="4"/>
  <c r="T831" i="4" s="1"/>
  <c r="I729" i="4"/>
  <c r="T729" i="4" s="1"/>
  <c r="I720" i="4"/>
  <c r="T720" i="4" s="1"/>
  <c r="I639" i="4"/>
  <c r="T639" i="4" s="1"/>
  <c r="I606" i="4"/>
  <c r="I610" i="4"/>
  <c r="I601" i="4"/>
  <c r="T601" i="4" s="1"/>
  <c r="I699" i="4"/>
  <c r="T699" i="4" s="1"/>
  <c r="I704" i="4"/>
  <c r="T704" i="4" s="1"/>
  <c r="I762" i="4"/>
  <c r="T762" i="4" s="1"/>
  <c r="I675" i="4"/>
  <c r="T675" i="4" s="1"/>
  <c r="I420" i="4"/>
  <c r="T420" i="4" s="1"/>
  <c r="T559" i="4"/>
  <c r="T599" i="4"/>
  <c r="T12" i="21"/>
  <c r="S12" i="21"/>
  <c r="T1097" i="4"/>
  <c r="T1093" i="4"/>
  <c r="T1087" i="4"/>
  <c r="T1085" i="4"/>
  <c r="T1083" i="4"/>
  <c r="T1081" i="4"/>
  <c r="T1075" i="4"/>
  <c r="T1073" i="4"/>
  <c r="T1069" i="4"/>
  <c r="T1067" i="4"/>
  <c r="T1063" i="4"/>
  <c r="T1061" i="4"/>
  <c r="T1059" i="4"/>
  <c r="T1051" i="4"/>
  <c r="T1045" i="4"/>
  <c r="T1043" i="4"/>
  <c r="T1031" i="4"/>
  <c r="T1027" i="4"/>
  <c r="T1017" i="4"/>
  <c r="T1013" i="4"/>
  <c r="T1007" i="4"/>
  <c r="T985" i="4"/>
  <c r="T18" i="21"/>
  <c r="S18" i="21"/>
  <c r="T416" i="4"/>
  <c r="T40" i="21"/>
  <c r="S40" i="21"/>
  <c r="T978" i="4"/>
  <c r="T1044" i="4"/>
  <c r="T980" i="4"/>
  <c r="T976" i="4"/>
  <c r="T970" i="4"/>
  <c r="T1004" i="4"/>
  <c r="T454" i="4"/>
  <c r="T606" i="4"/>
  <c r="T646" i="4"/>
  <c r="T1264" i="4"/>
  <c r="T161" i="4"/>
  <c r="T153" i="4"/>
  <c r="T145" i="4"/>
  <c r="T137" i="4"/>
  <c r="T129" i="4"/>
  <c r="T121" i="4"/>
  <c r="T113" i="4"/>
  <c r="T105" i="4"/>
  <c r="T97" i="4"/>
  <c r="T73" i="4"/>
  <c r="T65" i="4"/>
  <c r="T39" i="4"/>
  <c r="T11" i="4"/>
  <c r="T2" i="4"/>
  <c r="T247" i="4"/>
  <c r="T239" i="4"/>
  <c r="T231" i="4"/>
  <c r="T223" i="4"/>
  <c r="T207" i="4"/>
  <c r="T191" i="4"/>
  <c r="T183" i="4"/>
  <c r="T175" i="4"/>
  <c r="T167" i="4"/>
  <c r="T159" i="4"/>
  <c r="T151" i="4"/>
  <c r="T135" i="4"/>
  <c r="T127" i="4"/>
  <c r="T119" i="4"/>
  <c r="T111" i="4"/>
  <c r="T103" i="4"/>
  <c r="T95" i="4"/>
  <c r="T79" i="4"/>
  <c r="T55" i="4"/>
  <c r="T27" i="4"/>
  <c r="T9" i="4"/>
  <c r="T8" i="21"/>
  <c r="T6" i="21"/>
  <c r="I131" i="21"/>
  <c r="I189" i="21"/>
  <c r="I167" i="21"/>
  <c r="F43" i="9"/>
  <c r="I164" i="21"/>
  <c r="I115" i="21"/>
  <c r="I120" i="21"/>
  <c r="I196" i="21"/>
  <c r="I306" i="4"/>
  <c r="T306" i="4" s="1"/>
  <c r="I267" i="4"/>
  <c r="I319" i="4"/>
  <c r="T319" i="4" s="1"/>
  <c r="I133" i="21"/>
  <c r="I177" i="21"/>
  <c r="I300" i="4"/>
  <c r="I312" i="4"/>
  <c r="T312" i="4" s="1"/>
  <c r="F15" i="9"/>
  <c r="I163" i="21"/>
  <c r="F47" i="9"/>
  <c r="I199" i="21"/>
  <c r="I114" i="21"/>
  <c r="I197" i="21"/>
  <c r="I147" i="21"/>
  <c r="I122" i="21"/>
  <c r="I124" i="21"/>
  <c r="T1001" i="4"/>
  <c r="T1095" i="4"/>
  <c r="I353" i="4"/>
  <c r="F10" i="9"/>
  <c r="I144" i="21"/>
  <c r="I349" i="4"/>
  <c r="T349" i="4" s="1"/>
  <c r="I257" i="4"/>
  <c r="T257" i="4" s="1"/>
  <c r="I346" i="4"/>
  <c r="T346" i="4" s="1"/>
  <c r="I195" i="21"/>
  <c r="F41" i="9"/>
  <c r="I192" i="21"/>
  <c r="I146" i="21"/>
  <c r="I121" i="21"/>
  <c r="I179" i="21"/>
  <c r="I154" i="21"/>
  <c r="I125" i="21"/>
  <c r="T1011" i="4"/>
  <c r="I336" i="4"/>
  <c r="T336" i="4" s="1"/>
  <c r="F19" i="9"/>
  <c r="I355" i="4"/>
  <c r="T355" i="4" s="1"/>
  <c r="I314" i="4"/>
  <c r="T314" i="4" s="1"/>
  <c r="I134" i="21"/>
  <c r="I193" i="21"/>
  <c r="I159" i="21"/>
  <c r="I105" i="21"/>
  <c r="I127" i="21"/>
  <c r="I130" i="21"/>
  <c r="I148" i="21"/>
  <c r="I171" i="21"/>
  <c r="I152" i="21"/>
  <c r="I160" i="21"/>
  <c r="F40" i="9"/>
  <c r="I117" i="21"/>
  <c r="I194" i="21"/>
  <c r="I174" i="21"/>
  <c r="I158" i="21"/>
  <c r="I203" i="21"/>
  <c r="I187" i="21"/>
  <c r="I162" i="21"/>
  <c r="I142" i="21"/>
  <c r="I107" i="21"/>
  <c r="I109" i="21"/>
  <c r="I151" i="21"/>
  <c r="I108" i="21"/>
  <c r="I150" i="21"/>
  <c r="I129" i="21"/>
  <c r="D19" i="25"/>
  <c r="F45" i="9"/>
  <c r="F44" i="9"/>
  <c r="I126" i="21"/>
  <c r="I169" i="21"/>
  <c r="I204" i="21"/>
  <c r="I140" i="21"/>
  <c r="I153" i="21"/>
  <c r="F42" i="9"/>
  <c r="T1055" i="4"/>
  <c r="T1049" i="4"/>
  <c r="T957" i="4"/>
  <c r="I116" i="21"/>
  <c r="I138" i="21"/>
  <c r="I165" i="21"/>
  <c r="I111" i="21"/>
  <c r="I201" i="21"/>
  <c r="I145" i="21"/>
  <c r="I119" i="21"/>
  <c r="T1021" i="4"/>
  <c r="I356" i="4"/>
  <c r="I343" i="4"/>
  <c r="T343" i="4" s="1"/>
  <c r="I321" i="4"/>
  <c r="T321" i="4" s="1"/>
  <c r="I136" i="21"/>
  <c r="I139" i="21"/>
  <c r="I284" i="4"/>
  <c r="T284" i="4" s="1"/>
  <c r="I329" i="4"/>
  <c r="I190" i="21"/>
  <c r="I149" i="21"/>
  <c r="I170" i="21"/>
  <c r="I188" i="21"/>
  <c r="I143" i="21"/>
  <c r="F46" i="9"/>
  <c r="I180" i="21"/>
  <c r="I183" i="21"/>
  <c r="I191" i="21"/>
  <c r="I155" i="21"/>
  <c r="I383" i="4"/>
  <c r="T383" i="4" s="1"/>
  <c r="I344" i="4"/>
  <c r="T344" i="4" s="1"/>
  <c r="F8" i="9"/>
  <c r="I294" i="4"/>
  <c r="T294" i="4" s="1"/>
  <c r="I263" i="4"/>
  <c r="T263" i="4" s="1"/>
  <c r="I269" i="4"/>
  <c r="T269" i="4" s="1"/>
  <c r="I264" i="4"/>
  <c r="T264" i="4" s="1"/>
  <c r="I262" i="4"/>
  <c r="T262" i="4" s="1"/>
  <c r="I337" i="4"/>
  <c r="T337" i="4" s="1"/>
  <c r="I301" i="4"/>
  <c r="T301" i="4" s="1"/>
  <c r="I280" i="4"/>
  <c r="T280" i="4" s="1"/>
  <c r="I377" i="4"/>
  <c r="I296" i="4"/>
  <c r="T296" i="4" s="1"/>
  <c r="F12" i="9"/>
  <c r="I367" i="4"/>
  <c r="T367" i="4" s="1"/>
  <c r="F18" i="9"/>
  <c r="I368" i="4"/>
  <c r="T368" i="4" s="1"/>
  <c r="I375" i="4"/>
  <c r="T375" i="4" s="1"/>
  <c r="I380" i="4"/>
  <c r="I325" i="4"/>
  <c r="T325" i="4" s="1"/>
  <c r="I277" i="4"/>
  <c r="T277" i="4" s="1"/>
  <c r="I328" i="4"/>
  <c r="T328" i="4" s="1"/>
  <c r="I376" i="4"/>
  <c r="T376" i="4" s="1"/>
  <c r="F11" i="9"/>
  <c r="I324" i="4"/>
  <c r="T324" i="4" s="1"/>
  <c r="I282" i="4"/>
  <c r="T282" i="4" s="1"/>
  <c r="I361" i="4"/>
  <c r="T361" i="4" s="1"/>
  <c r="I370" i="4"/>
  <c r="I307" i="4"/>
  <c r="T307" i="4" s="1"/>
  <c r="I287" i="4"/>
  <c r="T287" i="4" s="1"/>
  <c r="I295" i="4"/>
  <c r="T295" i="4" s="1"/>
  <c r="I270" i="4"/>
  <c r="T270" i="4" s="1"/>
  <c r="I335" i="4"/>
  <c r="T335" i="4" s="1"/>
  <c r="I373" i="4"/>
  <c r="T373" i="4" s="1"/>
  <c r="I276" i="4"/>
  <c r="T276" i="4" s="1"/>
  <c r="I382" i="4"/>
  <c r="T382" i="4" s="1"/>
  <c r="I283" i="4"/>
  <c r="T283" i="4" s="1"/>
  <c r="I352" i="4"/>
  <c r="T352" i="4" s="1"/>
  <c r="I334" i="4"/>
  <c r="T334" i="4" s="1"/>
  <c r="I374" i="4"/>
  <c r="T374" i="4" s="1"/>
  <c r="F20" i="9"/>
  <c r="I274" i="4"/>
  <c r="T274" i="4" s="1"/>
  <c r="I350" i="4"/>
  <c r="T350" i="4" s="1"/>
  <c r="I347" i="4"/>
  <c r="T347" i="4" s="1"/>
  <c r="I362" i="4"/>
  <c r="T362" i="4" s="1"/>
  <c r="I381" i="4"/>
  <c r="T381" i="4" s="1"/>
  <c r="I316" i="4"/>
  <c r="T316" i="4" s="1"/>
  <c r="I365" i="4"/>
  <c r="T365" i="4" s="1"/>
  <c r="I279" i="4"/>
  <c r="T279" i="4" s="1"/>
  <c r="I379" i="4"/>
  <c r="T379" i="4" s="1"/>
  <c r="F16" i="9"/>
  <c r="I311" i="4"/>
  <c r="T311" i="4" s="1"/>
  <c r="I313" i="4"/>
  <c r="T313" i="4" s="1"/>
  <c r="I322" i="4"/>
  <c r="T322" i="4" s="1"/>
  <c r="I309" i="4"/>
  <c r="T309" i="4" s="1"/>
  <c r="I275" i="4"/>
  <c r="T275" i="4" s="1"/>
  <c r="I299" i="4"/>
  <c r="T299" i="4" s="1"/>
  <c r="T390" i="4"/>
  <c r="T414" i="4"/>
  <c r="T430" i="4"/>
  <c r="T438" i="4"/>
  <c r="T614" i="4"/>
  <c r="I166" i="21"/>
  <c r="I172" i="21"/>
  <c r="I202" i="21"/>
  <c r="I137" i="21"/>
  <c r="I175" i="21"/>
  <c r="I118" i="21"/>
  <c r="I168" i="21"/>
  <c r="I128" i="21"/>
  <c r="I323" i="4"/>
  <c r="T323" i="4" s="1"/>
  <c r="I278" i="4"/>
  <c r="T278" i="4" s="1"/>
  <c r="I184" i="21"/>
  <c r="I113" i="21"/>
  <c r="I272" i="4"/>
  <c r="T272" i="4" s="1"/>
  <c r="I364" i="4"/>
  <c r="T364" i="4" s="1"/>
  <c r="I348" i="4"/>
  <c r="T348" i="4" s="1"/>
  <c r="I198" i="21"/>
  <c r="I173" i="21"/>
  <c r="I135" i="21"/>
  <c r="I200" i="21"/>
  <c r="I103" i="21"/>
  <c r="I182" i="21"/>
  <c r="I141" i="21"/>
  <c r="I161" i="21"/>
  <c r="T1047" i="4"/>
  <c r="I354" i="4"/>
  <c r="T354" i="4" s="1"/>
  <c r="F14" i="9"/>
  <c r="I318" i="4"/>
  <c r="T318" i="4" s="1"/>
  <c r="I123" i="21"/>
  <c r="I156" i="21"/>
  <c r="I289" i="4"/>
  <c r="T289" i="4" s="1"/>
  <c r="I351" i="4"/>
  <c r="T351" i="4" s="1"/>
  <c r="I843" i="4"/>
  <c r="T843" i="4" s="1"/>
  <c r="I657" i="4"/>
  <c r="T657" i="4" s="1"/>
  <c r="I563" i="4"/>
  <c r="T563" i="4" s="1"/>
  <c r="I478" i="4"/>
  <c r="T478" i="4" s="1"/>
  <c r="I608" i="4"/>
  <c r="T608" i="4" s="1"/>
  <c r="I410" i="4"/>
  <c r="T410" i="4" s="1"/>
  <c r="I452" i="4"/>
  <c r="T452" i="4" s="1"/>
  <c r="I549" i="4"/>
  <c r="T549" i="4" s="1"/>
  <c r="I647" i="4"/>
  <c r="T647" i="4" s="1"/>
  <c r="I689" i="4"/>
  <c r="T689" i="4" s="1"/>
  <c r="I718" i="4"/>
  <c r="T718" i="4" s="1"/>
  <c r="I611" i="4"/>
  <c r="T611" i="4" s="1"/>
  <c r="I602" i="4"/>
  <c r="T602" i="4" s="1"/>
  <c r="I588" i="4"/>
  <c r="T588" i="4" s="1"/>
  <c r="I435" i="4"/>
  <c r="T435" i="4" s="1"/>
  <c r="I628" i="4"/>
  <c r="T628" i="4" s="1"/>
  <c r="I558" i="4"/>
  <c r="I423" i="4"/>
  <c r="T423" i="4" s="1"/>
  <c r="I485" i="4"/>
  <c r="T485" i="4" s="1"/>
  <c r="I793" i="4"/>
  <c r="T793" i="4" s="1"/>
  <c r="I609" i="4"/>
  <c r="T609" i="4" s="1"/>
  <c r="I441" i="4"/>
  <c r="T441" i="4" s="1"/>
  <c r="I741" i="4"/>
  <c r="T741" i="4" s="1"/>
  <c r="I852" i="4"/>
  <c r="T852" i="4" s="1"/>
  <c r="I476" i="4"/>
  <c r="T476" i="4" s="1"/>
  <c r="I462" i="4"/>
  <c r="T462" i="4" s="1"/>
  <c r="I474" i="4"/>
  <c r="T474" i="4" s="1"/>
  <c r="I572" i="4"/>
  <c r="T572" i="4" s="1"/>
  <c r="I421" i="4"/>
  <c r="T421" i="4" s="1"/>
  <c r="I688" i="4"/>
  <c r="T688" i="4" s="1"/>
  <c r="I671" i="4"/>
  <c r="T671" i="4" s="1"/>
  <c r="I417" i="4"/>
  <c r="T417" i="4" s="1"/>
  <c r="I651" i="4"/>
  <c r="T651" i="4" s="1"/>
  <c r="I850" i="4"/>
  <c r="T850" i="4" s="1"/>
  <c r="I463" i="4"/>
  <c r="T463" i="4" s="1"/>
  <c r="I577" i="4"/>
  <c r="T577" i="4" s="1"/>
  <c r="I510" i="4"/>
  <c r="I432" i="4"/>
  <c r="T432" i="4" s="1"/>
  <c r="I756" i="4"/>
  <c r="T756" i="4" s="1"/>
  <c r="I777" i="4"/>
  <c r="T777" i="4" s="1"/>
  <c r="I814" i="4"/>
  <c r="T814" i="4" s="1"/>
  <c r="I719" i="4"/>
  <c r="T719" i="4" s="1"/>
  <c r="I529" i="4"/>
  <c r="T529" i="4" s="1"/>
  <c r="I424" i="4"/>
  <c r="T424" i="4" s="1"/>
  <c r="I864" i="4"/>
  <c r="T864" i="4" s="1"/>
  <c r="I388" i="4"/>
  <c r="T388" i="4" s="1"/>
  <c r="I516" i="4"/>
  <c r="T516" i="4" s="1"/>
  <c r="I841" i="4"/>
  <c r="T841" i="4" s="1"/>
  <c r="I395" i="4"/>
  <c r="T395" i="4" s="1"/>
  <c r="I649" i="4"/>
  <c r="T649" i="4" s="1"/>
  <c r="I555" i="4"/>
  <c r="T555" i="4" s="1"/>
  <c r="T1023" i="4"/>
  <c r="T1003" i="4"/>
  <c r="T1015" i="4"/>
  <c r="T396" i="4"/>
  <c r="I13" i="4"/>
  <c r="I249" i="4"/>
  <c r="I50" i="4"/>
  <c r="I31" i="4"/>
  <c r="I149" i="4"/>
  <c r="T149" i="4" s="1"/>
  <c r="I10" i="4"/>
  <c r="I237" i="4"/>
  <c r="T237" i="4" s="1"/>
  <c r="I252" i="4"/>
  <c r="T252" i="4" s="1"/>
  <c r="I21" i="4"/>
  <c r="T1057" i="4"/>
  <c r="T987" i="4"/>
  <c r="T1039" i="4"/>
  <c r="T967" i="4"/>
  <c r="T959" i="4"/>
  <c r="T1037" i="4"/>
  <c r="T975" i="4"/>
  <c r="T510" i="4"/>
  <c r="T518" i="4"/>
  <c r="T526" i="4"/>
  <c r="T542" i="4"/>
  <c r="T558" i="4"/>
  <c r="T574" i="4"/>
  <c r="T638" i="4"/>
  <c r="T662" i="4"/>
  <c r="T670" i="4"/>
  <c r="T686" i="4"/>
  <c r="T694" i="4"/>
  <c r="T702" i="4"/>
  <c r="T726" i="4"/>
  <c r="T734" i="4"/>
  <c r="T742" i="4"/>
  <c r="T750" i="4"/>
  <c r="T758" i="4"/>
  <c r="T766" i="4"/>
  <c r="T782" i="4"/>
  <c r="T790" i="4"/>
  <c r="T798" i="4"/>
  <c r="T806" i="4"/>
  <c r="T838" i="4"/>
  <c r="T846" i="4"/>
  <c r="T862" i="4"/>
  <c r="T419" i="4"/>
  <c r="T596" i="4"/>
  <c r="T33" i="21"/>
  <c r="T7" i="21"/>
  <c r="V15" i="4"/>
  <c r="T377" i="4"/>
  <c r="T353" i="4"/>
  <c r="T329" i="4"/>
  <c r="T267" i="4"/>
  <c r="T265" i="4"/>
  <c r="T394" i="4"/>
  <c r="T434" i="4"/>
  <c r="T442" i="4"/>
  <c r="T578" i="4"/>
  <c r="T610" i="4"/>
  <c r="T380" i="4"/>
  <c r="T300" i="4"/>
  <c r="T534" i="4"/>
  <c r="T1101" i="4"/>
  <c r="T1091" i="4"/>
  <c r="T1089" i="4"/>
  <c r="T1079" i="4"/>
  <c r="T1053" i="4"/>
  <c r="T1041" i="4"/>
  <c r="T1033" i="4"/>
  <c r="T450" i="4"/>
  <c r="T466" i="4"/>
  <c r="T530" i="4"/>
  <c r="T1065" i="4"/>
  <c r="T1035" i="4"/>
  <c r="T1029" i="4"/>
  <c r="T1025" i="4"/>
  <c r="T1009" i="4"/>
  <c r="T969" i="4"/>
  <c r="T943" i="4"/>
  <c r="T10" i="4"/>
  <c r="T479" i="4"/>
  <c r="T511" i="4"/>
  <c r="T551" i="4"/>
  <c r="T607" i="4"/>
  <c r="T554" i="4"/>
  <c r="T570" i="4"/>
  <c r="T618" i="4"/>
  <c r="T626" i="4"/>
  <c r="T658" i="4"/>
  <c r="T722" i="4"/>
  <c r="T754" i="4"/>
  <c r="T786" i="4"/>
  <c r="T356" i="4"/>
  <c r="I372" i="4"/>
  <c r="T372" i="4" s="1"/>
  <c r="I290" i="4"/>
  <c r="T290" i="4" s="1"/>
  <c r="I261" i="4"/>
  <c r="T261" i="4" s="1"/>
  <c r="I268" i="4"/>
  <c r="T268" i="4" s="1"/>
  <c r="I308" i="4"/>
  <c r="T308" i="4" s="1"/>
  <c r="I357" i="4"/>
  <c r="T357" i="4" s="1"/>
  <c r="I302" i="4"/>
  <c r="T302" i="4" s="1"/>
  <c r="I342" i="4"/>
  <c r="T342" i="4" s="1"/>
  <c r="I338" i="4"/>
  <c r="T338" i="4" s="1"/>
  <c r="I332" i="4"/>
  <c r="T332" i="4" s="1"/>
  <c r="I339" i="4"/>
  <c r="T339" i="4" s="1"/>
  <c r="I258" i="4"/>
  <c r="T258" i="4" s="1"/>
  <c r="T370" i="4"/>
  <c r="T679" i="4"/>
  <c r="T866" i="4"/>
  <c r="V11" i="4"/>
  <c r="V17" i="4"/>
  <c r="I655" i="4"/>
  <c r="T655" i="4" s="1"/>
  <c r="V6" i="4"/>
  <c r="V14" i="4"/>
  <c r="T21" i="4"/>
  <c r="T29" i="4"/>
  <c r="T37" i="4"/>
  <c r="T45" i="4"/>
  <c r="T53" i="4"/>
  <c r="H64" i="4"/>
  <c r="H216" i="4"/>
  <c r="H86" i="4"/>
  <c r="H157" i="4"/>
  <c r="H200" i="4"/>
  <c r="H137" i="4"/>
  <c r="H158" i="4"/>
  <c r="H253" i="4"/>
  <c r="H85" i="4"/>
  <c r="H32" i="4"/>
  <c r="H230" i="4"/>
  <c r="H79" i="4"/>
  <c r="H171" i="4"/>
  <c r="H252" i="4"/>
  <c r="H197" i="4"/>
  <c r="H151" i="4"/>
  <c r="H248" i="4"/>
  <c r="H178" i="4"/>
  <c r="H77" i="4"/>
  <c r="H5" i="4"/>
  <c r="H243" i="4"/>
  <c r="T5" i="4"/>
  <c r="V5" i="4"/>
  <c r="V13" i="4"/>
  <c r="T13" i="4"/>
  <c r="D53" i="4"/>
  <c r="D45" i="4"/>
  <c r="D37" i="4"/>
  <c r="D29" i="4"/>
  <c r="D21" i="4"/>
  <c r="T3" i="4"/>
  <c r="V2" i="4"/>
  <c r="H212" i="4"/>
  <c r="H149" i="4"/>
  <c r="H235" i="4"/>
  <c r="H242" i="4"/>
  <c r="H241" i="4"/>
  <c r="H135" i="4"/>
  <c r="H152" i="4"/>
  <c r="H66" i="4"/>
  <c r="H81" i="4"/>
  <c r="H46" i="4"/>
  <c r="E3" i="10"/>
  <c r="H141" i="4"/>
  <c r="H227" i="4"/>
  <c r="H234" i="4"/>
  <c r="H101" i="4"/>
  <c r="H201" i="4"/>
  <c r="H36" i="4"/>
  <c r="H31" i="4"/>
  <c r="H38" i="4"/>
  <c r="H133" i="4"/>
  <c r="H58" i="4"/>
  <c r="H150" i="4"/>
  <c r="H222" i="4"/>
  <c r="H51" i="4"/>
  <c r="H143" i="4"/>
  <c r="H215" i="4"/>
  <c r="H56" i="4"/>
  <c r="H57" i="4"/>
  <c r="H129" i="4"/>
  <c r="H221" i="4"/>
  <c r="H192" i="4"/>
  <c r="H136" i="4"/>
  <c r="H104" i="4"/>
  <c r="H161" i="4"/>
  <c r="E2" i="10"/>
  <c r="H117" i="4"/>
  <c r="H203" i="4"/>
  <c r="H210" i="4"/>
  <c r="H177" i="4"/>
  <c r="H103" i="4"/>
  <c r="H69" i="4"/>
  <c r="H34" i="4"/>
  <c r="H17" i="4"/>
  <c r="H165" i="4"/>
  <c r="H140" i="4"/>
  <c r="H109" i="4"/>
  <c r="H195" i="4"/>
  <c r="H202" i="4"/>
  <c r="H180" i="4"/>
  <c r="H169" i="4"/>
  <c r="H4" i="4"/>
  <c r="H2" i="4"/>
  <c r="H6" i="4"/>
  <c r="H37" i="4"/>
  <c r="H62" i="4"/>
  <c r="H154" i="4"/>
  <c r="H246" i="4"/>
  <c r="H55" i="4"/>
  <c r="H147" i="4"/>
  <c r="H239" i="4"/>
  <c r="H60" i="4"/>
  <c r="H61" i="4"/>
  <c r="H153" i="4"/>
  <c r="H225" i="4"/>
  <c r="H208" i="4"/>
  <c r="H160" i="4"/>
  <c r="H53" i="4"/>
  <c r="H139" i="4"/>
  <c r="H146" i="4"/>
  <c r="H49" i="4"/>
  <c r="H238" i="4"/>
  <c r="H219" i="4"/>
  <c r="H172" i="4"/>
  <c r="H167" i="4"/>
  <c r="H155" i="4"/>
  <c r="H128" i="4"/>
  <c r="H45" i="4"/>
  <c r="H131" i="4"/>
  <c r="H138" i="4"/>
  <c r="H240" i="4"/>
  <c r="H105" i="4"/>
  <c r="H191" i="4"/>
  <c r="H198" i="4"/>
  <c r="H232" i="4"/>
  <c r="H251" i="4"/>
  <c r="H90" i="4"/>
  <c r="H182" i="4"/>
  <c r="H254" i="4"/>
  <c r="H83" i="4"/>
  <c r="H175" i="4"/>
  <c r="H247" i="4"/>
  <c r="H88" i="4"/>
  <c r="H89" i="4"/>
  <c r="H116" i="4"/>
  <c r="H148" i="4"/>
  <c r="H21" i="4"/>
  <c r="H114" i="4"/>
  <c r="H76" i="4"/>
  <c r="H174" i="4"/>
  <c r="H123" i="4"/>
  <c r="H144" i="4"/>
  <c r="H71" i="4"/>
  <c r="H27" i="4"/>
  <c r="H92" i="4"/>
  <c r="H106" i="4"/>
  <c r="H220" i="4"/>
  <c r="H73" i="4"/>
  <c r="H159" i="4"/>
  <c r="H166" i="4"/>
  <c r="H224" i="4"/>
  <c r="H187" i="4"/>
  <c r="H22" i="4"/>
  <c r="H94" i="4"/>
  <c r="H186" i="4"/>
  <c r="H15" i="4"/>
  <c r="H87" i="4"/>
  <c r="H179" i="4"/>
  <c r="H20" i="4"/>
  <c r="H249" i="4"/>
  <c r="H93" i="4"/>
  <c r="H185" i="4"/>
  <c r="H132" i="4"/>
  <c r="H164" i="4"/>
  <c r="H100" i="4"/>
  <c r="H13" i="4"/>
  <c r="H245" i="4"/>
  <c r="H80" i="4"/>
  <c r="H75" i="4"/>
  <c r="H82" i="4"/>
  <c r="H44" i="4"/>
  <c r="H142" i="4"/>
  <c r="H59" i="4"/>
  <c r="H108" i="4"/>
  <c r="H7" i="4"/>
  <c r="H194" i="4"/>
  <c r="H237" i="4"/>
  <c r="H72" i="4"/>
  <c r="H67" i="4"/>
  <c r="H74" i="4"/>
  <c r="H112" i="4"/>
  <c r="H41" i="4"/>
  <c r="H127" i="4"/>
  <c r="H134" i="4"/>
  <c r="H188" i="4"/>
  <c r="H91" i="4"/>
  <c r="H26" i="4"/>
  <c r="H118" i="4"/>
  <c r="H190" i="4"/>
  <c r="H19" i="4"/>
  <c r="H111" i="4"/>
  <c r="H183" i="4"/>
  <c r="H24" i="4"/>
  <c r="H25" i="4"/>
  <c r="H97" i="4"/>
  <c r="H189" i="4"/>
  <c r="H124" i="4"/>
  <c r="H228" i="4"/>
  <c r="A2" i="25"/>
  <c r="H107" i="4"/>
  <c r="H99" i="4"/>
  <c r="H213" i="4"/>
  <c r="H48" i="4"/>
  <c r="H43" i="4"/>
  <c r="H50" i="4"/>
  <c r="H231" i="4"/>
  <c r="H78" i="4"/>
  <c r="H226" i="4"/>
  <c r="H209" i="4"/>
  <c r="H206" i="4"/>
  <c r="H98" i="4"/>
  <c r="H205" i="4"/>
  <c r="H40" i="4"/>
  <c r="H35" i="4"/>
  <c r="H42" i="4"/>
  <c r="H120" i="4"/>
  <c r="H9" i="4"/>
  <c r="H95" i="4"/>
  <c r="H102" i="4"/>
  <c r="H96" i="4"/>
  <c r="E4" i="10"/>
  <c r="H30" i="4"/>
  <c r="H122" i="4"/>
  <c r="H214" i="4"/>
  <c r="H23" i="4"/>
  <c r="H115" i="4"/>
  <c r="H207" i="4"/>
  <c r="H28" i="4"/>
  <c r="H29" i="4"/>
  <c r="H121" i="4"/>
  <c r="H193" i="4"/>
  <c r="H156" i="4"/>
  <c r="H168" i="4"/>
  <c r="H196" i="4"/>
  <c r="H181" i="4"/>
  <c r="H16" i="4"/>
  <c r="H11" i="4"/>
  <c r="H18" i="4"/>
  <c r="H199" i="4"/>
  <c r="H14" i="4"/>
  <c r="H162" i="4"/>
  <c r="H145" i="4"/>
  <c r="H110" i="4"/>
  <c r="H184" i="4"/>
  <c r="H173" i="4"/>
  <c r="H8" i="4"/>
  <c r="H3" i="4"/>
  <c r="H10" i="4"/>
  <c r="H233" i="4"/>
  <c r="H68" i="4"/>
  <c r="H63" i="4"/>
  <c r="H70" i="4"/>
  <c r="H229" i="4"/>
  <c r="H130" i="4"/>
  <c r="H54" i="4"/>
  <c r="H126" i="4"/>
  <c r="H218" i="4"/>
  <c r="H47" i="4"/>
  <c r="H119" i="4"/>
  <c r="H211" i="4"/>
  <c r="H52" i="4"/>
  <c r="H33" i="4"/>
  <c r="H125" i="4"/>
  <c r="H217" i="4"/>
  <c r="H176" i="4"/>
  <c r="F5" i="9" l="1"/>
  <c r="G6" i="9"/>
  <c r="G4" i="9"/>
  <c r="G3" i="9"/>
  <c r="G5" i="9"/>
  <c r="G7" i="9"/>
  <c r="F7" i="9"/>
  <c r="F3" i="9"/>
  <c r="F4" i="9"/>
  <c r="F2" i="9"/>
  <c r="E7" i="9"/>
  <c r="E6" i="9"/>
  <c r="E4" i="9"/>
  <c r="E2" i="9"/>
  <c r="E3" i="9"/>
  <c r="E5" i="9"/>
</calcChain>
</file>

<file path=xl/sharedStrings.xml><?xml version="1.0" encoding="utf-8"?>
<sst xmlns="http://schemas.openxmlformats.org/spreadsheetml/2006/main" count="8747" uniqueCount="2663">
  <si>
    <t>admin_distrito</t>
  </si>
  <si>
    <t>locali_fk</t>
  </si>
  <si>
    <t>Ancuabe</t>
  </si>
  <si>
    <t>Alto Molócuè</t>
  </si>
  <si>
    <t>ZAMBÉZIA</t>
  </si>
  <si>
    <t>Campine</t>
  </si>
  <si>
    <t>CABO DELGADO</t>
  </si>
  <si>
    <t>Balama</t>
  </si>
  <si>
    <t>Chiote</t>
  </si>
  <si>
    <t>Angoche</t>
  </si>
  <si>
    <t>NAMPULA</t>
  </si>
  <si>
    <t>Chiúre</t>
  </si>
  <si>
    <t>Metoro</t>
  </si>
  <si>
    <t>Angónia</t>
  </si>
  <si>
    <t>TETE</t>
  </si>
  <si>
    <t>Ibo</t>
  </si>
  <si>
    <t>Meza</t>
  </si>
  <si>
    <t>Macomia</t>
  </si>
  <si>
    <t>Minheuene</t>
  </si>
  <si>
    <t>Báruè</t>
  </si>
  <si>
    <t>MANICA</t>
  </si>
  <si>
    <t>Mecúfi</t>
  </si>
  <si>
    <t>Nacuale</t>
  </si>
  <si>
    <t>Beira</t>
  </si>
  <si>
    <t>SOFALA</t>
  </si>
  <si>
    <t>Meluco</t>
  </si>
  <si>
    <t>Nanjua</t>
  </si>
  <si>
    <t>Bilene</t>
  </si>
  <si>
    <t>GAZA</t>
  </si>
  <si>
    <t>Metuge</t>
  </si>
  <si>
    <t>Boane</t>
  </si>
  <si>
    <t>MAPUTO</t>
  </si>
  <si>
    <t>Mocímboa da Praia</t>
  </si>
  <si>
    <t>Impiiri</t>
  </si>
  <si>
    <t>Búzi</t>
  </si>
  <si>
    <t>Montepuez</t>
  </si>
  <si>
    <t>Jamira</t>
  </si>
  <si>
    <t>Cahora Bassa</t>
  </si>
  <si>
    <t>Mueda</t>
  </si>
  <si>
    <t>Kuékué</t>
  </si>
  <si>
    <t>Caia</t>
  </si>
  <si>
    <t>Namuno</t>
  </si>
  <si>
    <t>Mavala</t>
  </si>
  <si>
    <t>Changara</t>
  </si>
  <si>
    <t>Nangade</t>
  </si>
  <si>
    <t>Mpaka</t>
  </si>
  <si>
    <t>Chemba</t>
  </si>
  <si>
    <t>Palma</t>
  </si>
  <si>
    <t>Muripa</t>
  </si>
  <si>
    <t>Cheringoma</t>
  </si>
  <si>
    <t>Pemba</t>
  </si>
  <si>
    <t>Namara</t>
  </si>
  <si>
    <t>Chibabava</t>
  </si>
  <si>
    <t>Quissanga</t>
  </si>
  <si>
    <t>Ntete</t>
  </si>
  <si>
    <t>Chibuto</t>
  </si>
  <si>
    <t>Estrangeiro</t>
  </si>
  <si>
    <t>Sivaca</t>
  </si>
  <si>
    <t>Chicualacuala</t>
  </si>
  <si>
    <t>Tauane</t>
  </si>
  <si>
    <t>Chifunde</t>
  </si>
  <si>
    <t>Namogelia</t>
  </si>
  <si>
    <t>Chigubo</t>
  </si>
  <si>
    <t>Chimbunila</t>
  </si>
  <si>
    <t>NIASSA</t>
  </si>
  <si>
    <t>Chiúre Velho</t>
  </si>
  <si>
    <t>Chimoio</t>
  </si>
  <si>
    <t>Chókwè</t>
  </si>
  <si>
    <t>Jonga</t>
  </si>
  <si>
    <t>Chinde</t>
  </si>
  <si>
    <t>Chongoene</t>
  </si>
  <si>
    <t>Katapua</t>
  </si>
  <si>
    <t>Guijá</t>
  </si>
  <si>
    <t>Meculane</t>
  </si>
  <si>
    <t>Chiuta</t>
  </si>
  <si>
    <t>Limpopo</t>
  </si>
  <si>
    <t>Micolene</t>
  </si>
  <si>
    <t>Mabalane</t>
  </si>
  <si>
    <t>Milamba</t>
  </si>
  <si>
    <t>Mandlakazi</t>
  </si>
  <si>
    <t>Salave</t>
  </si>
  <si>
    <t>Cuamba</t>
  </si>
  <si>
    <t>Mapai</t>
  </si>
  <si>
    <t>Ocua</t>
  </si>
  <si>
    <t>Derre</t>
  </si>
  <si>
    <t>Massangena</t>
  </si>
  <si>
    <t>Dôa</t>
  </si>
  <si>
    <t>Massingir</t>
  </si>
  <si>
    <t>Matemo</t>
  </si>
  <si>
    <t>Dondo</t>
  </si>
  <si>
    <t>Xai Xai</t>
  </si>
  <si>
    <t>Quirimba</t>
  </si>
  <si>
    <t>Eráti</t>
  </si>
  <si>
    <t>Funhalouro</t>
  </si>
  <si>
    <t>Chai</t>
  </si>
  <si>
    <t>ESTRANGEIRO</t>
  </si>
  <si>
    <t>Govuro</t>
  </si>
  <si>
    <t>INHAMBANE</t>
  </si>
  <si>
    <t>Homoíne</t>
  </si>
  <si>
    <t>Manica</t>
  </si>
  <si>
    <t>Gilé</t>
  </si>
  <si>
    <t>Inhambane</t>
  </si>
  <si>
    <t>Mucojo</t>
  </si>
  <si>
    <t>Gondola</t>
  </si>
  <si>
    <t>Inharrime</t>
  </si>
  <si>
    <t>Nacate</t>
  </si>
  <si>
    <t>Gorongoza</t>
  </si>
  <si>
    <t>Inhassoro</t>
  </si>
  <si>
    <t>Naunde</t>
  </si>
  <si>
    <t>Jangamo</t>
  </si>
  <si>
    <t>Nguida</t>
  </si>
  <si>
    <t>Mabote</t>
  </si>
  <si>
    <t>Nkoe</t>
  </si>
  <si>
    <t>Guro</t>
  </si>
  <si>
    <t>Massinga</t>
  </si>
  <si>
    <t>Pangane</t>
  </si>
  <si>
    <t>Gurué</t>
  </si>
  <si>
    <t>Maxixe</t>
  </si>
  <si>
    <t>Quiterajo</t>
  </si>
  <si>
    <t>Morrumbene</t>
  </si>
  <si>
    <t>Panda</t>
  </si>
  <si>
    <t>Juravo</t>
  </si>
  <si>
    <t>Ile</t>
  </si>
  <si>
    <t>Vilankulo</t>
  </si>
  <si>
    <t>Murocue</t>
  </si>
  <si>
    <t>Ilha de Moçambique</t>
  </si>
  <si>
    <t>Zavala</t>
  </si>
  <si>
    <t>Murrébuè</t>
  </si>
  <si>
    <t>Naueia</t>
  </si>
  <si>
    <t>Sambane</t>
  </si>
  <si>
    <t>Inhassunge</t>
  </si>
  <si>
    <t>Citate</t>
  </si>
  <si>
    <t>Macate</t>
  </si>
  <si>
    <t>Iba</t>
  </si>
  <si>
    <t>MAPUTO CIDADE</t>
  </si>
  <si>
    <t>Machaze</t>
  </si>
  <si>
    <t>Minhanha</t>
  </si>
  <si>
    <t>KaMaxakeni</t>
  </si>
  <si>
    <t>Macossa</t>
  </si>
  <si>
    <t>Mitemba</t>
  </si>
  <si>
    <t>KaMphumu</t>
  </si>
  <si>
    <t>Mitepo</t>
  </si>
  <si>
    <t>KaMubukwana</t>
  </si>
  <si>
    <t>Mossurize</t>
  </si>
  <si>
    <t>Muaguide</t>
  </si>
  <si>
    <t>KaNyaka</t>
  </si>
  <si>
    <t>Sussundenga</t>
  </si>
  <si>
    <t>Katembe</t>
  </si>
  <si>
    <t>Tambara</t>
  </si>
  <si>
    <t>Messanja</t>
  </si>
  <si>
    <t>Lago</t>
  </si>
  <si>
    <t>Vanduzi</t>
  </si>
  <si>
    <t>Mieze</t>
  </si>
  <si>
    <t>Lalaua</t>
  </si>
  <si>
    <t>Nacuta</t>
  </si>
  <si>
    <t>Larde</t>
  </si>
  <si>
    <t>Magude</t>
  </si>
  <si>
    <t>Nanlia</t>
  </si>
  <si>
    <t>Lichinga</t>
  </si>
  <si>
    <t>Manhiça</t>
  </si>
  <si>
    <t>Marracuene</t>
  </si>
  <si>
    <t>Diaca</t>
  </si>
  <si>
    <t>Liúpo</t>
  </si>
  <si>
    <t>Matola</t>
  </si>
  <si>
    <t>Marere</t>
  </si>
  <si>
    <t>Luabo</t>
  </si>
  <si>
    <t>Matutuíne</t>
  </si>
  <si>
    <t>Mbau</t>
  </si>
  <si>
    <t>Lugela</t>
  </si>
  <si>
    <t>Moamba</t>
  </si>
  <si>
    <t>Nnango</t>
  </si>
  <si>
    <t>Namaacha</t>
  </si>
  <si>
    <t>Quelimane, Mocimboa</t>
  </si>
  <si>
    <t>Mirate</t>
  </si>
  <si>
    <t>Macanga</t>
  </si>
  <si>
    <t>Massingir, Cabo Delgado</t>
  </si>
  <si>
    <t>Chipembe</t>
  </si>
  <si>
    <t>Machanga</t>
  </si>
  <si>
    <t>Mapupulo</t>
  </si>
  <si>
    <t>Mararange</t>
  </si>
  <si>
    <t>Mputo</t>
  </si>
  <si>
    <t>Nlhamankulu</t>
  </si>
  <si>
    <t>Nairoto</t>
  </si>
  <si>
    <t>Maganja da Costa</t>
  </si>
  <si>
    <t>Unidade</t>
  </si>
  <si>
    <t>Mágoè</t>
  </si>
  <si>
    <t>Nacocolo</t>
  </si>
  <si>
    <t>Namanhumbir</t>
  </si>
  <si>
    <t>Majune</t>
  </si>
  <si>
    <t>MPupene</t>
  </si>
  <si>
    <t>Malema</t>
  </si>
  <si>
    <t>Mandimba</t>
  </si>
  <si>
    <t>Chapa</t>
  </si>
  <si>
    <t>Chipingo</t>
  </si>
  <si>
    <t>Meconta</t>
  </si>
  <si>
    <t>Imbuhu</t>
  </si>
  <si>
    <t>Mecubúri</t>
  </si>
  <si>
    <t>Lipelua</t>
  </si>
  <si>
    <t>Memba</t>
  </si>
  <si>
    <t>Litembo</t>
  </si>
  <si>
    <t>Marara</t>
  </si>
  <si>
    <t>Mogincual</t>
  </si>
  <si>
    <t>Miula</t>
  </si>
  <si>
    <t>Marávia</t>
  </si>
  <si>
    <t>Mogovolas</t>
  </si>
  <si>
    <t>Mpeme</t>
  </si>
  <si>
    <t>Marínguè</t>
  </si>
  <si>
    <t>Moma</t>
  </si>
  <si>
    <t>Namaua</t>
  </si>
  <si>
    <t>Monapo</t>
  </si>
  <si>
    <t>Natsenge</t>
  </si>
  <si>
    <t>Marromeu</t>
  </si>
  <si>
    <t>Morrupula</t>
  </si>
  <si>
    <t>Negomano</t>
  </si>
  <si>
    <t>Marrupa</t>
  </si>
  <si>
    <t>Mossuril</t>
  </si>
  <si>
    <t>Ngapa</t>
  </si>
  <si>
    <t>Muecate</t>
  </si>
  <si>
    <t>Nonge</t>
  </si>
  <si>
    <t>Nacala a Velha</t>
  </si>
  <si>
    <t>Nacarôa</t>
  </si>
  <si>
    <t>Luli</t>
  </si>
  <si>
    <t>Nampula</t>
  </si>
  <si>
    <t>Macheremele</t>
  </si>
  <si>
    <t>Rapale</t>
  </si>
  <si>
    <t>Machoca</t>
  </si>
  <si>
    <t>Maúa</t>
  </si>
  <si>
    <t>Ribáuè</t>
  </si>
  <si>
    <t>Meloco</t>
  </si>
  <si>
    <t>Mavago</t>
  </si>
  <si>
    <t>Muatuca</t>
  </si>
  <si>
    <t>Ncumpe</t>
  </si>
  <si>
    <t>Mecanhelas</t>
  </si>
  <si>
    <t>Pambara</t>
  </si>
  <si>
    <t>Mahussiine</t>
  </si>
  <si>
    <t>Milipone</t>
  </si>
  <si>
    <t>Nicane</t>
  </si>
  <si>
    <t>Mecula</t>
  </si>
  <si>
    <t>Nicuita</t>
  </si>
  <si>
    <t>Hucula</t>
  </si>
  <si>
    <t>Mavo</t>
  </si>
  <si>
    <t>Metarica</t>
  </si>
  <si>
    <t>Itanda</t>
  </si>
  <si>
    <t>Milange</t>
  </si>
  <si>
    <t>Litingina</t>
  </si>
  <si>
    <t>Muembe</t>
  </si>
  <si>
    <t>Mualela</t>
  </si>
  <si>
    <t>Moatize</t>
  </si>
  <si>
    <t>Ngauma</t>
  </si>
  <si>
    <t>Nambedo</t>
  </si>
  <si>
    <t>Nipepe</t>
  </si>
  <si>
    <t>Ntamba</t>
  </si>
  <si>
    <t>Mocuba</t>
  </si>
  <si>
    <t>Sanga</t>
  </si>
  <si>
    <t>Mocubela</t>
  </si>
  <si>
    <t>Mute</t>
  </si>
  <si>
    <t>Nhica Rovuma</t>
  </si>
  <si>
    <t>Olumbe</t>
  </si>
  <si>
    <t>Molumbo</t>
  </si>
  <si>
    <t>Pundanhar</t>
  </si>
  <si>
    <t>Quionga</t>
  </si>
  <si>
    <t>Quirinde</t>
  </si>
  <si>
    <t>Quissengue</t>
  </si>
  <si>
    <t>Mopeia</t>
  </si>
  <si>
    <t>Morrumbala</t>
  </si>
  <si>
    <t>Bilibiza</t>
  </si>
  <si>
    <t>Cagembe</t>
  </si>
  <si>
    <t>Muanza</t>
  </si>
  <si>
    <t>Mahate</t>
  </si>
  <si>
    <t>Nhamatanda</t>
  </si>
  <si>
    <t>Namaluco</t>
  </si>
  <si>
    <t>Ntapuate</t>
  </si>
  <si>
    <t>Tororo</t>
  </si>
  <si>
    <t>Incaia</t>
  </si>
  <si>
    <t>Mulevala</t>
  </si>
  <si>
    <t>Mutarara</t>
  </si>
  <si>
    <t>Chichango</t>
  </si>
  <si>
    <t>Macia</t>
  </si>
  <si>
    <t>Macuane</t>
  </si>
  <si>
    <t>Magul</t>
  </si>
  <si>
    <t>Namacurra</t>
  </si>
  <si>
    <t>Manonho</t>
  </si>
  <si>
    <t>Namarroi</t>
  </si>
  <si>
    <t>Messano</t>
  </si>
  <si>
    <t>Praia do Bilene</t>
  </si>
  <si>
    <t>Tete</t>
  </si>
  <si>
    <t>Tuane Oriental</t>
  </si>
  <si>
    <t>Tsangano</t>
  </si>
  <si>
    <t>Mazivila</t>
  </si>
  <si>
    <t>Zumbo</t>
  </si>
  <si>
    <t>Olombe</t>
  </si>
  <si>
    <t>Zimbene</t>
  </si>
  <si>
    <t>Nicoadala</t>
  </si>
  <si>
    <t>Mucotuene</t>
  </si>
  <si>
    <t>Tchaimite</t>
  </si>
  <si>
    <t>Tlhatlene</t>
  </si>
  <si>
    <t>Alto Changane</t>
  </si>
  <si>
    <t>Banbane</t>
  </si>
  <si>
    <t>Pebane</t>
  </si>
  <si>
    <t>Changanine</t>
  </si>
  <si>
    <t>Quelimane</t>
  </si>
  <si>
    <t>Chikhakhate</t>
  </si>
  <si>
    <t>Chipadje</t>
  </si>
  <si>
    <t>Funguane</t>
  </si>
  <si>
    <t>Godide</t>
  </si>
  <si>
    <t>Hate Hate</t>
  </si>
  <si>
    <t>Koca Missava</t>
  </si>
  <si>
    <t>Maivene</t>
  </si>
  <si>
    <t>Malehice</t>
  </si>
  <si>
    <t>Maniquenique</t>
  </si>
  <si>
    <t>Maqueze</t>
  </si>
  <si>
    <t>Canhavane</t>
  </si>
  <si>
    <t>Magume</t>
  </si>
  <si>
    <t>Muxaxane</t>
  </si>
  <si>
    <t>Chicualacuala B</t>
  </si>
  <si>
    <t>Chicualacuala Rio</t>
  </si>
  <si>
    <t>Eduardo Mondlane, CC</t>
  </si>
  <si>
    <t>Litlatlha</t>
  </si>
  <si>
    <t>Mahatlane</t>
  </si>
  <si>
    <t>Chitanga, Gaza</t>
  </si>
  <si>
    <t>Mungumbane</t>
  </si>
  <si>
    <t>Mbuzi</t>
  </si>
  <si>
    <t>Ndindiza</t>
  </si>
  <si>
    <t>Nhanale</t>
  </si>
  <si>
    <t>Machaila</t>
  </si>
  <si>
    <t>Macarretane</t>
  </si>
  <si>
    <t>Machinho</t>
  </si>
  <si>
    <t>Malau</t>
  </si>
  <si>
    <t>Manjangue</t>
  </si>
  <si>
    <t>Xilembene</t>
  </si>
  <si>
    <t>Conhane</t>
  </si>
  <si>
    <t>Chiduachine</t>
  </si>
  <si>
    <t>Lionde</t>
  </si>
  <si>
    <t>Matuba</t>
  </si>
  <si>
    <t>Banhine</t>
  </si>
  <si>
    <t>Chicuangue, Chongoene</t>
  </si>
  <si>
    <t>Cumbane</t>
  </si>
  <si>
    <t>Nhama</t>
  </si>
  <si>
    <t>Chikavane</t>
  </si>
  <si>
    <t>Mazucane</t>
  </si>
  <si>
    <t>Maciene</t>
  </si>
  <si>
    <t>Nguzene</t>
  </si>
  <si>
    <t>Mangunze</t>
  </si>
  <si>
    <t>Nhancutse</t>
  </si>
  <si>
    <t>Caniçado</t>
  </si>
  <si>
    <t>Mbala Vela</t>
  </si>
  <si>
    <t>Mubangoene</t>
  </si>
  <si>
    <t>Nalazi</t>
  </si>
  <si>
    <t>Chibabel</t>
  </si>
  <si>
    <t>Chivonguene, Guijá</t>
  </si>
  <si>
    <t>Mpelane</t>
  </si>
  <si>
    <t>Tomanine</t>
  </si>
  <si>
    <t>Chikotane</t>
  </si>
  <si>
    <t>Chimonzo</t>
  </si>
  <si>
    <t>Chiridzene</t>
  </si>
  <si>
    <t>Chissano</t>
  </si>
  <si>
    <t>Languene</t>
  </si>
  <si>
    <t>Licilo</t>
  </si>
  <si>
    <t>Muamuasse</t>
  </si>
  <si>
    <t>Muzingane</t>
  </si>
  <si>
    <t>Nuvungueni</t>
  </si>
  <si>
    <t>Chicumbane</t>
  </si>
  <si>
    <t>Chilaulane</t>
  </si>
  <si>
    <t>Nhambanga</t>
  </si>
  <si>
    <t>Novela</t>
  </si>
  <si>
    <t>Zongoene</t>
  </si>
  <si>
    <t>Chipswane</t>
  </si>
  <si>
    <t>Combomune Rio</t>
  </si>
  <si>
    <t>Nhatimamba</t>
  </si>
  <si>
    <t>Ntlavene</t>
  </si>
  <si>
    <t>Tsocate</t>
  </si>
  <si>
    <t>Combomune Estacão</t>
  </si>
  <si>
    <t>Chicuangue, Mandlakazi</t>
  </si>
  <si>
    <t>Banze</t>
  </si>
  <si>
    <t>Dengoine</t>
  </si>
  <si>
    <t>Chidenguele</t>
  </si>
  <si>
    <t>Betula</t>
  </si>
  <si>
    <t>Chizavane</t>
  </si>
  <si>
    <t>Macuacua</t>
  </si>
  <si>
    <t>Ponjuane</t>
  </si>
  <si>
    <t>Chalala</t>
  </si>
  <si>
    <t>Mussengue, Mandlakazi</t>
  </si>
  <si>
    <t>Chibonzane</t>
  </si>
  <si>
    <t>Chilatanhane</t>
  </si>
  <si>
    <t>Mapai Rio</t>
  </si>
  <si>
    <t>Mepuzi</t>
  </si>
  <si>
    <t>16 de Junho</t>
  </si>
  <si>
    <t>Chidulo</t>
  </si>
  <si>
    <t>Hariane</t>
  </si>
  <si>
    <t>Machaila, Mapai</t>
  </si>
  <si>
    <t>Chicumbo</t>
  </si>
  <si>
    <t>Cufamune</t>
  </si>
  <si>
    <t>Mabonzo</t>
  </si>
  <si>
    <t>Maniange</t>
  </si>
  <si>
    <t>Chizumbane</t>
  </si>
  <si>
    <t>Mapanhe</t>
  </si>
  <si>
    <t>Mbocoda</t>
  </si>
  <si>
    <t>Mavue</t>
  </si>
  <si>
    <t>Muzamane</t>
  </si>
  <si>
    <t>Siquete</t>
  </si>
  <si>
    <t>Mucambene</t>
  </si>
  <si>
    <t>Tihovene</t>
  </si>
  <si>
    <t>Chissenguele</t>
  </si>
  <si>
    <t>Chitar</t>
  </si>
  <si>
    <t>Chibotane</t>
  </si>
  <si>
    <t>Massingir, Gaza</t>
  </si>
  <si>
    <t>Machamba</t>
  </si>
  <si>
    <t>Mucatine</t>
  </si>
  <si>
    <t>Mavodze</t>
  </si>
  <si>
    <t>Ringane</t>
  </si>
  <si>
    <t>Zulo</t>
  </si>
  <si>
    <t>Tome</t>
  </si>
  <si>
    <t>Manhiça, Funhalouro</t>
  </si>
  <si>
    <t>Mavume</t>
  </si>
  <si>
    <t>Tsenane</t>
  </si>
  <si>
    <t>Cupo</t>
  </si>
  <si>
    <t>Mucuine</t>
  </si>
  <si>
    <t>Luido</t>
  </si>
  <si>
    <t>Pande</t>
  </si>
  <si>
    <t>Save, Govuro</t>
  </si>
  <si>
    <t>Nova Mambone</t>
  </si>
  <si>
    <t>Jofane</t>
  </si>
  <si>
    <t>Machacame</t>
  </si>
  <si>
    <t>Manhica</t>
  </si>
  <si>
    <t>Chindjinguir</t>
  </si>
  <si>
    <t>Mubecua</t>
  </si>
  <si>
    <t>Nhaulane</t>
  </si>
  <si>
    <t>Pembe</t>
  </si>
  <si>
    <t>Chizapela</t>
  </si>
  <si>
    <t>Golo</t>
  </si>
  <si>
    <t>Inhamussua</t>
  </si>
  <si>
    <t>Mocumbi</t>
  </si>
  <si>
    <t>Nhepadiane</t>
  </si>
  <si>
    <t>Chacane</t>
  </si>
  <si>
    <t>Dongane</t>
  </si>
  <si>
    <t>Nhanombe</t>
  </si>
  <si>
    <t>Mahalamba, Inharrime</t>
  </si>
  <si>
    <t>Bazaruto</t>
  </si>
  <si>
    <t>Nhapele</t>
  </si>
  <si>
    <t>Cometela</t>
  </si>
  <si>
    <t>Maimelane</t>
  </si>
  <si>
    <t>Massavana</t>
  </si>
  <si>
    <t>Bambela</t>
  </si>
  <si>
    <t>Cumbana</t>
  </si>
  <si>
    <t>Ligogo</t>
  </si>
  <si>
    <t>Mussengue, Mabote</t>
  </si>
  <si>
    <t>Benzane</t>
  </si>
  <si>
    <t>Chitanga</t>
  </si>
  <si>
    <t>Zimane</t>
  </si>
  <si>
    <t>Maculuve</t>
  </si>
  <si>
    <t>Papatane</t>
  </si>
  <si>
    <t>Tanguane</t>
  </si>
  <si>
    <t>Zinave</t>
  </si>
  <si>
    <t>Guma</t>
  </si>
  <si>
    <t>Chicomo</t>
  </si>
  <si>
    <t>Rovene</t>
  </si>
  <si>
    <t>Liondzuane</t>
  </si>
  <si>
    <t>Malamba, Massinga</t>
  </si>
  <si>
    <t>Gotite</t>
  </si>
  <si>
    <t>Cambine</t>
  </si>
  <si>
    <t>Malaia</t>
  </si>
  <si>
    <t>Mocodoene</t>
  </si>
  <si>
    <t>Sitila</t>
  </si>
  <si>
    <t>Macavelane</t>
  </si>
  <si>
    <t>Mawayela</t>
  </si>
  <si>
    <t>Bilanhane</t>
  </si>
  <si>
    <t>Chivalo, Panda</t>
  </si>
  <si>
    <t>Djodjo</t>
  </si>
  <si>
    <t>Machokwe</t>
  </si>
  <si>
    <t>Massalane</t>
  </si>
  <si>
    <t>Urrene</t>
  </si>
  <si>
    <t>Belane</t>
  </si>
  <si>
    <t>Muabsa</t>
  </si>
  <si>
    <t>Mapinhane</t>
  </si>
  <si>
    <t>Quewene</t>
  </si>
  <si>
    <t>Maculuva</t>
  </si>
  <si>
    <t>Muane</t>
  </si>
  <si>
    <t>Quissico</t>
  </si>
  <si>
    <t>Zandamela</t>
  </si>
  <si>
    <t>Chivalo, Bárue</t>
  </si>
  <si>
    <t>Catandica</t>
  </si>
  <si>
    <t>Choa</t>
  </si>
  <si>
    <t>Inhazonia</t>
  </si>
  <si>
    <t>NFudzi</t>
  </si>
  <si>
    <t>Nhampassa</t>
  </si>
  <si>
    <t>Nhanssacara</t>
  </si>
  <si>
    <t>Nhauroa</t>
  </si>
  <si>
    <t>Tsacale</t>
  </si>
  <si>
    <t>Chiongo</t>
  </si>
  <si>
    <t>Nhambonda</t>
  </si>
  <si>
    <t>Pindanganga</t>
  </si>
  <si>
    <t>Amatongas</t>
  </si>
  <si>
    <t>Cafumpe</t>
  </si>
  <si>
    <t>Cuzuana</t>
  </si>
  <si>
    <t>Doeroi</t>
  </si>
  <si>
    <t>Inchope</t>
  </si>
  <si>
    <t>Muda Serração</t>
  </si>
  <si>
    <t>Bamba Chitondo</t>
  </si>
  <si>
    <t>Bunga</t>
  </si>
  <si>
    <t>Chivuli</t>
  </si>
  <si>
    <t>Demaufe</t>
  </si>
  <si>
    <t>Mandie</t>
  </si>
  <si>
    <t>Massangano</t>
  </si>
  <si>
    <t>Mungari</t>
  </si>
  <si>
    <t>Nhacaduzuduzu</t>
  </si>
  <si>
    <t>Nhamassonge</t>
  </si>
  <si>
    <t>Thanda</t>
  </si>
  <si>
    <t>Boavista</t>
  </si>
  <si>
    <t>Charonga</t>
  </si>
  <si>
    <t>Chissassa</t>
  </si>
  <si>
    <t>Maconha</t>
  </si>
  <si>
    <t>Marera</t>
  </si>
  <si>
    <t>Zembe</t>
  </si>
  <si>
    <t>Mavende</t>
  </si>
  <si>
    <t>Mavissanga</t>
  </si>
  <si>
    <t>Sambassoca</t>
  </si>
  <si>
    <t>Save, Machaze</t>
  </si>
  <si>
    <t>Bassane</t>
  </si>
  <si>
    <t>Chimbia</t>
  </si>
  <si>
    <t>Chipudje</t>
  </si>
  <si>
    <t>Mutanda</t>
  </si>
  <si>
    <t>Nguawala</t>
  </si>
  <si>
    <t>Dunda</t>
  </si>
  <si>
    <t>Nhamangua</t>
  </si>
  <si>
    <t>Messica</t>
  </si>
  <si>
    <t>Bandula</t>
  </si>
  <si>
    <t>Chinhambuzi</t>
  </si>
  <si>
    <t>Chitunga</t>
  </si>
  <si>
    <t>Machipanda</t>
  </si>
  <si>
    <t>Maridza</t>
  </si>
  <si>
    <t>Mavonde</t>
  </si>
  <si>
    <t>Muzongo, Manica</t>
  </si>
  <si>
    <t>Nhaucaca</t>
  </si>
  <si>
    <t>Espungabera</t>
  </si>
  <si>
    <t>Chicaluete</t>
  </si>
  <si>
    <t>Chirera</t>
  </si>
  <si>
    <t>Chiurairue</t>
  </si>
  <si>
    <t>Dacata</t>
  </si>
  <si>
    <t>Macuvo</t>
  </si>
  <si>
    <t>Mowe</t>
  </si>
  <si>
    <t>Javera</t>
  </si>
  <si>
    <t>Mabaia, Dombe</t>
  </si>
  <si>
    <t>Matarara</t>
  </si>
  <si>
    <t>Matica</t>
  </si>
  <si>
    <t>Munhinga</t>
  </si>
  <si>
    <t>Muoco</t>
  </si>
  <si>
    <t>Mussapa</t>
  </si>
  <si>
    <t>Nhaurombe</t>
  </si>
  <si>
    <t>Rotanda</t>
  </si>
  <si>
    <t>Muoha</t>
  </si>
  <si>
    <t>Mupandea</t>
  </si>
  <si>
    <t>Mafunda</t>
  </si>
  <si>
    <t>Nhacafula</t>
  </si>
  <si>
    <t>Nhacolo</t>
  </si>
  <si>
    <t>Sabeta</t>
  </si>
  <si>
    <t>Buzua</t>
  </si>
  <si>
    <t>Marmanau</t>
  </si>
  <si>
    <t>Matsinho</t>
  </si>
  <si>
    <t>Chigodore</t>
  </si>
  <si>
    <t>Pungué Sul</t>
  </si>
  <si>
    <t>Mulotane</t>
  </si>
  <si>
    <t>Eduardo Mondlane, Boane</t>
  </si>
  <si>
    <t>Gueguegue</t>
  </si>
  <si>
    <t>Matola Rio</t>
  </si>
  <si>
    <t>Chichuco</t>
  </si>
  <si>
    <t>Chicutso</t>
  </si>
  <si>
    <t>Inhongane</t>
  </si>
  <si>
    <t>Macubulane</t>
  </si>
  <si>
    <t>Chivonguene</t>
  </si>
  <si>
    <t>Maguiguana, Magude</t>
  </si>
  <si>
    <t>Mahele</t>
  </si>
  <si>
    <t>Mangondzo</t>
  </si>
  <si>
    <t>Mapulanguene</t>
  </si>
  <si>
    <t>Marrule</t>
  </si>
  <si>
    <t>Matchabe</t>
  </si>
  <si>
    <t>Matsandzane</t>
  </si>
  <si>
    <t>Moine</t>
  </si>
  <si>
    <t>Motaze</t>
  </si>
  <si>
    <t>Mulhavane</t>
  </si>
  <si>
    <t>Nwambjwana</t>
  </si>
  <si>
    <t>Panjane</t>
  </si>
  <si>
    <t>Mulelemane</t>
  </si>
  <si>
    <t>25 de Setembro, Manhiça</t>
  </si>
  <si>
    <t>Calanga</t>
  </si>
  <si>
    <t>Checua</t>
  </si>
  <si>
    <t>Chichongue</t>
  </si>
  <si>
    <t>Ilha Josina Machel</t>
  </si>
  <si>
    <t>Lago Pate</t>
  </si>
  <si>
    <t>Maciana</t>
  </si>
  <si>
    <t>Maguiguana, Manhiça</t>
  </si>
  <si>
    <t>Mangoine</t>
  </si>
  <si>
    <t>Nzonguene</t>
  </si>
  <si>
    <t>Maluana</t>
  </si>
  <si>
    <t>Xinavane</t>
  </si>
  <si>
    <t>Machiana</t>
  </si>
  <si>
    <t>Nwamatibyane</t>
  </si>
  <si>
    <t>Taninga</t>
  </si>
  <si>
    <t>3 de Fevereiro</t>
  </si>
  <si>
    <t>Macaneta</t>
  </si>
  <si>
    <t>Machubo</t>
  </si>
  <si>
    <t>Macandza</t>
  </si>
  <si>
    <t>Matalane</t>
  </si>
  <si>
    <t>Nhomgonhama</t>
  </si>
  <si>
    <t>Ngalunde</t>
  </si>
  <si>
    <t>Thaula</t>
  </si>
  <si>
    <t>Michafutene</t>
  </si>
  <si>
    <t>Infulene</t>
  </si>
  <si>
    <t>Machava</t>
  </si>
  <si>
    <t>Manhangane</t>
  </si>
  <si>
    <t>Manhoca</t>
  </si>
  <si>
    <t>Pazimane, Catuane</t>
  </si>
  <si>
    <t>Madjuva</t>
  </si>
  <si>
    <t>Missevene</t>
  </si>
  <si>
    <t>Zitundo</t>
  </si>
  <si>
    <t>Machangulo</t>
  </si>
  <si>
    <t>Ndelane</t>
  </si>
  <si>
    <t>Nhonguane</t>
  </si>
  <si>
    <t>Mungazine</t>
  </si>
  <si>
    <t>Salamanga</t>
  </si>
  <si>
    <t>Tinonganine</t>
  </si>
  <si>
    <t>Mahulana</t>
  </si>
  <si>
    <t>Muzongo, Moamba</t>
  </si>
  <si>
    <t>Pessene</t>
  </si>
  <si>
    <t>Regue</t>
  </si>
  <si>
    <t>Ressano Garcia</t>
  </si>
  <si>
    <t>Macaene</t>
  </si>
  <si>
    <t>Vundissa</t>
  </si>
  <si>
    <t>Matunganhane</t>
  </si>
  <si>
    <t>Malengane</t>
  </si>
  <si>
    <t>Sabie</t>
  </si>
  <si>
    <t>Impaputo</t>
  </si>
  <si>
    <t>Goba Estação</t>
  </si>
  <si>
    <t>Changalane</t>
  </si>
  <si>
    <t>Michangulene</t>
  </si>
  <si>
    <t>Chimuchuanine</t>
  </si>
  <si>
    <t>Mahelane</t>
  </si>
  <si>
    <t>Mafuiane</t>
  </si>
  <si>
    <t>Matsequenha</t>
  </si>
  <si>
    <t>KaMavota</t>
  </si>
  <si>
    <t>KaTembe</t>
  </si>
  <si>
    <t>Boila</t>
  </si>
  <si>
    <t>Malapa</t>
  </si>
  <si>
    <t>Nabruma</t>
  </si>
  <si>
    <t>Namaponda</t>
  </si>
  <si>
    <t>Aube</t>
  </si>
  <si>
    <t>Catambo</t>
  </si>
  <si>
    <t>Namapa</t>
  </si>
  <si>
    <t>Odinepa</t>
  </si>
  <si>
    <t>Muanona</t>
  </si>
  <si>
    <t>Namiroa</t>
  </si>
  <si>
    <t>Alua</t>
  </si>
  <si>
    <t>Namapa Eráti</t>
  </si>
  <si>
    <t>Samora Machel</t>
  </si>
  <si>
    <t>Lúrio</t>
  </si>
  <si>
    <t>Meti</t>
  </si>
  <si>
    <t>Naquessa 2</t>
  </si>
  <si>
    <t>Mucuali</t>
  </si>
  <si>
    <t>Najaca</t>
  </si>
  <si>
    <t>Nampilane</t>
  </si>
  <si>
    <t>Topuito</t>
  </si>
  <si>
    <t>Cululo</t>
  </si>
  <si>
    <t>Mocone</t>
  </si>
  <si>
    <t>Namitanari</t>
  </si>
  <si>
    <t>Quinga</t>
  </si>
  <si>
    <t>Chipaca</t>
  </si>
  <si>
    <t>Muralelo</t>
  </si>
  <si>
    <t>Nataleia</t>
  </si>
  <si>
    <t>Nioce</t>
  </si>
  <si>
    <t>Mutuali</t>
  </si>
  <si>
    <t>Chuhulo</t>
  </si>
  <si>
    <t>Namialo</t>
  </si>
  <si>
    <t>7 de Abril</t>
  </si>
  <si>
    <t>Corrane</t>
  </si>
  <si>
    <t>Jabir</t>
  </si>
  <si>
    <t>Mecua 1</t>
  </si>
  <si>
    <t>Namina</t>
  </si>
  <si>
    <t>Milhana</t>
  </si>
  <si>
    <t>Muite</t>
  </si>
  <si>
    <t>Napai</t>
  </si>
  <si>
    <t>Ratane</t>
  </si>
  <si>
    <t>Issipe</t>
  </si>
  <si>
    <t>Momane</t>
  </si>
  <si>
    <t>Nahipa Marririmue</t>
  </si>
  <si>
    <t>Natala Popue</t>
  </si>
  <si>
    <t>Chipene</t>
  </si>
  <si>
    <t>Miaja</t>
  </si>
  <si>
    <t>Niaca</t>
  </si>
  <si>
    <t>Tropene</t>
  </si>
  <si>
    <t>Cavá</t>
  </si>
  <si>
    <t>Mazua</t>
  </si>
  <si>
    <t>Simuco</t>
  </si>
  <si>
    <t>Naminane</t>
  </si>
  <si>
    <t>Namige</t>
  </si>
  <si>
    <t>Quixaxe</t>
  </si>
  <si>
    <t>Nametil</t>
  </si>
  <si>
    <t>Calipo</t>
  </si>
  <si>
    <t>Ilute</t>
  </si>
  <si>
    <t>Muatua</t>
  </si>
  <si>
    <t>Nanhupo Rio</t>
  </si>
  <si>
    <t>Chalaua</t>
  </si>
  <si>
    <t>Jacoma</t>
  </si>
  <si>
    <t>Macone</t>
  </si>
  <si>
    <t>Mirripi</t>
  </si>
  <si>
    <t>Mpago</t>
  </si>
  <si>
    <t>Naicole</t>
  </si>
  <si>
    <t>Nailocne</t>
  </si>
  <si>
    <t>Namiwi</t>
  </si>
  <si>
    <t>Pilivili</t>
  </si>
  <si>
    <t>Piqueira</t>
  </si>
  <si>
    <t>Canacue</t>
  </si>
  <si>
    <t>Itoculo</t>
  </si>
  <si>
    <t>Murruto</t>
  </si>
  <si>
    <t>Nacololo</t>
  </si>
  <si>
    <t>Netia</t>
  </si>
  <si>
    <t>Murrupula</t>
  </si>
  <si>
    <t>Mulhaniua</t>
  </si>
  <si>
    <t>Nihessiue</t>
  </si>
  <si>
    <t>Chinga</t>
  </si>
  <si>
    <t>Gazuzu</t>
  </si>
  <si>
    <t>Namilasse</t>
  </si>
  <si>
    <t>Namitotelane</t>
  </si>
  <si>
    <t>Lunga</t>
  </si>
  <si>
    <t>Matibane</t>
  </si>
  <si>
    <t>Namitatari</t>
  </si>
  <si>
    <t>Imala</t>
  </si>
  <si>
    <t>Napala</t>
  </si>
  <si>
    <t>Mucoluone</t>
  </si>
  <si>
    <t>Covo</t>
  </si>
  <si>
    <t>Namiope</t>
  </si>
  <si>
    <t>Intete</t>
  </si>
  <si>
    <t>Naputha</t>
  </si>
  <si>
    <t>Muchico</t>
  </si>
  <si>
    <t>1º de Maio</t>
  </si>
  <si>
    <t>Muatala</t>
  </si>
  <si>
    <t>Mutauhanha</t>
  </si>
  <si>
    <t>Muahivire</t>
  </si>
  <si>
    <t>Muhala</t>
  </si>
  <si>
    <t>Namutaqueliua</t>
  </si>
  <si>
    <t>Carrupeia</t>
  </si>
  <si>
    <t>Napipine</t>
  </si>
  <si>
    <t>Marrere</t>
  </si>
  <si>
    <t>Marrupaniua</t>
  </si>
  <si>
    <t>Natikire</t>
  </si>
  <si>
    <t>Bombeiros</t>
  </si>
  <si>
    <t>Liberdade</t>
  </si>
  <si>
    <t>Limoeiros</t>
  </si>
  <si>
    <t>Militar</t>
  </si>
  <si>
    <t>Urbano Central</t>
  </si>
  <si>
    <t>Mutava Rex</t>
  </si>
  <si>
    <t>Namikopo</t>
  </si>
  <si>
    <t>Anchilo</t>
  </si>
  <si>
    <t>Namachilo</t>
  </si>
  <si>
    <t>Namigonha</t>
  </si>
  <si>
    <t>Napuri</t>
  </si>
  <si>
    <t>Saua Saua</t>
  </si>
  <si>
    <t>Caramaja Napome</t>
  </si>
  <si>
    <t>Tchaiane</t>
  </si>
  <si>
    <t>Mutivaze</t>
  </si>
  <si>
    <t>Namaita</t>
  </si>
  <si>
    <t>Cunle</t>
  </si>
  <si>
    <t>Iapala</t>
  </si>
  <si>
    <t>Norre</t>
  </si>
  <si>
    <t>Chica</t>
  </si>
  <si>
    <t>Namuanica</t>
  </si>
  <si>
    <t>Chala</t>
  </si>
  <si>
    <t>Lione</t>
  </si>
  <si>
    <t>Lumbi</t>
  </si>
  <si>
    <t>Machomane</t>
  </si>
  <si>
    <t>Mussa</t>
  </si>
  <si>
    <t>Choulue</t>
  </si>
  <si>
    <t>Napacala</t>
  </si>
  <si>
    <t>Mitucue</t>
  </si>
  <si>
    <t>Rimbane</t>
  </si>
  <si>
    <t>Titimane</t>
  </si>
  <si>
    <t>Etarara</t>
  </si>
  <si>
    <t>Muetetere</t>
  </si>
  <si>
    <t>Chigoma</t>
  </si>
  <si>
    <t>Chwindi</t>
  </si>
  <si>
    <t>Lupilichi</t>
  </si>
  <si>
    <t>Ngofi</t>
  </si>
  <si>
    <t>Lunho</t>
  </si>
  <si>
    <t>Maniamba</t>
  </si>
  <si>
    <t>Metangula</t>
  </si>
  <si>
    <t>Tulo</t>
  </si>
  <si>
    <t>Cobué</t>
  </si>
  <si>
    <t>Nairrubi</t>
  </si>
  <si>
    <t>Malanga</t>
  </si>
  <si>
    <t>Mecuinha</t>
  </si>
  <si>
    <t>Nambilange</t>
  </si>
  <si>
    <t>Riate</t>
  </si>
  <si>
    <t>Meluluca</t>
  </si>
  <si>
    <t>Mitande</t>
  </si>
  <si>
    <t>Messalo</t>
  </si>
  <si>
    <t>Messenguesse</t>
  </si>
  <si>
    <t>Nungo</t>
  </si>
  <si>
    <t>Pringilane</t>
  </si>
  <si>
    <t>Marrangira</t>
  </si>
  <si>
    <t>Nantete</t>
  </si>
  <si>
    <t>Maiaca</t>
  </si>
  <si>
    <t>Muapula</t>
  </si>
  <si>
    <t>Mugoma</t>
  </si>
  <si>
    <t>Nkalapa Mavago</t>
  </si>
  <si>
    <t>Msawisze</t>
  </si>
  <si>
    <t>Entre Lagos</t>
  </si>
  <si>
    <t>Matequesso</t>
  </si>
  <si>
    <t>Chissaua</t>
  </si>
  <si>
    <t>Intaria</t>
  </si>
  <si>
    <t>Insaca</t>
  </si>
  <si>
    <t>Matondovela</t>
  </si>
  <si>
    <t>Mbamba</t>
  </si>
  <si>
    <t>Naulala Gomba</t>
  </si>
  <si>
    <t>Muhemele</t>
  </si>
  <si>
    <t>Nacumua</t>
  </si>
  <si>
    <t>Namicunde</t>
  </si>
  <si>
    <t>Chiconono</t>
  </si>
  <si>
    <t>Chiuanjota</t>
  </si>
  <si>
    <t>Ligogolo</t>
  </si>
  <si>
    <t>Lutuesse</t>
  </si>
  <si>
    <t>Nzinzi</t>
  </si>
  <si>
    <t>Massangulo</t>
  </si>
  <si>
    <t>Chissimbir</t>
  </si>
  <si>
    <t>Chitanda</t>
  </si>
  <si>
    <t>Itepela</t>
  </si>
  <si>
    <t>Lupalane</t>
  </si>
  <si>
    <t>Cheia Muipite</t>
  </si>
  <si>
    <t>Muipite</t>
  </si>
  <si>
    <t>Muluco</t>
  </si>
  <si>
    <t>Mutumar</t>
  </si>
  <si>
    <t>Tamica</t>
  </si>
  <si>
    <t>Macaloge</t>
  </si>
  <si>
    <t>Matchedje</t>
  </si>
  <si>
    <t>Njesse</t>
  </si>
  <si>
    <t>Unango</t>
  </si>
  <si>
    <t>Luchimua</t>
  </si>
  <si>
    <t>Lussimbeze</t>
  </si>
  <si>
    <t>Nsauca, Cajamba</t>
  </si>
  <si>
    <t>Bândua</t>
  </si>
  <si>
    <t>Grudja</t>
  </si>
  <si>
    <t>Ampara</t>
  </si>
  <si>
    <t>Nova Sofala</t>
  </si>
  <si>
    <t>Chissinguana</t>
  </si>
  <si>
    <t>Estaquinha</t>
  </si>
  <si>
    <t>Murraça</t>
  </si>
  <si>
    <t>Sena</t>
  </si>
  <si>
    <t>3 de Fevereiro, Chemba</t>
  </si>
  <si>
    <t>Chiramba</t>
  </si>
  <si>
    <t>Goe</t>
  </si>
  <si>
    <t>Mulima</t>
  </si>
  <si>
    <t>Inhaminga</t>
  </si>
  <si>
    <t>Inhamitanga</t>
  </si>
  <si>
    <t>Goonda</t>
  </si>
  <si>
    <t>Mucheve</t>
  </si>
  <si>
    <t>Muxungue</t>
  </si>
  <si>
    <t>Tronga</t>
  </si>
  <si>
    <t>Chinamacondo</t>
  </si>
  <si>
    <t>Mafambisse</t>
  </si>
  <si>
    <t>Mutua</t>
  </si>
  <si>
    <t>Savane</t>
  </si>
  <si>
    <t>Nhamadzi</t>
  </si>
  <si>
    <t>Vunduzi</t>
  </si>
  <si>
    <t>Pungué</t>
  </si>
  <si>
    <t>Tambarara</t>
  </si>
  <si>
    <t>Gorongosa</t>
  </si>
  <si>
    <t>Chiloane</t>
  </si>
  <si>
    <t>Inharingue</t>
  </si>
  <si>
    <t>Divinhe</t>
  </si>
  <si>
    <t>Maropanhe</t>
  </si>
  <si>
    <t>Djavane</t>
  </si>
  <si>
    <t>Zimuala</t>
  </si>
  <si>
    <t>Mavinga</t>
  </si>
  <si>
    <t>Buéne</t>
  </si>
  <si>
    <t>Gumbalaçai</t>
  </si>
  <si>
    <t>Subui</t>
  </si>
  <si>
    <t>Canxixe</t>
  </si>
  <si>
    <t>Senga Senga</t>
  </si>
  <si>
    <t>Chupanga</t>
  </si>
  <si>
    <t>Quama</t>
  </si>
  <si>
    <t>Galinha</t>
  </si>
  <si>
    <t>Tica</t>
  </si>
  <si>
    <t>Nhampoca</t>
  </si>
  <si>
    <t>Binga</t>
  </si>
  <si>
    <t>Domué</t>
  </si>
  <si>
    <t>Khombe</t>
  </si>
  <si>
    <t>Liranga</t>
  </si>
  <si>
    <t>Mpandula</t>
  </si>
  <si>
    <t>Ndaula</t>
  </si>
  <si>
    <t>Nkhame</t>
  </si>
  <si>
    <t>Seze</t>
  </si>
  <si>
    <t>Chimwala</t>
  </si>
  <si>
    <t>Dzuanga</t>
  </si>
  <si>
    <t>Kalomwe</t>
  </si>
  <si>
    <t>Mangane</t>
  </si>
  <si>
    <t>Mawonekera</t>
  </si>
  <si>
    <t>Namigoha</t>
  </si>
  <si>
    <t>Ulongué</t>
  </si>
  <si>
    <t>Caphessa</t>
  </si>
  <si>
    <t>Catondo</t>
  </si>
  <si>
    <t>Chifumbe</t>
  </si>
  <si>
    <t>Chitholo</t>
  </si>
  <si>
    <t>Mulinje</t>
  </si>
  <si>
    <t>Chibagadigo</t>
  </si>
  <si>
    <t>Chitima</t>
  </si>
  <si>
    <t>Dzunsa</t>
  </si>
  <si>
    <t>Nhabando</t>
  </si>
  <si>
    <t>Nhacapirere</t>
  </si>
  <si>
    <t>Songo</t>
  </si>
  <si>
    <t>Chicoa Nova</t>
  </si>
  <si>
    <t>Luenha</t>
  </si>
  <si>
    <t>Chioco</t>
  </si>
  <si>
    <t>Chipembere</t>
  </si>
  <si>
    <t>Mazue</t>
  </si>
  <si>
    <t>NChenga</t>
  </si>
  <si>
    <t>Nhautenga</t>
  </si>
  <si>
    <t>Dzunga</t>
  </si>
  <si>
    <t>Bolimo</t>
  </si>
  <si>
    <t>Mualadzi</t>
  </si>
  <si>
    <t>NSadzo</t>
  </si>
  <si>
    <t>Camwenje</t>
  </si>
  <si>
    <t>Caunda</t>
  </si>
  <si>
    <t>Chipiri</t>
  </si>
  <si>
    <t>Kazula</t>
  </si>
  <si>
    <t>Lumadzi</t>
  </si>
  <si>
    <t>Manje</t>
  </si>
  <si>
    <t>Matenje</t>
  </si>
  <si>
    <t>Nfigo</t>
  </si>
  <si>
    <t>Muchena</t>
  </si>
  <si>
    <t>Salima</t>
  </si>
  <si>
    <t>Ancuaze</t>
  </si>
  <si>
    <t>Chueza</t>
  </si>
  <si>
    <t>Namadende</t>
  </si>
  <si>
    <t>Bawe</t>
  </si>
  <si>
    <t>Campala</t>
  </si>
  <si>
    <t>Chidzolomondo</t>
  </si>
  <si>
    <t>Furancungo</t>
  </si>
  <si>
    <t>Gandala</t>
  </si>
  <si>
    <t>Kassupe</t>
  </si>
  <si>
    <t>Cazindira</t>
  </si>
  <si>
    <t>Chitete</t>
  </si>
  <si>
    <t>Daque</t>
  </si>
  <si>
    <t>Dewetewe</t>
  </si>
  <si>
    <t>Mphende</t>
  </si>
  <si>
    <t>Mukumbura</t>
  </si>
  <si>
    <t>Mussenguezi</t>
  </si>
  <si>
    <t>Chinthopo</t>
  </si>
  <si>
    <t>Mufa Boroma</t>
  </si>
  <si>
    <t>Chococoma</t>
  </si>
  <si>
    <t>Kachembe</t>
  </si>
  <si>
    <t>Mufa Conde</t>
  </si>
  <si>
    <t>Ntayansupa</t>
  </si>
  <si>
    <t>Chipungo</t>
  </si>
  <si>
    <t>Chiputo</t>
  </si>
  <si>
    <t>Chizane</t>
  </si>
  <si>
    <t>Angombe</t>
  </si>
  <si>
    <t>Fingoé</t>
  </si>
  <si>
    <t>Mazeze</t>
  </si>
  <si>
    <t>Nhenda</t>
  </si>
  <si>
    <t>Cassuende</t>
  </si>
  <si>
    <t>Molowera</t>
  </si>
  <si>
    <t>Nhacanha</t>
  </si>
  <si>
    <t>Chipera</t>
  </si>
  <si>
    <t>Chiringa</t>
  </si>
  <si>
    <t>Chissete</t>
  </si>
  <si>
    <t>Benga</t>
  </si>
  <si>
    <t>Mhpanzo</t>
  </si>
  <si>
    <t>Msungo</t>
  </si>
  <si>
    <t>Kambulatsitsi</t>
  </si>
  <si>
    <t>Necungas</t>
  </si>
  <si>
    <t>Caphiridzange</t>
  </si>
  <si>
    <t>Nkondedzi</t>
  </si>
  <si>
    <t>Zobué</t>
  </si>
  <si>
    <t>Charre</t>
  </si>
  <si>
    <t>Vila Nova da Fronteira</t>
  </si>
  <si>
    <t>Sinjal</t>
  </si>
  <si>
    <t>Canhungue</t>
  </si>
  <si>
    <t>Inhangoma</t>
  </si>
  <si>
    <t>Jardim (Canamua</t>
  </si>
  <si>
    <t>Nhamayabué</t>
  </si>
  <si>
    <t>Chiandame</t>
  </si>
  <si>
    <t>Maconje</t>
  </si>
  <si>
    <t>Chivano</t>
  </si>
  <si>
    <t>Banga</t>
  </si>
  <si>
    <t>Ntengo Wambalane</t>
  </si>
  <si>
    <t>Chawalo</t>
  </si>
  <si>
    <t>Kasenga</t>
  </si>
  <si>
    <t>Mazamba</t>
  </si>
  <si>
    <t>Minga</t>
  </si>
  <si>
    <t>Muze</t>
  </si>
  <si>
    <t>Zambue</t>
  </si>
  <si>
    <t>Mirula</t>
  </si>
  <si>
    <t>Mukangadzi</t>
  </si>
  <si>
    <t>Chapala</t>
  </si>
  <si>
    <t>Ecole</t>
  </si>
  <si>
    <t>Muhiua</t>
  </si>
  <si>
    <t>Nauela</t>
  </si>
  <si>
    <t>Nimala</t>
  </si>
  <si>
    <t>Malua</t>
  </si>
  <si>
    <t>Mutala</t>
  </si>
  <si>
    <t>Nacuaca</t>
  </si>
  <si>
    <t>Caiaia</t>
  </si>
  <si>
    <t>Nivava</t>
  </si>
  <si>
    <t>Novanana</t>
  </si>
  <si>
    <t>Arijuane</t>
  </si>
  <si>
    <t>Magaza</t>
  </si>
  <si>
    <t>Matilde</t>
  </si>
  <si>
    <t>Micaune</t>
  </si>
  <si>
    <t>Mitange</t>
  </si>
  <si>
    <t>Mucuandaia</t>
  </si>
  <si>
    <t>Nhamatamanga</t>
  </si>
  <si>
    <t>Pambane</t>
  </si>
  <si>
    <t>Machindo</t>
  </si>
  <si>
    <t>Guerissa</t>
  </si>
  <si>
    <t>Alto Ligonha</t>
  </si>
  <si>
    <t>Mirali</t>
  </si>
  <si>
    <t>Muiane</t>
  </si>
  <si>
    <t>Namihali</t>
  </si>
  <si>
    <t>Namireco</t>
  </si>
  <si>
    <t>Inxotcha</t>
  </si>
  <si>
    <t>Khayane</t>
  </si>
  <si>
    <t>Mamala</t>
  </si>
  <si>
    <t>Manhope</t>
  </si>
  <si>
    <t>Moniea</t>
  </si>
  <si>
    <t>Naheche</t>
  </si>
  <si>
    <t>Pury</t>
  </si>
  <si>
    <t>Uape</t>
  </si>
  <si>
    <t>Incize</t>
  </si>
  <si>
    <t>Magige</t>
  </si>
  <si>
    <t>Mepuagiua</t>
  </si>
  <si>
    <t>Mualijane</t>
  </si>
  <si>
    <t>Mugaveia</t>
  </si>
  <si>
    <t>Nicoropale</t>
  </si>
  <si>
    <t>Nintulo</t>
  </si>
  <si>
    <t>Nipive</t>
  </si>
  <si>
    <t>Lioma</t>
  </si>
  <si>
    <t>Calaia</t>
  </si>
  <si>
    <t>Curruane, Macopola</t>
  </si>
  <si>
    <t>Mungulama, Hatxue</t>
  </si>
  <si>
    <t>Namanda</t>
  </si>
  <si>
    <t>Nampevo</t>
  </si>
  <si>
    <t>Nipiode</t>
  </si>
  <si>
    <t>Palane, Vieirua</t>
  </si>
  <si>
    <t>Socone</t>
  </si>
  <si>
    <t>Gonhane</t>
  </si>
  <si>
    <t>Chirimane</t>
  </si>
  <si>
    <t>Ilova</t>
  </si>
  <si>
    <t>Mucupia</t>
  </si>
  <si>
    <t>Chimbazo</t>
  </si>
  <si>
    <t>25 de Setembro</t>
  </si>
  <si>
    <t>Mangige</t>
  </si>
  <si>
    <t>Nzama</t>
  </si>
  <si>
    <t>Rovuma</t>
  </si>
  <si>
    <t>Alto Lugela</t>
  </si>
  <si>
    <t>Cuba</t>
  </si>
  <si>
    <t>Ebide</t>
  </si>
  <si>
    <t>Mabu</t>
  </si>
  <si>
    <t>Mulide</t>
  </si>
  <si>
    <t>Munhamade</t>
  </si>
  <si>
    <t>Mussengane</t>
  </si>
  <si>
    <t>Nagobo</t>
  </si>
  <si>
    <t>Phutine</t>
  </si>
  <si>
    <t>Taba</t>
  </si>
  <si>
    <t>Tacuane</t>
  </si>
  <si>
    <t>Tenede</t>
  </si>
  <si>
    <t>Comone</t>
  </si>
  <si>
    <t>MPemula</t>
  </si>
  <si>
    <t>Muabanama</t>
  </si>
  <si>
    <t>Bala</t>
  </si>
  <si>
    <t>Cabuir</t>
  </si>
  <si>
    <t>Cariua</t>
  </si>
  <si>
    <t>Alto Mutola</t>
  </si>
  <si>
    <t>Moneia</t>
  </si>
  <si>
    <t>Muôloa</t>
  </si>
  <si>
    <t>Nante</t>
  </si>
  <si>
    <t>Nomiua</t>
  </si>
  <si>
    <t>Chitambo</t>
  </si>
  <si>
    <t>Dachudua</t>
  </si>
  <si>
    <t>Dulanha</t>
  </si>
  <si>
    <t>Liciro</t>
  </si>
  <si>
    <t>Majaua</t>
  </si>
  <si>
    <t>Mongue</t>
  </si>
  <si>
    <t>Sabelua</t>
  </si>
  <si>
    <t>Tengua</t>
  </si>
  <si>
    <t>Vulalo</t>
  </si>
  <si>
    <t>Zalimba</t>
  </si>
  <si>
    <t>Alto Benfica</t>
  </si>
  <si>
    <t>Namanjavira</t>
  </si>
  <si>
    <t>Muaquiua</t>
  </si>
  <si>
    <t>Mugeba</t>
  </si>
  <si>
    <t>Munhiba</t>
  </si>
  <si>
    <t>Município de Mocuba</t>
  </si>
  <si>
    <t>Bajone</t>
  </si>
  <si>
    <t>Maneia</t>
  </si>
  <si>
    <t>Missal</t>
  </si>
  <si>
    <t>Muzo</t>
  </si>
  <si>
    <t>Nacuda</t>
  </si>
  <si>
    <t>Naico</t>
  </si>
  <si>
    <t>Capitão Mor Muhalo</t>
  </si>
  <si>
    <t>Nangoma</t>
  </si>
  <si>
    <t>Tetete</t>
  </si>
  <si>
    <t>Corromana</t>
  </si>
  <si>
    <t>Campo</t>
  </si>
  <si>
    <t>Catale</t>
  </si>
  <si>
    <t>Chimuara</t>
  </si>
  <si>
    <t>Luala, Lua-Lua</t>
  </si>
  <si>
    <t>Mungane</t>
  </si>
  <si>
    <t>Nzanza</t>
  </si>
  <si>
    <t>Boroma</t>
  </si>
  <si>
    <t>Chilomo</t>
  </si>
  <si>
    <t>Chire</t>
  </si>
  <si>
    <t>Gorro</t>
  </si>
  <si>
    <t>Megaza</t>
  </si>
  <si>
    <t>Mepinha</t>
  </si>
  <si>
    <t>Muandiua</t>
  </si>
  <si>
    <t>Pinda</t>
  </si>
  <si>
    <t>Sabe</t>
  </si>
  <si>
    <t>Micalane</t>
  </si>
  <si>
    <t>Mucata</t>
  </si>
  <si>
    <t>Ruge</t>
  </si>
  <si>
    <t>Tebo</t>
  </si>
  <si>
    <t>Chiraco</t>
  </si>
  <si>
    <t>Muebele</t>
  </si>
  <si>
    <t>Mutange</t>
  </si>
  <si>
    <t>Pida</t>
  </si>
  <si>
    <t>Malei</t>
  </si>
  <si>
    <t>Furquia</t>
  </si>
  <si>
    <t>Macusse</t>
  </si>
  <si>
    <t>Mbaua</t>
  </si>
  <si>
    <t>Mixixine</t>
  </si>
  <si>
    <t>Lipilali</t>
  </si>
  <si>
    <t>Marea</t>
  </si>
  <si>
    <t>Mudine</t>
  </si>
  <si>
    <t>Muemue</t>
  </si>
  <si>
    <t>Mutatala</t>
  </si>
  <si>
    <t>Regone</t>
  </si>
  <si>
    <t>Munhonha</t>
  </si>
  <si>
    <t>Namacata</t>
  </si>
  <si>
    <t>Nhafuba</t>
  </si>
  <si>
    <t>Alto Maganha</t>
  </si>
  <si>
    <t>Mucocoro</t>
  </si>
  <si>
    <t>Mulela Mualama</t>
  </si>
  <si>
    <t>Namanla</t>
  </si>
  <si>
    <t>Impaca</t>
  </si>
  <si>
    <t>Magiga</t>
  </si>
  <si>
    <t>Mihecue</t>
  </si>
  <si>
    <t>Naburi</t>
  </si>
  <si>
    <t>Namahipe</t>
  </si>
  <si>
    <t>Nicadine</t>
  </si>
  <si>
    <t>Tomeia</t>
  </si>
  <si>
    <t>Txalalane</t>
  </si>
  <si>
    <t>#</t>
  </si>
  <si>
    <t>Local</t>
  </si>
  <si>
    <t>id</t>
  </si>
  <si>
    <t>Sanga, Guro</t>
  </si>
  <si>
    <t>Chiremera</t>
  </si>
  <si>
    <t>Alto Maé A</t>
  </si>
  <si>
    <t>Alto Maé B</t>
  </si>
  <si>
    <t>Central A</t>
  </si>
  <si>
    <t>Central B</t>
  </si>
  <si>
    <t>Central C</t>
  </si>
  <si>
    <t>Coop</t>
  </si>
  <si>
    <t>Malhangalene A</t>
  </si>
  <si>
    <t>Malhangalene B</t>
  </si>
  <si>
    <t>Polana-Cimento A</t>
  </si>
  <si>
    <t>Polana-Cimento B</t>
  </si>
  <si>
    <t>Sommerschield</t>
  </si>
  <si>
    <t>AeroportoA</t>
  </si>
  <si>
    <t>Aeroporto B</t>
  </si>
  <si>
    <t>Chamanculo A</t>
  </si>
  <si>
    <t>Chamanculo B</t>
  </si>
  <si>
    <t>Chamanculo C</t>
  </si>
  <si>
    <t>ChamanculoD</t>
  </si>
  <si>
    <t>Minkadjuine</t>
  </si>
  <si>
    <t>Munhuana</t>
  </si>
  <si>
    <t>Unidade 7</t>
  </si>
  <si>
    <t>Xipamanine</t>
  </si>
  <si>
    <t>Mafalala</t>
  </si>
  <si>
    <t>Maxaquene A</t>
  </si>
  <si>
    <t>Maxaquene B</t>
  </si>
  <si>
    <t>Maxaquene C</t>
  </si>
  <si>
    <t>Maxaquene D</t>
  </si>
  <si>
    <t>Polana Caniço A</t>
  </si>
  <si>
    <t>Polana Caniço B</t>
  </si>
  <si>
    <t>Urbanização</t>
  </si>
  <si>
    <t>Albazine</t>
  </si>
  <si>
    <t>Costa do Sol</t>
  </si>
  <si>
    <t>Ferroviário</t>
  </si>
  <si>
    <t>Hulene A</t>
  </si>
  <si>
    <t>Hulene B</t>
  </si>
  <si>
    <t>Laulane</t>
  </si>
  <si>
    <t>Mahotas</t>
  </si>
  <si>
    <t>Mavalane A</t>
  </si>
  <si>
    <t>Mavalane B</t>
  </si>
  <si>
    <t>25 de Junho A</t>
  </si>
  <si>
    <t>25 de Junho B</t>
  </si>
  <si>
    <t>Bagamoyo</t>
  </si>
  <si>
    <t>George Dimitrov.</t>
  </si>
  <si>
    <t>Inhagóia A</t>
  </si>
  <si>
    <t>Inhagóia B</t>
  </si>
  <si>
    <t>Jardim</t>
  </si>
  <si>
    <t>Magoanine A</t>
  </si>
  <si>
    <t>Magoanine B</t>
  </si>
  <si>
    <t>Magoanine C</t>
  </si>
  <si>
    <t>Nsalene</t>
  </si>
  <si>
    <t>Zimpeto</t>
  </si>
  <si>
    <t>Inguide</t>
  </si>
  <si>
    <t>Incassane</t>
  </si>
  <si>
    <t>Guachene</t>
  </si>
  <si>
    <t>Chali</t>
  </si>
  <si>
    <t>Chamissava</t>
  </si>
  <si>
    <t>Ribzwene</t>
  </si>
  <si>
    <t>Inguane</t>
  </si>
  <si>
    <t>Nhanquene</t>
  </si>
  <si>
    <t>Malhazine</t>
  </si>
  <si>
    <t>Luís Cabral</t>
  </si>
  <si>
    <t>FPLM</t>
  </si>
  <si>
    <t>localidade</t>
  </si>
  <si>
    <t>distrito</t>
  </si>
  <si>
    <t>provincia</t>
  </si>
  <si>
    <t>Nome</t>
  </si>
  <si>
    <t>Contacto</t>
  </si>
  <si>
    <t>Espécie/Cadeia</t>
  </si>
  <si>
    <t>Local do treino</t>
  </si>
  <si>
    <t>INÍCIO (DATA)</t>
  </si>
  <si>
    <t>TÉRMINO (DATA)</t>
  </si>
  <si>
    <t>TIPOS DE DEFICIÊNCIA</t>
  </si>
  <si>
    <t>TIPOS DE VULNERABILIDADE</t>
  </si>
  <si>
    <t>PESSOAS COM DEFICIÊNCIA OU VULNERABILIDADE</t>
  </si>
  <si>
    <t>Auditiva</t>
  </si>
  <si>
    <t>Aprendizagem</t>
  </si>
  <si>
    <t>Mulher solteira</t>
  </si>
  <si>
    <t>A</t>
  </si>
  <si>
    <t>O próprio</t>
  </si>
  <si>
    <t>F</t>
  </si>
  <si>
    <t>Enteada</t>
  </si>
  <si>
    <t>K</t>
  </si>
  <si>
    <t>Irmã</t>
  </si>
  <si>
    <t>P</t>
  </si>
  <si>
    <t>Cunhada</t>
  </si>
  <si>
    <t>U</t>
  </si>
  <si>
    <t>Sobrinho</t>
  </si>
  <si>
    <t>Z</t>
  </si>
  <si>
    <t>Outro membro</t>
  </si>
  <si>
    <t>Física</t>
  </si>
  <si>
    <t>Psicosocial</t>
  </si>
  <si>
    <t>Deslocado de calamidade Naturais</t>
  </si>
  <si>
    <t>Mulher viúva</t>
  </si>
  <si>
    <t>B</t>
  </si>
  <si>
    <t>Pai</t>
  </si>
  <si>
    <t>G</t>
  </si>
  <si>
    <t>Primo</t>
  </si>
  <si>
    <t>L</t>
  </si>
  <si>
    <t>Q</t>
  </si>
  <si>
    <t>Nora</t>
  </si>
  <si>
    <t>V</t>
  </si>
  <si>
    <t>Sobrinha</t>
  </si>
  <si>
    <t>AA</t>
  </si>
  <si>
    <t>Sogro</t>
  </si>
  <si>
    <t>Mental</t>
  </si>
  <si>
    <t>Albinismo</t>
  </si>
  <si>
    <t>Criança chefe de família</t>
  </si>
  <si>
    <t>c/ doença crónica</t>
  </si>
  <si>
    <t>C</t>
  </si>
  <si>
    <t>Mãe</t>
  </si>
  <si>
    <t>H</t>
  </si>
  <si>
    <t>Avó</t>
  </si>
  <si>
    <t>M</t>
  </si>
  <si>
    <t>Tia</t>
  </si>
  <si>
    <t>R</t>
  </si>
  <si>
    <t>Genro</t>
  </si>
  <si>
    <t>W</t>
  </si>
  <si>
    <t>Enteado</t>
  </si>
  <si>
    <t>AB</t>
  </si>
  <si>
    <t>Sogra</t>
  </si>
  <si>
    <t>Fala</t>
  </si>
  <si>
    <t>Múltipla</t>
  </si>
  <si>
    <t>Criança órfã</t>
  </si>
  <si>
    <t>Mulher divorciada</t>
  </si>
  <si>
    <t>D</t>
  </si>
  <si>
    <t>Filho</t>
  </si>
  <si>
    <t>I</t>
  </si>
  <si>
    <t>Avô</t>
  </si>
  <si>
    <t>N</t>
  </si>
  <si>
    <t>Tio</t>
  </si>
  <si>
    <t>S</t>
  </si>
  <si>
    <t>Neto</t>
  </si>
  <si>
    <t>X</t>
  </si>
  <si>
    <t>Cônjuge</t>
  </si>
  <si>
    <t>AC</t>
  </si>
  <si>
    <t>Madrasta</t>
  </si>
  <si>
    <t>Visual</t>
  </si>
  <si>
    <t>Outras</t>
  </si>
  <si>
    <t>Mulher chefe de família</t>
  </si>
  <si>
    <t>E</t>
  </si>
  <si>
    <t>Filha</t>
  </si>
  <si>
    <t>J</t>
  </si>
  <si>
    <t>Irmão</t>
  </si>
  <si>
    <t>O</t>
  </si>
  <si>
    <t>Cunhado</t>
  </si>
  <si>
    <t>T</t>
  </si>
  <si>
    <t>Neta</t>
  </si>
  <si>
    <t>Y</t>
  </si>
  <si>
    <t>Prima</t>
  </si>
  <si>
    <t>AD</t>
  </si>
  <si>
    <t>Padrasto</t>
  </si>
  <si>
    <t>PROVENIÊNCIA</t>
  </si>
  <si>
    <t>MEMBROS DO AGREGADO</t>
  </si>
  <si>
    <t>ORGANIZAÇÃO DE PROVENIÊNCIA</t>
  </si>
  <si>
    <t>PRESENÇAS</t>
  </si>
  <si>
    <t>CÓDIGO (NUIPA)</t>
  </si>
  <si>
    <t>ANO DE NASC.</t>
  </si>
  <si>
    <t>POVOADO</t>
  </si>
  <si>
    <t>CONTACTO</t>
  </si>
  <si>
    <t>C/ DEFICIÊNCIA</t>
  </si>
  <si>
    <t>C/ VULNERABILIDADE</t>
  </si>
  <si>
    <t>NOME DA ORGANIZAÇÃO</t>
  </si>
  <si>
    <t>FUNÇÃO NA ORGANIZAÇÃO</t>
  </si>
  <si>
    <t>1º DIA</t>
  </si>
  <si>
    <t>2.º DIA</t>
  </si>
  <si>
    <t>3.º DIA</t>
  </si>
  <si>
    <t>4.º DIA</t>
  </si>
  <si>
    <t>5.º DIA</t>
  </si>
  <si>
    <t>Assinatura do Participante</t>
  </si>
  <si>
    <t>ENTIDADE FACILITADORA</t>
  </si>
  <si>
    <t>NOME DO FACILITADOR</t>
  </si>
  <si>
    <t>CARGA (HORAS)</t>
  </si>
  <si>
    <t>SIGNATÁRIOS DO CERTIFICADO</t>
  </si>
  <si>
    <t>NOME COMPLETO</t>
  </si>
  <si>
    <t>CARGO</t>
  </si>
  <si>
    <t>CATEGORIA PROFISSIONAL</t>
  </si>
  <si>
    <t>LATITUDE (Y)</t>
  </si>
  <si>
    <t>LONGITUDE (X)</t>
  </si>
  <si>
    <t>Horticultura</t>
  </si>
  <si>
    <t>Mandioca</t>
  </si>
  <si>
    <t>Leguminosas</t>
  </si>
  <si>
    <t>Carnes Vermelhas</t>
  </si>
  <si>
    <t>Avicultura</t>
  </si>
  <si>
    <t>Galinha Landim</t>
  </si>
  <si>
    <t>Alface</t>
  </si>
  <si>
    <t>Algodão</t>
  </si>
  <si>
    <t>Alho</t>
  </si>
  <si>
    <t>Amendoim</t>
  </si>
  <si>
    <t>Arroz</t>
  </si>
  <si>
    <t>Batata Doce</t>
  </si>
  <si>
    <t>Batata Reno</t>
  </si>
  <si>
    <t>Cajú</t>
  </si>
  <si>
    <t>Cebola</t>
  </si>
  <si>
    <t>Cenoura</t>
  </si>
  <si>
    <t>Couve</t>
  </si>
  <si>
    <t>Feijão Boer</t>
  </si>
  <si>
    <t>Feijão Jugo</t>
  </si>
  <si>
    <t>Feijão Nhemba</t>
  </si>
  <si>
    <t>Feijão Verde</t>
  </si>
  <si>
    <t>Feijão Vulgar</t>
  </si>
  <si>
    <t>Gergelim</t>
  </si>
  <si>
    <t>Girassol</t>
  </si>
  <si>
    <t>Macadâmia</t>
  </si>
  <si>
    <t>Mapira</t>
  </si>
  <si>
    <t>Mexoeira</t>
  </si>
  <si>
    <t>Milho</t>
  </si>
  <si>
    <t>Pepino</t>
  </si>
  <si>
    <t>Pimento</t>
  </si>
  <si>
    <t>Piri Piri</t>
  </si>
  <si>
    <t>Quiabo</t>
  </si>
  <si>
    <t>Repolho</t>
  </si>
  <si>
    <t>Salsa</t>
  </si>
  <si>
    <t>Soja</t>
  </si>
  <si>
    <t>Tomate</t>
  </si>
  <si>
    <t>cadeias_valor</t>
  </si>
  <si>
    <t>Bolbos (kg)</t>
  </si>
  <si>
    <t>Manivas</t>
  </si>
  <si>
    <t>Plântulas</t>
  </si>
  <si>
    <t>kg</t>
  </si>
  <si>
    <t>Socas</t>
  </si>
  <si>
    <t>Variedade</t>
  </si>
  <si>
    <t>Culturas</t>
  </si>
  <si>
    <t>Commandant</t>
  </si>
  <si>
    <t>Commander</t>
  </si>
  <si>
    <t>Great lakes</t>
  </si>
  <si>
    <t>Lorciva</t>
  </si>
  <si>
    <t>Musketeer</t>
  </si>
  <si>
    <t>Não conheço</t>
  </si>
  <si>
    <t>Outra variedade</t>
  </si>
  <si>
    <t>Amarante</t>
  </si>
  <si>
    <t>BRS Hozan</t>
  </si>
  <si>
    <t>Nacional</t>
  </si>
  <si>
    <t>Amena - 018</t>
  </si>
  <si>
    <t>AMM - 018</t>
  </si>
  <si>
    <t>Bebiano branco</t>
  </si>
  <si>
    <t>CG-7</t>
  </si>
  <si>
    <t>ICGM 285</t>
  </si>
  <si>
    <t>ICGV – SM 1513</t>
  </si>
  <si>
    <t>ICGV-SM 01514</t>
  </si>
  <si>
    <t>ICGV-SM 99541</t>
  </si>
  <si>
    <t>ICGV-SM 99568</t>
  </si>
  <si>
    <t>JL-24</t>
  </si>
  <si>
    <t>Mamane</t>
  </si>
  <si>
    <t>Mapupulo-18</t>
  </si>
  <si>
    <t>Otitela</t>
  </si>
  <si>
    <t>RMP 12</t>
  </si>
  <si>
    <t>Sellie</t>
  </si>
  <si>
    <t>Agulha</t>
  </si>
  <si>
    <t>BR IRGA 409</t>
  </si>
  <si>
    <t>BR IRGA 417</t>
  </si>
  <si>
    <t>BRS Alvorada</t>
  </si>
  <si>
    <t>C4-63</t>
  </si>
  <si>
    <t>Chibiga</t>
  </si>
  <si>
    <t>Chupa</t>
  </si>
  <si>
    <t>Farox</t>
  </si>
  <si>
    <t>IR 52</t>
  </si>
  <si>
    <t>IR 64</t>
  </si>
  <si>
    <t>ITA 212</t>
  </si>
  <si>
    <t>ITA 312</t>
  </si>
  <si>
    <t>Macassane</t>
  </si>
  <si>
    <t>Mamima</t>
  </si>
  <si>
    <t>Muia Muriangani</t>
  </si>
  <si>
    <t>Amelia</t>
  </si>
  <si>
    <t>Batata_Doce</t>
  </si>
  <si>
    <t>Batata-doce</t>
  </si>
  <si>
    <t>Bela</t>
  </si>
  <si>
    <t>Cecília</t>
  </si>
  <si>
    <t>Délvia</t>
  </si>
  <si>
    <t>Devries</t>
  </si>
  <si>
    <t>Érica</t>
  </si>
  <si>
    <t>Esther</t>
  </si>
  <si>
    <t>Gaba-gaba</t>
  </si>
  <si>
    <t>Glória</t>
  </si>
  <si>
    <t>Ininda</t>
  </si>
  <si>
    <t>Irene</t>
  </si>
  <si>
    <t>Jan</t>
  </si>
  <si>
    <t>Jane</t>
  </si>
  <si>
    <t>Kakamega</t>
  </si>
  <si>
    <t>Kiegea</t>
  </si>
  <si>
    <t>Lourdes</t>
  </si>
  <si>
    <t>Mataya</t>
  </si>
  <si>
    <t>Melinda</t>
  </si>
  <si>
    <t>Moderada Ester</t>
  </si>
  <si>
    <t>Namanga</t>
  </si>
  <si>
    <t>Sumaia</t>
  </si>
  <si>
    <t>Tio Joe</t>
  </si>
  <si>
    <t>Batata_Reno</t>
  </si>
  <si>
    <t>BP1</t>
  </si>
  <si>
    <t>Calinga</t>
  </si>
  <si>
    <t>Chitukoko</t>
  </si>
  <si>
    <t>Everest</t>
  </si>
  <si>
    <t>Kholophethe</t>
  </si>
  <si>
    <t>Laldas</t>
  </si>
  <si>
    <t>Lulimile</t>
  </si>
  <si>
    <t>Mundial</t>
  </si>
  <si>
    <t>Rosita</t>
  </si>
  <si>
    <t>Wakaya</t>
  </si>
  <si>
    <t>Annika F1</t>
  </si>
  <si>
    <t>Capricorn</t>
  </si>
  <si>
    <t>Charlize</t>
  </si>
  <si>
    <t>Early Goal</t>
  </si>
  <si>
    <t>Gold Medal</t>
  </si>
  <si>
    <t>IPA 10</t>
  </si>
  <si>
    <t>Red Creole</t>
  </si>
  <si>
    <t>STAR 5516</t>
  </si>
  <si>
    <t>STAR 5517</t>
  </si>
  <si>
    <t>STAR 5519</t>
  </si>
  <si>
    <t>Texas Grano</t>
  </si>
  <si>
    <t>Exelso F1</t>
  </si>
  <si>
    <t>Javelin F1</t>
  </si>
  <si>
    <t>Kuroda</t>
  </si>
  <si>
    <t>Nativa F1</t>
  </si>
  <si>
    <t>Scarlet Nantes</t>
  </si>
  <si>
    <t>Soprano F1</t>
  </si>
  <si>
    <t>Tentacion F6</t>
  </si>
  <si>
    <t>China</t>
  </si>
  <si>
    <t>Couve Flor</t>
  </si>
  <si>
    <t>Galega</t>
  </si>
  <si>
    <t>Tronchuda</t>
  </si>
  <si>
    <t>CG 7</t>
  </si>
  <si>
    <t>Feijao_Boer</t>
  </si>
  <si>
    <t>ICEAP 00020</t>
  </si>
  <si>
    <t>ICEAP 00040</t>
  </si>
  <si>
    <t>ICEAP 00554</t>
  </si>
  <si>
    <t>ICEAP 00557</t>
  </si>
  <si>
    <t>ICGV-SM 01513</t>
  </si>
  <si>
    <t>JL 24</t>
  </si>
  <si>
    <t>Chiúre-18</t>
  </si>
  <si>
    <t>Feijao_Jugo</t>
  </si>
  <si>
    <t>Jugo PAN</t>
  </si>
  <si>
    <t>11855</t>
  </si>
  <si>
    <t>Feijao_Nhemba</t>
  </si>
  <si>
    <t>INIA 16</t>
  </si>
  <si>
    <t>INIA 36</t>
  </si>
  <si>
    <t>INIA 41</t>
  </si>
  <si>
    <t>INIA 46</t>
  </si>
  <si>
    <t>INIA 73</t>
  </si>
  <si>
    <t>IT 00K-1263</t>
  </si>
  <si>
    <t>IT 18</t>
  </si>
  <si>
    <t>IT 812</t>
  </si>
  <si>
    <t>IT 82 E-16</t>
  </si>
  <si>
    <t>IT 97K-1069-6</t>
  </si>
  <si>
    <t>IT 97K-1069-8</t>
  </si>
  <si>
    <t>IT16</t>
  </si>
  <si>
    <t>IT18</t>
  </si>
  <si>
    <t>IT97K-390-2</t>
  </si>
  <si>
    <t>IT98K-962</t>
  </si>
  <si>
    <t>Nhassenje</t>
  </si>
  <si>
    <t>PAN 311</t>
  </si>
  <si>
    <t>Timbawene creme</t>
  </si>
  <si>
    <t>Timbawene moteado</t>
  </si>
  <si>
    <t>Timbawene violeta</t>
  </si>
  <si>
    <t>Class Act</t>
  </si>
  <si>
    <t>Feijao_Verde</t>
  </si>
  <si>
    <t>STAR 2000</t>
  </si>
  <si>
    <t>STAR 2001</t>
  </si>
  <si>
    <t>Valentino</t>
  </si>
  <si>
    <t>A222</t>
  </si>
  <si>
    <t>Feijao_Vulgar</t>
  </si>
  <si>
    <t>AFR 703</t>
  </si>
  <si>
    <t>AP 82 (encarnado raiado)</t>
  </si>
  <si>
    <t>AP 89 (encarnado grande)</t>
  </si>
  <si>
    <t>APR 703</t>
  </si>
  <si>
    <t>Bonus</t>
  </si>
  <si>
    <t>Cal 143 (Calima)</t>
  </si>
  <si>
    <t>CAL 96</t>
  </si>
  <si>
    <t>Capicajã</t>
  </si>
  <si>
    <t>Carioca</t>
  </si>
  <si>
    <t>Catarina (Raiado)</t>
  </si>
  <si>
    <t>Diacol Calima</t>
  </si>
  <si>
    <t>DRK 47</t>
  </si>
  <si>
    <t>Encarnado</t>
  </si>
  <si>
    <t>Enselini</t>
  </si>
  <si>
    <t>ESN 2</t>
  </si>
  <si>
    <t>Feijão Branco</t>
  </si>
  <si>
    <t>ICA Pijão</t>
  </si>
  <si>
    <t>INIA 10</t>
  </si>
  <si>
    <t>INIA 12</t>
  </si>
  <si>
    <t>Kufuna</t>
  </si>
  <si>
    <t>LPA 31 (creme raiado)</t>
  </si>
  <si>
    <t>Matica 2</t>
  </si>
  <si>
    <t>Matina</t>
  </si>
  <si>
    <t>MR 13557-16-7</t>
  </si>
  <si>
    <t>Multi-manteiga</t>
  </si>
  <si>
    <t>NUA 45</t>
  </si>
  <si>
    <t>PVA 773</t>
  </si>
  <si>
    <t>Sugar 131</t>
  </si>
  <si>
    <t>Tiyela</t>
  </si>
  <si>
    <t>Unvoti</t>
  </si>
  <si>
    <t>VITT 923/10-3</t>
  </si>
  <si>
    <t>VITT 925/9-1-2</t>
  </si>
  <si>
    <t>VT1T 924/4-4</t>
  </si>
  <si>
    <t>VTTT 924/2-4-2-1</t>
  </si>
  <si>
    <t>ICEAP004</t>
  </si>
  <si>
    <t>Lindi</t>
  </si>
  <si>
    <t>Black record</t>
  </si>
  <si>
    <t>Soana</t>
  </si>
  <si>
    <t>Chinhembwe</t>
  </si>
  <si>
    <t>Clone 1</t>
  </si>
  <si>
    <t>Clone 3</t>
  </si>
  <si>
    <t>Clone 4</t>
  </si>
  <si>
    <t>Colicanana</t>
  </si>
  <si>
    <t>Cucci</t>
  </si>
  <si>
    <t>Eyope</t>
  </si>
  <si>
    <t>Likonde</t>
  </si>
  <si>
    <t>Manguiza 2 (Local)</t>
  </si>
  <si>
    <t>Mistura 1 (Creminha)</t>
  </si>
  <si>
    <t>Mokhalana</t>
  </si>
  <si>
    <t>Mz040248</t>
  </si>
  <si>
    <t>Mz04045</t>
  </si>
  <si>
    <t>Mz0430920</t>
  </si>
  <si>
    <t>Nikwaha</t>
  </si>
  <si>
    <t>Nomtjapela</t>
  </si>
  <si>
    <t>Nulane</t>
  </si>
  <si>
    <t>Nziva</t>
  </si>
  <si>
    <t>Okhumelela</t>
  </si>
  <si>
    <t>Orera</t>
  </si>
  <si>
    <t>R. Macia</t>
  </si>
  <si>
    <t>Tapioca</t>
  </si>
  <si>
    <t>Umbelúzi 2</t>
  </si>
  <si>
    <t>Umbelúzi 6</t>
  </si>
  <si>
    <t>Varuiaya</t>
  </si>
  <si>
    <t>Matica 1</t>
  </si>
  <si>
    <t>Mucuvea</t>
  </si>
  <si>
    <t>Mussequesse</t>
  </si>
  <si>
    <t>Otela</t>
  </si>
  <si>
    <t>SHMOZ084</t>
  </si>
  <si>
    <t>SHMOZ103</t>
  </si>
  <si>
    <t>SHMOZ150</t>
  </si>
  <si>
    <t>SHOZ138</t>
  </si>
  <si>
    <t>Sima</t>
  </si>
  <si>
    <t>SV 2</t>
  </si>
  <si>
    <t>Tocole</t>
  </si>
  <si>
    <t>Kuphanjala 1</t>
  </si>
  <si>
    <t>Kuphanjala 2</t>
  </si>
  <si>
    <t>Angonia</t>
  </si>
  <si>
    <t>Baby Corn</t>
  </si>
  <si>
    <t>Chinaca</t>
  </si>
  <si>
    <t>Dimba</t>
  </si>
  <si>
    <t>Djanza</t>
  </si>
  <si>
    <t>Gema</t>
  </si>
  <si>
    <t>Gogoma</t>
  </si>
  <si>
    <t>Hluvukane</t>
  </si>
  <si>
    <t>IIAM 1001</t>
  </si>
  <si>
    <t>IIAM 1002</t>
  </si>
  <si>
    <t>INIA-Umbeluzi</t>
  </si>
  <si>
    <t>IWDC2SYNF2</t>
  </si>
  <si>
    <t>M096-7</t>
  </si>
  <si>
    <t>M1026-10</t>
  </si>
  <si>
    <t>Manica SR</t>
  </si>
  <si>
    <t>Molócuè</t>
  </si>
  <si>
    <t>Namuli</t>
  </si>
  <si>
    <t>Olipa</t>
  </si>
  <si>
    <t>PAN 53</t>
  </si>
  <si>
    <t>PAN 6243</t>
  </si>
  <si>
    <t>PAN 63</t>
  </si>
  <si>
    <t>PAN 67</t>
  </si>
  <si>
    <t>PAN 6777</t>
  </si>
  <si>
    <t>R 201</t>
  </si>
  <si>
    <t>SC 403</t>
  </si>
  <si>
    <t>Sc 407</t>
  </si>
  <si>
    <t>SC 501</t>
  </si>
  <si>
    <t>SC 513</t>
  </si>
  <si>
    <t>SC 621</t>
  </si>
  <si>
    <t>Sc 627</t>
  </si>
  <si>
    <t>SEMOC 1</t>
  </si>
  <si>
    <t>SM 401</t>
  </si>
  <si>
    <t>SM 402</t>
  </si>
  <si>
    <t>SM 404</t>
  </si>
  <si>
    <t>SM 612</t>
  </si>
  <si>
    <t>SM 652</t>
  </si>
  <si>
    <t>SP 1</t>
  </si>
  <si>
    <t>SR 52</t>
  </si>
  <si>
    <t>Sussuma</t>
  </si>
  <si>
    <t>TL2COMP-lx</t>
  </si>
  <si>
    <t>ZM 523</t>
  </si>
  <si>
    <t>ZM2-40</t>
  </si>
  <si>
    <t>ZM523</t>
  </si>
  <si>
    <t>Asley</t>
  </si>
  <si>
    <t>Melissa F1</t>
  </si>
  <si>
    <t>Nagano</t>
  </si>
  <si>
    <t>Special Rust Resistant</t>
  </si>
  <si>
    <t>California Wonder</t>
  </si>
  <si>
    <t>Nikita</t>
  </si>
  <si>
    <t>Malagueta</t>
  </si>
  <si>
    <t>Piri_Piri</t>
  </si>
  <si>
    <t>Clamsson spinalass</t>
  </si>
  <si>
    <t>Conquistador</t>
  </si>
  <si>
    <t>Copenhagen Market</t>
  </si>
  <si>
    <t>Gloria F1</t>
  </si>
  <si>
    <t>Green STAR</t>
  </si>
  <si>
    <t>Green Sunrise</t>
  </si>
  <si>
    <t>Optima</t>
  </si>
  <si>
    <t>STAR 3311</t>
  </si>
  <si>
    <t>Tropicana</t>
  </si>
  <si>
    <t>2F</t>
  </si>
  <si>
    <t>427/5/7</t>
  </si>
  <si>
    <t>BRS 257</t>
  </si>
  <si>
    <t>BRS Go 8360</t>
  </si>
  <si>
    <t>BRS Jiripoca</t>
  </si>
  <si>
    <t>H17</t>
  </si>
  <si>
    <t>H7</t>
  </si>
  <si>
    <t>Jiripoca</t>
  </si>
  <si>
    <t>Ocepara-4</t>
  </si>
  <si>
    <t>Olima (TGX1904-1F)</t>
  </si>
  <si>
    <t>Sana (TGX-1485-1D)</t>
  </si>
  <si>
    <t>Serenade</t>
  </si>
  <si>
    <t>Storm</t>
  </si>
  <si>
    <t>TGx 1485-1D</t>
  </si>
  <si>
    <t>TGx 1937-1F</t>
  </si>
  <si>
    <t>TGX 1963-3F</t>
  </si>
  <si>
    <t>TGX 1987-20F</t>
  </si>
  <si>
    <t>TGX 1987-62F</t>
  </si>
  <si>
    <t>TGx 427/5/7</t>
  </si>
  <si>
    <t>TGx Ocepara-4</t>
  </si>
  <si>
    <t>TGX-1385-10E</t>
  </si>
  <si>
    <t>TGX-1740F</t>
  </si>
  <si>
    <t>TGX1835-10E</t>
  </si>
  <si>
    <t>TGX-1937-1F</t>
  </si>
  <si>
    <t>Wamini (TGX-1740-2F)</t>
  </si>
  <si>
    <t>Wima (TGX 1908-8F)</t>
  </si>
  <si>
    <t>Zamboane (TGX 1904-6F)</t>
  </si>
  <si>
    <t>Cal J</t>
  </si>
  <si>
    <t>HTX 14</t>
  </si>
  <si>
    <t>Kiara F1</t>
  </si>
  <si>
    <t>Mariana F1</t>
  </si>
  <si>
    <t>Monica</t>
  </si>
  <si>
    <t>Qwanto</t>
  </si>
  <si>
    <t>Rio Fuego</t>
  </si>
  <si>
    <t>Roma VF</t>
  </si>
  <si>
    <t>STAR 9011</t>
  </si>
  <si>
    <t>Super Chief</t>
  </si>
  <si>
    <t>Adaptação às Mudanças Climáticas Resiliência</t>
  </si>
  <si>
    <t>TECTRAIN-01</t>
  </si>
  <si>
    <t>TECTRAIN-02</t>
  </si>
  <si>
    <t>Aspectos de Género</t>
  </si>
  <si>
    <t>TECTRAIN-03</t>
  </si>
  <si>
    <t>Assistência Integral às Famílias</t>
  </si>
  <si>
    <t>TECTRAIN-04</t>
  </si>
  <si>
    <t>Boas Práticas de Maneio Pecuário</t>
  </si>
  <si>
    <t>TECTRAIN-05</t>
  </si>
  <si>
    <t>Boas Práticas de Produção das Culturas</t>
  </si>
  <si>
    <t>TECTRAIN-06</t>
  </si>
  <si>
    <t>Coaching na Gestão de Equipas e como gerir  stress</t>
  </si>
  <si>
    <t>TECTRAIN-07</t>
  </si>
  <si>
    <t>Comunicação/Desenvolvimento da Eficácia Comunicacional</t>
  </si>
  <si>
    <t>TECTRAIN-08</t>
  </si>
  <si>
    <t>Conceitos Básicos de Acompanhamento do Processo Produtivo</t>
  </si>
  <si>
    <t>TECTRAIN-09</t>
  </si>
  <si>
    <t>Conceitos Básicos de Salvaguardas Ambientais e Sociais</t>
  </si>
  <si>
    <t>TECTRAIN-10</t>
  </si>
  <si>
    <t>Desenvolvimento de Organizações  de Produtores</t>
  </si>
  <si>
    <t>TECTRAIN-11</t>
  </si>
  <si>
    <t>Desenvolvimento Participativo de Sistemas de Mercados</t>
  </si>
  <si>
    <t>TECTRAIN-12</t>
  </si>
  <si>
    <t>Desenvolvimento Pessoal</t>
  </si>
  <si>
    <t>TECTRAIN-13</t>
  </si>
  <si>
    <t>Fiscalização e Gestão de Contratos de Obras</t>
  </si>
  <si>
    <t>TECTRAIN-14</t>
  </si>
  <si>
    <t>Gestão Sustentável dos Recursos Naturais</t>
  </si>
  <si>
    <t>TECTRAIN-15</t>
  </si>
  <si>
    <t>Inspecção e Certificação de Insumos e/ou Produtos Agrários</t>
  </si>
  <si>
    <t>TECTRAIN-16</t>
  </si>
  <si>
    <t>Interpretação de Informação Climática</t>
  </si>
  <si>
    <t>TECTRAIN-17</t>
  </si>
  <si>
    <t>Maneio da Doença da Newcastle</t>
  </si>
  <si>
    <t>TECTRAIN-18</t>
  </si>
  <si>
    <t>TECTRAIN-19</t>
  </si>
  <si>
    <t>TECTRAIN-20</t>
  </si>
  <si>
    <t>Mecanização Agrária</t>
  </si>
  <si>
    <t>TECTRAIN-21</t>
  </si>
  <si>
    <t>Normas de Produção e Agronegócio de Semente</t>
  </si>
  <si>
    <t>TECTRAIN-22</t>
  </si>
  <si>
    <t>Nutrição e Processamento de Alimentos</t>
  </si>
  <si>
    <t>TECTRAIN-23</t>
  </si>
  <si>
    <t>Operação e Manutenção de Infraestruturas Agrárias</t>
  </si>
  <si>
    <t>TECTRAIN-24</t>
  </si>
  <si>
    <t>Organização e Gestão de Vendas Conjuntas</t>
  </si>
  <si>
    <t>TECTRAIN-25</t>
  </si>
  <si>
    <t>Planificação e Gestão de Agronegócios</t>
  </si>
  <si>
    <t>TECTRAIN-26</t>
  </si>
  <si>
    <t>Planificação e Monitoria da Segurança Alimentar e Nutricional</t>
  </si>
  <si>
    <t>TECTRAIN-27</t>
  </si>
  <si>
    <t>TECTRAIN-28</t>
  </si>
  <si>
    <t>Procedimentos e Custos de Aquisição de DUAT</t>
  </si>
  <si>
    <t>TECTRAIN-29</t>
  </si>
  <si>
    <t>Sistema de Aviso Prévio</t>
  </si>
  <si>
    <t>TECTRAIN-30</t>
  </si>
  <si>
    <t>Sistemas, Metodologias, Métodos de Comunicação em Extensão  Rural</t>
  </si>
  <si>
    <t>TECTRAIN-31</t>
  </si>
  <si>
    <t>Técnicas de Suplementação Alimentar de Animais</t>
  </si>
  <si>
    <t>TECTRAIN-32</t>
  </si>
  <si>
    <t>Uso de Pacotes Tecnológicos (Kits de insumos de  produção)</t>
  </si>
  <si>
    <t>TECTRAIN-33</t>
  </si>
  <si>
    <t>Agronegócios e Organizações de Produtores</t>
  </si>
  <si>
    <t>BENTRAIN-01</t>
  </si>
  <si>
    <t>Agrotecnia das Culturas</t>
  </si>
  <si>
    <t>BENTRAIN-02</t>
  </si>
  <si>
    <t>Atração e Gestão de Clientes</t>
  </si>
  <si>
    <t>BENTRAIN-03</t>
  </si>
  <si>
    <t>Construção de Capoeiras Melhoradas</t>
  </si>
  <si>
    <t>BENTRAIN-04</t>
  </si>
  <si>
    <t>Construção de Capris Melhorados</t>
  </si>
  <si>
    <t>BENTRAIN-05</t>
  </si>
  <si>
    <t>Construção de Celeiros Melhorados</t>
  </si>
  <si>
    <t>BENTRAIN-06</t>
  </si>
  <si>
    <t>Contabilidade Simplificada</t>
  </si>
  <si>
    <t>BENTRAIN-07</t>
  </si>
  <si>
    <t>Cooperativismo e Associativismo</t>
  </si>
  <si>
    <t>BENTRAIN-08</t>
  </si>
  <si>
    <t>Desenho e Construção de Sistemas de Irrigação</t>
  </si>
  <si>
    <t>BENTRAIN-09</t>
  </si>
  <si>
    <t>Desenho e Execução de Construções Rurais</t>
  </si>
  <si>
    <t>BENTRAIN-10</t>
  </si>
  <si>
    <t>Desenvolvimento Participativo de Mercados</t>
  </si>
  <si>
    <t>BENTRAIN-11</t>
  </si>
  <si>
    <t>Desparasitação</t>
  </si>
  <si>
    <t>BENTRAIN-12</t>
  </si>
  <si>
    <t>Educação Financeira</t>
  </si>
  <si>
    <t>BENTRAIN-13</t>
  </si>
  <si>
    <t>Elaboração de Regulamento Interno, Estatuto, Políticas</t>
  </si>
  <si>
    <t>BENTRAIN-14</t>
  </si>
  <si>
    <t>Estabelecimento de Bancos Forrageiros</t>
  </si>
  <si>
    <t>BENTRAIN-15</t>
  </si>
  <si>
    <t>BENTRAIN-16</t>
  </si>
  <si>
    <t>Gestão de Sistemas de Irrigação</t>
  </si>
  <si>
    <t>BENTRAIN-17</t>
  </si>
  <si>
    <t>BENTRAIN-18</t>
  </si>
  <si>
    <t>Inclusão da Deficiência</t>
  </si>
  <si>
    <t>BENTRAIN-19</t>
  </si>
  <si>
    <t>Inclusão da Vulnerabilidade</t>
  </si>
  <si>
    <t>BENTRAIN-20</t>
  </si>
  <si>
    <t>Inclusão do Gênero e Juventude</t>
  </si>
  <si>
    <t>BENTRAIN-21</t>
  </si>
  <si>
    <t>BENTRAIN-22</t>
  </si>
  <si>
    <t>Liderança e Participação</t>
  </si>
  <si>
    <t>BENTRAIN-23</t>
  </si>
  <si>
    <t>Maneio Reprodutivo do Gado</t>
  </si>
  <si>
    <t>BENTRAIN-24</t>
  </si>
  <si>
    <t>Maneio Sanitário dos Animais</t>
  </si>
  <si>
    <t>BENTRAIN-25</t>
  </si>
  <si>
    <t>Manuseamento Pós-colheita</t>
  </si>
  <si>
    <t>BENTRAIN-26</t>
  </si>
  <si>
    <t>Normas Básicas de Gestão Ambiental</t>
  </si>
  <si>
    <t>BENTRAIN-27</t>
  </si>
  <si>
    <t>BENTRAIN-28</t>
  </si>
  <si>
    <t>Nutrição e Processamento Caseiro</t>
  </si>
  <si>
    <t>BENTRAIN-29</t>
  </si>
  <si>
    <t>Operação e Manutenção de Infraestruturas</t>
  </si>
  <si>
    <t>BENTRAIN-30</t>
  </si>
  <si>
    <t>Organização e Gestão de Eleições</t>
  </si>
  <si>
    <t>BENTRAIN-31</t>
  </si>
  <si>
    <t>BENTRAIN-32</t>
  </si>
  <si>
    <t>Organizações de Produtores</t>
  </si>
  <si>
    <t>BENTRAIN-33</t>
  </si>
  <si>
    <t>Planificação e Gestão de Negócios</t>
  </si>
  <si>
    <t>BENTRAIN-34</t>
  </si>
  <si>
    <t>Planificação Estratégica, Visionagem e GALS</t>
  </si>
  <si>
    <t>BENTRAIN-35</t>
  </si>
  <si>
    <t>Preparação de Plano de Negócios</t>
  </si>
  <si>
    <t>BENTRAIN-36</t>
  </si>
  <si>
    <t>BENTRAIN-37</t>
  </si>
  <si>
    <t>BENTRAIN-38</t>
  </si>
  <si>
    <t>Procurement e Gestão Financeira</t>
  </si>
  <si>
    <t>BENTRAIN-39</t>
  </si>
  <si>
    <t>Qualidade Higiene e Processamento de Alimentos</t>
  </si>
  <si>
    <t>BENTRAIN-40</t>
  </si>
  <si>
    <t>Registos de Entradas e Saídas</t>
  </si>
  <si>
    <t>BENTRAIN-41</t>
  </si>
  <si>
    <t>Reunião de Planificação / Coordenação</t>
  </si>
  <si>
    <t>BENTRAIN-42</t>
  </si>
  <si>
    <t>BENTRAIN-43</t>
  </si>
  <si>
    <t>Técnicas de Suplementação de Animais</t>
  </si>
  <si>
    <t>BENTRAIN-44</t>
  </si>
  <si>
    <t>BENTRAIN-45</t>
  </si>
  <si>
    <t>Workshop de Partilha de Experiências</t>
  </si>
  <si>
    <t>BENTRAIN-46</t>
  </si>
  <si>
    <t>Outros (Agronegócios)</t>
  </si>
  <si>
    <t>BENTRAIN-47</t>
  </si>
  <si>
    <t>Outros (Agrotecnia das Culturas)</t>
  </si>
  <si>
    <t>BENTRAIN-48</t>
  </si>
  <si>
    <t>Outros (Produção Animal)</t>
  </si>
  <si>
    <t>BENTRAIN-49</t>
  </si>
  <si>
    <t>Outros</t>
  </si>
  <si>
    <t>BENTRAIN-50</t>
  </si>
  <si>
    <t>topic</t>
  </si>
  <si>
    <t>CIP</t>
  </si>
  <si>
    <t>DCM</t>
  </si>
  <si>
    <t>DNAAF</t>
  </si>
  <si>
    <t>DNDAF</t>
  </si>
  <si>
    <t>DNDP</t>
  </si>
  <si>
    <t>DNSAB</t>
  </si>
  <si>
    <t>DPAP</t>
  </si>
  <si>
    <t>DPTA</t>
  </si>
  <si>
    <t>DUAT</t>
  </si>
  <si>
    <t>FAEF</t>
  </si>
  <si>
    <t>FAR, FP</t>
  </si>
  <si>
    <t>FIDA</t>
  </si>
  <si>
    <t>GCF</t>
  </si>
  <si>
    <t>GdM</t>
  </si>
  <si>
    <t>IIAM</t>
  </si>
  <si>
    <t>INNOQ</t>
  </si>
  <si>
    <t>MADER</t>
  </si>
  <si>
    <t>MEF</t>
  </si>
  <si>
    <t>MOPHRH</t>
  </si>
  <si>
    <t>MTA</t>
  </si>
  <si>
    <t>NPMU</t>
  </si>
  <si>
    <t>PROCAVA</t>
  </si>
  <si>
    <t>REFP</t>
  </si>
  <si>
    <t>RPMU</t>
  </si>
  <si>
    <t>SDAE</t>
  </si>
  <si>
    <t>SDPI</t>
  </si>
  <si>
    <t>SPAE</t>
  </si>
  <si>
    <t>UEM</t>
  </si>
  <si>
    <t>Entidade</t>
  </si>
  <si>
    <t>O(A) REPRESENTANTE DOS FACILITADORES</t>
  </si>
  <si>
    <t>PAC - Pequenos Agricultores de Contacto</t>
  </si>
  <si>
    <t>PCC - Pequenos Criadores de Contacto</t>
  </si>
  <si>
    <t>VCO - Vacinadores Comunitários</t>
  </si>
  <si>
    <t>PLS - Produtores Locais de Semente</t>
  </si>
  <si>
    <t>PRON - Promotores de Nutrição</t>
  </si>
  <si>
    <t>audience</t>
  </si>
  <si>
    <t>Líderes das Organizações de Produtores</t>
  </si>
  <si>
    <t>AUDIÊNCIA</t>
  </si>
  <si>
    <t>Gestores de Equipamento de Mecanização</t>
  </si>
  <si>
    <t>Comités de Gestão de Infraestruturas</t>
  </si>
  <si>
    <t>Associações de Regantes</t>
  </si>
  <si>
    <t>admin_id</t>
  </si>
  <si>
    <t>sexo</t>
  </si>
  <si>
    <t>ano</t>
  </si>
  <si>
    <t>date_started</t>
  </si>
  <si>
    <t>date_ended</t>
  </si>
  <si>
    <t>venue</t>
  </si>
  <si>
    <t>latitude</t>
  </si>
  <si>
    <t>longitude</t>
  </si>
  <si>
    <t>role</t>
  </si>
  <si>
    <t>povoado</t>
  </si>
  <si>
    <t>nome</t>
  </si>
  <si>
    <t>apelido</t>
  </si>
  <si>
    <t>name</t>
  </si>
  <si>
    <t>entity</t>
  </si>
  <si>
    <t>position</t>
  </si>
  <si>
    <t>category</t>
  </si>
  <si>
    <t>topic_id</t>
  </si>
  <si>
    <t>day_1</t>
  </si>
  <si>
    <t>day_2</t>
  </si>
  <si>
    <t>day_3</t>
  </si>
  <si>
    <t>day_4</t>
  </si>
  <si>
    <t>day_5</t>
  </si>
  <si>
    <t>pwv</t>
  </si>
  <si>
    <t>pwd</t>
  </si>
  <si>
    <t>TREINO DE BENEFICIÁRIOS</t>
  </si>
  <si>
    <t>tech_contact</t>
  </si>
  <si>
    <t>Assuntos Sociais</t>
  </si>
  <si>
    <t>Beneficiário singular</t>
  </si>
  <si>
    <t>Chefe de Higiene</t>
  </si>
  <si>
    <t>Chefe de Manutenção</t>
  </si>
  <si>
    <t>Chefe de Produção</t>
  </si>
  <si>
    <t>Comissão Técnica</t>
  </si>
  <si>
    <t>Conselheiro(a)</t>
  </si>
  <si>
    <t>Facilitador ou Organizador</t>
  </si>
  <si>
    <t>Operador</t>
  </si>
  <si>
    <t>PAC - Pequeno Agricultor de Contacto</t>
  </si>
  <si>
    <t>PCC - Pequeno Criador de Contacto</t>
  </si>
  <si>
    <t>Presidente da Mesa da Assembleia Geral</t>
  </si>
  <si>
    <t>Presidente do Conselho de Direcção</t>
  </si>
  <si>
    <t>Presidente do Conselho Fiscal</t>
  </si>
  <si>
    <t>Responsável da Comissão de Produção</t>
  </si>
  <si>
    <t>Responsável da Comissão de Vendas</t>
  </si>
  <si>
    <t>Secretário de Assembleia Geral</t>
  </si>
  <si>
    <t>Secretário de Direcção</t>
  </si>
  <si>
    <t>Técnico da ONG</t>
  </si>
  <si>
    <t>Técnico do SDAE</t>
  </si>
  <si>
    <t>Técnico do SDPI</t>
  </si>
  <si>
    <t>Técnico do SDSMAS</t>
  </si>
  <si>
    <t>Tesoureiro(a) / Contabilista</t>
  </si>
  <si>
    <t>Vice-presidente</t>
  </si>
  <si>
    <t>Outras Posições de Liderança</t>
  </si>
  <si>
    <t>Presidente</t>
  </si>
  <si>
    <t>social_roles</t>
  </si>
  <si>
    <t>Secretário</t>
  </si>
  <si>
    <t>VCO - Vacinador Comunitário</t>
  </si>
  <si>
    <t>PRON - Promotor de Nutrição</t>
  </si>
  <si>
    <t>people_admin_id</t>
  </si>
  <si>
    <t>Ponta do Ouro</t>
  </si>
  <si>
    <t>Catembe MSime</t>
  </si>
  <si>
    <t>URGPN</t>
  </si>
  <si>
    <t>URGPC</t>
  </si>
  <si>
    <t>URGPS</t>
  </si>
  <si>
    <t>UNGP</t>
  </si>
  <si>
    <t>UPGPN</t>
  </si>
  <si>
    <t>TREINAMENTO DE TÉCNICOS</t>
  </si>
  <si>
    <t>RESPONSÁVEL, LOCAL E TIPO DE TREINAMENTO</t>
  </si>
  <si>
    <t>NUIT</t>
  </si>
  <si>
    <t>Instituição</t>
  </si>
  <si>
    <t>Distrito</t>
  </si>
  <si>
    <t>Localidade</t>
  </si>
  <si>
    <t>TÉRMINO:</t>
  </si>
  <si>
    <t>IDENTIFICAÇÃO DO TÉCNICO</t>
  </si>
  <si>
    <t>PROVENIÊNCIA DO TÉCNICO</t>
  </si>
  <si>
    <t>1.º DIA</t>
  </si>
  <si>
    <t>ASSINATURA</t>
  </si>
  <si>
    <t>NOME</t>
  </si>
  <si>
    <t>APELIDO</t>
  </si>
  <si>
    <t>CELULAR</t>
  </si>
  <si>
    <t>ENDEREÇO ELECTRÓNCO (E-MAIL)</t>
  </si>
  <si>
    <t>CARGO / FUNÇÃO</t>
  </si>
  <si>
    <t>DISTRITO</t>
  </si>
  <si>
    <t>LOCALIDADE</t>
  </si>
  <si>
    <t>SIGNATÁRIOS DOS CERTIFICADOS</t>
  </si>
  <si>
    <t>LATITUDE</t>
  </si>
  <si>
    <t>LONGITUDE</t>
  </si>
  <si>
    <t>DISTRITAL</t>
  </si>
  <si>
    <t>SEXO</t>
  </si>
  <si>
    <t>REGISTO DE PARTICIPANTES NOS EVENTOS</t>
  </si>
  <si>
    <r>
      <rPr>
        <sz val="8"/>
        <color rgb="FF375623"/>
        <rFont val="Arial Nova Cond"/>
        <family val="2"/>
      </rPr>
      <t xml:space="preserve">MODELO
</t>
    </r>
    <r>
      <rPr>
        <b/>
        <sz val="8"/>
        <color rgb="FF375623"/>
        <rFont val="Arial Nova Cond"/>
        <family val="2"/>
      </rPr>
      <t xml:space="preserve">
</t>
    </r>
    <r>
      <rPr>
        <b/>
        <sz val="20"/>
        <color rgb="FF375623"/>
        <rFont val="Arial Nova Cond"/>
        <family val="2"/>
      </rPr>
      <t xml:space="preserve">
</t>
    </r>
    <r>
      <rPr>
        <b/>
        <sz val="20"/>
        <color rgb="FFFF0000"/>
        <rFont val="Arial Nova Cond"/>
        <family val="2"/>
      </rPr>
      <t>073</t>
    </r>
  </si>
  <si>
    <t>RESPONSÁVEL, LOCAL E TIPO DE EVENTO</t>
  </si>
  <si>
    <r>
      <t xml:space="preserve">VISTO
</t>
    </r>
    <r>
      <rPr>
        <b/>
        <sz val="8"/>
        <color theme="9" tint="-0.499984740745262"/>
        <rFont val="Arial Nova Cond Light"/>
        <family val="2"/>
      </rPr>
      <t>A Supervisão</t>
    </r>
    <r>
      <rPr>
        <sz val="8"/>
        <color theme="9" tint="-0.499984740745262"/>
        <rFont val="Arial Nova Cond Light"/>
        <family val="2"/>
      </rPr>
      <t xml:space="preserve">
</t>
    </r>
    <r>
      <rPr>
        <i/>
        <sz val="8"/>
        <color theme="9" tint="-0.499984740745262"/>
        <rFont val="Arial Nova Cond Light"/>
        <family val="2"/>
      </rPr>
      <t xml:space="preserve">
</t>
    </r>
    <r>
      <rPr>
        <i/>
        <sz val="6"/>
        <color theme="9" tint="-0.499984740745262"/>
        <rFont val="Arial Nova Cond Light"/>
        <family val="2"/>
      </rPr>
      <t>(Assinatura legível e carimbo)</t>
    </r>
  </si>
  <si>
    <t>Local do evento</t>
  </si>
  <si>
    <t>Cultura/Animais</t>
  </si>
  <si>
    <t>Tipo de Evento</t>
  </si>
  <si>
    <t>TEMA DO EVENTO</t>
  </si>
  <si>
    <t>NÍVEL DO EVENTO</t>
  </si>
  <si>
    <t>NACIONAL</t>
  </si>
  <si>
    <t>TÉRMINO</t>
  </si>
  <si>
    <t>IDENTIFICAÇÃO DO PARTICIPANTE</t>
  </si>
  <si>
    <t>PROVENIÊNCIA DO PARTICIPANTE</t>
  </si>
  <si>
    <t>INSTITUIÇÃO/ ENTIDADE</t>
  </si>
  <si>
    <t>NOTAS E OBSERVAÇÕES</t>
  </si>
  <si>
    <t>REGISTO DE PARTICIPANTES NAS VISITAS DE SUPERVISÃO</t>
  </si>
  <si>
    <r>
      <rPr>
        <sz val="8"/>
        <color rgb="FF375623"/>
        <rFont val="Arial Nova Cond"/>
        <family val="2"/>
      </rPr>
      <t xml:space="preserve">MODELO
</t>
    </r>
    <r>
      <rPr>
        <b/>
        <sz val="8"/>
        <color rgb="FF375623"/>
        <rFont val="Arial Nova Cond"/>
        <family val="2"/>
      </rPr>
      <t xml:space="preserve">
</t>
    </r>
    <r>
      <rPr>
        <b/>
        <sz val="20"/>
        <color rgb="FF375623"/>
        <rFont val="Arial Nova Cond"/>
        <family val="2"/>
      </rPr>
      <t xml:space="preserve">
</t>
    </r>
    <r>
      <rPr>
        <b/>
        <sz val="20"/>
        <color rgb="FFFF0000"/>
        <rFont val="Arial Nova Cond"/>
        <family val="2"/>
      </rPr>
      <t>074</t>
    </r>
  </si>
  <si>
    <t>Culturas/Animais</t>
  </si>
  <si>
    <t>MISSÃO DE SUPERVISÃO</t>
  </si>
  <si>
    <t>TEMA DA VISITA</t>
  </si>
  <si>
    <t>MISSÃO CONJUNTA (GdM/FIDA) DE SUPERVISÃO AO PROCAVA</t>
  </si>
  <si>
    <t>OP/ ORGANIZAÇÃO/ ENTIDADE</t>
  </si>
  <si>
    <t>FUNÇÃO</t>
  </si>
  <si>
    <t>POVOADO / BAIRRO</t>
  </si>
  <si>
    <t>ENTIDADE</t>
  </si>
  <si>
    <t>PROGRAMA / TÓPICOS MINISTRADOS / ASPECTOS DISCUTIDOS</t>
  </si>
  <si>
    <t>CATEGORIA</t>
  </si>
  <si>
    <t>PRESENÇAS (ASSINATURAS)</t>
  </si>
  <si>
    <t>É FACILI - TADOR?</t>
  </si>
  <si>
    <t>REGISTO DE PARTICIPAÇÃO</t>
  </si>
  <si>
    <t>FEIRAS E EVENTOS DE MERCADOS</t>
  </si>
  <si>
    <r>
      <rPr>
        <sz val="8"/>
        <color rgb="FF375623"/>
        <rFont val="Arial Nova Cond Light"/>
        <family val="2"/>
      </rPr>
      <t xml:space="preserve">MODELO
</t>
    </r>
    <r>
      <rPr>
        <sz val="11"/>
        <color rgb="FF375623"/>
        <rFont val="Arial Nova Cond Light"/>
        <family val="2"/>
      </rPr>
      <t xml:space="preserve">
</t>
    </r>
    <r>
      <rPr>
        <b/>
        <u/>
        <sz val="20"/>
        <color rgb="FFFF0000"/>
        <rFont val="Arial Nova Cond"/>
        <family val="2"/>
      </rPr>
      <t>050</t>
    </r>
  </si>
  <si>
    <t>DADOS DO EXTENSIONISTA SUPERVISOR</t>
  </si>
  <si>
    <r>
      <rPr>
        <b/>
        <sz val="9"/>
        <color theme="9" tint="-0.499984740745262"/>
        <rFont val="Arial Nova Cond Light"/>
        <family val="2"/>
      </rPr>
      <t>VISTO</t>
    </r>
    <r>
      <rPr>
        <sz val="9"/>
        <color theme="9" tint="-0.499984740745262"/>
        <rFont val="Arial Nova Cond Light"/>
        <family val="2"/>
      </rPr>
      <t xml:space="preserve">
O Director do SDAE
</t>
    </r>
    <r>
      <rPr>
        <i/>
        <sz val="9"/>
        <color theme="9" tint="-0.499984740745262"/>
        <rFont val="Arial Nova Cond Light"/>
        <family val="2"/>
      </rPr>
      <t xml:space="preserve">
</t>
    </r>
    <r>
      <rPr>
        <i/>
        <sz val="8"/>
        <color theme="9" tint="-0.499984740745262"/>
        <rFont val="Arial Nova Cond Light"/>
        <family val="2"/>
      </rPr>
      <t>Assinatura Legível e Carimbo</t>
    </r>
  </si>
  <si>
    <t>Posto Admin.</t>
  </si>
  <si>
    <t>REPÚBLICA DE MOÇAMBIQUE</t>
  </si>
  <si>
    <t>___</t>
  </si>
  <si>
    <t>MINISTÉRIO DA AGRICULTURA E DESENVOLVIMENTO RURAL</t>
  </si>
  <si>
    <t>FUNDO DE FOMENTO AGRÁRIO E EXTENSÃO RURAL, FUNDO PÚBLICO (FAR, FP)</t>
  </si>
  <si>
    <r>
      <rPr>
        <b/>
        <sz val="12"/>
        <color rgb="FFFF0000"/>
        <rFont val="Arial Black"/>
        <family val="2"/>
      </rPr>
      <t xml:space="preserve">MODELO 001 - </t>
    </r>
    <r>
      <rPr>
        <b/>
        <sz val="12"/>
        <rFont val="Arial Black"/>
        <family val="2"/>
      </rPr>
      <t>LISTA DE PARTICIPANTES NAS PALESTRAS</t>
    </r>
  </si>
  <si>
    <t>LOCAL DA PALESTRA</t>
  </si>
  <si>
    <t>DURAÇÃO (HORAS)</t>
  </si>
  <si>
    <t>DATA DO EVENTO</t>
  </si>
  <si>
    <t>COMUNIDADE</t>
  </si>
  <si>
    <t>INÍCIO</t>
  </si>
  <si>
    <t>IDENTIFICAÇÃO DO TÉCNICO ORGANIZADOR</t>
  </si>
  <si>
    <t>DETALHES DO EVENTO</t>
  </si>
  <si>
    <t>LOCAL DO EVENTO</t>
  </si>
  <si>
    <t>DATA</t>
  </si>
  <si>
    <t>EXPOSITORES</t>
  </si>
  <si>
    <t>VISITANTES</t>
  </si>
  <si>
    <t>TIPO</t>
  </si>
  <si>
    <t>DESIGNAÇÃO DO EVENTO</t>
  </si>
  <si>
    <t>COORDENADAS</t>
  </si>
  <si>
    <t>TOTAL</t>
  </si>
  <si>
    <t>ADULTOS</t>
  </si>
  <si>
    <t>JOVENS</t>
  </si>
  <si>
    <t>PcD</t>
  </si>
  <si>
    <t>PV</t>
  </si>
  <si>
    <t>LAT</t>
  </si>
  <si>
    <t>LONG</t>
  </si>
  <si>
    <t>DADOS DO EXTENSIONISTA</t>
  </si>
  <si>
    <t xml:space="preserve">Nome </t>
  </si>
  <si>
    <t>TÓPICOS DA PALESTRA</t>
  </si>
  <si>
    <t>PROVENIÊNCIA DO PRODUTOR</t>
  </si>
  <si>
    <t>OP / ENTIDADE / INSTITUIÇÃO</t>
  </si>
  <si>
    <t>VULNERA -  BILIDADE</t>
  </si>
  <si>
    <r>
      <rPr>
        <sz val="8"/>
        <color rgb="FF375623"/>
        <rFont val="Arial Nova Cond Light"/>
        <family val="2"/>
      </rPr>
      <t xml:space="preserve">MODELO
</t>
    </r>
    <r>
      <rPr>
        <sz val="11"/>
        <color rgb="FF375623"/>
        <rFont val="Arial Nova Cond Light"/>
        <family val="2"/>
      </rPr>
      <t xml:space="preserve">
</t>
    </r>
    <r>
      <rPr>
        <b/>
        <u/>
        <sz val="20"/>
        <color rgb="FFFF0000"/>
        <rFont val="Arial Nova Cond"/>
        <family val="2"/>
      </rPr>
      <t>102</t>
    </r>
  </si>
  <si>
    <r>
      <rPr>
        <b/>
        <sz val="8"/>
        <color theme="9" tint="-0.499984740745262"/>
        <rFont val="Arial Nova Cond Light"/>
        <family val="2"/>
      </rPr>
      <t>VISTO</t>
    </r>
    <r>
      <rPr>
        <sz val="8"/>
        <color theme="9" tint="-0.499984740745262"/>
        <rFont val="Arial Nova Cond Light"/>
        <family val="2"/>
      </rPr>
      <t xml:space="preserve">
</t>
    </r>
    <r>
      <rPr>
        <i/>
        <sz val="8"/>
        <color theme="9" tint="-0.499984740745262"/>
        <rFont val="Arial Nova Cond Light"/>
        <family val="2"/>
      </rPr>
      <t>O Extensionista Coordenador</t>
    </r>
    <r>
      <rPr>
        <sz val="8"/>
        <color theme="9" tint="-0.499984740745262"/>
        <rFont val="Arial Nova Cond Light"/>
        <family val="2"/>
      </rPr>
      <t xml:space="preserve">
</t>
    </r>
    <r>
      <rPr>
        <i/>
        <sz val="8"/>
        <color theme="9" tint="-0.499984740745262"/>
        <rFont val="Arial Nova Cond Light"/>
        <family val="2"/>
      </rPr>
      <t xml:space="preserve">
Assinatura Legível e carimbo</t>
    </r>
  </si>
  <si>
    <t>PESSOAS C/</t>
  </si>
  <si>
    <t>ENTIDADE / ORGANIZAÇÃO / GRUPO</t>
  </si>
  <si>
    <t>Cadeias de valor</t>
  </si>
  <si>
    <t>DEFICIÊNCIA</t>
  </si>
  <si>
    <t>MEMBROS DO AGREGADO FAMILIAR COM DEFICIÊNCIA OU VULNERABILIDADE</t>
  </si>
  <si>
    <t>TIPO DE EVENTO</t>
  </si>
  <si>
    <t>LOCAIS DE REALIZAÇÃO</t>
  </si>
  <si>
    <t>FACILITADOR(ES) / EXPOSITOR(ES)</t>
  </si>
  <si>
    <t>TECNOLOGIA(S) VISITADA(S) OU DEMONSTRAÇÃO(ÕES) REALIZADA(S)</t>
  </si>
  <si>
    <t>Maneio Integrado de Pragas</t>
  </si>
  <si>
    <t>Compasso de Sementeira</t>
  </si>
  <si>
    <t>Sistemas de Produção Integrados</t>
  </si>
  <si>
    <t>Tecnologia de Agricultura de Conservação</t>
  </si>
  <si>
    <t>BENTRAIN-51</t>
  </si>
  <si>
    <t>BENTRAIN-52</t>
  </si>
  <si>
    <t>BENTRAIN-53</t>
  </si>
  <si>
    <t>BENTRAIN-54</t>
  </si>
  <si>
    <t>BENTRAIN-55</t>
  </si>
  <si>
    <t>BENTRAIN-56</t>
  </si>
  <si>
    <t>BENTRAIN-57</t>
  </si>
  <si>
    <t>BENTRAIN-58</t>
  </si>
  <si>
    <t>Identificação de Pragas e Inimigos Naturais</t>
  </si>
  <si>
    <t>Calibração de Equipamento de Maneio de Pragas</t>
  </si>
  <si>
    <t>Manuseamento e Aplicação de Pesticidas</t>
  </si>
  <si>
    <t>Medição de Áreas de Produção</t>
  </si>
  <si>
    <t>BENTRAIN-59</t>
  </si>
  <si>
    <t>Ordenamento Produtivo</t>
  </si>
  <si>
    <t>Operação de Equipamento de Mecanização</t>
  </si>
  <si>
    <t>Operação de Equipamento de Agro-processamento</t>
  </si>
  <si>
    <t>BENTRAIN-60</t>
  </si>
  <si>
    <t>BENTRAIN-61</t>
  </si>
  <si>
    <t>TECTRAIN-34</t>
  </si>
  <si>
    <t>TECTRAIN-35</t>
  </si>
  <si>
    <t>TECTRAIN-36</t>
  </si>
  <si>
    <t>TECTRAIN-37</t>
  </si>
  <si>
    <t>TECTRAIN-38</t>
  </si>
  <si>
    <t>TECTRAIN-39</t>
  </si>
  <si>
    <t>TECTRAIN-40</t>
  </si>
  <si>
    <t>TECTRAIN-41</t>
  </si>
  <si>
    <t>TECTRAIN-42</t>
  </si>
  <si>
    <t>TECTRAIN-43</t>
  </si>
  <si>
    <t>TECTRAIN-44</t>
  </si>
  <si>
    <t>GÊNERO</t>
  </si>
  <si>
    <t>PARTICIPAÇÃO EM FEIRAS, GALAS E  EXPOSIÇÕES</t>
  </si>
  <si>
    <t>DADOS DO ORGANIZADOR</t>
  </si>
  <si>
    <t>VISTO
A Supervisão
Assinatura Legível e carimbo</t>
  </si>
  <si>
    <r>
      <t>TEMA CENTRAL</t>
    </r>
    <r>
      <rPr>
        <sz val="8"/>
        <color rgb="FFFF0000"/>
        <rFont val="Arial Nova Cond Light"/>
        <family val="2"/>
      </rPr>
      <t>*</t>
    </r>
  </si>
  <si>
    <r>
      <t>TIPO DE EVENTO</t>
    </r>
    <r>
      <rPr>
        <sz val="8"/>
        <color rgb="FFFF0000"/>
        <rFont val="Arial Nova Cond Light"/>
        <family val="2"/>
      </rPr>
      <t>*</t>
    </r>
  </si>
  <si>
    <r>
      <t>INÍCIO</t>
    </r>
    <r>
      <rPr>
        <sz val="8"/>
        <color rgb="FFFF0000"/>
        <rFont val="Arial Nova Cond Light"/>
        <family val="2"/>
      </rPr>
      <t>*</t>
    </r>
  </si>
  <si>
    <r>
      <t>LOCALIDADE</t>
    </r>
    <r>
      <rPr>
        <sz val="8"/>
        <color rgb="FFFF0000"/>
        <rFont val="Arial Nova Cond Light"/>
        <family val="2"/>
      </rPr>
      <t>*</t>
    </r>
  </si>
  <si>
    <r>
      <t>DISTRITO</t>
    </r>
    <r>
      <rPr>
        <sz val="8"/>
        <color rgb="FFFF0000"/>
        <rFont val="Arial Nova Cond Light"/>
        <family val="2"/>
      </rPr>
      <t>*</t>
    </r>
  </si>
  <si>
    <r>
      <t>APELIDO</t>
    </r>
    <r>
      <rPr>
        <sz val="8"/>
        <color rgb="FFFF0000"/>
        <rFont val="Arial Nova Cond Light"/>
        <family val="2"/>
      </rPr>
      <t>*</t>
    </r>
  </si>
  <si>
    <r>
      <t>NOME</t>
    </r>
    <r>
      <rPr>
        <sz val="8"/>
        <color rgb="FFFF0000"/>
        <rFont val="Arial Nova Cond Light"/>
        <family val="2"/>
      </rPr>
      <t>*</t>
    </r>
  </si>
  <si>
    <r>
      <t>NUIT</t>
    </r>
    <r>
      <rPr>
        <sz val="9"/>
        <color rgb="FFFF0000"/>
        <rFont val="Arial Nova Cond Light"/>
        <family val="2"/>
      </rPr>
      <t>*</t>
    </r>
  </si>
  <si>
    <r>
      <t>Distrito</t>
    </r>
    <r>
      <rPr>
        <sz val="9"/>
        <color rgb="FFFF0000"/>
        <rFont val="Arial Nova Cond Light"/>
        <family val="2"/>
      </rPr>
      <t>*</t>
    </r>
  </si>
  <si>
    <r>
      <t>Localidade</t>
    </r>
    <r>
      <rPr>
        <sz val="9"/>
        <color rgb="FFFF0000"/>
        <rFont val="Arial Nova Cond Light"/>
        <family val="2"/>
      </rPr>
      <t>*</t>
    </r>
  </si>
  <si>
    <t>PRINCIPAIS TECNOLOGIA(S) EXPOSTAS(S) OU DEMONSTRAÇÃO(ÕES) REALIZADA(S)</t>
  </si>
  <si>
    <t>NOME DO REPRESENTANTE</t>
  </si>
  <si>
    <t>DIAS DE CAMPO, DE DEMONSTRAÇÃO OU VISITA DE TROCA DE EXPERIÊNCIA</t>
  </si>
  <si>
    <t>Deslocado de conflitos armados</t>
  </si>
  <si>
    <t>Cadeia(s) de valor</t>
  </si>
  <si>
    <t>event_types</t>
  </si>
  <si>
    <t>Treinamento de Técnicos</t>
  </si>
  <si>
    <t>Reunião de Coordenação</t>
  </si>
  <si>
    <t>Reunião de Planificação</t>
  </si>
  <si>
    <t>Missão de Supervisão</t>
  </si>
  <si>
    <t>Missão de Apoio à Implementação</t>
  </si>
  <si>
    <t>Sessão do Conselho Consultivo</t>
  </si>
  <si>
    <t>Plataforma de Inovação</t>
  </si>
  <si>
    <t>Comité de Coordenação</t>
  </si>
  <si>
    <t>Capacitação de Beneficiários</t>
  </si>
  <si>
    <t>Plataforma da Cadeia de Valor</t>
  </si>
  <si>
    <t>FACILITADORES</t>
  </si>
  <si>
    <t>RESPONSÁVEL</t>
  </si>
  <si>
    <t>PRAZO</t>
  </si>
  <si>
    <t>PRINCIPAIS ASPECTOS DISCUTIDOS</t>
  </si>
  <si>
    <t>CARGA
(HORAS)</t>
  </si>
  <si>
    <t>PLATAFORMAS OU FÓRUNS D' ARTICULAÇÃO</t>
  </si>
  <si>
    <t>RECOMENDAÇÃO / ACÇÃO DE SEGUIMENTO</t>
  </si>
  <si>
    <t>LIÇÃO, CONSTATAÇÃO, OBSERVAÇÃO</t>
  </si>
  <si>
    <t>FUNÇÃO OU PAPEL SOCIAL</t>
  </si>
  <si>
    <t>PAPEL SOCIAL</t>
  </si>
  <si>
    <t>DIAS DE CAMPO</t>
  </si>
  <si>
    <t>FEIRAS</t>
  </si>
  <si>
    <t>Cadeias de Valor</t>
  </si>
  <si>
    <t>QUANTIDADE</t>
  </si>
  <si>
    <t>PREÇO MÉDIO</t>
  </si>
  <si>
    <t>ORIGEM</t>
  </si>
  <si>
    <t>MOEDA</t>
  </si>
  <si>
    <t>COMENTÁRIOS E OBSERVAÇÕES</t>
  </si>
  <si>
    <t>Metical</t>
  </si>
  <si>
    <t>MZN</t>
  </si>
  <si>
    <t>Zambian Kwacha</t>
  </si>
  <si>
    <t>ZMW</t>
  </si>
  <si>
    <t>Malawian Kwacha</t>
  </si>
  <si>
    <t>MWK</t>
  </si>
  <si>
    <t>USD</t>
  </si>
  <si>
    <t>American Dollar</t>
  </si>
  <si>
    <t>Rand</t>
  </si>
  <si>
    <t>ZAR</t>
  </si>
  <si>
    <t>Tanzanian Shilling</t>
  </si>
  <si>
    <t>TZS</t>
  </si>
  <si>
    <t>currency</t>
  </si>
  <si>
    <t>abreviation</t>
  </si>
  <si>
    <t>Swazi Lilangeni</t>
  </si>
  <si>
    <t>SZL</t>
  </si>
  <si>
    <t>Euro</t>
  </si>
  <si>
    <t>EUR</t>
  </si>
  <si>
    <t>Pound</t>
  </si>
  <si>
    <t>GBP</t>
  </si>
  <si>
    <t>DISPONÍVEL</t>
  </si>
  <si>
    <t>VENDIDA</t>
  </si>
  <si>
    <t>UNIDADE</t>
  </si>
  <si>
    <t>VENDEDORES</t>
  </si>
  <si>
    <t>EXPOSI - TOR?</t>
  </si>
  <si>
    <t>PRINCIPAIS PRODUTOS EXPOSTOS E/OU COMERCIALIZADOS</t>
  </si>
  <si>
    <t>GRUPO OU ORGANIZAÇÃO</t>
  </si>
  <si>
    <t>platforms</t>
  </si>
  <si>
    <t>Multiplicadores de Semente</t>
  </si>
  <si>
    <t>Pequenos Agricultores de Contacto</t>
  </si>
  <si>
    <t>Pequenos Criadores de Contacto</t>
  </si>
  <si>
    <t>Talhantes e Marchantes</t>
  </si>
  <si>
    <t>Comerciantes Agrícolas</t>
  </si>
  <si>
    <t>Plataforma Provincial de Coordenação</t>
  </si>
  <si>
    <t>Plataforma Regional de Coordenação</t>
  </si>
  <si>
    <t>Plataforma Provincial da Cadeia de Valor</t>
  </si>
  <si>
    <t>Plataforma Regional da Cadeia de Valor</t>
  </si>
  <si>
    <t>Plataforma Distrital da Cadeia de Valor</t>
  </si>
  <si>
    <t>Plataforma Distrital de Coordenação</t>
  </si>
  <si>
    <t>Comité Nacional de Supervisão</t>
  </si>
  <si>
    <t>Vacinadores Comunitários</t>
  </si>
  <si>
    <t>Plataforma Nacional da Cadeia de Valor</t>
  </si>
  <si>
    <t>findings</t>
  </si>
  <si>
    <t>deadline</t>
  </si>
  <si>
    <t>action_resposible</t>
  </si>
  <si>
    <t>action_needed</t>
  </si>
  <si>
    <t>Bacharelato</t>
  </si>
  <si>
    <t>Licenciatura</t>
  </si>
  <si>
    <t>Mestrado</t>
  </si>
  <si>
    <t>Doutoramento</t>
  </si>
  <si>
    <t>Formal sem Certificado</t>
  </si>
  <si>
    <t>Em Serviço</t>
  </si>
  <si>
    <t>Informal</t>
  </si>
  <si>
    <t>Certificado Profissional</t>
  </si>
  <si>
    <t>Certificado</t>
  </si>
  <si>
    <t>Pós-Graduação</t>
  </si>
  <si>
    <t>Pós-Doutoramento</t>
  </si>
  <si>
    <t>tipos_treino</t>
  </si>
  <si>
    <t>Reunião</t>
  </si>
  <si>
    <t>Visita</t>
  </si>
  <si>
    <r>
      <t>INÍCIO (DATA)</t>
    </r>
    <r>
      <rPr>
        <sz val="8"/>
        <color rgb="FFFF0000"/>
        <rFont val="Arial Nova Cond Light"/>
        <family val="2"/>
      </rPr>
      <t>*</t>
    </r>
  </si>
  <si>
    <r>
      <t>NUIT</t>
    </r>
    <r>
      <rPr>
        <sz val="8"/>
        <color rgb="FFFF0000"/>
        <rFont val="Arial Nova Cond Light"/>
        <family val="2"/>
      </rPr>
      <t>*</t>
    </r>
  </si>
  <si>
    <r>
      <t>Distrito</t>
    </r>
    <r>
      <rPr>
        <sz val="8"/>
        <color rgb="FFFF0000"/>
        <rFont val="Arial Nova Cond Light"/>
        <family val="2"/>
      </rPr>
      <t>*</t>
    </r>
  </si>
  <si>
    <r>
      <t>Localidade</t>
    </r>
    <r>
      <rPr>
        <sz val="8"/>
        <color rgb="FFFF0000"/>
        <rFont val="Arial Nova Cond Light"/>
        <family val="2"/>
      </rPr>
      <t>*</t>
    </r>
  </si>
  <si>
    <r>
      <t xml:space="preserve">VISTO
</t>
    </r>
    <r>
      <rPr>
        <b/>
        <sz val="8"/>
        <color theme="9" tint="-0.499984740745262"/>
        <rFont val="Arial Nova Cond Light"/>
        <family val="2"/>
      </rPr>
      <t>A Supervisão</t>
    </r>
    <r>
      <rPr>
        <sz val="8"/>
        <color theme="9" tint="-0.499984740745262"/>
        <rFont val="Arial Nova Cond Light"/>
        <family val="2"/>
      </rPr>
      <t xml:space="preserve">
Assinatura Legível e carimbo</t>
    </r>
  </si>
  <si>
    <t>entidade</t>
  </si>
  <si>
    <t>email</t>
  </si>
  <si>
    <t>phone</t>
  </si>
  <si>
    <r>
      <rPr>
        <b/>
        <sz val="9"/>
        <color theme="9" tint="-0.499984740745262"/>
        <rFont val="Arial Nova Cond Light"/>
        <family val="2"/>
      </rPr>
      <t>VISTO</t>
    </r>
    <r>
      <rPr>
        <sz val="9"/>
        <color theme="9" tint="-0.499984740745262"/>
        <rFont val="Arial Nova Cond Light"/>
        <family val="2"/>
      </rPr>
      <t xml:space="preserve">
A Supervisão
</t>
    </r>
    <r>
      <rPr>
        <i/>
        <sz val="9"/>
        <color theme="9" tint="-0.499984740745262"/>
        <rFont val="Arial Nova Cond Light"/>
        <family val="2"/>
      </rPr>
      <t xml:space="preserve">
Assinatura Legível e carimbo</t>
    </r>
  </si>
  <si>
    <r>
      <t>TEMA PRINCIPAL</t>
    </r>
    <r>
      <rPr>
        <sz val="8"/>
        <color rgb="FFFF0000"/>
        <rFont val="Arial Nova Cond Light"/>
        <family val="2"/>
      </rPr>
      <t>*</t>
    </r>
  </si>
  <si>
    <r>
      <t>ENTIDADE</t>
    </r>
    <r>
      <rPr>
        <sz val="8"/>
        <color rgb="FFFF0000"/>
        <rFont val="Arial Nova Cond Light"/>
        <family val="2"/>
      </rPr>
      <t>*</t>
    </r>
  </si>
  <si>
    <t>Nível do Treino</t>
  </si>
  <si>
    <t>Extensionista Supervisor</t>
  </si>
  <si>
    <t>Extensionista Coordenador</t>
  </si>
  <si>
    <t>Extensionista Técnico de Campo</t>
  </si>
  <si>
    <t>Técnico de Ambiente</t>
  </si>
  <si>
    <t>Técnico de Hidráulica</t>
  </si>
  <si>
    <t>Pontos Focais de Gênero</t>
  </si>
  <si>
    <t>tipos_tecnicos</t>
  </si>
  <si>
    <t>Director do SDAE</t>
  </si>
  <si>
    <t>Director do SDPI</t>
  </si>
  <si>
    <t>Secretário Permanente</t>
  </si>
  <si>
    <t>Administrador Distrital</t>
  </si>
  <si>
    <t>Chefe da Localidade</t>
  </si>
  <si>
    <t>Chefe do Posto Administrativo</t>
  </si>
  <si>
    <t>Director do SDMAS</t>
  </si>
  <si>
    <t>Director do SDEJT</t>
  </si>
  <si>
    <t>Técnicos da Delegação Provincial</t>
  </si>
  <si>
    <t>Técnicos do SPAE</t>
  </si>
  <si>
    <t>Inspectores de Semente</t>
  </si>
  <si>
    <t>Técnicos e Investigadores do IIAM</t>
  </si>
  <si>
    <t>Membros do Comité Nacional de Coordenação</t>
  </si>
  <si>
    <t>Membros do Comité Provincial de Coordenação</t>
  </si>
  <si>
    <t>Directores Provinciais</t>
  </si>
  <si>
    <t>Directores Nacionais</t>
  </si>
  <si>
    <t>Outros Dirigentes Nacionais</t>
  </si>
  <si>
    <t>Outros Dirigentes Provinciais</t>
  </si>
  <si>
    <t>Técnicos de Nível Nacional</t>
  </si>
  <si>
    <t>Técnicos de Nível Provincial</t>
  </si>
  <si>
    <t>Técnicos do PROCAVA</t>
  </si>
  <si>
    <t>Coordenador Provincial</t>
  </si>
  <si>
    <t>Técnicos das ONG</t>
  </si>
  <si>
    <t>Técnicos do Sector Privado</t>
  </si>
  <si>
    <t>staff_id</t>
  </si>
  <si>
    <t>full_name</t>
  </si>
  <si>
    <r>
      <rPr>
        <sz val="8"/>
        <color rgb="FF375623"/>
        <rFont val="Arial Nova Cond Light"/>
        <family val="2"/>
      </rPr>
      <t xml:space="preserve">MODELO
</t>
    </r>
    <r>
      <rPr>
        <sz val="11"/>
        <color rgb="FF375623"/>
        <rFont val="Arial Nova Cond Light"/>
        <family val="2"/>
      </rPr>
      <t xml:space="preserve">
</t>
    </r>
    <r>
      <rPr>
        <b/>
        <u/>
        <sz val="20"/>
        <color rgb="FFFF0000"/>
        <rFont val="Arial Nova Cond"/>
        <family val="2"/>
      </rPr>
      <t>103</t>
    </r>
  </si>
  <si>
    <r>
      <rPr>
        <sz val="8"/>
        <color rgb="FF375623"/>
        <rFont val="Arial Nova Cond Light"/>
        <family val="2"/>
      </rPr>
      <t xml:space="preserve">MODELO
</t>
    </r>
    <r>
      <rPr>
        <sz val="11"/>
        <color rgb="FF375623"/>
        <rFont val="Arial Nova Cond Light"/>
        <family val="2"/>
      </rPr>
      <t xml:space="preserve">
</t>
    </r>
    <r>
      <rPr>
        <b/>
        <u/>
        <sz val="20"/>
        <color rgb="FFFF0000"/>
        <rFont val="Arial Nova Cond"/>
        <family val="2"/>
      </rPr>
      <t>104</t>
    </r>
  </si>
  <si>
    <t>PARTICIPAÇÃO EM PALESTRAS</t>
  </si>
  <si>
    <r>
      <t>AUDIÊNCIA</t>
    </r>
    <r>
      <rPr>
        <sz val="8"/>
        <color rgb="FFFF0000"/>
        <rFont val="Arial Nova Cond Light"/>
        <family val="2"/>
      </rPr>
      <t>*</t>
    </r>
  </si>
  <si>
    <t>Pequenos Criadores</t>
  </si>
  <si>
    <t>Pequenos Produtores</t>
  </si>
  <si>
    <t>Comerciantes Rurais</t>
  </si>
  <si>
    <t>Técnicos Distritais</t>
  </si>
  <si>
    <t>Técnicos Provinciais</t>
  </si>
  <si>
    <t>audiencia_palestra</t>
  </si>
  <si>
    <t>Fornecedores de Insumos</t>
  </si>
  <si>
    <t>Público em Geral</t>
  </si>
  <si>
    <t>Empreiteiros</t>
  </si>
  <si>
    <t>Consultores</t>
  </si>
  <si>
    <t>PAC - Pequenos Produtores de Contacto</t>
  </si>
  <si>
    <t>PALESTRANTE</t>
  </si>
  <si>
    <r>
      <t>DATA</t>
    </r>
    <r>
      <rPr>
        <sz val="8"/>
        <color rgb="FFFF0000"/>
        <rFont val="Arial Nova Cond Light"/>
        <family val="2"/>
      </rPr>
      <t>*</t>
    </r>
  </si>
  <si>
    <t>DAS</t>
  </si>
  <si>
    <t>ÀS</t>
  </si>
  <si>
    <t>cadeias</t>
  </si>
  <si>
    <t>event_type</t>
  </si>
  <si>
    <t>Dias de Demonstração, Dias de Campo, Visita de Troca de Experiência</t>
  </si>
  <si>
    <t>Feiras, Exposições, Galas</t>
  </si>
  <si>
    <t>Plataformas de Actores das Cadeias de Valor</t>
  </si>
  <si>
    <t>Capacitação de Técnicos</t>
  </si>
  <si>
    <t>Palestras</t>
  </si>
  <si>
    <t>PALESTRAS</t>
  </si>
  <si>
    <t>DEFI - CIÊNCIA</t>
  </si>
  <si>
    <t>VULNERA - BILIDADE</t>
  </si>
  <si>
    <t>text</t>
  </si>
  <si>
    <t>date</t>
  </si>
  <si>
    <t>numeric</t>
  </si>
  <si>
    <r>
      <rPr>
        <sz val="8"/>
        <color rgb="FF375623"/>
        <rFont val="Arial Nova Cond Light"/>
        <family val="2"/>
      </rPr>
      <t>MODELO</t>
    </r>
    <r>
      <rPr>
        <sz val="9"/>
        <color rgb="FF375623"/>
        <rFont val="Arial Nova Cond Light"/>
        <family val="2"/>
      </rPr>
      <t xml:space="preserve">
</t>
    </r>
    <r>
      <rPr>
        <sz val="9"/>
        <color rgb="FFFF0000"/>
        <rFont val="Arial Nova Cond Light"/>
        <family val="2"/>
      </rPr>
      <t xml:space="preserve">
</t>
    </r>
    <r>
      <rPr>
        <b/>
        <u/>
        <sz val="22"/>
        <color rgb="FFFF0000"/>
        <rFont val="Arial Nova Cond"/>
        <family val="2"/>
      </rPr>
      <t>202</t>
    </r>
  </si>
  <si>
    <t>faixa</t>
  </si>
  <si>
    <t>district</t>
  </si>
  <si>
    <t>(blank)</t>
  </si>
  <si>
    <t>Grand Total</t>
  </si>
  <si>
    <t>Count of full_name</t>
  </si>
  <si>
    <t>(Multiple Items)</t>
  </si>
  <si>
    <t>Local Não Indicado</t>
  </si>
  <si>
    <t>Adulto</t>
  </si>
  <si>
    <t>Column Labels</t>
  </si>
  <si>
    <t>Distritos e Faixas Etáreas</t>
  </si>
  <si>
    <t>nome_completo</t>
  </si>
  <si>
    <t>Sem Dados do Distrito</t>
  </si>
  <si>
    <t>Count of nome_completo</t>
  </si>
  <si>
    <t>Distritos</t>
  </si>
  <si>
    <t>CAPACITAÇÃO DE BENEFICIÁRIOS</t>
  </si>
  <si>
    <t>CAPACITAÇÃO DE TÉCNICOS</t>
  </si>
  <si>
    <t>ENTIDADE/ORGANIZAÇÃO/GRUPO</t>
  </si>
  <si>
    <r>
      <t>AUDIÊNCIA</t>
    </r>
    <r>
      <rPr>
        <sz val="7.5"/>
        <color rgb="FFFF0000"/>
        <rFont val="Arial Nova Cond Light"/>
        <family val="2"/>
      </rPr>
      <t>*</t>
    </r>
  </si>
  <si>
    <r>
      <t>INÍCIO (DATA)</t>
    </r>
    <r>
      <rPr>
        <sz val="7.5"/>
        <color rgb="FFFF0000"/>
        <rFont val="Arial Nova Cond Light"/>
        <family val="2"/>
      </rPr>
      <t>*</t>
    </r>
  </si>
  <si>
    <t>IDENTIFICAÇÃO DO BENEFICIÁRIO</t>
  </si>
  <si>
    <r>
      <t>TEMA CENTRAL</t>
    </r>
    <r>
      <rPr>
        <sz val="7"/>
        <color rgb="FFFF0000"/>
        <rFont val="Arial Nova Cond Light"/>
        <family val="2"/>
      </rPr>
      <t>*</t>
    </r>
  </si>
  <si>
    <t>Criadores Comerciais</t>
  </si>
  <si>
    <t>Produtores Comerciais</t>
  </si>
  <si>
    <t>commodities</t>
  </si>
  <si>
    <t>units</t>
  </si>
  <si>
    <t>quantity</t>
  </si>
  <si>
    <t>sold</t>
  </si>
  <si>
    <t>price</t>
  </si>
  <si>
    <t>commodity_source</t>
  </si>
  <si>
    <t>sellers</t>
  </si>
  <si>
    <t>women</t>
  </si>
  <si>
    <t>youth</t>
  </si>
  <si>
    <t>comments</t>
  </si>
  <si>
    <t>Cadeia de valor específica</t>
  </si>
  <si>
    <t>Cadeia de Valor específica</t>
  </si>
  <si>
    <t>Cadeias de Valor Específicas</t>
  </si>
  <si>
    <t>Cadeia de Valor específca</t>
  </si>
  <si>
    <t>Tipo de Treino/Evento</t>
  </si>
  <si>
    <t>Outros grupos de produtores</t>
  </si>
  <si>
    <t>NOME*</t>
  </si>
  <si>
    <t>APELIDO*</t>
  </si>
  <si>
    <r>
      <rPr>
        <sz val="9"/>
        <color theme="9" tint="-0.499984740745262"/>
        <rFont val="Arial Nova Cond Light"/>
        <family val="2"/>
      </rPr>
      <t>MODELO</t>
    </r>
    <r>
      <rPr>
        <b/>
        <sz val="9"/>
        <color theme="9" tint="-0.499984740745262"/>
        <rFont val="Arial Nova Cond Light"/>
        <family val="2"/>
      </rPr>
      <t xml:space="preserve">
</t>
    </r>
    <r>
      <rPr>
        <b/>
        <sz val="8"/>
        <color theme="9" tint="-0.499984740745262"/>
        <rFont val="Arial Nova Cond Light"/>
        <family val="2"/>
      </rPr>
      <t xml:space="preserve">
</t>
    </r>
    <r>
      <rPr>
        <b/>
        <sz val="6"/>
        <color theme="9" tint="-0.499984740745262"/>
        <rFont val="Arial Nova Cond Light"/>
        <family val="2"/>
      </rPr>
      <t xml:space="preserve">
</t>
    </r>
    <r>
      <rPr>
        <b/>
        <sz val="7"/>
        <color theme="9" tint="-0.499984740745262"/>
        <rFont val="Arial Nova Cond Light"/>
        <family val="2"/>
      </rPr>
      <t xml:space="preserve">
</t>
    </r>
    <r>
      <rPr>
        <b/>
        <sz val="9"/>
        <color theme="9" tint="-0.499984740745262"/>
        <rFont val="Arial Nova Cond Light"/>
        <family val="2"/>
      </rPr>
      <t xml:space="preserve">
</t>
    </r>
    <r>
      <rPr>
        <b/>
        <sz val="24"/>
        <color rgb="FFFF0000"/>
        <rFont val="Arial Nova Cond"/>
        <family val="2"/>
      </rPr>
      <t>201</t>
    </r>
  </si>
  <si>
    <t>staff_name</t>
  </si>
  <si>
    <t>facilitador</t>
  </si>
  <si>
    <t>horas</t>
  </si>
  <si>
    <t>topico</t>
  </si>
  <si>
    <r>
      <t>LATITUDE (Y)</t>
    </r>
    <r>
      <rPr>
        <sz val="8"/>
        <color rgb="FFFF0000"/>
        <rFont val="Arial Nova Cond Light"/>
        <family val="2"/>
      </rPr>
      <t>*</t>
    </r>
  </si>
  <si>
    <r>
      <t>LONGITUDE (X)</t>
    </r>
    <r>
      <rPr>
        <sz val="8"/>
        <color rgb="FFFF0000"/>
        <rFont val="Arial Nova Cond Light"/>
        <family val="2"/>
      </rPr>
      <t>*</t>
    </r>
  </si>
  <si>
    <r>
      <t>TÓPICOS DO TREINAMENTO</t>
    </r>
    <r>
      <rPr>
        <sz val="7"/>
        <color rgb="FFFF0000"/>
        <rFont val="Arial Nova Cond Light"/>
        <family val="2"/>
      </rPr>
      <t>*</t>
    </r>
  </si>
  <si>
    <t>nuit</t>
  </si>
  <si>
    <r>
      <t>SEXO</t>
    </r>
    <r>
      <rPr>
        <sz val="8"/>
        <color rgb="FFFF0000"/>
        <rFont val="Arial Nova Cond Light"/>
        <family val="2"/>
      </rPr>
      <t>*</t>
    </r>
  </si>
  <si>
    <r>
      <t>FUNÇÃO / CARGO</t>
    </r>
    <r>
      <rPr>
        <sz val="8"/>
        <color rgb="FFFF0000"/>
        <rFont val="Arial Nova Cond Light"/>
        <family val="2"/>
      </rPr>
      <t>*</t>
    </r>
  </si>
  <si>
    <t>tema_central</t>
  </si>
  <si>
    <t>Extensionista Técnico Ramal Agrícola</t>
  </si>
  <si>
    <t>Extensionista Técnico Ramal Pecuário</t>
  </si>
  <si>
    <t>XaiXai</t>
  </si>
  <si>
    <t>MODELO
052</t>
  </si>
  <si>
    <t>VISTO
A Supervisão
Assinatura Legível e carimbo</t>
  </si>
  <si>
    <t>Ivan John Daniel Matavale</t>
  </si>
  <si>
    <t>Sala de Sec. do Gov. Distrital</t>
  </si>
  <si>
    <t>Cadeia de valor</t>
  </si>
  <si>
    <t>Tipo de Treino</t>
  </si>
  <si>
    <t>Formação de formadores (ToT)</t>
  </si>
  <si>
    <t>TEMA PRINCIPAL</t>
  </si>
  <si>
    <t>NÍVEL TREINADO</t>
  </si>
  <si>
    <t>REGIONAL</t>
  </si>
  <si>
    <t>FACILITADOR?</t>
  </si>
  <si>
    <t>INSTITUIÇÃO</t>
  </si>
  <si>
    <t>Jair</t>
  </si>
  <si>
    <t>de Oliveira</t>
  </si>
  <si>
    <t xml:space="preserve">jairoliveirao21@gmail.com </t>
  </si>
  <si>
    <t>Técnico</t>
  </si>
  <si>
    <t>Januario</t>
  </si>
  <si>
    <t>Chacha</t>
  </si>
  <si>
    <t>Neisma</t>
  </si>
  <si>
    <t>Chilaule</t>
  </si>
  <si>
    <t xml:space="preserve">neismajchilaule@gmail.com </t>
  </si>
  <si>
    <t>Jacinto</t>
  </si>
  <si>
    <t>Macondzo</t>
  </si>
  <si>
    <t xml:space="preserve">macondzo4@gmail.com </t>
  </si>
  <si>
    <t>Chilton</t>
  </si>
  <si>
    <t>Mazuze</t>
  </si>
  <si>
    <t>chillysolly@gmail.com</t>
  </si>
  <si>
    <t>Pedro</t>
  </si>
  <si>
    <t>juniorcumbane@gmail.com</t>
  </si>
  <si>
    <t>Técnico de Construção Civil</t>
  </si>
  <si>
    <t>Judião</t>
  </si>
  <si>
    <t>Fernando</t>
  </si>
  <si>
    <t>judfernando@gmail.com</t>
  </si>
  <si>
    <t>Siimiao</t>
  </si>
  <si>
    <t>Langa</t>
  </si>
  <si>
    <t xml:space="preserve">Langakecynho@gmail.com </t>
  </si>
  <si>
    <t>Cristeza</t>
  </si>
  <si>
    <t>Sitoe</t>
  </si>
  <si>
    <t xml:space="preserve">cristezavasco@gmail.com </t>
  </si>
  <si>
    <t>Chefe de Repartição</t>
  </si>
  <si>
    <t>Jaime</t>
  </si>
  <si>
    <t xml:space="preserve"> Macamo</t>
  </si>
  <si>
    <t>jjmacamo92@gmail.com</t>
  </si>
  <si>
    <t>Juvencio</t>
  </si>
  <si>
    <t>juvencionovela@gmail.com</t>
  </si>
  <si>
    <t>Anselmo</t>
  </si>
  <si>
    <t xml:space="preserve"> Mambo</t>
  </si>
  <si>
    <t xml:space="preserve">anselmomambinho@gmail.com </t>
  </si>
  <si>
    <t>Alberto</t>
  </si>
  <si>
    <t>Dava</t>
  </si>
  <si>
    <t xml:space="preserve">Betodava@gmail.com </t>
  </si>
  <si>
    <t>Raimundo</t>
  </si>
  <si>
    <t>Macheque</t>
  </si>
  <si>
    <t>railmacheque78@gmail.com</t>
  </si>
  <si>
    <t>Nasma</t>
  </si>
  <si>
    <t>Marquele</t>
  </si>
  <si>
    <t xml:space="preserve">aissinhanasma5@gmail.com </t>
  </si>
  <si>
    <t>David</t>
  </si>
  <si>
    <t>Muhane</t>
  </si>
  <si>
    <t>davidzulo68@gmail.com</t>
  </si>
  <si>
    <t>Milton</t>
  </si>
  <si>
    <t>Chambal</t>
  </si>
  <si>
    <t xml:space="preserve">chambalmilton@gmail.com </t>
  </si>
  <si>
    <t>Lino</t>
  </si>
  <si>
    <t>Massunguine</t>
  </si>
  <si>
    <t>l.massunguine@gmail.com</t>
  </si>
  <si>
    <t>Edgar</t>
  </si>
  <si>
    <t>Machaxaxa</t>
  </si>
  <si>
    <t xml:space="preserve">edgar.machacha@gmail.com </t>
  </si>
  <si>
    <t>Eurico</t>
  </si>
  <si>
    <t>Mathe</t>
  </si>
  <si>
    <t xml:space="preserve">euricomate2010@gmail.com </t>
  </si>
  <si>
    <t>Martins</t>
  </si>
  <si>
    <t>Chaves</t>
  </si>
  <si>
    <t xml:space="preserve">martins.chave@gmail.com </t>
  </si>
  <si>
    <t>Lélio</t>
  </si>
  <si>
    <t>Ualane</t>
  </si>
  <si>
    <t>ualanelelio@gmail.com</t>
  </si>
  <si>
    <t>Dercio</t>
  </si>
  <si>
    <t>Maria</t>
  </si>
  <si>
    <t xml:space="preserve">derciomaria3@gmail.com </t>
  </si>
  <si>
    <t>Narciso</t>
  </si>
  <si>
    <t>narcisoamizade@gmail.com</t>
  </si>
  <si>
    <t>Fegui</t>
  </si>
  <si>
    <t xml:space="preserve">machavafegui89@gmail.com </t>
  </si>
  <si>
    <t>Remigio</t>
  </si>
  <si>
    <t>Mungoi</t>
  </si>
  <si>
    <t>jojoremu@gmail.com</t>
  </si>
  <si>
    <t>Michael</t>
  </si>
  <si>
    <t>Munde</t>
  </si>
  <si>
    <t xml:space="preserve">michael061994@gmail.com </t>
  </si>
  <si>
    <t>Jose</t>
  </si>
  <si>
    <t xml:space="preserve">Josemachava92@gmail.com </t>
  </si>
  <si>
    <t>Xai-xai</t>
  </si>
  <si>
    <t>Rogerio</t>
  </si>
  <si>
    <t>Manjate</t>
  </si>
  <si>
    <t xml:space="preserve">rogeriofmanjate@gmail.com </t>
  </si>
  <si>
    <t>Sarmento</t>
  </si>
  <si>
    <t>Navingo</t>
  </si>
  <si>
    <t xml:space="preserve">sarmento.navingo1@gmail.com </t>
  </si>
  <si>
    <t>Munguambe</t>
  </si>
  <si>
    <t xml:space="preserve">munguambefernando@gmail.com </t>
  </si>
  <si>
    <t xml:space="preserve">Manhiça </t>
  </si>
  <si>
    <t>Juliao</t>
  </si>
  <si>
    <t>Macie</t>
  </si>
  <si>
    <t>juliaomoz@gmail.com</t>
  </si>
  <si>
    <t>Humberto</t>
  </si>
  <si>
    <t>Zefanias</t>
  </si>
  <si>
    <t xml:space="preserve">humbertozefanias@gmail.com </t>
  </si>
  <si>
    <t>Elvino</t>
  </si>
  <si>
    <t>Nebeste</t>
  </si>
  <si>
    <t xml:space="preserve">elvinoalbertina@hotmail.com </t>
  </si>
  <si>
    <t>Saugina</t>
  </si>
  <si>
    <t>Neves</t>
  </si>
  <si>
    <t>suaneves@gamail.com</t>
  </si>
  <si>
    <t>Nammacha</t>
  </si>
  <si>
    <t>Cornélio</t>
  </si>
  <si>
    <t xml:space="preserve">Nenengue </t>
  </si>
  <si>
    <t xml:space="preserve">nenengue@gmail.com </t>
  </si>
  <si>
    <t>Edmundo</t>
  </si>
  <si>
    <t xml:space="preserve">edchissano@gmail.com </t>
  </si>
  <si>
    <t>Kala-kala</t>
  </si>
  <si>
    <t>Anastacio</t>
  </si>
  <si>
    <t>Paulo</t>
  </si>
  <si>
    <t xml:space="preserve">anastanciorogeriopaulo@gmail.com </t>
  </si>
  <si>
    <t>Olivia</t>
  </si>
  <si>
    <t>Nhar</t>
  </si>
  <si>
    <t>livianhar0@gmail.com</t>
  </si>
  <si>
    <t>Edson</t>
  </si>
  <si>
    <t>Luís</t>
  </si>
  <si>
    <t xml:space="preserve">edsonmabot@gmail.com </t>
  </si>
  <si>
    <t>Xavier</t>
  </si>
  <si>
    <t>Constantino</t>
  </si>
  <si>
    <t xml:space="preserve">constantinoxavier29@gmail.com </t>
  </si>
  <si>
    <t xml:space="preserve"> Monjane</t>
  </si>
  <si>
    <t xml:space="preserve">humbertomonjane@gmail.com </t>
  </si>
  <si>
    <t>Delegado</t>
  </si>
  <si>
    <t>Sergio</t>
  </si>
  <si>
    <t>Quichene</t>
  </si>
  <si>
    <t xml:space="preserve">sergioquichene@gmail.com </t>
  </si>
  <si>
    <t>José</t>
  </si>
  <si>
    <t>Jemusse</t>
  </si>
  <si>
    <t>josebentojemusse@gmail.com</t>
  </si>
  <si>
    <t>Filimone</t>
  </si>
  <si>
    <t>Macamo</t>
  </si>
  <si>
    <t>macamofilimone@gmail.com</t>
  </si>
  <si>
    <t>Eduardo</t>
  </si>
  <si>
    <t>Manuel</t>
  </si>
  <si>
    <t>Ivan</t>
  </si>
  <si>
    <t>Matavele</t>
  </si>
  <si>
    <t>Sofia</t>
  </si>
  <si>
    <t>Dionisia</t>
  </si>
  <si>
    <t>Machuza</t>
  </si>
  <si>
    <t>Joaquim</t>
  </si>
  <si>
    <t>Ferrao</t>
  </si>
  <si>
    <t>Eugénio</t>
  </si>
  <si>
    <t>Nhone</t>
  </si>
  <si>
    <t>Egídio</t>
  </si>
  <si>
    <t>Mutimba</t>
  </si>
  <si>
    <t>Tiago</t>
  </si>
  <si>
    <t>Matimbe</t>
  </si>
  <si>
    <t>Regina</t>
  </si>
  <si>
    <t>Guisele</t>
  </si>
  <si>
    <t>TÓPICOS MINISTRADOS</t>
  </si>
  <si>
    <t>FACILITADOR</t>
  </si>
  <si>
    <t>DIRECÇÃO/ INSTITUIÇÃO</t>
  </si>
  <si>
    <t>24°31'31.6"S</t>
  </si>
  <si>
    <t>33°00'09.1"E</t>
  </si>
  <si>
    <t xml:space="preserve">Conceito de infraestrutura agrária </t>
  </si>
  <si>
    <t>Eugénio Nhone</t>
  </si>
  <si>
    <t>Fases para o seu desenvolvimento</t>
  </si>
  <si>
    <t>Operação e Manutenção</t>
  </si>
  <si>
    <t>Cuamba / Manuel Egídio, Tiago</t>
  </si>
  <si>
    <t>Gestão de Infraestruturas</t>
  </si>
  <si>
    <t>Estabelecimento de gestão sustentável de uma infraestrutura</t>
  </si>
  <si>
    <t>Manuel, Egídio</t>
  </si>
  <si>
    <t>Fortalecimento de comités de gestão de infraestruturas</t>
  </si>
  <si>
    <t>NÃO</t>
  </si>
  <si>
    <t>SIM</t>
  </si>
  <si>
    <t>Oliveira</t>
  </si>
  <si>
    <t>Eduardo Cuamba</t>
  </si>
  <si>
    <t>Egídio Mutimba</t>
  </si>
  <si>
    <t>Manuel Langa</t>
  </si>
  <si>
    <t>Cuidado dos Animais de Tracção</t>
  </si>
  <si>
    <t>BENTRAIN-62</t>
  </si>
  <si>
    <t>Vacinação contra Newcastle</t>
  </si>
  <si>
    <t>BENTRAIN-63</t>
  </si>
  <si>
    <t>Planificação, Monitoria, Repórter e Gestão de Serviços de Extensão</t>
  </si>
  <si>
    <t>Processamento, Rotulagem e Etiquetagem dos Produtos</t>
  </si>
  <si>
    <t>Normas de Produção de Plântulas Certificadas</t>
  </si>
  <si>
    <t>TECTRAIN-45</t>
  </si>
  <si>
    <t>Captação de Contribuição Doméstica nos Projectos</t>
  </si>
  <si>
    <t>Técnicas de Blending para Produção de Pão</t>
  </si>
  <si>
    <t>Agronegócio e Ligação de Mercados</t>
  </si>
  <si>
    <t>Manutenção e Condução de Tratores</t>
  </si>
  <si>
    <t>Manutenção e Condução de Motorizadas</t>
  </si>
  <si>
    <t>TECTRAIN-46</t>
  </si>
  <si>
    <t>TECTRAIN-47</t>
  </si>
  <si>
    <t>TECTRAIN-48</t>
  </si>
  <si>
    <t>TECTRAIN-49</t>
  </si>
  <si>
    <t>Procedimentos de Contratação em Projectos de Desenvolvimento</t>
  </si>
  <si>
    <t>Gestão Financeira de Projectos de Desenvolvimento</t>
  </si>
  <si>
    <t>TECTRAIN-50</t>
  </si>
  <si>
    <t>Avaliação de Impacto em Projectos de Desenvolvimento</t>
  </si>
  <si>
    <t>Gestão e Implementação de Projectos de Desenvolvimento</t>
  </si>
  <si>
    <t>TECTRAIN-51</t>
  </si>
  <si>
    <t>Secretariado Executivo e Relações Públicas</t>
  </si>
  <si>
    <t>MODELO
101</t>
  </si>
  <si>
    <t>NUIT*</t>
  </si>
  <si>
    <t>Distrito*</t>
  </si>
  <si>
    <t>Localidade*</t>
  </si>
  <si>
    <t>TEMA CENTRAL*</t>
  </si>
  <si>
    <t>AUDIÊNCIA*</t>
  </si>
  <si>
    <t>INÍCIO (DATA)*</t>
  </si>
  <si>
    <t>LOCALIDADE*</t>
  </si>
  <si>
    <t>TÓPICOS DO TREINAMENTO*</t>
  </si>
  <si>
    <t>LATITUDE (Y)*</t>
  </si>
  <si>
    <t>LONGITUDE (X)*</t>
  </si>
  <si>
    <r>
      <rPr>
        <sz val="9"/>
        <color rgb="FF375623"/>
        <rFont val="Arial Nova Cond Light"/>
        <family val="2"/>
      </rPr>
      <t xml:space="preserve">MODELO
</t>
    </r>
    <r>
      <rPr>
        <sz val="11"/>
        <color rgb="FF375623"/>
        <rFont val="Arial Nova Cond Light"/>
        <family val="2"/>
      </rPr>
      <t xml:space="preserve">
</t>
    </r>
    <r>
      <rPr>
        <b/>
        <u/>
        <sz val="20"/>
        <color rgb="FFFF0000"/>
        <rFont val="Arial Nova Cond"/>
        <family val="2"/>
      </rPr>
      <t>101</t>
    </r>
  </si>
  <si>
    <t>fl_names</t>
  </si>
  <si>
    <t>Constantino Cuambe</t>
  </si>
  <si>
    <t>Baptista Zunguze</t>
  </si>
  <si>
    <t>Daniel Mate</t>
  </si>
  <si>
    <t>Esperança Muchanga</t>
  </si>
  <si>
    <t>Gil Nhantumbo</t>
  </si>
  <si>
    <t>Jerónimo Francisco</t>
  </si>
  <si>
    <t>José Cumbi</t>
  </si>
  <si>
    <t>Júlio Bila</t>
  </si>
  <si>
    <t>Júlio Macaco</t>
  </si>
  <si>
    <t>Lucas Chiau</t>
  </si>
  <si>
    <t>Lucília Santos</t>
  </si>
  <si>
    <t>Manuel Mangueze</t>
  </si>
  <si>
    <t>Neide Daniel</t>
  </si>
  <si>
    <t>Neila Manjate</t>
  </si>
  <si>
    <t>Rachida Abdul</t>
  </si>
  <si>
    <t>Rafelson Massingue</t>
  </si>
  <si>
    <t>Zileque Macate</t>
  </si>
  <si>
    <t>Vitoria Zucula</t>
  </si>
  <si>
    <t>António Chioze</t>
  </si>
  <si>
    <t>Flórda Ginger</t>
  </si>
  <si>
    <t>Maitê Madonela</t>
  </si>
  <si>
    <t>Amâncio Nhantumbo</t>
  </si>
  <si>
    <t>Andércio Vitane</t>
  </si>
  <si>
    <t>Augusto Oreste</t>
  </si>
  <si>
    <t>Luísa Calima</t>
  </si>
  <si>
    <t>Daniel Chitupila</t>
  </si>
  <si>
    <t>Dionísia Cuna</t>
  </si>
  <si>
    <t>Ana Silva</t>
  </si>
  <si>
    <t>Ernesto Wane</t>
  </si>
  <si>
    <t>Ibraimo Assane</t>
  </si>
  <si>
    <t>Tiago Tiago</t>
  </si>
  <si>
    <t>Joaquim Macaringue</t>
  </si>
  <si>
    <t>José Sambo</t>
  </si>
  <si>
    <t>Ámina Faquirá</t>
  </si>
  <si>
    <t>Nilza Adolfo</t>
  </si>
  <si>
    <t>Nordino Wello</t>
  </si>
  <si>
    <t>Osvaldo Banze</t>
  </si>
  <si>
    <t>Rosário Aide</t>
  </si>
  <si>
    <t>Pureza Monjane</t>
  </si>
  <si>
    <t>Ivan Matavele</t>
  </si>
  <si>
    <t>Joaquim Ferrão</t>
  </si>
  <si>
    <t>Mauro Suite</t>
  </si>
  <si>
    <t>Sofia Matola</t>
  </si>
  <si>
    <t>Jordão Humberto</t>
  </si>
  <si>
    <t>Carolino Martinho</t>
  </si>
  <si>
    <t>Fernando Sulemane</t>
  </si>
  <si>
    <t>Paulo Munembe</t>
  </si>
  <si>
    <t>84 0582252</t>
  </si>
  <si>
    <r>
      <rPr>
        <b/>
        <sz val="8"/>
        <color theme="9" tint="-0.499984740745262"/>
        <rFont val="Arial Nova Cond Light"/>
        <family val="2"/>
      </rPr>
      <t>VISTO</t>
    </r>
    <r>
      <rPr>
        <sz val="8"/>
        <color theme="9" tint="-0.499984740745262"/>
        <rFont val="Arial Nova Cond Light"/>
        <family val="2"/>
      </rPr>
      <t xml:space="preserve">
</t>
    </r>
    <r>
      <rPr>
        <i/>
        <sz val="8"/>
        <color theme="9" tint="-0.499984740745262"/>
        <rFont val="Arial Nova Cond Light"/>
        <family val="2"/>
      </rPr>
      <t>O Extensionista Coordenador</t>
    </r>
    <r>
      <rPr>
        <sz val="8"/>
        <color theme="9" tint="-0.499984740745262"/>
        <rFont val="Arial Nova Cond Light"/>
        <family val="2"/>
      </rPr>
      <t xml:space="preserve">
</t>
    </r>
    <r>
      <rPr>
        <i/>
        <sz val="8"/>
        <color theme="9" tint="-0.499984740745262"/>
        <rFont val="Arial Nova Cond Light"/>
        <family val="2"/>
      </rPr>
      <t xml:space="preserve">
</t>
    </r>
    <r>
      <rPr>
        <i/>
        <sz val="10"/>
        <color theme="9" tint="-0.499984740745262"/>
        <rFont val="Arial Nova Cond Light"/>
        <family val="2"/>
      </rPr>
      <t>Assinatura legível e carimbo</t>
    </r>
  </si>
  <si>
    <t>BENTRAIN-65</t>
  </si>
  <si>
    <t>Gestão do Fundo Comum</t>
  </si>
  <si>
    <t>BENTRAIN-66</t>
  </si>
  <si>
    <t>BENTRAIN-67</t>
  </si>
  <si>
    <t>Organização e Gestão de Reuniões - Assembleia Geral</t>
  </si>
  <si>
    <t>Eleição de Órgãos Sociais e Inclusão Social</t>
  </si>
  <si>
    <t>BENTRAIN-68</t>
  </si>
  <si>
    <t>BENTRAIN-99</t>
  </si>
  <si>
    <t>TECTRAIN-99</t>
  </si>
  <si>
    <t>Papel dos Órgãos de Liderança</t>
  </si>
  <si>
    <t>VISTO
O Extensionista Coordenador
Assinatura legível e carimbo</t>
  </si>
  <si>
    <t>Geremias</t>
  </si>
  <si>
    <t>Chauque</t>
  </si>
  <si>
    <t>Anastâncio Paulo</t>
  </si>
  <si>
    <t>863492155; 844909837</t>
  </si>
  <si>
    <t>Mazive</t>
  </si>
  <si>
    <t>Tsane</t>
  </si>
  <si>
    <t>Comité de Gestão do Corredor de Mucuine</t>
  </si>
  <si>
    <t>Simone</t>
  </si>
  <si>
    <t>Simbine</t>
  </si>
  <si>
    <t>Bernardo</t>
  </si>
  <si>
    <t>Pacho</t>
  </si>
  <si>
    <t>Matsinhe</t>
  </si>
  <si>
    <t>Julisse</t>
  </si>
  <si>
    <t>Mutuque</t>
  </si>
  <si>
    <t>Jona</t>
  </si>
  <si>
    <t>Brinque</t>
  </si>
  <si>
    <t>Novele</t>
  </si>
  <si>
    <t>Fenias</t>
  </si>
  <si>
    <t>Massingue</t>
  </si>
  <si>
    <t>Erdito</t>
  </si>
  <si>
    <t>Jumbo</t>
  </si>
  <si>
    <t>Alexandre</t>
  </si>
  <si>
    <t>Raminha</t>
  </si>
  <si>
    <t>Isaura</t>
  </si>
  <si>
    <t>chisingue</t>
  </si>
  <si>
    <t>Simao</t>
  </si>
  <si>
    <t>Azarias</t>
  </si>
  <si>
    <t>Slhulela</t>
  </si>
  <si>
    <t>Chadreque</t>
  </si>
  <si>
    <t>Augusto</t>
  </si>
  <si>
    <t>Arao</t>
  </si>
  <si>
    <t>Ngedeze</t>
  </si>
  <si>
    <t>Alfiado</t>
  </si>
  <si>
    <t>Lucas</t>
  </si>
  <si>
    <t>Kossa</t>
  </si>
  <si>
    <t>Titos</t>
  </si>
  <si>
    <t>Matuque</t>
  </si>
  <si>
    <t>Ricardo</t>
  </si>
  <si>
    <t>Rafael</t>
  </si>
  <si>
    <t>Alfredo</t>
  </si>
  <si>
    <t>Sumbane</t>
  </si>
  <si>
    <t>Orlando</t>
  </si>
  <si>
    <t>Covane</t>
  </si>
  <si>
    <t>Candido</t>
  </si>
  <si>
    <t>Ana</t>
  </si>
  <si>
    <t>Costodio</t>
  </si>
  <si>
    <t>Mafuane</t>
  </si>
  <si>
    <t>Jostino</t>
  </si>
  <si>
    <t>Nombora</t>
  </si>
  <si>
    <t>Antonio</t>
  </si>
  <si>
    <t>Simbene</t>
  </si>
  <si>
    <t>Juliasse</t>
  </si>
  <si>
    <t>Muthuque</t>
  </si>
  <si>
    <t>Joana</t>
  </si>
  <si>
    <t>Erinque</t>
  </si>
  <si>
    <t>Novel</t>
  </si>
  <si>
    <t>Massigue</t>
  </si>
  <si>
    <t>Carlito</t>
  </si>
  <si>
    <t>Benedito</t>
  </si>
  <si>
    <t>Mactheque</t>
  </si>
  <si>
    <t>Raninha</t>
  </si>
  <si>
    <t>Chisiane</t>
  </si>
  <si>
    <t>alfredo</t>
  </si>
  <si>
    <t>Jeremias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</si>
</sst>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[$-409]d\-mmm\-yyyy;@"/>
    <numFmt numFmtId="165" formatCode="m/d/yyyy;@"/>
    <numFmt numFmtId="166" formatCode="_-* #,##0.00_-;\-* #,##0.00_-;_-* &quot;-&quot;??_-;_-@_-"/>
    <numFmt numFmtId="167" formatCode="_-* #,##0.00\ _€_-;\-* #,##0.00\ _€_-;_-* &quot;-&quot;??\ _€_-;_-@_-"/>
    <numFmt numFmtId="168" formatCode="h:mm;@"/>
    <numFmt numFmtId="169" formatCode="0.000000000"/>
    <numFmt numFmtId="170" formatCode="0.00000000000"/>
  </numFmts>
  <fonts count="1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 tint="-0.499984740745262"/>
      <name val="Arial Nova Cond Light"/>
      <family val="2"/>
    </font>
    <font>
      <sz val="9"/>
      <color rgb="FF375623"/>
      <name val="Arial Nova Cond Light"/>
      <family val="2"/>
    </font>
    <font>
      <sz val="11"/>
      <color rgb="FF375623"/>
      <name val="Arial Nova Cond Light"/>
      <family val="2"/>
    </font>
    <font>
      <b/>
      <u/>
      <sz val="20"/>
      <color rgb="FFFF0000"/>
      <name val="Arial Nova Cond"/>
      <family val="2"/>
    </font>
    <font>
      <sz val="10"/>
      <color theme="9" tint="-0.499984740745262"/>
      <name val="Arial Nova Cond Light"/>
      <family val="2"/>
    </font>
    <font>
      <sz val="8"/>
      <color theme="9" tint="-0.499984740745262"/>
      <name val="Arial Nova Cond Light"/>
      <family val="2"/>
    </font>
    <font>
      <b/>
      <sz val="8"/>
      <color theme="9" tint="-0.499984740745262"/>
      <name val="Arial Nova Cond Light"/>
      <family val="2"/>
    </font>
    <font>
      <i/>
      <sz val="8"/>
      <color theme="9" tint="-0.499984740745262"/>
      <name val="Arial Nova Cond Light"/>
      <family val="2"/>
    </font>
    <font>
      <b/>
      <sz val="9"/>
      <color theme="9" tint="-0.499984740745262"/>
      <name val="Arial Nova Cond Light"/>
      <family val="2"/>
    </font>
    <font>
      <b/>
      <sz val="11"/>
      <color theme="1"/>
      <name val="Arial Nova Cond Light"/>
      <family val="2"/>
    </font>
    <font>
      <b/>
      <sz val="9"/>
      <color theme="1"/>
      <name val="Arial Nova Cond Light"/>
      <family val="2"/>
    </font>
    <font>
      <sz val="7.5"/>
      <color theme="9" tint="-0.499984740745262"/>
      <name val="Arial Nova Cond Light"/>
      <family val="2"/>
    </font>
    <font>
      <b/>
      <sz val="10"/>
      <color theme="9" tint="-0.499984740745262"/>
      <name val="Arial Nova Cond Light"/>
      <family val="2"/>
    </font>
    <font>
      <sz val="7"/>
      <color theme="9" tint="-0.499984740745262"/>
      <name val="Arial Nova Cond Light"/>
      <family val="2"/>
    </font>
    <font>
      <sz val="9"/>
      <color theme="9" tint="-0.499984740745262"/>
      <name val="Arial Nova Cond Light"/>
      <family val="2"/>
    </font>
    <font>
      <sz val="6"/>
      <color theme="9" tint="-0.499984740745262"/>
      <name val="Arial Nova Cond Light"/>
      <family val="2"/>
    </font>
    <font>
      <b/>
      <sz val="11"/>
      <color theme="9" tint="-0.499984740745262"/>
      <name val="Arial Nova Cond Light"/>
      <family val="2"/>
    </font>
    <font>
      <sz val="11"/>
      <color theme="1"/>
      <name val="Arial Nova Cond Light"/>
      <family val="2"/>
    </font>
    <font>
      <sz val="10"/>
      <name val="Arial Nova Cond Light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Arial Narrow"/>
      <family val="2"/>
    </font>
    <font>
      <sz val="11"/>
      <name val="Arial Narrow"/>
      <family val="2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b/>
      <sz val="22"/>
      <color theme="9" tint="-0.499984740745262"/>
      <name val="Arial Nova Cond"/>
      <family val="2"/>
    </font>
    <font>
      <sz val="8"/>
      <color rgb="FF375623"/>
      <name val="Arial Nova Cond Light"/>
      <family val="2"/>
    </font>
    <font>
      <b/>
      <sz val="18"/>
      <color theme="9" tint="-0.499984740745262"/>
      <name val="Arial Nova Cond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 Nova Cond Light"/>
      <family val="2"/>
    </font>
    <font>
      <b/>
      <sz val="20"/>
      <color theme="9" tint="-0.499984740745262"/>
      <name val="Arial Nova Cond"/>
      <family val="2"/>
    </font>
    <font>
      <b/>
      <sz val="8"/>
      <color theme="1"/>
      <name val="Arial Nova Cond Light"/>
      <family val="2"/>
    </font>
    <font>
      <sz val="8"/>
      <color rgb="FF375623"/>
      <name val="Arial Nova Cond"/>
      <family val="2"/>
    </font>
    <font>
      <b/>
      <sz val="8"/>
      <color rgb="FF375623"/>
      <name val="Arial Nova Cond"/>
      <family val="2"/>
    </font>
    <font>
      <b/>
      <sz val="20"/>
      <color rgb="FF375623"/>
      <name val="Arial Nova Cond"/>
      <family val="2"/>
    </font>
    <font>
      <b/>
      <sz val="20"/>
      <color rgb="FFFF0000"/>
      <name val="Arial Nova Cond"/>
      <family val="2"/>
    </font>
    <font>
      <i/>
      <sz val="6"/>
      <color theme="9" tint="-0.499984740745262"/>
      <name val="Arial Nova Cond Light"/>
      <family val="2"/>
    </font>
    <font>
      <sz val="9"/>
      <color theme="1" tint="4.9989318521683403E-2"/>
      <name val="Arial Nova Cond Light"/>
      <family val="2"/>
    </font>
    <font>
      <b/>
      <sz val="12"/>
      <color theme="9" tint="-0.499984740745262"/>
      <name val="Arial Nova Cond Light"/>
      <family val="2"/>
    </font>
    <font>
      <b/>
      <sz val="24"/>
      <color rgb="FFFF0000"/>
      <name val="Arial Nova Cond"/>
      <family val="2"/>
    </font>
    <font>
      <b/>
      <sz val="24"/>
      <color theme="9" tint="-0.499984740745262"/>
      <name val="Arial Nova Cond"/>
      <family val="2"/>
    </font>
    <font>
      <b/>
      <sz val="28"/>
      <color theme="9" tint="-0.499984740745262"/>
      <name val="Arial Nova Cond"/>
      <family val="2"/>
    </font>
    <font>
      <i/>
      <sz val="9"/>
      <color theme="9" tint="-0.499984740745262"/>
      <name val="Arial Nova Cond Light"/>
      <family val="2"/>
    </font>
    <font>
      <b/>
      <sz val="10"/>
      <color theme="1"/>
      <name val="Arial Nova Cond Light"/>
      <family val="2"/>
    </font>
    <font>
      <b/>
      <sz val="12"/>
      <color theme="9" tint="-0.499984740745262"/>
      <name val="Arial Black"/>
      <family val="2"/>
    </font>
    <font>
      <b/>
      <sz val="12"/>
      <color rgb="FFFF0000"/>
      <name val="Arial Black"/>
      <family val="2"/>
    </font>
    <font>
      <b/>
      <sz val="12"/>
      <name val="Arial Black"/>
      <family val="2"/>
    </font>
    <font>
      <b/>
      <sz val="8"/>
      <color rgb="FF002060"/>
      <name val="Arial Nova Cond Light"/>
      <family val="2"/>
    </font>
    <font>
      <sz val="8"/>
      <color rgb="FF002060"/>
      <name val="Arial Nova Cond Light"/>
      <family val="2"/>
    </font>
    <font>
      <sz val="10"/>
      <color theme="1"/>
      <name val="Arial Nova Cond Light"/>
      <family val="2"/>
    </font>
    <font>
      <sz val="8"/>
      <color theme="2" tint="-0.499984740745262"/>
      <name val="Arial Nova Cond Light"/>
      <family val="2"/>
    </font>
    <font>
      <sz val="7"/>
      <color theme="2" tint="-0.499984740745262"/>
      <name val="Arial Nova Cond Light"/>
      <family val="2"/>
    </font>
    <font>
      <sz val="8"/>
      <color theme="2" tint="-0.249977111117893"/>
      <name val="Arial Nova Cond Light"/>
      <family val="2"/>
    </font>
    <font>
      <b/>
      <sz val="20"/>
      <color theme="9" tint="-0.499984740745262"/>
      <name val="Franklin Gothic Medium Cond"/>
      <family val="2"/>
    </font>
    <font>
      <b/>
      <sz val="22"/>
      <color theme="9" tint="-0.499984740745262"/>
      <name val="Franklin Gothic Medium Cond"/>
      <family val="2"/>
    </font>
    <font>
      <sz val="9"/>
      <color theme="1"/>
      <name val="Arial Nova Cond Light"/>
      <family val="2"/>
    </font>
    <font>
      <sz val="11"/>
      <color theme="2" tint="-0.499984740745262"/>
      <name val="Arial Nova Cond Light"/>
      <family val="2"/>
    </font>
    <font>
      <sz val="8"/>
      <color theme="1"/>
      <name val="Arial Nova Cond Light"/>
      <family val="2"/>
    </font>
    <font>
      <sz val="8"/>
      <color rgb="FFFF0000"/>
      <name val="Arial Nova Cond Light"/>
      <family val="2"/>
    </font>
    <font>
      <sz val="9"/>
      <color rgb="FFFF0000"/>
      <name val="Arial Nova Cond Light"/>
      <family val="2"/>
    </font>
    <font>
      <b/>
      <sz val="27"/>
      <color theme="9" tint="-0.499984740745262"/>
      <name val="Franklin Gothic Medium Cond"/>
      <family val="2"/>
    </font>
    <font>
      <b/>
      <sz val="36"/>
      <color theme="9" tint="-0.499984740745262"/>
      <name val="Arial Nova Cond"/>
      <family val="2"/>
    </font>
    <font>
      <sz val="11"/>
      <name val="Calibri Light"/>
      <family val="2"/>
      <scheme val="major"/>
    </font>
    <font>
      <sz val="11"/>
      <name val="Arial Nova Cond Light"/>
      <family val="2"/>
    </font>
    <font>
      <sz val="8"/>
      <name val="Arial Nova Cond Light"/>
      <family val="2"/>
    </font>
    <font>
      <b/>
      <sz val="8"/>
      <name val="Arial Nova Cond Light"/>
      <family val="2"/>
    </font>
    <font>
      <b/>
      <sz val="11"/>
      <name val="Arial Nova Cond Light"/>
      <family val="2"/>
    </font>
    <font>
      <b/>
      <sz val="32"/>
      <color theme="9" tint="-0.499984740745262"/>
      <name val="Franklin Gothic Medium Cond"/>
      <family val="2"/>
    </font>
    <font>
      <b/>
      <sz val="11"/>
      <name val="Calibri Light"/>
      <family val="2"/>
      <scheme val="major"/>
    </font>
    <font>
      <b/>
      <sz val="11"/>
      <name val="Arial Nova Cond"/>
      <family val="2"/>
    </font>
    <font>
      <sz val="11"/>
      <color theme="1"/>
      <name val="Arial Nova Cond"/>
      <family val="2"/>
    </font>
    <font>
      <sz val="11"/>
      <name val="Arial Nova Cond"/>
      <family val="2"/>
    </font>
    <font>
      <b/>
      <sz val="12"/>
      <name val="Arial Nova Cond Light"/>
      <family val="2"/>
    </font>
    <font>
      <b/>
      <sz val="9"/>
      <name val="Arial Nova Cond Light"/>
      <family val="2"/>
    </font>
    <font>
      <sz val="9"/>
      <name val="Arial Nova Cond Light"/>
      <family val="2"/>
    </font>
    <font>
      <b/>
      <sz val="7"/>
      <color theme="9" tint="-0.499984740745262"/>
      <name val="Arial Nova Cond Light"/>
      <family val="2"/>
    </font>
    <font>
      <b/>
      <sz val="10"/>
      <name val="Arial Nova Cond Light"/>
      <family val="2"/>
    </font>
    <font>
      <sz val="12"/>
      <name val="Arial Nova Cond Light"/>
      <family val="2"/>
    </font>
    <font>
      <sz val="8"/>
      <color theme="1" tint="4.9989318521683403E-2"/>
      <name val="Arial Nova Cond Light"/>
      <family val="2"/>
    </font>
    <font>
      <b/>
      <sz val="28"/>
      <color theme="9" tint="-0.499984740745262"/>
      <name val="Arial Nova Cond Light"/>
      <family val="2"/>
    </font>
    <font>
      <b/>
      <sz val="26"/>
      <color theme="9" tint="-0.499984740745262"/>
      <name val="Arial Nova Cond Light"/>
      <family val="2"/>
    </font>
    <font>
      <b/>
      <sz val="8"/>
      <color theme="1" tint="4.9989318521683403E-2"/>
      <name val="Arial Nova Cond Light"/>
      <family val="2"/>
    </font>
    <font>
      <sz val="6"/>
      <color theme="1" tint="4.9989318521683403E-2"/>
      <name val="Arial Nova Cond Light"/>
      <family val="2"/>
    </font>
    <font>
      <b/>
      <u/>
      <sz val="22"/>
      <color rgb="FFFF0000"/>
      <name val="Arial Nova Cond"/>
      <family val="2"/>
    </font>
    <font>
      <sz val="12"/>
      <color theme="1"/>
      <name val="Arial Nova Cond Light"/>
      <family val="2"/>
    </font>
    <font>
      <sz val="11"/>
      <color rgb="FFFF0000"/>
      <name val="Arial Narrow"/>
      <family val="2"/>
    </font>
    <font>
      <b/>
      <sz val="6"/>
      <color theme="9" tint="-0.499984740745262"/>
      <name val="Arial Nova Cond Light"/>
      <family val="2"/>
    </font>
    <font>
      <sz val="7"/>
      <color theme="1"/>
      <name val="Arial Nova Cond Light"/>
      <family val="2"/>
    </font>
    <font>
      <sz val="7.5"/>
      <color rgb="FFFF0000"/>
      <name val="Arial Nova Cond Light"/>
      <family val="2"/>
    </font>
    <font>
      <sz val="7"/>
      <color rgb="FFFF0000"/>
      <name val="Arial Nova Cond Light"/>
      <family val="2"/>
    </font>
    <font>
      <sz val="11"/>
      <color rgb="FF000000"/>
      <name val="Arial Nova Cond Light"/>
      <family val="2"/>
    </font>
    <font>
      <sz val="11"/>
      <color rgb="FF151111"/>
      <name val="Arial Nova Cond Light"/>
      <family val="2"/>
    </font>
    <font>
      <b/>
      <sz val="11"/>
      <color theme="0"/>
      <name val="Arial Nova Cond Light"/>
      <family val="2"/>
    </font>
    <font>
      <b/>
      <sz val="9"/>
      <color theme="0"/>
      <name val="Arial Nova Cond Light"/>
      <family val="2"/>
    </font>
    <font>
      <b/>
      <sz val="14"/>
      <color theme="0"/>
      <name val="Arial Nova Cond Light"/>
      <family val="2"/>
    </font>
    <font>
      <sz val="10"/>
      <name val="Arial Narrow"/>
      <family val="2"/>
    </font>
    <font>
      <b/>
      <sz val="30"/>
      <color theme="9" tint="-0.499984740745262"/>
      <name val="Franklin Gothic Medium Cond"/>
      <family val="2"/>
    </font>
    <font>
      <sz val="12"/>
      <name val="Arial Narrow"/>
      <family val="2"/>
    </font>
    <font>
      <sz val="8"/>
      <name val="Arial Narrow"/>
      <family val="2"/>
    </font>
    <font>
      <b/>
      <i/>
      <sz val="11"/>
      <color rgb="FFFF0000"/>
      <name val="Arial Narrow"/>
      <family val="2"/>
    </font>
    <font>
      <b/>
      <sz val="11"/>
      <color rgb="FFFF0000"/>
      <name val="Arial Narrow"/>
      <family val="2"/>
    </font>
    <font>
      <b/>
      <sz val="11"/>
      <color rgb="FFFF0000"/>
      <name val="Arial Nova Cond Light"/>
      <family val="2"/>
    </font>
    <font>
      <sz val="11"/>
      <color rgb="FFFF0000"/>
      <name val="Arial Nova Cond Light"/>
      <family val="2"/>
    </font>
    <font>
      <b/>
      <sz val="11"/>
      <color rgb="FF401D06"/>
      <name val="Arial Nova Cond Light"/>
      <family val="2"/>
    </font>
    <font>
      <sz val="11"/>
      <color rgb="FF401D06"/>
      <name val="Arial Nova Cond Light"/>
      <family val="2"/>
    </font>
    <font>
      <sz val="12"/>
      <color theme="9" tint="-0.499984740745262"/>
      <name val="Arial Nova Cond Light"/>
      <family val="2"/>
    </font>
    <font>
      <b/>
      <sz val="12"/>
      <color theme="0"/>
      <name val="Arial Nova Cond Light"/>
      <family val="2"/>
    </font>
    <font>
      <i/>
      <sz val="10"/>
      <color theme="9" tint="-0.499984740745262"/>
      <name val="Arial Nova Cond Light"/>
      <family val="2"/>
    </font>
  </fonts>
  <fills count="4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-0.499984740745262"/>
      </left>
      <right/>
      <top style="thin">
        <color theme="9" tint="-0.499984740745262"/>
      </top>
      <bottom/>
      <diagonal/>
    </border>
    <border>
      <left/>
      <right/>
      <top style="thin">
        <color theme="9" tint="-0.499984740745262"/>
      </top>
      <bottom/>
      <diagonal/>
    </border>
    <border>
      <left style="hair">
        <color indexed="64"/>
      </left>
      <right/>
      <top style="thin">
        <color theme="9" tint="-0.499984740745262"/>
      </top>
      <bottom/>
      <diagonal/>
    </border>
    <border>
      <left/>
      <right style="hair">
        <color indexed="64"/>
      </right>
      <top style="thin">
        <color theme="9" tint="-0.499984740745262"/>
      </top>
      <bottom/>
      <diagonal/>
    </border>
    <border>
      <left/>
      <right style="hair">
        <color theme="9" tint="-0.499984740745262"/>
      </right>
      <top style="thin">
        <color theme="9" tint="-0.499984740745262"/>
      </top>
      <bottom/>
      <diagonal/>
    </border>
    <border>
      <left style="hair">
        <color theme="9" tint="-0.499984740745262"/>
      </left>
      <right/>
      <top style="thin">
        <color theme="9" tint="-0.499984740745262"/>
      </top>
      <bottom/>
      <diagonal/>
    </border>
    <border>
      <left/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/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theme="9" tint="-0.499984740745262"/>
      </right>
      <top/>
      <bottom/>
      <diagonal/>
    </border>
    <border>
      <left style="thin">
        <color theme="9" tint="-0.499984740745262"/>
      </left>
      <right/>
      <top style="hair">
        <color theme="5" tint="-0.499984740745262"/>
      </top>
      <bottom style="hair">
        <color theme="5" tint="-0.499984740745262"/>
      </bottom>
      <diagonal/>
    </border>
    <border>
      <left/>
      <right/>
      <top style="hair">
        <color theme="5" tint="-0.499984740745262"/>
      </top>
      <bottom style="hair">
        <color theme="5" tint="-0.499984740745262"/>
      </bottom>
      <diagonal/>
    </border>
    <border>
      <left/>
      <right style="hair">
        <color theme="9" tint="-0.499984740745262"/>
      </right>
      <top style="hair">
        <color theme="5" tint="-0.499984740745262"/>
      </top>
      <bottom style="hair">
        <color theme="5" tint="-0.499984740745262"/>
      </bottom>
      <diagonal/>
    </border>
    <border>
      <left style="hair">
        <color theme="9" tint="-0.499984740745262"/>
      </left>
      <right/>
      <top/>
      <bottom/>
      <diagonal/>
    </border>
    <border>
      <left style="thin">
        <color theme="9" tint="-0.499984740745262"/>
      </left>
      <right/>
      <top/>
      <bottom style="thin">
        <color theme="9" tint="-0.499984740745262"/>
      </bottom>
      <diagonal/>
    </border>
    <border>
      <left/>
      <right/>
      <top/>
      <bottom style="thin">
        <color theme="9" tint="-0.499984740745262"/>
      </bottom>
      <diagonal/>
    </border>
    <border>
      <left style="hair">
        <color indexed="64"/>
      </left>
      <right/>
      <top/>
      <bottom style="thin">
        <color theme="9" tint="-0.499984740745262"/>
      </bottom>
      <diagonal/>
    </border>
    <border>
      <left/>
      <right style="hair">
        <color indexed="64"/>
      </right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 style="hair">
        <color theme="9" tint="-0.499984740745262"/>
      </left>
      <right/>
      <top/>
      <bottom style="thin">
        <color theme="9" tint="-0.499984740745262"/>
      </bottom>
      <diagonal/>
    </border>
    <border>
      <left style="hair">
        <color theme="9" tint="-0.499984740745262"/>
      </left>
      <right/>
      <top style="hair">
        <color theme="9" tint="-0.499984740745262"/>
      </top>
      <bottom style="hair">
        <color theme="9" tint="-0.499984740745262"/>
      </bottom>
      <diagonal/>
    </border>
    <border>
      <left/>
      <right/>
      <top style="hair">
        <color theme="9" tint="-0.499984740745262"/>
      </top>
      <bottom style="hair">
        <color theme="9" tint="-0.499984740745262"/>
      </bottom>
      <diagonal/>
    </border>
    <border>
      <left/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 style="thin">
        <color indexed="64"/>
      </left>
      <right/>
      <top style="thin">
        <color indexed="64"/>
      </top>
      <bottom style="hair">
        <color theme="9" tint="-0.499984740745262"/>
      </bottom>
      <diagonal/>
    </border>
    <border>
      <left/>
      <right/>
      <top style="thin">
        <color indexed="64"/>
      </top>
      <bottom style="hair">
        <color theme="9" tint="-0.499984740745262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theme="9" tint="-0.499984740745262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9" tint="-0.4999847407452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theme="9" tint="-0.499984740745262"/>
      </top>
      <bottom style="hair">
        <color indexed="64"/>
      </bottom>
      <diagonal/>
    </border>
    <border>
      <left style="hair">
        <color theme="9" tint="-0.499984740745262"/>
      </left>
      <right style="thin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 style="thin">
        <color theme="9" tint="-0.499984740745262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 style="hair">
        <color theme="9" tint="-0.499984740745262"/>
      </left>
      <right style="thin">
        <color indexed="64"/>
      </right>
      <top style="hair">
        <color theme="9" tint="-0.499984740745262"/>
      </top>
      <bottom style="hair">
        <color theme="9" tint="-0.499984740745262"/>
      </bottom>
      <diagonal/>
    </border>
    <border>
      <left style="thin">
        <color theme="9" tint="-0.499984740745262"/>
      </left>
      <right/>
      <top style="thin">
        <color theme="9" tint="-0.499984740745262"/>
      </top>
      <bottom style="hair">
        <color theme="9" tint="-0.499984740745262"/>
      </bottom>
      <diagonal/>
    </border>
    <border>
      <left style="hair">
        <color indexed="64"/>
      </left>
      <right style="thin">
        <color theme="9" tint="-0.499984740745262"/>
      </right>
      <top style="thin">
        <color theme="9" tint="-0.499984740745262"/>
      </top>
      <bottom style="hair">
        <color indexed="64"/>
      </bottom>
      <diagonal/>
    </border>
    <border>
      <left style="thin">
        <color theme="9" tint="-0.499984740745262"/>
      </left>
      <right/>
      <top style="hair">
        <color theme="9" tint="-0.499984740745262"/>
      </top>
      <bottom style="hair">
        <color theme="9" tint="-0.499984740745262"/>
      </bottom>
      <diagonal/>
    </border>
    <border>
      <left style="hair">
        <color indexed="64"/>
      </left>
      <right style="thin">
        <color theme="9" tint="-0.499984740745262"/>
      </right>
      <top style="hair">
        <color indexed="64"/>
      </top>
      <bottom style="hair">
        <color indexed="64"/>
      </bottom>
      <diagonal/>
    </border>
    <border>
      <left style="thin">
        <color theme="9" tint="-0.499984740745262"/>
      </left>
      <right/>
      <top style="hair">
        <color theme="9" tint="-0.499984740745262"/>
      </top>
      <bottom style="thin">
        <color theme="9" tint="-0.499984740745262"/>
      </bottom>
      <diagonal/>
    </border>
    <border>
      <left/>
      <right style="hair">
        <color theme="9" tint="-0.499984740745262"/>
      </right>
      <top style="hair">
        <color theme="9" tint="-0.499984740745262"/>
      </top>
      <bottom style="thin">
        <color theme="9" tint="-0.499984740745262"/>
      </bottom>
      <diagonal/>
    </border>
    <border>
      <left style="hair">
        <color theme="9" tint="-0.499984740745262"/>
      </left>
      <right/>
      <top style="hair">
        <color theme="9" tint="-0.499984740745262"/>
      </top>
      <bottom style="thin">
        <color theme="9" tint="-0.499984740745262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thin">
        <color theme="9" tint="-0.499984740745262"/>
      </bottom>
      <diagonal/>
    </border>
    <border>
      <left style="hair">
        <color theme="9" tint="-0.499984740745262"/>
      </left>
      <right style="thin">
        <color theme="9" tint="-0.499984740745262"/>
      </right>
      <top style="hair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 style="hair">
        <color theme="9" tint="-0.499984740745262"/>
      </right>
      <top style="hair">
        <color theme="9" tint="-0.499984740745262"/>
      </top>
      <bottom style="thin">
        <color theme="9" tint="-0.499984740745262"/>
      </bottom>
      <diagonal/>
    </border>
    <border>
      <left/>
      <right/>
      <top style="hair">
        <color indexed="64"/>
      </top>
      <bottom style="thin">
        <color theme="9" tint="-0.499984740745262"/>
      </bottom>
      <diagonal/>
    </border>
    <border>
      <left/>
      <right style="hair">
        <color indexed="64"/>
      </right>
      <top style="hair">
        <color indexed="64"/>
      </top>
      <bottom style="thin">
        <color theme="9" tint="-0.499984740745262"/>
      </bottom>
      <diagonal/>
    </border>
    <border>
      <left style="hair">
        <color indexed="64"/>
      </left>
      <right/>
      <top style="hair">
        <color indexed="64"/>
      </top>
      <bottom style="thin">
        <color theme="9" tint="-0.499984740745262"/>
      </bottom>
      <diagonal/>
    </border>
    <border>
      <left style="hair">
        <color theme="9" tint="-0.499984740745262"/>
      </left>
      <right style="thin">
        <color indexed="64"/>
      </right>
      <top style="hair">
        <color theme="9" tint="-0.499984740745262"/>
      </top>
      <bottom style="thin">
        <color theme="9" tint="-0.499984740745262"/>
      </bottom>
      <diagonal/>
    </border>
    <border>
      <left/>
      <right/>
      <top style="medium">
        <color theme="9" tint="-0.499984740745262"/>
      </top>
      <bottom/>
      <diagonal/>
    </border>
    <border>
      <left/>
      <right style="thin">
        <color indexed="64"/>
      </right>
      <top style="hair">
        <color theme="9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hair">
        <color theme="9" tint="-0.499984740745262"/>
      </top>
      <bottom/>
      <diagonal/>
    </border>
    <border>
      <left/>
      <right style="hair">
        <color indexed="64"/>
      </right>
      <top style="hair">
        <color theme="9" tint="-0.499984740745262"/>
      </top>
      <bottom/>
      <diagonal/>
    </border>
    <border>
      <left style="hair">
        <color indexed="64"/>
      </left>
      <right/>
      <top style="hair">
        <color theme="9" tint="-0.499984740745262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theme="9" tint="-0.499984740745262"/>
      </right>
      <top/>
      <bottom style="hair">
        <color theme="9" tint="-0.499984740745262"/>
      </bottom>
      <diagonal/>
    </border>
    <border>
      <left style="hair">
        <color theme="9" tint="-0.499984740745262"/>
      </left>
      <right style="hair">
        <color theme="9" tint="-0.499984740745262"/>
      </right>
      <top/>
      <bottom style="hair">
        <color theme="9" tint="-0.499984740745262"/>
      </bottom>
      <diagonal/>
    </border>
    <border>
      <left style="hair">
        <color theme="9" tint="-0.499984740745262"/>
      </left>
      <right style="thin">
        <color theme="9" tint="-0.499984740745262"/>
      </right>
      <top/>
      <bottom style="hair">
        <color theme="9" tint="-0.499984740745262"/>
      </bottom>
      <diagonal/>
    </border>
    <border>
      <left style="thin">
        <color theme="9" tint="-0.499984740745262"/>
      </left>
      <right style="hair">
        <color theme="9" tint="-0.499984740745262"/>
      </right>
      <top/>
      <bottom style="hair">
        <color theme="9" tint="-0.499984740745262"/>
      </bottom>
      <diagonal/>
    </border>
    <border>
      <left style="hair">
        <color theme="9" tint="-0.499984740745262"/>
      </left>
      <right/>
      <top/>
      <bottom style="hair">
        <color theme="9" tint="-0.499984740745262"/>
      </bottom>
      <diagonal/>
    </border>
    <border>
      <left style="hair">
        <color theme="9" tint="-0.499984740745262"/>
      </left>
      <right style="hair">
        <color theme="9" tint="-0.499984740745262"/>
      </right>
      <top style="thin">
        <color indexed="64"/>
      </top>
      <bottom style="hair">
        <color theme="9" tint="-0.499984740745262"/>
      </bottom>
      <diagonal/>
    </border>
    <border>
      <left style="thin">
        <color indexed="64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 style="hair">
        <color theme="9" tint="-0.499984740745262"/>
      </left>
      <right/>
      <top style="hair">
        <color theme="9" tint="-0.499984740745262"/>
      </top>
      <bottom style="thin">
        <color indexed="64"/>
      </bottom>
      <diagonal/>
    </border>
    <border>
      <left/>
      <right/>
      <top style="hair">
        <color theme="9" tint="-0.499984740745262"/>
      </top>
      <bottom style="thin">
        <color indexed="64"/>
      </bottom>
      <diagonal/>
    </border>
    <border>
      <left/>
      <right style="hair">
        <color theme="9" tint="-0.499984740745262"/>
      </right>
      <top style="hair">
        <color theme="9" tint="-0.499984740745262"/>
      </top>
      <bottom style="thin">
        <color indexed="64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thin">
        <color indexed="64"/>
      </bottom>
      <diagonal/>
    </border>
    <border>
      <left style="hair">
        <color theme="9" tint="-0.499984740745262"/>
      </left>
      <right style="thin">
        <color indexed="64"/>
      </right>
      <top style="thin">
        <color indexed="64"/>
      </top>
      <bottom style="hair">
        <color theme="9" tint="-0.499984740745262"/>
      </bottom>
      <diagonal/>
    </border>
    <border>
      <left/>
      <right style="thin">
        <color indexed="64"/>
      </right>
      <top style="hair">
        <color theme="9" tint="-0.499984740745262"/>
      </top>
      <bottom style="hair">
        <color theme="9" tint="-0.499984740745262"/>
      </bottom>
      <diagonal/>
    </border>
    <border>
      <left style="hair">
        <color theme="9" tint="-0.499984740745262"/>
      </left>
      <right style="thin">
        <color indexed="64"/>
      </right>
      <top/>
      <bottom style="hair">
        <color theme="9" tint="-0.499984740745262"/>
      </bottom>
      <diagonal/>
    </border>
    <border>
      <left style="thin">
        <color indexed="64"/>
      </left>
      <right/>
      <top style="hair">
        <color theme="9" tint="-0.499984740745262"/>
      </top>
      <bottom style="hair">
        <color theme="9" tint="-0.499984740745262"/>
      </bottom>
      <diagonal/>
    </border>
    <border>
      <left style="thin">
        <color indexed="64"/>
      </left>
      <right/>
      <top style="hair">
        <color theme="9" tint="-0.499984740745262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theme="9" tint="-0.499984740745262"/>
      </top>
      <bottom style="thin">
        <color indexed="64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/>
      <diagonal/>
    </border>
    <border>
      <left style="hair">
        <color theme="9" tint="-0.499984740745262"/>
      </left>
      <right style="hair">
        <color theme="9" tint="-0.499984740745262"/>
      </right>
      <top style="thin">
        <color theme="9" tint="-0.499984740745262"/>
      </top>
      <bottom style="hair">
        <color theme="9" tint="-0.499984740745262"/>
      </bottom>
      <diagonal/>
    </border>
    <border>
      <left style="hair">
        <color theme="9" tint="-0.499984740745262"/>
      </left>
      <right/>
      <top style="thin">
        <color theme="9" tint="-0.499984740745262"/>
      </top>
      <bottom style="hair">
        <color theme="9" tint="-0.499984740745262"/>
      </bottom>
      <diagonal/>
    </border>
    <border>
      <left/>
      <right style="hair">
        <color theme="9" tint="-0.499984740745262"/>
      </right>
      <top/>
      <bottom/>
      <diagonal/>
    </border>
    <border>
      <left style="hair">
        <color theme="9" tint="-0.499984740745262"/>
      </left>
      <right/>
      <top style="hair">
        <color theme="9" tint="-0.499984740745262"/>
      </top>
      <bottom/>
      <diagonal/>
    </border>
    <border>
      <left style="thin">
        <color theme="9" tint="-0.499984740745262"/>
      </left>
      <right style="hair">
        <color theme="9" tint="-0.499984740745262"/>
      </right>
      <top style="thin">
        <color theme="9" tint="-0.499984740745262"/>
      </top>
      <bottom style="hair">
        <color theme="9" tint="-0.499984740745262"/>
      </bottom>
      <diagonal/>
    </border>
    <border>
      <left style="hair">
        <color theme="9" tint="-0.499984740745262"/>
      </left>
      <right style="thin">
        <color theme="9" tint="-0.499984740745262"/>
      </right>
      <top style="thin">
        <color theme="9" tint="-0.499984740745262"/>
      </top>
      <bottom style="hair">
        <color theme="9" tint="-0.499984740745262"/>
      </bottom>
      <diagonal/>
    </border>
    <border>
      <left/>
      <right style="hair">
        <color theme="9" tint="-0.499984740745262"/>
      </right>
      <top style="thin">
        <color theme="9" tint="-0.499984740745262"/>
      </top>
      <bottom style="hair">
        <color theme="9" tint="-0.499984740745262"/>
      </bottom>
      <diagonal/>
    </border>
    <border>
      <left/>
      <right style="hair">
        <color theme="9" tint="-0.499984740745262"/>
      </right>
      <top style="hair">
        <color theme="9" tint="-0.499984740745262"/>
      </top>
      <bottom/>
      <diagonal/>
    </border>
    <border>
      <left/>
      <right/>
      <top style="thin">
        <color theme="9" tint="-0.499984740745262"/>
      </top>
      <bottom style="hair">
        <color theme="9" tint="-0.499984740745262"/>
      </bottom>
      <diagonal/>
    </border>
    <border>
      <left/>
      <right/>
      <top style="hair">
        <color theme="9" tint="-0.499984740745262"/>
      </top>
      <bottom style="thin">
        <color theme="9" tint="-0.499984740745262"/>
      </bottom>
      <diagonal/>
    </border>
    <border>
      <left/>
      <right style="hair">
        <color theme="9" tint="-0.249977111117893"/>
      </right>
      <top/>
      <bottom/>
      <diagonal/>
    </border>
    <border>
      <left style="thin">
        <color indexed="64"/>
      </left>
      <right style="hair">
        <color theme="9" tint="-0.499984740745262"/>
      </right>
      <top style="thin">
        <color indexed="64"/>
      </top>
      <bottom style="hair">
        <color theme="9" tint="-0.499984740745262"/>
      </bottom>
      <diagonal/>
    </border>
    <border>
      <left style="hair">
        <color theme="9" tint="-0.499984740745262"/>
      </left>
      <right/>
      <top style="thin">
        <color indexed="64"/>
      </top>
      <bottom style="hair">
        <color theme="9" tint="-0.499984740745262"/>
      </bottom>
      <diagonal/>
    </border>
    <border>
      <left style="thin">
        <color theme="9" tint="-0.499984740745262"/>
      </left>
      <right style="hair">
        <color theme="9" tint="-0.499984740745262"/>
      </right>
      <top style="thin">
        <color indexed="64"/>
      </top>
      <bottom style="hair">
        <color theme="9" tint="-0.499984740745262"/>
      </bottom>
      <diagonal/>
    </border>
    <border>
      <left/>
      <right style="hair">
        <color theme="9" tint="-0.499984740745262"/>
      </right>
      <top style="thin">
        <color indexed="64"/>
      </top>
      <bottom style="hair">
        <color theme="9" tint="-0.499984740745262"/>
      </bottom>
      <diagonal/>
    </border>
    <border>
      <left style="hair">
        <color theme="9" tint="-0.499984740745262"/>
      </left>
      <right style="thin">
        <color theme="9" tint="-0.499984740745262"/>
      </right>
      <top style="thin">
        <color indexed="64"/>
      </top>
      <bottom style="hair">
        <color theme="9" tint="-0.499984740745262"/>
      </bottom>
      <diagonal/>
    </border>
    <border>
      <left style="thin">
        <color indexed="64"/>
      </left>
      <right style="hair">
        <color theme="9" tint="-0.499984740745262"/>
      </right>
      <top style="hair">
        <color theme="9" tint="-0.499984740745262"/>
      </top>
      <bottom style="thin">
        <color indexed="64"/>
      </bottom>
      <diagonal/>
    </border>
    <border>
      <left style="thin">
        <color theme="9" tint="-0.499984740745262"/>
      </left>
      <right style="hair">
        <color theme="9" tint="-0.499984740745262"/>
      </right>
      <top style="hair">
        <color theme="9" tint="-0.499984740745262"/>
      </top>
      <bottom style="thin">
        <color indexed="64"/>
      </bottom>
      <diagonal/>
    </border>
    <border>
      <left style="hair">
        <color theme="9" tint="-0.499984740745262"/>
      </left>
      <right style="thin">
        <color theme="9" tint="-0.499984740745262"/>
      </right>
      <top style="hair">
        <color theme="9" tint="-0.499984740745262"/>
      </top>
      <bottom style="thin">
        <color indexed="64"/>
      </bottom>
      <diagonal/>
    </border>
    <border>
      <left style="hair">
        <color theme="9" tint="-0.499984740745262"/>
      </left>
      <right style="thin">
        <color indexed="64"/>
      </right>
      <top style="hair">
        <color theme="9" tint="-0.499984740745262"/>
      </top>
      <bottom style="thin">
        <color indexed="64"/>
      </bottom>
      <diagonal/>
    </border>
    <border>
      <left style="thin">
        <color indexed="64"/>
      </left>
      <right style="hair">
        <color theme="9" tint="-0.499984740745262"/>
      </right>
      <top/>
      <bottom style="hair">
        <color theme="9" tint="-0.499984740745262"/>
      </bottom>
      <diagonal/>
    </border>
    <border>
      <left/>
      <right/>
      <top/>
      <bottom style="hair">
        <color theme="9" tint="-0.499984740745262"/>
      </bottom>
      <diagonal/>
    </border>
    <border>
      <left style="thin">
        <color theme="9" tint="-0.499984740745262"/>
      </left>
      <right/>
      <top/>
      <bottom style="hair">
        <color theme="9" tint="-0.4999847407452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hair">
        <color theme="9" tint="-0.499984740745262"/>
      </bottom>
      <diagonal/>
    </border>
    <border>
      <left/>
      <right style="thin">
        <color theme="9" tint="-0.499984740745262"/>
      </right>
      <top/>
      <bottom style="hair">
        <color theme="9" tint="-0.499984740745262"/>
      </bottom>
      <diagonal/>
    </border>
    <border>
      <left/>
      <right style="thin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/>
      <right style="thin">
        <color theme="9" tint="-0.499984740745262"/>
      </right>
      <top style="hair">
        <color theme="9" tint="-0.499984740745262"/>
      </top>
      <bottom style="thin">
        <color theme="9" tint="-0.499984740745262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theme="9" tint="-0.499984740745262"/>
      </right>
      <top/>
      <bottom style="thin">
        <color theme="9" tint="-0.499984740745262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theme="9" tint="-0.499984740745262"/>
      </right>
      <top style="hair">
        <color indexed="64"/>
      </top>
      <bottom/>
      <diagonal/>
    </border>
    <border>
      <left style="hair">
        <color theme="9" tint="-0.499984740745262"/>
      </left>
      <right/>
      <top style="hair">
        <color indexed="64"/>
      </top>
      <bottom/>
      <diagonal/>
    </border>
    <border>
      <left/>
      <right style="hair">
        <color theme="9" tint="-0.499984740745262"/>
      </right>
      <top/>
      <bottom style="hair">
        <color indexed="64"/>
      </bottom>
      <diagonal/>
    </border>
    <border>
      <left style="hair">
        <color theme="9" tint="-0.499984740745262"/>
      </left>
      <right/>
      <top/>
      <bottom style="hair">
        <color indexed="64"/>
      </bottom>
      <diagonal/>
    </border>
    <border>
      <left style="hair">
        <color theme="9" tint="-0.499984740745262"/>
      </left>
      <right/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theme="9" tint="-0.499984740745262"/>
      </right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theme="9" tint="-0.499984740745262"/>
      </left>
      <right/>
      <top style="hair">
        <color theme="9" tint="-0.499984740745262"/>
      </top>
      <bottom/>
      <diagonal/>
    </border>
    <border>
      <left/>
      <right/>
      <top style="hair">
        <color indexed="64"/>
      </top>
      <bottom style="thick">
        <color theme="9" tint="-0.499984740745262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theme="9" tint="-0.499984740745262"/>
      </right>
      <top style="thin">
        <color theme="9" tint="-0.499984740745262"/>
      </top>
      <bottom style="hair">
        <color theme="9" tint="-0.499984740745262"/>
      </bottom>
      <diagonal/>
    </border>
    <border>
      <left/>
      <right style="thin">
        <color theme="9" tint="-0.499984740745262"/>
      </right>
      <top style="hair">
        <color theme="9" tint="-0.499984740745262"/>
      </top>
      <bottom/>
      <diagonal/>
    </border>
    <border>
      <left style="thin">
        <color theme="9" tint="-0.499984740745262"/>
      </left>
      <right style="hair">
        <color theme="9" tint="-0.499984740745262"/>
      </right>
      <top/>
      <bottom style="thin">
        <color theme="9" tint="-0.499984740745262"/>
      </bottom>
      <diagonal/>
    </border>
    <border>
      <left style="hair">
        <color theme="9" tint="-0.499984740745262"/>
      </left>
      <right style="hair">
        <color theme="9" tint="-0.499984740745262"/>
      </right>
      <top/>
      <bottom style="thin">
        <color theme="9" tint="-0.499984740745262"/>
      </bottom>
      <diagonal/>
    </border>
    <border>
      <left style="hair">
        <color theme="9" tint="-0.499984740745262"/>
      </left>
      <right style="thin">
        <color theme="9" tint="-0.499984740745262"/>
      </right>
      <top/>
      <bottom style="thin">
        <color theme="9" tint="-0.499984740745262"/>
      </bottom>
      <diagonal/>
    </border>
    <border>
      <left style="hair">
        <color theme="9" tint="-0.249977111117893"/>
      </left>
      <right/>
      <top style="hair">
        <color theme="9" tint="-0.249977111117893"/>
      </top>
      <bottom style="hair">
        <color theme="9" tint="-0.249977111117893"/>
      </bottom>
      <diagonal/>
    </border>
    <border>
      <left style="thin">
        <color theme="9" tint="-0.499984740745262"/>
      </left>
      <right style="hair">
        <color theme="9" tint="-0.249977111117893"/>
      </right>
      <top style="hair">
        <color theme="9" tint="-0.249977111117893"/>
      </top>
      <bottom style="hair">
        <color theme="9" tint="-0.249977111117893"/>
      </bottom>
      <diagonal/>
    </border>
    <border>
      <left style="hair">
        <color theme="9" tint="-0.249977111117893"/>
      </left>
      <right style="hair">
        <color theme="9" tint="-0.249977111117893"/>
      </right>
      <top style="hair">
        <color theme="9" tint="-0.249977111117893"/>
      </top>
      <bottom style="hair">
        <color theme="9" tint="-0.249977111117893"/>
      </bottom>
      <diagonal/>
    </border>
    <border>
      <left style="hair">
        <color theme="9" tint="-0.249977111117893"/>
      </left>
      <right style="hair">
        <color theme="9" tint="-0.249977111117893"/>
      </right>
      <top style="hair">
        <color theme="9" tint="-0.249977111117893"/>
      </top>
      <bottom/>
      <diagonal/>
    </border>
    <border>
      <left style="hair">
        <color theme="9" tint="-0.249977111117893"/>
      </left>
      <right style="thin">
        <color theme="9" tint="-0.499984740745262"/>
      </right>
      <top style="hair">
        <color theme="9" tint="-0.249977111117893"/>
      </top>
      <bottom/>
      <diagonal/>
    </border>
    <border>
      <left/>
      <right style="hair">
        <color theme="9" tint="-0.249977111117893"/>
      </right>
      <top style="hair">
        <color theme="9" tint="-0.249977111117893"/>
      </top>
      <bottom style="hair">
        <color theme="9" tint="-0.249977111117893"/>
      </bottom>
      <diagonal/>
    </border>
    <border>
      <left style="hair">
        <color theme="9" tint="-0.249977111117893"/>
      </left>
      <right style="thin">
        <color theme="9" tint="-0.249977111117893"/>
      </right>
      <top style="hair">
        <color theme="9" tint="-0.249977111117893"/>
      </top>
      <bottom style="hair">
        <color theme="9" tint="-0.249977111117893"/>
      </bottom>
      <diagonal/>
    </border>
    <border>
      <left style="thin">
        <color theme="9" tint="-0.499984740745262"/>
      </left>
      <right style="hair">
        <color theme="9" tint="-0.249977111117893"/>
      </right>
      <top/>
      <bottom style="hair">
        <color theme="9" tint="-0.249977111117893"/>
      </bottom>
      <diagonal/>
    </border>
    <border>
      <left style="hair">
        <color theme="9" tint="-0.249977111117893"/>
      </left>
      <right/>
      <top/>
      <bottom style="hair">
        <color theme="9" tint="-0.249977111117893"/>
      </bottom>
      <diagonal/>
    </border>
    <border>
      <left style="hair">
        <color theme="9" tint="-0.249977111117893"/>
      </left>
      <right style="hair">
        <color theme="9" tint="-0.249977111117893"/>
      </right>
      <top/>
      <bottom style="hair">
        <color theme="9" tint="-0.249977111117893"/>
      </bottom>
      <diagonal/>
    </border>
    <border>
      <left style="hair">
        <color theme="9" tint="-0.249977111117893"/>
      </left>
      <right style="thin">
        <color theme="9" tint="-0.499984740745262"/>
      </right>
      <top/>
      <bottom style="hair">
        <color theme="9" tint="-0.249977111117893"/>
      </bottom>
      <diagonal/>
    </border>
    <border>
      <left/>
      <right style="hair">
        <color theme="9" tint="-0.249977111117893"/>
      </right>
      <top/>
      <bottom style="hair">
        <color theme="9" tint="-0.249977111117893"/>
      </bottom>
      <diagonal/>
    </border>
    <border>
      <left style="hair">
        <color theme="9" tint="-0.249977111117893"/>
      </left>
      <right style="thin">
        <color theme="9" tint="-0.249977111117893"/>
      </right>
      <top/>
      <bottom style="hair">
        <color theme="9" tint="-0.249977111117893"/>
      </bottom>
      <diagonal/>
    </border>
    <border>
      <left style="thin">
        <color theme="9" tint="-0.499984740745262"/>
      </left>
      <right style="hair">
        <color theme="9" tint="-0.249977111117893"/>
      </right>
      <top style="hair">
        <color theme="9" tint="-0.249977111117893"/>
      </top>
      <bottom style="thin">
        <color theme="9" tint="-0.499984740745262"/>
      </bottom>
      <diagonal/>
    </border>
    <border>
      <left style="hair">
        <color theme="9" tint="-0.249977111117893"/>
      </left>
      <right/>
      <top style="hair">
        <color theme="9" tint="-0.249977111117893"/>
      </top>
      <bottom style="thin">
        <color theme="9" tint="-0.499984740745262"/>
      </bottom>
      <diagonal/>
    </border>
    <border>
      <left style="hair">
        <color theme="9" tint="-0.249977111117893"/>
      </left>
      <right style="hair">
        <color theme="9" tint="-0.249977111117893"/>
      </right>
      <top style="hair">
        <color theme="9" tint="-0.249977111117893"/>
      </top>
      <bottom style="thin">
        <color theme="9" tint="-0.499984740745262"/>
      </bottom>
      <diagonal/>
    </border>
    <border>
      <left style="hair">
        <color theme="9" tint="-0.249977111117893"/>
      </left>
      <right style="hair">
        <color theme="9" tint="-0.249977111117893"/>
      </right>
      <top/>
      <bottom style="thin">
        <color theme="9" tint="-0.499984740745262"/>
      </bottom>
      <diagonal/>
    </border>
    <border>
      <left style="hair">
        <color theme="9" tint="-0.249977111117893"/>
      </left>
      <right style="thin">
        <color theme="9" tint="-0.499984740745262"/>
      </right>
      <top/>
      <bottom style="thin">
        <color theme="9" tint="-0.499984740745262"/>
      </bottom>
      <diagonal/>
    </border>
    <border>
      <left/>
      <right style="hair">
        <color theme="9" tint="-0.249977111117893"/>
      </right>
      <top style="hair">
        <color theme="9" tint="-0.249977111117893"/>
      </top>
      <bottom style="thin">
        <color theme="9" tint="-0.499984740745262"/>
      </bottom>
      <diagonal/>
    </border>
    <border>
      <left style="hair">
        <color theme="9" tint="-0.249977111117893"/>
      </left>
      <right style="thin">
        <color theme="9" tint="-0.249977111117893"/>
      </right>
      <top style="hair">
        <color theme="9" tint="-0.249977111117893"/>
      </top>
      <bottom style="thin">
        <color theme="9" tint="-0.499984740745262"/>
      </bottom>
      <diagonal/>
    </border>
    <border>
      <left/>
      <right/>
      <top style="thick">
        <color theme="9" tint="-0.499984740745262"/>
      </top>
      <bottom/>
      <diagonal/>
    </border>
    <border>
      <left style="hair">
        <color theme="9" tint="-0.249977111117893"/>
      </left>
      <right style="thin">
        <color theme="9" tint="-0.499984740745262"/>
      </right>
      <top style="hair">
        <color theme="9" tint="-0.249977111117893"/>
      </top>
      <bottom style="hair">
        <color theme="9" tint="-0.249977111117893"/>
      </bottom>
      <diagonal/>
    </border>
    <border>
      <left style="hair">
        <color theme="9" tint="-0.249977111117893"/>
      </left>
      <right style="thin">
        <color theme="9" tint="-0.499984740745262"/>
      </right>
      <top style="hair">
        <color theme="9" tint="-0.249977111117893"/>
      </top>
      <bottom style="thin">
        <color theme="9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theme="9" tint="-0.499984740745262"/>
      </bottom>
      <diagonal/>
    </border>
    <border>
      <left style="thin">
        <color indexed="64"/>
      </left>
      <right style="hair">
        <color theme="9" tint="-0.249977111117893"/>
      </right>
      <top style="thin">
        <color indexed="64"/>
      </top>
      <bottom style="hair">
        <color theme="9" tint="-0.249977111117893"/>
      </bottom>
      <diagonal/>
    </border>
    <border>
      <left style="hair">
        <color theme="9" tint="-0.249977111117893"/>
      </left>
      <right/>
      <top style="thin">
        <color indexed="64"/>
      </top>
      <bottom style="hair">
        <color theme="9" tint="-0.249977111117893"/>
      </bottom>
      <diagonal/>
    </border>
    <border>
      <left style="thin">
        <color theme="9" tint="-0.499984740745262"/>
      </left>
      <right style="hair">
        <color theme="9" tint="-0.249977111117893"/>
      </right>
      <top style="thin">
        <color indexed="64"/>
      </top>
      <bottom style="hair">
        <color theme="9" tint="-0.249977111117893"/>
      </bottom>
      <diagonal/>
    </border>
    <border>
      <left style="hair">
        <color theme="9" tint="-0.249977111117893"/>
      </left>
      <right style="hair">
        <color theme="9" tint="-0.249977111117893"/>
      </right>
      <top style="thin">
        <color indexed="64"/>
      </top>
      <bottom style="hair">
        <color theme="9" tint="-0.249977111117893"/>
      </bottom>
      <diagonal/>
    </border>
    <border>
      <left style="hair">
        <color theme="9" tint="-0.249977111117893"/>
      </left>
      <right style="thin">
        <color theme="9" tint="-0.499984740745262"/>
      </right>
      <top style="thin">
        <color indexed="64"/>
      </top>
      <bottom style="hair">
        <color theme="9" tint="-0.249977111117893"/>
      </bottom>
      <diagonal/>
    </border>
    <border>
      <left/>
      <right style="hair">
        <color theme="9" tint="-0.249977111117893"/>
      </right>
      <top style="thin">
        <color indexed="64"/>
      </top>
      <bottom style="hair">
        <color theme="9" tint="-0.249977111117893"/>
      </bottom>
      <diagonal/>
    </border>
    <border>
      <left style="hair">
        <color theme="9" tint="-0.249977111117893"/>
      </left>
      <right style="thin">
        <color theme="9" tint="-0.249977111117893"/>
      </right>
      <top style="thin">
        <color indexed="64"/>
      </top>
      <bottom style="hair">
        <color theme="9" tint="-0.249977111117893"/>
      </bottom>
      <diagonal/>
    </border>
    <border>
      <left style="hair">
        <color theme="9" tint="-0.249977111117893"/>
      </left>
      <right style="thin">
        <color indexed="64"/>
      </right>
      <top style="thin">
        <color indexed="64"/>
      </top>
      <bottom style="hair">
        <color theme="9" tint="-0.249977111117893"/>
      </bottom>
      <diagonal/>
    </border>
    <border>
      <left style="thin">
        <color indexed="64"/>
      </left>
      <right style="hair">
        <color theme="9" tint="-0.249977111117893"/>
      </right>
      <top style="hair">
        <color theme="9" tint="-0.249977111117893"/>
      </top>
      <bottom style="hair">
        <color theme="9" tint="-0.249977111117893"/>
      </bottom>
      <diagonal/>
    </border>
    <border>
      <left style="hair">
        <color theme="9" tint="-0.249977111117893"/>
      </left>
      <right style="thin">
        <color indexed="64"/>
      </right>
      <top style="hair">
        <color theme="9" tint="-0.249977111117893"/>
      </top>
      <bottom style="hair">
        <color theme="9" tint="-0.249977111117893"/>
      </bottom>
      <diagonal/>
    </border>
    <border>
      <left style="thin">
        <color indexed="64"/>
      </left>
      <right style="hair">
        <color theme="9" tint="-0.249977111117893"/>
      </right>
      <top style="hair">
        <color theme="9" tint="-0.249977111117893"/>
      </top>
      <bottom style="thin">
        <color theme="9" tint="-0.499984740745262"/>
      </bottom>
      <diagonal/>
    </border>
    <border>
      <left style="hair">
        <color theme="9" tint="-0.249977111117893"/>
      </left>
      <right style="thin">
        <color indexed="64"/>
      </right>
      <top style="hair">
        <color theme="9" tint="-0.249977111117893"/>
      </top>
      <bottom style="thin">
        <color theme="9" tint="-0.499984740745262"/>
      </bottom>
      <diagonal/>
    </border>
    <border>
      <left style="thin">
        <color indexed="64"/>
      </left>
      <right style="hair">
        <color theme="9" tint="-0.249977111117893"/>
      </right>
      <top/>
      <bottom style="hair">
        <color theme="9" tint="-0.249977111117893"/>
      </bottom>
      <diagonal/>
    </border>
    <border>
      <left style="hair">
        <color theme="9" tint="-0.249977111117893"/>
      </left>
      <right style="thin">
        <color indexed="64"/>
      </right>
      <top/>
      <bottom style="hair">
        <color theme="9" tint="-0.249977111117893"/>
      </bottom>
      <diagonal/>
    </border>
    <border>
      <left style="thin">
        <color indexed="64"/>
      </left>
      <right style="hair">
        <color theme="9" tint="-0.249977111117893"/>
      </right>
      <top/>
      <bottom style="thin">
        <color indexed="64"/>
      </bottom>
      <diagonal/>
    </border>
    <border>
      <left style="hair">
        <color theme="9" tint="-0.249977111117893"/>
      </left>
      <right/>
      <top/>
      <bottom style="thin">
        <color indexed="64"/>
      </bottom>
      <diagonal/>
    </border>
    <border>
      <left style="thin">
        <color theme="9" tint="-0.499984740745262"/>
      </left>
      <right style="hair">
        <color theme="9" tint="-0.249977111117893"/>
      </right>
      <top/>
      <bottom style="thin">
        <color indexed="64"/>
      </bottom>
      <diagonal/>
    </border>
    <border>
      <left style="hair">
        <color theme="9" tint="-0.249977111117893"/>
      </left>
      <right style="hair">
        <color theme="9" tint="-0.249977111117893"/>
      </right>
      <top/>
      <bottom style="thin">
        <color indexed="64"/>
      </bottom>
      <diagonal/>
    </border>
    <border>
      <left style="hair">
        <color theme="9" tint="-0.249977111117893"/>
      </left>
      <right style="thin">
        <color theme="9" tint="-0.499984740745262"/>
      </right>
      <top/>
      <bottom style="thin">
        <color indexed="64"/>
      </bottom>
      <diagonal/>
    </border>
    <border>
      <left style="hair">
        <color theme="9" tint="-0.499984740745262"/>
      </left>
      <right style="hair">
        <color theme="9" tint="-0.499984740745262"/>
      </right>
      <top/>
      <bottom style="thin">
        <color indexed="64"/>
      </bottom>
      <diagonal/>
    </border>
    <border>
      <left/>
      <right style="hair">
        <color theme="9" tint="-0.249977111117893"/>
      </right>
      <top/>
      <bottom style="thin">
        <color indexed="64"/>
      </bottom>
      <diagonal/>
    </border>
    <border>
      <left style="hair">
        <color theme="9" tint="-0.249977111117893"/>
      </left>
      <right style="thin">
        <color theme="9" tint="-0.249977111117893"/>
      </right>
      <top/>
      <bottom style="thin">
        <color indexed="64"/>
      </bottom>
      <diagonal/>
    </border>
    <border>
      <left style="hair">
        <color theme="9" tint="-0.249977111117893"/>
      </left>
      <right style="thin">
        <color indexed="64"/>
      </right>
      <top/>
      <bottom style="thin">
        <color indexed="64"/>
      </bottom>
      <diagonal/>
    </border>
    <border>
      <left style="thin">
        <color theme="9" tint="-0.499984740745262"/>
      </left>
      <right style="hair">
        <color indexed="64"/>
      </right>
      <top style="thin">
        <color theme="9" tint="-0.499984740745262"/>
      </top>
      <bottom style="hair">
        <color indexed="64"/>
      </bottom>
      <diagonal/>
    </border>
    <border>
      <left/>
      <right/>
      <top style="thick">
        <color rgb="FF00B050"/>
      </top>
      <bottom/>
      <diagonal/>
    </border>
    <border>
      <left style="medium">
        <color theme="9" tint="-0.499984740745262"/>
      </left>
      <right style="hair">
        <color indexed="64"/>
      </right>
      <top style="medium">
        <color theme="9" tint="-0.499984740745262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theme="9" tint="-0.499984740745262"/>
      </top>
      <bottom style="thin">
        <color indexed="64"/>
      </bottom>
      <diagonal/>
    </border>
    <border>
      <left style="hair">
        <color indexed="64"/>
      </left>
      <right style="medium">
        <color theme="9" tint="-0.499984740745262"/>
      </right>
      <top style="medium">
        <color theme="9" tint="-0.499984740745262"/>
      </top>
      <bottom style="thin">
        <color indexed="64"/>
      </bottom>
      <diagonal/>
    </border>
    <border>
      <left style="medium">
        <color theme="9" tint="-0.499984740745262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theme="9" tint="-0.499984740745262"/>
      </right>
      <top/>
      <bottom style="hair">
        <color indexed="64"/>
      </bottom>
      <diagonal/>
    </border>
    <border>
      <left style="medium">
        <color theme="9" tint="-0.4999847407452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theme="9" tint="-0.499984740745262"/>
      </right>
      <top style="hair">
        <color indexed="64"/>
      </top>
      <bottom style="hair">
        <color indexed="64"/>
      </bottom>
      <diagonal/>
    </border>
    <border>
      <left style="medium">
        <color theme="9" tint="-0.499984740745262"/>
      </left>
      <right style="hair">
        <color indexed="64"/>
      </right>
      <top style="hair">
        <color indexed="64"/>
      </top>
      <bottom style="medium">
        <color theme="9" tint="-0.4999847407452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theme="9" tint="-0.499984740745262"/>
      </bottom>
      <diagonal/>
    </border>
    <border>
      <left style="hair">
        <color indexed="64"/>
      </left>
      <right style="medium">
        <color theme="9" tint="-0.499984740745262"/>
      </right>
      <top style="hair">
        <color indexed="64"/>
      </top>
      <bottom style="medium">
        <color theme="9" tint="-0.499984740745262"/>
      </bottom>
      <diagonal/>
    </border>
    <border>
      <left style="hair">
        <color theme="9" tint="-0.499984740745262"/>
      </left>
      <right style="hair">
        <color theme="9" tint="-0.499984740745262"/>
      </right>
      <top style="thin">
        <color theme="9" tint="-0.499984740745262"/>
      </top>
      <bottom/>
      <diagonal/>
    </border>
    <border>
      <left/>
      <right/>
      <top style="thick">
        <color rgb="FF00B050"/>
      </top>
      <bottom style="thin">
        <color indexed="64"/>
      </bottom>
      <diagonal/>
    </border>
    <border>
      <left style="thin">
        <color theme="9" tint="-0.499984740745262"/>
      </left>
      <right style="hair">
        <color theme="9" tint="-0.499984740745262"/>
      </right>
      <top style="hair">
        <color theme="9" tint="-0.499984740745262"/>
      </top>
      <bottom/>
      <diagonal/>
    </border>
    <border>
      <left style="hair">
        <color theme="9" tint="-0.499984740745262"/>
      </left>
      <right style="thin">
        <color theme="9" tint="-0.499984740745262"/>
      </right>
      <top style="hair">
        <color theme="9" tint="-0.499984740745262"/>
      </top>
      <bottom/>
      <diagonal/>
    </border>
    <border>
      <left style="hair">
        <color theme="9" tint="-0.499984740745262"/>
      </left>
      <right style="hair">
        <color theme="9" tint="-0.499984740745262"/>
      </right>
      <top/>
      <bottom/>
      <diagonal/>
    </border>
    <border>
      <left style="thin">
        <color indexed="64"/>
      </left>
      <right/>
      <top style="thin">
        <color theme="9" tint="-0.499984740745262"/>
      </top>
      <bottom style="hair">
        <color theme="9" tint="-0.499984740745262"/>
      </bottom>
      <diagonal/>
    </border>
    <border>
      <left/>
      <right style="thin">
        <color indexed="64"/>
      </right>
      <top style="thin">
        <color theme="9" tint="-0.499984740745262"/>
      </top>
      <bottom style="hair">
        <color theme="9" tint="-0.499984740745262"/>
      </bottom>
      <diagonal/>
    </border>
    <border>
      <left style="hair">
        <color theme="9" tint="-0.499984740745262"/>
      </left>
      <right style="thin">
        <color indexed="64"/>
      </right>
      <top style="thin">
        <color theme="9" tint="-0.499984740745262"/>
      </top>
      <bottom style="hair">
        <color theme="9" tint="-0.499984740745262"/>
      </bottom>
      <diagonal/>
    </border>
    <border>
      <left style="thin">
        <color indexed="64"/>
      </left>
      <right style="hair">
        <color theme="9" tint="-0.499984740745262"/>
      </right>
      <top style="hair">
        <color theme="9" tint="-0.499984740745262"/>
      </top>
      <bottom style="thin">
        <color theme="9" tint="-0.499984740745262"/>
      </bottom>
      <diagonal/>
    </border>
    <border>
      <left style="thin">
        <color indexed="64"/>
      </left>
      <right/>
      <top style="hair">
        <color indexed="64"/>
      </top>
      <bottom style="thin">
        <color theme="9" tint="-0.4999847407452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theme="9" tint="-0.499984740745262"/>
      </left>
      <right/>
      <top style="thin">
        <color indexed="64"/>
      </top>
      <bottom/>
      <diagonal/>
    </border>
    <border>
      <left/>
      <right style="hair">
        <color theme="9" tint="-0.499984740745262"/>
      </right>
      <top style="thin">
        <color indexed="64"/>
      </top>
      <bottom/>
      <diagonal/>
    </border>
    <border>
      <left style="thin">
        <color theme="9" tint="-0.499984740745262"/>
      </left>
      <right/>
      <top style="hair">
        <color theme="9" tint="-0.499984740745262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theme="9" tint="-0.499984740745262"/>
      </top>
      <bottom/>
      <diagonal/>
    </border>
    <border>
      <left/>
      <right style="thin">
        <color theme="9" tint="-0.499984740745262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theme="9" tint="-0.499984740745262"/>
      </top>
      <bottom style="hair">
        <color theme="9" tint="-0.499984740745262"/>
      </bottom>
      <diagonal/>
    </border>
    <border>
      <left style="hair">
        <color indexed="64"/>
      </left>
      <right/>
      <top style="thin">
        <color indexed="64"/>
      </top>
      <bottom style="hair">
        <color theme="9" tint="-0.499984740745262"/>
      </bottom>
      <diagonal/>
    </border>
    <border>
      <left/>
      <right style="hair">
        <color indexed="64"/>
      </right>
      <top style="thin">
        <color indexed="64"/>
      </top>
      <bottom style="hair">
        <color theme="9" tint="-0.499984740745262"/>
      </bottom>
      <diagonal/>
    </border>
    <border>
      <left style="thin">
        <color theme="9" tint="-0.499984740745262"/>
      </left>
      <right/>
      <top style="hair">
        <color indexed="64"/>
      </top>
      <bottom/>
      <diagonal/>
    </border>
    <border>
      <left style="thin">
        <color theme="9" tint="-0.499984740745262"/>
      </left>
      <right/>
      <top/>
      <bottom style="thin">
        <color indexed="64"/>
      </bottom>
      <diagonal/>
    </border>
    <border>
      <left/>
      <right style="thin">
        <color theme="9" tint="-0.499984740745262"/>
      </right>
      <top style="thin">
        <color indexed="64"/>
      </top>
      <bottom style="hair">
        <color indexed="64"/>
      </bottom>
      <diagonal/>
    </border>
    <border>
      <left/>
      <right style="thin">
        <color theme="9" tint="-0.499984740745262"/>
      </right>
      <top style="thin">
        <color indexed="64"/>
      </top>
      <bottom/>
      <diagonal/>
    </border>
    <border>
      <left/>
      <right style="thin">
        <color theme="9" tint="-0.499984740745262"/>
      </right>
      <top style="hair">
        <color indexed="64"/>
      </top>
      <bottom/>
      <diagonal/>
    </border>
    <border>
      <left style="hair">
        <color indexed="64"/>
      </left>
      <right style="thin">
        <color theme="9" tint="-0.499984740745262"/>
      </right>
      <top style="hair">
        <color indexed="64"/>
      </top>
      <bottom/>
      <diagonal/>
    </border>
    <border>
      <left style="hair">
        <color indexed="64"/>
      </left>
      <right style="thin">
        <color theme="9" tint="-0.499984740745262"/>
      </right>
      <top/>
      <bottom/>
      <diagonal/>
    </border>
    <border>
      <left style="hair">
        <color indexed="64"/>
      </left>
      <right style="thin">
        <color theme="9" tint="-0.499984740745262"/>
      </right>
      <top/>
      <bottom style="thin">
        <color indexed="64"/>
      </bottom>
      <diagonal/>
    </border>
    <border>
      <left/>
      <right style="thin">
        <color theme="9" tint="-0.499984740745262"/>
      </right>
      <top style="thin">
        <color indexed="64"/>
      </top>
      <bottom style="hair">
        <color theme="9" tint="-0.499984740745262"/>
      </bottom>
      <diagonal/>
    </border>
    <border>
      <left style="thin">
        <color theme="9" tint="-0.499984740745262"/>
      </left>
      <right/>
      <top style="thin">
        <color indexed="64"/>
      </top>
      <bottom style="hair">
        <color theme="9" tint="-0.499984740745262"/>
      </bottom>
      <diagonal/>
    </border>
    <border>
      <left style="thin">
        <color theme="9" tint="-0.499984740745262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theme="9" tint="-0.499984740745262"/>
      </bottom>
      <diagonal/>
    </border>
    <border>
      <left style="thin">
        <color theme="9" tint="-0.499984740745262"/>
      </left>
      <right/>
      <top style="hair">
        <color indexed="64"/>
      </top>
      <bottom style="thin">
        <color theme="9" tint="-0.499984740745262"/>
      </bottom>
      <diagonal/>
    </border>
    <border>
      <left style="thin">
        <color indexed="64"/>
      </left>
      <right/>
      <top style="hair">
        <color theme="9" tint="-0.499984740745262"/>
      </top>
      <bottom style="thin">
        <color theme="9" tint="-0.499984740745262"/>
      </bottom>
      <diagonal/>
    </border>
    <border>
      <left style="hair">
        <color indexed="64"/>
      </left>
      <right/>
      <top style="hair">
        <color theme="9" tint="-0.499984740745262"/>
      </top>
      <bottom style="thin">
        <color theme="9" tint="-0.499984740745262"/>
      </bottom>
      <diagonal/>
    </border>
    <border>
      <left/>
      <right style="thin">
        <color indexed="64"/>
      </right>
      <top style="hair">
        <color theme="9" tint="-0.499984740745262"/>
      </top>
      <bottom style="thin">
        <color theme="9" tint="-0.499984740745262"/>
      </bottom>
      <diagonal/>
    </border>
    <border>
      <left style="hair">
        <color indexed="64"/>
      </left>
      <right/>
      <top style="thin">
        <color theme="9" tint="-0.499984740745262"/>
      </top>
      <bottom style="hair">
        <color indexed="64"/>
      </bottom>
      <diagonal/>
    </border>
    <border>
      <left/>
      <right/>
      <top style="thin">
        <color theme="9" tint="-0.499984740745262"/>
      </top>
      <bottom style="hair">
        <color indexed="64"/>
      </bottom>
      <diagonal/>
    </border>
    <border>
      <left/>
      <right style="thin">
        <color theme="9" tint="-0.499984740745262"/>
      </right>
      <top style="thin">
        <color theme="9" tint="-0.499984740745262"/>
      </top>
      <bottom style="hair">
        <color indexed="64"/>
      </bottom>
      <diagonal/>
    </border>
    <border>
      <left/>
      <right style="hair">
        <color indexed="64"/>
      </right>
      <top style="thin">
        <color theme="9" tint="-0.499984740745262"/>
      </top>
      <bottom style="hair">
        <color indexed="64"/>
      </bottom>
      <diagonal/>
    </border>
    <border>
      <left/>
      <right style="thin">
        <color theme="9" tint="-0.499984740745262"/>
      </right>
      <top style="hair">
        <color indexed="64"/>
      </top>
      <bottom style="hair">
        <color indexed="64"/>
      </bottom>
      <diagonal/>
    </border>
    <border>
      <left/>
      <right style="thin">
        <color theme="9" tint="-0.499984740745262"/>
      </right>
      <top style="hair">
        <color indexed="64"/>
      </top>
      <bottom style="thin">
        <color theme="9" tint="-0.499984740745262"/>
      </bottom>
      <diagonal/>
    </border>
    <border>
      <left style="thin">
        <color indexed="64"/>
      </left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 style="hair">
        <color theme="9" tint="-0.499984740745262"/>
      </top>
      <bottom style="thin">
        <color indexed="64"/>
      </bottom>
      <diagonal/>
    </border>
  </borders>
  <cellStyleXfs count="52">
    <xf numFmtId="0" fontId="0" fillId="0" borderId="0"/>
    <xf numFmtId="0" fontId="23" fillId="0" borderId="0" applyNumberFormat="0" applyFill="0" applyBorder="0" applyAlignment="0" applyProtection="0"/>
    <xf numFmtId="0" fontId="24" fillId="0" borderId="83" applyNumberFormat="0" applyFill="0" applyAlignment="0" applyProtection="0"/>
    <xf numFmtId="0" fontId="25" fillId="0" borderId="84" applyNumberFormat="0" applyFill="0" applyAlignment="0" applyProtection="0"/>
    <xf numFmtId="0" fontId="26" fillId="0" borderId="85" applyNumberFormat="0" applyFill="0" applyAlignment="0" applyProtection="0"/>
    <xf numFmtId="0" fontId="26" fillId="0" borderId="0" applyNumberFormat="0" applyFill="0" applyBorder="0" applyAlignment="0" applyProtection="0"/>
    <xf numFmtId="0" fontId="27" fillId="5" borderId="0" applyNumberFormat="0" applyBorder="0" applyAlignment="0" applyProtection="0"/>
    <xf numFmtId="0" fontId="28" fillId="6" borderId="0" applyNumberFormat="0" applyBorder="0" applyAlignment="0" applyProtection="0"/>
    <xf numFmtId="0" fontId="29" fillId="7" borderId="0" applyNumberFormat="0" applyBorder="0" applyAlignment="0" applyProtection="0"/>
    <xf numFmtId="0" fontId="30" fillId="8" borderId="86" applyNumberFormat="0" applyAlignment="0" applyProtection="0"/>
    <xf numFmtId="0" fontId="31" fillId="9" borderId="87" applyNumberFormat="0" applyAlignment="0" applyProtection="0"/>
    <xf numFmtId="0" fontId="32" fillId="9" borderId="86" applyNumberFormat="0" applyAlignment="0" applyProtection="0"/>
    <xf numFmtId="0" fontId="33" fillId="0" borderId="88" applyNumberFormat="0" applyFill="0" applyAlignment="0" applyProtection="0"/>
    <xf numFmtId="0" fontId="34" fillId="10" borderId="89" applyNumberFormat="0" applyAlignment="0" applyProtection="0"/>
    <xf numFmtId="0" fontId="35" fillId="0" borderId="0" applyNumberFormat="0" applyFill="0" applyBorder="0" applyAlignment="0" applyProtection="0"/>
    <xf numFmtId="0" fontId="22" fillId="11" borderId="90" applyNumberFormat="0" applyFont="0" applyAlignment="0" applyProtection="0"/>
    <xf numFmtId="0" fontId="36" fillId="0" borderId="0" applyNumberFormat="0" applyFill="0" applyBorder="0" applyAlignment="0" applyProtection="0"/>
    <xf numFmtId="0" fontId="1" fillId="0" borderId="91" applyNumberFormat="0" applyFill="0" applyAlignment="0" applyProtection="0"/>
    <xf numFmtId="0" fontId="37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37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37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37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37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37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0" borderId="0"/>
    <xf numFmtId="0" fontId="40" fillId="0" borderId="0"/>
    <xf numFmtId="0" fontId="41" fillId="0" borderId="0"/>
    <xf numFmtId="167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42" fillId="0" borderId="0"/>
    <xf numFmtId="0" fontId="46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</cellStyleXfs>
  <cellXfs count="2001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9" xfId="0" applyFont="1" applyFill="1" applyBorder="1"/>
    <xf numFmtId="0" fontId="2" fillId="2" borderId="0" xfId="0" applyFont="1" applyFill="1"/>
    <xf numFmtId="0" fontId="2" fillId="2" borderId="0" xfId="0" applyFont="1" applyFill="1" applyAlignment="1">
      <alignment horizontal="center" vertical="center"/>
    </xf>
    <xf numFmtId="0" fontId="10" fillId="2" borderId="0" xfId="0" applyFont="1" applyFill="1"/>
    <xf numFmtId="0" fontId="10" fillId="2" borderId="0" xfId="0" applyFont="1" applyFill="1" applyAlignment="1">
      <alignment horizontal="center"/>
    </xf>
    <xf numFmtId="0" fontId="10" fillId="2" borderId="9" xfId="0" applyFont="1" applyFill="1" applyBorder="1"/>
    <xf numFmtId="0" fontId="10" fillId="2" borderId="9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9" xfId="0" applyFont="1" applyFill="1" applyBorder="1" applyAlignment="1">
      <alignment vertical="top"/>
    </xf>
    <xf numFmtId="0" fontId="10" fillId="2" borderId="0" xfId="0" applyFont="1" applyFill="1" applyAlignment="1">
      <alignment vertical="top"/>
    </xf>
    <xf numFmtId="0" fontId="10" fillId="2" borderId="9" xfId="0" applyFont="1" applyFill="1" applyBorder="1" applyAlignment="1">
      <alignment horizontal="center" vertical="top"/>
    </xf>
    <xf numFmtId="0" fontId="10" fillId="2" borderId="0" xfId="0" applyFont="1" applyFill="1" applyAlignment="1">
      <alignment horizontal="center" vertical="top"/>
    </xf>
    <xf numFmtId="0" fontId="10" fillId="2" borderId="17" xfId="0" applyFont="1" applyFill="1" applyBorder="1" applyAlignment="1">
      <alignment vertical="top"/>
    </xf>
    <xf numFmtId="0" fontId="10" fillId="2" borderId="18" xfId="0" applyFont="1" applyFill="1" applyBorder="1" applyAlignment="1">
      <alignment vertical="top"/>
    </xf>
    <xf numFmtId="0" fontId="12" fillId="2" borderId="18" xfId="0" applyFont="1" applyFill="1" applyBorder="1" applyAlignment="1">
      <alignment vertical="top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11" xfId="0" applyFont="1" applyBorder="1" applyAlignment="1">
      <alignment horizontal="left" vertical="center"/>
    </xf>
    <xf numFmtId="0" fontId="15" fillId="3" borderId="10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11" xfId="0" applyFont="1" applyBorder="1" applyAlignment="1">
      <alignment vertical="center"/>
    </xf>
    <xf numFmtId="0" fontId="15" fillId="0" borderId="39" xfId="0" applyFont="1" applyBorder="1" applyAlignment="1">
      <alignment horizontal="left" vertical="center"/>
    </xf>
    <xf numFmtId="0" fontId="15" fillId="3" borderId="40" xfId="0" applyFont="1" applyFill="1" applyBorder="1" applyAlignment="1">
      <alignment horizontal="center" vertical="center"/>
    </xf>
    <xf numFmtId="0" fontId="15" fillId="0" borderId="39" xfId="0" applyFont="1" applyBorder="1" applyAlignment="1">
      <alignment vertical="center"/>
    </xf>
    <xf numFmtId="0" fontId="15" fillId="0" borderId="39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7" fillId="2" borderId="63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0" fillId="0" borderId="77" xfId="0" applyFont="1" applyBorder="1" applyAlignment="1">
      <alignment horizontal="center"/>
    </xf>
    <xf numFmtId="0" fontId="18" fillId="0" borderId="77" xfId="0" applyFont="1" applyBorder="1" applyAlignment="1">
      <alignment horizontal="center"/>
    </xf>
    <xf numFmtId="0" fontId="19" fillId="0" borderId="0" xfId="0" applyFont="1"/>
    <xf numFmtId="0" fontId="11" fillId="0" borderId="0" xfId="0" applyFont="1"/>
    <xf numFmtId="0" fontId="15" fillId="0" borderId="80" xfId="0" applyFont="1" applyBorder="1" applyAlignment="1">
      <alignment horizontal="left" vertical="center"/>
    </xf>
    <xf numFmtId="0" fontId="15" fillId="3" borderId="80" xfId="0" applyFont="1" applyFill="1" applyBorder="1" applyAlignment="1">
      <alignment horizontal="center" vertical="center"/>
    </xf>
    <xf numFmtId="0" fontId="15" fillId="0" borderId="81" xfId="0" applyFont="1" applyBorder="1" applyAlignment="1">
      <alignment horizontal="left" vertical="center"/>
    </xf>
    <xf numFmtId="0" fontId="15" fillId="3" borderId="82" xfId="0" applyFont="1" applyFill="1" applyBorder="1" applyAlignment="1">
      <alignment horizontal="center" vertical="center"/>
    </xf>
    <xf numFmtId="0" fontId="15" fillId="0" borderId="80" xfId="0" applyFont="1" applyBorder="1" applyAlignment="1">
      <alignment horizontal="center" vertical="center"/>
    </xf>
    <xf numFmtId="0" fontId="15" fillId="0" borderId="80" xfId="0" applyFont="1" applyBorder="1" applyAlignment="1">
      <alignment vertical="center"/>
    </xf>
    <xf numFmtId="0" fontId="15" fillId="0" borderId="81" xfId="0" applyFont="1" applyBorder="1" applyAlignment="1">
      <alignment vertical="center"/>
    </xf>
    <xf numFmtId="0" fontId="38" fillId="3" borderId="29" xfId="0" applyFont="1" applyFill="1" applyBorder="1" applyAlignment="1">
      <alignment horizontal="right" vertical="center"/>
    </xf>
    <xf numFmtId="0" fontId="38" fillId="3" borderId="29" xfId="0" applyFont="1" applyFill="1" applyBorder="1" applyAlignment="1">
      <alignment horizontal="right" vertical="top"/>
    </xf>
    <xf numFmtId="0" fontId="39" fillId="0" borderId="0" xfId="0" applyFont="1"/>
    <xf numFmtId="0" fontId="39" fillId="0" borderId="29" xfId="0" applyFont="1" applyBorder="1" applyAlignment="1">
      <alignment horizontal="right"/>
    </xf>
    <xf numFmtId="0" fontId="38" fillId="0" borderId="29" xfId="0" applyFont="1" applyBorder="1" applyAlignment="1">
      <alignment horizontal="right"/>
    </xf>
    <xf numFmtId="0" fontId="39" fillId="0" borderId="0" xfId="0" applyFont="1" applyAlignment="1">
      <alignment horizontal="right"/>
    </xf>
    <xf numFmtId="0" fontId="15" fillId="3" borderId="35" xfId="0" applyFont="1" applyFill="1" applyBorder="1" applyAlignment="1">
      <alignment horizontal="center" vertical="center"/>
    </xf>
    <xf numFmtId="0" fontId="15" fillId="3" borderId="37" xfId="0" applyFont="1" applyFill="1" applyBorder="1" applyAlignment="1">
      <alignment horizontal="center" vertical="center"/>
    </xf>
    <xf numFmtId="0" fontId="15" fillId="0" borderId="38" xfId="0" applyFont="1" applyBorder="1" applyAlignment="1">
      <alignment horizontal="left" vertical="center"/>
    </xf>
    <xf numFmtId="0" fontId="15" fillId="0" borderId="38" xfId="0" applyFont="1" applyBorder="1" applyAlignment="1">
      <alignment horizontal="center" vertical="center"/>
    </xf>
    <xf numFmtId="0" fontId="15" fillId="3" borderId="38" xfId="0" applyFont="1" applyFill="1" applyBorder="1" applyAlignment="1">
      <alignment horizontal="center" vertical="center"/>
    </xf>
    <xf numFmtId="0" fontId="15" fillId="0" borderId="38" xfId="0" applyFont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38" fillId="3" borderId="29" xfId="0" applyFont="1" applyFill="1" applyBorder="1" applyAlignment="1">
      <alignment horizontal="right"/>
    </xf>
    <xf numFmtId="14" fontId="38" fillId="3" borderId="29" xfId="0" applyNumberFormat="1" applyFont="1" applyFill="1" applyBorder="1" applyAlignment="1">
      <alignment horizontal="right"/>
    </xf>
    <xf numFmtId="0" fontId="38" fillId="0" borderId="0" xfId="0" applyFont="1"/>
    <xf numFmtId="14" fontId="39" fillId="0" borderId="29" xfId="0" applyNumberFormat="1" applyFont="1" applyBorder="1" applyAlignment="1">
      <alignment horizontal="right"/>
    </xf>
    <xf numFmtId="0" fontId="39" fillId="0" borderId="118" xfId="0" applyFont="1" applyBorder="1" applyAlignment="1">
      <alignment horizontal="right"/>
    </xf>
    <xf numFmtId="14" fontId="39" fillId="0" borderId="118" xfId="0" applyNumberFormat="1" applyFont="1" applyBorder="1" applyAlignment="1">
      <alignment horizontal="right"/>
    </xf>
    <xf numFmtId="14" fontId="39" fillId="0" borderId="0" xfId="0" applyNumberFormat="1" applyFont="1" applyAlignment="1">
      <alignment horizontal="right"/>
    </xf>
    <xf numFmtId="0" fontId="7" fillId="2" borderId="53" xfId="0" applyFont="1" applyFill="1" applyBorder="1" applyAlignment="1">
      <alignment horizontal="center" vertical="center"/>
    </xf>
    <xf numFmtId="0" fontId="7" fillId="2" borderId="94" xfId="0" applyFont="1" applyFill="1" applyBorder="1" applyAlignment="1">
      <alignment horizontal="center" vertical="center" textRotation="90"/>
    </xf>
    <xf numFmtId="0" fontId="2" fillId="36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4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0" fontId="7" fillId="36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/>
    </xf>
    <xf numFmtId="0" fontId="2" fillId="2" borderId="142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35" xfId="0" applyFont="1" applyFill="1" applyBorder="1"/>
    <xf numFmtId="0" fontId="2" fillId="2" borderId="35" xfId="0" applyFont="1" applyFill="1" applyBorder="1" applyAlignment="1">
      <alignment horizontal="center" vertical="center"/>
    </xf>
    <xf numFmtId="0" fontId="16" fillId="0" borderId="0" xfId="0" applyFont="1" applyAlignment="1" applyProtection="1">
      <alignment vertical="center"/>
      <protection locked="0"/>
    </xf>
    <xf numFmtId="0" fontId="16" fillId="0" borderId="0" xfId="0" applyFont="1" applyAlignment="1" applyProtection="1">
      <alignment horizontal="center" vertical="center"/>
      <protection locked="0"/>
    </xf>
    <xf numFmtId="0" fontId="10" fillId="2" borderId="37" xfId="0" applyFont="1" applyFill="1" applyBorder="1"/>
    <xf numFmtId="0" fontId="10" fillId="2" borderId="38" xfId="0" applyFont="1" applyFill="1" applyBorder="1"/>
    <xf numFmtId="0" fontId="10" fillId="2" borderId="35" xfId="0" applyFont="1" applyFill="1" applyBorder="1"/>
    <xf numFmtId="0" fontId="2" fillId="36" borderId="0" xfId="0" applyFont="1" applyFill="1" applyAlignment="1">
      <alignment vertical="center"/>
    </xf>
    <xf numFmtId="0" fontId="7" fillId="2" borderId="53" xfId="0" applyFont="1" applyFill="1" applyBorder="1" applyAlignment="1">
      <alignment vertical="center"/>
    </xf>
    <xf numFmtId="0" fontId="16" fillId="36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0" borderId="53" xfId="0" applyFont="1" applyBorder="1" applyAlignment="1" applyProtection="1">
      <alignment horizontal="center" vertical="center"/>
      <protection locked="0"/>
    </xf>
    <xf numFmtId="0" fontId="16" fillId="36" borderId="129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6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 wrapText="1"/>
      <protection locked="0"/>
    </xf>
    <xf numFmtId="0" fontId="56" fillId="0" borderId="0" xfId="0" applyFont="1" applyAlignment="1" applyProtection="1">
      <alignment horizontal="left" vertical="center"/>
      <protection locked="0"/>
    </xf>
    <xf numFmtId="0" fontId="16" fillId="0" borderId="94" xfId="0" applyFont="1" applyBorder="1" applyAlignment="1" applyProtection="1">
      <alignment horizontal="center" vertical="center"/>
      <protection locked="0"/>
    </xf>
    <xf numFmtId="0" fontId="2" fillId="2" borderId="2" xfId="0" applyFont="1" applyFill="1" applyBorder="1"/>
    <xf numFmtId="0" fontId="2" fillId="2" borderId="3" xfId="0" applyFont="1" applyFill="1" applyBorder="1"/>
    <xf numFmtId="0" fontId="19" fillId="2" borderId="3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65" fillId="3" borderId="167" xfId="0" applyFont="1" applyFill="1" applyBorder="1" applyAlignment="1">
      <alignment horizontal="center" vertical="center" wrapText="1"/>
    </xf>
    <xf numFmtId="0" fontId="66" fillId="3" borderId="167" xfId="0" applyFont="1" applyFill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6" fillId="0" borderId="167" xfId="0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" fillId="2" borderId="70" xfId="0" applyFont="1" applyFill="1" applyBorder="1" applyAlignment="1">
      <alignment vertical="center" wrapText="1"/>
    </xf>
    <xf numFmtId="0" fontId="7" fillId="0" borderId="119" xfId="0" applyFont="1" applyBorder="1" applyAlignment="1">
      <alignment vertical="center" wrapText="1"/>
    </xf>
    <xf numFmtId="0" fontId="7" fillId="0" borderId="119" xfId="0" applyFont="1" applyBorder="1" applyAlignment="1">
      <alignment vertical="center"/>
    </xf>
    <xf numFmtId="0" fontId="7" fillId="0" borderId="101" xfId="0" applyFont="1" applyBorder="1" applyAlignment="1">
      <alignment vertical="center" wrapText="1"/>
    </xf>
    <xf numFmtId="0" fontId="7" fillId="0" borderId="101" xfId="0" applyFont="1" applyBorder="1" applyAlignment="1">
      <alignment vertical="center"/>
    </xf>
    <xf numFmtId="0" fontId="7" fillId="0" borderId="171" xfId="0" applyFont="1" applyBorder="1" applyAlignment="1">
      <alignment vertical="center" wrapText="1"/>
    </xf>
    <xf numFmtId="0" fontId="7" fillId="0" borderId="171" xfId="0" applyFont="1" applyBorder="1" applyAlignment="1">
      <alignment vertical="center"/>
    </xf>
    <xf numFmtId="0" fontId="19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vertical="center" wrapText="1"/>
    </xf>
    <xf numFmtId="0" fontId="14" fillId="2" borderId="9" xfId="0" applyFont="1" applyFill="1" applyBorder="1"/>
    <xf numFmtId="0" fontId="14" fillId="2" borderId="9" xfId="0" applyFont="1" applyFill="1" applyBorder="1" applyAlignment="1">
      <alignment vertical="center"/>
    </xf>
    <xf numFmtId="0" fontId="14" fillId="2" borderId="17" xfId="0" applyFont="1" applyFill="1" applyBorder="1" applyAlignment="1">
      <alignment vertical="top"/>
    </xf>
    <xf numFmtId="0" fontId="14" fillId="2" borderId="18" xfId="0" applyFont="1" applyFill="1" applyBorder="1" applyAlignment="1">
      <alignment vertical="top"/>
    </xf>
    <xf numFmtId="0" fontId="71" fillId="2" borderId="18" xfId="0" applyFont="1" applyFill="1" applyBorder="1" applyAlignment="1">
      <alignment vertical="center" wrapText="1"/>
    </xf>
    <xf numFmtId="0" fontId="73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19" fillId="0" borderId="193" xfId="0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5" fillId="3" borderId="16" xfId="0" applyFont="1" applyFill="1" applyBorder="1" applyAlignment="1">
      <alignment horizontal="center" vertical="center"/>
    </xf>
    <xf numFmtId="0" fontId="15" fillId="0" borderId="121" xfId="0" applyFont="1" applyBorder="1" applyAlignment="1">
      <alignment vertical="center"/>
    </xf>
    <xf numFmtId="0" fontId="15" fillId="3" borderId="18" xfId="0" applyFont="1" applyFill="1" applyBorder="1" applyAlignment="1">
      <alignment horizontal="center" vertical="center"/>
    </xf>
    <xf numFmtId="0" fontId="15" fillId="0" borderId="18" xfId="0" applyFont="1" applyBorder="1" applyAlignment="1">
      <alignment horizontal="left" vertical="center"/>
    </xf>
    <xf numFmtId="0" fontId="15" fillId="0" borderId="18" xfId="0" applyFont="1" applyBorder="1" applyAlignment="1">
      <alignment vertical="center"/>
    </xf>
    <xf numFmtId="0" fontId="15" fillId="0" borderId="154" xfId="0" applyFont="1" applyBorder="1" applyAlignment="1">
      <alignment vertical="center"/>
    </xf>
    <xf numFmtId="0" fontId="15" fillId="3" borderId="22" xfId="0" applyFont="1" applyFill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4" fillId="2" borderId="0" xfId="0" applyFont="1" applyFill="1"/>
    <xf numFmtId="0" fontId="71" fillId="2" borderId="0" xfId="0" applyFont="1" applyFill="1" applyAlignment="1">
      <alignment vertical="center" wrapText="1"/>
    </xf>
    <xf numFmtId="0" fontId="14" fillId="2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75" fillId="0" borderId="0" xfId="0" applyFont="1" applyAlignment="1">
      <alignment vertical="center"/>
    </xf>
    <xf numFmtId="0" fontId="7" fillId="0" borderId="25" xfId="0" applyFont="1" applyBorder="1" applyAlignment="1" applyProtection="1">
      <alignment vertical="center"/>
      <protection locked="0"/>
    </xf>
    <xf numFmtId="0" fontId="7" fillId="0" borderId="29" xfId="0" applyFont="1" applyBorder="1" applyAlignment="1" applyProtection="1">
      <alignment vertical="center"/>
      <protection locked="0"/>
    </xf>
    <xf numFmtId="0" fontId="75" fillId="0" borderId="0" xfId="0" applyFont="1" applyAlignment="1">
      <alignment horizontal="center" vertical="center"/>
    </xf>
    <xf numFmtId="0" fontId="16" fillId="0" borderId="222" xfId="0" applyFont="1" applyBorder="1" applyAlignment="1">
      <alignment horizontal="center" vertical="center"/>
    </xf>
    <xf numFmtId="0" fontId="10" fillId="0" borderId="222" xfId="0" applyFont="1" applyBorder="1" applyAlignment="1">
      <alignment horizontal="center"/>
    </xf>
    <xf numFmtId="0" fontId="16" fillId="36" borderId="222" xfId="0" applyFont="1" applyFill="1" applyBorder="1" applyAlignment="1">
      <alignment horizontal="center" vertical="center"/>
    </xf>
    <xf numFmtId="0" fontId="39" fillId="37" borderId="0" xfId="0" applyFont="1" applyFill="1" applyAlignment="1">
      <alignment horizontal="right"/>
    </xf>
    <xf numFmtId="0" fontId="19" fillId="0" borderId="222" xfId="0" applyFont="1" applyBorder="1" applyAlignment="1">
      <alignment horizontal="center" vertical="center"/>
    </xf>
    <xf numFmtId="0" fontId="19" fillId="0" borderId="234" xfId="0" applyFont="1" applyBorder="1" applyAlignment="1">
      <alignment horizontal="center" vertical="center"/>
    </xf>
    <xf numFmtId="0" fontId="75" fillId="2" borderId="63" xfId="0" applyFont="1" applyFill="1" applyBorder="1" applyAlignment="1">
      <alignment horizontal="center" vertical="center"/>
    </xf>
    <xf numFmtId="0" fontId="75" fillId="2" borderId="65" xfId="0" applyFont="1" applyFill="1" applyBorder="1" applyAlignment="1">
      <alignment horizontal="center" vertical="center"/>
    </xf>
    <xf numFmtId="0" fontId="75" fillId="2" borderId="67" xfId="0" applyFont="1" applyFill="1" applyBorder="1" applyAlignment="1">
      <alignment horizontal="center" vertical="center"/>
    </xf>
    <xf numFmtId="0" fontId="83" fillId="0" borderId="29" xfId="0" applyFont="1" applyBorder="1" applyAlignment="1" applyProtection="1">
      <alignment horizontal="center" vertical="center"/>
      <protection locked="0"/>
    </xf>
    <xf numFmtId="0" fontId="83" fillId="0" borderId="25" xfId="0" applyFont="1" applyBorder="1" applyAlignment="1" applyProtection="1">
      <alignment vertical="center"/>
      <protection locked="0"/>
    </xf>
    <xf numFmtId="0" fontId="83" fillId="0" borderId="29" xfId="0" applyFont="1" applyBorder="1" applyAlignment="1" applyProtection="1">
      <alignment vertical="center"/>
      <protection locked="0"/>
    </xf>
    <xf numFmtId="0" fontId="7" fillId="0" borderId="68" xfId="0" applyFont="1" applyBorder="1" applyAlignment="1" applyProtection="1">
      <alignment vertical="center"/>
      <protection locked="0"/>
    </xf>
    <xf numFmtId="0" fontId="7" fillId="0" borderId="70" xfId="0" applyFont="1" applyBorder="1" applyAlignment="1" applyProtection="1">
      <alignment vertical="center"/>
      <protection locked="0"/>
    </xf>
    <xf numFmtId="0" fontId="83" fillId="0" borderId="70" xfId="0" applyFont="1" applyBorder="1" applyAlignment="1" applyProtection="1">
      <alignment horizontal="center" vertical="center"/>
      <protection locked="0"/>
    </xf>
    <xf numFmtId="0" fontId="75" fillId="2" borderId="80" xfId="0" applyFont="1" applyFill="1" applyBorder="1" applyAlignment="1">
      <alignment horizontal="right" vertical="center" wrapText="1"/>
    </xf>
    <xf numFmtId="0" fontId="75" fillId="2" borderId="122" xfId="0" applyFont="1" applyFill="1" applyBorder="1" applyAlignment="1">
      <alignment horizontal="right" vertical="center" wrapText="1"/>
    </xf>
    <xf numFmtId="0" fontId="75" fillId="0" borderId="119" xfId="0" applyFont="1" applyBorder="1" applyAlignment="1" applyProtection="1">
      <alignment horizontal="left" vertical="center"/>
      <protection locked="0"/>
    </xf>
    <xf numFmtId="0" fontId="75" fillId="0" borderId="127" xfId="0" applyFont="1" applyBorder="1" applyAlignment="1" applyProtection="1">
      <alignment horizontal="right" vertical="center"/>
      <protection locked="0"/>
    </xf>
    <xf numFmtId="0" fontId="75" fillId="0" borderId="120" xfId="0" applyFont="1" applyBorder="1" applyAlignment="1" applyProtection="1">
      <alignment horizontal="right" vertical="center"/>
      <protection locked="0"/>
    </xf>
    <xf numFmtId="0" fontId="75" fillId="0" borderId="29" xfId="0" applyFont="1" applyBorder="1" applyAlignment="1" applyProtection="1">
      <alignment horizontal="left" vertical="center"/>
      <protection locked="0"/>
    </xf>
    <xf numFmtId="0" fontId="75" fillId="0" borderId="24" xfId="0" applyFont="1" applyBorder="1" applyAlignment="1" applyProtection="1">
      <alignment horizontal="right" vertical="center"/>
      <protection locked="0"/>
    </xf>
    <xf numFmtId="0" fontId="75" fillId="0" borderId="23" xfId="0" applyFont="1" applyBorder="1" applyAlignment="1" applyProtection="1">
      <alignment horizontal="right" vertical="center"/>
      <protection locked="0"/>
    </xf>
    <xf numFmtId="0" fontId="75" fillId="0" borderId="70" xfId="0" applyFont="1" applyBorder="1" applyAlignment="1" applyProtection="1">
      <alignment horizontal="left" vertical="center"/>
      <protection locked="0"/>
    </xf>
    <xf numFmtId="0" fontId="75" fillId="0" borderId="128" xfId="0" applyFont="1" applyBorder="1" applyAlignment="1" applyProtection="1">
      <alignment horizontal="right" vertical="center"/>
      <protection locked="0"/>
    </xf>
    <xf numFmtId="0" fontId="75" fillId="0" borderId="69" xfId="0" applyFont="1" applyBorder="1" applyAlignment="1" applyProtection="1">
      <alignment horizontal="right" vertical="center"/>
      <protection locked="0"/>
    </xf>
    <xf numFmtId="0" fontId="39" fillId="0" borderId="0" xfId="0" applyFont="1" applyAlignment="1">
      <alignment horizontal="left"/>
    </xf>
    <xf numFmtId="0" fontId="75" fillId="2" borderId="53" xfId="0" applyFont="1" applyFill="1" applyBorder="1" applyAlignment="1">
      <alignment vertical="center"/>
    </xf>
    <xf numFmtId="0" fontId="87" fillId="3" borderId="29" xfId="0" applyFont="1" applyFill="1" applyBorder="1"/>
    <xf numFmtId="0" fontId="87" fillId="3" borderId="29" xfId="0" applyFont="1" applyFill="1" applyBorder="1" applyAlignment="1">
      <alignment horizontal="center"/>
    </xf>
    <xf numFmtId="0" fontId="87" fillId="3" borderId="29" xfId="0" applyFont="1" applyFill="1" applyBorder="1" applyAlignment="1">
      <alignment horizontal="right"/>
    </xf>
    <xf numFmtId="0" fontId="88" fillId="0" borderId="0" xfId="0" applyFont="1"/>
    <xf numFmtId="0" fontId="89" fillId="0" borderId="29" xfId="0" applyFont="1" applyBorder="1"/>
    <xf numFmtId="0" fontId="89" fillId="0" borderId="29" xfId="0" applyFont="1" applyBorder="1" applyAlignment="1">
      <alignment horizontal="right"/>
    </xf>
    <xf numFmtId="0" fontId="88" fillId="0" borderId="0" xfId="0" applyFont="1" applyAlignment="1">
      <alignment horizontal="right"/>
    </xf>
    <xf numFmtId="0" fontId="89" fillId="0" borderId="29" xfId="0" applyFont="1" applyBorder="1" applyAlignment="1">
      <alignment horizontal="center"/>
    </xf>
    <xf numFmtId="0" fontId="88" fillId="0" borderId="0" xfId="0" applyFont="1" applyAlignment="1">
      <alignment horizontal="center"/>
    </xf>
    <xf numFmtId="0" fontId="89" fillId="0" borderId="0" xfId="0" applyFont="1"/>
    <xf numFmtId="0" fontId="89" fillId="0" borderId="0" xfId="0" applyFont="1" applyAlignment="1">
      <alignment horizontal="right"/>
    </xf>
    <xf numFmtId="0" fontId="89" fillId="0" borderId="0" xfId="0" applyFont="1" applyAlignment="1">
      <alignment horizontal="center"/>
    </xf>
    <xf numFmtId="0" fontId="89" fillId="3" borderId="0" xfId="0" applyFont="1" applyFill="1"/>
    <xf numFmtId="0" fontId="89" fillId="3" borderId="0" xfId="0" applyFont="1" applyFill="1" applyAlignment="1">
      <alignment horizontal="right"/>
    </xf>
    <xf numFmtId="0" fontId="89" fillId="3" borderId="0" xfId="0" applyFont="1" applyFill="1" applyAlignment="1">
      <alignment horizontal="center"/>
    </xf>
    <xf numFmtId="0" fontId="39" fillId="0" borderId="29" xfId="0" applyFont="1" applyBorder="1" applyAlignment="1">
      <alignment horizontal="left"/>
    </xf>
    <xf numFmtId="0" fontId="16" fillId="0" borderId="26" xfId="0" applyFont="1" applyBorder="1" applyAlignment="1" applyProtection="1">
      <alignment horizontal="left" vertical="center"/>
      <protection locked="0"/>
    </xf>
    <xf numFmtId="0" fontId="16" fillId="0" borderId="95" xfId="0" applyFont="1" applyBorder="1" applyAlignment="1" applyProtection="1">
      <alignment horizontal="left" vertical="center"/>
      <protection locked="0"/>
    </xf>
    <xf numFmtId="0" fontId="16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vertical="center" wrapText="1"/>
    </xf>
    <xf numFmtId="0" fontId="16" fillId="2" borderId="9" xfId="0" applyFont="1" applyFill="1" applyBorder="1"/>
    <xf numFmtId="0" fontId="16" fillId="2" borderId="0" xfId="0" applyFont="1" applyFill="1"/>
    <xf numFmtId="0" fontId="16" fillId="2" borderId="0" xfId="0" applyFont="1" applyFill="1" applyAlignment="1">
      <alignment vertical="center"/>
    </xf>
    <xf numFmtId="0" fontId="10" fillId="2" borderId="0" xfId="0" applyFont="1" applyFill="1" applyAlignment="1">
      <alignment vertical="center" wrapText="1"/>
    </xf>
    <xf numFmtId="0" fontId="16" fillId="2" borderId="9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0" fillId="2" borderId="17" xfId="0" applyFont="1" applyFill="1" applyBorder="1"/>
    <xf numFmtId="0" fontId="10" fillId="2" borderId="18" xfId="0" applyFont="1" applyFill="1" applyBorder="1"/>
    <xf numFmtId="0" fontId="10" fillId="2" borderId="18" xfId="0" applyFont="1" applyFill="1" applyBorder="1" applyAlignment="1">
      <alignment vertical="center" wrapText="1"/>
    </xf>
    <xf numFmtId="0" fontId="95" fillId="0" borderId="53" xfId="0" applyFont="1" applyBorder="1" applyAlignment="1" applyProtection="1">
      <alignment horizontal="center" vertical="center"/>
      <protection locked="0"/>
    </xf>
    <xf numFmtId="0" fontId="95" fillId="0" borderId="26" xfId="0" applyFont="1" applyBorder="1" applyAlignment="1" applyProtection="1">
      <alignment horizontal="left" vertical="center"/>
      <protection locked="0"/>
    </xf>
    <xf numFmtId="0" fontId="7" fillId="2" borderId="95" xfId="0" applyFont="1" applyFill="1" applyBorder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84" fillId="0" borderId="0" xfId="0" applyFont="1" applyAlignment="1" applyProtection="1">
      <alignment vertical="center"/>
      <protection locked="0"/>
    </xf>
    <xf numFmtId="164" fontId="10" fillId="36" borderId="0" xfId="0" applyNumberFormat="1" applyFont="1" applyFill="1" applyAlignment="1" applyProtection="1">
      <alignment horizontal="center" vertical="center"/>
      <protection locked="0"/>
    </xf>
    <xf numFmtId="0" fontId="55" fillId="36" borderId="0" xfId="0" applyFont="1" applyFill="1" applyAlignment="1">
      <alignment horizontal="center" vertical="center"/>
    </xf>
    <xf numFmtId="0" fontId="10" fillId="0" borderId="166" xfId="0" applyFont="1" applyBorder="1" applyAlignment="1">
      <alignment horizontal="center"/>
    </xf>
    <xf numFmtId="0" fontId="38" fillId="3" borderId="29" xfId="0" applyFont="1" applyFill="1" applyBorder="1" applyAlignment="1">
      <alignment horizontal="left"/>
    </xf>
    <xf numFmtId="0" fontId="39" fillId="3" borderId="0" xfId="0" applyFont="1" applyFill="1"/>
    <xf numFmtId="0" fontId="39" fillId="0" borderId="118" xfId="0" applyFont="1" applyBorder="1" applyAlignment="1">
      <alignment horizontal="left"/>
    </xf>
    <xf numFmtId="14" fontId="39" fillId="0" borderId="0" xfId="0" applyNumberFormat="1" applyFont="1"/>
    <xf numFmtId="14" fontId="89" fillId="3" borderId="0" xfId="0" applyNumberFormat="1" applyFont="1" applyFill="1" applyAlignment="1">
      <alignment horizontal="center"/>
    </xf>
    <xf numFmtId="14" fontId="87" fillId="3" borderId="29" xfId="0" applyNumberFormat="1" applyFont="1" applyFill="1" applyBorder="1" applyAlignment="1">
      <alignment horizontal="center"/>
    </xf>
    <xf numFmtId="14" fontId="89" fillId="0" borderId="29" xfId="0" applyNumberFormat="1" applyFont="1" applyBorder="1" applyAlignment="1">
      <alignment horizontal="center"/>
    </xf>
    <xf numFmtId="14" fontId="89" fillId="0" borderId="0" xfId="0" applyNumberFormat="1" applyFont="1" applyAlignment="1">
      <alignment horizontal="center"/>
    </xf>
    <xf numFmtId="14" fontId="88" fillId="0" borderId="0" xfId="0" applyNumberFormat="1" applyFont="1" applyAlignment="1">
      <alignment horizontal="center"/>
    </xf>
    <xf numFmtId="0" fontId="87" fillId="3" borderId="29" xfId="0" applyFont="1" applyFill="1" applyBorder="1" applyAlignment="1">
      <alignment horizontal="left"/>
    </xf>
    <xf numFmtId="0" fontId="89" fillId="0" borderId="29" xfId="0" applyFont="1" applyBorder="1" applyAlignment="1">
      <alignment horizontal="left"/>
    </xf>
    <xf numFmtId="0" fontId="89" fillId="0" borderId="0" xfId="0" applyFont="1" applyAlignment="1">
      <alignment horizontal="left"/>
    </xf>
    <xf numFmtId="0" fontId="89" fillId="3" borderId="0" xfId="0" applyFont="1" applyFill="1" applyAlignment="1">
      <alignment horizontal="left"/>
    </xf>
    <xf numFmtId="0" fontId="88" fillId="0" borderId="0" xfId="0" applyFont="1" applyAlignment="1">
      <alignment horizontal="left"/>
    </xf>
    <xf numFmtId="0" fontId="86" fillId="0" borderId="0" xfId="0" applyFont="1"/>
    <xf numFmtId="0" fontId="80" fillId="0" borderId="0" xfId="0" applyFont="1"/>
    <xf numFmtId="14" fontId="80" fillId="0" borderId="0" xfId="0" applyNumberFormat="1" applyFont="1" applyAlignment="1">
      <alignment horizontal="right"/>
    </xf>
    <xf numFmtId="0" fontId="80" fillId="0" borderId="0" xfId="0" applyFont="1" applyAlignment="1">
      <alignment horizontal="right"/>
    </xf>
    <xf numFmtId="0" fontId="102" fillId="0" borderId="150" xfId="0" applyFont="1" applyBorder="1" applyAlignment="1" applyProtection="1">
      <alignment vertical="center"/>
      <protection locked="0"/>
    </xf>
    <xf numFmtId="0" fontId="48" fillId="2" borderId="33" xfId="0" applyFont="1" applyFill="1" applyBorder="1" applyAlignment="1">
      <alignment vertical="center" wrapText="1"/>
    </xf>
    <xf numFmtId="0" fontId="48" fillId="2" borderId="0" xfId="0" applyFont="1" applyFill="1" applyAlignment="1">
      <alignment vertical="center" wrapText="1"/>
    </xf>
    <xf numFmtId="0" fontId="48" fillId="2" borderId="38" xfId="0" applyFont="1" applyFill="1" applyBorder="1" applyAlignment="1">
      <alignment vertical="center" wrapText="1"/>
    </xf>
    <xf numFmtId="0" fontId="19" fillId="2" borderId="142" xfId="0" applyFont="1" applyFill="1" applyBorder="1" applyAlignment="1">
      <alignment horizontal="center" vertical="center"/>
    </xf>
    <xf numFmtId="0" fontId="19" fillId="2" borderId="33" xfId="0" applyFont="1" applyFill="1" applyBorder="1" applyAlignment="1">
      <alignment horizontal="center" vertical="center"/>
    </xf>
    <xf numFmtId="0" fontId="71" fillId="2" borderId="33" xfId="0" applyFont="1" applyFill="1" applyBorder="1" applyAlignment="1">
      <alignment vertical="center" wrapText="1"/>
    </xf>
    <xf numFmtId="0" fontId="14" fillId="2" borderId="35" xfId="0" applyFont="1" applyFill="1" applyBorder="1"/>
    <xf numFmtId="0" fontId="14" fillId="2" borderId="35" xfId="0" applyFont="1" applyFill="1" applyBorder="1" applyAlignment="1">
      <alignment vertical="center"/>
    </xf>
    <xf numFmtId="0" fontId="14" fillId="2" borderId="37" xfId="0" applyFont="1" applyFill="1" applyBorder="1" applyAlignment="1">
      <alignment vertical="top"/>
    </xf>
    <xf numFmtId="0" fontId="14" fillId="2" borderId="38" xfId="0" applyFont="1" applyFill="1" applyBorder="1" applyAlignment="1">
      <alignment vertical="top"/>
    </xf>
    <xf numFmtId="0" fontId="71" fillId="2" borderId="38" xfId="0" applyFont="1" applyFill="1" applyBorder="1" applyAlignment="1">
      <alignment vertical="center" wrapText="1"/>
    </xf>
    <xf numFmtId="0" fontId="8" fillId="0" borderId="0" xfId="0" applyFont="1" applyAlignment="1" applyProtection="1">
      <alignment horizontal="center" vertical="center"/>
      <protection locked="0"/>
    </xf>
    <xf numFmtId="0" fontId="15" fillId="2" borderId="53" xfId="0" applyFont="1" applyFill="1" applyBorder="1" applyAlignment="1">
      <alignment vertical="center"/>
    </xf>
    <xf numFmtId="0" fontId="15" fillId="2" borderId="53" xfId="0" applyFont="1" applyFill="1" applyBorder="1" applyAlignment="1" applyProtection="1">
      <alignment vertical="center"/>
      <protection locked="0"/>
    </xf>
    <xf numFmtId="0" fontId="86" fillId="3" borderId="1" xfId="0" applyFont="1" applyFill="1" applyBorder="1" applyAlignment="1">
      <alignment horizontal="right"/>
    </xf>
    <xf numFmtId="0" fontId="80" fillId="0" borderId="1" xfId="0" applyFont="1" applyBorder="1" applyAlignment="1">
      <alignment horizontal="right"/>
    </xf>
    <xf numFmtId="14" fontId="80" fillId="0" borderId="1" xfId="0" applyNumberFormat="1" applyFont="1" applyBorder="1" applyAlignment="1">
      <alignment horizontal="right"/>
    </xf>
    <xf numFmtId="0" fontId="80" fillId="38" borderId="1" xfId="0" applyFont="1" applyFill="1" applyBorder="1" applyAlignment="1">
      <alignment horizontal="right"/>
    </xf>
    <xf numFmtId="0" fontId="80" fillId="3" borderId="1" xfId="0" applyFont="1" applyFill="1" applyBorder="1" applyAlignment="1">
      <alignment horizontal="right"/>
    </xf>
    <xf numFmtId="14" fontId="80" fillId="3" borderId="1" xfId="0" applyNumberFormat="1" applyFont="1" applyFill="1" applyBorder="1" applyAlignment="1">
      <alignment horizontal="right"/>
    </xf>
    <xf numFmtId="0" fontId="39" fillId="0" borderId="38" xfId="0" applyFont="1" applyBorder="1" applyAlignment="1">
      <alignment horizontal="right"/>
    </xf>
    <xf numFmtId="0" fontId="39" fillId="0" borderId="38" xfId="0" applyFont="1" applyBorder="1" applyAlignment="1">
      <alignment horizontal="left"/>
    </xf>
    <xf numFmtId="0" fontId="39" fillId="0" borderId="38" xfId="0" applyFont="1" applyBorder="1"/>
    <xf numFmtId="0" fontId="38" fillId="3" borderId="247" xfId="0" applyFont="1" applyFill="1" applyBorder="1" applyAlignment="1">
      <alignment horizontal="right" vertical="center"/>
    </xf>
    <xf numFmtId="0" fontId="38" fillId="3" borderId="247" xfId="0" applyFont="1" applyFill="1" applyBorder="1" applyAlignment="1">
      <alignment horizontal="left" vertical="center"/>
    </xf>
    <xf numFmtId="0" fontId="38" fillId="0" borderId="0" xfId="0" applyFont="1" applyAlignment="1">
      <alignment vertical="center"/>
    </xf>
    <xf numFmtId="165" fontId="38" fillId="3" borderId="247" xfId="0" applyNumberFormat="1" applyFont="1" applyFill="1" applyBorder="1" applyAlignment="1">
      <alignment horizontal="right" vertical="center"/>
    </xf>
    <xf numFmtId="165" fontId="39" fillId="0" borderId="0" xfId="0" applyNumberFormat="1" applyFont="1" applyAlignment="1">
      <alignment horizontal="right"/>
    </xf>
    <xf numFmtId="165" fontId="39" fillId="0" borderId="38" xfId="0" applyNumberFormat="1" applyFont="1" applyBorder="1" applyAlignment="1">
      <alignment horizontal="right"/>
    </xf>
    <xf numFmtId="0" fontId="39" fillId="39" borderId="0" xfId="0" applyFont="1" applyFill="1" applyAlignment="1">
      <alignment horizontal="right"/>
    </xf>
    <xf numFmtId="0" fontId="19" fillId="0" borderId="36" xfId="0" applyFont="1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9" fillId="0" borderId="41" xfId="0" applyFont="1" applyBorder="1" applyAlignment="1">
      <alignment horizontal="center" vertical="center"/>
    </xf>
    <xf numFmtId="0" fontId="15" fillId="3" borderId="56" xfId="0" applyFont="1" applyFill="1" applyBorder="1" applyAlignment="1">
      <alignment horizontal="center" vertical="center"/>
    </xf>
    <xf numFmtId="0" fontId="15" fillId="0" borderId="54" xfId="0" applyFont="1" applyBorder="1" applyAlignment="1">
      <alignment horizontal="left" vertical="center"/>
    </xf>
    <xf numFmtId="0" fontId="19" fillId="0" borderId="54" xfId="0" applyFont="1" applyBorder="1" applyAlignment="1">
      <alignment horizontal="center" vertical="center"/>
    </xf>
    <xf numFmtId="0" fontId="15" fillId="3" borderId="54" xfId="0" applyFont="1" applyFill="1" applyBorder="1" applyAlignment="1">
      <alignment horizontal="center" vertical="center"/>
    </xf>
    <xf numFmtId="0" fontId="15" fillId="0" borderId="55" xfId="0" applyFont="1" applyBorder="1" applyAlignment="1">
      <alignment horizontal="left" vertical="center"/>
    </xf>
    <xf numFmtId="0" fontId="15" fillId="0" borderId="54" xfId="0" applyFont="1" applyBorder="1" applyAlignment="1">
      <alignment vertical="center"/>
    </xf>
    <xf numFmtId="0" fontId="15" fillId="3" borderId="57" xfId="0" applyFont="1" applyFill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14" fontId="80" fillId="38" borderId="1" xfId="0" applyNumberFormat="1" applyFont="1" applyFill="1" applyBorder="1" applyAlignment="1">
      <alignment horizontal="right"/>
    </xf>
    <xf numFmtId="14" fontId="38" fillId="3" borderId="29" xfId="0" applyNumberFormat="1" applyFont="1" applyFill="1" applyBorder="1" applyAlignment="1">
      <alignment horizontal="right" vertical="center"/>
    </xf>
    <xf numFmtId="14" fontId="39" fillId="37" borderId="0" xfId="0" applyNumberFormat="1" applyFont="1" applyFill="1" applyAlignment="1">
      <alignment horizontal="right"/>
    </xf>
    <xf numFmtId="14" fontId="39" fillId="39" borderId="0" xfId="0" applyNumberFormat="1" applyFont="1" applyFill="1" applyAlignment="1">
      <alignment horizontal="right"/>
    </xf>
    <xf numFmtId="0" fontId="0" fillId="0" borderId="0" xfId="0" applyAlignment="1">
      <alignment horizontal="left"/>
    </xf>
    <xf numFmtId="0" fontId="38" fillId="3" borderId="29" xfId="0" applyFont="1" applyFill="1" applyBorder="1" applyAlignment="1">
      <alignment horizontal="center" vertical="center"/>
    </xf>
    <xf numFmtId="0" fontId="39" fillId="0" borderId="29" xfId="0" applyFont="1" applyBorder="1" applyAlignment="1">
      <alignment horizontal="center"/>
    </xf>
    <xf numFmtId="0" fontId="39" fillId="37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39" fillId="39" borderId="0" xfId="0" applyFont="1" applyFill="1" applyAlignment="1">
      <alignment horizontal="center"/>
    </xf>
    <xf numFmtId="0" fontId="103" fillId="0" borderId="29" xfId="0" applyFont="1" applyBorder="1" applyAlignment="1">
      <alignment horizontal="right"/>
    </xf>
    <xf numFmtId="0" fontId="7" fillId="2" borderId="26" xfId="0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right"/>
    </xf>
    <xf numFmtId="0" fontId="19" fillId="0" borderId="0" xfId="0" pivotButton="1" applyFont="1" applyAlignment="1">
      <alignment horizontal="left"/>
    </xf>
    <xf numFmtId="0" fontId="19" fillId="0" borderId="0" xfId="0" pivotButton="1" applyFont="1"/>
    <xf numFmtId="0" fontId="19" fillId="0" borderId="0" xfId="0" applyFont="1" applyAlignment="1">
      <alignment horizontal="left"/>
    </xf>
    <xf numFmtId="0" fontId="19" fillId="0" borderId="0" xfId="0" pivotButton="1" applyFont="1" applyAlignment="1">
      <alignment horizontal="center"/>
    </xf>
    <xf numFmtId="0" fontId="19" fillId="0" borderId="0" xfId="0" pivotButton="1" applyFont="1" applyAlignment="1">
      <alignment horizontal="right"/>
    </xf>
    <xf numFmtId="0" fontId="19" fillId="0" borderId="0" xfId="0" applyFont="1" applyAlignment="1">
      <alignment horizontal="left" indent="1"/>
    </xf>
    <xf numFmtId="0" fontId="11" fillId="0" borderId="0" xfId="0" applyFont="1" applyAlignment="1">
      <alignment horizontal="right"/>
    </xf>
    <xf numFmtId="0" fontId="61" fillId="0" borderId="182" xfId="0" applyFont="1" applyBorder="1" applyAlignment="1" applyProtection="1">
      <alignment horizontal="center" vertical="center"/>
      <protection locked="0"/>
    </xf>
    <xf numFmtId="0" fontId="61" fillId="0" borderId="183" xfId="0" applyFont="1" applyBorder="1" applyAlignment="1" applyProtection="1">
      <alignment vertical="center"/>
      <protection locked="0"/>
    </xf>
    <xf numFmtId="0" fontId="61" fillId="0" borderId="101" xfId="0" applyFont="1" applyBorder="1" applyAlignment="1" applyProtection="1">
      <alignment horizontal="center" vertical="center"/>
      <protection locked="0"/>
    </xf>
    <xf numFmtId="0" fontId="61" fillId="0" borderId="215" xfId="0" applyFont="1" applyBorder="1" applyAlignment="1" applyProtection="1">
      <alignment horizontal="center" vertical="center"/>
      <protection locked="0"/>
    </xf>
    <xf numFmtId="0" fontId="61" fillId="0" borderId="216" xfId="0" applyFont="1" applyBorder="1" applyAlignment="1" applyProtection="1">
      <alignment vertical="center"/>
      <protection locked="0"/>
    </xf>
    <xf numFmtId="0" fontId="61" fillId="0" borderId="217" xfId="0" applyFont="1" applyBorder="1" applyAlignment="1" applyProtection="1">
      <alignment horizontal="center" vertical="center"/>
      <protection locked="0"/>
    </xf>
    <xf numFmtId="0" fontId="15" fillId="2" borderId="65" xfId="0" applyFont="1" applyFill="1" applyBorder="1" applyAlignment="1">
      <alignment horizontal="center" vertical="center"/>
    </xf>
    <xf numFmtId="0" fontId="15" fillId="2" borderId="67" xfId="0" applyFont="1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  <xf numFmtId="0" fontId="83" fillId="0" borderId="23" xfId="0" applyFont="1" applyBorder="1" applyAlignment="1" applyProtection="1">
      <alignment horizontal="center" vertical="center"/>
      <protection locked="0"/>
    </xf>
    <xf numFmtId="0" fontId="83" fillId="0" borderId="25" xfId="0" applyFont="1" applyBorder="1" applyAlignment="1" applyProtection="1">
      <alignment horizontal="center" vertical="center"/>
      <protection locked="0"/>
    </xf>
    <xf numFmtId="0" fontId="83" fillId="0" borderId="107" xfId="0" applyFont="1" applyBorder="1" applyAlignment="1" applyProtection="1">
      <alignment horizontal="center" vertical="center"/>
      <protection locked="0"/>
    </xf>
    <xf numFmtId="0" fontId="85" fillId="2" borderId="0" xfId="0" applyFont="1" applyFill="1" applyAlignment="1">
      <alignment vertical="center" wrapText="1"/>
    </xf>
    <xf numFmtId="0" fontId="85" fillId="2" borderId="38" xfId="0" applyFont="1" applyFill="1" applyBorder="1" applyAlignment="1">
      <alignment vertical="center" wrapText="1"/>
    </xf>
    <xf numFmtId="0" fontId="84" fillId="3" borderId="1" xfId="0" applyFont="1" applyFill="1" applyBorder="1" applyAlignment="1">
      <alignment horizontal="center" vertical="center"/>
    </xf>
    <xf numFmtId="0" fontId="84" fillId="3" borderId="1" xfId="0" applyFont="1" applyFill="1" applyBorder="1" applyAlignment="1">
      <alignment horizontal="left" vertical="center"/>
    </xf>
    <xf numFmtId="14" fontId="84" fillId="3" borderId="1" xfId="0" applyNumberFormat="1" applyFont="1" applyFill="1" applyBorder="1" applyAlignment="1">
      <alignment horizontal="center" vertical="center"/>
    </xf>
    <xf numFmtId="165" fontId="84" fillId="3" borderId="1" xfId="0" applyNumberFormat="1" applyFont="1" applyFill="1" applyBorder="1" applyAlignment="1">
      <alignment horizontal="center" vertical="center"/>
    </xf>
    <xf numFmtId="43" fontId="84" fillId="3" borderId="1" xfId="5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left"/>
    </xf>
    <xf numFmtId="14" fontId="19" fillId="0" borderId="1" xfId="0" applyNumberFormat="1" applyFont="1" applyBorder="1" applyAlignment="1">
      <alignment horizontal="center"/>
    </xf>
    <xf numFmtId="43" fontId="19" fillId="0" borderId="1" xfId="50" applyFont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43" fontId="19" fillId="0" borderId="0" xfId="50" applyFont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6" fillId="36" borderId="1" xfId="0" applyFont="1" applyFill="1" applyBorder="1" applyAlignment="1">
      <alignment horizontal="center" vertical="center"/>
    </xf>
    <xf numFmtId="0" fontId="0" fillId="0" borderId="29" xfId="0" applyBorder="1" applyAlignment="1">
      <alignment horizontal="left"/>
    </xf>
    <xf numFmtId="0" fontId="0" fillId="40" borderId="0" xfId="0" applyFill="1" applyAlignment="1">
      <alignment horizontal="left"/>
    </xf>
    <xf numFmtId="14" fontId="0" fillId="0" borderId="29" xfId="0" applyNumberFormat="1" applyBorder="1" applyAlignment="1">
      <alignment horizontal="left"/>
    </xf>
    <xf numFmtId="0" fontId="0" fillId="40" borderId="29" xfId="0" applyFill="1" applyBorder="1" applyAlignment="1">
      <alignment horizontal="left"/>
    </xf>
    <xf numFmtId="14" fontId="0" fillId="40" borderId="0" xfId="0" applyNumberFormat="1" applyFill="1" applyAlignment="1">
      <alignment horizontal="left"/>
    </xf>
    <xf numFmtId="14" fontId="0" fillId="0" borderId="0" xfId="0" applyNumberFormat="1" applyAlignment="1">
      <alignment horizontal="left"/>
    </xf>
    <xf numFmtId="0" fontId="113" fillId="0" borderId="29" xfId="0" applyFont="1" applyBorder="1" applyAlignment="1" applyProtection="1">
      <alignment horizontal="center" vertical="center"/>
      <protection locked="0"/>
    </xf>
    <xf numFmtId="0" fontId="113" fillId="0" borderId="23" xfId="0" applyFont="1" applyBorder="1" applyAlignment="1" applyProtection="1">
      <alignment horizontal="center" vertical="center"/>
      <protection locked="0"/>
    </xf>
    <xf numFmtId="0" fontId="113" fillId="0" borderId="70" xfId="0" applyFont="1" applyBorder="1" applyAlignment="1" applyProtection="1">
      <alignment horizontal="center" vertical="center"/>
      <protection locked="0"/>
    </xf>
    <xf numFmtId="0" fontId="113" fillId="0" borderId="69" xfId="0" applyFont="1" applyBorder="1" applyAlignment="1" applyProtection="1">
      <alignment horizontal="center" vertical="center"/>
      <protection locked="0"/>
    </xf>
    <xf numFmtId="0" fontId="84" fillId="0" borderId="100" xfId="0" applyFont="1" applyBorder="1" applyAlignment="1" applyProtection="1">
      <alignment vertical="center"/>
      <protection locked="0"/>
    </xf>
    <xf numFmtId="0" fontId="84" fillId="0" borderId="101" xfId="0" applyFont="1" applyBorder="1" applyAlignment="1" applyProtection="1">
      <alignment horizontal="center" vertical="center"/>
      <protection locked="0"/>
    </xf>
    <xf numFmtId="0" fontId="84" fillId="0" borderId="100" xfId="0" applyFont="1" applyBorder="1" applyAlignment="1" applyProtection="1">
      <alignment horizontal="center" vertical="center"/>
      <protection locked="0"/>
    </xf>
    <xf numFmtId="0" fontId="84" fillId="0" borderId="25" xfId="0" applyFont="1" applyBorder="1" applyAlignment="1" applyProtection="1">
      <alignment vertical="center"/>
      <protection locked="0"/>
    </xf>
    <xf numFmtId="0" fontId="84" fillId="0" borderId="29" xfId="0" applyFont="1" applyBorder="1" applyAlignment="1" applyProtection="1">
      <alignment horizontal="center" vertical="center"/>
      <protection locked="0"/>
    </xf>
    <xf numFmtId="0" fontId="84" fillId="0" borderId="25" xfId="0" applyFont="1" applyBorder="1" applyAlignment="1" applyProtection="1">
      <alignment horizontal="center" vertical="center"/>
      <protection locked="0"/>
    </xf>
    <xf numFmtId="0" fontId="84" fillId="0" borderId="23" xfId="0" applyFont="1" applyBorder="1" applyAlignment="1" applyProtection="1">
      <alignment horizontal="center" vertical="center"/>
      <protection locked="0"/>
    </xf>
    <xf numFmtId="0" fontId="84" fillId="0" borderId="133" xfId="0" applyFont="1" applyBorder="1" applyAlignment="1" applyProtection="1">
      <alignment horizontal="center" vertical="center"/>
      <protection locked="0"/>
    </xf>
    <xf numFmtId="0" fontId="84" fillId="0" borderId="131" xfId="0" applyFont="1" applyBorder="1" applyAlignment="1" applyProtection="1">
      <alignment horizontal="center" vertical="center"/>
      <protection locked="0"/>
    </xf>
    <xf numFmtId="0" fontId="83" fillId="0" borderId="109" xfId="0" applyFont="1" applyBorder="1" applyAlignment="1" applyProtection="1">
      <alignment horizontal="center" vertical="center"/>
      <protection locked="0"/>
    </xf>
    <xf numFmtId="0" fontId="84" fillId="0" borderId="109" xfId="0" applyFont="1" applyBorder="1" applyAlignment="1" applyProtection="1">
      <alignment horizontal="center" vertical="center"/>
      <protection locked="0"/>
    </xf>
    <xf numFmtId="0" fontId="84" fillId="0" borderId="110" xfId="0" applyFont="1" applyBorder="1" applyAlignment="1" applyProtection="1">
      <alignment horizontal="center" vertical="center"/>
      <protection locked="0"/>
    </xf>
    <xf numFmtId="0" fontId="115" fillId="0" borderId="150" xfId="0" applyFont="1" applyBorder="1" applyAlignment="1" applyProtection="1">
      <alignment horizontal="center" vertical="center"/>
      <protection locked="0"/>
    </xf>
    <xf numFmtId="0" fontId="39" fillId="0" borderId="53" xfId="0" applyFont="1" applyBorder="1" applyAlignment="1" applyProtection="1">
      <alignment horizontal="center" vertical="center"/>
      <protection locked="0"/>
    </xf>
    <xf numFmtId="0" fontId="39" fillId="0" borderId="26" xfId="0" applyFont="1" applyBorder="1" applyAlignment="1" applyProtection="1">
      <alignment horizontal="left" vertical="center"/>
      <protection locked="0"/>
    </xf>
    <xf numFmtId="2" fontId="39" fillId="0" borderId="0" xfId="0" applyNumberFormat="1" applyFont="1" applyAlignment="1">
      <alignment horizontal="right"/>
    </xf>
    <xf numFmtId="2" fontId="39" fillId="0" borderId="38" xfId="0" applyNumberFormat="1" applyFont="1" applyBorder="1" applyAlignment="1">
      <alignment horizontal="right"/>
    </xf>
    <xf numFmtId="0" fontId="117" fillId="3" borderId="247" xfId="0" applyFont="1" applyFill="1" applyBorder="1" applyAlignment="1">
      <alignment horizontal="right" vertical="center"/>
    </xf>
    <xf numFmtId="0" fontId="86" fillId="40" borderId="1" xfId="0" applyFont="1" applyFill="1" applyBorder="1" applyAlignment="1">
      <alignment horizontal="right"/>
    </xf>
    <xf numFmtId="14" fontId="86" fillId="40" borderId="1" xfId="0" applyNumberFormat="1" applyFont="1" applyFill="1" applyBorder="1" applyAlignment="1">
      <alignment horizontal="right"/>
    </xf>
    <xf numFmtId="0" fontId="80" fillId="40" borderId="1" xfId="0" applyFont="1" applyFill="1" applyBorder="1" applyAlignment="1">
      <alignment horizontal="right"/>
    </xf>
    <xf numFmtId="14" fontId="80" fillId="40" borderId="1" xfId="0" applyNumberFormat="1" applyFont="1" applyFill="1" applyBorder="1" applyAlignment="1">
      <alignment horizontal="right"/>
    </xf>
    <xf numFmtId="0" fontId="102" fillId="0" borderId="26" xfId="0" applyFont="1" applyBorder="1" applyAlignment="1" applyProtection="1">
      <alignment horizontal="center" vertical="center"/>
      <protection locked="0"/>
    </xf>
    <xf numFmtId="0" fontId="115" fillId="0" borderId="26" xfId="0" applyFont="1" applyBorder="1" applyAlignment="1" applyProtection="1">
      <alignment horizontal="center" vertical="center"/>
      <protection locked="0"/>
    </xf>
    <xf numFmtId="0" fontId="118" fillId="3" borderId="247" xfId="0" applyFont="1" applyFill="1" applyBorder="1" applyAlignment="1">
      <alignment vertical="center"/>
    </xf>
    <xf numFmtId="0" fontId="103" fillId="0" borderId="0" xfId="0" applyFont="1" applyAlignment="1">
      <alignment horizontal="left"/>
    </xf>
    <xf numFmtId="0" fontId="103" fillId="0" borderId="38" xfId="0" applyFont="1" applyBorder="1" applyAlignment="1">
      <alignment horizontal="left"/>
    </xf>
    <xf numFmtId="14" fontId="88" fillId="0" borderId="0" xfId="0" applyNumberFormat="1" applyFont="1"/>
    <xf numFmtId="0" fontId="0" fillId="0" borderId="101" xfId="0" applyBorder="1" applyAlignment="1">
      <alignment horizontal="left"/>
    </xf>
    <xf numFmtId="14" fontId="0" fillId="0" borderId="101" xfId="0" applyNumberFormat="1" applyBorder="1" applyAlignment="1">
      <alignment horizontal="left"/>
    </xf>
    <xf numFmtId="0" fontId="38" fillId="0" borderId="1" xfId="0" applyFont="1" applyBorder="1" applyAlignment="1">
      <alignment horizontal="left" vertical="center"/>
    </xf>
    <xf numFmtId="0" fontId="38" fillId="3" borderId="1" xfId="0" applyFont="1" applyFill="1" applyBorder="1" applyAlignment="1">
      <alignment horizontal="left" vertical="center"/>
    </xf>
    <xf numFmtId="0" fontId="117" fillId="3" borderId="1" xfId="0" applyFont="1" applyFill="1" applyBorder="1" applyAlignment="1">
      <alignment horizontal="left" vertical="center"/>
    </xf>
    <xf numFmtId="0" fontId="38" fillId="3" borderId="1" xfId="0" applyFont="1" applyFill="1" applyBorder="1" applyAlignment="1">
      <alignment horizontal="left" vertical="top"/>
    </xf>
    <xf numFmtId="14" fontId="38" fillId="3" borderId="1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251" xfId="0" applyBorder="1" applyAlignment="1">
      <alignment horizontal="left"/>
    </xf>
    <xf numFmtId="0" fontId="16" fillId="2" borderId="142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 vertical="center"/>
    </xf>
    <xf numFmtId="0" fontId="16" fillId="2" borderId="35" xfId="0" applyFont="1" applyFill="1" applyBorder="1"/>
    <xf numFmtId="0" fontId="98" fillId="2" borderId="0" xfId="0" applyFont="1" applyFill="1" applyAlignment="1">
      <alignment vertical="center" wrapText="1"/>
    </xf>
    <xf numFmtId="0" fontId="16" fillId="2" borderId="35" xfId="0" applyFont="1" applyFill="1" applyBorder="1" applyAlignment="1">
      <alignment horizontal="center" vertical="center"/>
    </xf>
    <xf numFmtId="0" fontId="10" fillId="2" borderId="38" xfId="0" applyFont="1" applyFill="1" applyBorder="1" applyAlignment="1">
      <alignment horizontal="center"/>
    </xf>
    <xf numFmtId="0" fontId="98" fillId="2" borderId="38" xfId="0" applyFont="1" applyFill="1" applyBorder="1" applyAlignment="1">
      <alignment vertical="center" wrapText="1"/>
    </xf>
    <xf numFmtId="0" fontId="120" fillId="0" borderId="0" xfId="0" applyFont="1" applyAlignment="1">
      <alignment horizontal="left"/>
    </xf>
    <xf numFmtId="10" fontId="16" fillId="36" borderId="0" xfId="51" applyNumberFormat="1" applyFont="1" applyFill="1" applyAlignment="1">
      <alignment horizontal="center" vertical="center"/>
    </xf>
    <xf numFmtId="2" fontId="20" fillId="0" borderId="150" xfId="0" applyNumberFormat="1" applyFont="1" applyBorder="1" applyAlignment="1" applyProtection="1">
      <alignment horizontal="right" vertical="center"/>
      <protection locked="0"/>
    </xf>
    <xf numFmtId="2" fontId="20" fillId="0" borderId="147" xfId="0" applyNumberFormat="1" applyFont="1" applyBorder="1" applyAlignment="1" applyProtection="1">
      <alignment horizontal="right" vertical="center"/>
      <protection locked="0"/>
    </xf>
    <xf numFmtId="0" fontId="11" fillId="3" borderId="0" xfId="0" applyFont="1" applyFill="1"/>
    <xf numFmtId="0" fontId="11" fillId="3" borderId="0" xfId="0" applyFont="1" applyFill="1" applyAlignment="1">
      <alignment horizontal="center"/>
    </xf>
    <xf numFmtId="0" fontId="19" fillId="3" borderId="0" xfId="0" applyFont="1" applyFill="1"/>
    <xf numFmtId="0" fontId="19" fillId="3" borderId="0" xfId="0" applyFont="1" applyFill="1" applyAlignment="1">
      <alignment horizontal="right"/>
    </xf>
    <xf numFmtId="0" fontId="81" fillId="0" borderId="0" xfId="0" applyFont="1"/>
    <xf numFmtId="0" fontId="19" fillId="2" borderId="0" xfId="0" applyFont="1" applyFill="1"/>
    <xf numFmtId="0" fontId="19" fillId="2" borderId="0" xfId="0" applyFont="1" applyFill="1" applyAlignment="1">
      <alignment horizontal="center"/>
    </xf>
    <xf numFmtId="0" fontId="19" fillId="2" borderId="0" xfId="0" applyFont="1" applyFill="1" applyAlignment="1">
      <alignment horizontal="right"/>
    </xf>
    <xf numFmtId="0" fontId="19" fillId="4" borderId="0" xfId="0" applyFont="1" applyFill="1"/>
    <xf numFmtId="0" fontId="20" fillId="0" borderId="0" xfId="0" applyFont="1" applyAlignment="1">
      <alignment horizontal="left" vertical="center" wrapText="1"/>
    </xf>
    <xf numFmtId="0" fontId="67" fillId="0" borderId="0" xfId="0" applyFont="1"/>
    <xf numFmtId="0" fontId="20" fillId="0" borderId="0" xfId="0" applyFont="1" applyAlignment="1">
      <alignment vertical="center" wrapText="1"/>
    </xf>
    <xf numFmtId="0" fontId="120" fillId="0" borderId="0" xfId="0" applyFont="1"/>
    <xf numFmtId="0" fontId="108" fillId="4" borderId="0" xfId="0" applyFont="1" applyFill="1" applyAlignment="1">
      <alignment vertical="center"/>
    </xf>
    <xf numFmtId="0" fontId="109" fillId="2" borderId="0" xfId="0" applyFont="1" applyFill="1" applyAlignment="1">
      <alignment vertical="center"/>
    </xf>
    <xf numFmtId="0" fontId="84" fillId="0" borderId="0" xfId="0" applyFont="1"/>
    <xf numFmtId="0" fontId="122" fillId="0" borderId="0" xfId="0" applyFont="1" applyAlignment="1">
      <alignment horizontal="left"/>
    </xf>
    <xf numFmtId="0" fontId="121" fillId="41" borderId="0" xfId="0" applyFont="1" applyFill="1" applyAlignment="1">
      <alignment horizontal="left"/>
    </xf>
    <xf numFmtId="0" fontId="122" fillId="4" borderId="0" xfId="0" applyFont="1" applyFill="1" applyAlignment="1">
      <alignment horizontal="left"/>
    </xf>
    <xf numFmtId="0" fontId="81" fillId="4" borderId="0" xfId="0" applyFont="1" applyFill="1" applyAlignment="1">
      <alignment horizontal="left"/>
    </xf>
    <xf numFmtId="0" fontId="19" fillId="3" borderId="1" xfId="0" applyFont="1" applyFill="1" applyBorder="1"/>
    <xf numFmtId="0" fontId="19" fillId="41" borderId="1" xfId="0" applyFont="1" applyFill="1" applyBorder="1" applyAlignment="1">
      <alignment horizontal="right"/>
    </xf>
    <xf numFmtId="0" fontId="19" fillId="2" borderId="1" xfId="0" applyFont="1" applyFill="1" applyBorder="1"/>
    <xf numFmtId="0" fontId="109" fillId="2" borderId="1" xfId="0" applyFont="1" applyFill="1" applyBorder="1" applyAlignment="1">
      <alignment vertical="center"/>
    </xf>
    <xf numFmtId="0" fontId="123" fillId="0" borderId="0" xfId="0" applyFont="1" applyAlignment="1">
      <alignment horizontal="left" vertical="center"/>
    </xf>
    <xf numFmtId="0" fontId="123" fillId="0" borderId="0" xfId="0" applyFont="1" applyAlignment="1">
      <alignment horizontal="center" vertical="center"/>
    </xf>
    <xf numFmtId="15" fontId="56" fillId="0" borderId="0" xfId="0" applyNumberFormat="1" applyFont="1" applyAlignment="1">
      <alignment horizontal="left" vertical="center"/>
    </xf>
    <xf numFmtId="15" fontId="56" fillId="0" borderId="0" xfId="0" applyNumberFormat="1" applyFont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0" borderId="0" xfId="0" applyFont="1" applyAlignment="1">
      <alignment horizontal="center" vertical="center"/>
    </xf>
    <xf numFmtId="0" fontId="123" fillId="0" borderId="0" xfId="0" applyFont="1" applyAlignment="1">
      <alignment vertical="center"/>
    </xf>
    <xf numFmtId="0" fontId="123" fillId="0" borderId="1" xfId="0" applyFont="1" applyBorder="1" applyAlignment="1">
      <alignment horizontal="left" vertical="center"/>
    </xf>
    <xf numFmtId="0" fontId="56" fillId="0" borderId="0" xfId="0" applyFont="1" applyAlignment="1">
      <alignment horizontal="left"/>
    </xf>
    <xf numFmtId="0" fontId="56" fillId="0" borderId="0" xfId="0" applyFont="1" applyAlignment="1">
      <alignment horizontal="center"/>
    </xf>
    <xf numFmtId="0" fontId="56" fillId="0" borderId="1" xfId="0" applyFont="1" applyBorder="1" applyAlignment="1">
      <alignment horizontal="left" vertical="center"/>
    </xf>
    <xf numFmtId="0" fontId="120" fillId="4" borderId="0" xfId="0" applyFont="1" applyFill="1" applyAlignment="1">
      <alignment horizontal="left"/>
    </xf>
    <xf numFmtId="0" fontId="86" fillId="3" borderId="1" xfId="0" applyFont="1" applyFill="1" applyBorder="1" applyAlignment="1">
      <alignment horizontal="left"/>
    </xf>
    <xf numFmtId="0" fontId="80" fillId="0" borderId="1" xfId="0" applyFont="1" applyBorder="1" applyAlignment="1">
      <alignment horizontal="left"/>
    </xf>
    <xf numFmtId="0" fontId="80" fillId="38" borderId="1" xfId="0" applyFont="1" applyFill="1" applyBorder="1" applyAlignment="1">
      <alignment horizontal="left"/>
    </xf>
    <xf numFmtId="0" fontId="80" fillId="3" borderId="1" xfId="0" applyFont="1" applyFill="1" applyBorder="1" applyAlignment="1">
      <alignment horizontal="left"/>
    </xf>
    <xf numFmtId="0" fontId="80" fillId="0" borderId="0" xfId="0" applyFont="1" applyAlignment="1">
      <alignment horizontal="left"/>
    </xf>
    <xf numFmtId="0" fontId="7" fillId="36" borderId="32" xfId="0" applyFont="1" applyFill="1" applyBorder="1" applyAlignment="1">
      <alignment horizontal="center" vertical="center" wrapText="1"/>
    </xf>
    <xf numFmtId="0" fontId="2" fillId="36" borderId="33" xfId="0" applyFont="1" applyFill="1" applyBorder="1" applyAlignment="1">
      <alignment horizontal="center" vertical="center"/>
    </xf>
    <xf numFmtId="0" fontId="2" fillId="36" borderId="79" xfId="0" applyFont="1" applyFill="1" applyBorder="1" applyAlignment="1">
      <alignment horizontal="center" vertical="center"/>
    </xf>
    <xf numFmtId="0" fontId="2" fillId="36" borderId="10" xfId="0" applyFont="1" applyFill="1" applyBorder="1" applyAlignment="1">
      <alignment horizontal="center" vertical="center"/>
    </xf>
    <xf numFmtId="0" fontId="2" fillId="36" borderId="0" xfId="0" applyFont="1" applyFill="1" applyAlignment="1">
      <alignment horizontal="center" vertical="center"/>
    </xf>
    <xf numFmtId="0" fontId="2" fillId="36" borderId="36" xfId="0" applyFont="1" applyFill="1" applyBorder="1" applyAlignment="1">
      <alignment horizontal="center" vertical="center"/>
    </xf>
    <xf numFmtId="0" fontId="2" fillId="36" borderId="40" xfId="0" applyFont="1" applyFill="1" applyBorder="1" applyAlignment="1">
      <alignment horizontal="center" vertical="center"/>
    </xf>
    <xf numFmtId="0" fontId="2" fillId="36" borderId="38" xfId="0" applyFont="1" applyFill="1" applyBorder="1" applyAlignment="1">
      <alignment horizontal="center" vertical="center"/>
    </xf>
    <xf numFmtId="0" fontId="2" fillId="36" borderId="41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right" vertical="center"/>
    </xf>
    <xf numFmtId="0" fontId="7" fillId="2" borderId="0" xfId="0" applyFont="1" applyFill="1" applyAlignment="1">
      <alignment horizontal="right" vertical="center"/>
    </xf>
    <xf numFmtId="0" fontId="7" fillId="0" borderId="53" xfId="0" applyFont="1" applyBorder="1" applyAlignment="1">
      <alignment horizontal="center" vertical="center"/>
    </xf>
    <xf numFmtId="0" fontId="43" fillId="2" borderId="32" xfId="0" applyFont="1" applyFill="1" applyBorder="1" applyAlignment="1">
      <alignment horizontal="center" vertical="center" wrapText="1"/>
    </xf>
    <xf numFmtId="0" fontId="43" fillId="2" borderId="33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43" fillId="2" borderId="0" xfId="0" applyFont="1" applyFill="1" applyAlignment="1">
      <alignment horizontal="center" vertical="center" wrapText="1"/>
    </xf>
    <xf numFmtId="0" fontId="43" fillId="2" borderId="40" xfId="0" applyFont="1" applyFill="1" applyBorder="1" applyAlignment="1">
      <alignment horizontal="center" vertical="center" wrapText="1"/>
    </xf>
    <xf numFmtId="0" fontId="43" fillId="2" borderId="38" xfId="0" applyFont="1" applyFill="1" applyBorder="1" applyAlignment="1">
      <alignment horizontal="center" vertical="center" wrapText="1"/>
    </xf>
    <xf numFmtId="0" fontId="48" fillId="2" borderId="32" xfId="0" applyFont="1" applyFill="1" applyBorder="1" applyAlignment="1">
      <alignment horizontal="center" vertical="center" wrapText="1"/>
    </xf>
    <xf numFmtId="0" fontId="48" fillId="2" borderId="34" xfId="0" applyFont="1" applyFill="1" applyBorder="1" applyAlignment="1">
      <alignment horizontal="center" vertical="center" wrapText="1"/>
    </xf>
    <xf numFmtId="0" fontId="48" fillId="2" borderId="10" xfId="0" applyFont="1" applyFill="1" applyBorder="1" applyAlignment="1">
      <alignment horizontal="center" vertical="center" wrapText="1"/>
    </xf>
    <xf numFmtId="0" fontId="48" fillId="2" borderId="11" xfId="0" applyFont="1" applyFill="1" applyBorder="1" applyAlignment="1">
      <alignment horizontal="center" vertical="center" wrapText="1"/>
    </xf>
    <xf numFmtId="0" fontId="48" fillId="2" borderId="40" xfId="0" applyFont="1" applyFill="1" applyBorder="1" applyAlignment="1">
      <alignment horizontal="center" vertical="center" wrapText="1"/>
    </xf>
    <xf numFmtId="0" fontId="48" fillId="2" borderId="39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/>
    </xf>
    <xf numFmtId="0" fontId="7" fillId="2" borderId="33" xfId="0" applyFont="1" applyFill="1" applyBorder="1" applyAlignment="1">
      <alignment horizontal="center"/>
    </xf>
    <xf numFmtId="0" fontId="7" fillId="2" borderId="34" xfId="0" applyFont="1" applyFill="1" applyBorder="1" applyAlignment="1">
      <alignment horizontal="center"/>
    </xf>
    <xf numFmtId="0" fontId="7" fillId="2" borderId="40" xfId="0" applyFont="1" applyFill="1" applyBorder="1" applyAlignment="1">
      <alignment horizontal="right" vertical="center"/>
    </xf>
    <xf numFmtId="0" fontId="7" fillId="2" borderId="38" xfId="0" applyFont="1" applyFill="1" applyBorder="1" applyAlignment="1">
      <alignment horizontal="right" vertical="center"/>
    </xf>
    <xf numFmtId="0" fontId="7" fillId="0" borderId="94" xfId="0" applyFont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16" fillId="0" borderId="26" xfId="0" applyFont="1" applyBorder="1" applyAlignment="1" applyProtection="1">
      <alignment horizontal="center" vertical="center"/>
      <protection locked="0"/>
    </xf>
    <xf numFmtId="0" fontId="16" fillId="0" borderId="27" xfId="0" applyFont="1" applyBorder="1" applyAlignment="1" applyProtection="1">
      <alignment horizontal="center" vertical="center"/>
      <protection locked="0"/>
    </xf>
    <xf numFmtId="0" fontId="16" fillId="0" borderId="28" xfId="0" applyFont="1" applyBorder="1" applyAlignment="1" applyProtection="1">
      <alignment horizontal="center" vertical="center"/>
      <protection locked="0"/>
    </xf>
    <xf numFmtId="0" fontId="7" fillId="2" borderId="26" xfId="0" applyFont="1" applyFill="1" applyBorder="1" applyAlignment="1">
      <alignment horizontal="center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8" xfId="0" applyFont="1" applyFill="1" applyBorder="1" applyAlignment="1">
      <alignment horizontal="center" vertical="center"/>
    </xf>
    <xf numFmtId="0" fontId="16" fillId="36" borderId="26" xfId="0" applyFont="1" applyFill="1" applyBorder="1" applyAlignment="1" applyProtection="1">
      <alignment horizontal="left" vertical="center"/>
      <protection locked="0"/>
    </xf>
    <xf numFmtId="0" fontId="16" fillId="36" borderId="27" xfId="0" applyFont="1" applyFill="1" applyBorder="1" applyAlignment="1" applyProtection="1">
      <alignment horizontal="left" vertical="center"/>
      <protection locked="0"/>
    </xf>
    <xf numFmtId="0" fontId="16" fillId="36" borderId="28" xfId="0" applyFont="1" applyFill="1" applyBorder="1" applyAlignment="1" applyProtection="1">
      <alignment horizontal="left" vertical="center"/>
      <protection locked="0"/>
    </xf>
    <xf numFmtId="0" fontId="7" fillId="2" borderId="26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left" vertical="center"/>
    </xf>
    <xf numFmtId="0" fontId="7" fillId="2" borderId="28" xfId="0" applyFont="1" applyFill="1" applyBorder="1" applyAlignment="1">
      <alignment horizontal="left" vertical="center"/>
    </xf>
    <xf numFmtId="0" fontId="8" fillId="2" borderId="130" xfId="0" applyFont="1" applyFill="1" applyBorder="1" applyAlignment="1">
      <alignment horizontal="center" vertical="center"/>
    </xf>
    <xf numFmtId="0" fontId="8" fillId="2" borderId="131" xfId="0" applyFont="1" applyFill="1" applyBorder="1" applyAlignment="1">
      <alignment horizontal="center" vertical="center"/>
    </xf>
    <xf numFmtId="0" fontId="8" fillId="2" borderId="135" xfId="0" applyFont="1" applyFill="1" applyBorder="1" applyAlignment="1">
      <alignment horizontal="center" vertical="center"/>
    </xf>
    <xf numFmtId="0" fontId="8" fillId="2" borderId="107" xfId="0" applyFont="1" applyFill="1" applyBorder="1" applyAlignment="1">
      <alignment horizontal="center" vertical="center"/>
    </xf>
    <xf numFmtId="0" fontId="7" fillId="2" borderId="132" xfId="0" applyFont="1" applyFill="1" applyBorder="1" applyAlignment="1">
      <alignment horizontal="center" vertical="center"/>
    </xf>
    <xf numFmtId="0" fontId="7" fillId="2" borderId="105" xfId="0" applyFont="1" applyFill="1" applyBorder="1" applyAlignment="1">
      <alignment horizontal="center" vertical="center"/>
    </xf>
    <xf numFmtId="0" fontId="7" fillId="2" borderId="134" xfId="0" applyFont="1" applyFill="1" applyBorder="1" applyAlignment="1">
      <alignment horizontal="center" vertical="center"/>
    </xf>
    <xf numFmtId="0" fontId="7" fillId="2" borderId="133" xfId="0" applyFont="1" applyFill="1" applyBorder="1" applyAlignment="1">
      <alignment horizontal="center" vertical="center"/>
    </xf>
    <xf numFmtId="0" fontId="7" fillId="2" borderId="131" xfId="0" applyFont="1" applyFill="1" applyBorder="1" applyAlignment="1">
      <alignment horizontal="center" vertical="center"/>
    </xf>
    <xf numFmtId="0" fontId="7" fillId="2" borderId="130" xfId="0" applyFont="1" applyFill="1" applyBorder="1" applyAlignment="1">
      <alignment horizontal="center" vertical="center"/>
    </xf>
    <xf numFmtId="0" fontId="7" fillId="2" borderId="111" xfId="0" applyFont="1" applyFill="1" applyBorder="1" applyAlignment="1">
      <alignment horizontal="center" vertical="center"/>
    </xf>
    <xf numFmtId="0" fontId="7" fillId="2" borderId="142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79" xfId="0" applyFont="1" applyFill="1" applyBorder="1" applyAlignment="1">
      <alignment horizontal="center" vertical="center" wrapText="1"/>
    </xf>
    <xf numFmtId="0" fontId="7" fillId="2" borderId="37" xfId="0" applyFont="1" applyFill="1" applyBorder="1" applyAlignment="1">
      <alignment horizontal="center" vertical="center" wrapText="1"/>
    </xf>
    <xf numFmtId="0" fontId="7" fillId="2" borderId="38" xfId="0" applyFont="1" applyFill="1" applyBorder="1" applyAlignment="1">
      <alignment horizontal="center" vertical="center" wrapText="1"/>
    </xf>
    <xf numFmtId="0" fontId="7" fillId="2" borderId="41" xfId="0" applyFont="1" applyFill="1" applyBorder="1" applyAlignment="1">
      <alignment horizontal="center" vertical="center" wrapText="1"/>
    </xf>
    <xf numFmtId="0" fontId="7" fillId="2" borderId="136" xfId="0" applyFont="1" applyFill="1" applyBorder="1" applyAlignment="1">
      <alignment horizontal="center" vertical="center"/>
    </xf>
    <xf numFmtId="0" fontId="7" fillId="2" borderId="110" xfId="0" applyFont="1" applyFill="1" applyBorder="1" applyAlignment="1">
      <alignment horizontal="center" vertical="center"/>
    </xf>
    <xf numFmtId="0" fontId="7" fillId="2" borderId="137" xfId="0" applyFont="1" applyFill="1" applyBorder="1" applyAlignment="1">
      <alignment horizontal="center" vertical="center"/>
    </xf>
    <xf numFmtId="0" fontId="7" fillId="2" borderId="109" xfId="0" applyFont="1" applyFill="1" applyBorder="1" applyAlignment="1">
      <alignment horizontal="center" vertical="center"/>
    </xf>
    <xf numFmtId="0" fontId="7" fillId="2" borderId="107" xfId="0" applyFont="1" applyFill="1" applyBorder="1" applyAlignment="1">
      <alignment horizontal="center" vertical="center"/>
    </xf>
    <xf numFmtId="0" fontId="7" fillId="2" borderId="115" xfId="0" applyFont="1" applyFill="1" applyBorder="1" applyAlignment="1">
      <alignment horizontal="center" vertical="center"/>
    </xf>
    <xf numFmtId="0" fontId="7" fillId="2" borderId="108" xfId="0" applyFont="1" applyFill="1" applyBorder="1" applyAlignment="1">
      <alignment horizontal="center" vertical="center"/>
    </xf>
    <xf numFmtId="0" fontId="7" fillId="2" borderId="138" xfId="0" applyFont="1" applyFill="1" applyBorder="1" applyAlignment="1">
      <alignment horizontal="center" vertical="center"/>
    </xf>
    <xf numFmtId="0" fontId="17" fillId="2" borderId="139" xfId="0" applyFont="1" applyFill="1" applyBorder="1" applyAlignment="1">
      <alignment horizontal="center" vertical="center"/>
    </xf>
    <xf numFmtId="0" fontId="17" fillId="2" borderId="104" xfId="0" applyFont="1" applyFill="1" applyBorder="1" applyAlignment="1">
      <alignment horizontal="center" vertical="center"/>
    </xf>
    <xf numFmtId="0" fontId="7" fillId="0" borderId="103" xfId="0" applyFont="1" applyBorder="1" applyAlignment="1" applyProtection="1">
      <alignment horizontal="center" vertical="center"/>
      <protection locked="0"/>
    </xf>
    <xf numFmtId="0" fontId="7" fillId="0" borderId="101" xfId="0" applyFont="1" applyBorder="1" applyAlignment="1" applyProtection="1">
      <alignment horizontal="center" vertical="center"/>
      <protection locked="0"/>
    </xf>
    <xf numFmtId="0" fontId="7" fillId="0" borderId="102" xfId="0" applyFont="1" applyBorder="1" applyAlignment="1" applyProtection="1">
      <alignment horizontal="center" vertical="center"/>
      <protection locked="0"/>
    </xf>
    <xf numFmtId="0" fontId="7" fillId="0" borderId="100" xfId="0" applyFont="1" applyBorder="1" applyAlignment="1" applyProtection="1">
      <alignment horizontal="center" vertical="center"/>
      <protection locked="0"/>
    </xf>
    <xf numFmtId="0" fontId="47" fillId="0" borderId="101" xfId="49" applyFont="1" applyBorder="1" applyAlignment="1" applyProtection="1">
      <alignment horizontal="center" vertical="center"/>
      <protection locked="0"/>
    </xf>
    <xf numFmtId="0" fontId="7" fillId="0" borderId="104" xfId="0" applyFont="1" applyBorder="1" applyAlignment="1" applyProtection="1">
      <alignment horizontal="center" vertical="center"/>
      <protection locked="0"/>
    </xf>
    <xf numFmtId="0" fontId="7" fillId="0" borderId="116" xfId="0" applyFont="1" applyBorder="1" applyAlignment="1" applyProtection="1">
      <alignment horizontal="center" vertical="center"/>
      <protection locked="0"/>
    </xf>
    <xf numFmtId="0" fontId="7" fillId="0" borderId="92" xfId="0" applyFont="1" applyBorder="1" applyAlignment="1" applyProtection="1">
      <alignment horizontal="center" vertical="center"/>
      <protection locked="0"/>
    </xf>
    <xf numFmtId="0" fontId="7" fillId="0" borderId="100" xfId="0" applyFont="1" applyBorder="1" applyAlignment="1" applyProtection="1">
      <alignment horizontal="center" vertical="center" wrapText="1"/>
      <protection locked="0"/>
    </xf>
    <xf numFmtId="0" fontId="7" fillId="0" borderId="101" xfId="0" applyFont="1" applyBorder="1" applyAlignment="1" applyProtection="1">
      <alignment horizontal="center" vertical="center" wrapText="1"/>
      <protection locked="0"/>
    </xf>
    <xf numFmtId="0" fontId="7" fillId="0" borderId="113" xfId="0" applyFont="1" applyBorder="1" applyAlignment="1" applyProtection="1">
      <alignment horizontal="center" vertical="center" wrapText="1"/>
      <protection locked="0"/>
    </xf>
    <xf numFmtId="0" fontId="17" fillId="2" borderId="106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7" fillId="0" borderId="61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0" fontId="7" fillId="0" borderId="60" xfId="0" applyFont="1" applyBorder="1" applyAlignment="1" applyProtection="1">
      <alignment horizontal="center" vertical="center"/>
      <protection locked="0"/>
    </xf>
    <xf numFmtId="0" fontId="7" fillId="0" borderId="25" xfId="0" applyFont="1" applyBorder="1" applyAlignment="1" applyProtection="1">
      <alignment horizontal="center" vertical="center"/>
      <protection locked="0"/>
    </xf>
    <xf numFmtId="0" fontId="7" fillId="0" borderId="23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53" xfId="0" applyFont="1" applyBorder="1" applyAlignment="1" applyProtection="1">
      <alignment horizontal="center" vertical="center"/>
      <protection locked="0"/>
    </xf>
    <xf numFmtId="0" fontId="7" fillId="0" borderId="25" xfId="0" applyFont="1" applyBorder="1" applyAlignment="1" applyProtection="1">
      <alignment horizontal="center" vertical="center" wrapText="1"/>
      <protection locked="0"/>
    </xf>
    <xf numFmtId="0" fontId="7" fillId="0" borderId="29" xfId="0" applyFont="1" applyBorder="1" applyAlignment="1" applyProtection="1">
      <alignment horizontal="center" vertical="center" wrapText="1"/>
      <protection locked="0"/>
    </xf>
    <xf numFmtId="0" fontId="7" fillId="0" borderId="62" xfId="0" applyFont="1" applyBorder="1" applyAlignment="1" applyProtection="1">
      <alignment horizontal="center" vertical="center" wrapText="1"/>
      <protection locked="0"/>
    </xf>
    <xf numFmtId="0" fontId="7" fillId="0" borderId="93" xfId="0" applyFont="1" applyBorder="1" applyAlignment="1" applyProtection="1">
      <alignment horizontal="center" vertical="center"/>
      <protection locked="0"/>
    </xf>
    <xf numFmtId="0" fontId="7" fillId="0" borderId="94" xfId="0" applyFont="1" applyBorder="1" applyAlignment="1" applyProtection="1">
      <alignment horizontal="center" vertical="center"/>
      <protection locked="0"/>
    </xf>
    <xf numFmtId="0" fontId="7" fillId="0" borderId="109" xfId="0" applyFont="1" applyBorder="1" applyAlignment="1" applyProtection="1">
      <alignment horizontal="center" vertical="center" wrapText="1"/>
      <protection locked="0"/>
    </xf>
    <xf numFmtId="0" fontId="7" fillId="0" borderId="110" xfId="0" applyFont="1" applyBorder="1" applyAlignment="1" applyProtection="1">
      <alignment horizontal="center" vertical="center" wrapText="1"/>
      <protection locked="0"/>
    </xf>
    <xf numFmtId="0" fontId="7" fillId="0" borderId="138" xfId="0" applyFont="1" applyBorder="1" applyAlignment="1" applyProtection="1">
      <alignment horizontal="center" vertical="center" wrapText="1"/>
      <protection locked="0"/>
    </xf>
    <xf numFmtId="0" fontId="18" fillId="36" borderId="0" xfId="0" applyFont="1" applyFill="1" applyAlignment="1">
      <alignment horizontal="center"/>
    </xf>
    <xf numFmtId="0" fontId="15" fillId="2" borderId="26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5" fillId="2" borderId="26" xfId="0" applyFont="1" applyFill="1" applyBorder="1" applyAlignment="1" applyProtection="1">
      <alignment horizontal="center" vertical="center"/>
      <protection locked="0"/>
    </xf>
    <xf numFmtId="0" fontId="15" fillId="2" borderId="27" xfId="0" applyFont="1" applyFill="1" applyBorder="1" applyAlignment="1" applyProtection="1">
      <alignment horizontal="center" vertical="center"/>
      <protection locked="0"/>
    </xf>
    <xf numFmtId="0" fontId="15" fillId="2" borderId="28" xfId="0" applyFont="1" applyFill="1" applyBorder="1" applyAlignment="1" applyProtection="1">
      <alignment horizontal="center" vertical="center"/>
      <protection locked="0"/>
    </xf>
    <xf numFmtId="0" fontId="7" fillId="0" borderId="26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17" fillId="2" borderId="135" xfId="0" applyFont="1" applyFill="1" applyBorder="1" applyAlignment="1">
      <alignment horizontal="center" vertical="center"/>
    </xf>
    <xf numFmtId="0" fontId="17" fillId="2" borderId="107" xfId="0" applyFont="1" applyFill="1" applyBorder="1" applyAlignment="1">
      <alignment horizontal="center" vertical="center"/>
    </xf>
    <xf numFmtId="0" fontId="7" fillId="0" borderId="136" xfId="0" applyFont="1" applyBorder="1" applyAlignment="1" applyProtection="1">
      <alignment horizontal="center" vertical="center"/>
      <protection locked="0"/>
    </xf>
    <xf numFmtId="0" fontId="7" fillId="0" borderId="110" xfId="0" applyFont="1" applyBorder="1" applyAlignment="1" applyProtection="1">
      <alignment horizontal="center" vertical="center"/>
      <protection locked="0"/>
    </xf>
    <xf numFmtId="0" fontId="7" fillId="0" borderId="137" xfId="0" applyFont="1" applyBorder="1" applyAlignment="1" applyProtection="1">
      <alignment horizontal="center" vertical="center"/>
      <protection locked="0"/>
    </xf>
    <xf numFmtId="0" fontId="7" fillId="0" borderId="109" xfId="0" applyFont="1" applyBorder="1" applyAlignment="1" applyProtection="1">
      <alignment horizontal="center" vertical="center"/>
      <protection locked="0"/>
    </xf>
    <xf numFmtId="0" fontId="7" fillId="0" borderId="107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16" fillId="2" borderId="9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5" fillId="2" borderId="16" xfId="0" applyFont="1" applyFill="1" applyBorder="1" applyAlignment="1">
      <alignment horizontal="right" vertical="center" wrapText="1"/>
    </xf>
    <xf numFmtId="0" fontId="15" fillId="2" borderId="0" xfId="0" applyFont="1" applyFill="1" applyAlignment="1">
      <alignment horizontal="right" vertical="center" wrapText="1"/>
    </xf>
    <xf numFmtId="0" fontId="7" fillId="0" borderId="61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6" fillId="2" borderId="17" xfId="0" applyFont="1" applyFill="1" applyBorder="1" applyAlignment="1">
      <alignment horizontal="center" vertical="top"/>
    </xf>
    <xf numFmtId="0" fontId="16" fillId="2" borderId="18" xfId="0" applyFont="1" applyFill="1" applyBorder="1" applyAlignment="1">
      <alignment horizontal="center" vertical="top"/>
    </xf>
    <xf numFmtId="0" fontId="7" fillId="2" borderId="22" xfId="0" applyFont="1" applyFill="1" applyBorder="1" applyAlignment="1">
      <alignment horizontal="right" vertical="center" wrapText="1"/>
    </xf>
    <xf numFmtId="0" fontId="7" fillId="2" borderId="18" xfId="0" applyFont="1" applyFill="1" applyBorder="1" applyAlignment="1">
      <alignment horizontal="right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2" borderId="121" xfId="0" applyFont="1" applyFill="1" applyBorder="1" applyAlignment="1">
      <alignment horizontal="center"/>
    </xf>
    <xf numFmtId="0" fontId="7" fillId="2" borderId="16" xfId="0" applyFont="1" applyFill="1" applyBorder="1" applyAlignment="1">
      <alignment horizontal="right" vertical="center" wrapText="1"/>
    </xf>
    <xf numFmtId="0" fontId="7" fillId="2" borderId="0" xfId="0" applyFont="1" applyFill="1" applyAlignment="1">
      <alignment horizontal="right" vertical="center" wrapText="1"/>
    </xf>
    <xf numFmtId="0" fontId="58" fillId="2" borderId="7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8" fillId="2" borderId="6" xfId="0" applyFont="1" applyFill="1" applyBorder="1" applyAlignment="1">
      <alignment horizontal="center" vertical="center" wrapText="1"/>
    </xf>
    <xf numFmtId="0" fontId="58" fillId="2" borderId="16" xfId="0" applyFont="1" applyFill="1" applyBorder="1" applyAlignment="1">
      <alignment horizontal="center" vertical="center" wrapText="1"/>
    </xf>
    <xf numFmtId="0" fontId="58" fillId="2" borderId="0" xfId="0" applyFont="1" applyFill="1" applyAlignment="1">
      <alignment horizontal="center" vertical="center" wrapText="1"/>
    </xf>
    <xf numFmtId="0" fontId="58" fillId="2" borderId="121" xfId="0" applyFont="1" applyFill="1" applyBorder="1" applyAlignment="1">
      <alignment horizontal="center" vertical="center" wrapText="1"/>
    </xf>
    <xf numFmtId="0" fontId="58" fillId="2" borderId="22" xfId="0" applyFont="1" applyFill="1" applyBorder="1" applyAlignment="1">
      <alignment horizontal="center" vertical="center" wrapText="1"/>
    </xf>
    <xf numFmtId="0" fontId="58" fillId="2" borderId="18" xfId="0" applyFont="1" applyFill="1" applyBorder="1" applyAlignment="1">
      <alignment horizontal="center" vertical="center" wrapText="1"/>
    </xf>
    <xf numFmtId="0" fontId="58" fillId="2" borderId="154" xfId="0" applyFont="1" applyFill="1" applyBorder="1" applyAlignment="1">
      <alignment horizontal="center" vertical="center" wrapText="1"/>
    </xf>
    <xf numFmtId="0" fontId="2" fillId="2" borderId="119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2" fillId="2" borderId="70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65" fillId="3" borderId="167" xfId="0" applyFont="1" applyFill="1" applyBorder="1" applyAlignment="1">
      <alignment horizontal="center" vertical="center"/>
    </xf>
    <xf numFmtId="0" fontId="66" fillId="3" borderId="167" xfId="0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66" fillId="0" borderId="167" xfId="0" applyFont="1" applyBorder="1" applyAlignment="1">
      <alignment horizontal="center" vertical="center"/>
    </xf>
    <xf numFmtId="0" fontId="66" fillId="0" borderId="167" xfId="0" applyFont="1" applyBorder="1" applyAlignment="1">
      <alignment horizontal="center" vertical="center" wrapText="1"/>
    </xf>
    <xf numFmtId="0" fontId="65" fillId="0" borderId="167" xfId="0" applyFont="1" applyBorder="1" applyAlignment="1">
      <alignment horizontal="center" vertical="center"/>
    </xf>
    <xf numFmtId="0" fontId="66" fillId="3" borderId="167" xfId="0" applyFont="1" applyFill="1" applyBorder="1" applyAlignment="1">
      <alignment horizontal="center" vertical="center" wrapText="1"/>
    </xf>
    <xf numFmtId="0" fontId="65" fillId="3" borderId="167" xfId="0" applyFont="1" applyFill="1" applyBorder="1" applyAlignment="1">
      <alignment horizontal="center" vertical="center" wrapText="1"/>
    </xf>
    <xf numFmtId="0" fontId="8" fillId="2" borderId="123" xfId="0" applyFont="1" applyFill="1" applyBorder="1" applyAlignment="1">
      <alignment horizontal="center" vertical="center"/>
    </xf>
    <xf numFmtId="0" fontId="8" fillId="2" borderId="120" xfId="0" applyFont="1" applyFill="1" applyBorder="1" applyAlignment="1">
      <alignment horizontal="center" vertical="center"/>
    </xf>
    <xf numFmtId="0" fontId="8" fillId="2" borderId="61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72" xfId="0" applyFont="1" applyFill="1" applyBorder="1" applyAlignment="1">
      <alignment horizontal="center" vertical="center"/>
    </xf>
    <xf numFmtId="0" fontId="8" fillId="2" borderId="69" xfId="0" applyFont="1" applyFill="1" applyBorder="1" applyAlignment="1">
      <alignment horizontal="center" vertical="center"/>
    </xf>
    <xf numFmtId="0" fontId="7" fillId="2" borderId="123" xfId="0" applyFont="1" applyFill="1" applyBorder="1" applyAlignment="1">
      <alignment horizontal="center" vertical="center"/>
    </xf>
    <xf numFmtId="0" fontId="7" fillId="2" borderId="119" xfId="0" applyFont="1" applyFill="1" applyBorder="1" applyAlignment="1">
      <alignment horizontal="center" vertical="center"/>
    </xf>
    <xf numFmtId="0" fontId="7" fillId="2" borderId="124" xfId="0" applyFont="1" applyFill="1" applyBorder="1" applyAlignment="1">
      <alignment horizontal="center" vertical="center"/>
    </xf>
    <xf numFmtId="0" fontId="7" fillId="2" borderId="63" xfId="0" applyFont="1" applyFill="1" applyBorder="1" applyAlignment="1">
      <alignment horizontal="center" vertical="center" wrapText="1"/>
    </xf>
    <xf numFmtId="0" fontId="7" fillId="2" borderId="127" xfId="0" applyFont="1" applyFill="1" applyBorder="1" applyAlignment="1">
      <alignment horizontal="center" vertical="center" wrapText="1"/>
    </xf>
    <xf numFmtId="0" fontId="7" fillId="2" borderId="168" xfId="0" applyFont="1" applyFill="1" applyBorder="1" applyAlignment="1">
      <alignment horizontal="center" vertical="center" wrapText="1"/>
    </xf>
    <xf numFmtId="0" fontId="7" fillId="2" borderId="127" xfId="0" applyFont="1" applyFill="1" applyBorder="1" applyAlignment="1">
      <alignment horizontal="center" vertical="center"/>
    </xf>
    <xf numFmtId="0" fontId="7" fillId="2" borderId="61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60" xfId="0" applyFont="1" applyFill="1" applyBorder="1" applyAlignment="1">
      <alignment horizontal="center" vertical="center"/>
    </xf>
    <xf numFmtId="0" fontId="7" fillId="2" borderId="72" xfId="0" applyFont="1" applyFill="1" applyBorder="1" applyAlignment="1">
      <alignment horizontal="center" vertical="center"/>
    </xf>
    <xf numFmtId="0" fontId="7" fillId="2" borderId="70" xfId="0" applyFont="1" applyFill="1" applyBorder="1" applyAlignment="1">
      <alignment horizontal="center" vertical="center"/>
    </xf>
    <xf numFmtId="0" fontId="7" fillId="2" borderId="71" xfId="0" applyFont="1" applyFill="1" applyBorder="1" applyAlignment="1">
      <alignment horizontal="center" vertical="center"/>
    </xf>
    <xf numFmtId="0" fontId="7" fillId="2" borderId="125" xfId="0" applyFont="1" applyFill="1" applyBorder="1" applyAlignment="1">
      <alignment horizontal="center" vertical="center" wrapText="1"/>
    </xf>
    <xf numFmtId="0" fontId="7" fillId="2" borderId="119" xfId="0" applyFont="1" applyFill="1" applyBorder="1" applyAlignment="1">
      <alignment horizontal="center" vertical="center" wrapText="1"/>
    </xf>
    <xf numFmtId="0" fontId="7" fillId="2" borderId="120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textRotation="90"/>
    </xf>
    <xf numFmtId="0" fontId="7" fillId="2" borderId="29" xfId="0" applyFont="1" applyFill="1" applyBorder="1" applyAlignment="1">
      <alignment horizontal="center" vertical="center" textRotation="90"/>
    </xf>
    <xf numFmtId="0" fontId="7" fillId="2" borderId="68" xfId="0" applyFont="1" applyFill="1" applyBorder="1" applyAlignment="1">
      <alignment horizontal="center" vertical="center" textRotation="90"/>
    </xf>
    <xf numFmtId="0" fontId="7" fillId="2" borderId="70" xfId="0" applyFont="1" applyFill="1" applyBorder="1" applyAlignment="1">
      <alignment horizontal="center" vertical="center" textRotation="90"/>
    </xf>
    <xf numFmtId="0" fontId="68" fillId="2" borderId="2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 wrapText="1"/>
    </xf>
    <xf numFmtId="0" fontId="7" fillId="2" borderId="70" xfId="0" applyFont="1" applyFill="1" applyBorder="1" applyAlignment="1">
      <alignment horizontal="center" vertical="center" wrapText="1"/>
    </xf>
    <xf numFmtId="0" fontId="69" fillId="2" borderId="29" xfId="0" applyFont="1" applyFill="1" applyBorder="1" applyAlignment="1">
      <alignment horizontal="center" vertical="center"/>
    </xf>
    <xf numFmtId="0" fontId="7" fillId="2" borderId="123" xfId="0" applyFont="1" applyFill="1" applyBorder="1" applyAlignment="1">
      <alignment horizontal="center" vertical="center" wrapText="1"/>
    </xf>
    <xf numFmtId="0" fontId="7" fillId="2" borderId="124" xfId="0" applyFont="1" applyFill="1" applyBorder="1" applyAlignment="1">
      <alignment horizontal="center" vertical="center" wrapText="1"/>
    </xf>
    <xf numFmtId="0" fontId="7" fillId="2" borderId="165" xfId="0" applyFont="1" applyFill="1" applyBorder="1" applyAlignment="1">
      <alignment horizontal="center" vertical="center"/>
    </xf>
    <xf numFmtId="0" fontId="7" fillId="2" borderId="80" xfId="0" applyFont="1" applyFill="1" applyBorder="1" applyAlignment="1">
      <alignment horizontal="center" vertical="center"/>
    </xf>
    <xf numFmtId="0" fontId="7" fillId="2" borderId="126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154" xfId="0" applyFont="1" applyFill="1" applyBorder="1" applyAlignment="1">
      <alignment horizontal="center" vertical="center"/>
    </xf>
    <xf numFmtId="0" fontId="7" fillId="2" borderId="122" xfId="0" applyFont="1" applyFill="1" applyBorder="1" applyAlignment="1">
      <alignment horizontal="center" vertical="center" wrapText="1"/>
    </xf>
    <xf numFmtId="0" fontId="7" fillId="2" borderId="80" xfId="0" applyFont="1" applyFill="1" applyBorder="1" applyAlignment="1">
      <alignment horizontal="center" vertical="center" wrapText="1"/>
    </xf>
    <xf numFmtId="0" fontId="7" fillId="2" borderId="16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7" fillId="2" borderId="126" xfId="0" applyFont="1" applyFill="1" applyBorder="1" applyAlignment="1">
      <alignment horizontal="center" vertical="center" wrapText="1"/>
    </xf>
    <xf numFmtId="0" fontId="7" fillId="2" borderId="154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69" xfId="0" applyFont="1" applyFill="1" applyBorder="1" applyAlignment="1">
      <alignment horizontal="center" vertical="center"/>
    </xf>
    <xf numFmtId="0" fontId="7" fillId="2" borderId="61" xfId="0" applyFont="1" applyFill="1" applyBorder="1" applyAlignment="1">
      <alignment horizontal="center" vertical="center" textRotation="90"/>
    </xf>
    <xf numFmtId="0" fontId="7" fillId="2" borderId="72" xfId="0" applyFont="1" applyFill="1" applyBorder="1" applyAlignment="1">
      <alignment horizontal="center" vertical="center" textRotation="90"/>
    </xf>
    <xf numFmtId="0" fontId="7" fillId="0" borderId="120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68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/>
    </xf>
    <xf numFmtId="0" fontId="7" fillId="0" borderId="125" xfId="0" applyFont="1" applyBorder="1" applyAlignment="1">
      <alignment horizontal="center" vertical="center"/>
    </xf>
    <xf numFmtId="0" fontId="7" fillId="0" borderId="119" xfId="0" applyFont="1" applyBorder="1" applyAlignment="1">
      <alignment horizontal="center" vertical="center" wrapText="1"/>
    </xf>
    <xf numFmtId="0" fontId="70" fillId="0" borderId="119" xfId="0" applyFont="1" applyBorder="1" applyAlignment="1">
      <alignment horizontal="center" vertical="center"/>
    </xf>
    <xf numFmtId="0" fontId="70" fillId="0" borderId="120" xfId="0" applyFont="1" applyBorder="1" applyAlignment="1">
      <alignment horizontal="center" vertical="center"/>
    </xf>
    <xf numFmtId="0" fontId="70" fillId="0" borderId="63" xfId="0" applyFont="1" applyBorder="1" applyAlignment="1">
      <alignment horizontal="center" vertical="center"/>
    </xf>
    <xf numFmtId="0" fontId="70" fillId="0" borderId="127" xfId="0" applyFont="1" applyBorder="1" applyAlignment="1">
      <alignment horizontal="center" vertical="center"/>
    </xf>
    <xf numFmtId="0" fontId="70" fillId="0" borderId="168" xfId="0" applyFont="1" applyBorder="1" applyAlignment="1">
      <alignment horizontal="center" vertical="center"/>
    </xf>
    <xf numFmtId="0" fontId="7" fillId="0" borderId="123" xfId="0" applyFont="1" applyBorder="1" applyAlignment="1">
      <alignment horizontal="center" vertical="center"/>
    </xf>
    <xf numFmtId="0" fontId="7" fillId="0" borderId="120" xfId="0" applyFont="1" applyBorder="1" applyAlignment="1">
      <alignment horizontal="center" vertical="center"/>
    </xf>
    <xf numFmtId="0" fontId="7" fillId="0" borderId="119" xfId="0" applyFont="1" applyBorder="1" applyAlignment="1">
      <alignment horizontal="center" vertical="center"/>
    </xf>
    <xf numFmtId="0" fontId="7" fillId="0" borderId="124" xfId="0" applyFont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19" fillId="0" borderId="125" xfId="0" applyFont="1" applyBorder="1" applyAlignment="1">
      <alignment horizontal="center" vertical="center"/>
    </xf>
    <xf numFmtId="0" fontId="19" fillId="0" borderId="168" xfId="0" applyFont="1" applyBorder="1" applyAlignment="1">
      <alignment horizontal="center" vertical="center"/>
    </xf>
    <xf numFmtId="0" fontId="70" fillId="0" borderId="125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01" xfId="0" applyFont="1" applyBorder="1" applyAlignment="1">
      <alignment horizontal="center" vertical="center" wrapText="1"/>
    </xf>
    <xf numFmtId="0" fontId="70" fillId="0" borderId="101" xfId="0" applyFont="1" applyBorder="1" applyAlignment="1">
      <alignment horizontal="center" vertical="center"/>
    </xf>
    <xf numFmtId="0" fontId="70" fillId="0" borderId="104" xfId="0" applyFont="1" applyBorder="1" applyAlignment="1">
      <alignment horizontal="center" vertical="center"/>
    </xf>
    <xf numFmtId="0" fontId="70" fillId="0" borderId="141" xfId="0" applyFont="1" applyBorder="1" applyAlignment="1">
      <alignment horizontal="center" vertical="center"/>
    </xf>
    <xf numFmtId="0" fontId="70" fillId="0" borderId="140" xfId="0" applyFont="1" applyBorder="1" applyAlignment="1">
      <alignment horizontal="center" vertical="center"/>
    </xf>
    <xf numFmtId="0" fontId="70" fillId="0" borderId="144" xfId="0" applyFont="1" applyBorder="1" applyAlignment="1">
      <alignment horizontal="center" vertical="center"/>
    </xf>
    <xf numFmtId="0" fontId="7" fillId="0" borderId="103" xfId="0" applyFont="1" applyBorder="1" applyAlignment="1">
      <alignment horizontal="center" vertical="center"/>
    </xf>
    <xf numFmtId="0" fontId="7" fillId="0" borderId="104" xfId="0" applyFont="1" applyBorder="1" applyAlignment="1">
      <alignment horizontal="center" vertical="center"/>
    </xf>
    <xf numFmtId="0" fontId="7" fillId="0" borderId="101" xfId="0" applyFont="1" applyBorder="1" applyAlignment="1">
      <alignment horizontal="center" vertical="center"/>
    </xf>
    <xf numFmtId="0" fontId="7" fillId="0" borderId="102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/>
    </xf>
    <xf numFmtId="0" fontId="7" fillId="0" borderId="141" xfId="0" applyFont="1" applyBorder="1" applyAlignment="1">
      <alignment horizontal="center" vertical="center"/>
    </xf>
    <xf numFmtId="0" fontId="7" fillId="0" borderId="100" xfId="0" applyFont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0" fontId="19" fillId="0" borderId="100" xfId="0" applyFont="1" applyBorder="1" applyAlignment="1">
      <alignment horizontal="center" vertical="center"/>
    </xf>
    <xf numFmtId="0" fontId="19" fillId="0" borderId="144" xfId="0" applyFont="1" applyBorder="1" applyAlignment="1">
      <alignment horizontal="center" vertical="center"/>
    </xf>
    <xf numFmtId="0" fontId="70" fillId="0" borderId="100" xfId="0" applyFont="1" applyBorder="1" applyAlignment="1">
      <alignment horizontal="center" vertical="center"/>
    </xf>
    <xf numFmtId="0" fontId="7" fillId="0" borderId="140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46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171" xfId="0" applyFont="1" applyBorder="1" applyAlignment="1">
      <alignment horizontal="center" vertical="center" wrapText="1"/>
    </xf>
    <xf numFmtId="0" fontId="70" fillId="0" borderId="17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0" fillId="0" borderId="18" xfId="0" applyFont="1" applyBorder="1" applyAlignment="1">
      <alignment horizontal="center" vertical="center"/>
    </xf>
    <xf numFmtId="0" fontId="70" fillId="0" borderId="21" xfId="0" applyFont="1" applyBorder="1" applyAlignment="1">
      <alignment horizontal="center" vertical="center"/>
    </xf>
    <xf numFmtId="0" fontId="7" fillId="0" borderId="170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71" xfId="0" applyFont="1" applyBorder="1" applyAlignment="1">
      <alignment horizontal="center" vertical="center"/>
    </xf>
    <xf numFmtId="0" fontId="7" fillId="0" borderId="172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54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154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70" fillId="0" borderId="154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48" fillId="2" borderId="33" xfId="0" applyFont="1" applyFill="1" applyBorder="1" applyAlignment="1">
      <alignment horizontal="center" vertical="center" wrapText="1"/>
    </xf>
    <xf numFmtId="0" fontId="48" fillId="2" borderId="0" xfId="0" applyFont="1" applyFill="1" applyAlignment="1">
      <alignment horizontal="center" vertical="center" wrapText="1"/>
    </xf>
    <xf numFmtId="0" fontId="48" fillId="2" borderId="38" xfId="0" applyFont="1" applyFill="1" applyBorder="1" applyAlignment="1">
      <alignment horizontal="center" vertical="center" wrapText="1"/>
    </xf>
    <xf numFmtId="0" fontId="7" fillId="2" borderId="38" xfId="0" applyFont="1" applyFill="1" applyBorder="1" applyAlignment="1">
      <alignment horizontal="center" vertical="center"/>
    </xf>
    <xf numFmtId="0" fontId="10" fillId="0" borderId="26" xfId="0" applyFont="1" applyBorder="1" applyAlignment="1" applyProtection="1">
      <alignment horizontal="left" vertical="center"/>
      <protection locked="0"/>
    </xf>
    <xf numFmtId="0" fontId="10" fillId="0" borderId="27" xfId="0" applyFont="1" applyBorder="1" applyAlignment="1" applyProtection="1">
      <alignment horizontal="left" vertical="center"/>
      <protection locked="0"/>
    </xf>
    <xf numFmtId="0" fontId="10" fillId="0" borderId="28" xfId="0" applyFont="1" applyBorder="1" applyAlignment="1" applyProtection="1">
      <alignment horizontal="left" vertical="center"/>
      <protection locked="0"/>
    </xf>
    <xf numFmtId="0" fontId="45" fillId="2" borderId="46" xfId="0" applyFont="1" applyFill="1" applyBorder="1" applyAlignment="1">
      <alignment horizontal="center" vertical="center" wrapText="1"/>
    </xf>
    <xf numFmtId="0" fontId="45" fillId="2" borderId="53" xfId="0" applyFont="1" applyFill="1" applyBorder="1" applyAlignment="1">
      <alignment horizontal="center" vertical="center" wrapText="1"/>
    </xf>
    <xf numFmtId="0" fontId="45" fillId="2" borderId="94" xfId="0" applyFont="1" applyFill="1" applyBorder="1" applyAlignment="1">
      <alignment horizontal="center" vertical="center" wrapText="1"/>
    </xf>
    <xf numFmtId="0" fontId="7" fillId="2" borderId="48" xfId="0" applyFont="1" applyFill="1" applyBorder="1" applyAlignment="1">
      <alignment horizontal="center" vertical="center" wrapText="1"/>
    </xf>
    <xf numFmtId="0" fontId="7" fillId="2" borderId="46" xfId="0" applyFont="1" applyFill="1" applyBorder="1" applyAlignment="1">
      <alignment horizontal="center" vertical="center" wrapText="1"/>
    </xf>
    <xf numFmtId="0" fontId="7" fillId="2" borderId="47" xfId="0" applyFont="1" applyFill="1" applyBorder="1" applyAlignment="1">
      <alignment horizontal="center" vertical="center" wrapText="1"/>
    </xf>
    <xf numFmtId="0" fontId="7" fillId="2" borderId="96" xfId="0" applyFont="1" applyFill="1" applyBorder="1" applyAlignment="1">
      <alignment horizontal="center" vertical="center" wrapText="1"/>
    </xf>
    <xf numFmtId="0" fontId="7" fillId="2" borderId="94" xfId="0" applyFont="1" applyFill="1" applyBorder="1" applyAlignment="1">
      <alignment horizontal="center" vertical="center" wrapText="1"/>
    </xf>
    <xf numFmtId="0" fontId="7" fillId="2" borderId="147" xfId="0" applyFont="1" applyFill="1" applyBorder="1" applyAlignment="1">
      <alignment horizontal="center" vertical="center" wrapText="1"/>
    </xf>
    <xf numFmtId="0" fontId="7" fillId="2" borderId="93" xfId="0" applyFont="1" applyFill="1" applyBorder="1" applyAlignment="1">
      <alignment horizontal="center" vertical="center"/>
    </xf>
    <xf numFmtId="0" fontId="7" fillId="2" borderId="94" xfId="0" applyFont="1" applyFill="1" applyBorder="1" applyAlignment="1">
      <alignment horizontal="center" vertical="center"/>
    </xf>
    <xf numFmtId="0" fontId="7" fillId="2" borderId="147" xfId="0" applyFont="1" applyFill="1" applyBorder="1" applyAlignment="1">
      <alignment horizontal="center" vertical="center"/>
    </xf>
    <xf numFmtId="0" fontId="7" fillId="36" borderId="33" xfId="0" applyFont="1" applyFill="1" applyBorder="1" applyAlignment="1">
      <alignment horizontal="center" vertical="center" wrapText="1"/>
    </xf>
    <xf numFmtId="0" fontId="7" fillId="36" borderId="79" xfId="0" applyFont="1" applyFill="1" applyBorder="1" applyAlignment="1">
      <alignment horizontal="center" vertical="center" wrapText="1"/>
    </xf>
    <xf numFmtId="0" fontId="7" fillId="36" borderId="0" xfId="0" applyFont="1" applyFill="1" applyAlignment="1">
      <alignment horizontal="center" vertical="center" wrapText="1"/>
    </xf>
    <xf numFmtId="0" fontId="7" fillId="36" borderId="36" xfId="0" applyFont="1" applyFill="1" applyBorder="1" applyAlignment="1">
      <alignment horizontal="center" vertical="center" wrapText="1"/>
    </xf>
    <xf numFmtId="0" fontId="7" fillId="36" borderId="38" xfId="0" applyFont="1" applyFill="1" applyBorder="1" applyAlignment="1">
      <alignment horizontal="center" vertical="center" wrapText="1"/>
    </xf>
    <xf numFmtId="0" fontId="7" fillId="36" borderId="41" xfId="0" applyFont="1" applyFill="1" applyBorder="1" applyAlignment="1">
      <alignment horizontal="center" vertical="center" wrapText="1"/>
    </xf>
    <xf numFmtId="0" fontId="7" fillId="2" borderId="243" xfId="0" applyFont="1" applyFill="1" applyBorder="1" applyAlignment="1">
      <alignment horizontal="center"/>
    </xf>
    <xf numFmtId="0" fontId="7" fillId="2" borderId="46" xfId="0" applyFont="1" applyFill="1" applyBorder="1" applyAlignment="1">
      <alignment horizontal="center"/>
    </xf>
    <xf numFmtId="0" fontId="10" fillId="0" borderId="51" xfId="0" applyFont="1" applyBorder="1" applyAlignment="1">
      <alignment horizontal="left" vertical="center"/>
    </xf>
    <xf numFmtId="0" fontId="10" fillId="0" borderId="53" xfId="0" applyFont="1" applyBorder="1" applyAlignment="1">
      <alignment horizontal="left" vertical="center"/>
    </xf>
    <xf numFmtId="0" fontId="10" fillId="0" borderId="93" xfId="0" applyFont="1" applyBorder="1" applyAlignment="1">
      <alignment horizontal="left" vertical="center"/>
    </xf>
    <xf numFmtId="0" fontId="10" fillId="0" borderId="94" xfId="0" applyFont="1" applyBorder="1" applyAlignment="1">
      <alignment horizontal="left" vertical="center"/>
    </xf>
    <xf numFmtId="0" fontId="16" fillId="0" borderId="53" xfId="0" applyFont="1" applyBorder="1" applyAlignment="1">
      <alignment horizontal="center" vertical="center"/>
    </xf>
    <xf numFmtId="0" fontId="7" fillId="2" borderId="148" xfId="0" applyFont="1" applyFill="1" applyBorder="1" applyAlignment="1">
      <alignment horizontal="center" vertical="center" wrapText="1"/>
    </xf>
    <xf numFmtId="0" fontId="7" fillId="2" borderId="149" xfId="0" applyFont="1" applyFill="1" applyBorder="1" applyAlignment="1">
      <alignment horizontal="center" vertical="center" wrapText="1"/>
    </xf>
    <xf numFmtId="0" fontId="7" fillId="2" borderId="95" xfId="0" applyFont="1" applyFill="1" applyBorder="1" applyAlignment="1">
      <alignment horizontal="center" vertical="center"/>
    </xf>
    <xf numFmtId="0" fontId="7" fillId="2" borderId="149" xfId="0" applyFont="1" applyFill="1" applyBorder="1" applyAlignment="1">
      <alignment horizontal="center" vertical="center"/>
    </xf>
    <xf numFmtId="0" fontId="7" fillId="2" borderId="96" xfId="0" applyFont="1" applyFill="1" applyBorder="1" applyAlignment="1">
      <alignment horizontal="center" vertical="center"/>
    </xf>
    <xf numFmtId="0" fontId="17" fillId="2" borderId="42" xfId="0" applyFont="1" applyFill="1" applyBorder="1" applyAlignment="1">
      <alignment horizontal="center" vertical="center"/>
    </xf>
    <xf numFmtId="0" fontId="17" fillId="2" borderId="43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16" fillId="0" borderId="150" xfId="0" applyFont="1" applyBorder="1" applyAlignment="1">
      <alignment horizontal="center" vertical="center"/>
    </xf>
    <xf numFmtId="0" fontId="7" fillId="0" borderId="151" xfId="0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93" xfId="0" applyFont="1" applyFill="1" applyBorder="1" applyAlignment="1">
      <alignment horizontal="center" vertical="center"/>
    </xf>
    <xf numFmtId="0" fontId="8" fillId="2" borderId="95" xfId="0" applyFont="1" applyFill="1" applyBorder="1" applyAlignment="1">
      <alignment horizontal="center" vertical="center"/>
    </xf>
    <xf numFmtId="0" fontId="7" fillId="2" borderId="42" xfId="0" applyFont="1" applyFill="1" applyBorder="1" applyAlignment="1">
      <alignment horizontal="center" vertical="center"/>
    </xf>
    <xf numFmtId="0" fontId="7" fillId="2" borderId="46" xfId="0" applyFont="1" applyFill="1" applyBorder="1" applyAlignment="1">
      <alignment horizontal="center" vertical="center"/>
    </xf>
    <xf numFmtId="0" fontId="7" fillId="2" borderId="47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7" fillId="2" borderId="45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7" fillId="0" borderId="99" xfId="0" applyFont="1" applyBorder="1" applyAlignment="1" applyProtection="1">
      <alignment horizontal="center" vertical="center" wrapText="1"/>
      <protection locked="0"/>
    </xf>
    <xf numFmtId="0" fontId="7" fillId="0" borderId="152" xfId="0" applyFont="1" applyBorder="1" applyAlignment="1" applyProtection="1">
      <alignment horizontal="center" vertical="center" wrapText="1"/>
      <protection locked="0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48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7" fillId="0" borderId="45" xfId="0" applyFont="1" applyBorder="1" applyAlignment="1" applyProtection="1">
      <alignment horizontal="center" vertical="center" wrapText="1"/>
      <protection locked="0"/>
    </xf>
    <xf numFmtId="0" fontId="7" fillId="0" borderId="50" xfId="0" applyFont="1" applyBorder="1" applyAlignment="1" applyProtection="1">
      <alignment horizontal="center" vertical="center" wrapText="1"/>
      <protection locked="0"/>
    </xf>
    <xf numFmtId="0" fontId="17" fillId="2" borderId="116" xfId="0" applyFont="1" applyFill="1" applyBorder="1" applyAlignment="1">
      <alignment horizontal="center" vertical="center"/>
    </xf>
    <xf numFmtId="0" fontId="17" fillId="2" borderId="98" xfId="0" applyFont="1" applyFill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7" fillId="2" borderId="153" xfId="0" applyFont="1" applyFill="1" applyBorder="1" applyAlignment="1">
      <alignment horizontal="center" vertical="center"/>
    </xf>
    <xf numFmtId="0" fontId="17" fillId="2" borderId="40" xfId="0" applyFont="1" applyFill="1" applyBorder="1" applyAlignment="1">
      <alignment horizontal="center" vertical="center"/>
    </xf>
    <xf numFmtId="0" fontId="16" fillId="0" borderId="93" xfId="0" applyFont="1" applyBorder="1" applyAlignment="1">
      <alignment horizontal="center" vertical="center"/>
    </xf>
    <xf numFmtId="0" fontId="16" fillId="0" borderId="94" xfId="0" applyFont="1" applyBorder="1" applyAlignment="1">
      <alignment horizontal="center" vertical="center"/>
    </xf>
    <xf numFmtId="0" fontId="16" fillId="0" borderId="147" xfId="0" applyFont="1" applyBorder="1" applyAlignment="1">
      <alignment horizontal="center" vertical="center"/>
    </xf>
    <xf numFmtId="0" fontId="7" fillId="0" borderId="148" xfId="0" applyFont="1" applyBorder="1" applyAlignment="1">
      <alignment horizontal="center" vertical="center" wrapText="1"/>
    </xf>
    <xf numFmtId="0" fontId="7" fillId="0" borderId="149" xfId="0" applyFont="1" applyBorder="1" applyAlignment="1">
      <alignment horizontal="center" vertical="center" wrapText="1"/>
    </xf>
    <xf numFmtId="0" fontId="7" fillId="0" borderId="96" xfId="0" applyFont="1" applyBorder="1" applyAlignment="1">
      <alignment horizontal="center" vertical="center" wrapText="1"/>
    </xf>
    <xf numFmtId="0" fontId="16" fillId="0" borderId="95" xfId="0" applyFont="1" applyBorder="1" applyAlignment="1">
      <alignment horizontal="center" vertical="center"/>
    </xf>
    <xf numFmtId="0" fontId="16" fillId="0" borderId="149" xfId="0" applyFont="1" applyBorder="1" applyAlignment="1">
      <alignment horizontal="center" vertical="center"/>
    </xf>
    <xf numFmtId="0" fontId="16" fillId="0" borderId="96" xfId="0" applyFont="1" applyBorder="1" applyAlignment="1">
      <alignment horizontal="center" vertical="center"/>
    </xf>
    <xf numFmtId="0" fontId="7" fillId="0" borderId="38" xfId="0" applyFont="1" applyBorder="1" applyAlignment="1" applyProtection="1">
      <alignment horizontal="center" vertical="center" wrapText="1"/>
      <protection locked="0"/>
    </xf>
    <xf numFmtId="0" fontId="7" fillId="0" borderId="41" xfId="0" applyFont="1" applyBorder="1" applyAlignment="1" applyProtection="1">
      <alignment horizontal="center" vertical="center" wrapText="1"/>
      <protection locked="0"/>
    </xf>
    <xf numFmtId="0" fontId="7" fillId="2" borderId="19" xfId="0" applyFont="1" applyFill="1" applyBorder="1" applyAlignment="1">
      <alignment vertical="center"/>
    </xf>
    <xf numFmtId="0" fontId="7" fillId="2" borderId="18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0" fontId="90" fillId="0" borderId="13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left" vertical="center"/>
      <protection locked="0"/>
    </xf>
    <xf numFmtId="0" fontId="15" fillId="2" borderId="23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0" fontId="84" fillId="0" borderId="23" xfId="0" applyFont="1" applyBorder="1" applyAlignment="1" applyProtection="1">
      <alignment horizontal="left" vertical="center"/>
      <protection locked="0"/>
    </xf>
    <xf numFmtId="0" fontId="84" fillId="0" borderId="24" xfId="0" applyFont="1" applyBorder="1" applyAlignment="1" applyProtection="1">
      <alignment horizontal="left" vertical="center"/>
      <protection locked="0"/>
    </xf>
    <xf numFmtId="0" fontId="84" fillId="0" borderId="25" xfId="0" applyFont="1" applyBorder="1" applyAlignment="1" applyProtection="1">
      <alignment horizontal="left" vertical="center"/>
      <protection locked="0"/>
    </xf>
    <xf numFmtId="0" fontId="13" fillId="2" borderId="26" xfId="0" applyFont="1" applyFill="1" applyBorder="1" applyAlignment="1">
      <alignment horizontal="center" vertical="center"/>
    </xf>
    <xf numFmtId="0" fontId="13" fillId="2" borderId="27" xfId="0" applyFont="1" applyFill="1" applyBorder="1" applyAlignment="1">
      <alignment horizontal="center" vertical="center"/>
    </xf>
    <xf numFmtId="0" fontId="13" fillId="2" borderId="28" xfId="0" applyFont="1" applyFill="1" applyBorder="1" applyAlignment="1">
      <alignment horizontal="center" vertical="center"/>
    </xf>
    <xf numFmtId="164" fontId="84" fillId="0" borderId="254" xfId="0" applyNumberFormat="1" applyFont="1" applyBorder="1" applyAlignment="1" applyProtection="1">
      <alignment horizontal="center" vertical="center"/>
      <protection locked="0"/>
    </xf>
    <xf numFmtId="164" fontId="84" fillId="0" borderId="24" xfId="0" applyNumberFormat="1" applyFont="1" applyBorder="1" applyAlignment="1" applyProtection="1">
      <alignment horizontal="center" vertical="center"/>
      <protection locked="0"/>
    </xf>
    <xf numFmtId="164" fontId="84" fillId="0" borderId="25" xfId="0" applyNumberFormat="1" applyFont="1" applyBorder="1" applyAlignment="1" applyProtection="1">
      <alignment horizontal="center" vertical="center"/>
      <protection locked="0"/>
    </xf>
    <xf numFmtId="0" fontId="7" fillId="2" borderId="12" xfId="0" applyFont="1" applyFill="1" applyBorder="1" applyAlignment="1">
      <alignment horizontal="right" vertical="center"/>
    </xf>
    <xf numFmtId="0" fontId="48" fillId="2" borderId="4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8" fillId="2" borderId="5" xfId="0" applyFont="1" applyFill="1" applyBorder="1" applyAlignment="1">
      <alignment horizontal="center" vertical="center" wrapText="1"/>
    </xf>
    <xf numFmtId="0" fontId="48" fillId="2" borderId="19" xfId="0" applyFont="1" applyFill="1" applyBorder="1" applyAlignment="1">
      <alignment horizontal="center" vertical="center" wrapText="1"/>
    </xf>
    <xf numFmtId="0" fontId="48" fillId="2" borderId="18" xfId="0" applyFont="1" applyFill="1" applyBorder="1" applyAlignment="1">
      <alignment horizontal="center" vertical="center" wrapText="1"/>
    </xf>
    <xf numFmtId="0" fontId="48" fillId="2" borderId="20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2" borderId="262" xfId="0" applyFont="1" applyFill="1" applyBorder="1" applyAlignment="1">
      <alignment horizontal="center" vertical="center" wrapText="1"/>
    </xf>
    <xf numFmtId="0" fontId="7" fillId="2" borderId="263" xfId="0" applyFont="1" applyFill="1" applyBorder="1" applyAlignment="1">
      <alignment horizontal="center" vertical="center" wrapText="1"/>
    </xf>
    <xf numFmtId="0" fontId="7" fillId="2" borderId="264" xfId="0" applyFont="1" applyFill="1" applyBorder="1" applyAlignment="1">
      <alignment horizontal="center" vertical="center" wrapText="1"/>
    </xf>
    <xf numFmtId="0" fontId="7" fillId="2" borderId="257" xfId="0" applyFont="1" applyFill="1" applyBorder="1" applyAlignment="1">
      <alignment horizontal="left" vertical="center"/>
    </xf>
    <xf numFmtId="0" fontId="7" fillId="2" borderId="54" xfId="0" applyFont="1" applyFill="1" applyBorder="1" applyAlignment="1">
      <alignment horizontal="left" vertical="center"/>
    </xf>
    <xf numFmtId="0" fontId="7" fillId="2" borderId="55" xfId="0" applyFont="1" applyFill="1" applyBorder="1" applyAlignment="1">
      <alignment horizontal="left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2" borderId="11" xfId="0" applyFont="1" applyFill="1" applyBorder="1" applyAlignment="1">
      <alignment horizontal="left" vertical="center"/>
    </xf>
    <xf numFmtId="0" fontId="7" fillId="2" borderId="258" xfId="0" applyFont="1" applyFill="1" applyBorder="1" applyAlignment="1">
      <alignment horizontal="left" vertical="center"/>
    </xf>
    <xf numFmtId="0" fontId="7" fillId="2" borderId="38" xfId="0" applyFont="1" applyFill="1" applyBorder="1" applyAlignment="1">
      <alignment horizontal="left" vertical="center"/>
    </xf>
    <xf numFmtId="0" fontId="7" fillId="2" borderId="39" xfId="0" applyFont="1" applyFill="1" applyBorder="1" applyAlignment="1">
      <alignment horizontal="left" vertical="center"/>
    </xf>
    <xf numFmtId="0" fontId="7" fillId="2" borderId="56" xfId="0" applyFont="1" applyFill="1" applyBorder="1" applyAlignment="1">
      <alignment horizontal="left" vertical="center"/>
    </xf>
    <xf numFmtId="0" fontId="7" fillId="2" borderId="10" xfId="0" applyFont="1" applyFill="1" applyBorder="1" applyAlignment="1">
      <alignment horizontal="left" vertical="center"/>
    </xf>
    <xf numFmtId="0" fontId="7" fillId="2" borderId="40" xfId="0" applyFont="1" applyFill="1" applyBorder="1" applyAlignment="1">
      <alignment horizontal="left" vertical="center"/>
    </xf>
    <xf numFmtId="0" fontId="7" fillId="2" borderId="56" xfId="0" applyFont="1" applyFill="1" applyBorder="1" applyAlignment="1">
      <alignment horizontal="center" vertical="center"/>
    </xf>
    <xf numFmtId="0" fontId="7" fillId="2" borderId="54" xfId="0" applyFont="1" applyFill="1" applyBorder="1" applyAlignment="1">
      <alignment horizontal="center" vertical="center"/>
    </xf>
    <xf numFmtId="0" fontId="7" fillId="2" borderId="261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/>
    </xf>
    <xf numFmtId="0" fontId="7" fillId="2" borderId="249" xfId="0" applyFont="1" applyFill="1" applyBorder="1" applyAlignment="1">
      <alignment horizontal="center" vertical="center"/>
    </xf>
    <xf numFmtId="0" fontId="17" fillId="2" borderId="257" xfId="0" applyFont="1" applyFill="1" applyBorder="1" applyAlignment="1">
      <alignment horizontal="center" vertical="center" wrapText="1"/>
    </xf>
    <xf numFmtId="0" fontId="17" fillId="2" borderId="54" xfId="0" applyFont="1" applyFill="1" applyBorder="1" applyAlignment="1">
      <alignment horizontal="center" vertical="center" wrapText="1"/>
    </xf>
    <xf numFmtId="0" fontId="17" fillId="2" borderId="55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11" xfId="0" applyFont="1" applyFill="1" applyBorder="1" applyAlignment="1">
      <alignment horizontal="center" vertical="center" wrapText="1"/>
    </xf>
    <xf numFmtId="0" fontId="17" fillId="2" borderId="258" xfId="0" applyFont="1" applyFill="1" applyBorder="1" applyAlignment="1">
      <alignment horizontal="center" vertical="center" wrapText="1"/>
    </xf>
    <xf numFmtId="0" fontId="17" fillId="2" borderId="38" xfId="0" applyFont="1" applyFill="1" applyBorder="1" applyAlignment="1">
      <alignment horizontal="center" vertical="center" wrapText="1"/>
    </xf>
    <xf numFmtId="0" fontId="17" fillId="2" borderId="39" xfId="0" applyFont="1" applyFill="1" applyBorder="1" applyAlignment="1">
      <alignment horizontal="center" vertical="center" wrapText="1"/>
    </xf>
    <xf numFmtId="0" fontId="17" fillId="2" borderId="56" xfId="0" applyFont="1" applyFill="1" applyBorder="1" applyAlignment="1">
      <alignment horizontal="center" vertical="center" wrapText="1"/>
    </xf>
    <xf numFmtId="0" fontId="17" fillId="2" borderId="58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7" fillId="2" borderId="36" xfId="0" applyFont="1" applyFill="1" applyBorder="1" applyAlignment="1">
      <alignment horizontal="center" vertical="center" wrapText="1"/>
    </xf>
    <xf numFmtId="0" fontId="17" fillId="2" borderId="40" xfId="0" applyFont="1" applyFill="1" applyBorder="1" applyAlignment="1">
      <alignment horizontal="center" vertical="center" wrapText="1"/>
    </xf>
    <xf numFmtId="0" fontId="17" fillId="2" borderId="41" xfId="0" applyFont="1" applyFill="1" applyBorder="1" applyAlignment="1">
      <alignment horizontal="center" vertical="center" wrapText="1"/>
    </xf>
    <xf numFmtId="0" fontId="8" fillId="2" borderId="142" xfId="0" applyFont="1" applyFill="1" applyBorder="1" applyAlignment="1">
      <alignment horizontal="center" vertical="center"/>
    </xf>
    <xf numFmtId="0" fontId="8" fillId="2" borderId="260" xfId="0" applyFont="1" applyFill="1" applyBorder="1" applyAlignment="1">
      <alignment horizontal="center" vertical="center"/>
    </xf>
    <xf numFmtId="0" fontId="8" fillId="2" borderId="35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37" xfId="0" applyFont="1" applyFill="1" applyBorder="1" applyAlignment="1">
      <alignment horizontal="center" vertical="center"/>
    </xf>
    <xf numFmtId="0" fontId="8" fillId="2" borderId="249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7" fillId="2" borderId="259" xfId="0" applyFont="1" applyFill="1" applyBorder="1" applyAlignment="1">
      <alignment horizontal="center" vertical="center"/>
    </xf>
    <xf numFmtId="0" fontId="15" fillId="2" borderId="44" xfId="0" applyFont="1" applyFill="1" applyBorder="1" applyAlignment="1">
      <alignment horizontal="center" vertical="center"/>
    </xf>
    <xf numFmtId="0" fontId="15" fillId="2" borderId="45" xfId="0" applyFont="1" applyFill="1" applyBorder="1" applyAlignment="1">
      <alignment horizontal="center" vertical="center"/>
    </xf>
    <xf numFmtId="0" fontId="15" fillId="2" borderId="50" xfId="0" applyFont="1" applyFill="1" applyBorder="1" applyAlignment="1">
      <alignment horizontal="center" vertical="center"/>
    </xf>
    <xf numFmtId="0" fontId="16" fillId="2" borderId="49" xfId="0" applyFont="1" applyFill="1" applyBorder="1" applyAlignment="1">
      <alignment horizontal="center" vertical="center" wrapText="1"/>
    </xf>
    <xf numFmtId="0" fontId="16" fillId="2" borderId="45" xfId="0" applyFont="1" applyFill="1" applyBorder="1" applyAlignment="1">
      <alignment horizontal="center" vertical="center" wrapText="1"/>
    </xf>
    <xf numFmtId="0" fontId="16" fillId="2" borderId="50" xfId="0" applyFont="1" applyFill="1" applyBorder="1" applyAlignment="1">
      <alignment horizontal="center" vertical="center" wrapText="1"/>
    </xf>
    <xf numFmtId="0" fontId="8" fillId="2" borderId="49" xfId="0" applyFont="1" applyFill="1" applyBorder="1" applyAlignment="1">
      <alignment horizontal="center" vertical="center" wrapText="1"/>
    </xf>
    <xf numFmtId="0" fontId="8" fillId="2" borderId="45" xfId="0" applyFont="1" applyFill="1" applyBorder="1" applyAlignment="1">
      <alignment horizontal="center" vertical="center" wrapText="1"/>
    </xf>
    <xf numFmtId="0" fontId="8" fillId="2" borderId="50" xfId="0" applyFont="1" applyFill="1" applyBorder="1" applyAlignment="1">
      <alignment horizontal="center" vertical="center" wrapText="1"/>
    </xf>
    <xf numFmtId="0" fontId="7" fillId="2" borderId="56" xfId="0" applyFont="1" applyFill="1" applyBorder="1" applyAlignment="1">
      <alignment horizontal="center" vertical="center" wrapText="1"/>
    </xf>
    <xf numFmtId="0" fontId="7" fillId="2" borderId="54" xfId="0" applyFont="1" applyFill="1" applyBorder="1" applyAlignment="1">
      <alignment horizontal="center" vertical="center" wrapText="1"/>
    </xf>
    <xf numFmtId="0" fontId="7" fillId="2" borderId="55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wrapText="1"/>
    </xf>
    <xf numFmtId="0" fontId="7" fillId="2" borderId="39" xfId="0" applyFont="1" applyFill="1" applyBorder="1" applyAlignment="1">
      <alignment horizontal="center" vertical="center" wrapText="1"/>
    </xf>
    <xf numFmtId="0" fontId="7" fillId="2" borderId="252" xfId="0" applyFont="1" applyFill="1" applyBorder="1" applyAlignment="1">
      <alignment horizontal="center" vertical="center" textRotation="90"/>
    </xf>
    <xf numFmtId="0" fontId="7" fillId="2" borderId="155" xfId="0" applyFont="1" applyFill="1" applyBorder="1" applyAlignment="1">
      <alignment horizontal="center" vertical="center" textRotation="90"/>
    </xf>
    <xf numFmtId="0" fontId="7" fillId="2" borderId="253" xfId="0" applyFont="1" applyFill="1" applyBorder="1" applyAlignment="1">
      <alignment horizontal="center" vertical="center" textRotation="90"/>
    </xf>
    <xf numFmtId="0" fontId="13" fillId="2" borderId="23" xfId="0" applyFont="1" applyFill="1" applyBorder="1" applyAlignment="1">
      <alignment horizontal="center" vertical="center"/>
    </xf>
    <xf numFmtId="0" fontId="13" fillId="2" borderId="24" xfId="0" applyFont="1" applyFill="1" applyBorder="1" applyAlignment="1">
      <alignment horizontal="center" vertical="center"/>
    </xf>
    <xf numFmtId="0" fontId="13" fillId="2" borderId="25" xfId="0" applyFont="1" applyFill="1" applyBorder="1" applyAlignment="1">
      <alignment horizontal="center" vertical="center"/>
    </xf>
    <xf numFmtId="164" fontId="84" fillId="0" borderId="23" xfId="0" applyNumberFormat="1" applyFont="1" applyBorder="1" applyAlignment="1" applyProtection="1">
      <alignment horizontal="center" vertical="center"/>
      <protection locked="0"/>
    </xf>
    <xf numFmtId="0" fontId="7" fillId="2" borderId="30" xfId="0" applyFont="1" applyFill="1" applyBorder="1" applyAlignment="1">
      <alignment horizontal="center" vertical="center"/>
    </xf>
    <xf numFmtId="0" fontId="7" fillId="2" borderId="31" xfId="0" applyFont="1" applyFill="1" applyBorder="1" applyAlignment="1">
      <alignment horizontal="center" vertical="center"/>
    </xf>
    <xf numFmtId="0" fontId="7" fillId="2" borderId="256" xfId="0" applyFont="1" applyFill="1" applyBorder="1" applyAlignment="1">
      <alignment horizontal="center" vertical="center"/>
    </xf>
    <xf numFmtId="0" fontId="7" fillId="2" borderId="255" xfId="0" applyFont="1" applyFill="1" applyBorder="1" applyAlignment="1">
      <alignment horizontal="center" vertical="center"/>
    </xf>
    <xf numFmtId="0" fontId="7" fillId="2" borderId="197" xfId="0" applyFont="1" applyFill="1" applyBorder="1" applyAlignment="1">
      <alignment horizontal="center" vertical="center"/>
    </xf>
    <xf numFmtId="0" fontId="15" fillId="0" borderId="82" xfId="0" applyFont="1" applyBorder="1" applyAlignment="1">
      <alignment horizontal="center" vertical="center"/>
    </xf>
    <xf numFmtId="0" fontId="15" fillId="0" borderId="80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94" fillId="0" borderId="23" xfId="0" applyFont="1" applyBorder="1" applyAlignment="1" applyProtection="1">
      <alignment horizontal="left" vertical="center"/>
      <protection locked="0"/>
    </xf>
    <xf numFmtId="0" fontId="94" fillId="0" borderId="24" xfId="0" applyFont="1" applyBorder="1" applyAlignment="1" applyProtection="1">
      <alignment horizontal="left" vertical="center"/>
      <protection locked="0"/>
    </xf>
    <xf numFmtId="0" fontId="94" fillId="0" borderId="25" xfId="0" applyFont="1" applyBorder="1" applyAlignment="1" applyProtection="1">
      <alignment horizontal="left" vertical="center"/>
      <protection locked="0"/>
    </xf>
    <xf numFmtId="0" fontId="113" fillId="0" borderId="23" xfId="0" applyFont="1" applyBorder="1" applyAlignment="1" applyProtection="1">
      <alignment horizontal="center" vertical="center" wrapText="1"/>
      <protection locked="0"/>
    </xf>
    <xf numFmtId="0" fontId="113" fillId="0" borderId="25" xfId="0" applyFont="1" applyBorder="1" applyAlignment="1" applyProtection="1">
      <alignment horizontal="center" vertical="center" wrapText="1"/>
      <protection locked="0"/>
    </xf>
    <xf numFmtId="0" fontId="113" fillId="0" borderId="24" xfId="0" applyFont="1" applyBorder="1" applyAlignment="1" applyProtection="1">
      <alignment horizontal="center" vertical="center" wrapText="1"/>
      <protection locked="0"/>
    </xf>
    <xf numFmtId="0" fontId="113" fillId="0" borderId="145" xfId="0" applyFont="1" applyBorder="1" applyAlignment="1" applyProtection="1">
      <alignment horizontal="center" vertical="center" wrapText="1"/>
      <protection locked="0"/>
    </xf>
    <xf numFmtId="0" fontId="17" fillId="2" borderId="65" xfId="0" applyFont="1" applyFill="1" applyBorder="1" applyAlignment="1">
      <alignment horizontal="center" vertical="center"/>
    </xf>
    <xf numFmtId="0" fontId="17" fillId="2" borderId="145" xfId="0" applyFont="1" applyFill="1" applyBorder="1" applyAlignment="1">
      <alignment horizontal="center" vertical="center"/>
    </xf>
    <xf numFmtId="0" fontId="113" fillId="0" borderId="65" xfId="0" applyFont="1" applyBorder="1" applyAlignment="1" applyProtection="1">
      <alignment horizontal="left" vertical="center"/>
      <protection locked="0"/>
    </xf>
    <xf numFmtId="0" fontId="113" fillId="0" borderId="24" xfId="0" applyFont="1" applyBorder="1" applyAlignment="1" applyProtection="1">
      <alignment horizontal="left" vertical="center"/>
      <protection locked="0"/>
    </xf>
    <xf numFmtId="0" fontId="113" fillId="0" borderId="25" xfId="0" applyFont="1" applyBorder="1" applyAlignment="1" applyProtection="1">
      <alignment horizontal="left" vertical="center"/>
      <protection locked="0"/>
    </xf>
    <xf numFmtId="0" fontId="113" fillId="0" borderId="23" xfId="0" applyFont="1" applyBorder="1" applyAlignment="1" applyProtection="1">
      <alignment horizontal="left" vertical="center"/>
      <protection locked="0"/>
    </xf>
    <xf numFmtId="0" fontId="113" fillId="0" borderId="23" xfId="0" applyFont="1" applyBorder="1" applyAlignment="1" applyProtection="1">
      <alignment horizontal="center" vertical="center"/>
      <protection locked="0"/>
    </xf>
    <xf numFmtId="0" fontId="113" fillId="0" borderId="24" xfId="0" applyFont="1" applyBorder="1" applyAlignment="1" applyProtection="1">
      <alignment horizontal="center" vertical="center"/>
      <protection locked="0"/>
    </xf>
    <xf numFmtId="0" fontId="113" fillId="0" borderId="25" xfId="0" applyFont="1" applyBorder="1" applyAlignment="1" applyProtection="1">
      <alignment horizontal="center" vertical="center"/>
      <protection locked="0"/>
    </xf>
    <xf numFmtId="0" fontId="113" fillId="0" borderId="145" xfId="0" applyFont="1" applyBorder="1" applyAlignment="1" applyProtection="1">
      <alignment horizontal="center" vertical="center"/>
      <protection locked="0"/>
    </xf>
    <xf numFmtId="0" fontId="113" fillId="0" borderId="26" xfId="0" applyFont="1" applyBorder="1" applyAlignment="1" applyProtection="1">
      <alignment horizontal="center" vertical="center"/>
      <protection locked="0"/>
    </xf>
    <xf numFmtId="0" fontId="113" fillId="0" borderId="161" xfId="0" applyFont="1" applyBorder="1" applyAlignment="1" applyProtection="1">
      <alignment horizontal="center" vertical="center"/>
      <protection locked="0"/>
    </xf>
    <xf numFmtId="0" fontId="113" fillId="0" borderId="151" xfId="0" applyFont="1" applyBorder="1" applyAlignment="1" applyProtection="1">
      <alignment horizontal="left" vertical="center"/>
      <protection locked="0"/>
    </xf>
    <xf numFmtId="0" fontId="113" fillId="0" borderId="27" xfId="0" applyFont="1" applyBorder="1" applyAlignment="1" applyProtection="1">
      <alignment horizontal="left" vertical="center"/>
      <protection locked="0"/>
    </xf>
    <xf numFmtId="0" fontId="113" fillId="0" borderId="28" xfId="0" applyFont="1" applyBorder="1" applyAlignment="1" applyProtection="1">
      <alignment horizontal="left" vertical="center"/>
      <protection locked="0"/>
    </xf>
    <xf numFmtId="0" fontId="113" fillId="0" borderId="254" xfId="0" applyFont="1" applyBorder="1" applyAlignment="1" applyProtection="1">
      <alignment horizontal="left" vertical="center"/>
      <protection locked="0"/>
    </xf>
    <xf numFmtId="0" fontId="113" fillId="0" borderId="112" xfId="0" applyFont="1" applyBorder="1" applyAlignment="1" applyProtection="1">
      <alignment horizontal="left" vertical="center"/>
      <protection locked="0"/>
    </xf>
    <xf numFmtId="0" fontId="113" fillId="0" borderId="114" xfId="0" applyFont="1" applyBorder="1" applyAlignment="1" applyProtection="1">
      <alignment horizontal="center" vertical="center" wrapText="1"/>
      <protection locked="0"/>
    </xf>
    <xf numFmtId="0" fontId="15" fillId="2" borderId="56" xfId="0" applyFont="1" applyFill="1" applyBorder="1" applyAlignment="1">
      <alignment horizontal="center" vertical="center" textRotation="90" wrapText="1"/>
    </xf>
    <xf numFmtId="0" fontId="15" fillId="2" borderId="55" xfId="0" applyFont="1" applyFill="1" applyBorder="1" applyAlignment="1">
      <alignment horizontal="center" vertical="center" textRotation="90" wrapText="1"/>
    </xf>
    <xf numFmtId="0" fontId="15" fillId="2" borderId="10" xfId="0" applyFont="1" applyFill="1" applyBorder="1" applyAlignment="1">
      <alignment horizontal="center" vertical="center" textRotation="90" wrapText="1"/>
    </xf>
    <xf numFmtId="0" fontId="15" fillId="2" borderId="11" xfId="0" applyFont="1" applyFill="1" applyBorder="1" applyAlignment="1">
      <alignment horizontal="center" vertical="center" textRotation="90" wrapText="1"/>
    </xf>
    <xf numFmtId="0" fontId="15" fillId="2" borderId="40" xfId="0" applyFont="1" applyFill="1" applyBorder="1" applyAlignment="1">
      <alignment horizontal="center" vertical="center" textRotation="90" wrapText="1"/>
    </xf>
    <xf numFmtId="0" fontId="15" fillId="2" borderId="39" xfId="0" applyFont="1" applyFill="1" applyBorder="1" applyAlignment="1">
      <alignment horizontal="center" vertical="center" textRotation="90" wrapText="1"/>
    </xf>
    <xf numFmtId="0" fontId="7" fillId="2" borderId="58" xfId="0" applyFont="1" applyFill="1" applyBorder="1" applyAlignment="1">
      <alignment horizontal="center" vertical="center" wrapText="1"/>
    </xf>
    <xf numFmtId="0" fontId="7" fillId="2" borderId="36" xfId="0" applyFont="1" applyFill="1" applyBorder="1" applyAlignment="1">
      <alignment horizontal="center" vertical="center" wrapText="1"/>
    </xf>
    <xf numFmtId="0" fontId="17" fillId="2" borderId="266" xfId="0" applyFont="1" applyFill="1" applyBorder="1" applyAlignment="1">
      <alignment horizontal="center" vertical="center"/>
    </xf>
    <xf numFmtId="0" fontId="17" fillId="2" borderId="265" xfId="0" applyFont="1" applyFill="1" applyBorder="1" applyAlignment="1">
      <alignment horizontal="center" vertical="center"/>
    </xf>
    <xf numFmtId="0" fontId="113" fillId="0" borderId="267" xfId="0" applyFont="1" applyBorder="1" applyAlignment="1" applyProtection="1">
      <alignment horizontal="center" vertical="center"/>
      <protection locked="0"/>
    </xf>
    <xf numFmtId="0" fontId="113" fillId="0" borderId="27" xfId="0" applyFont="1" applyBorder="1" applyAlignment="1" applyProtection="1">
      <alignment horizontal="center" vertical="center"/>
      <protection locked="0"/>
    </xf>
    <xf numFmtId="0" fontId="113" fillId="0" borderId="28" xfId="0" applyFont="1" applyBorder="1" applyAlignment="1" applyProtection="1">
      <alignment horizontal="center" vertical="center"/>
      <protection locked="0"/>
    </xf>
    <xf numFmtId="0" fontId="16" fillId="2" borderId="57" xfId="0" applyFont="1" applyFill="1" applyBorder="1" applyAlignment="1">
      <alignment horizontal="left" vertical="center" wrapText="1"/>
    </xf>
    <xf numFmtId="0" fontId="16" fillId="2" borderId="54" xfId="0" applyFont="1" applyFill="1" applyBorder="1" applyAlignment="1">
      <alignment horizontal="left" vertical="center" wrapText="1"/>
    </xf>
    <xf numFmtId="0" fontId="16" fillId="2" borderId="55" xfId="0" applyFont="1" applyFill="1" applyBorder="1" applyAlignment="1">
      <alignment horizontal="left" vertical="center" wrapText="1"/>
    </xf>
    <xf numFmtId="0" fontId="16" fillId="2" borderId="35" xfId="0" applyFont="1" applyFill="1" applyBorder="1" applyAlignment="1">
      <alignment horizontal="left" vertical="center" wrapText="1"/>
    </xf>
    <xf numFmtId="0" fontId="16" fillId="2" borderId="0" xfId="0" applyFont="1" applyFill="1" applyAlignment="1">
      <alignment horizontal="left" vertical="center" wrapText="1"/>
    </xf>
    <xf numFmtId="0" fontId="16" fillId="2" borderId="11" xfId="0" applyFont="1" applyFill="1" applyBorder="1" applyAlignment="1">
      <alignment horizontal="left" vertical="center" wrapText="1"/>
    </xf>
    <xf numFmtId="0" fontId="16" fillId="2" borderId="37" xfId="0" applyFont="1" applyFill="1" applyBorder="1" applyAlignment="1">
      <alignment horizontal="left" vertical="center" wrapText="1"/>
    </xf>
    <xf numFmtId="0" fontId="16" fillId="2" borderId="38" xfId="0" applyFont="1" applyFill="1" applyBorder="1" applyAlignment="1">
      <alignment horizontal="left" vertical="center" wrapText="1"/>
    </xf>
    <xf numFmtId="0" fontId="16" fillId="2" borderId="39" xfId="0" applyFont="1" applyFill="1" applyBorder="1" applyAlignment="1">
      <alignment horizontal="left" vertical="center" wrapText="1"/>
    </xf>
    <xf numFmtId="0" fontId="16" fillId="2" borderId="56" xfId="0" applyFont="1" applyFill="1" applyBorder="1" applyAlignment="1">
      <alignment horizontal="left" vertical="center" wrapText="1"/>
    </xf>
    <xf numFmtId="0" fontId="16" fillId="2" borderId="58" xfId="0" applyFont="1" applyFill="1" applyBorder="1" applyAlignment="1">
      <alignment horizontal="left" vertical="center" wrapText="1"/>
    </xf>
    <xf numFmtId="0" fontId="16" fillId="2" borderId="10" xfId="0" applyFont="1" applyFill="1" applyBorder="1" applyAlignment="1">
      <alignment horizontal="left" vertical="center" wrapText="1"/>
    </xf>
    <xf numFmtId="0" fontId="16" fillId="2" borderId="36" xfId="0" applyFont="1" applyFill="1" applyBorder="1" applyAlignment="1">
      <alignment horizontal="left" vertical="center" wrapText="1"/>
    </xf>
    <xf numFmtId="0" fontId="16" fillId="2" borderId="40" xfId="0" applyFont="1" applyFill="1" applyBorder="1" applyAlignment="1">
      <alignment horizontal="left" vertical="center" wrapText="1"/>
    </xf>
    <xf numFmtId="0" fontId="16" fillId="2" borderId="41" xfId="0" applyFont="1" applyFill="1" applyBorder="1" applyAlignment="1">
      <alignment horizontal="left" vertical="center" wrapText="1"/>
    </xf>
    <xf numFmtId="0" fontId="15" fillId="2" borderId="57" xfId="0" applyFont="1" applyFill="1" applyBorder="1" applyAlignment="1">
      <alignment horizontal="center" vertical="center" textRotation="90" wrapText="1"/>
    </xf>
    <xf numFmtId="0" fontId="15" fillId="2" borderId="35" xfId="0" applyFont="1" applyFill="1" applyBorder="1" applyAlignment="1">
      <alignment horizontal="center" vertical="center" textRotation="90" wrapText="1"/>
    </xf>
    <xf numFmtId="0" fontId="15" fillId="2" borderId="37" xfId="0" applyFont="1" applyFill="1" applyBorder="1" applyAlignment="1">
      <alignment horizontal="center" vertical="center" textRotation="90" wrapText="1"/>
    </xf>
    <xf numFmtId="0" fontId="113" fillId="0" borderId="69" xfId="0" applyFont="1" applyBorder="1" applyAlignment="1" applyProtection="1">
      <alignment horizontal="center" vertical="center" wrapText="1"/>
      <protection locked="0"/>
    </xf>
    <xf numFmtId="0" fontId="113" fillId="0" borderId="128" xfId="0" applyFont="1" applyBorder="1" applyAlignment="1" applyProtection="1">
      <alignment horizontal="center" vertical="center" wrapText="1"/>
      <protection locked="0"/>
    </xf>
    <xf numFmtId="0" fontId="113" fillId="0" borderId="146" xfId="0" applyFont="1" applyBorder="1" applyAlignment="1" applyProtection="1">
      <alignment horizontal="center" vertical="center" wrapText="1"/>
      <protection locked="0"/>
    </xf>
    <xf numFmtId="0" fontId="15" fillId="2" borderId="273" xfId="0" applyFont="1" applyFill="1" applyBorder="1" applyAlignment="1">
      <alignment horizontal="left" vertical="center"/>
    </xf>
    <xf numFmtId="0" fontId="15" fillId="2" borderId="274" xfId="0" applyFont="1" applyFill="1" applyBorder="1" applyAlignment="1">
      <alignment horizontal="left" vertical="center"/>
    </xf>
    <xf numFmtId="0" fontId="15" fillId="2" borderId="276" xfId="0" applyFont="1" applyFill="1" applyBorder="1" applyAlignment="1">
      <alignment horizontal="left" vertical="center"/>
    </xf>
    <xf numFmtId="0" fontId="15" fillId="2" borderId="273" xfId="0" applyFont="1" applyFill="1" applyBorder="1" applyAlignment="1">
      <alignment vertical="center"/>
    </xf>
    <xf numFmtId="0" fontId="15" fillId="2" borderId="274" xfId="0" applyFont="1" applyFill="1" applyBorder="1" applyAlignment="1">
      <alignment vertical="center"/>
    </xf>
    <xf numFmtId="0" fontId="15" fillId="2" borderId="276" xfId="0" applyFont="1" applyFill="1" applyBorder="1" applyAlignment="1">
      <alignment vertical="center"/>
    </xf>
    <xf numFmtId="0" fontId="15" fillId="2" borderId="273" xfId="0" applyFont="1" applyFill="1" applyBorder="1" applyAlignment="1">
      <alignment horizontal="center" vertical="center"/>
    </xf>
    <xf numFmtId="0" fontId="15" fillId="2" borderId="274" xfId="0" applyFont="1" applyFill="1" applyBorder="1" applyAlignment="1">
      <alignment horizontal="center" vertical="center"/>
    </xf>
    <xf numFmtId="0" fontId="15" fillId="2" borderId="275" xfId="0" applyFont="1" applyFill="1" applyBorder="1" applyAlignment="1">
      <alignment horizontal="center" vertical="center"/>
    </xf>
    <xf numFmtId="0" fontId="113" fillId="0" borderId="271" xfId="0" applyFont="1" applyBorder="1" applyAlignment="1" applyProtection="1">
      <alignment horizontal="left" vertical="center"/>
      <protection locked="0"/>
    </xf>
    <xf numFmtId="0" fontId="113" fillId="0" borderId="128" xfId="0" applyFont="1" applyBorder="1" applyAlignment="1" applyProtection="1">
      <alignment horizontal="left" vertical="center"/>
      <protection locked="0"/>
    </xf>
    <xf numFmtId="0" fontId="113" fillId="0" borderId="272" xfId="0" applyFont="1" applyBorder="1" applyAlignment="1" applyProtection="1">
      <alignment horizontal="left" vertical="center"/>
      <protection locked="0"/>
    </xf>
    <xf numFmtId="0" fontId="113" fillId="0" borderId="270" xfId="0" applyFont="1" applyBorder="1" applyAlignment="1" applyProtection="1">
      <alignment horizontal="center" vertical="center" wrapText="1"/>
      <protection locked="0"/>
    </xf>
    <xf numFmtId="0" fontId="113" fillId="0" borderId="68" xfId="0" applyFont="1" applyBorder="1" applyAlignment="1" applyProtection="1">
      <alignment horizontal="center" vertical="center" wrapText="1"/>
      <protection locked="0"/>
    </xf>
    <xf numFmtId="0" fontId="17" fillId="2" borderId="67" xfId="0" applyFont="1" applyFill="1" applyBorder="1" applyAlignment="1">
      <alignment horizontal="center" vertical="center"/>
    </xf>
    <xf numFmtId="0" fontId="17" fillId="2" borderId="146" xfId="0" applyFont="1" applyFill="1" applyBorder="1" applyAlignment="1">
      <alignment horizontal="center" vertical="center"/>
    </xf>
    <xf numFmtId="0" fontId="113" fillId="0" borderId="67" xfId="0" applyFont="1" applyBorder="1" applyAlignment="1" applyProtection="1">
      <alignment horizontal="left" vertical="center"/>
      <protection locked="0"/>
    </xf>
    <xf numFmtId="0" fontId="113" fillId="0" borderId="68" xfId="0" applyFont="1" applyBorder="1" applyAlignment="1" applyProtection="1">
      <alignment horizontal="left" vertical="center"/>
      <protection locked="0"/>
    </xf>
    <xf numFmtId="0" fontId="113" fillId="0" borderId="69" xfId="0" applyFont="1" applyBorder="1" applyAlignment="1" applyProtection="1">
      <alignment horizontal="left" vertical="center"/>
      <protection locked="0"/>
    </xf>
    <xf numFmtId="0" fontId="113" fillId="0" borderId="69" xfId="0" applyFont="1" applyBorder="1" applyAlignment="1" applyProtection="1">
      <alignment horizontal="center" vertical="center"/>
      <protection locked="0"/>
    </xf>
    <xf numFmtId="0" fontId="113" fillId="0" borderId="128" xfId="0" applyFont="1" applyBorder="1" applyAlignment="1" applyProtection="1">
      <alignment horizontal="center" vertical="center"/>
      <protection locked="0"/>
    </xf>
    <xf numFmtId="0" fontId="113" fillId="0" borderId="68" xfId="0" applyFont="1" applyBorder="1" applyAlignment="1" applyProtection="1">
      <alignment horizontal="center" vertical="center"/>
      <protection locked="0"/>
    </xf>
    <xf numFmtId="0" fontId="113" fillId="0" borderId="146" xfId="0" applyFont="1" applyBorder="1" applyAlignment="1" applyProtection="1">
      <alignment horizontal="center" vertical="center"/>
      <protection locked="0"/>
    </xf>
    <xf numFmtId="0" fontId="113" fillId="0" borderId="242" xfId="0" applyFont="1" applyBorder="1" applyAlignment="1" applyProtection="1">
      <alignment horizontal="left" vertical="center"/>
      <protection locked="0"/>
    </xf>
    <xf numFmtId="0" fontId="113" fillId="0" borderId="73" xfId="0" applyFont="1" applyBorder="1" applyAlignment="1" applyProtection="1">
      <alignment horizontal="left" vertical="center"/>
      <protection locked="0"/>
    </xf>
    <xf numFmtId="0" fontId="113" fillId="0" borderId="74" xfId="0" applyFont="1" applyBorder="1" applyAlignment="1" applyProtection="1">
      <alignment horizontal="left" vertical="center"/>
      <protection locked="0"/>
    </xf>
    <xf numFmtId="0" fontId="113" fillId="0" borderId="269" xfId="0" applyFont="1" applyBorder="1" applyAlignment="1" applyProtection="1">
      <alignment horizontal="center" vertical="center"/>
      <protection locked="0"/>
    </xf>
    <xf numFmtId="0" fontId="113" fillId="0" borderId="73" xfId="0" applyFont="1" applyBorder="1" applyAlignment="1" applyProtection="1">
      <alignment horizontal="center" vertical="center"/>
      <protection locked="0"/>
    </xf>
    <xf numFmtId="0" fontId="113" fillId="0" borderId="74" xfId="0" applyFont="1" applyBorder="1" applyAlignment="1" applyProtection="1">
      <alignment horizontal="center" vertical="center"/>
      <protection locked="0"/>
    </xf>
    <xf numFmtId="0" fontId="113" fillId="0" borderId="75" xfId="0" applyFont="1" applyBorder="1" applyAlignment="1" applyProtection="1">
      <alignment horizontal="center" vertical="center"/>
      <protection locked="0"/>
    </xf>
    <xf numFmtId="0" fontId="113" fillId="0" borderId="268" xfId="0" applyFont="1" applyBorder="1" applyAlignment="1" applyProtection="1">
      <alignment horizontal="center" vertical="center"/>
      <protection locked="0"/>
    </xf>
    <xf numFmtId="0" fontId="20" fillId="0" borderId="26" xfId="0" applyFont="1" applyBorder="1" applyAlignment="1" applyProtection="1">
      <alignment horizontal="center" vertical="center"/>
      <protection locked="0"/>
    </xf>
    <xf numFmtId="0" fontId="20" fillId="0" borderId="27" xfId="0" applyFont="1" applyBorder="1" applyAlignment="1" applyProtection="1">
      <alignment horizontal="center" vertical="center"/>
      <protection locked="0"/>
    </xf>
    <xf numFmtId="0" fontId="20" fillId="0" borderId="277" xfId="0" applyFont="1" applyBorder="1" applyAlignment="1" applyProtection="1">
      <alignment horizontal="center" vertical="center"/>
      <protection locked="0"/>
    </xf>
    <xf numFmtId="0" fontId="6" fillId="0" borderId="107" xfId="0" applyFont="1" applyBorder="1" applyAlignment="1" applyProtection="1">
      <alignment vertical="center" wrapText="1"/>
      <protection locked="0"/>
    </xf>
    <xf numFmtId="0" fontId="6" fillId="0" borderId="108" xfId="0" applyFont="1" applyBorder="1" applyAlignment="1" applyProtection="1">
      <alignment vertical="center" wrapText="1"/>
      <protection locked="0"/>
    </xf>
    <xf numFmtId="0" fontId="6" fillId="0" borderId="109" xfId="0" applyFont="1" applyBorder="1" applyAlignment="1" applyProtection="1">
      <alignment vertical="center" wrapText="1"/>
      <protection locked="0"/>
    </xf>
    <xf numFmtId="0" fontId="6" fillId="0" borderId="107" xfId="0" applyFont="1" applyBorder="1" applyAlignment="1" applyProtection="1">
      <alignment horizontal="center" vertical="center"/>
      <protection locked="0"/>
    </xf>
    <xf numFmtId="0" fontId="6" fillId="0" borderId="108" xfId="0" applyFont="1" applyBorder="1" applyAlignment="1" applyProtection="1">
      <alignment horizontal="center" vertical="center"/>
      <protection locked="0"/>
    </xf>
    <xf numFmtId="0" fontId="6" fillId="0" borderId="117" xfId="0" applyFont="1" applyBorder="1" applyAlignment="1" applyProtection="1">
      <alignment horizontal="center" vertical="center"/>
      <protection locked="0"/>
    </xf>
    <xf numFmtId="0" fontId="6" fillId="0" borderId="23" xfId="0" applyFont="1" applyBorder="1" applyAlignment="1" applyProtection="1">
      <alignment vertical="center"/>
      <protection locked="0"/>
    </xf>
    <xf numFmtId="0" fontId="6" fillId="0" borderId="24" xfId="0" applyFont="1" applyBorder="1" applyAlignment="1" applyProtection="1">
      <alignment vertical="center"/>
      <protection locked="0"/>
    </xf>
    <xf numFmtId="0" fontId="6" fillId="0" borderId="25" xfId="0" applyFont="1" applyBorder="1" applyAlignment="1" applyProtection="1">
      <alignment vertical="center"/>
      <protection locked="0"/>
    </xf>
    <xf numFmtId="0" fontId="6" fillId="0" borderId="107" xfId="0" applyFont="1" applyBorder="1" applyAlignment="1" applyProtection="1">
      <alignment vertical="center"/>
      <protection locked="0"/>
    </xf>
    <xf numFmtId="0" fontId="6" fillId="0" borderId="108" xfId="0" applyFont="1" applyBorder="1" applyAlignment="1" applyProtection="1">
      <alignment vertical="center"/>
      <protection locked="0"/>
    </xf>
    <xf numFmtId="0" fontId="6" fillId="0" borderId="109" xfId="0" applyFont="1" applyBorder="1" applyAlignment="1" applyProtection="1">
      <alignment vertical="center"/>
      <protection locked="0"/>
    </xf>
    <xf numFmtId="0" fontId="20" fillId="0" borderId="26" xfId="0" applyFont="1" applyBorder="1" applyAlignment="1" applyProtection="1">
      <alignment vertical="center"/>
      <protection locked="0"/>
    </xf>
    <xf numFmtId="0" fontId="20" fillId="0" borderId="27" xfId="0" applyFont="1" applyBorder="1" applyAlignment="1" applyProtection="1">
      <alignment vertical="center"/>
      <protection locked="0"/>
    </xf>
    <xf numFmtId="0" fontId="20" fillId="0" borderId="28" xfId="0" applyFont="1" applyBorder="1" applyAlignment="1" applyProtection="1">
      <alignment vertical="center"/>
      <protection locked="0"/>
    </xf>
    <xf numFmtId="0" fontId="6" fillId="0" borderId="23" xfId="0" applyFont="1" applyBorder="1" applyAlignment="1" applyProtection="1">
      <alignment vertical="center" wrapText="1"/>
      <protection locked="0"/>
    </xf>
    <xf numFmtId="0" fontId="6" fillId="0" borderId="24" xfId="0" applyFont="1" applyBorder="1" applyAlignment="1" applyProtection="1">
      <alignment vertical="center" wrapText="1"/>
      <protection locked="0"/>
    </xf>
    <xf numFmtId="0" fontId="6" fillId="0" borderId="25" xfId="0" applyFont="1" applyBorder="1" applyAlignment="1" applyProtection="1">
      <alignment vertical="center" wrapText="1"/>
      <protection locked="0"/>
    </xf>
    <xf numFmtId="0" fontId="6" fillId="0" borderId="114" xfId="0" applyFont="1" applyBorder="1" applyAlignment="1" applyProtection="1">
      <alignment vertical="center"/>
      <protection locked="0"/>
    </xf>
    <xf numFmtId="0" fontId="7" fillId="2" borderId="112" xfId="0" applyFont="1" applyFill="1" applyBorder="1" applyAlignment="1">
      <alignment horizontal="center" vertical="center"/>
    </xf>
    <xf numFmtId="0" fontId="6" fillId="0" borderId="23" xfId="0" applyFont="1" applyBorder="1" applyAlignment="1" applyProtection="1">
      <alignment horizontal="left" vertical="center"/>
      <protection locked="0"/>
    </xf>
    <xf numFmtId="0" fontId="6" fillId="0" borderId="24" xfId="0" applyFont="1" applyBorder="1" applyAlignment="1" applyProtection="1">
      <alignment horizontal="left" vertical="center"/>
      <protection locked="0"/>
    </xf>
    <xf numFmtId="0" fontId="6" fillId="0" borderId="112" xfId="0" applyFont="1" applyBorder="1" applyAlignment="1" applyProtection="1">
      <alignment horizontal="left" vertical="center"/>
      <protection locked="0"/>
    </xf>
    <xf numFmtId="0" fontId="7" fillId="2" borderId="24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wrapText="1"/>
    </xf>
    <xf numFmtId="0" fontId="6" fillId="0" borderId="115" xfId="0" applyFont="1" applyBorder="1" applyAlignment="1" applyProtection="1">
      <alignment vertical="center"/>
      <protection locked="0"/>
    </xf>
    <xf numFmtId="0" fontId="7" fillId="2" borderId="114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0" fontId="20" fillId="0" borderId="26" xfId="0" applyFont="1" applyBorder="1" applyAlignment="1" applyProtection="1">
      <alignment horizontal="left" vertical="center"/>
      <protection locked="0"/>
    </xf>
    <xf numFmtId="0" fontId="20" fillId="0" borderId="27" xfId="0" applyFont="1" applyBorder="1" applyAlignment="1" applyProtection="1">
      <alignment horizontal="left" vertical="center"/>
      <protection locked="0"/>
    </xf>
    <xf numFmtId="0" fontId="20" fillId="0" borderId="28" xfId="0" applyFont="1" applyBorder="1" applyAlignment="1" applyProtection="1">
      <alignment horizontal="left" vertical="center"/>
      <protection locked="0"/>
    </xf>
    <xf numFmtId="0" fontId="7" fillId="2" borderId="26" xfId="0" applyFont="1" applyFill="1" applyBorder="1" applyAlignment="1">
      <alignment horizontal="right" vertical="center" wrapText="1"/>
    </xf>
    <xf numFmtId="0" fontId="7" fillId="2" borderId="27" xfId="0" applyFont="1" applyFill="1" applyBorder="1" applyAlignment="1">
      <alignment horizontal="right" vertical="center" wrapText="1"/>
    </xf>
    <xf numFmtId="0" fontId="7" fillId="2" borderId="28" xfId="0" applyFont="1" applyFill="1" applyBorder="1" applyAlignment="1">
      <alignment horizontal="right" vertical="center" wrapText="1"/>
    </xf>
    <xf numFmtId="0" fontId="16" fillId="0" borderId="26" xfId="0" applyFont="1" applyBorder="1" applyAlignment="1" applyProtection="1">
      <alignment horizontal="center" vertical="center" wrapText="1"/>
      <protection locked="0"/>
    </xf>
    <xf numFmtId="0" fontId="16" fillId="0" borderId="27" xfId="0" applyFont="1" applyBorder="1" applyAlignment="1" applyProtection="1">
      <alignment horizontal="center" vertical="center" wrapText="1"/>
      <protection locked="0"/>
    </xf>
    <xf numFmtId="0" fontId="16" fillId="0" borderId="28" xfId="0" applyFont="1" applyBorder="1" applyAlignment="1" applyProtection="1">
      <alignment horizontal="center" vertical="center" wrapText="1"/>
      <protection locked="0"/>
    </xf>
    <xf numFmtId="0" fontId="20" fillId="0" borderId="75" xfId="0" applyFont="1" applyBorder="1" applyAlignment="1" applyProtection="1">
      <alignment horizontal="left" vertical="center"/>
      <protection locked="0"/>
    </xf>
    <xf numFmtId="0" fontId="20" fillId="0" borderId="73" xfId="0" applyFont="1" applyBorder="1" applyAlignment="1" applyProtection="1">
      <alignment horizontal="left" vertical="center"/>
      <protection locked="0"/>
    </xf>
    <xf numFmtId="0" fontId="20" fillId="0" borderId="74" xfId="0" applyFont="1" applyBorder="1" applyAlignment="1" applyProtection="1">
      <alignment horizontal="left" vertical="center"/>
      <protection locked="0"/>
    </xf>
    <xf numFmtId="0" fontId="20" fillId="0" borderId="75" xfId="0" applyFont="1" applyBorder="1" applyAlignment="1" applyProtection="1">
      <alignment vertical="center"/>
      <protection locked="0"/>
    </xf>
    <xf numFmtId="0" fontId="20" fillId="0" borderId="73" xfId="0" applyFont="1" applyBorder="1" applyAlignment="1" applyProtection="1">
      <alignment vertical="center"/>
      <protection locked="0"/>
    </xf>
    <xf numFmtId="0" fontId="20" fillId="0" borderId="74" xfId="0" applyFont="1" applyBorder="1" applyAlignment="1" applyProtection="1">
      <alignment vertical="center"/>
      <protection locked="0"/>
    </xf>
    <xf numFmtId="0" fontId="20" fillId="0" borderId="75" xfId="0" applyFont="1" applyBorder="1" applyAlignment="1" applyProtection="1">
      <alignment horizontal="center" vertical="center"/>
      <protection locked="0"/>
    </xf>
    <xf numFmtId="0" fontId="20" fillId="0" borderId="73" xfId="0" applyFont="1" applyBorder="1" applyAlignment="1" applyProtection="1">
      <alignment horizontal="center" vertical="center"/>
      <protection locked="0"/>
    </xf>
    <xf numFmtId="0" fontId="20" fillId="0" borderId="278" xfId="0" applyFont="1" applyBorder="1" applyAlignment="1" applyProtection="1">
      <alignment horizontal="center" vertical="center"/>
      <protection locked="0"/>
    </xf>
    <xf numFmtId="0" fontId="14" fillId="0" borderId="33" xfId="0" applyFont="1" applyBorder="1" applyAlignment="1">
      <alignment horizontal="center" vertical="center" wrapText="1"/>
    </xf>
    <xf numFmtId="0" fontId="14" fillId="0" borderId="45" xfId="0" applyFont="1" applyBorder="1" applyAlignment="1">
      <alignment horizontal="center" vertical="center"/>
    </xf>
    <xf numFmtId="0" fontId="6" fillId="0" borderId="23" xfId="0" applyFont="1" applyBorder="1" applyAlignment="1" applyProtection="1">
      <alignment horizontal="center" vertical="center"/>
      <protection locked="0"/>
    </xf>
    <xf numFmtId="0" fontId="6" fillId="0" borderId="24" xfId="0" applyFont="1" applyBorder="1" applyAlignment="1" applyProtection="1">
      <alignment horizontal="center" vertical="center"/>
      <protection locked="0"/>
    </xf>
    <xf numFmtId="0" fontId="6" fillId="0" borderId="112" xfId="0" applyFont="1" applyBorder="1" applyAlignment="1" applyProtection="1">
      <alignment horizontal="center" vertical="center"/>
      <protection locked="0"/>
    </xf>
    <xf numFmtId="0" fontId="124" fillId="0" borderId="0" xfId="0" applyFont="1" applyAlignment="1">
      <alignment horizontal="left" vertical="center" wrapText="1"/>
    </xf>
    <xf numFmtId="0" fontId="19" fillId="0" borderId="65" xfId="0" applyFont="1" applyBorder="1" applyAlignment="1" applyProtection="1">
      <alignment horizontal="left" vertical="center"/>
      <protection locked="0"/>
    </xf>
    <xf numFmtId="0" fontId="19" fillId="0" borderId="24" xfId="0" applyFont="1" applyBorder="1" applyAlignment="1" applyProtection="1">
      <alignment horizontal="left" vertical="center"/>
      <protection locked="0"/>
    </xf>
    <xf numFmtId="0" fontId="19" fillId="0" borderId="25" xfId="0" applyFont="1" applyBorder="1" applyAlignment="1" applyProtection="1">
      <alignment horizontal="left" vertical="center"/>
      <protection locked="0"/>
    </xf>
    <xf numFmtId="0" fontId="19" fillId="0" borderId="61" xfId="0" applyFont="1" applyBorder="1" applyAlignment="1" applyProtection="1">
      <alignment horizontal="left" vertical="center"/>
      <protection locked="0"/>
    </xf>
    <xf numFmtId="0" fontId="19" fillId="0" borderId="29" xfId="0" applyFont="1" applyBorder="1" applyAlignment="1" applyProtection="1">
      <alignment horizontal="left" vertical="center"/>
      <protection locked="0"/>
    </xf>
    <xf numFmtId="0" fontId="19" fillId="0" borderId="60" xfId="0" applyFont="1" applyBorder="1" applyAlignment="1" applyProtection="1">
      <alignment horizontal="left" vertical="center"/>
      <protection locked="0"/>
    </xf>
    <xf numFmtId="0" fontId="75" fillId="2" borderId="106" xfId="0" applyFont="1" applyFill="1" applyBorder="1" applyAlignment="1">
      <alignment horizontal="center" vertical="center"/>
    </xf>
    <xf numFmtId="0" fontId="75" fillId="2" borderId="23" xfId="0" applyFont="1" applyFill="1" applyBorder="1" applyAlignment="1">
      <alignment horizontal="center" vertical="center"/>
    </xf>
    <xf numFmtId="0" fontId="67" fillId="0" borderId="29" xfId="0" applyFont="1" applyBorder="1" applyAlignment="1" applyProtection="1">
      <alignment horizontal="right" vertical="center"/>
      <protection locked="0"/>
    </xf>
    <xf numFmtId="0" fontId="67" fillId="0" borderId="62" xfId="0" applyFont="1" applyBorder="1" applyAlignment="1" applyProtection="1">
      <alignment horizontal="right" vertical="center"/>
      <protection locked="0"/>
    </xf>
    <xf numFmtId="0" fontId="67" fillId="0" borderId="29" xfId="0" applyFont="1" applyBorder="1" applyAlignment="1" applyProtection="1">
      <alignment horizontal="left" vertical="center"/>
      <protection locked="0"/>
    </xf>
    <xf numFmtId="0" fontId="67" fillId="0" borderId="61" xfId="0" applyFont="1" applyBorder="1" applyAlignment="1" applyProtection="1">
      <alignment horizontal="left" vertical="center"/>
      <protection locked="0"/>
    </xf>
    <xf numFmtId="0" fontId="19" fillId="0" borderId="23" xfId="0" applyFont="1" applyBorder="1" applyAlignment="1" applyProtection="1">
      <alignment horizontal="center" vertical="center"/>
      <protection locked="0"/>
    </xf>
    <xf numFmtId="0" fontId="19" fillId="0" borderId="24" xfId="0" applyFont="1" applyBorder="1" applyAlignment="1" applyProtection="1">
      <alignment horizontal="center" vertical="center"/>
      <protection locked="0"/>
    </xf>
    <xf numFmtId="0" fontId="19" fillId="0" borderId="145" xfId="0" applyFont="1" applyBorder="1" applyAlignment="1" applyProtection="1">
      <alignment horizontal="center" vertical="center"/>
      <protection locked="0"/>
    </xf>
    <xf numFmtId="0" fontId="19" fillId="0" borderId="23" xfId="0" applyFont="1" applyBorder="1" applyAlignment="1" applyProtection="1">
      <alignment horizontal="left" vertical="center"/>
      <protection locked="0"/>
    </xf>
    <xf numFmtId="0" fontId="19" fillId="0" borderId="136" xfId="0" applyFont="1" applyBorder="1" applyAlignment="1" applyProtection="1">
      <alignment horizontal="left" vertical="center"/>
      <protection locked="0"/>
    </xf>
    <xf numFmtId="0" fontId="19" fillId="0" borderId="110" xfId="0" applyFont="1" applyBorder="1" applyAlignment="1" applyProtection="1">
      <alignment horizontal="left" vertical="center"/>
      <protection locked="0"/>
    </xf>
    <xf numFmtId="0" fontId="19" fillId="0" borderId="137" xfId="0" applyFont="1" applyBorder="1" applyAlignment="1" applyProtection="1">
      <alignment horizontal="left" vertical="center"/>
      <protection locked="0"/>
    </xf>
    <xf numFmtId="0" fontId="75" fillId="2" borderId="135" xfId="0" applyFont="1" applyFill="1" applyBorder="1" applyAlignment="1">
      <alignment horizontal="center" vertical="center"/>
    </xf>
    <xf numFmtId="0" fontId="75" fillId="2" borderId="107" xfId="0" applyFont="1" applyFill="1" applyBorder="1" applyAlignment="1">
      <alignment horizontal="center" vertical="center"/>
    </xf>
    <xf numFmtId="0" fontId="67" fillId="0" borderId="110" xfId="0" applyFont="1" applyBorder="1" applyAlignment="1" applyProtection="1">
      <alignment horizontal="right" vertical="center"/>
      <protection locked="0"/>
    </xf>
    <xf numFmtId="0" fontId="67" fillId="0" borderId="138" xfId="0" applyFont="1" applyBorder="1" applyAlignment="1" applyProtection="1">
      <alignment horizontal="right" vertical="center"/>
      <protection locked="0"/>
    </xf>
    <xf numFmtId="0" fontId="67" fillId="0" borderId="110" xfId="0" applyFont="1" applyBorder="1" applyAlignment="1" applyProtection="1">
      <alignment horizontal="left" vertical="center"/>
      <protection locked="0"/>
    </xf>
    <xf numFmtId="0" fontId="67" fillId="0" borderId="136" xfId="0" applyFont="1" applyBorder="1" applyAlignment="1" applyProtection="1">
      <alignment horizontal="left" vertical="center"/>
      <protection locked="0"/>
    </xf>
    <xf numFmtId="0" fontId="19" fillId="0" borderId="107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280" xfId="0" applyFont="1" applyBorder="1" applyAlignment="1" applyProtection="1">
      <alignment horizontal="center" vertical="center"/>
      <protection locked="0"/>
    </xf>
    <xf numFmtId="0" fontId="19" fillId="0" borderId="107" xfId="0" applyFont="1" applyBorder="1" applyAlignment="1" applyProtection="1">
      <alignment horizontal="left" vertical="center"/>
      <protection locked="0"/>
    </xf>
    <xf numFmtId="0" fontId="19" fillId="0" borderId="108" xfId="0" applyFont="1" applyBorder="1" applyAlignment="1" applyProtection="1">
      <alignment horizontal="left" vertical="center"/>
      <protection locked="0"/>
    </xf>
    <xf numFmtId="0" fontId="19" fillId="0" borderId="109" xfId="0" applyFont="1" applyBorder="1" applyAlignment="1" applyProtection="1">
      <alignment horizontal="left" vertical="center"/>
      <protection locked="0"/>
    </xf>
    <xf numFmtId="0" fontId="19" fillId="0" borderId="246" xfId="0" applyFont="1" applyBorder="1" applyAlignment="1" applyProtection="1">
      <alignment horizontal="left" vertical="center"/>
      <protection locked="0"/>
    </xf>
    <xf numFmtId="0" fontId="7" fillId="2" borderId="210" xfId="0" applyFont="1" applyFill="1" applyBorder="1" applyAlignment="1">
      <alignment horizontal="center" vertical="center"/>
    </xf>
    <xf numFmtId="0" fontId="7" fillId="2" borderId="181" xfId="0" applyFont="1" applyFill="1" applyBorder="1" applyAlignment="1">
      <alignment horizontal="center" vertical="center"/>
    </xf>
    <xf numFmtId="0" fontId="61" fillId="0" borderId="180" xfId="0" applyFont="1" applyBorder="1" applyAlignment="1" applyProtection="1">
      <alignment horizontal="left" vertical="center"/>
      <protection locked="0"/>
    </xf>
    <xf numFmtId="0" fontId="61" fillId="0" borderId="182" xfId="0" applyFont="1" applyBorder="1" applyAlignment="1" applyProtection="1">
      <alignment horizontal="left" vertical="center"/>
      <protection locked="0"/>
    </xf>
    <xf numFmtId="0" fontId="61" fillId="0" borderId="182" xfId="0" applyFont="1" applyBorder="1" applyAlignment="1" applyProtection="1">
      <alignment horizontal="center" vertical="center"/>
      <protection locked="0"/>
    </xf>
    <xf numFmtId="0" fontId="61" fillId="0" borderId="183" xfId="0" applyFont="1" applyBorder="1" applyAlignment="1" applyProtection="1">
      <alignment horizontal="center" vertical="center"/>
      <protection locked="0"/>
    </xf>
    <xf numFmtId="0" fontId="61" fillId="0" borderId="24" xfId="0" applyFont="1" applyBorder="1" applyAlignment="1" applyProtection="1">
      <alignment horizontal="center" vertical="center"/>
      <protection locked="0"/>
    </xf>
    <xf numFmtId="0" fontId="61" fillId="0" borderId="25" xfId="0" applyFont="1" applyBorder="1" applyAlignment="1" applyProtection="1">
      <alignment horizontal="center" vertical="center"/>
      <protection locked="0"/>
    </xf>
    <xf numFmtId="0" fontId="61" fillId="0" borderId="184" xfId="0" applyFont="1" applyBorder="1" applyAlignment="1" applyProtection="1">
      <alignment horizontal="left" vertical="center"/>
      <protection locked="0"/>
    </xf>
    <xf numFmtId="0" fontId="61" fillId="0" borderId="185" xfId="0" applyFont="1" applyBorder="1" applyAlignment="1" applyProtection="1">
      <alignment horizontal="left" vertical="center"/>
      <protection locked="0"/>
    </xf>
    <xf numFmtId="0" fontId="61" fillId="0" borderId="184" xfId="0" applyFont="1" applyBorder="1" applyAlignment="1" applyProtection="1">
      <alignment horizontal="center" vertical="center" wrapText="1"/>
      <protection locked="0"/>
    </xf>
    <xf numFmtId="0" fontId="61" fillId="0" borderId="182" xfId="0" applyFont="1" applyBorder="1" applyAlignment="1" applyProtection="1">
      <alignment horizontal="center" vertical="center" wrapText="1"/>
      <protection locked="0"/>
    </xf>
    <xf numFmtId="0" fontId="61" fillId="0" borderId="211" xfId="0" applyFont="1" applyBorder="1" applyAlignment="1" applyProtection="1">
      <alignment horizontal="center" vertical="center" wrapText="1"/>
      <protection locked="0"/>
    </xf>
    <xf numFmtId="0" fontId="16" fillId="2" borderId="16" xfId="0" applyFont="1" applyFill="1" applyBorder="1" applyAlignment="1">
      <alignment horizontal="right" vertical="center"/>
    </xf>
    <xf numFmtId="0" fontId="16" fillId="2" borderId="0" xfId="0" applyFont="1" applyFill="1" applyAlignment="1">
      <alignment horizontal="right" vertical="center"/>
    </xf>
    <xf numFmtId="0" fontId="16" fillId="2" borderId="12" xfId="0" applyFont="1" applyFill="1" applyBorder="1" applyAlignment="1">
      <alignment horizontal="right" vertical="center"/>
    </xf>
    <xf numFmtId="0" fontId="11" fillId="0" borderId="65" xfId="0" applyFont="1" applyBorder="1" applyAlignment="1" applyProtection="1">
      <alignment horizontal="left" vertical="center" wrapText="1"/>
      <protection locked="0"/>
    </xf>
    <xf numFmtId="0" fontId="11" fillId="0" borderId="24" xfId="0" applyFont="1" applyBorder="1" applyAlignment="1" applyProtection="1">
      <alignment horizontal="left" vertical="center" wrapText="1"/>
      <protection locked="0"/>
    </xf>
    <xf numFmtId="0" fontId="11" fillId="0" borderId="25" xfId="0" applyFont="1" applyBorder="1" applyAlignment="1" applyProtection="1">
      <alignment horizontal="left" vertical="center" wrapText="1"/>
      <protection locked="0"/>
    </xf>
    <xf numFmtId="0" fontId="16" fillId="2" borderId="22" xfId="0" applyFont="1" applyFill="1" applyBorder="1" applyAlignment="1">
      <alignment horizontal="right" vertical="center"/>
    </xf>
    <xf numFmtId="0" fontId="16" fillId="2" borderId="18" xfId="0" applyFont="1" applyFill="1" applyBorder="1" applyAlignment="1">
      <alignment horizontal="right" vertical="center"/>
    </xf>
    <xf numFmtId="0" fontId="16" fillId="2" borderId="21" xfId="0" applyFont="1" applyFill="1" applyBorder="1" applyAlignment="1">
      <alignment horizontal="right" vertical="center"/>
    </xf>
    <xf numFmtId="0" fontId="11" fillId="0" borderId="67" xfId="0" applyFont="1" applyBorder="1" applyAlignment="1" applyProtection="1">
      <alignment horizontal="left" vertical="center" wrapText="1"/>
      <protection locked="0"/>
    </xf>
    <xf numFmtId="0" fontId="11" fillId="0" borderId="128" xfId="0" applyFont="1" applyBorder="1" applyAlignment="1" applyProtection="1">
      <alignment horizontal="left" vertical="center" wrapText="1"/>
      <protection locked="0"/>
    </xf>
    <xf numFmtId="0" fontId="11" fillId="0" borderId="68" xfId="0" applyFont="1" applyBorder="1" applyAlignment="1" applyProtection="1">
      <alignment horizontal="left" vertical="center" wrapText="1"/>
      <protection locked="0"/>
    </xf>
    <xf numFmtId="0" fontId="72" fillId="2" borderId="7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2" fillId="2" borderId="6" xfId="0" applyFont="1" applyFill="1" applyBorder="1" applyAlignment="1">
      <alignment horizontal="center" vertical="center" wrapText="1"/>
    </xf>
    <xf numFmtId="0" fontId="72" fillId="2" borderId="16" xfId="0" applyFont="1" applyFill="1" applyBorder="1" applyAlignment="1">
      <alignment horizontal="center" vertical="center" wrapText="1"/>
    </xf>
    <xf numFmtId="0" fontId="72" fillId="2" borderId="0" xfId="0" applyFont="1" applyFill="1" applyAlignment="1">
      <alignment horizontal="center" vertical="center" wrapText="1"/>
    </xf>
    <xf numFmtId="0" fontId="72" fillId="2" borderId="121" xfId="0" applyFont="1" applyFill="1" applyBorder="1" applyAlignment="1">
      <alignment horizontal="center" vertical="center" wrapText="1"/>
    </xf>
    <xf numFmtId="0" fontId="72" fillId="2" borderId="22" xfId="0" applyFont="1" applyFill="1" applyBorder="1" applyAlignment="1">
      <alignment horizontal="center" vertical="center" wrapText="1"/>
    </xf>
    <xf numFmtId="0" fontId="72" fillId="2" borderId="18" xfId="0" applyFont="1" applyFill="1" applyBorder="1" applyAlignment="1">
      <alignment horizontal="center" vertical="center" wrapText="1"/>
    </xf>
    <xf numFmtId="0" fontId="72" fillId="2" borderId="154" xfId="0" applyFont="1" applyFill="1" applyBorder="1" applyAlignment="1">
      <alignment horizontal="center" vertical="center" wrapText="1"/>
    </xf>
    <xf numFmtId="0" fontId="73" fillId="2" borderId="7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5" fillId="2" borderId="29" xfId="0" applyFont="1" applyFill="1" applyBorder="1" applyAlignment="1">
      <alignment horizontal="center" vertical="center"/>
    </xf>
    <xf numFmtId="0" fontId="11" fillId="0" borderId="29" xfId="0" applyFont="1" applyBorder="1" applyAlignment="1" applyProtection="1">
      <alignment horizontal="left" vertical="center"/>
      <protection locked="0"/>
    </xf>
    <xf numFmtId="0" fontId="7" fillId="2" borderId="174" xfId="0" applyFont="1" applyFill="1" applyBorder="1" applyAlignment="1">
      <alignment horizontal="left" vertical="center"/>
    </xf>
    <xf numFmtId="0" fontId="7" fillId="2" borderId="175" xfId="0" applyFont="1" applyFill="1" applyBorder="1" applyAlignment="1">
      <alignment horizontal="left" vertical="center"/>
    </xf>
    <xf numFmtId="0" fontId="7" fillId="2" borderId="186" xfId="0" applyFont="1" applyFill="1" applyBorder="1" applyAlignment="1">
      <alignment horizontal="left" vertical="center"/>
    </xf>
    <xf numFmtId="0" fontId="7" fillId="2" borderId="188" xfId="0" applyFont="1" applyFill="1" applyBorder="1" applyAlignment="1">
      <alignment horizontal="left" vertical="center"/>
    </xf>
    <xf numFmtId="0" fontId="7" fillId="2" borderId="175" xfId="0" applyFont="1" applyFill="1" applyBorder="1" applyAlignment="1">
      <alignment horizontal="center" vertical="center"/>
    </xf>
    <xf numFmtId="0" fontId="7" fillId="2" borderId="194" xfId="0" applyFont="1" applyFill="1" applyBorder="1" applyAlignment="1">
      <alignment horizontal="center" vertical="center"/>
    </xf>
    <xf numFmtId="0" fontId="7" fillId="2" borderId="188" xfId="0" applyFont="1" applyFill="1" applyBorder="1" applyAlignment="1">
      <alignment horizontal="center" vertical="center"/>
    </xf>
    <xf numFmtId="0" fontId="7" fillId="2" borderId="195" xfId="0" applyFont="1" applyFill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8" fillId="2" borderId="198" xfId="0" applyFont="1" applyFill="1" applyBorder="1" applyAlignment="1">
      <alignment horizontal="center" vertical="center"/>
    </xf>
    <xf numFmtId="0" fontId="8" fillId="2" borderId="199" xfId="0" applyFont="1" applyFill="1" applyBorder="1" applyAlignment="1">
      <alignment horizontal="center" vertical="center"/>
    </xf>
    <xf numFmtId="0" fontId="8" fillId="2" borderId="206" xfId="0" applyFont="1" applyFill="1" applyBorder="1" applyAlignment="1">
      <alignment horizontal="center" vertical="center"/>
    </xf>
    <xf numFmtId="0" fontId="8" fillId="2" borderId="173" xfId="0" applyFont="1" applyFill="1" applyBorder="1" applyAlignment="1">
      <alignment horizontal="center" vertical="center"/>
    </xf>
    <xf numFmtId="0" fontId="8" fillId="2" borderId="208" xfId="0" applyFont="1" applyFill="1" applyBorder="1" applyAlignment="1">
      <alignment horizontal="center" vertical="center"/>
    </xf>
    <xf numFmtId="0" fontId="8" fillId="2" borderId="187" xfId="0" applyFont="1" applyFill="1" applyBorder="1" applyAlignment="1">
      <alignment horizontal="center" vertical="center"/>
    </xf>
    <xf numFmtId="0" fontId="7" fillId="2" borderId="200" xfId="0" applyFont="1" applyFill="1" applyBorder="1" applyAlignment="1">
      <alignment horizontal="center" vertical="center"/>
    </xf>
    <xf numFmtId="0" fontId="7" fillId="2" borderId="201" xfId="0" applyFont="1" applyFill="1" applyBorder="1" applyAlignment="1">
      <alignment horizontal="center" vertical="center"/>
    </xf>
    <xf numFmtId="0" fontId="7" fillId="2" borderId="202" xfId="0" applyFont="1" applyFill="1" applyBorder="1" applyAlignment="1">
      <alignment horizontal="center" vertical="center"/>
    </xf>
    <xf numFmtId="0" fontId="16" fillId="2" borderId="203" xfId="0" applyFont="1" applyFill="1" applyBorder="1" applyAlignment="1">
      <alignment horizontal="left" vertical="center" wrapText="1"/>
    </xf>
    <xf numFmtId="0" fontId="16" fillId="2" borderId="201" xfId="0" applyFont="1" applyFill="1" applyBorder="1" applyAlignment="1">
      <alignment horizontal="left" vertical="center" wrapText="1"/>
    </xf>
    <xf numFmtId="0" fontId="16" fillId="2" borderId="204" xfId="0" applyFont="1" applyFill="1" applyBorder="1" applyAlignment="1">
      <alignment horizontal="left" vertical="center" wrapText="1"/>
    </xf>
    <xf numFmtId="0" fontId="16" fillId="2" borderId="178" xfId="0" applyFont="1" applyFill="1" applyBorder="1" applyAlignment="1">
      <alignment horizontal="left" vertical="center" wrapText="1"/>
    </xf>
    <xf numFmtId="0" fontId="16" fillId="2" borderId="175" xfId="0" applyFont="1" applyFill="1" applyBorder="1" applyAlignment="1">
      <alignment horizontal="left" vertical="center" wrapText="1"/>
    </xf>
    <xf numFmtId="0" fontId="16" fillId="2" borderId="179" xfId="0" applyFont="1" applyFill="1" applyBorder="1" applyAlignment="1">
      <alignment horizontal="left" vertical="center" wrapText="1"/>
    </xf>
    <xf numFmtId="0" fontId="16" fillId="2" borderId="191" xfId="0" applyFont="1" applyFill="1" applyBorder="1" applyAlignment="1">
      <alignment horizontal="left" vertical="center" wrapText="1"/>
    </xf>
    <xf numFmtId="0" fontId="16" fillId="2" borderId="188" xfId="0" applyFont="1" applyFill="1" applyBorder="1" applyAlignment="1">
      <alignment horizontal="left" vertical="center" wrapText="1"/>
    </xf>
    <xf numFmtId="0" fontId="16" fillId="2" borderId="192" xfId="0" applyFont="1" applyFill="1" applyBorder="1" applyAlignment="1">
      <alignment horizontal="left" vertical="center" wrapText="1"/>
    </xf>
    <xf numFmtId="0" fontId="16" fillId="2" borderId="203" xfId="0" applyFont="1" applyFill="1" applyBorder="1" applyAlignment="1">
      <alignment horizontal="center" vertical="center" wrapText="1"/>
    </xf>
    <xf numFmtId="0" fontId="16" fillId="2" borderId="201" xfId="0" applyFont="1" applyFill="1" applyBorder="1" applyAlignment="1">
      <alignment horizontal="center" vertical="center" wrapText="1"/>
    </xf>
    <xf numFmtId="0" fontId="16" fillId="2" borderId="205" xfId="0" applyFont="1" applyFill="1" applyBorder="1" applyAlignment="1">
      <alignment horizontal="center" vertical="center" wrapText="1"/>
    </xf>
    <xf numFmtId="0" fontId="16" fillId="2" borderId="178" xfId="0" applyFont="1" applyFill="1" applyBorder="1" applyAlignment="1">
      <alignment horizontal="center" vertical="center" wrapText="1"/>
    </xf>
    <xf numFmtId="0" fontId="16" fillId="2" borderId="175" xfId="0" applyFont="1" applyFill="1" applyBorder="1" applyAlignment="1">
      <alignment horizontal="center" vertical="center" wrapText="1"/>
    </xf>
    <xf numFmtId="0" fontId="16" fillId="2" borderId="207" xfId="0" applyFont="1" applyFill="1" applyBorder="1" applyAlignment="1">
      <alignment horizontal="center" vertical="center" wrapText="1"/>
    </xf>
    <xf numFmtId="0" fontId="16" fillId="2" borderId="191" xfId="0" applyFont="1" applyFill="1" applyBorder="1" applyAlignment="1">
      <alignment horizontal="center" vertical="center" wrapText="1"/>
    </xf>
    <xf numFmtId="0" fontId="16" fillId="2" borderId="188" xfId="0" applyFont="1" applyFill="1" applyBorder="1" applyAlignment="1">
      <alignment horizontal="center" vertical="center" wrapText="1"/>
    </xf>
    <xf numFmtId="0" fontId="16" fillId="2" borderId="209" xfId="0" applyFont="1" applyFill="1" applyBorder="1" applyAlignment="1">
      <alignment horizontal="center" vertical="center" wrapText="1"/>
    </xf>
    <xf numFmtId="0" fontId="7" fillId="2" borderId="176" xfId="0" applyFont="1" applyFill="1" applyBorder="1" applyAlignment="1">
      <alignment horizontal="center" vertical="center" textRotation="90"/>
    </xf>
    <xf numFmtId="0" fontId="7" fillId="2" borderId="189" xfId="0" applyFont="1" applyFill="1" applyBorder="1" applyAlignment="1">
      <alignment horizontal="center" vertical="center" textRotation="90"/>
    </xf>
    <xf numFmtId="0" fontId="7" fillId="2" borderId="177" xfId="0" applyFont="1" applyFill="1" applyBorder="1" applyAlignment="1">
      <alignment horizontal="center" vertical="center" wrapText="1"/>
    </xf>
    <xf numFmtId="0" fontId="7" fillId="2" borderId="190" xfId="0" applyFont="1" applyFill="1" applyBorder="1" applyAlignment="1">
      <alignment horizontal="center" vertical="center" wrapText="1"/>
    </xf>
    <xf numFmtId="0" fontId="75" fillId="2" borderId="142" xfId="0" applyFont="1" applyFill="1" applyBorder="1" applyAlignment="1">
      <alignment horizontal="center" vertical="center"/>
    </xf>
    <xf numFmtId="0" fontId="75" fillId="2" borderId="33" xfId="0" applyFont="1" applyFill="1" applyBorder="1" applyAlignment="1">
      <alignment horizontal="center" vertical="center"/>
    </xf>
    <xf numFmtId="0" fontId="75" fillId="2" borderId="279" xfId="0" applyFont="1" applyFill="1" applyBorder="1" applyAlignment="1">
      <alignment horizontal="center" vertical="center"/>
    </xf>
    <xf numFmtId="0" fontId="75" fillId="2" borderId="18" xfId="0" applyFont="1" applyFill="1" applyBorder="1" applyAlignment="1">
      <alignment horizontal="center" vertical="center"/>
    </xf>
    <xf numFmtId="0" fontId="75" fillId="2" borderId="132" xfId="0" applyFont="1" applyFill="1" applyBorder="1" applyAlignment="1">
      <alignment horizontal="left" vertical="center" wrapText="1"/>
    </xf>
    <xf numFmtId="0" fontId="75" fillId="2" borderId="105" xfId="0" applyFont="1" applyFill="1" applyBorder="1" applyAlignment="1">
      <alignment horizontal="left" vertical="center" wrapText="1"/>
    </xf>
    <xf numFmtId="0" fontId="75" fillId="2" borderId="134" xfId="0" applyFont="1" applyFill="1" applyBorder="1" applyAlignment="1">
      <alignment horizontal="left" vertical="center" wrapText="1"/>
    </xf>
    <xf numFmtId="0" fontId="75" fillId="2" borderId="72" xfId="0" applyFont="1" applyFill="1" applyBorder="1" applyAlignment="1">
      <alignment horizontal="left" vertical="center" wrapText="1"/>
    </xf>
    <xf numFmtId="0" fontId="75" fillId="2" borderId="70" xfId="0" applyFont="1" applyFill="1" applyBorder="1" applyAlignment="1">
      <alignment horizontal="left" vertical="center" wrapText="1"/>
    </xf>
    <xf numFmtId="0" fontId="75" fillId="2" borderId="71" xfId="0" applyFont="1" applyFill="1" applyBorder="1" applyAlignment="1">
      <alignment horizontal="left" vertical="center" wrapText="1"/>
    </xf>
    <xf numFmtId="0" fontId="49" fillId="2" borderId="132" xfId="0" applyFont="1" applyFill="1" applyBorder="1" applyAlignment="1">
      <alignment horizontal="center" vertical="center"/>
    </xf>
    <xf numFmtId="0" fontId="49" fillId="2" borderId="105" xfId="0" applyFont="1" applyFill="1" applyBorder="1" applyAlignment="1">
      <alignment horizontal="center" vertical="center"/>
    </xf>
    <xf numFmtId="0" fontId="49" fillId="2" borderId="111" xfId="0" applyFont="1" applyFill="1" applyBorder="1" applyAlignment="1">
      <alignment horizontal="center" vertical="center"/>
    </xf>
    <xf numFmtId="0" fontId="75" fillId="2" borderId="67" xfId="0" applyFont="1" applyFill="1" applyBorder="1" applyAlignment="1">
      <alignment horizontal="left" vertical="center"/>
    </xf>
    <xf numFmtId="0" fontId="75" fillId="2" borderId="128" xfId="0" applyFont="1" applyFill="1" applyBorder="1" applyAlignment="1">
      <alignment horizontal="left" vertical="center"/>
    </xf>
    <xf numFmtId="0" fontId="75" fillId="2" borderId="68" xfId="0" applyFont="1" applyFill="1" applyBorder="1" applyAlignment="1">
      <alignment horizontal="left" vertical="center"/>
    </xf>
    <xf numFmtId="0" fontId="75" fillId="2" borderId="69" xfId="0" applyFont="1" applyFill="1" applyBorder="1" applyAlignment="1">
      <alignment horizontal="left" vertical="center"/>
    </xf>
    <xf numFmtId="0" fontId="7" fillId="2" borderId="212" xfId="0" applyFont="1" applyFill="1" applyBorder="1" applyAlignment="1">
      <alignment horizontal="center" vertical="center"/>
    </xf>
    <xf numFmtId="0" fontId="7" fillId="2" borderId="213" xfId="0" applyFont="1" applyFill="1" applyBorder="1" applyAlignment="1">
      <alignment horizontal="center" vertical="center"/>
    </xf>
    <xf numFmtId="0" fontId="61" fillId="0" borderId="214" xfId="0" applyFont="1" applyBorder="1" applyAlignment="1" applyProtection="1">
      <alignment horizontal="left" vertical="center"/>
      <protection locked="0"/>
    </xf>
    <xf numFmtId="0" fontId="61" fillId="0" borderId="215" xfId="0" applyFont="1" applyBorder="1" applyAlignment="1" applyProtection="1">
      <alignment horizontal="left" vertical="center"/>
      <protection locked="0"/>
    </xf>
    <xf numFmtId="0" fontId="61" fillId="0" borderId="215" xfId="0" applyFont="1" applyBorder="1" applyAlignment="1" applyProtection="1">
      <alignment horizontal="center" vertical="center"/>
      <protection locked="0"/>
    </xf>
    <xf numFmtId="0" fontId="61" fillId="0" borderId="216" xfId="0" applyFont="1" applyBorder="1" applyAlignment="1" applyProtection="1">
      <alignment horizontal="center" vertical="center"/>
      <protection locked="0"/>
    </xf>
    <xf numFmtId="0" fontId="49" fillId="2" borderId="266" xfId="0" applyFont="1" applyFill="1" applyBorder="1" applyAlignment="1">
      <alignment horizontal="center" vertical="center"/>
    </xf>
    <xf numFmtId="0" fontId="49" fillId="2" borderId="31" xfId="0" applyFont="1" applyFill="1" applyBorder="1" applyAlignment="1">
      <alignment horizontal="center" vertical="center"/>
    </xf>
    <xf numFmtId="0" fontId="49" fillId="2" borderId="133" xfId="0" applyFont="1" applyFill="1" applyBorder="1" applyAlignment="1">
      <alignment horizontal="center" vertical="center"/>
    </xf>
    <xf numFmtId="0" fontId="105" fillId="2" borderId="69" xfId="0" applyFont="1" applyFill="1" applyBorder="1" applyAlignment="1">
      <alignment horizontal="left" vertical="center"/>
    </xf>
    <xf numFmtId="0" fontId="105" fillId="2" borderId="128" xfId="0" applyFont="1" applyFill="1" applyBorder="1" applyAlignment="1">
      <alignment horizontal="left" vertical="center"/>
    </xf>
    <xf numFmtId="0" fontId="105" fillId="2" borderId="68" xfId="0" applyFont="1" applyFill="1" applyBorder="1" applyAlignment="1">
      <alignment horizontal="left" vertical="center"/>
    </xf>
    <xf numFmtId="0" fontId="105" fillId="2" borderId="244" xfId="0" applyFont="1" applyFill="1" applyBorder="1" applyAlignment="1">
      <alignment horizontal="center" vertical="center" wrapText="1"/>
    </xf>
    <xf numFmtId="0" fontId="105" fillId="2" borderId="33" xfId="0" applyFont="1" applyFill="1" applyBorder="1" applyAlignment="1">
      <alignment horizontal="center" vertical="center" wrapText="1"/>
    </xf>
    <xf numFmtId="0" fontId="105" fillId="2" borderId="260" xfId="0" applyFont="1" applyFill="1" applyBorder="1" applyAlignment="1">
      <alignment horizontal="center" vertical="center" wrapText="1"/>
    </xf>
    <xf numFmtId="0" fontId="105" fillId="2" borderId="22" xfId="0" applyFont="1" applyFill="1" applyBorder="1" applyAlignment="1">
      <alignment horizontal="center" vertical="center" wrapText="1"/>
    </xf>
    <xf numFmtId="0" fontId="105" fillId="2" borderId="18" xfId="0" applyFont="1" applyFill="1" applyBorder="1" applyAlignment="1">
      <alignment horizontal="center" vertical="center" wrapText="1"/>
    </xf>
    <xf numFmtId="0" fontId="105" fillId="2" borderId="21" xfId="0" applyFont="1" applyFill="1" applyBorder="1" applyAlignment="1">
      <alignment horizontal="center" vertical="center" wrapText="1"/>
    </xf>
    <xf numFmtId="0" fontId="75" fillId="2" borderId="139" xfId="0" applyFont="1" applyFill="1" applyBorder="1" applyAlignment="1">
      <alignment horizontal="center" vertical="center"/>
    </xf>
    <xf numFmtId="0" fontId="75" fillId="2" borderId="104" xfId="0" applyFont="1" applyFill="1" applyBorder="1" applyAlignment="1">
      <alignment horizontal="center" vertical="center"/>
    </xf>
    <xf numFmtId="0" fontId="19" fillId="0" borderId="103" xfId="0" applyFont="1" applyBorder="1" applyAlignment="1" applyProtection="1">
      <alignment horizontal="left" vertical="center"/>
      <protection locked="0"/>
    </xf>
    <xf numFmtId="0" fontId="19" fillId="0" borderId="101" xfId="0" applyFont="1" applyBorder="1" applyAlignment="1" applyProtection="1">
      <alignment horizontal="left" vertical="center"/>
      <protection locked="0"/>
    </xf>
    <xf numFmtId="0" fontId="19" fillId="0" borderId="102" xfId="0" applyFont="1" applyBorder="1" applyAlignment="1" applyProtection="1">
      <alignment horizontal="left" vertical="center"/>
      <protection locked="0"/>
    </xf>
    <xf numFmtId="0" fontId="19" fillId="0" borderId="63" xfId="0" applyFont="1" applyBorder="1" applyAlignment="1" applyProtection="1">
      <alignment horizontal="left" vertical="center"/>
      <protection locked="0"/>
    </xf>
    <xf numFmtId="0" fontId="19" fillId="0" borderId="127" xfId="0" applyFont="1" applyBorder="1" applyAlignment="1" applyProtection="1">
      <alignment horizontal="left" vertical="center"/>
      <protection locked="0"/>
    </xf>
    <xf numFmtId="0" fontId="19" fillId="0" borderId="125" xfId="0" applyFont="1" applyBorder="1" applyAlignment="1" applyProtection="1">
      <alignment horizontal="left" vertical="center"/>
      <protection locked="0"/>
    </xf>
    <xf numFmtId="0" fontId="67" fillId="0" borderId="101" xfId="0" applyFont="1" applyBorder="1" applyAlignment="1" applyProtection="1">
      <alignment horizontal="left" vertical="center"/>
      <protection locked="0"/>
    </xf>
    <xf numFmtId="0" fontId="67" fillId="0" borderId="103" xfId="0" applyFont="1" applyBorder="1" applyAlignment="1" applyProtection="1">
      <alignment horizontal="left" vertical="center"/>
      <protection locked="0"/>
    </xf>
    <xf numFmtId="0" fontId="19" fillId="0" borderId="120" xfId="0" applyFont="1" applyBorder="1" applyAlignment="1" applyProtection="1">
      <alignment horizontal="left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19" fillId="0" borderId="127" xfId="0" applyFont="1" applyBorder="1" applyAlignment="1" applyProtection="1">
      <alignment horizontal="center" vertical="center"/>
      <protection locked="0"/>
    </xf>
    <xf numFmtId="0" fontId="19" fillId="0" borderId="168" xfId="0" applyFont="1" applyBorder="1" applyAlignment="1" applyProtection="1">
      <alignment horizontal="center" vertical="center"/>
      <protection locked="0"/>
    </xf>
    <xf numFmtId="15" fontId="11" fillId="0" borderId="29" xfId="0" applyNumberFormat="1" applyFont="1" applyBorder="1" applyAlignment="1" applyProtection="1">
      <alignment horizontal="center" vertical="center"/>
      <protection locked="0"/>
    </xf>
    <xf numFmtId="0" fontId="11" fillId="0" borderId="29" xfId="0" applyFont="1" applyBorder="1" applyAlignment="1" applyProtection="1">
      <alignment horizontal="center" vertical="center"/>
      <protection locked="0"/>
    </xf>
    <xf numFmtId="0" fontId="75" fillId="2" borderId="24" xfId="0" applyFont="1" applyFill="1" applyBorder="1" applyAlignment="1">
      <alignment horizontal="center" vertical="center"/>
    </xf>
    <xf numFmtId="0" fontId="75" fillId="2" borderId="25" xfId="0" applyFont="1" applyFill="1" applyBorder="1" applyAlignment="1">
      <alignment horizontal="center" vertical="center"/>
    </xf>
    <xf numFmtId="15" fontId="11" fillId="0" borderId="23" xfId="0" applyNumberFormat="1" applyFont="1" applyBorder="1" applyAlignment="1" applyProtection="1">
      <alignment horizontal="center" vertical="center"/>
      <protection locked="0"/>
    </xf>
    <xf numFmtId="0" fontId="11" fillId="0" borderId="24" xfId="0" applyFont="1" applyBorder="1" applyAlignment="1" applyProtection="1">
      <alignment horizontal="center" vertical="center"/>
      <protection locked="0"/>
    </xf>
    <xf numFmtId="0" fontId="11" fillId="0" borderId="25" xfId="0" applyFont="1" applyBorder="1" applyAlignment="1" applyProtection="1">
      <alignment horizontal="center" vertical="center"/>
      <protection locked="0"/>
    </xf>
    <xf numFmtId="0" fontId="75" fillId="2" borderId="69" xfId="0" applyFont="1" applyFill="1" applyBorder="1" applyAlignment="1">
      <alignment horizontal="right" vertical="center"/>
    </xf>
    <xf numFmtId="0" fontId="75" fillId="2" borderId="128" xfId="0" applyFont="1" applyFill="1" applyBorder="1" applyAlignment="1">
      <alignment horizontal="right" vertical="center"/>
    </xf>
    <xf numFmtId="0" fontId="75" fillId="2" borderId="68" xfId="0" applyFont="1" applyFill="1" applyBorder="1" applyAlignment="1">
      <alignment horizontal="right" vertical="center"/>
    </xf>
    <xf numFmtId="0" fontId="75" fillId="2" borderId="272" xfId="0" applyFont="1" applyFill="1" applyBorder="1" applyAlignment="1">
      <alignment horizontal="right" vertical="center"/>
    </xf>
    <xf numFmtId="0" fontId="67" fillId="0" borderId="101" xfId="0" applyFont="1" applyBorder="1" applyAlignment="1" applyProtection="1">
      <alignment horizontal="right" vertical="center"/>
      <protection locked="0"/>
    </xf>
    <xf numFmtId="0" fontId="67" fillId="0" borderId="113" xfId="0" applyFont="1" applyBorder="1" applyAlignment="1" applyProtection="1">
      <alignment horizontal="right" vertical="center"/>
      <protection locked="0"/>
    </xf>
    <xf numFmtId="0" fontId="61" fillId="0" borderId="218" xfId="0" applyFont="1" applyBorder="1" applyAlignment="1" applyProtection="1">
      <alignment horizontal="left" vertical="center"/>
      <protection locked="0"/>
    </xf>
    <xf numFmtId="0" fontId="61" fillId="0" borderId="219" xfId="0" applyFont="1" applyBorder="1" applyAlignment="1" applyProtection="1">
      <alignment horizontal="left" vertical="center"/>
      <protection locked="0"/>
    </xf>
    <xf numFmtId="0" fontId="61" fillId="0" borderId="218" xfId="0" applyFont="1" applyBorder="1" applyAlignment="1" applyProtection="1">
      <alignment horizontal="center" vertical="center" wrapText="1"/>
      <protection locked="0"/>
    </xf>
    <xf numFmtId="0" fontId="61" fillId="0" borderId="215" xfId="0" applyFont="1" applyBorder="1" applyAlignment="1" applyProtection="1">
      <alignment horizontal="center" vertical="center" wrapText="1"/>
      <protection locked="0"/>
    </xf>
    <xf numFmtId="0" fontId="61" fillId="0" borderId="220" xfId="0" applyFont="1" applyBorder="1" applyAlignment="1" applyProtection="1">
      <alignment horizontal="center" vertical="center" wrapText="1"/>
      <protection locked="0"/>
    </xf>
    <xf numFmtId="0" fontId="15" fillId="3" borderId="9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vertical="center"/>
    </xf>
    <xf numFmtId="0" fontId="7" fillId="2" borderId="120" xfId="0" applyFont="1" applyFill="1" applyBorder="1" applyAlignment="1">
      <alignment horizontal="center" vertical="center"/>
    </xf>
    <xf numFmtId="0" fontId="7" fillId="2" borderId="125" xfId="0" applyFont="1" applyFill="1" applyBorder="1" applyAlignment="1">
      <alignment horizontal="center" vertical="center"/>
    </xf>
    <xf numFmtId="0" fontId="7" fillId="2" borderId="63" xfId="0" applyFont="1" applyFill="1" applyBorder="1" applyAlignment="1">
      <alignment horizontal="center" vertical="center"/>
    </xf>
    <xf numFmtId="0" fontId="7" fillId="2" borderId="168" xfId="0" applyFont="1" applyFill="1" applyBorder="1" applyAlignment="1">
      <alignment horizontal="center" vertical="center"/>
    </xf>
    <xf numFmtId="0" fontId="61" fillId="0" borderId="108" xfId="0" applyFont="1" applyBorder="1" applyAlignment="1" applyProtection="1">
      <alignment horizontal="center" vertical="center"/>
      <protection locked="0"/>
    </xf>
    <xf numFmtId="0" fontId="61" fillId="0" borderId="109" xfId="0" applyFont="1" applyBorder="1" applyAlignment="1" applyProtection="1">
      <alignment horizontal="center" vertical="center"/>
      <protection locked="0"/>
    </xf>
    <xf numFmtId="0" fontId="110" fillId="0" borderId="0" xfId="0" applyFont="1" applyAlignment="1">
      <alignment horizontal="center" vertical="center" wrapText="1"/>
    </xf>
    <xf numFmtId="0" fontId="75" fillId="0" borderId="67" xfId="0" applyFont="1" applyBorder="1" applyAlignment="1" applyProtection="1">
      <alignment horizontal="left" vertical="center"/>
      <protection locked="0"/>
    </xf>
    <xf numFmtId="0" fontId="75" fillId="0" borderId="128" xfId="0" applyFont="1" applyBorder="1" applyAlignment="1" applyProtection="1">
      <alignment horizontal="left" vertical="center"/>
      <protection locked="0"/>
    </xf>
    <xf numFmtId="0" fontId="75" fillId="0" borderId="146" xfId="0" applyFont="1" applyBorder="1" applyAlignment="1" applyProtection="1">
      <alignment horizontal="left" vertical="center"/>
      <protection locked="0"/>
    </xf>
    <xf numFmtId="0" fontId="75" fillId="0" borderId="68" xfId="0" applyFont="1" applyBorder="1" applyAlignment="1" applyProtection="1">
      <alignment horizontal="center" vertical="center"/>
      <protection locked="0"/>
    </xf>
    <xf numFmtId="0" fontId="75" fillId="0" borderId="70" xfId="0" applyFont="1" applyBorder="1" applyAlignment="1" applyProtection="1">
      <alignment horizontal="center" vertical="center"/>
      <protection locked="0"/>
    </xf>
    <xf numFmtId="0" fontId="75" fillId="0" borderId="69" xfId="0" applyFont="1" applyBorder="1" applyAlignment="1" applyProtection="1">
      <alignment horizontal="center" vertical="center"/>
      <protection locked="0"/>
    </xf>
    <xf numFmtId="0" fontId="75" fillId="0" borderId="72" xfId="0" applyFont="1" applyBorder="1" applyAlignment="1" applyProtection="1">
      <alignment horizontal="right" vertical="center"/>
      <protection locked="0"/>
    </xf>
    <xf numFmtId="0" fontId="75" fillId="0" borderId="70" xfId="0" applyFont="1" applyBorder="1" applyAlignment="1" applyProtection="1">
      <alignment horizontal="right" vertical="center"/>
      <protection locked="0"/>
    </xf>
    <xf numFmtId="0" fontId="75" fillId="0" borderId="71" xfId="0" applyFont="1" applyBorder="1" applyAlignment="1" applyProtection="1">
      <alignment horizontal="right" vertical="center"/>
      <protection locked="0"/>
    </xf>
    <xf numFmtId="0" fontId="75" fillId="0" borderId="68" xfId="0" applyFont="1" applyBorder="1" applyAlignment="1" applyProtection="1">
      <alignment horizontal="right" vertical="center"/>
      <protection locked="0"/>
    </xf>
    <xf numFmtId="0" fontId="75" fillId="0" borderId="70" xfId="0" applyFont="1" applyBorder="1" applyAlignment="1" applyProtection="1">
      <alignment horizontal="left" vertical="center"/>
      <protection locked="0"/>
    </xf>
    <xf numFmtId="0" fontId="75" fillId="0" borderId="69" xfId="0" applyFont="1" applyBorder="1" applyAlignment="1" applyProtection="1">
      <alignment horizontal="left" vertical="center"/>
      <protection locked="0"/>
    </xf>
    <xf numFmtId="0" fontId="75" fillId="0" borderId="67" xfId="0" applyFont="1" applyBorder="1" applyAlignment="1" applyProtection="1">
      <alignment horizontal="right" vertical="center"/>
      <protection locked="0"/>
    </xf>
    <xf numFmtId="0" fontId="75" fillId="0" borderId="128" xfId="0" applyFont="1" applyBorder="1" applyAlignment="1" applyProtection="1">
      <alignment horizontal="right" vertical="center"/>
      <protection locked="0"/>
    </xf>
    <xf numFmtId="0" fontId="75" fillId="0" borderId="65" xfId="0" applyFont="1" applyBorder="1" applyAlignment="1" applyProtection="1">
      <alignment horizontal="right" vertical="center"/>
      <protection locked="0"/>
    </xf>
    <xf numFmtId="0" fontId="75" fillId="0" borderId="24" xfId="0" applyFont="1" applyBorder="1" applyAlignment="1" applyProtection="1">
      <alignment horizontal="right" vertical="center"/>
      <protection locked="0"/>
    </xf>
    <xf numFmtId="0" fontId="75" fillId="0" borderId="25" xfId="0" applyFont="1" applyBorder="1" applyAlignment="1" applyProtection="1">
      <alignment horizontal="right" vertical="center"/>
      <protection locked="0"/>
    </xf>
    <xf numFmtId="0" fontId="75" fillId="0" borderId="65" xfId="0" applyFont="1" applyBorder="1" applyAlignment="1" applyProtection="1">
      <alignment horizontal="left" vertical="center"/>
      <protection locked="0"/>
    </xf>
    <xf numFmtId="0" fontId="75" fillId="0" borderId="24" xfId="0" applyFont="1" applyBorder="1" applyAlignment="1" applyProtection="1">
      <alignment horizontal="left" vertical="center"/>
      <protection locked="0"/>
    </xf>
    <xf numFmtId="0" fontId="75" fillId="0" borderId="145" xfId="0" applyFont="1" applyBorder="1" applyAlignment="1" applyProtection="1">
      <alignment horizontal="left" vertical="center"/>
      <protection locked="0"/>
    </xf>
    <xf numFmtId="0" fontId="75" fillId="0" borderId="25" xfId="0" applyFont="1" applyBorder="1" applyAlignment="1" applyProtection="1">
      <alignment horizontal="center" vertical="center"/>
      <protection locked="0"/>
    </xf>
    <xf numFmtId="0" fontId="75" fillId="0" borderId="29" xfId="0" applyFont="1" applyBorder="1" applyAlignment="1" applyProtection="1">
      <alignment horizontal="center" vertical="center"/>
      <protection locked="0"/>
    </xf>
    <xf numFmtId="0" fontId="75" fillId="0" borderId="23" xfId="0" applyFont="1" applyBorder="1" applyAlignment="1" applyProtection="1">
      <alignment horizontal="center" vertical="center"/>
      <protection locked="0"/>
    </xf>
    <xf numFmtId="0" fontId="75" fillId="0" borderId="61" xfId="0" applyFont="1" applyBorder="1" applyAlignment="1" applyProtection="1">
      <alignment horizontal="right" vertical="center"/>
      <protection locked="0"/>
    </xf>
    <xf numFmtId="0" fontId="75" fillId="0" borderId="29" xfId="0" applyFont="1" applyBorder="1" applyAlignment="1" applyProtection="1">
      <alignment horizontal="right" vertical="center"/>
      <protection locked="0"/>
    </xf>
    <xf numFmtId="0" fontId="75" fillId="0" borderId="60" xfId="0" applyFont="1" applyBorder="1" applyAlignment="1" applyProtection="1">
      <alignment horizontal="right" vertical="center"/>
      <protection locked="0"/>
    </xf>
    <xf numFmtId="0" fontId="75" fillId="0" borderId="29" xfId="0" applyFont="1" applyBorder="1" applyAlignment="1" applyProtection="1">
      <alignment horizontal="left" vertical="center"/>
      <protection locked="0"/>
    </xf>
    <xf numFmtId="0" fontId="75" fillId="0" borderId="23" xfId="0" applyFont="1" applyBorder="1" applyAlignment="1" applyProtection="1">
      <alignment horizontal="left" vertical="center"/>
      <protection locked="0"/>
    </xf>
    <xf numFmtId="0" fontId="75" fillId="2" borderId="165" xfId="0" applyFont="1" applyFill="1" applyBorder="1" applyAlignment="1">
      <alignment horizontal="right" vertical="center" wrapText="1"/>
    </xf>
    <xf numFmtId="0" fontId="75" fillId="2" borderId="80" xfId="0" applyFont="1" applyFill="1" applyBorder="1" applyAlignment="1">
      <alignment horizontal="right" vertical="center" wrapText="1"/>
    </xf>
    <xf numFmtId="0" fontId="75" fillId="2" borderId="126" xfId="0" applyFont="1" applyFill="1" applyBorder="1" applyAlignment="1">
      <alignment horizontal="right" vertical="center" wrapText="1"/>
    </xf>
    <xf numFmtId="0" fontId="75" fillId="0" borderId="63" xfId="0" applyFont="1" applyBorder="1" applyAlignment="1" applyProtection="1">
      <alignment horizontal="right" vertical="center"/>
      <protection locked="0"/>
    </xf>
    <xf numFmtId="0" fontId="75" fillId="0" borderId="127" xfId="0" applyFont="1" applyBorder="1" applyAlignment="1" applyProtection="1">
      <alignment horizontal="right" vertical="center"/>
      <protection locked="0"/>
    </xf>
    <xf numFmtId="0" fontId="75" fillId="0" borderId="125" xfId="0" applyFont="1" applyBorder="1" applyAlignment="1" applyProtection="1">
      <alignment horizontal="right" vertical="center"/>
      <protection locked="0"/>
    </xf>
    <xf numFmtId="0" fontId="75" fillId="2" borderId="119" xfId="0" applyFont="1" applyFill="1" applyBorder="1" applyAlignment="1">
      <alignment horizontal="left" vertical="center"/>
    </xf>
    <xf numFmtId="0" fontId="75" fillId="2" borderId="120" xfId="0" applyFont="1" applyFill="1" applyBorder="1" applyAlignment="1">
      <alignment horizontal="left" vertical="center"/>
    </xf>
    <xf numFmtId="0" fontId="75" fillId="2" borderId="118" xfId="0" applyFont="1" applyFill="1" applyBorder="1" applyAlignment="1">
      <alignment horizontal="left" vertical="center"/>
    </xf>
    <xf numFmtId="0" fontId="75" fillId="2" borderId="122" xfId="0" applyFont="1" applyFill="1" applyBorder="1" applyAlignment="1">
      <alignment horizontal="left" vertical="center"/>
    </xf>
    <xf numFmtId="0" fontId="75" fillId="2" borderId="63" xfId="0" applyFont="1" applyFill="1" applyBorder="1" applyAlignment="1">
      <alignment horizontal="center" vertical="center" wrapText="1"/>
    </xf>
    <xf numFmtId="0" fontId="75" fillId="2" borderId="127" xfId="0" applyFont="1" applyFill="1" applyBorder="1" applyAlignment="1">
      <alignment horizontal="center" vertical="center" wrapText="1"/>
    </xf>
    <xf numFmtId="0" fontId="75" fillId="0" borderId="119" xfId="0" applyFont="1" applyBorder="1" applyAlignment="1" applyProtection="1">
      <alignment horizontal="left" vertical="center"/>
      <protection locked="0"/>
    </xf>
    <xf numFmtId="0" fontId="75" fillId="0" borderId="120" xfId="0" applyFont="1" applyBorder="1" applyAlignment="1" applyProtection="1">
      <alignment horizontal="left" vertical="center"/>
      <protection locked="0"/>
    </xf>
    <xf numFmtId="0" fontId="75" fillId="2" borderId="123" xfId="0" applyFont="1" applyFill="1" applyBorder="1" applyAlignment="1">
      <alignment horizontal="center" vertical="center"/>
    </xf>
    <xf numFmtId="0" fontId="75" fillId="2" borderId="119" xfId="0" applyFont="1" applyFill="1" applyBorder="1" applyAlignment="1">
      <alignment horizontal="center" vertical="center"/>
    </xf>
    <xf numFmtId="0" fontId="75" fillId="2" borderId="124" xfId="0" applyFont="1" applyFill="1" applyBorder="1" applyAlignment="1">
      <alignment horizontal="center" vertical="center"/>
    </xf>
    <xf numFmtId="0" fontId="75" fillId="2" borderId="235" xfId="0" applyFont="1" applyFill="1" applyBorder="1" applyAlignment="1">
      <alignment horizontal="center" vertical="center"/>
    </xf>
    <xf numFmtId="0" fontId="75" fillId="2" borderId="118" xfId="0" applyFont="1" applyFill="1" applyBorder="1" applyAlignment="1">
      <alignment horizontal="center" vertical="center"/>
    </xf>
    <xf numFmtId="0" fontId="75" fillId="2" borderId="236" xfId="0" applyFont="1" applyFill="1" applyBorder="1" applyAlignment="1">
      <alignment horizontal="center" vertical="center"/>
    </xf>
    <xf numFmtId="0" fontId="75" fillId="0" borderId="165" xfId="0" applyFont="1" applyBorder="1" applyAlignment="1" applyProtection="1">
      <alignment horizontal="center" vertical="center"/>
      <protection locked="0"/>
    </xf>
    <xf numFmtId="0" fontId="75" fillId="0" borderId="80" xfId="0" applyFont="1" applyBorder="1" applyAlignment="1" applyProtection="1">
      <alignment horizontal="center" vertical="center"/>
      <protection locked="0"/>
    </xf>
    <xf numFmtId="0" fontId="75" fillId="0" borderId="169" xfId="0" applyFont="1" applyBorder="1" applyAlignment="1" applyProtection="1">
      <alignment horizontal="center" vertical="center"/>
      <protection locked="0"/>
    </xf>
    <xf numFmtId="0" fontId="75" fillId="0" borderId="9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12" xfId="0" applyFont="1" applyBorder="1" applyAlignment="1" applyProtection="1">
      <alignment horizontal="center" vertical="center"/>
      <protection locked="0"/>
    </xf>
    <xf numFmtId="0" fontId="75" fillId="0" borderId="141" xfId="0" applyFont="1" applyBorder="1" applyAlignment="1" applyProtection="1">
      <alignment horizontal="center" vertical="center"/>
      <protection locked="0"/>
    </xf>
    <xf numFmtId="0" fontId="75" fillId="0" borderId="140" xfId="0" applyFont="1" applyBorder="1" applyAlignment="1" applyProtection="1">
      <alignment horizontal="center" vertical="center"/>
      <protection locked="0"/>
    </xf>
    <xf numFmtId="0" fontId="75" fillId="0" borderId="144" xfId="0" applyFont="1" applyBorder="1" applyAlignment="1" applyProtection="1">
      <alignment horizontal="center" vertical="center"/>
      <protection locked="0"/>
    </xf>
    <xf numFmtId="0" fontId="75" fillId="0" borderId="17" xfId="0" applyFont="1" applyBorder="1" applyAlignment="1" applyProtection="1">
      <alignment horizontal="center" vertical="center"/>
      <protection locked="0"/>
    </xf>
    <xf numFmtId="0" fontId="75" fillId="0" borderId="18" xfId="0" applyFont="1" applyBorder="1" applyAlignment="1" applyProtection="1">
      <alignment horizontal="center" vertical="center"/>
      <protection locked="0"/>
    </xf>
    <xf numFmtId="0" fontId="75" fillId="0" borderId="21" xfId="0" applyFont="1" applyBorder="1" applyAlignment="1" applyProtection="1">
      <alignment horizontal="center" vertical="center"/>
      <protection locked="0"/>
    </xf>
    <xf numFmtId="0" fontId="75" fillId="2" borderId="235" xfId="0" applyFont="1" applyFill="1" applyBorder="1" applyAlignment="1">
      <alignment horizontal="right" vertical="center"/>
    </xf>
    <xf numFmtId="0" fontId="75" fillId="2" borderId="118" xfId="0" applyFont="1" applyFill="1" applyBorder="1" applyAlignment="1">
      <alignment horizontal="right" vertical="center"/>
    </xf>
    <xf numFmtId="0" fontId="75" fillId="2" borderId="236" xfId="0" applyFont="1" applyFill="1" applyBorder="1" applyAlignment="1">
      <alignment horizontal="right" vertical="center"/>
    </xf>
    <xf numFmtId="0" fontId="75" fillId="2" borderId="125" xfId="0" applyFont="1" applyFill="1" applyBorder="1" applyAlignment="1">
      <alignment horizontal="right" vertical="center"/>
    </xf>
    <xf numFmtId="0" fontId="75" fillId="2" borderId="119" xfId="0" applyFont="1" applyFill="1" applyBorder="1" applyAlignment="1">
      <alignment horizontal="right" vertical="center"/>
    </xf>
    <xf numFmtId="0" fontId="75" fillId="2" borderId="126" xfId="0" applyFont="1" applyFill="1" applyBorder="1" applyAlignment="1">
      <alignment horizontal="right" vertical="center"/>
    </xf>
    <xf numFmtId="0" fontId="75" fillId="2" borderId="63" xfId="0" applyFont="1" applyFill="1" applyBorder="1" applyAlignment="1">
      <alignment horizontal="center" vertical="center"/>
    </xf>
    <xf numFmtId="0" fontId="75" fillId="2" borderId="165" xfId="0" applyFont="1" applyFill="1" applyBorder="1" applyAlignment="1">
      <alignment horizontal="center" vertical="center"/>
    </xf>
    <xf numFmtId="0" fontId="75" fillId="0" borderId="123" xfId="0" applyFont="1" applyBorder="1" applyAlignment="1" applyProtection="1">
      <alignment horizontal="right" vertical="center"/>
      <protection locked="0"/>
    </xf>
    <xf numFmtId="0" fontId="75" fillId="0" borderId="119" xfId="0" applyFont="1" applyBorder="1" applyAlignment="1" applyProtection="1">
      <alignment horizontal="right" vertical="center"/>
      <protection locked="0"/>
    </xf>
    <xf numFmtId="0" fontId="75" fillId="0" borderId="124" xfId="0" applyFont="1" applyBorder="1" applyAlignment="1" applyProtection="1">
      <alignment horizontal="right" vertical="center"/>
      <protection locked="0"/>
    </xf>
    <xf numFmtId="0" fontId="75" fillId="2" borderId="2" xfId="0" applyFont="1" applyFill="1" applyBorder="1" applyAlignment="1">
      <alignment horizontal="left" vertical="center"/>
    </xf>
    <xf numFmtId="0" fontId="75" fillId="2" borderId="3" xfId="0" applyFont="1" applyFill="1" applyBorder="1" applyAlignment="1">
      <alignment horizontal="left" vertical="center"/>
    </xf>
    <xf numFmtId="0" fontId="75" fillId="2" borderId="8" xfId="0" applyFont="1" applyFill="1" applyBorder="1" applyAlignment="1">
      <alignment horizontal="left" vertical="center"/>
    </xf>
    <xf numFmtId="0" fontId="75" fillId="2" borderId="9" xfId="0" applyFont="1" applyFill="1" applyBorder="1" applyAlignment="1">
      <alignment horizontal="left" vertical="center"/>
    </xf>
    <xf numFmtId="0" fontId="75" fillId="2" borderId="0" xfId="0" applyFont="1" applyFill="1" applyAlignment="1">
      <alignment horizontal="left" vertical="center"/>
    </xf>
    <xf numFmtId="0" fontId="75" fillId="2" borderId="12" xfId="0" applyFont="1" applyFill="1" applyBorder="1" applyAlignment="1">
      <alignment horizontal="left" vertical="center"/>
    </xf>
    <xf numFmtId="0" fontId="75" fillId="0" borderId="63" xfId="0" applyFont="1" applyBorder="1" applyAlignment="1" applyProtection="1">
      <alignment horizontal="left" vertical="center"/>
      <protection locked="0"/>
    </xf>
    <xf numFmtId="0" fontId="75" fillId="0" borderId="127" xfId="0" applyFont="1" applyBorder="1" applyAlignment="1" applyProtection="1">
      <alignment horizontal="left" vertical="center"/>
      <protection locked="0"/>
    </xf>
    <xf numFmtId="0" fontId="75" fillId="0" borderId="168" xfId="0" applyFont="1" applyBorder="1" applyAlignment="1" applyProtection="1">
      <alignment horizontal="left" vertical="center"/>
      <protection locked="0"/>
    </xf>
    <xf numFmtId="0" fontId="75" fillId="2" borderId="125" xfId="0" applyFont="1" applyFill="1" applyBorder="1" applyAlignment="1">
      <alignment horizontal="center" vertical="center"/>
    </xf>
    <xf numFmtId="0" fontId="75" fillId="2" borderId="120" xfId="0" applyFont="1" applyFill="1" applyBorder="1" applyAlignment="1">
      <alignment horizontal="center" vertical="center"/>
    </xf>
    <xf numFmtId="0" fontId="75" fillId="2" borderId="126" xfId="0" applyFont="1" applyFill="1" applyBorder="1" applyAlignment="1">
      <alignment horizontal="center" vertical="center"/>
    </xf>
    <xf numFmtId="0" fontId="75" fillId="2" borderId="122" xfId="0" applyFont="1" applyFill="1" applyBorder="1" applyAlignment="1">
      <alignment horizontal="center" vertical="center"/>
    </xf>
    <xf numFmtId="0" fontId="75" fillId="0" borderId="125" xfId="0" applyFont="1" applyBorder="1" applyAlignment="1" applyProtection="1">
      <alignment horizontal="center" vertical="center"/>
      <protection locked="0"/>
    </xf>
    <xf numFmtId="0" fontId="75" fillId="0" borderId="119" xfId="0" applyFont="1" applyBorder="1" applyAlignment="1" applyProtection="1">
      <alignment horizontal="center" vertical="center"/>
      <protection locked="0"/>
    </xf>
    <xf numFmtId="0" fontId="75" fillId="0" borderId="120" xfId="0" applyFont="1" applyBorder="1" applyAlignment="1" applyProtection="1">
      <alignment horizontal="center" vertical="center"/>
      <protection locked="0"/>
    </xf>
    <xf numFmtId="0" fontId="7" fillId="0" borderId="106" xfId="0" applyFont="1" applyBorder="1" applyAlignment="1" applyProtection="1">
      <alignment horizontal="center" vertical="center"/>
      <protection locked="0"/>
    </xf>
    <xf numFmtId="0" fontId="7" fillId="0" borderId="62" xfId="0" applyFont="1" applyBorder="1" applyAlignment="1" applyProtection="1">
      <alignment horizontal="center" vertical="center"/>
      <protection locked="0"/>
    </xf>
    <xf numFmtId="0" fontId="7" fillId="0" borderId="60" xfId="0" applyFont="1" applyBorder="1" applyAlignment="1" applyProtection="1">
      <alignment horizontal="center" vertical="center" wrapText="1"/>
      <protection locked="0"/>
    </xf>
    <xf numFmtId="0" fontId="11" fillId="0" borderId="65" xfId="0" applyFont="1" applyBorder="1" applyAlignment="1" applyProtection="1">
      <alignment horizontal="left" vertical="center"/>
      <protection locked="0"/>
    </xf>
    <xf numFmtId="0" fontId="11" fillId="0" borderId="24" xfId="0" applyFont="1" applyBorder="1" applyAlignment="1" applyProtection="1">
      <alignment horizontal="left" vertical="center"/>
      <protection locked="0"/>
    </xf>
    <xf numFmtId="0" fontId="11" fillId="0" borderId="25" xfId="0" applyFont="1" applyBorder="1" applyAlignment="1" applyProtection="1">
      <alignment horizontal="left" vertical="center"/>
      <protection locked="0"/>
    </xf>
    <xf numFmtId="0" fontId="7" fillId="2" borderId="233" xfId="0" applyFont="1" applyFill="1" applyBorder="1" applyAlignment="1">
      <alignment horizontal="center" vertical="center" textRotation="90" wrapText="1"/>
    </xf>
    <xf numFmtId="0" fontId="7" fillId="2" borderId="237" xfId="0" applyFont="1" applyFill="1" applyBorder="1" applyAlignment="1">
      <alignment horizontal="center" vertical="center" textRotation="90" wrapText="1"/>
    </xf>
    <xf numFmtId="0" fontId="7" fillId="2" borderId="171" xfId="0" applyFont="1" applyFill="1" applyBorder="1" applyAlignment="1">
      <alignment horizontal="center" vertical="center" textRotation="90" wrapText="1"/>
    </xf>
    <xf numFmtId="0" fontId="7" fillId="0" borderId="241" xfId="0" applyFont="1" applyBorder="1" applyAlignment="1" applyProtection="1">
      <alignment horizontal="center" vertical="center"/>
      <protection locked="0"/>
    </xf>
    <xf numFmtId="0" fontId="7" fillId="0" borderId="70" xfId="0" applyFont="1" applyBorder="1" applyAlignment="1" applyProtection="1">
      <alignment horizontal="center" vertical="center"/>
      <protection locked="0"/>
    </xf>
    <xf numFmtId="0" fontId="7" fillId="0" borderId="76" xfId="0" applyFont="1" applyBorder="1" applyAlignment="1" applyProtection="1">
      <alignment horizontal="center" vertical="center"/>
      <protection locked="0"/>
    </xf>
    <xf numFmtId="0" fontId="7" fillId="0" borderId="69" xfId="0" applyFont="1" applyBorder="1" applyAlignment="1" applyProtection="1">
      <alignment horizontal="center" vertical="center"/>
      <protection locked="0"/>
    </xf>
    <xf numFmtId="0" fontId="7" fillId="0" borderId="68" xfId="0" applyFont="1" applyBorder="1" applyAlignment="1" applyProtection="1">
      <alignment horizontal="center" vertical="center" wrapText="1"/>
      <protection locked="0"/>
    </xf>
    <xf numFmtId="0" fontId="7" fillId="0" borderId="70" xfId="0" applyFont="1" applyBorder="1" applyAlignment="1" applyProtection="1">
      <alignment horizontal="center" vertical="center" wrapText="1"/>
      <protection locked="0"/>
    </xf>
    <xf numFmtId="0" fontId="7" fillId="0" borderId="71" xfId="0" applyFont="1" applyBorder="1" applyAlignment="1" applyProtection="1">
      <alignment horizontal="center" vertical="center" wrapText="1"/>
      <protection locked="0"/>
    </xf>
    <xf numFmtId="0" fontId="7" fillId="2" borderId="61" xfId="0" applyFont="1" applyFill="1" applyBorder="1" applyAlignment="1" applyProtection="1">
      <alignment horizontal="center" vertical="center"/>
      <protection locked="0"/>
    </xf>
    <xf numFmtId="0" fontId="7" fillId="2" borderId="23" xfId="0" applyFont="1" applyFill="1" applyBorder="1" applyAlignment="1" applyProtection="1">
      <alignment horizontal="center" vertical="center"/>
      <protection locked="0"/>
    </xf>
    <xf numFmtId="0" fontId="83" fillId="0" borderId="106" xfId="0" applyFont="1" applyBorder="1" applyAlignment="1" applyProtection="1">
      <alignment horizontal="center" vertical="center"/>
      <protection locked="0"/>
    </xf>
    <xf numFmtId="0" fontId="83" fillId="0" borderId="29" xfId="0" applyFont="1" applyBorder="1" applyAlignment="1" applyProtection="1">
      <alignment horizontal="center" vertical="center"/>
      <protection locked="0"/>
    </xf>
    <xf numFmtId="0" fontId="83" fillId="0" borderId="62" xfId="0" applyFont="1" applyBorder="1" applyAlignment="1" applyProtection="1">
      <alignment horizontal="center" vertical="center"/>
      <protection locked="0"/>
    </xf>
    <xf numFmtId="0" fontId="83" fillId="0" borderId="23" xfId="0" applyFont="1" applyBorder="1" applyAlignment="1" applyProtection="1">
      <alignment horizontal="center" vertical="center"/>
      <protection locked="0"/>
    </xf>
    <xf numFmtId="0" fontId="83" fillId="0" borderId="25" xfId="0" applyFont="1" applyBorder="1" applyAlignment="1" applyProtection="1">
      <alignment horizontal="center" vertical="center"/>
      <protection locked="0"/>
    </xf>
    <xf numFmtId="0" fontId="83" fillId="0" borderId="25" xfId="0" applyFont="1" applyBorder="1" applyAlignment="1" applyProtection="1">
      <alignment horizontal="center" vertical="center" wrapText="1"/>
      <protection locked="0"/>
    </xf>
    <xf numFmtId="0" fontId="83" fillId="0" borderId="29" xfId="0" applyFont="1" applyBorder="1" applyAlignment="1" applyProtection="1">
      <alignment horizontal="center" vertical="center" wrapText="1"/>
      <protection locked="0"/>
    </xf>
    <xf numFmtId="0" fontId="83" fillId="0" borderId="60" xfId="0" applyFont="1" applyBorder="1" applyAlignment="1" applyProtection="1">
      <alignment horizontal="center" vertical="center" wrapText="1"/>
      <protection locked="0"/>
    </xf>
    <xf numFmtId="0" fontId="84" fillId="0" borderId="106" xfId="0" applyFont="1" applyBorder="1" applyAlignment="1" applyProtection="1">
      <alignment horizontal="center" vertical="center"/>
      <protection locked="0"/>
    </xf>
    <xf numFmtId="0" fontId="84" fillId="0" borderId="29" xfId="0" applyFont="1" applyBorder="1" applyAlignment="1" applyProtection="1">
      <alignment horizontal="center" vertical="center"/>
      <protection locked="0"/>
    </xf>
    <xf numFmtId="0" fontId="84" fillId="0" borderId="62" xfId="0" applyFont="1" applyBorder="1" applyAlignment="1" applyProtection="1">
      <alignment horizontal="center" vertical="center"/>
      <protection locked="0"/>
    </xf>
    <xf numFmtId="0" fontId="84" fillId="0" borderId="29" xfId="0" applyFont="1" applyBorder="1" applyAlignment="1" applyProtection="1">
      <alignment horizontal="left" vertical="center"/>
      <protection locked="0"/>
    </xf>
    <xf numFmtId="0" fontId="84" fillId="0" borderId="25" xfId="0" applyFont="1" applyBorder="1" applyAlignment="1" applyProtection="1">
      <alignment horizontal="center" vertical="center"/>
      <protection locked="0"/>
    </xf>
    <xf numFmtId="0" fontId="84" fillId="0" borderId="25" xfId="0" applyFont="1" applyBorder="1" applyAlignment="1" applyProtection="1">
      <alignment horizontal="center" vertical="center" wrapText="1"/>
      <protection locked="0"/>
    </xf>
    <xf numFmtId="0" fontId="84" fillId="0" borderId="29" xfId="0" applyFont="1" applyBorder="1" applyAlignment="1" applyProtection="1">
      <alignment horizontal="center" vertical="center" wrapText="1"/>
      <protection locked="0"/>
    </xf>
    <xf numFmtId="0" fontId="84" fillId="0" borderId="60" xfId="0" applyFont="1" applyBorder="1" applyAlignment="1" applyProtection="1">
      <alignment horizontal="center" vertical="center" wrapText="1"/>
      <protection locked="0"/>
    </xf>
    <xf numFmtId="0" fontId="84" fillId="0" borderId="106" xfId="0" applyFont="1" applyBorder="1" applyAlignment="1" applyProtection="1">
      <alignment horizontal="left" vertical="center"/>
      <protection locked="0"/>
    </xf>
    <xf numFmtId="0" fontId="84" fillId="0" borderId="62" xfId="0" applyFont="1" applyBorder="1" applyAlignment="1" applyProtection="1">
      <alignment horizontal="left" vertical="center"/>
      <protection locked="0"/>
    </xf>
    <xf numFmtId="0" fontId="19" fillId="0" borderId="51" xfId="0" applyFont="1" applyBorder="1" applyAlignment="1" applyProtection="1">
      <alignment horizontal="center" vertical="center"/>
      <protection locked="0"/>
    </xf>
    <xf numFmtId="0" fontId="19" fillId="0" borderId="53" xfId="0" applyFont="1" applyBorder="1" applyAlignment="1" applyProtection="1">
      <alignment horizontal="center" vertical="center"/>
      <protection locked="0"/>
    </xf>
    <xf numFmtId="0" fontId="19" fillId="0" borderId="150" xfId="0" applyFont="1" applyBorder="1" applyAlignment="1" applyProtection="1">
      <alignment horizontal="center" vertical="center"/>
      <protection locked="0"/>
    </xf>
    <xf numFmtId="0" fontId="19" fillId="0" borderId="93" xfId="0" applyFont="1" applyBorder="1" applyAlignment="1" applyProtection="1">
      <alignment horizontal="center" vertical="center"/>
      <protection locked="0"/>
    </xf>
    <xf numFmtId="0" fontId="19" fillId="0" borderId="94" xfId="0" applyFont="1" applyBorder="1" applyAlignment="1" applyProtection="1">
      <alignment horizontal="center" vertical="center"/>
      <protection locked="0"/>
    </xf>
    <xf numFmtId="0" fontId="19" fillId="0" borderId="147" xfId="0" applyFont="1" applyBorder="1" applyAlignment="1" applyProtection="1">
      <alignment horizontal="center" vertical="center"/>
      <protection locked="0"/>
    </xf>
    <xf numFmtId="0" fontId="75" fillId="2" borderId="94" xfId="0" applyFont="1" applyFill="1" applyBorder="1" applyAlignment="1">
      <alignment horizontal="left" vertical="center"/>
    </xf>
    <xf numFmtId="0" fontId="75" fillId="2" borderId="147" xfId="0" applyFont="1" applyFill="1" applyBorder="1" applyAlignment="1">
      <alignment horizontal="left" vertical="center"/>
    </xf>
    <xf numFmtId="0" fontId="67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 applyProtection="1">
      <alignment horizontal="left" vertical="center"/>
      <protection locked="0"/>
    </xf>
    <xf numFmtId="0" fontId="67" fillId="0" borderId="53" xfId="0" applyFont="1" applyBorder="1" applyAlignment="1" applyProtection="1">
      <alignment horizontal="left" vertical="center"/>
      <protection locked="0"/>
    </xf>
    <xf numFmtId="0" fontId="67" fillId="0" borderId="150" xfId="0" applyFont="1" applyBorder="1" applyAlignment="1" applyProtection="1">
      <alignment horizontal="left" vertical="center"/>
      <protection locked="0"/>
    </xf>
    <xf numFmtId="0" fontId="67" fillId="0" borderId="94" xfId="0" applyFont="1" applyBorder="1" applyAlignment="1" applyProtection="1">
      <alignment horizontal="left" vertical="center"/>
      <protection locked="0"/>
    </xf>
    <xf numFmtId="0" fontId="67" fillId="0" borderId="147" xfId="0" applyFont="1" applyBorder="1" applyAlignment="1" applyProtection="1">
      <alignment horizontal="left" vertical="center"/>
      <protection locked="0"/>
    </xf>
    <xf numFmtId="0" fontId="75" fillId="2" borderId="53" xfId="0" applyFont="1" applyFill="1" applyBorder="1" applyAlignment="1">
      <alignment horizontal="center" vertical="center"/>
    </xf>
    <xf numFmtId="15" fontId="19" fillId="0" borderId="53" xfId="0" applyNumberFormat="1" applyFont="1" applyBorder="1" applyAlignment="1" applyProtection="1">
      <alignment horizontal="center" vertical="center"/>
      <protection locked="0"/>
    </xf>
    <xf numFmtId="0" fontId="7" fillId="2" borderId="53" xfId="0" applyFont="1" applyFill="1" applyBorder="1" applyAlignment="1">
      <alignment horizontal="center" vertical="center"/>
    </xf>
    <xf numFmtId="15" fontId="18" fillId="0" borderId="53" xfId="0" applyNumberFormat="1" applyFont="1" applyBorder="1" applyAlignment="1" applyProtection="1">
      <alignment horizontal="center" vertical="center"/>
      <protection locked="0"/>
    </xf>
    <xf numFmtId="0" fontId="18" fillId="0" borderId="53" xfId="0" applyFont="1" applyBorder="1" applyAlignment="1" applyProtection="1">
      <alignment horizontal="center" vertical="center"/>
      <protection locked="0"/>
    </xf>
    <xf numFmtId="0" fontId="11" fillId="0" borderId="53" xfId="0" applyFont="1" applyBorder="1" applyAlignment="1" applyProtection="1">
      <alignment horizontal="left" vertical="center" wrapText="1"/>
      <protection locked="0"/>
    </xf>
    <xf numFmtId="0" fontId="16" fillId="2" borderId="125" xfId="0" applyFont="1" applyFill="1" applyBorder="1" applyAlignment="1">
      <alignment horizontal="center" vertical="center" wrapText="1"/>
    </xf>
    <xf numFmtId="0" fontId="16" fillId="2" borderId="119" xfId="0" applyFont="1" applyFill="1" applyBorder="1" applyAlignment="1">
      <alignment horizontal="center" vertical="center" wrapText="1"/>
    </xf>
    <xf numFmtId="0" fontId="16" fillId="2" borderId="124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9" xfId="0" applyFont="1" applyFill="1" applyBorder="1" applyAlignment="1">
      <alignment horizontal="center" vertical="center" wrapText="1"/>
    </xf>
    <xf numFmtId="0" fontId="16" fillId="2" borderId="60" xfId="0" applyFont="1" applyFill="1" applyBorder="1" applyAlignment="1">
      <alignment horizontal="center" vertical="center" wrapText="1"/>
    </xf>
    <xf numFmtId="0" fontId="16" fillId="2" borderId="68" xfId="0" applyFont="1" applyFill="1" applyBorder="1" applyAlignment="1">
      <alignment horizontal="center" vertical="center" wrapText="1"/>
    </xf>
    <xf numFmtId="0" fontId="16" fillId="2" borderId="70" xfId="0" applyFont="1" applyFill="1" applyBorder="1" applyAlignment="1">
      <alignment horizontal="center" vertical="center" wrapText="1"/>
    </xf>
    <xf numFmtId="0" fontId="16" fillId="2" borderId="71" xfId="0" applyFont="1" applyFill="1" applyBorder="1" applyAlignment="1">
      <alignment horizontal="center" vertical="center" wrapText="1"/>
    </xf>
    <xf numFmtId="0" fontId="84" fillId="0" borderId="100" xfId="0" applyFont="1" applyBorder="1" applyAlignment="1" applyProtection="1">
      <alignment horizontal="center" vertical="center" wrapText="1"/>
      <protection locked="0"/>
    </xf>
    <xf numFmtId="0" fontId="84" fillId="0" borderId="101" xfId="0" applyFont="1" applyBorder="1" applyAlignment="1" applyProtection="1">
      <alignment horizontal="center" vertical="center" wrapText="1"/>
      <protection locked="0"/>
    </xf>
    <xf numFmtId="0" fontId="84" fillId="0" borderId="102" xfId="0" applyFont="1" applyBorder="1" applyAlignment="1" applyProtection="1">
      <alignment horizontal="center" vertical="center" wrapText="1"/>
      <protection locked="0"/>
    </xf>
    <xf numFmtId="0" fontId="7" fillId="2" borderId="103" xfId="0" applyFont="1" applyFill="1" applyBorder="1" applyAlignment="1" applyProtection="1">
      <alignment horizontal="center" vertical="center"/>
      <protection locked="0"/>
    </xf>
    <xf numFmtId="0" fontId="7" fillId="2" borderId="104" xfId="0" applyFont="1" applyFill="1" applyBorder="1" applyAlignment="1" applyProtection="1">
      <alignment horizontal="center" vertical="center"/>
      <protection locked="0"/>
    </xf>
    <xf numFmtId="0" fontId="84" fillId="0" borderId="139" xfId="0" applyFont="1" applyBorder="1" applyAlignment="1" applyProtection="1">
      <alignment horizontal="left" vertical="center"/>
      <protection locked="0"/>
    </xf>
    <xf numFmtId="0" fontId="84" fillId="0" borderId="101" xfId="0" applyFont="1" applyBorder="1" applyAlignment="1" applyProtection="1">
      <alignment horizontal="left" vertical="center"/>
      <protection locked="0"/>
    </xf>
    <xf numFmtId="0" fontId="84" fillId="0" borderId="113" xfId="0" applyFont="1" applyBorder="1" applyAlignment="1" applyProtection="1">
      <alignment horizontal="left" vertical="center"/>
      <protection locked="0"/>
    </xf>
    <xf numFmtId="0" fontId="84" fillId="0" borderId="104" xfId="0" applyFont="1" applyBorder="1" applyAlignment="1" applyProtection="1">
      <alignment horizontal="left" vertical="center"/>
      <protection locked="0"/>
    </xf>
    <xf numFmtId="0" fontId="84" fillId="0" borderId="100" xfId="0" applyFont="1" applyBorder="1" applyAlignment="1" applyProtection="1">
      <alignment horizontal="center" vertical="center"/>
      <protection locked="0"/>
    </xf>
    <xf numFmtId="0" fontId="84" fillId="0" borderId="101" xfId="0" applyFont="1" applyBorder="1" applyAlignment="1" applyProtection="1">
      <alignment horizontal="center" vertical="center"/>
      <protection locked="0"/>
    </xf>
    <xf numFmtId="0" fontId="84" fillId="0" borderId="113" xfId="0" applyFont="1" applyBorder="1" applyAlignment="1" applyProtection="1">
      <alignment horizontal="center" vertical="center"/>
      <protection locked="0"/>
    </xf>
    <xf numFmtId="0" fontId="75" fillId="2" borderId="93" xfId="0" applyFont="1" applyFill="1" applyBorder="1" applyAlignment="1">
      <alignment horizontal="center" vertical="center"/>
    </xf>
    <xf numFmtId="0" fontId="75" fillId="2" borderId="95" xfId="0" applyFont="1" applyFill="1" applyBorder="1" applyAlignment="1">
      <alignment horizontal="center" vertical="center"/>
    </xf>
    <xf numFmtId="0" fontId="19" fillId="0" borderId="93" xfId="0" applyFont="1" applyBorder="1" applyAlignment="1" applyProtection="1">
      <alignment horizontal="left" vertical="center"/>
      <protection locked="0"/>
    </xf>
    <xf numFmtId="0" fontId="19" fillId="0" borderId="94" xfId="0" applyFont="1" applyBorder="1" applyAlignment="1" applyProtection="1">
      <alignment horizontal="left" vertical="center"/>
      <protection locked="0"/>
    </xf>
    <xf numFmtId="0" fontId="19" fillId="0" borderId="147" xfId="0" applyFont="1" applyBorder="1" applyAlignment="1" applyProtection="1">
      <alignment horizontal="left" vertical="center"/>
      <protection locked="0"/>
    </xf>
    <xf numFmtId="0" fontId="67" fillId="0" borderId="96" xfId="0" applyFont="1" applyBorder="1" applyAlignment="1" applyProtection="1">
      <alignment horizontal="left" vertical="center"/>
      <protection locked="0"/>
    </xf>
    <xf numFmtId="0" fontId="75" fillId="2" borderId="51" xfId="0" applyFont="1" applyFill="1" applyBorder="1" applyAlignment="1">
      <alignment horizontal="center" vertical="center"/>
    </xf>
    <xf numFmtId="0" fontId="75" fillId="2" borderId="26" xfId="0" applyFont="1" applyFill="1" applyBorder="1" applyAlignment="1">
      <alignment horizontal="center" vertical="center"/>
    </xf>
    <xf numFmtId="0" fontId="19" fillId="0" borderId="51" xfId="0" applyFont="1" applyBorder="1" applyAlignment="1" applyProtection="1">
      <alignment horizontal="left" vertical="center"/>
      <protection locked="0"/>
    </xf>
    <xf numFmtId="0" fontId="19" fillId="0" borderId="53" xfId="0" applyFont="1" applyBorder="1" applyAlignment="1" applyProtection="1">
      <alignment horizontal="left" vertical="center"/>
      <protection locked="0"/>
    </xf>
    <xf numFmtId="0" fontId="19" fillId="0" borderId="150" xfId="0" applyFont="1" applyBorder="1" applyAlignment="1" applyProtection="1">
      <alignment horizontal="left" vertical="center"/>
      <protection locked="0"/>
    </xf>
    <xf numFmtId="0" fontId="67" fillId="0" borderId="28" xfId="0" applyFont="1" applyBorder="1" applyAlignment="1" applyProtection="1">
      <alignment horizontal="left" vertical="center"/>
      <protection locked="0"/>
    </xf>
    <xf numFmtId="0" fontId="75" fillId="2" borderId="42" xfId="0" applyFont="1" applyFill="1" applyBorder="1" applyAlignment="1">
      <alignment horizontal="center" vertical="center"/>
    </xf>
    <xf numFmtId="0" fontId="75" fillId="2" borderId="43" xfId="0" applyFont="1" applyFill="1" applyBorder="1" applyAlignment="1">
      <alignment horizontal="center" vertical="center"/>
    </xf>
    <xf numFmtId="0" fontId="110" fillId="0" borderId="196" xfId="0" applyFont="1" applyBorder="1" applyAlignment="1">
      <alignment horizontal="center" vertical="center" wrapText="1"/>
    </xf>
    <xf numFmtId="0" fontId="110" fillId="0" borderId="250" xfId="0" applyFont="1" applyBorder="1" applyAlignment="1">
      <alignment horizontal="center" vertical="center" wrapText="1"/>
    </xf>
    <xf numFmtId="0" fontId="110" fillId="0" borderId="251" xfId="0" applyFont="1" applyBorder="1" applyAlignment="1">
      <alignment horizontal="center" vertical="center" wrapText="1"/>
    </xf>
    <xf numFmtId="0" fontId="75" fillId="0" borderId="7" xfId="0" applyFont="1" applyBorder="1" applyAlignment="1">
      <alignment horizontal="center" vertical="center" wrapText="1"/>
    </xf>
    <xf numFmtId="0" fontId="73" fillId="0" borderId="3" xfId="0" applyFont="1" applyBorder="1" applyAlignment="1">
      <alignment horizontal="center" vertical="center" wrapText="1"/>
    </xf>
    <xf numFmtId="0" fontId="73" fillId="0" borderId="8" xfId="0" applyFont="1" applyBorder="1" applyAlignment="1">
      <alignment horizontal="center" vertical="center" wrapText="1"/>
    </xf>
    <xf numFmtId="0" fontId="73" fillId="0" borderId="16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 wrapText="1"/>
    </xf>
    <xf numFmtId="0" fontId="73" fillId="0" borderId="12" xfId="0" applyFont="1" applyBorder="1" applyAlignment="1">
      <alignment horizontal="center" vertical="center" wrapText="1"/>
    </xf>
    <xf numFmtId="0" fontId="73" fillId="0" borderId="22" xfId="0" applyFont="1" applyBorder="1" applyAlignment="1">
      <alignment horizontal="center" vertical="center" wrapText="1"/>
    </xf>
    <xf numFmtId="0" fontId="73" fillId="0" borderId="18" xfId="0" applyFont="1" applyBorder="1" applyAlignment="1">
      <alignment horizontal="center" vertical="center" wrapText="1"/>
    </xf>
    <xf numFmtId="0" fontId="73" fillId="0" borderId="21" xfId="0" applyFont="1" applyBorder="1" applyAlignment="1">
      <alignment horizontal="center" vertical="center" wrapText="1"/>
    </xf>
    <xf numFmtId="0" fontId="73" fillId="2" borderId="6" xfId="0" applyFont="1" applyFill="1" applyBorder="1" applyAlignment="1">
      <alignment horizontal="center" vertical="center"/>
    </xf>
    <xf numFmtId="0" fontId="11" fillId="0" borderId="67" xfId="0" applyFont="1" applyBorder="1" applyAlignment="1" applyProtection="1">
      <alignment horizontal="left" vertical="center"/>
      <protection locked="0"/>
    </xf>
    <xf numFmtId="0" fontId="11" fillId="0" borderId="128" xfId="0" applyFont="1" applyBorder="1" applyAlignment="1" applyProtection="1">
      <alignment horizontal="left" vertical="center"/>
      <protection locked="0"/>
    </xf>
    <xf numFmtId="0" fontId="11" fillId="0" borderId="68" xfId="0" applyFont="1" applyBorder="1" applyAlignment="1" applyProtection="1">
      <alignment horizontal="left" vertical="center"/>
      <protection locked="0"/>
    </xf>
    <xf numFmtId="0" fontId="78" fillId="2" borderId="119" xfId="0" applyFont="1" applyFill="1" applyBorder="1" applyAlignment="1">
      <alignment horizontal="center" vertical="center" wrapText="1"/>
    </xf>
    <xf numFmtId="0" fontId="78" fillId="2" borderId="29" xfId="0" applyFont="1" applyFill="1" applyBorder="1" applyAlignment="1">
      <alignment horizontal="center" vertical="center" wrapText="1"/>
    </xf>
    <xf numFmtId="0" fontId="78" fillId="2" borderId="70" xfId="0" applyFont="1" applyFill="1" applyBorder="1" applyAlignment="1">
      <alignment horizontal="center" vertical="center" wrapText="1"/>
    </xf>
    <xf numFmtId="0" fontId="7" fillId="2" borderId="238" xfId="0" applyFont="1" applyFill="1" applyBorder="1" applyAlignment="1">
      <alignment horizontal="center" vertical="center"/>
    </xf>
    <xf numFmtId="0" fontId="7" fillId="2" borderId="23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left" vertical="center" wrapText="1"/>
    </xf>
    <xf numFmtId="0" fontId="7" fillId="2" borderId="70" xfId="0" applyFont="1" applyFill="1" applyBorder="1" applyAlignment="1">
      <alignment horizontal="left" vertical="center" wrapText="1"/>
    </xf>
    <xf numFmtId="0" fontId="7" fillId="2" borderId="240" xfId="0" applyFont="1" applyFill="1" applyBorder="1" applyAlignment="1">
      <alignment horizontal="center" vertical="center"/>
    </xf>
    <xf numFmtId="0" fontId="7" fillId="2" borderId="62" xfId="0" applyFont="1" applyFill="1" applyBorder="1" applyAlignment="1">
      <alignment horizontal="center" vertical="center"/>
    </xf>
    <xf numFmtId="0" fontId="7" fillId="2" borderId="68" xfId="0" applyFont="1" applyFill="1" applyBorder="1" applyAlignment="1">
      <alignment horizontal="center" vertical="center"/>
    </xf>
    <xf numFmtId="0" fontId="7" fillId="2" borderId="76" xfId="0" applyFont="1" applyFill="1" applyBorder="1" applyAlignment="1">
      <alignment horizontal="center" vertical="center"/>
    </xf>
    <xf numFmtId="0" fontId="7" fillId="2" borderId="106" xfId="0" applyFont="1" applyFill="1" applyBorder="1" applyAlignment="1">
      <alignment horizontal="left" vertical="center"/>
    </xf>
    <xf numFmtId="0" fontId="7" fillId="2" borderId="29" xfId="0" applyFont="1" applyFill="1" applyBorder="1" applyAlignment="1">
      <alignment horizontal="left" vertical="center"/>
    </xf>
    <xf numFmtId="0" fontId="7" fillId="2" borderId="241" xfId="0" applyFont="1" applyFill="1" applyBorder="1" applyAlignment="1">
      <alignment horizontal="left" vertical="center"/>
    </xf>
    <xf numFmtId="0" fontId="7" fillId="2" borderId="70" xfId="0" applyFont="1" applyFill="1" applyBorder="1" applyAlignment="1">
      <alignment horizontal="left" vertical="center"/>
    </xf>
    <xf numFmtId="0" fontId="7" fillId="2" borderId="62" xfId="0" applyFont="1" applyFill="1" applyBorder="1" applyAlignment="1">
      <alignment horizontal="left" vertical="center"/>
    </xf>
    <xf numFmtId="0" fontId="7" fillId="2" borderId="76" xfId="0" applyFont="1" applyFill="1" applyBorder="1" applyAlignment="1">
      <alignment horizontal="left" vertical="center"/>
    </xf>
    <xf numFmtId="0" fontId="7" fillId="2" borderId="23" xfId="0" applyFont="1" applyFill="1" applyBorder="1" applyAlignment="1">
      <alignment horizontal="left" vertical="center"/>
    </xf>
    <xf numFmtId="0" fontId="7" fillId="2" borderId="69" xfId="0" applyFont="1" applyFill="1" applyBorder="1" applyAlignment="1">
      <alignment horizontal="left" vertical="center"/>
    </xf>
    <xf numFmtId="0" fontId="19" fillId="0" borderId="42" xfId="0" applyFont="1" applyBorder="1" applyAlignment="1" applyProtection="1">
      <alignment horizontal="left" vertical="center"/>
      <protection locked="0"/>
    </xf>
    <xf numFmtId="0" fontId="19" fillId="0" borderId="46" xfId="0" applyFont="1" applyBorder="1" applyAlignment="1" applyProtection="1">
      <alignment horizontal="left" vertical="center"/>
      <protection locked="0"/>
    </xf>
    <xf numFmtId="0" fontId="19" fillId="0" borderId="47" xfId="0" applyFont="1" applyBorder="1" applyAlignment="1" applyProtection="1">
      <alignment horizontal="left" vertical="center"/>
      <protection locked="0"/>
    </xf>
    <xf numFmtId="0" fontId="67" fillId="0" borderId="48" xfId="0" applyFont="1" applyBorder="1" applyAlignment="1" applyProtection="1">
      <alignment horizontal="left" vertical="center"/>
      <protection locked="0"/>
    </xf>
    <xf numFmtId="0" fontId="49" fillId="2" borderId="42" xfId="0" applyFont="1" applyFill="1" applyBorder="1" applyAlignment="1">
      <alignment horizontal="center" vertical="center"/>
    </xf>
    <xf numFmtId="0" fontId="49" fillId="2" borderId="46" xfId="0" applyFont="1" applyFill="1" applyBorder="1" applyAlignment="1">
      <alignment horizontal="center" vertical="center"/>
    </xf>
    <xf numFmtId="0" fontId="49" fillId="2" borderId="47" xfId="0" applyFont="1" applyFill="1" applyBorder="1" applyAlignment="1">
      <alignment horizontal="center" vertical="center"/>
    </xf>
    <xf numFmtId="0" fontId="49" fillId="2" borderId="48" xfId="0" applyFont="1" applyFill="1" applyBorder="1" applyAlignment="1">
      <alignment horizontal="center" vertical="center"/>
    </xf>
    <xf numFmtId="0" fontId="75" fillId="2" borderId="93" xfId="0" applyFont="1" applyFill="1" applyBorder="1" applyAlignment="1">
      <alignment horizontal="left" vertical="center"/>
    </xf>
    <xf numFmtId="0" fontId="75" fillId="2" borderId="96" xfId="0" applyFont="1" applyFill="1" applyBorder="1" applyAlignment="1">
      <alignment horizontal="left" vertical="center"/>
    </xf>
    <xf numFmtId="0" fontId="75" fillId="2" borderId="42" xfId="0" applyFont="1" applyFill="1" applyBorder="1" applyAlignment="1">
      <alignment horizontal="center" vertical="center" wrapText="1"/>
    </xf>
    <xf numFmtId="0" fontId="75" fillId="2" borderId="46" xfId="0" applyFont="1" applyFill="1" applyBorder="1" applyAlignment="1">
      <alignment horizontal="center" vertical="center" wrapText="1"/>
    </xf>
    <xf numFmtId="0" fontId="75" fillId="2" borderId="47" xfId="0" applyFont="1" applyFill="1" applyBorder="1" applyAlignment="1">
      <alignment horizontal="center" vertical="center" wrapText="1"/>
    </xf>
    <xf numFmtId="0" fontId="75" fillId="2" borderId="93" xfId="0" applyFont="1" applyFill="1" applyBorder="1" applyAlignment="1">
      <alignment horizontal="center" vertical="center" wrapText="1"/>
    </xf>
    <xf numFmtId="0" fontId="75" fillId="2" borderId="94" xfId="0" applyFont="1" applyFill="1" applyBorder="1" applyAlignment="1">
      <alignment horizontal="center" vertical="center" wrapText="1"/>
    </xf>
    <xf numFmtId="0" fontId="75" fillId="2" borderId="147" xfId="0" applyFont="1" applyFill="1" applyBorder="1" applyAlignment="1">
      <alignment horizontal="center" vertical="center" wrapText="1"/>
    </xf>
    <xf numFmtId="0" fontId="19" fillId="0" borderId="42" xfId="0" applyFont="1" applyBorder="1" applyAlignment="1" applyProtection="1">
      <alignment horizontal="center" vertical="center"/>
      <protection locked="0"/>
    </xf>
    <xf numFmtId="0" fontId="19" fillId="0" borderId="46" xfId="0" applyFont="1" applyBorder="1" applyAlignment="1" applyProtection="1">
      <alignment horizontal="center" vertical="center"/>
      <protection locked="0"/>
    </xf>
    <xf numFmtId="0" fontId="19" fillId="0" borderId="47" xfId="0" applyFont="1" applyBorder="1" applyAlignment="1" applyProtection="1">
      <alignment horizontal="center" vertical="center"/>
      <protection locked="0"/>
    </xf>
    <xf numFmtId="0" fontId="75" fillId="2" borderId="228" xfId="0" applyFont="1" applyFill="1" applyBorder="1" applyAlignment="1">
      <alignment horizontal="center" vertical="center"/>
    </xf>
    <xf numFmtId="0" fontId="19" fillId="0" borderId="229" xfId="0" applyFont="1" applyBorder="1" applyAlignment="1" applyProtection="1">
      <alignment horizontal="left" vertical="center"/>
      <protection locked="0"/>
    </xf>
    <xf numFmtId="0" fontId="75" fillId="2" borderId="230" xfId="0" applyFont="1" applyFill="1" applyBorder="1" applyAlignment="1">
      <alignment horizontal="center" vertical="center"/>
    </xf>
    <xf numFmtId="0" fontId="75" fillId="2" borderId="231" xfId="0" applyFont="1" applyFill="1" applyBorder="1" applyAlignment="1">
      <alignment horizontal="center" vertical="center"/>
    </xf>
    <xf numFmtId="0" fontId="19" fillId="0" borderId="231" xfId="0" applyFont="1" applyBorder="1" applyAlignment="1" applyProtection="1">
      <alignment horizontal="center" vertical="center"/>
      <protection locked="0"/>
    </xf>
    <xf numFmtId="0" fontId="19" fillId="0" borderId="231" xfId="0" applyFont="1" applyBorder="1" applyAlignment="1" applyProtection="1">
      <alignment horizontal="left" vertical="center"/>
      <protection locked="0"/>
    </xf>
    <xf numFmtId="0" fontId="19" fillId="0" borderId="232" xfId="0" applyFont="1" applyBorder="1" applyAlignment="1" applyProtection="1">
      <alignment horizontal="left" vertical="center"/>
      <protection locked="0"/>
    </xf>
    <xf numFmtId="0" fontId="49" fillId="2" borderId="224" xfId="0" applyFont="1" applyFill="1" applyBorder="1" applyAlignment="1">
      <alignment horizontal="left" vertical="center"/>
    </xf>
    <xf numFmtId="0" fontId="49" fillId="2" borderId="225" xfId="0" applyFont="1" applyFill="1" applyBorder="1" applyAlignment="1">
      <alignment horizontal="left" vertical="center"/>
    </xf>
    <xf numFmtId="0" fontId="75" fillId="2" borderId="226" xfId="0" applyFont="1" applyFill="1" applyBorder="1" applyAlignment="1">
      <alignment horizontal="center" vertical="center"/>
    </xf>
    <xf numFmtId="0" fontId="75" fillId="2" borderId="92" xfId="0" applyFont="1" applyFill="1" applyBorder="1" applyAlignment="1">
      <alignment horizontal="center" vertical="center"/>
    </xf>
    <xf numFmtId="0" fontId="19" fillId="0" borderId="92" xfId="0" applyFont="1" applyBorder="1" applyAlignment="1" applyProtection="1">
      <alignment horizontal="center" vertical="center"/>
      <protection locked="0"/>
    </xf>
    <xf numFmtId="0" fontId="19" fillId="0" borderId="92" xfId="0" applyFont="1" applyBorder="1" applyAlignment="1" applyProtection="1">
      <alignment horizontal="left" vertical="center"/>
      <protection locked="0"/>
    </xf>
    <xf numFmtId="0" fontId="19" fillId="0" borderId="227" xfId="0" applyFont="1" applyBorder="1" applyAlignment="1" applyProtection="1">
      <alignment horizontal="left" vertical="center"/>
      <protection locked="0"/>
    </xf>
    <xf numFmtId="0" fontId="49" fillId="2" borderId="224" xfId="0" applyFont="1" applyFill="1" applyBorder="1" applyAlignment="1">
      <alignment horizontal="center" vertical="center"/>
    </xf>
    <xf numFmtId="0" fontId="49" fillId="2" borderId="223" xfId="0" applyFont="1" applyFill="1" applyBorder="1" applyAlignment="1">
      <alignment horizontal="center" vertical="center"/>
    </xf>
    <xf numFmtId="0" fontId="75" fillId="2" borderId="94" xfId="0" applyFont="1" applyFill="1" applyBorder="1" applyAlignment="1">
      <alignment horizontal="center" vertical="center"/>
    </xf>
    <xf numFmtId="0" fontId="67" fillId="0" borderId="53" xfId="0" applyFont="1" applyBorder="1" applyAlignment="1" applyProtection="1">
      <alignment horizontal="center" vertical="center"/>
      <protection locked="0"/>
    </xf>
    <xf numFmtId="0" fontId="67" fillId="0" borderId="150" xfId="0" applyFont="1" applyBorder="1" applyAlignment="1" applyProtection="1">
      <alignment horizontal="center" vertical="center"/>
      <protection locked="0"/>
    </xf>
    <xf numFmtId="0" fontId="67" fillId="0" borderId="94" xfId="0" applyFont="1" applyBorder="1" applyAlignment="1" applyProtection="1">
      <alignment horizontal="center" vertical="center"/>
      <protection locked="0"/>
    </xf>
    <xf numFmtId="0" fontId="67" fillId="0" borderId="147" xfId="0" applyFont="1" applyBorder="1" applyAlignment="1" applyProtection="1">
      <alignment horizontal="center" vertical="center"/>
      <protection locked="0"/>
    </xf>
    <xf numFmtId="0" fontId="75" fillId="2" borderId="46" xfId="0" applyFont="1" applyFill="1" applyBorder="1" applyAlignment="1">
      <alignment horizontal="center" vertical="center"/>
    </xf>
    <xf numFmtId="0" fontId="84" fillId="0" borderId="62" xfId="0" applyFont="1" applyBorder="1" applyAlignment="1" applyProtection="1">
      <alignment horizontal="center" vertical="center" wrapText="1"/>
      <protection locked="0"/>
    </xf>
    <xf numFmtId="0" fontId="84" fillId="0" borderId="135" xfId="0" applyFont="1" applyBorder="1" applyAlignment="1" applyProtection="1">
      <alignment horizontal="left" vertical="center"/>
      <protection locked="0"/>
    </xf>
    <xf numFmtId="0" fontId="84" fillId="0" borderId="110" xfId="0" applyFont="1" applyBorder="1" applyAlignment="1" applyProtection="1">
      <alignment horizontal="left" vertical="center"/>
      <protection locked="0"/>
    </xf>
    <xf numFmtId="0" fontId="84" fillId="0" borderId="138" xfId="0" applyFont="1" applyBorder="1" applyAlignment="1" applyProtection="1">
      <alignment horizontal="left" vertical="center"/>
      <protection locked="0"/>
    </xf>
    <xf numFmtId="0" fontId="84" fillId="0" borderId="107" xfId="0" applyFont="1" applyBorder="1" applyAlignment="1" applyProtection="1">
      <alignment horizontal="left" vertical="center"/>
      <protection locked="0"/>
    </xf>
    <xf numFmtId="0" fontId="84" fillId="0" borderId="135" xfId="0" applyFont="1" applyBorder="1" applyAlignment="1" applyProtection="1">
      <alignment horizontal="center" vertical="center"/>
      <protection locked="0"/>
    </xf>
    <xf numFmtId="0" fontId="84" fillId="0" borderId="110" xfId="0" applyFont="1" applyBorder="1" applyAlignment="1" applyProtection="1">
      <alignment horizontal="center" vertical="center"/>
      <protection locked="0"/>
    </xf>
    <xf numFmtId="0" fontId="84" fillId="0" borderId="138" xfId="0" applyFont="1" applyBorder="1" applyAlignment="1" applyProtection="1">
      <alignment horizontal="center" vertical="center"/>
      <protection locked="0"/>
    </xf>
    <xf numFmtId="0" fontId="84" fillId="0" borderId="109" xfId="0" applyFont="1" applyBorder="1" applyAlignment="1" applyProtection="1">
      <alignment horizontal="center" vertical="center" wrapText="1"/>
      <protection locked="0"/>
    </xf>
    <xf numFmtId="0" fontId="84" fillId="0" borderId="110" xfId="0" applyFont="1" applyBorder="1" applyAlignment="1" applyProtection="1">
      <alignment horizontal="center" vertical="center" wrapText="1"/>
      <protection locked="0"/>
    </xf>
    <xf numFmtId="0" fontId="84" fillId="0" borderId="138" xfId="0" applyFont="1" applyBorder="1" applyAlignment="1" applyProtection="1">
      <alignment horizontal="center" vertical="center" wrapText="1"/>
      <protection locked="0"/>
    </xf>
    <xf numFmtId="0" fontId="75" fillId="2" borderId="47" xfId="0" applyFont="1" applyFill="1" applyBorder="1" applyAlignment="1">
      <alignment horizontal="center" vertical="center"/>
    </xf>
    <xf numFmtId="0" fontId="75" fillId="2" borderId="150" xfId="0" applyFont="1" applyFill="1" applyBorder="1" applyAlignment="1">
      <alignment horizontal="center" vertical="center"/>
    </xf>
    <xf numFmtId="0" fontId="75" fillId="2" borderId="53" xfId="0" applyFont="1" applyFill="1" applyBorder="1" applyAlignment="1">
      <alignment horizontal="center" vertical="center" wrapText="1"/>
    </xf>
    <xf numFmtId="15" fontId="84" fillId="0" borderId="26" xfId="0" applyNumberFormat="1" applyFont="1" applyBorder="1" applyAlignment="1">
      <alignment horizontal="center" vertical="center"/>
    </xf>
    <xf numFmtId="0" fontId="84" fillId="0" borderId="27" xfId="0" applyFont="1" applyBorder="1" applyAlignment="1">
      <alignment horizontal="center" vertical="center"/>
    </xf>
    <xf numFmtId="0" fontId="84" fillId="0" borderId="28" xfId="0" applyFont="1" applyBorder="1" applyAlignment="1">
      <alignment horizontal="center" vertical="center"/>
    </xf>
    <xf numFmtId="0" fontId="61" fillId="0" borderId="29" xfId="0" applyFont="1" applyBorder="1" applyAlignment="1" applyProtection="1">
      <alignment horizontal="left" vertical="center" wrapText="1"/>
      <protection locked="0"/>
    </xf>
    <xf numFmtId="0" fontId="73" fillId="2" borderId="244" xfId="0" applyFont="1" applyFill="1" applyBorder="1" applyAlignment="1">
      <alignment horizontal="center" vertical="center"/>
    </xf>
    <xf numFmtId="0" fontId="73" fillId="2" borderId="33" xfId="0" applyFont="1" applyFill="1" applyBorder="1" applyAlignment="1">
      <alignment horizontal="center" vertical="center"/>
    </xf>
    <xf numFmtId="0" fontId="73" fillId="2" borderId="245" xfId="0" applyFont="1" applyFill="1" applyBorder="1" applyAlignment="1">
      <alignment horizontal="center" vertical="center"/>
    </xf>
    <xf numFmtId="0" fontId="16" fillId="2" borderId="38" xfId="0" applyFont="1" applyFill="1" applyBorder="1" applyAlignment="1">
      <alignment horizontal="right" vertical="center"/>
    </xf>
    <xf numFmtId="0" fontId="16" fillId="2" borderId="249" xfId="0" applyFont="1" applyFill="1" applyBorder="1" applyAlignment="1">
      <alignment horizontal="right" vertical="center"/>
    </xf>
    <xf numFmtId="0" fontId="84" fillId="0" borderId="139" xfId="0" applyFont="1" applyBorder="1" applyAlignment="1" applyProtection="1">
      <alignment horizontal="center" vertical="center"/>
      <protection locked="0"/>
    </xf>
    <xf numFmtId="0" fontId="84" fillId="0" borderId="113" xfId="0" applyFont="1" applyBorder="1" applyAlignment="1" applyProtection="1">
      <alignment horizontal="center" vertical="center" wrapText="1"/>
      <protection locked="0"/>
    </xf>
    <xf numFmtId="0" fontId="75" fillId="0" borderId="244" xfId="0" applyFont="1" applyBorder="1" applyAlignment="1">
      <alignment horizontal="center" vertical="center" wrapText="1"/>
    </xf>
    <xf numFmtId="0" fontId="73" fillId="0" borderId="33" xfId="0" applyFont="1" applyBorder="1" applyAlignment="1">
      <alignment horizontal="center" vertical="center" wrapText="1"/>
    </xf>
    <xf numFmtId="0" fontId="73" fillId="0" borderId="79" xfId="0" applyFont="1" applyBorder="1" applyAlignment="1">
      <alignment horizontal="center" vertical="center" wrapText="1"/>
    </xf>
    <xf numFmtId="0" fontId="73" fillId="0" borderId="36" xfId="0" applyFont="1" applyBorder="1" applyAlignment="1">
      <alignment horizontal="center" vertical="center" wrapText="1"/>
    </xf>
    <xf numFmtId="0" fontId="73" fillId="0" borderId="160" xfId="0" applyFont="1" applyBorder="1" applyAlignment="1">
      <alignment horizontal="center" vertical="center" wrapText="1"/>
    </xf>
    <xf numFmtId="0" fontId="73" fillId="0" borderId="38" xfId="0" applyFont="1" applyBorder="1" applyAlignment="1">
      <alignment horizontal="center" vertical="center" wrapText="1"/>
    </xf>
    <xf numFmtId="0" fontId="73" fillId="0" borderId="41" xfId="0" applyFont="1" applyBorder="1" applyAlignment="1">
      <alignment horizontal="center" vertical="center" wrapText="1"/>
    </xf>
    <xf numFmtId="0" fontId="7" fillId="2" borderId="110" xfId="0" applyFont="1" applyFill="1" applyBorder="1" applyAlignment="1">
      <alignment horizontal="left" vertical="center"/>
    </xf>
    <xf numFmtId="0" fontId="7" fillId="2" borderId="138" xfId="0" applyFont="1" applyFill="1" applyBorder="1" applyAlignment="1">
      <alignment horizontal="left" vertical="center"/>
    </xf>
    <xf numFmtId="0" fontId="7" fillId="2" borderId="109" xfId="0" applyFont="1" applyFill="1" applyBorder="1" applyAlignment="1">
      <alignment horizontal="center" vertical="center" textRotation="90"/>
    </xf>
    <xf numFmtId="0" fontId="7" fillId="2" borderId="110" xfId="0" applyFont="1" applyFill="1" applyBorder="1" applyAlignment="1">
      <alignment horizontal="center" vertical="center" wrapText="1"/>
    </xf>
    <xf numFmtId="0" fontId="7" fillId="2" borderId="110" xfId="0" applyFont="1" applyFill="1" applyBorder="1" applyAlignment="1">
      <alignment horizontal="left" vertical="center" wrapText="1"/>
    </xf>
    <xf numFmtId="0" fontId="7" fillId="2" borderId="107" xfId="0" applyFont="1" applyFill="1" applyBorder="1" applyAlignment="1">
      <alignment horizontal="left" vertical="center"/>
    </xf>
    <xf numFmtId="0" fontId="84" fillId="0" borderId="53" xfId="0" applyFont="1" applyBorder="1" applyAlignment="1" applyProtection="1">
      <alignment horizontal="center" vertical="center"/>
      <protection locked="0"/>
    </xf>
    <xf numFmtId="0" fontId="11" fillId="0" borderId="246" xfId="0" applyFont="1" applyBorder="1" applyAlignment="1" applyProtection="1">
      <alignment horizontal="left" vertical="center"/>
      <protection locked="0"/>
    </xf>
    <xf numFmtId="0" fontId="11" fillId="0" borderId="108" xfId="0" applyFont="1" applyBorder="1" applyAlignment="1" applyProtection="1">
      <alignment horizontal="left" vertical="center"/>
      <protection locked="0"/>
    </xf>
    <xf numFmtId="0" fontId="11" fillId="0" borderId="109" xfId="0" applyFont="1" applyBorder="1" applyAlignment="1" applyProtection="1">
      <alignment horizontal="left" vertical="center"/>
      <protection locked="0"/>
    </xf>
    <xf numFmtId="0" fontId="114" fillId="2" borderId="244" xfId="0" applyFont="1" applyFill="1" applyBorder="1" applyAlignment="1">
      <alignment horizontal="center" vertical="center" wrapText="1"/>
    </xf>
    <xf numFmtId="0" fontId="114" fillId="2" borderId="33" xfId="0" applyFont="1" applyFill="1" applyBorder="1" applyAlignment="1">
      <alignment horizontal="center" vertical="center" wrapText="1"/>
    </xf>
    <xf numFmtId="0" fontId="114" fillId="2" borderId="245" xfId="0" applyFont="1" applyFill="1" applyBorder="1" applyAlignment="1">
      <alignment horizontal="center" vertical="center" wrapText="1"/>
    </xf>
    <xf numFmtId="0" fontId="114" fillId="2" borderId="16" xfId="0" applyFont="1" applyFill="1" applyBorder="1" applyAlignment="1">
      <alignment horizontal="center" vertical="center" wrapText="1"/>
    </xf>
    <xf numFmtId="0" fontId="114" fillId="2" borderId="0" xfId="0" applyFont="1" applyFill="1" applyAlignment="1">
      <alignment horizontal="center" vertical="center" wrapText="1"/>
    </xf>
    <xf numFmtId="0" fontId="114" fillId="2" borderId="121" xfId="0" applyFont="1" applyFill="1" applyBorder="1" applyAlignment="1">
      <alignment horizontal="center" vertical="center" wrapText="1"/>
    </xf>
    <xf numFmtId="0" fontId="114" fillId="2" borderId="160" xfId="0" applyFont="1" applyFill="1" applyBorder="1" applyAlignment="1">
      <alignment horizontal="center" vertical="center" wrapText="1"/>
    </xf>
    <xf numFmtId="0" fontId="114" fillId="2" borderId="38" xfId="0" applyFont="1" applyFill="1" applyBorder="1" applyAlignment="1">
      <alignment horizontal="center" vertical="center" wrapText="1"/>
    </xf>
    <xf numFmtId="0" fontId="114" fillId="2" borderId="163" xfId="0" applyFont="1" applyFill="1" applyBorder="1" applyAlignment="1">
      <alignment horizontal="center" vertical="center" wrapText="1"/>
    </xf>
    <xf numFmtId="0" fontId="2" fillId="2" borderId="244" xfId="0" applyFont="1" applyFill="1" applyBorder="1" applyAlignment="1">
      <alignment horizontal="center" vertical="center" wrapText="1"/>
    </xf>
    <xf numFmtId="0" fontId="2" fillId="2" borderId="24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21" xfId="0" applyFont="1" applyFill="1" applyBorder="1" applyAlignment="1">
      <alignment horizontal="center" vertical="center" wrapText="1"/>
    </xf>
    <xf numFmtId="0" fontId="2" fillId="2" borderId="160" xfId="0" applyFont="1" applyFill="1" applyBorder="1" applyAlignment="1">
      <alignment horizontal="center" vertical="center" wrapText="1"/>
    </xf>
    <xf numFmtId="0" fontId="2" fillId="2" borderId="163" xfId="0" applyFont="1" applyFill="1" applyBorder="1" applyAlignment="1">
      <alignment horizontal="center" vertical="center" wrapText="1"/>
    </xf>
    <xf numFmtId="0" fontId="8" fillId="2" borderId="106" xfId="0" applyFont="1" applyFill="1" applyBorder="1" applyAlignment="1">
      <alignment horizontal="center" vertical="center"/>
    </xf>
    <xf numFmtId="0" fontId="7" fillId="2" borderId="106" xfId="0" applyFont="1" applyFill="1" applyBorder="1" applyAlignment="1">
      <alignment horizontal="center" vertical="center"/>
    </xf>
    <xf numFmtId="0" fontId="7" fillId="2" borderId="135" xfId="0" applyFont="1" applyFill="1" applyBorder="1" applyAlignment="1">
      <alignment horizontal="center" vertical="center"/>
    </xf>
    <xf numFmtId="0" fontId="16" fillId="2" borderId="133" xfId="0" applyFont="1" applyFill="1" applyBorder="1" applyAlignment="1">
      <alignment horizontal="center" vertical="center" wrapText="1"/>
    </xf>
    <xf numFmtId="0" fontId="16" fillId="2" borderId="105" xfId="0" applyFont="1" applyFill="1" applyBorder="1" applyAlignment="1">
      <alignment horizontal="center" vertical="center" wrapText="1"/>
    </xf>
    <xf numFmtId="0" fontId="16" fillId="2" borderId="111" xfId="0" applyFont="1" applyFill="1" applyBorder="1" applyAlignment="1">
      <alignment horizontal="center" vertical="center" wrapText="1"/>
    </xf>
    <xf numFmtId="0" fontId="16" fillId="2" borderId="62" xfId="0" applyFont="1" applyFill="1" applyBorder="1" applyAlignment="1">
      <alignment horizontal="center" vertical="center" wrapText="1"/>
    </xf>
    <xf numFmtId="0" fontId="16" fillId="2" borderId="109" xfId="0" applyFont="1" applyFill="1" applyBorder="1" applyAlignment="1">
      <alignment horizontal="center" vertical="center" wrapText="1"/>
    </xf>
    <xf numFmtId="0" fontId="16" fillId="2" borderId="110" xfId="0" applyFont="1" applyFill="1" applyBorder="1" applyAlignment="1">
      <alignment horizontal="center" vertical="center" wrapText="1"/>
    </xf>
    <xf numFmtId="0" fontId="16" fillId="2" borderId="138" xfId="0" applyFont="1" applyFill="1" applyBorder="1" applyAlignment="1">
      <alignment horizontal="center" vertical="center" wrapText="1"/>
    </xf>
    <xf numFmtId="0" fontId="7" fillId="2" borderId="135" xfId="0" applyFont="1" applyFill="1" applyBorder="1" applyAlignment="1">
      <alignment horizontal="left" vertical="center"/>
    </xf>
    <xf numFmtId="0" fontId="83" fillId="0" borderId="51" xfId="0" applyFont="1" applyBorder="1" applyAlignment="1" applyProtection="1">
      <alignment horizontal="left" vertical="center"/>
      <protection locked="0"/>
    </xf>
    <xf numFmtId="0" fontId="83" fillId="0" borderId="53" xfId="0" applyFont="1" applyBorder="1" applyAlignment="1" applyProtection="1">
      <alignment horizontal="left" vertical="center"/>
      <protection locked="0"/>
    </xf>
    <xf numFmtId="0" fontId="83" fillId="0" borderId="150" xfId="0" applyFont="1" applyBorder="1" applyAlignment="1" applyProtection="1">
      <alignment horizontal="left" vertical="center"/>
      <protection locked="0"/>
    </xf>
    <xf numFmtId="0" fontId="83" fillId="0" borderId="28" xfId="0" applyFont="1" applyBorder="1" applyAlignment="1" applyProtection="1">
      <alignment horizontal="left" vertical="center"/>
      <protection locked="0"/>
    </xf>
    <xf numFmtId="0" fontId="83" fillId="0" borderId="26" xfId="0" applyFont="1" applyBorder="1" applyAlignment="1" applyProtection="1">
      <alignment horizontal="left" vertical="center"/>
      <protection locked="0"/>
    </xf>
    <xf numFmtId="0" fontId="83" fillId="0" borderId="51" xfId="0" applyFont="1" applyBorder="1" applyAlignment="1" applyProtection="1">
      <alignment horizontal="left" vertical="center" wrapText="1"/>
      <protection locked="0"/>
    </xf>
    <xf numFmtId="0" fontId="83" fillId="0" borderId="53" xfId="0" applyFont="1" applyBorder="1" applyAlignment="1" applyProtection="1">
      <alignment horizontal="left" vertical="center" wrapText="1"/>
      <protection locked="0"/>
    </xf>
    <xf numFmtId="0" fontId="83" fillId="0" borderId="150" xfId="0" applyFont="1" applyBorder="1" applyAlignment="1" applyProtection="1">
      <alignment horizontal="left" vertical="center" wrapText="1"/>
      <protection locked="0"/>
    </xf>
    <xf numFmtId="0" fontId="83" fillId="0" borderId="93" xfId="0" applyFont="1" applyBorder="1" applyAlignment="1" applyProtection="1">
      <alignment horizontal="left" vertical="center"/>
      <protection locked="0"/>
    </xf>
    <xf numFmtId="0" fontId="83" fillId="0" borderId="94" xfId="0" applyFont="1" applyBorder="1" applyAlignment="1" applyProtection="1">
      <alignment horizontal="left" vertical="center"/>
      <protection locked="0"/>
    </xf>
    <xf numFmtId="0" fontId="83" fillId="0" borderId="147" xfId="0" applyFont="1" applyBorder="1" applyAlignment="1" applyProtection="1">
      <alignment horizontal="left" vertical="center"/>
      <protection locked="0"/>
    </xf>
    <xf numFmtId="0" fontId="83" fillId="0" borderId="96" xfId="0" applyFont="1" applyBorder="1" applyAlignment="1" applyProtection="1">
      <alignment horizontal="left" vertical="center"/>
      <protection locked="0"/>
    </xf>
    <xf numFmtId="0" fontId="83" fillId="0" borderId="95" xfId="0" applyFont="1" applyBorder="1" applyAlignment="1" applyProtection="1">
      <alignment horizontal="left" vertical="center"/>
      <protection locked="0"/>
    </xf>
    <xf numFmtId="0" fontId="83" fillId="0" borderId="93" xfId="0" applyFont="1" applyBorder="1" applyAlignment="1" applyProtection="1">
      <alignment horizontal="left" vertical="center" wrapText="1"/>
      <protection locked="0"/>
    </xf>
    <xf numFmtId="0" fontId="83" fillId="0" borderId="94" xfId="0" applyFont="1" applyBorder="1" applyAlignment="1" applyProtection="1">
      <alignment horizontal="left" vertical="center" wrapText="1"/>
      <protection locked="0"/>
    </xf>
    <xf numFmtId="0" fontId="83" fillId="0" borderId="147" xfId="0" applyFont="1" applyBorder="1" applyAlignment="1" applyProtection="1">
      <alignment horizontal="left" vertical="center" wrapText="1"/>
      <protection locked="0"/>
    </xf>
    <xf numFmtId="0" fontId="84" fillId="0" borderId="51" xfId="0" applyFont="1" applyBorder="1" applyAlignment="1" applyProtection="1">
      <alignment horizontal="left" vertical="center"/>
      <protection locked="0"/>
    </xf>
    <xf numFmtId="0" fontId="84" fillId="0" borderId="53" xfId="0" applyFont="1" applyBorder="1" applyAlignment="1" applyProtection="1">
      <alignment horizontal="left" vertical="center"/>
      <protection locked="0"/>
    </xf>
    <xf numFmtId="0" fontId="84" fillId="0" borderId="150" xfId="0" applyFont="1" applyBorder="1" applyAlignment="1" applyProtection="1">
      <alignment horizontal="left" vertical="center"/>
      <protection locked="0"/>
    </xf>
    <xf numFmtId="0" fontId="84" fillId="0" borderId="28" xfId="0" applyFont="1" applyBorder="1" applyAlignment="1" applyProtection="1">
      <alignment horizontal="left" vertical="center"/>
      <protection locked="0"/>
    </xf>
    <xf numFmtId="0" fontId="84" fillId="0" borderId="26" xfId="0" applyFont="1" applyBorder="1" applyAlignment="1" applyProtection="1">
      <alignment horizontal="left" vertical="center"/>
      <protection locked="0"/>
    </xf>
    <xf numFmtId="0" fontId="84" fillId="0" borderId="51" xfId="0" applyFont="1" applyBorder="1" applyAlignment="1" applyProtection="1">
      <alignment horizontal="left" vertical="center" wrapText="1"/>
      <protection locked="0"/>
    </xf>
    <xf numFmtId="0" fontId="84" fillId="0" borderId="53" xfId="0" applyFont="1" applyBorder="1" applyAlignment="1" applyProtection="1">
      <alignment horizontal="left" vertical="center" wrapText="1"/>
      <protection locked="0"/>
    </xf>
    <xf numFmtId="0" fontId="84" fillId="0" borderId="150" xfId="0" applyFont="1" applyBorder="1" applyAlignment="1" applyProtection="1">
      <alignment horizontal="left" vertical="center" wrapText="1"/>
      <protection locked="0"/>
    </xf>
    <xf numFmtId="0" fontId="85" fillId="2" borderId="32" xfId="0" applyFont="1" applyFill="1" applyBorder="1" applyAlignment="1">
      <alignment horizontal="center" vertical="center" wrapText="1"/>
    </xf>
    <xf numFmtId="0" fontId="85" fillId="2" borderId="33" xfId="0" applyFont="1" applyFill="1" applyBorder="1" applyAlignment="1">
      <alignment horizontal="center" vertical="center" wrapText="1"/>
    </xf>
    <xf numFmtId="0" fontId="85" fillId="2" borderId="34" xfId="0" applyFont="1" applyFill="1" applyBorder="1" applyAlignment="1">
      <alignment horizontal="center" vertical="center" wrapText="1"/>
    </xf>
    <xf numFmtId="0" fontId="85" fillId="2" borderId="10" xfId="0" applyFont="1" applyFill="1" applyBorder="1" applyAlignment="1">
      <alignment horizontal="center" vertical="center" wrapText="1"/>
    </xf>
    <xf numFmtId="0" fontId="85" fillId="2" borderId="0" xfId="0" applyFont="1" applyFill="1" applyAlignment="1">
      <alignment horizontal="center" vertical="center" wrapText="1"/>
    </xf>
    <xf numFmtId="0" fontId="85" fillId="2" borderId="11" xfId="0" applyFont="1" applyFill="1" applyBorder="1" applyAlignment="1">
      <alignment horizontal="center" vertical="center" wrapText="1"/>
    </xf>
    <xf numFmtId="0" fontId="85" fillId="2" borderId="40" xfId="0" applyFont="1" applyFill="1" applyBorder="1" applyAlignment="1">
      <alignment horizontal="center" vertical="center" wrapText="1"/>
    </xf>
    <xf numFmtId="0" fontId="85" fillId="2" borderId="38" xfId="0" applyFont="1" applyFill="1" applyBorder="1" applyAlignment="1">
      <alignment horizontal="center" vertical="center" wrapText="1"/>
    </xf>
    <xf numFmtId="0" fontId="85" fillId="2" borderId="39" xfId="0" applyFont="1" applyFill="1" applyBorder="1" applyAlignment="1">
      <alignment horizontal="center" vertical="center" wrapText="1"/>
    </xf>
    <xf numFmtId="168" fontId="84" fillId="0" borderId="53" xfId="0" applyNumberFormat="1" applyFont="1" applyBorder="1" applyAlignment="1" applyProtection="1">
      <alignment horizontal="center" vertical="center"/>
      <protection locked="0"/>
    </xf>
    <xf numFmtId="168" fontId="94" fillId="0" borderId="53" xfId="0" applyNumberFormat="1" applyFont="1" applyBorder="1" applyAlignment="1" applyProtection="1">
      <alignment horizontal="center" vertical="center"/>
      <protection locked="0"/>
    </xf>
    <xf numFmtId="0" fontId="2" fillId="2" borderId="32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0" fontId="7" fillId="2" borderId="248" xfId="0" applyFont="1" applyFill="1" applyBorder="1" applyAlignment="1">
      <alignment horizontal="center" vertical="center" wrapText="1"/>
    </xf>
    <xf numFmtId="0" fontId="7" fillId="2" borderId="163" xfId="0" applyFont="1" applyFill="1" applyBorder="1" applyAlignment="1">
      <alignment horizontal="center" vertical="center" wrapText="1"/>
    </xf>
    <xf numFmtId="0" fontId="7" fillId="2" borderId="78" xfId="0" applyFont="1" applyFill="1" applyBorder="1" applyAlignment="1">
      <alignment horizontal="center" vertical="center" wrapText="1"/>
    </xf>
    <xf numFmtId="0" fontId="7" fillId="2" borderId="160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84" fillId="0" borderId="42" xfId="0" applyFont="1" applyBorder="1" applyAlignment="1" applyProtection="1">
      <alignment horizontal="left" vertical="center"/>
      <protection locked="0"/>
    </xf>
    <xf numFmtId="0" fontId="84" fillId="0" borderId="46" xfId="0" applyFont="1" applyBorder="1" applyAlignment="1" applyProtection="1">
      <alignment horizontal="left" vertical="center"/>
      <protection locked="0"/>
    </xf>
    <xf numFmtId="0" fontId="84" fillId="0" borderId="47" xfId="0" applyFont="1" applyBorder="1" applyAlignment="1" applyProtection="1">
      <alignment horizontal="left" vertical="center"/>
      <protection locked="0"/>
    </xf>
    <xf numFmtId="0" fontId="84" fillId="0" borderId="48" xfId="0" applyFont="1" applyBorder="1" applyAlignment="1" applyProtection="1">
      <alignment horizontal="left" vertical="center"/>
      <protection locked="0"/>
    </xf>
    <xf numFmtId="0" fontId="84" fillId="0" borderId="43" xfId="0" applyFont="1" applyBorder="1" applyAlignment="1" applyProtection="1">
      <alignment horizontal="left" vertical="center"/>
      <protection locked="0"/>
    </xf>
    <xf numFmtId="0" fontId="84" fillId="0" borderId="42" xfId="0" applyFont="1" applyBorder="1" applyAlignment="1" applyProtection="1">
      <alignment horizontal="left" vertical="center" wrapText="1"/>
      <protection locked="0"/>
    </xf>
    <xf numFmtId="0" fontId="84" fillId="0" borderId="46" xfId="0" applyFont="1" applyBorder="1" applyAlignment="1" applyProtection="1">
      <alignment horizontal="left" vertical="center" wrapText="1"/>
      <protection locked="0"/>
    </xf>
    <xf numFmtId="0" fontId="84" fillId="0" borderId="47" xfId="0" applyFont="1" applyBorder="1" applyAlignment="1" applyProtection="1">
      <alignment horizontal="left" vertical="center" wrapText="1"/>
      <protection locked="0"/>
    </xf>
    <xf numFmtId="0" fontId="84" fillId="0" borderId="130" xfId="0" applyFont="1" applyBorder="1" applyAlignment="1" applyProtection="1">
      <alignment horizontal="left" vertical="center"/>
      <protection locked="0"/>
    </xf>
    <xf numFmtId="0" fontId="84" fillId="0" borderId="105" xfId="0" applyFont="1" applyBorder="1" applyAlignment="1" applyProtection="1">
      <alignment horizontal="left" vertical="center"/>
      <protection locked="0"/>
    </xf>
    <xf numFmtId="0" fontId="84" fillId="0" borderId="111" xfId="0" applyFont="1" applyBorder="1" applyAlignment="1" applyProtection="1">
      <alignment horizontal="left" vertical="center"/>
      <protection locked="0"/>
    </xf>
    <xf numFmtId="0" fontId="84" fillId="0" borderId="131" xfId="0" applyFont="1" applyBorder="1" applyAlignment="1" applyProtection="1">
      <alignment horizontal="left" vertical="center"/>
      <protection locked="0"/>
    </xf>
    <xf numFmtId="0" fontId="82" fillId="2" borderId="106" xfId="0" applyFont="1" applyFill="1" applyBorder="1" applyAlignment="1">
      <alignment horizontal="left" vertical="center"/>
    </xf>
    <xf numFmtId="0" fontId="82" fillId="2" borderId="29" xfId="0" applyFont="1" applyFill="1" applyBorder="1" applyAlignment="1">
      <alignment horizontal="left" vertical="center"/>
    </xf>
    <xf numFmtId="0" fontId="82" fillId="2" borderId="135" xfId="0" applyFont="1" applyFill="1" applyBorder="1" applyAlignment="1">
      <alignment horizontal="left" vertical="center"/>
    </xf>
    <xf numFmtId="0" fontId="82" fillId="2" borderId="110" xfId="0" applyFont="1" applyFill="1" applyBorder="1" applyAlignment="1">
      <alignment horizontal="left" vertical="center"/>
    </xf>
    <xf numFmtId="0" fontId="82" fillId="2" borderId="62" xfId="0" applyFont="1" applyFill="1" applyBorder="1" applyAlignment="1">
      <alignment horizontal="left" vertical="center"/>
    </xf>
    <xf numFmtId="0" fontId="82" fillId="2" borderId="138" xfId="0" applyFont="1" applyFill="1" applyBorder="1" applyAlignment="1">
      <alignment horizontal="left" vertical="center"/>
    </xf>
    <xf numFmtId="0" fontId="7" fillId="2" borderId="107" xfId="0" applyFont="1" applyFill="1" applyBorder="1" applyAlignment="1">
      <alignment horizontal="center" vertical="center" wrapText="1"/>
    </xf>
    <xf numFmtId="0" fontId="7" fillId="2" borderId="106" xfId="0" applyFont="1" applyFill="1" applyBorder="1" applyAlignment="1">
      <alignment horizontal="left" vertical="center" wrapText="1"/>
    </xf>
    <xf numFmtId="0" fontId="7" fillId="2" borderId="135" xfId="0" applyFont="1" applyFill="1" applyBorder="1" applyAlignment="1">
      <alignment horizontal="left" vertical="center" wrapText="1"/>
    </xf>
    <xf numFmtId="14" fontId="84" fillId="0" borderId="53" xfId="0" applyNumberFormat="1" applyFont="1" applyBorder="1" applyAlignment="1" applyProtection="1">
      <alignment horizontal="center" vertical="center"/>
      <protection locked="0"/>
    </xf>
    <xf numFmtId="0" fontId="7" fillId="2" borderId="32" xfId="0" applyFont="1" applyFill="1" applyBorder="1" applyAlignment="1">
      <alignment horizontal="center" vertical="center"/>
    </xf>
    <xf numFmtId="0" fontId="7" fillId="2" borderId="33" xfId="0" applyFont="1" applyFill="1" applyBorder="1" applyAlignment="1">
      <alignment horizontal="center" vertical="center"/>
    </xf>
    <xf numFmtId="0" fontId="7" fillId="2" borderId="79" xfId="0" applyFont="1" applyFill="1" applyBorder="1" applyAlignment="1">
      <alignment horizontal="center" vertical="center"/>
    </xf>
    <xf numFmtId="0" fontId="7" fillId="2" borderId="142" xfId="0" applyFont="1" applyFill="1" applyBorder="1" applyAlignment="1">
      <alignment horizontal="center" vertical="center"/>
    </xf>
    <xf numFmtId="0" fontId="7" fillId="2" borderId="34" xfId="0" applyFont="1" applyFill="1" applyBorder="1" applyAlignment="1">
      <alignment horizontal="center" vertical="center"/>
    </xf>
    <xf numFmtId="0" fontId="83" fillId="0" borderId="29" xfId="0" applyFont="1" applyBorder="1" applyAlignment="1" applyProtection="1">
      <alignment horizontal="left" vertical="center"/>
      <protection locked="0"/>
    </xf>
    <xf numFmtId="0" fontId="83" fillId="0" borderId="62" xfId="0" applyFont="1" applyBorder="1" applyAlignment="1" applyProtection="1">
      <alignment horizontal="left" vertical="center"/>
      <protection locked="0"/>
    </xf>
    <xf numFmtId="0" fontId="83" fillId="0" borderId="106" xfId="0" applyFont="1" applyBorder="1" applyAlignment="1" applyProtection="1">
      <alignment horizontal="left" vertical="center"/>
      <protection locked="0"/>
    </xf>
    <xf numFmtId="0" fontId="83" fillId="0" borderId="23" xfId="0" applyFont="1" applyBorder="1" applyAlignment="1" applyProtection="1">
      <alignment horizontal="left" vertical="center"/>
      <protection locked="0"/>
    </xf>
    <xf numFmtId="0" fontId="7" fillId="2" borderId="106" xfId="0" applyFont="1" applyFill="1" applyBorder="1" applyAlignment="1" applyProtection="1">
      <alignment horizontal="center" vertical="center"/>
      <protection locked="0"/>
    </xf>
    <xf numFmtId="0" fontId="75" fillId="2" borderId="42" xfId="0" applyFont="1" applyFill="1" applyBorder="1" applyAlignment="1">
      <alignment horizontal="left" vertical="center" wrapText="1"/>
    </xf>
    <xf numFmtId="0" fontId="75" fillId="2" borderId="46" xfId="0" applyFont="1" applyFill="1" applyBorder="1" applyAlignment="1">
      <alignment horizontal="left" vertical="center" wrapText="1"/>
    </xf>
    <xf numFmtId="0" fontId="75" fillId="2" borderId="47" xfId="0" applyFont="1" applyFill="1" applyBorder="1" applyAlignment="1">
      <alignment horizontal="left" vertical="center" wrapText="1"/>
    </xf>
    <xf numFmtId="0" fontId="75" fillId="2" borderId="93" xfId="0" applyFont="1" applyFill="1" applyBorder="1" applyAlignment="1">
      <alignment horizontal="left" vertical="center" wrapText="1"/>
    </xf>
    <xf numFmtId="0" fontId="75" fillId="2" borderId="94" xfId="0" applyFont="1" applyFill="1" applyBorder="1" applyAlignment="1">
      <alignment horizontal="left" vertical="center" wrapText="1"/>
    </xf>
    <xf numFmtId="0" fontId="75" fillId="2" borderId="147" xfId="0" applyFont="1" applyFill="1" applyBorder="1" applyAlignment="1">
      <alignment horizontal="left" vertical="center" wrapText="1"/>
    </xf>
    <xf numFmtId="0" fontId="7" fillId="2" borderId="135" xfId="0" applyFont="1" applyFill="1" applyBorder="1" applyAlignment="1" applyProtection="1">
      <alignment horizontal="center" vertical="center"/>
      <protection locked="0"/>
    </xf>
    <xf numFmtId="0" fontId="7" fillId="2" borderId="107" xfId="0" applyFont="1" applyFill="1" applyBorder="1" applyAlignment="1" applyProtection="1">
      <alignment horizontal="center" vertical="center"/>
      <protection locked="0"/>
    </xf>
    <xf numFmtId="0" fontId="83" fillId="0" borderId="135" xfId="0" applyFont="1" applyBorder="1" applyAlignment="1" applyProtection="1">
      <alignment horizontal="left" vertical="center"/>
      <protection locked="0"/>
    </xf>
    <xf numFmtId="0" fontId="83" fillId="0" borderId="110" xfId="0" applyFont="1" applyBorder="1" applyAlignment="1" applyProtection="1">
      <alignment horizontal="left" vertical="center"/>
      <protection locked="0"/>
    </xf>
    <xf numFmtId="0" fontId="83" fillId="0" borderId="138" xfId="0" applyFont="1" applyBorder="1" applyAlignment="1" applyProtection="1">
      <alignment horizontal="left" vertical="center"/>
      <protection locked="0"/>
    </xf>
    <xf numFmtId="0" fontId="83" fillId="0" borderId="107" xfId="0" applyFont="1" applyBorder="1" applyAlignment="1" applyProtection="1">
      <alignment horizontal="left" vertical="center"/>
      <protection locked="0"/>
    </xf>
    <xf numFmtId="0" fontId="75" fillId="2" borderId="79" xfId="0" applyFont="1" applyFill="1" applyBorder="1" applyAlignment="1">
      <alignment horizontal="center" vertical="center"/>
    </xf>
    <xf numFmtId="0" fontId="75" fillId="2" borderId="37" xfId="0" applyFont="1" applyFill="1" applyBorder="1" applyAlignment="1">
      <alignment horizontal="center" vertical="center"/>
    </xf>
    <xf numFmtId="0" fontId="75" fillId="2" borderId="38" xfId="0" applyFont="1" applyFill="1" applyBorder="1" applyAlignment="1">
      <alignment horizontal="center" vertical="center"/>
    </xf>
    <xf numFmtId="0" fontId="75" fillId="2" borderId="41" xfId="0" applyFont="1" applyFill="1" applyBorder="1" applyAlignment="1">
      <alignment horizontal="center" vertical="center"/>
    </xf>
    <xf numFmtId="0" fontId="67" fillId="0" borderId="142" xfId="0" applyFont="1" applyBorder="1" applyAlignment="1" applyProtection="1">
      <alignment horizontal="center" vertical="center"/>
      <protection locked="0"/>
    </xf>
    <xf numFmtId="0" fontId="67" fillId="0" borderId="33" xfId="0" applyFont="1" applyBorder="1" applyAlignment="1" applyProtection="1">
      <alignment horizontal="center" vertical="center"/>
      <protection locked="0"/>
    </xf>
    <xf numFmtId="0" fontId="67" fillId="0" borderId="79" xfId="0" applyFont="1" applyBorder="1" applyAlignment="1" applyProtection="1">
      <alignment horizontal="center" vertical="center"/>
      <protection locked="0"/>
    </xf>
    <xf numFmtId="0" fontId="67" fillId="0" borderId="35" xfId="0" applyFont="1" applyBorder="1" applyAlignment="1" applyProtection="1">
      <alignment horizontal="center" vertical="center"/>
      <protection locked="0"/>
    </xf>
    <xf numFmtId="0" fontId="67" fillId="0" borderId="0" xfId="0" applyFont="1" applyAlignment="1" applyProtection="1">
      <alignment horizontal="center" vertical="center"/>
      <protection locked="0"/>
    </xf>
    <xf numFmtId="0" fontId="67" fillId="0" borderId="36" xfId="0" applyFont="1" applyBorder="1" applyAlignment="1" applyProtection="1">
      <alignment horizontal="center" vertical="center"/>
      <protection locked="0"/>
    </xf>
    <xf numFmtId="0" fontId="67" fillId="0" borderId="37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 applyProtection="1">
      <alignment horizontal="center" vertical="center"/>
      <protection locked="0"/>
    </xf>
    <xf numFmtId="0" fontId="75" fillId="2" borderId="52" xfId="0" applyFont="1" applyFill="1" applyBorder="1" applyAlignment="1">
      <alignment horizontal="center" vertical="center"/>
    </xf>
    <xf numFmtId="0" fontId="75" fillId="0" borderId="53" xfId="0" applyFont="1" applyBorder="1" applyAlignment="1" applyProtection="1">
      <alignment horizontal="center" vertical="center"/>
      <protection locked="0"/>
    </xf>
    <xf numFmtId="0" fontId="75" fillId="0" borderId="66" xfId="0" applyFont="1" applyBorder="1" applyAlignment="1" applyProtection="1">
      <alignment horizontal="center" vertical="center"/>
      <protection locked="0"/>
    </xf>
    <xf numFmtId="0" fontId="82" fillId="0" borderId="53" xfId="0" applyFont="1" applyBorder="1" applyAlignment="1" applyProtection="1">
      <alignment horizontal="center" vertical="center"/>
      <protection locked="0"/>
    </xf>
    <xf numFmtId="0" fontId="82" fillId="0" borderId="66" xfId="0" applyFont="1" applyBorder="1" applyAlignment="1" applyProtection="1">
      <alignment horizontal="center" vertical="center"/>
      <protection locked="0"/>
    </xf>
    <xf numFmtId="0" fontId="82" fillId="0" borderId="53" xfId="0" applyFont="1" applyBorder="1" applyAlignment="1" applyProtection="1">
      <alignment horizontal="left" vertical="center"/>
      <protection locked="0"/>
    </xf>
    <xf numFmtId="0" fontId="8" fillId="2" borderId="51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7" fillId="2" borderId="51" xfId="0" applyFont="1" applyFill="1" applyBorder="1" applyAlignment="1">
      <alignment horizontal="center" vertical="center"/>
    </xf>
    <xf numFmtId="0" fontId="7" fillId="2" borderId="150" xfId="0" applyFont="1" applyFill="1" applyBorder="1" applyAlignment="1">
      <alignment horizontal="center" vertical="center"/>
    </xf>
    <xf numFmtId="0" fontId="79" fillId="2" borderId="4" xfId="0" applyFont="1" applyFill="1" applyBorder="1" applyAlignment="1">
      <alignment horizontal="center" vertical="center" wrapText="1"/>
    </xf>
    <xf numFmtId="0" fontId="79" fillId="2" borderId="3" xfId="0" applyFont="1" applyFill="1" applyBorder="1" applyAlignment="1">
      <alignment horizontal="center" vertical="center" wrapText="1"/>
    </xf>
    <xf numFmtId="0" fontId="79" fillId="2" borderId="10" xfId="0" applyFont="1" applyFill="1" applyBorder="1" applyAlignment="1">
      <alignment horizontal="center" vertical="center" wrapText="1"/>
    </xf>
    <xf numFmtId="0" fontId="79" fillId="2" borderId="0" xfId="0" applyFont="1" applyFill="1" applyAlignment="1">
      <alignment horizontal="center" vertical="center" wrapText="1"/>
    </xf>
    <xf numFmtId="0" fontId="79" fillId="2" borderId="19" xfId="0" applyFont="1" applyFill="1" applyBorder="1" applyAlignment="1">
      <alignment horizontal="center" vertical="center" wrapText="1"/>
    </xf>
    <xf numFmtId="0" fontId="79" fillId="2" borderId="18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19" xfId="0" applyFont="1" applyFill="1" applyBorder="1" applyAlignment="1">
      <alignment horizontal="center" vertical="center" wrapText="1"/>
    </xf>
    <xf numFmtId="0" fontId="10" fillId="2" borderId="18" xfId="0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0" fontId="94" fillId="0" borderId="26" xfId="0" applyFont="1" applyBorder="1" applyAlignment="1" applyProtection="1">
      <alignment horizontal="left" vertical="center"/>
      <protection locked="0"/>
    </xf>
    <xf numFmtId="0" fontId="94" fillId="0" borderId="27" xfId="0" applyFont="1" applyBorder="1" applyAlignment="1" applyProtection="1">
      <alignment horizontal="left" vertical="center"/>
      <protection locked="0"/>
    </xf>
    <xf numFmtId="0" fontId="94" fillId="0" borderId="28" xfId="0" applyFont="1" applyBorder="1" applyAlignment="1" applyProtection="1">
      <alignment horizontal="left" vertical="center"/>
      <protection locked="0"/>
    </xf>
    <xf numFmtId="0" fontId="15" fillId="2" borderId="51" xfId="0" applyFont="1" applyFill="1" applyBorder="1" applyAlignment="1">
      <alignment horizontal="center" vertical="center"/>
    </xf>
    <xf numFmtId="0" fontId="39" fillId="0" borderId="51" xfId="0" applyFont="1" applyBorder="1" applyAlignment="1" applyProtection="1">
      <alignment horizontal="left" vertical="center"/>
      <protection locked="0"/>
    </xf>
    <xf numFmtId="0" fontId="39" fillId="0" borderId="53" xfId="0" applyFont="1" applyBorder="1" applyAlignment="1" applyProtection="1">
      <alignment horizontal="left" vertical="center"/>
      <protection locked="0"/>
    </xf>
    <xf numFmtId="0" fontId="39" fillId="0" borderId="53" xfId="0" applyFont="1" applyBorder="1" applyAlignment="1" applyProtection="1">
      <alignment horizontal="center" vertical="center"/>
      <protection locked="0"/>
    </xf>
    <xf numFmtId="0" fontId="39" fillId="0" borderId="150" xfId="0" applyFont="1" applyBorder="1" applyAlignment="1" applyProtection="1">
      <alignment horizontal="center" vertical="center"/>
      <protection locked="0"/>
    </xf>
    <xf numFmtId="0" fontId="39" fillId="0" borderId="51" xfId="0" applyFont="1" applyBorder="1" applyAlignment="1" applyProtection="1">
      <alignment horizontal="center" vertical="center"/>
      <protection locked="0"/>
    </xf>
    <xf numFmtId="0" fontId="39" fillId="0" borderId="53" xfId="49" applyFont="1" applyBorder="1" applyAlignment="1" applyProtection="1">
      <alignment horizontal="left" vertical="center"/>
      <protection locked="0"/>
    </xf>
    <xf numFmtId="0" fontId="39" fillId="0" borderId="150" xfId="49" applyFont="1" applyBorder="1" applyAlignment="1" applyProtection="1">
      <alignment horizontal="left" vertical="center"/>
      <protection locked="0"/>
    </xf>
    <xf numFmtId="0" fontId="39" fillId="0" borderId="27" xfId="0" applyFont="1" applyBorder="1" applyAlignment="1" applyProtection="1">
      <alignment horizontal="left" vertical="center"/>
      <protection locked="0"/>
    </xf>
    <xf numFmtId="0" fontId="39" fillId="0" borderId="28" xfId="0" applyFont="1" applyBorder="1" applyAlignment="1" applyProtection="1">
      <alignment horizontal="left" vertical="center"/>
      <protection locked="0"/>
    </xf>
    <xf numFmtId="0" fontId="75" fillId="0" borderId="53" xfId="0" applyFont="1" applyBorder="1" applyAlignment="1" applyProtection="1">
      <alignment horizontal="left" vertical="center"/>
      <protection locked="0"/>
    </xf>
    <xf numFmtId="0" fontId="49" fillId="2" borderId="221" xfId="0" applyFont="1" applyFill="1" applyBorder="1" applyAlignment="1">
      <alignment horizontal="center" vertical="center"/>
    </xf>
    <xf numFmtId="0" fontId="49" fillId="2" borderId="59" xfId="0" applyFont="1" applyFill="1" applyBorder="1" applyAlignment="1">
      <alignment horizontal="center" vertical="center"/>
    </xf>
    <xf numFmtId="0" fontId="49" fillId="2" borderId="59" xfId="0" applyFont="1" applyFill="1" applyBorder="1" applyAlignment="1">
      <alignment horizontal="left" vertical="center"/>
    </xf>
    <xf numFmtId="0" fontId="49" fillId="2" borderId="64" xfId="0" applyFont="1" applyFill="1" applyBorder="1" applyAlignment="1">
      <alignment horizontal="center" vertical="center"/>
    </xf>
    <xf numFmtId="0" fontId="39" fillId="0" borderId="28" xfId="0" applyFont="1" applyBorder="1" applyAlignment="1" applyProtection="1">
      <alignment horizontal="center" vertical="center" wrapText="1"/>
      <protection locked="0"/>
    </xf>
    <xf numFmtId="0" fontId="39" fillId="0" borderId="53" xfId="0" applyFont="1" applyBorder="1" applyAlignment="1" applyProtection="1">
      <alignment horizontal="center" vertical="center" wrapText="1"/>
      <protection locked="0"/>
    </xf>
    <xf numFmtId="0" fontId="39" fillId="0" borderId="150" xfId="0" applyFont="1" applyBorder="1" applyAlignment="1" applyProtection="1">
      <alignment horizontal="center" vertical="center" wrapText="1"/>
      <protection locked="0"/>
    </xf>
    <xf numFmtId="0" fontId="39" fillId="0" borderId="26" xfId="0" applyFont="1" applyBorder="1" applyAlignment="1" applyProtection="1">
      <alignment horizontal="left" vertical="center"/>
      <protection locked="0"/>
    </xf>
    <xf numFmtId="0" fontId="39" fillId="0" borderId="161" xfId="0" applyFont="1" applyBorder="1" applyAlignment="1" applyProtection="1">
      <alignment horizontal="left" vertical="center"/>
      <protection locked="0"/>
    </xf>
    <xf numFmtId="0" fontId="95" fillId="0" borderId="51" xfId="0" applyFont="1" applyBorder="1" applyAlignment="1" applyProtection="1">
      <alignment horizontal="left" vertical="center"/>
      <protection locked="0"/>
    </xf>
    <xf numFmtId="0" fontId="95" fillId="0" borderId="53" xfId="0" applyFont="1" applyBorder="1" applyAlignment="1" applyProtection="1">
      <alignment horizontal="left" vertical="center"/>
      <protection locked="0"/>
    </xf>
    <xf numFmtId="0" fontId="95" fillId="0" borderId="53" xfId="0" applyFont="1" applyBorder="1" applyAlignment="1" applyProtection="1">
      <alignment horizontal="center" vertical="center"/>
      <protection locked="0"/>
    </xf>
    <xf numFmtId="0" fontId="95" fillId="0" borderId="150" xfId="0" applyFont="1" applyBorder="1" applyAlignment="1" applyProtection="1">
      <alignment horizontal="center" vertical="center"/>
      <protection locked="0"/>
    </xf>
    <xf numFmtId="0" fontId="95" fillId="0" borderId="51" xfId="0" applyFont="1" applyBorder="1" applyAlignment="1" applyProtection="1">
      <alignment horizontal="center" vertical="center"/>
      <protection locked="0"/>
    </xf>
    <xf numFmtId="0" fontId="95" fillId="0" borderId="53" xfId="49" applyFont="1" applyBorder="1" applyAlignment="1" applyProtection="1">
      <alignment horizontal="left" vertical="center"/>
      <protection locked="0"/>
    </xf>
    <xf numFmtId="0" fontId="95" fillId="0" borderId="150" xfId="49" applyFont="1" applyBorder="1" applyAlignment="1" applyProtection="1">
      <alignment horizontal="left" vertical="center"/>
      <protection locked="0"/>
    </xf>
    <xf numFmtId="0" fontId="95" fillId="0" borderId="26" xfId="0" applyFont="1" applyBorder="1" applyAlignment="1" applyProtection="1">
      <alignment horizontal="left" vertical="center"/>
      <protection locked="0"/>
    </xf>
    <xf numFmtId="0" fontId="95" fillId="0" borderId="27" xfId="0" applyFont="1" applyBorder="1" applyAlignment="1" applyProtection="1">
      <alignment horizontal="left" vertical="center"/>
      <protection locked="0"/>
    </xf>
    <xf numFmtId="0" fontId="95" fillId="0" borderId="161" xfId="0" applyFont="1" applyBorder="1" applyAlignment="1" applyProtection="1">
      <alignment horizontal="left" vertical="center"/>
      <protection locked="0"/>
    </xf>
    <xf numFmtId="0" fontId="16" fillId="0" borderId="53" xfId="0" applyFont="1" applyBorder="1" applyAlignment="1" applyProtection="1">
      <alignment horizontal="center" vertical="center" wrapText="1"/>
      <protection locked="0"/>
    </xf>
    <xf numFmtId="0" fontId="16" fillId="0" borderId="150" xfId="0" applyFont="1" applyBorder="1" applyAlignment="1" applyProtection="1">
      <alignment horizontal="center" vertical="center" wrapText="1"/>
      <protection locked="0"/>
    </xf>
    <xf numFmtId="0" fontId="16" fillId="0" borderId="51" xfId="0" applyFont="1" applyBorder="1" applyAlignment="1" applyProtection="1">
      <alignment horizontal="left" vertical="center"/>
      <protection locked="0"/>
    </xf>
    <xf numFmtId="0" fontId="16" fillId="0" borderId="53" xfId="0" applyFont="1" applyBorder="1" applyAlignment="1" applyProtection="1">
      <alignment horizontal="left" vertical="center"/>
      <protection locked="0"/>
    </xf>
    <xf numFmtId="0" fontId="16" fillId="0" borderId="53" xfId="0" applyFont="1" applyBorder="1" applyAlignment="1" applyProtection="1">
      <alignment horizontal="center" vertical="center"/>
      <protection locked="0"/>
    </xf>
    <xf numFmtId="0" fontId="16" fillId="0" borderId="150" xfId="0" applyFont="1" applyBorder="1" applyAlignment="1" applyProtection="1">
      <alignment horizontal="center" vertical="center"/>
      <protection locked="0"/>
    </xf>
    <xf numFmtId="0" fontId="16" fillId="0" borderId="51" xfId="0" applyFont="1" applyBorder="1" applyAlignment="1" applyProtection="1">
      <alignment horizontal="center" vertical="center"/>
      <protection locked="0"/>
    </xf>
    <xf numFmtId="0" fontId="92" fillId="0" borderId="53" xfId="49" applyFont="1" applyBorder="1" applyAlignment="1" applyProtection="1">
      <alignment horizontal="left" vertical="center"/>
      <protection locked="0"/>
    </xf>
    <xf numFmtId="0" fontId="92" fillId="0" borderId="150" xfId="49" applyFont="1" applyBorder="1" applyAlignment="1" applyProtection="1">
      <alignment horizontal="left" vertical="center"/>
      <protection locked="0"/>
    </xf>
    <xf numFmtId="0" fontId="95" fillId="0" borderId="28" xfId="0" applyFont="1" applyBorder="1" applyAlignment="1" applyProtection="1">
      <alignment horizontal="center" vertical="center" wrapText="1"/>
      <protection locked="0"/>
    </xf>
    <xf numFmtId="0" fontId="95" fillId="0" borderId="53" xfId="0" applyFont="1" applyBorder="1" applyAlignment="1" applyProtection="1">
      <alignment horizontal="center" vertical="center" wrapText="1"/>
      <protection locked="0"/>
    </xf>
    <xf numFmtId="0" fontId="95" fillId="0" borderId="150" xfId="0" applyFont="1" applyBorder="1" applyAlignment="1" applyProtection="1">
      <alignment horizontal="center" vertical="center" wrapText="1"/>
      <protection locked="0"/>
    </xf>
    <xf numFmtId="0" fontId="16" fillId="0" borderId="26" xfId="0" applyFont="1" applyBorder="1" applyAlignment="1" applyProtection="1">
      <alignment horizontal="left" vertical="center"/>
      <protection locked="0"/>
    </xf>
    <xf numFmtId="0" fontId="16" fillId="0" borderId="27" xfId="0" applyFont="1" applyBorder="1" applyAlignment="1" applyProtection="1">
      <alignment horizontal="left" vertical="center"/>
      <protection locked="0"/>
    </xf>
    <xf numFmtId="0" fontId="16" fillId="0" borderId="161" xfId="0" applyFont="1" applyBorder="1" applyAlignment="1" applyProtection="1">
      <alignment horizontal="left" vertical="center"/>
      <protection locked="0"/>
    </xf>
    <xf numFmtId="0" fontId="16" fillId="0" borderId="28" xfId="0" applyFont="1" applyBorder="1" applyAlignment="1" applyProtection="1">
      <alignment horizontal="left" vertical="center"/>
      <protection locked="0"/>
    </xf>
    <xf numFmtId="0" fontId="16" fillId="2" borderId="135" xfId="0" applyFont="1" applyFill="1" applyBorder="1" applyAlignment="1">
      <alignment horizontal="center" vertical="center"/>
    </xf>
    <xf numFmtId="0" fontId="16" fillId="2" borderId="107" xfId="0" applyFont="1" applyFill="1" applyBorder="1" applyAlignment="1">
      <alignment horizontal="center" vertical="center"/>
    </xf>
    <xf numFmtId="0" fontId="92" fillId="0" borderId="26" xfId="0" applyFont="1" applyBorder="1" applyAlignment="1" applyProtection="1">
      <alignment horizontal="center" vertical="center"/>
      <protection locked="0"/>
    </xf>
    <xf numFmtId="0" fontId="92" fillId="0" borderId="27" xfId="0" applyFont="1" applyBorder="1" applyAlignment="1" applyProtection="1">
      <alignment horizontal="center" vertical="center"/>
      <protection locked="0"/>
    </xf>
    <xf numFmtId="0" fontId="92" fillId="0" borderId="28" xfId="0" applyFont="1" applyBorder="1" applyAlignment="1" applyProtection="1">
      <alignment horizontal="center" vertical="center"/>
      <protection locked="0"/>
    </xf>
    <xf numFmtId="0" fontId="16" fillId="2" borderId="106" xfId="0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0" fontId="16" fillId="2" borderId="139" xfId="0" applyFont="1" applyFill="1" applyBorder="1" applyAlignment="1">
      <alignment horizontal="center" vertical="center"/>
    </xf>
    <xf numFmtId="0" fontId="16" fillId="2" borderId="104" xfId="0" applyFont="1" applyFill="1" applyBorder="1" applyAlignment="1">
      <alignment horizontal="center" vertical="center"/>
    </xf>
    <xf numFmtId="0" fontId="16" fillId="0" borderId="96" xfId="0" applyFont="1" applyBorder="1" applyAlignment="1" applyProtection="1">
      <alignment horizontal="center" vertical="center" wrapText="1"/>
      <protection locked="0"/>
    </xf>
    <xf numFmtId="0" fontId="16" fillId="0" borderId="94" xfId="0" applyFont="1" applyBorder="1" applyAlignment="1" applyProtection="1">
      <alignment horizontal="center" vertical="center" wrapText="1"/>
      <protection locked="0"/>
    </xf>
    <xf numFmtId="0" fontId="16" fillId="0" borderId="147" xfId="0" applyFont="1" applyBorder="1" applyAlignment="1" applyProtection="1">
      <alignment horizontal="center" vertical="center" wrapText="1"/>
      <protection locked="0"/>
    </xf>
    <xf numFmtId="0" fontId="16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6" fillId="2" borderId="142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 vertical="center"/>
    </xf>
    <xf numFmtId="0" fontId="16" fillId="2" borderId="37" xfId="0" applyFont="1" applyFill="1" applyBorder="1" applyAlignment="1">
      <alignment horizontal="center" vertical="center"/>
    </xf>
    <xf numFmtId="0" fontId="16" fillId="2" borderId="38" xfId="0" applyFont="1" applyFill="1" applyBorder="1" applyAlignment="1">
      <alignment horizontal="center" vertical="center"/>
    </xf>
    <xf numFmtId="0" fontId="15" fillId="2" borderId="93" xfId="0" applyFont="1" applyFill="1" applyBorder="1" applyAlignment="1">
      <alignment horizontal="center" vertical="center"/>
    </xf>
    <xf numFmtId="0" fontId="15" fillId="2" borderId="95" xfId="0" applyFont="1" applyFill="1" applyBorder="1" applyAlignment="1">
      <alignment horizontal="center" vertical="center"/>
    </xf>
    <xf numFmtId="0" fontId="16" fillId="0" borderId="93" xfId="0" applyFont="1" applyBorder="1" applyAlignment="1" applyProtection="1">
      <alignment horizontal="left" vertical="center"/>
      <protection locked="0"/>
    </xf>
    <xf numFmtId="0" fontId="16" fillId="0" borderId="94" xfId="0" applyFont="1" applyBorder="1" applyAlignment="1" applyProtection="1">
      <alignment horizontal="left" vertical="center"/>
      <protection locked="0"/>
    </xf>
    <xf numFmtId="0" fontId="16" fillId="0" borderId="94" xfId="0" applyFont="1" applyBorder="1" applyAlignment="1" applyProtection="1">
      <alignment horizontal="center" vertical="center"/>
      <protection locked="0"/>
    </xf>
    <xf numFmtId="0" fontId="16" fillId="0" borderId="147" xfId="0" applyFont="1" applyBorder="1" applyAlignment="1" applyProtection="1">
      <alignment horizontal="center" vertical="center"/>
      <protection locked="0"/>
    </xf>
    <xf numFmtId="0" fontId="16" fillId="0" borderId="93" xfId="0" applyFont="1" applyBorder="1" applyAlignment="1" applyProtection="1">
      <alignment horizontal="center" vertical="center"/>
      <protection locked="0"/>
    </xf>
    <xf numFmtId="0" fontId="92" fillId="0" borderId="94" xfId="49" applyFont="1" applyBorder="1" applyAlignment="1" applyProtection="1">
      <alignment horizontal="left" vertical="center"/>
      <protection locked="0"/>
    </xf>
    <xf numFmtId="0" fontId="92" fillId="0" borderId="147" xfId="49" applyFont="1" applyBorder="1" applyAlignment="1" applyProtection="1">
      <alignment horizontal="left" vertical="center"/>
      <protection locked="0"/>
    </xf>
    <xf numFmtId="0" fontId="16" fillId="0" borderId="95" xfId="0" applyFont="1" applyBorder="1" applyAlignment="1" applyProtection="1">
      <alignment horizontal="left" vertical="center"/>
      <protection locked="0"/>
    </xf>
    <xf numFmtId="0" fontId="16" fillId="0" borderId="149" xfId="0" applyFont="1" applyBorder="1" applyAlignment="1" applyProtection="1">
      <alignment horizontal="left" vertical="center"/>
      <protection locked="0"/>
    </xf>
    <xf numFmtId="0" fontId="16" fillId="0" borderId="162" xfId="0" applyFont="1" applyBorder="1" applyAlignment="1" applyProtection="1">
      <alignment horizontal="left" vertical="center"/>
      <protection locked="0"/>
    </xf>
    <xf numFmtId="0" fontId="7" fillId="2" borderId="26" xfId="0" applyFont="1" applyFill="1" applyBorder="1" applyAlignment="1" applyProtection="1">
      <alignment horizontal="center" vertical="center"/>
      <protection locked="0"/>
    </xf>
    <xf numFmtId="0" fontId="7" fillId="2" borderId="27" xfId="0" applyFont="1" applyFill="1" applyBorder="1" applyAlignment="1" applyProtection="1">
      <alignment horizontal="center" vertical="center"/>
      <protection locked="0"/>
    </xf>
    <xf numFmtId="0" fontId="92" fillId="0" borderId="161" xfId="0" applyFont="1" applyBorder="1" applyAlignment="1" applyProtection="1">
      <alignment horizontal="center" vertical="center"/>
      <protection locked="0"/>
    </xf>
    <xf numFmtId="0" fontId="10" fillId="2" borderId="42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10" fillId="2" borderId="93" xfId="0" applyFont="1" applyFill="1" applyBorder="1" applyAlignment="1">
      <alignment horizontal="center" vertical="center"/>
    </xf>
    <xf numFmtId="0" fontId="10" fillId="2" borderId="94" xfId="0" applyFont="1" applyFill="1" applyBorder="1" applyAlignment="1">
      <alignment horizontal="center" vertical="center"/>
    </xf>
    <xf numFmtId="0" fontId="10" fillId="2" borderId="94" xfId="0" applyFont="1" applyFill="1" applyBorder="1" applyAlignment="1">
      <alignment horizontal="center" vertical="center" wrapText="1"/>
    </xf>
    <xf numFmtId="0" fontId="7" fillId="2" borderId="28" xfId="0" applyFont="1" applyFill="1" applyBorder="1" applyAlignment="1">
      <alignment horizontal="center" vertical="center" wrapText="1"/>
    </xf>
    <xf numFmtId="0" fontId="7" fillId="2" borderId="53" xfId="0" applyFont="1" applyFill="1" applyBorder="1" applyAlignment="1">
      <alignment horizontal="center" vertical="center" wrapText="1"/>
    </xf>
    <xf numFmtId="0" fontId="7" fillId="2" borderId="150" xfId="0" applyFont="1" applyFill="1" applyBorder="1" applyAlignment="1">
      <alignment horizontal="center" vertical="center" wrapText="1"/>
    </xf>
    <xf numFmtId="0" fontId="7" fillId="2" borderId="149" xfId="0" applyFont="1" applyFill="1" applyBorder="1" applyAlignment="1">
      <alignment horizontal="left" vertical="center"/>
    </xf>
    <xf numFmtId="0" fontId="7" fillId="2" borderId="96" xfId="0" applyFont="1" applyFill="1" applyBorder="1" applyAlignment="1">
      <alignment horizontal="left" vertical="center"/>
    </xf>
    <xf numFmtId="0" fontId="7" fillId="2" borderId="53" xfId="0" applyFont="1" applyFill="1" applyBorder="1" applyAlignment="1">
      <alignment vertical="center"/>
    </xf>
    <xf numFmtId="0" fontId="10" fillId="2" borderId="32" xfId="0" applyFont="1" applyFill="1" applyBorder="1" applyAlignment="1">
      <alignment horizontal="center" vertical="center" wrapText="1"/>
    </xf>
    <xf numFmtId="0" fontId="10" fillId="2" borderId="34" xfId="0" applyFont="1" applyFill="1" applyBorder="1" applyAlignment="1">
      <alignment horizontal="center" vertical="center" wrapText="1"/>
    </xf>
    <xf numFmtId="0" fontId="10" fillId="2" borderId="40" xfId="0" applyFont="1" applyFill="1" applyBorder="1" applyAlignment="1">
      <alignment horizontal="center" vertical="center" wrapText="1"/>
    </xf>
    <xf numFmtId="0" fontId="10" fillId="2" borderId="39" xfId="0" applyFont="1" applyFill="1" applyBorder="1" applyAlignment="1">
      <alignment horizontal="center" vertical="center" wrapText="1"/>
    </xf>
    <xf numFmtId="0" fontId="10" fillId="2" borderId="33" xfId="0" applyFont="1" applyFill="1" applyBorder="1" applyAlignment="1">
      <alignment horizontal="center" vertical="center" wrapText="1"/>
    </xf>
    <xf numFmtId="0" fontId="10" fillId="2" borderId="38" xfId="0" applyFont="1" applyFill="1" applyBorder="1" applyAlignment="1">
      <alignment horizontal="center" vertical="center" wrapText="1"/>
    </xf>
    <xf numFmtId="0" fontId="7" fillId="2" borderId="164" xfId="0" applyFont="1" applyFill="1" applyBorder="1" applyAlignment="1">
      <alignment horizontal="center" vertical="center"/>
    </xf>
    <xf numFmtId="0" fontId="7" fillId="2" borderId="99" xfId="0" applyFont="1" applyFill="1" applyBorder="1" applyAlignment="1">
      <alignment horizontal="center" vertical="center"/>
    </xf>
    <xf numFmtId="0" fontId="7" fillId="2" borderId="95" xfId="0" applyFont="1" applyFill="1" applyBorder="1" applyAlignment="1">
      <alignment horizontal="left" vertical="center"/>
    </xf>
    <xf numFmtId="0" fontId="10" fillId="2" borderId="147" xfId="0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 wrapText="1"/>
      <protection locked="0"/>
    </xf>
    <xf numFmtId="0" fontId="92" fillId="0" borderId="0" xfId="0" applyFont="1" applyAlignment="1" applyProtection="1">
      <alignment horizontal="center" vertical="center" wrapText="1"/>
      <protection locked="0"/>
    </xf>
    <xf numFmtId="0" fontId="92" fillId="0" borderId="121" xfId="0" applyFont="1" applyBorder="1" applyAlignment="1" applyProtection="1">
      <alignment horizontal="center" vertical="center" wrapText="1"/>
      <protection locked="0"/>
    </xf>
    <xf numFmtId="0" fontId="92" fillId="0" borderId="159" xfId="0" applyFont="1" applyBorder="1" applyAlignment="1" applyProtection="1">
      <alignment horizontal="center" vertical="center" wrapText="1"/>
      <protection locked="0"/>
    </xf>
    <xf numFmtId="0" fontId="92" fillId="0" borderId="99" xfId="0" applyFont="1" applyBorder="1" applyAlignment="1" applyProtection="1">
      <alignment horizontal="center" vertical="center" wrapText="1"/>
      <protection locked="0"/>
    </xf>
    <xf numFmtId="0" fontId="92" fillId="0" borderId="158" xfId="0" applyFont="1" applyBorder="1" applyAlignment="1" applyProtection="1">
      <alignment horizontal="center" vertical="center" wrapText="1"/>
      <protection locked="0"/>
    </xf>
    <xf numFmtId="0" fontId="91" fillId="0" borderId="16" xfId="0" applyFont="1" applyBorder="1" applyAlignment="1" applyProtection="1">
      <alignment horizontal="center" vertical="center" wrapText="1"/>
      <protection locked="0"/>
    </xf>
    <xf numFmtId="0" fontId="91" fillId="0" borderId="0" xfId="0" applyFont="1" applyAlignment="1" applyProtection="1">
      <alignment horizontal="center" vertical="center" wrapText="1"/>
      <protection locked="0"/>
    </xf>
    <xf numFmtId="0" fontId="91" fillId="0" borderId="36" xfId="0" applyFont="1" applyBorder="1" applyAlignment="1" applyProtection="1">
      <alignment horizontal="center" vertical="center" wrapText="1"/>
      <protection locked="0"/>
    </xf>
    <xf numFmtId="0" fontId="91" fillId="0" borderId="159" xfId="0" applyFont="1" applyBorder="1" applyAlignment="1" applyProtection="1">
      <alignment horizontal="center" vertical="center" wrapText="1"/>
      <protection locked="0"/>
    </xf>
    <xf numFmtId="0" fontId="91" fillId="0" borderId="99" xfId="0" applyFont="1" applyBorder="1" applyAlignment="1" applyProtection="1">
      <alignment horizontal="center" vertical="center" wrapText="1"/>
      <protection locked="0"/>
    </xf>
    <xf numFmtId="0" fontId="91" fillId="0" borderId="152" xfId="0" applyFont="1" applyBorder="1" applyAlignment="1" applyProtection="1">
      <alignment horizontal="center" vertical="center" wrapText="1"/>
      <protection locked="0"/>
    </xf>
    <xf numFmtId="0" fontId="10" fillId="2" borderId="79" xfId="0" applyFont="1" applyFill="1" applyBorder="1" applyAlignment="1">
      <alignment horizontal="center" vertical="center" wrapText="1"/>
    </xf>
    <xf numFmtId="0" fontId="10" fillId="2" borderId="41" xfId="0" applyFont="1" applyFill="1" applyBorder="1" applyAlignment="1">
      <alignment horizontal="center" vertical="center" wrapText="1"/>
    </xf>
    <xf numFmtId="0" fontId="92" fillId="0" borderId="98" xfId="0" applyFont="1" applyBorder="1" applyAlignment="1" applyProtection="1">
      <alignment horizontal="center" vertical="center"/>
      <protection locked="0"/>
    </xf>
    <xf numFmtId="0" fontId="92" fillId="0" borderId="99" xfId="0" applyFont="1" applyBorder="1" applyAlignment="1" applyProtection="1">
      <alignment horizontal="center" vertical="center"/>
      <protection locked="0"/>
    </xf>
    <xf numFmtId="0" fontId="92" fillId="0" borderId="97" xfId="0" applyFont="1" applyBorder="1" applyAlignment="1" applyProtection="1">
      <alignment horizontal="center" vertical="center"/>
      <protection locked="0"/>
    </xf>
    <xf numFmtId="0" fontId="92" fillId="0" borderId="152" xfId="0" applyFont="1" applyBorder="1" applyAlignment="1" applyProtection="1">
      <alignment horizontal="center" vertical="center"/>
      <protection locked="0"/>
    </xf>
    <xf numFmtId="0" fontId="92" fillId="0" borderId="95" xfId="0" applyFont="1" applyBorder="1" applyAlignment="1" applyProtection="1">
      <alignment horizontal="center" vertical="center"/>
      <protection locked="0"/>
    </xf>
    <xf numFmtId="0" fontId="92" fillId="0" borderId="149" xfId="0" applyFont="1" applyBorder="1" applyAlignment="1" applyProtection="1">
      <alignment horizontal="center" vertical="center"/>
      <protection locked="0"/>
    </xf>
    <xf numFmtId="0" fontId="92" fillId="0" borderId="96" xfId="0" applyFont="1" applyBorder="1" applyAlignment="1" applyProtection="1">
      <alignment horizontal="center" vertical="center"/>
      <protection locked="0"/>
    </xf>
    <xf numFmtId="0" fontId="92" fillId="0" borderId="162" xfId="0" applyFont="1" applyBorder="1" applyAlignment="1" applyProtection="1">
      <alignment horizontal="center" vertical="center"/>
      <protection locked="0"/>
    </xf>
    <xf numFmtId="0" fontId="91" fillId="0" borderId="27" xfId="0" applyFont="1" applyBorder="1" applyAlignment="1" applyProtection="1">
      <alignment horizontal="center" vertical="center" wrapText="1"/>
      <protection locked="0"/>
    </xf>
    <xf numFmtId="0" fontId="91" fillId="0" borderId="28" xfId="0" applyFont="1" applyBorder="1" applyAlignment="1" applyProtection="1">
      <alignment horizontal="center" vertical="center" wrapText="1"/>
      <protection locked="0"/>
    </xf>
    <xf numFmtId="0" fontId="7" fillId="2" borderId="26" xfId="0" applyFont="1" applyFill="1" applyBorder="1" applyAlignment="1" applyProtection="1">
      <alignment horizontal="center" vertical="center" wrapText="1"/>
      <protection locked="0"/>
    </xf>
    <xf numFmtId="0" fontId="7" fillId="2" borderId="27" xfId="0" applyFont="1" applyFill="1" applyBorder="1" applyAlignment="1" applyProtection="1">
      <alignment horizontal="center" vertical="center" wrapText="1"/>
      <protection locked="0"/>
    </xf>
    <xf numFmtId="0" fontId="7" fillId="2" borderId="28" xfId="0" applyFont="1" applyFill="1" applyBorder="1" applyAlignment="1" applyProtection="1">
      <alignment horizontal="center" vertical="center" wrapText="1"/>
      <protection locked="0"/>
    </xf>
    <xf numFmtId="0" fontId="92" fillId="0" borderId="157" xfId="0" applyFont="1" applyBorder="1" applyAlignment="1" applyProtection="1">
      <alignment horizontal="center" vertical="center" wrapText="1"/>
      <protection locked="0"/>
    </xf>
    <xf numFmtId="0" fontId="92" fillId="0" borderId="54" xfId="0" applyFont="1" applyBorder="1" applyAlignment="1" applyProtection="1">
      <alignment horizontal="center" vertical="center" wrapText="1"/>
      <protection locked="0"/>
    </xf>
    <xf numFmtId="0" fontId="92" fillId="0" borderId="156" xfId="0" applyFont="1" applyBorder="1" applyAlignment="1" applyProtection="1">
      <alignment horizontal="center" vertical="center" wrapText="1"/>
      <protection locked="0"/>
    </xf>
    <xf numFmtId="0" fontId="91" fillId="0" borderId="157" xfId="0" applyFont="1" applyBorder="1" applyAlignment="1" applyProtection="1">
      <alignment horizontal="center" vertical="center" wrapText="1"/>
      <protection locked="0"/>
    </xf>
    <xf numFmtId="0" fontId="91" fillId="0" borderId="54" xfId="0" applyFont="1" applyBorder="1" applyAlignment="1" applyProtection="1">
      <alignment horizontal="center" vertical="center" wrapText="1"/>
      <protection locked="0"/>
    </xf>
    <xf numFmtId="0" fontId="91" fillId="0" borderId="58" xfId="0" applyFont="1" applyBorder="1" applyAlignment="1" applyProtection="1">
      <alignment horizontal="center" vertical="center" wrapText="1"/>
      <protection locked="0"/>
    </xf>
    <xf numFmtId="0" fontId="92" fillId="0" borderId="57" xfId="0" applyFont="1" applyBorder="1" applyAlignment="1" applyProtection="1">
      <alignment horizontal="center" vertical="center"/>
      <protection locked="0"/>
    </xf>
    <xf numFmtId="0" fontId="92" fillId="0" borderId="54" xfId="0" applyFont="1" applyBorder="1" applyAlignment="1" applyProtection="1">
      <alignment horizontal="center" vertical="center"/>
      <protection locked="0"/>
    </xf>
    <xf numFmtId="0" fontId="92" fillId="0" borderId="156" xfId="0" applyFont="1" applyBorder="1" applyAlignment="1" applyProtection="1">
      <alignment horizontal="center" vertical="center"/>
      <protection locked="0"/>
    </xf>
    <xf numFmtId="0" fontId="92" fillId="0" borderId="37" xfId="0" applyFont="1" applyBorder="1" applyAlignment="1" applyProtection="1">
      <alignment horizontal="center" vertical="center"/>
      <protection locked="0"/>
    </xf>
    <xf numFmtId="0" fontId="92" fillId="0" borderId="38" xfId="0" applyFont="1" applyBorder="1" applyAlignment="1" applyProtection="1">
      <alignment horizontal="center" vertical="center"/>
      <protection locked="0"/>
    </xf>
    <xf numFmtId="0" fontId="92" fillId="0" borderId="163" xfId="0" applyFont="1" applyBorder="1" applyAlignment="1" applyProtection="1">
      <alignment horizontal="center" vertical="center"/>
      <protection locked="0"/>
    </xf>
    <xf numFmtId="0" fontId="92" fillId="0" borderId="157" xfId="0" applyFont="1" applyBorder="1" applyAlignment="1" applyProtection="1">
      <alignment horizontal="center" vertical="center"/>
      <protection locked="0"/>
    </xf>
    <xf numFmtId="0" fontId="92" fillId="0" borderId="160" xfId="0" applyFont="1" applyBorder="1" applyAlignment="1" applyProtection="1">
      <alignment horizontal="center" vertical="center"/>
      <protection locked="0"/>
    </xf>
    <xf numFmtId="0" fontId="92" fillId="0" borderId="160" xfId="0" applyFont="1" applyBorder="1" applyAlignment="1" applyProtection="1">
      <alignment horizontal="center" vertical="center" wrapText="1"/>
      <protection locked="0"/>
    </xf>
    <xf numFmtId="0" fontId="92" fillId="0" borderId="38" xfId="0" applyFont="1" applyBorder="1" applyAlignment="1" applyProtection="1">
      <alignment horizontal="center" vertical="center" wrapText="1"/>
      <protection locked="0"/>
    </xf>
    <xf numFmtId="0" fontId="92" fillId="0" borderId="163" xfId="0" applyFont="1" applyBorder="1" applyAlignment="1" applyProtection="1">
      <alignment horizontal="center" vertical="center" wrapText="1"/>
      <protection locked="0"/>
    </xf>
    <xf numFmtId="0" fontId="91" fillId="0" borderId="160" xfId="0" applyFont="1" applyBorder="1" applyAlignment="1" applyProtection="1">
      <alignment horizontal="center" vertical="center" wrapText="1"/>
      <protection locked="0"/>
    </xf>
    <xf numFmtId="0" fontId="91" fillId="0" borderId="38" xfId="0" applyFont="1" applyBorder="1" applyAlignment="1" applyProtection="1">
      <alignment horizontal="center" vertical="center" wrapText="1"/>
      <protection locked="0"/>
    </xf>
    <xf numFmtId="0" fontId="91" fillId="0" borderId="41" xfId="0" applyFont="1" applyBorder="1" applyAlignment="1" applyProtection="1">
      <alignment horizontal="center" vertical="center" wrapText="1"/>
      <protection locked="0"/>
    </xf>
    <xf numFmtId="0" fontId="92" fillId="0" borderId="143" xfId="0" applyFont="1" applyBorder="1" applyAlignment="1" applyProtection="1">
      <alignment horizontal="center" vertical="center"/>
      <protection locked="0"/>
    </xf>
    <xf numFmtId="0" fontId="92" fillId="0" borderId="140" xfId="0" applyFont="1" applyBorder="1" applyAlignment="1" applyProtection="1">
      <alignment horizontal="center" vertical="center"/>
      <protection locked="0"/>
    </xf>
    <xf numFmtId="0" fontId="92" fillId="0" borderId="100" xfId="0" applyFont="1" applyBorder="1" applyAlignment="1" applyProtection="1">
      <alignment horizontal="center" vertical="center"/>
      <protection locked="0"/>
    </xf>
    <xf numFmtId="0" fontId="92" fillId="0" borderId="104" xfId="0" applyFont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92" fillId="0" borderId="35" xfId="0" applyFont="1" applyBorder="1" applyAlignment="1" applyProtection="1">
      <alignment horizontal="center" vertical="center"/>
      <protection locked="0"/>
    </xf>
    <xf numFmtId="0" fontId="92" fillId="0" borderId="0" xfId="0" applyFont="1" applyAlignment="1" applyProtection="1">
      <alignment horizontal="center" vertical="center"/>
      <protection locked="0"/>
    </xf>
    <xf numFmtId="0" fontId="92" fillId="0" borderId="121" xfId="0" applyFont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64" fontId="83" fillId="36" borderId="53" xfId="0" applyNumberFormat="1" applyFont="1" applyFill="1" applyBorder="1" applyAlignment="1" applyProtection="1">
      <alignment horizontal="center" vertical="center"/>
      <protection locked="0"/>
    </xf>
    <xf numFmtId="15" fontId="83" fillId="0" borderId="53" xfId="0" applyNumberFormat="1" applyFont="1" applyBorder="1" applyAlignment="1" applyProtection="1">
      <alignment horizontal="center" vertical="center"/>
      <protection locked="0"/>
    </xf>
    <xf numFmtId="0" fontId="83" fillId="0" borderId="53" xfId="0" applyFont="1" applyBorder="1" applyAlignment="1" applyProtection="1">
      <alignment horizontal="center" vertical="center"/>
      <protection locked="0"/>
    </xf>
    <xf numFmtId="0" fontId="7" fillId="2" borderId="19" xfId="0" applyFont="1" applyFill="1" applyBorder="1" applyAlignment="1">
      <alignment horizontal="right" vertical="center"/>
    </xf>
    <xf numFmtId="0" fontId="7" fillId="2" borderId="18" xfId="0" applyFont="1" applyFill="1" applyBorder="1" applyAlignment="1">
      <alignment horizontal="right" vertical="center"/>
    </xf>
    <xf numFmtId="0" fontId="84" fillId="0" borderId="151" xfId="0" applyFont="1" applyBorder="1" applyAlignment="1" applyProtection="1">
      <alignment horizontal="left" vertical="center" wrapText="1"/>
      <protection locked="0"/>
    </xf>
    <xf numFmtId="0" fontId="84" fillId="0" borderId="27" xfId="0" applyFont="1" applyBorder="1" applyAlignment="1" applyProtection="1">
      <alignment horizontal="left" vertical="center" wrapText="1"/>
      <protection locked="0"/>
    </xf>
    <xf numFmtId="0" fontId="84" fillId="0" borderId="28" xfId="0" applyFont="1" applyBorder="1" applyAlignment="1" applyProtection="1">
      <alignment horizontal="left" vertical="center" wrapText="1"/>
      <protection locked="0"/>
    </xf>
    <xf numFmtId="0" fontId="84" fillId="0" borderId="242" xfId="0" applyFont="1" applyBorder="1" applyAlignment="1" applyProtection="1">
      <alignment horizontal="left" vertical="center" wrapText="1"/>
      <protection locked="0"/>
    </xf>
    <xf numFmtId="0" fontId="84" fillId="0" borderId="73" xfId="0" applyFont="1" applyBorder="1" applyAlignment="1" applyProtection="1">
      <alignment horizontal="left" vertical="center" wrapText="1"/>
      <protection locked="0"/>
    </xf>
    <xf numFmtId="0" fontId="84" fillId="0" borderId="74" xfId="0" applyFont="1" applyBorder="1" applyAlignment="1" applyProtection="1">
      <alignment horizontal="left" vertical="center" wrapText="1"/>
      <protection locked="0"/>
    </xf>
    <xf numFmtId="0" fontId="7" fillId="2" borderId="93" xfId="0" applyFont="1" applyFill="1" applyBorder="1" applyAlignment="1">
      <alignment horizontal="left" vertical="center"/>
    </xf>
    <xf numFmtId="0" fontId="7" fillId="2" borderId="94" xfId="0" applyFont="1" applyFill="1" applyBorder="1" applyAlignment="1">
      <alignment horizontal="left" vertical="center"/>
    </xf>
    <xf numFmtId="0" fontId="96" fillId="2" borderId="94" xfId="0" applyFont="1" applyFill="1" applyBorder="1" applyAlignment="1">
      <alignment horizontal="center" vertical="center"/>
    </xf>
    <xf numFmtId="0" fontId="96" fillId="2" borderId="147" xfId="0" applyFont="1" applyFill="1" applyBorder="1" applyAlignment="1">
      <alignment horizontal="center" vertical="center"/>
    </xf>
    <xf numFmtId="0" fontId="7" fillId="2" borderId="147" xfId="0" applyFont="1" applyFill="1" applyBorder="1" applyAlignment="1">
      <alignment horizontal="left" vertical="center"/>
    </xf>
    <xf numFmtId="0" fontId="95" fillId="0" borderId="28" xfId="0" applyFont="1" applyBorder="1" applyAlignment="1" applyProtection="1">
      <alignment horizontal="left" vertical="center"/>
      <protection locked="0"/>
    </xf>
    <xf numFmtId="0" fontId="112" fillId="36" borderId="0" xfId="0" applyFont="1" applyFill="1" applyAlignment="1">
      <alignment horizontal="center" vertical="center" wrapText="1"/>
    </xf>
    <xf numFmtId="0" fontId="16" fillId="0" borderId="96" xfId="0" applyFont="1" applyBorder="1" applyAlignment="1" applyProtection="1">
      <alignment horizontal="left" vertical="center"/>
      <protection locked="0"/>
    </xf>
    <xf numFmtId="0" fontId="17" fillId="2" borderId="51" xfId="0" applyFont="1" applyFill="1" applyBorder="1" applyAlignment="1">
      <alignment horizontal="center" vertical="center"/>
    </xf>
    <xf numFmtId="0" fontId="17" fillId="2" borderId="26" xfId="0" applyFont="1" applyFill="1" applyBorder="1" applyAlignment="1">
      <alignment horizontal="center" vertical="center"/>
    </xf>
    <xf numFmtId="0" fontId="115" fillId="0" borderId="51" xfId="0" applyFont="1" applyBorder="1" applyAlignment="1" applyProtection="1">
      <alignment horizontal="left" vertical="center"/>
      <protection locked="0"/>
    </xf>
    <xf numFmtId="0" fontId="115" fillId="0" borderId="53" xfId="0" applyFont="1" applyBorder="1" applyAlignment="1" applyProtection="1">
      <alignment horizontal="left" vertical="center"/>
      <protection locked="0"/>
    </xf>
    <xf numFmtId="0" fontId="115" fillId="0" borderId="53" xfId="0" applyFont="1" applyBorder="1" applyAlignment="1" applyProtection="1">
      <alignment horizontal="center" vertical="center"/>
      <protection locked="0"/>
    </xf>
    <xf numFmtId="0" fontId="99" fillId="2" borderId="42" xfId="0" applyFont="1" applyFill="1" applyBorder="1" applyAlignment="1">
      <alignment horizontal="center" vertical="center"/>
    </xf>
    <xf numFmtId="0" fontId="99" fillId="2" borderId="43" xfId="0" applyFont="1" applyFill="1" applyBorder="1" applyAlignment="1">
      <alignment horizontal="center" vertical="center"/>
    </xf>
    <xf numFmtId="0" fontId="99" fillId="2" borderId="51" xfId="0" applyFont="1" applyFill="1" applyBorder="1" applyAlignment="1">
      <alignment horizontal="center" vertical="center"/>
    </xf>
    <xf numFmtId="0" fontId="99" fillId="2" borderId="26" xfId="0" applyFont="1" applyFill="1" applyBorder="1" applyAlignment="1">
      <alignment horizontal="center" vertical="center"/>
    </xf>
    <xf numFmtId="0" fontId="99" fillId="2" borderId="93" xfId="0" applyFont="1" applyFill="1" applyBorder="1" applyAlignment="1">
      <alignment horizontal="center" vertical="center"/>
    </xf>
    <xf numFmtId="0" fontId="99" fillId="2" borderId="95" xfId="0" applyFont="1" applyFill="1" applyBorder="1" applyAlignment="1">
      <alignment horizontal="center" vertical="center"/>
    </xf>
    <xf numFmtId="0" fontId="94" fillId="0" borderId="29" xfId="0" applyFont="1" applyBorder="1" applyAlignment="1" applyProtection="1">
      <alignment horizontal="left" vertical="center" wrapText="1"/>
      <protection locked="0"/>
    </xf>
    <xf numFmtId="0" fontId="90" fillId="0" borderId="51" xfId="0" applyFont="1" applyBorder="1" applyAlignment="1" applyProtection="1">
      <alignment horizontal="left" vertical="center" wrapText="1"/>
      <protection locked="0"/>
    </xf>
    <xf numFmtId="0" fontId="90" fillId="0" borderId="53" xfId="0" applyFont="1" applyBorder="1" applyAlignment="1" applyProtection="1">
      <alignment horizontal="left" vertical="center" wrapText="1"/>
      <protection locked="0"/>
    </xf>
    <xf numFmtId="0" fontId="115" fillId="0" borderId="150" xfId="0" applyFont="1" applyBorder="1" applyAlignment="1" applyProtection="1">
      <alignment horizontal="center" vertical="center"/>
      <protection locked="0"/>
    </xf>
    <xf numFmtId="0" fontId="113" fillId="0" borderId="26" xfId="49" applyFont="1" applyBorder="1" applyAlignment="1" applyProtection="1">
      <alignment horizontal="left" vertical="center"/>
      <protection locked="0"/>
    </xf>
    <xf numFmtId="0" fontId="113" fillId="0" borderId="27" xfId="49" applyFont="1" applyBorder="1" applyAlignment="1" applyProtection="1">
      <alignment horizontal="left" vertical="center"/>
      <protection locked="0"/>
    </xf>
    <xf numFmtId="0" fontId="113" fillId="0" borderId="28" xfId="49" applyFont="1" applyBorder="1" applyAlignment="1" applyProtection="1">
      <alignment horizontal="left" vertical="center"/>
      <protection locked="0"/>
    </xf>
    <xf numFmtId="0" fontId="39" fillId="0" borderId="26" xfId="49" applyFont="1" applyBorder="1" applyAlignment="1" applyProtection="1">
      <alignment horizontal="left" vertical="center"/>
      <protection locked="0"/>
    </xf>
    <xf numFmtId="0" fontId="39" fillId="0" borderId="27" xfId="49" applyFont="1" applyBorder="1" applyAlignment="1" applyProtection="1">
      <alignment horizontal="left" vertical="center"/>
      <protection locked="0"/>
    </xf>
    <xf numFmtId="0" fontId="39" fillId="0" borderId="161" xfId="49" applyFont="1" applyBorder="1" applyAlignment="1" applyProtection="1">
      <alignment horizontal="left" vertical="center"/>
      <protection locked="0"/>
    </xf>
    <xf numFmtId="0" fontId="116" fillId="0" borderId="28" xfId="0" applyFont="1" applyBorder="1" applyAlignment="1" applyProtection="1">
      <alignment horizontal="center" vertical="center" wrapText="1"/>
      <protection locked="0"/>
    </xf>
    <xf numFmtId="0" fontId="116" fillId="0" borderId="26" xfId="0" applyFont="1" applyBorder="1" applyAlignment="1" applyProtection="1">
      <alignment horizontal="center" vertical="center" wrapText="1"/>
      <protection locked="0"/>
    </xf>
    <xf numFmtId="0" fontId="115" fillId="0" borderId="51" xfId="0" applyFont="1" applyBorder="1" applyAlignment="1" applyProtection="1">
      <alignment horizontal="center" vertical="center"/>
      <protection locked="0"/>
    </xf>
    <xf numFmtId="0" fontId="115" fillId="0" borderId="26" xfId="49" applyFont="1" applyBorder="1" applyAlignment="1" applyProtection="1">
      <alignment horizontal="left" vertical="center"/>
      <protection locked="0"/>
    </xf>
    <xf numFmtId="0" fontId="115" fillId="0" borderId="27" xfId="49" applyFont="1" applyBorder="1" applyAlignment="1" applyProtection="1">
      <alignment horizontal="left" vertical="center"/>
      <protection locked="0"/>
    </xf>
    <xf numFmtId="0" fontId="115" fillId="0" borderId="28" xfId="49" applyFont="1" applyBorder="1" applyAlignment="1" applyProtection="1">
      <alignment horizontal="left" vertical="center"/>
      <protection locked="0"/>
    </xf>
    <xf numFmtId="0" fontId="102" fillId="0" borderId="53" xfId="0" applyFont="1" applyBorder="1" applyAlignment="1" applyProtection="1">
      <alignment horizontal="center" vertical="center"/>
      <protection locked="0"/>
    </xf>
    <xf numFmtId="0" fontId="102" fillId="0" borderId="150" xfId="0" applyFont="1" applyBorder="1" applyAlignment="1" applyProtection="1">
      <alignment horizontal="center" vertical="center"/>
      <protection locked="0"/>
    </xf>
    <xf numFmtId="0" fontId="102" fillId="0" borderId="51" xfId="0" applyFont="1" applyBorder="1" applyAlignment="1" applyProtection="1">
      <alignment horizontal="center" vertical="center"/>
      <protection locked="0"/>
    </xf>
    <xf numFmtId="0" fontId="102" fillId="0" borderId="26" xfId="49" applyFont="1" applyBorder="1" applyAlignment="1" applyProtection="1">
      <alignment horizontal="center" vertical="center"/>
      <protection locked="0"/>
    </xf>
    <xf numFmtId="0" fontId="102" fillId="0" borderId="27" xfId="49" applyFont="1" applyBorder="1" applyAlignment="1" applyProtection="1">
      <alignment horizontal="center" vertical="center"/>
      <protection locked="0"/>
    </xf>
    <xf numFmtId="0" fontId="102" fillId="0" borderId="28" xfId="49" applyFont="1" applyBorder="1" applyAlignment="1" applyProtection="1">
      <alignment horizontal="center" vertical="center"/>
      <protection locked="0"/>
    </xf>
    <xf numFmtId="0" fontId="102" fillId="0" borderId="161" xfId="49" applyFont="1" applyBorder="1" applyAlignment="1" applyProtection="1">
      <alignment horizontal="center" vertical="center"/>
      <protection locked="0"/>
    </xf>
    <xf numFmtId="0" fontId="102" fillId="0" borderId="28" xfId="0" applyFont="1" applyBorder="1" applyAlignment="1" applyProtection="1">
      <alignment horizontal="center" vertical="center" wrapText="1"/>
      <protection locked="0"/>
    </xf>
    <xf numFmtId="0" fontId="102" fillId="0" borderId="26" xfId="0" applyFont="1" applyBorder="1" applyAlignment="1" applyProtection="1">
      <alignment horizontal="center" vertical="center" wrapText="1"/>
      <protection locked="0"/>
    </xf>
    <xf numFmtId="0" fontId="17" fillId="2" borderId="93" xfId="0" applyFont="1" applyFill="1" applyBorder="1" applyAlignment="1">
      <alignment horizontal="center" vertical="center"/>
    </xf>
    <xf numFmtId="0" fontId="17" fillId="2" borderId="94" xfId="0" applyFont="1" applyFill="1" applyBorder="1" applyAlignment="1">
      <alignment horizontal="center" vertical="center"/>
    </xf>
    <xf numFmtId="0" fontId="17" fillId="2" borderId="53" xfId="0" applyFont="1" applyFill="1" applyBorder="1" applyAlignment="1">
      <alignment horizontal="center" vertical="center"/>
    </xf>
    <xf numFmtId="0" fontId="16" fillId="0" borderId="166" xfId="0" applyFont="1" applyBorder="1" applyAlignment="1">
      <alignment horizontal="center" vertical="center"/>
    </xf>
    <xf numFmtId="0" fontId="10" fillId="0" borderId="166" xfId="0" applyFont="1" applyBorder="1" applyAlignment="1">
      <alignment horizontal="center"/>
    </xf>
    <xf numFmtId="0" fontId="15" fillId="2" borderId="42" xfId="0" applyFont="1" applyFill="1" applyBorder="1" applyAlignment="1">
      <alignment horizontal="center" vertical="center"/>
    </xf>
    <xf numFmtId="0" fontId="15" fillId="2" borderId="46" xfId="0" applyFont="1" applyFill="1" applyBorder="1" applyAlignment="1">
      <alignment horizontal="center" vertical="center"/>
    </xf>
    <xf numFmtId="0" fontId="20" fillId="0" borderId="53" xfId="0" applyFont="1" applyBorder="1" applyAlignment="1" applyProtection="1">
      <alignment horizontal="left" vertical="center" wrapText="1"/>
      <protection locked="0"/>
    </xf>
    <xf numFmtId="0" fontId="20" fillId="0" borderId="94" xfId="0" applyFont="1" applyBorder="1" applyAlignment="1" applyProtection="1">
      <alignment horizontal="left" vertical="center" wrapText="1"/>
      <protection locked="0"/>
    </xf>
    <xf numFmtId="0" fontId="94" fillId="0" borderId="53" xfId="0" applyFont="1" applyBorder="1" applyAlignment="1" applyProtection="1">
      <alignment horizontal="left" vertical="center" wrapText="1"/>
      <protection locked="0"/>
    </xf>
    <xf numFmtId="0" fontId="94" fillId="0" borderId="150" xfId="0" applyFont="1" applyBorder="1" applyAlignment="1" applyProtection="1">
      <alignment horizontal="left" vertical="center" wrapText="1"/>
      <protection locked="0"/>
    </xf>
    <xf numFmtId="0" fontId="94" fillId="0" borderId="94" xfId="0" applyFont="1" applyBorder="1" applyAlignment="1" applyProtection="1">
      <alignment horizontal="left" vertical="center" wrapText="1"/>
      <protection locked="0"/>
    </xf>
    <xf numFmtId="0" fontId="94" fillId="0" borderId="147" xfId="0" applyFont="1" applyBorder="1" applyAlignment="1" applyProtection="1">
      <alignment horizontal="left" vertical="center" wrapText="1"/>
      <protection locked="0"/>
    </xf>
    <xf numFmtId="169" fontId="16" fillId="0" borderId="53" xfId="0" applyNumberFormat="1" applyFont="1" applyBorder="1" applyAlignment="1" applyProtection="1">
      <alignment horizontal="center" vertical="center" wrapText="1"/>
      <protection locked="0"/>
    </xf>
    <xf numFmtId="170" fontId="16" fillId="0" borderId="53" xfId="0" applyNumberFormat="1" applyFont="1" applyBorder="1" applyAlignment="1" applyProtection="1">
      <alignment horizontal="center" vertical="center"/>
      <protection locked="0"/>
    </xf>
    <xf numFmtId="0" fontId="7" fillId="2" borderId="51" xfId="0" applyFont="1" applyFill="1" applyBorder="1" applyAlignment="1">
      <alignment horizontal="left" vertical="center"/>
    </xf>
    <xf numFmtId="0" fontId="7" fillId="2" borderId="53" xfId="0" applyFont="1" applyFill="1" applyBorder="1" applyAlignment="1">
      <alignment horizontal="left" vertical="center"/>
    </xf>
    <xf numFmtId="0" fontId="7" fillId="2" borderId="53" xfId="0" applyFont="1" applyFill="1" applyBorder="1" applyAlignment="1">
      <alignment horizontal="left" vertical="center" wrapText="1"/>
    </xf>
    <xf numFmtId="0" fontId="7" fillId="2" borderId="150" xfId="0" applyFont="1" applyFill="1" applyBorder="1" applyAlignment="1">
      <alignment horizontal="left" vertical="center"/>
    </xf>
    <xf numFmtId="0" fontId="20" fillId="0" borderId="150" xfId="0" applyFont="1" applyBorder="1" applyAlignment="1" applyProtection="1">
      <alignment horizontal="left" vertical="center" wrapText="1"/>
      <protection locked="0"/>
    </xf>
    <xf numFmtId="0" fontId="7" fillId="2" borderId="46" xfId="0" applyFont="1" applyFill="1" applyBorder="1" applyAlignment="1">
      <alignment horizontal="left" vertical="center" wrapText="1"/>
    </xf>
    <xf numFmtId="0" fontId="20" fillId="0" borderId="53" xfId="0" applyFont="1" applyBorder="1" applyAlignment="1" applyProtection="1">
      <alignment horizontal="left" vertical="center"/>
      <protection locked="0"/>
    </xf>
    <xf numFmtId="0" fontId="7" fillId="2" borderId="47" xfId="0" applyFont="1" applyFill="1" applyBorder="1" applyAlignment="1">
      <alignment horizontal="right" vertical="center" wrapText="1"/>
    </xf>
    <xf numFmtId="0" fontId="7" fillId="2" borderId="150" xfId="0" applyFont="1" applyFill="1" applyBorder="1" applyAlignment="1">
      <alignment horizontal="right" vertical="center" wrapText="1"/>
    </xf>
    <xf numFmtId="0" fontId="96" fillId="2" borderId="53" xfId="0" applyFont="1" applyFill="1" applyBorder="1" applyAlignment="1">
      <alignment horizontal="center" vertical="center"/>
    </xf>
    <xf numFmtId="0" fontId="96" fillId="2" borderId="53" xfId="0" applyFont="1" applyFill="1" applyBorder="1" applyAlignment="1">
      <alignment horizontal="left" vertical="center" wrapText="1"/>
    </xf>
    <xf numFmtId="0" fontId="96" fillId="2" borderId="150" xfId="0" applyFont="1" applyFill="1" applyBorder="1" applyAlignment="1">
      <alignment horizontal="left" vertical="center" wrapText="1"/>
    </xf>
    <xf numFmtId="0" fontId="96" fillId="2" borderId="94" xfId="0" applyFont="1" applyFill="1" applyBorder="1" applyAlignment="1">
      <alignment horizontal="left" vertical="center" wrapText="1"/>
    </xf>
    <xf numFmtId="0" fontId="96" fillId="2" borderId="147" xfId="0" applyFont="1" applyFill="1" applyBorder="1" applyAlignment="1">
      <alignment horizontal="left" vertical="center" wrapText="1"/>
    </xf>
    <xf numFmtId="0" fontId="100" fillId="2" borderId="48" xfId="0" applyFont="1" applyFill="1" applyBorder="1" applyAlignment="1">
      <alignment horizontal="center" vertical="center" textRotation="90" wrapText="1"/>
    </xf>
    <xf numFmtId="0" fontId="100" fillId="2" borderId="43" xfId="0" applyFont="1" applyFill="1" applyBorder="1" applyAlignment="1">
      <alignment horizontal="center" vertical="center" textRotation="90" wrapText="1"/>
    </xf>
    <xf numFmtId="0" fontId="100" fillId="2" borderId="28" xfId="0" applyFont="1" applyFill="1" applyBorder="1" applyAlignment="1">
      <alignment horizontal="center" vertical="center" textRotation="90" wrapText="1"/>
    </xf>
    <xf numFmtId="0" fontId="100" fillId="2" borderId="26" xfId="0" applyFont="1" applyFill="1" applyBorder="1" applyAlignment="1">
      <alignment horizontal="center" vertical="center" textRotation="90" wrapText="1"/>
    </xf>
    <xf numFmtId="0" fontId="100" fillId="2" borderId="96" xfId="0" applyFont="1" applyFill="1" applyBorder="1" applyAlignment="1">
      <alignment horizontal="center" vertical="center" textRotation="90" wrapText="1"/>
    </xf>
    <xf numFmtId="0" fontId="100" fillId="2" borderId="95" xfId="0" applyFont="1" applyFill="1" applyBorder="1" applyAlignment="1">
      <alignment horizontal="center" vertical="center" textRotation="90" wrapText="1"/>
    </xf>
    <xf numFmtId="0" fontId="96" fillId="2" borderId="42" xfId="0" applyFont="1" applyFill="1" applyBorder="1" applyAlignment="1">
      <alignment horizontal="center" vertical="center" wrapText="1"/>
    </xf>
    <xf numFmtId="0" fontId="96" fillId="2" borderId="46" xfId="0" applyFont="1" applyFill="1" applyBorder="1" applyAlignment="1">
      <alignment horizontal="center" vertical="center" wrapText="1"/>
    </xf>
    <xf numFmtId="0" fontId="96" fillId="2" borderId="47" xfId="0" applyFont="1" applyFill="1" applyBorder="1" applyAlignment="1">
      <alignment horizontal="center" vertical="center" wrapText="1"/>
    </xf>
    <xf numFmtId="0" fontId="96" fillId="2" borderId="51" xfId="0" applyFont="1" applyFill="1" applyBorder="1" applyAlignment="1">
      <alignment horizontal="center" vertical="center"/>
    </xf>
    <xf numFmtId="0" fontId="96" fillId="2" borderId="93" xfId="0" applyFont="1" applyFill="1" applyBorder="1" applyAlignment="1">
      <alignment horizontal="center" vertical="center"/>
    </xf>
    <xf numFmtId="0" fontId="96" fillId="2" borderId="42" xfId="0" applyFont="1" applyFill="1" applyBorder="1" applyAlignment="1">
      <alignment horizontal="center" vertical="center"/>
    </xf>
    <xf numFmtId="0" fontId="96" fillId="2" borderId="46" xfId="0" applyFont="1" applyFill="1" applyBorder="1" applyAlignment="1">
      <alignment horizontal="center" vertical="center"/>
    </xf>
    <xf numFmtId="0" fontId="96" fillId="2" borderId="43" xfId="0" applyFont="1" applyFill="1" applyBorder="1" applyAlignment="1">
      <alignment horizontal="center" vertical="center"/>
    </xf>
    <xf numFmtId="0" fontId="96" fillId="2" borderId="47" xfId="0" applyFont="1" applyFill="1" applyBorder="1" applyAlignment="1">
      <alignment horizontal="center" vertical="center"/>
    </xf>
    <xf numFmtId="0" fontId="96" fillId="2" borderId="53" xfId="0" applyFont="1" applyFill="1" applyBorder="1" applyAlignment="1">
      <alignment horizontal="left" vertical="center"/>
    </xf>
    <xf numFmtId="0" fontId="96" fillId="2" borderId="94" xfId="0" applyFont="1" applyFill="1" applyBorder="1" applyAlignment="1">
      <alignment horizontal="left" vertical="center"/>
    </xf>
    <xf numFmtId="0" fontId="96" fillId="2" borderId="51" xfId="0" applyFont="1" applyFill="1" applyBorder="1" applyAlignment="1">
      <alignment horizontal="left" vertical="center"/>
    </xf>
    <xf numFmtId="0" fontId="96" fillId="2" borderId="93" xfId="0" applyFont="1" applyFill="1" applyBorder="1" applyAlignment="1">
      <alignment horizontal="left" vertical="center"/>
    </xf>
    <xf numFmtId="0" fontId="96" fillId="2" borderId="150" xfId="0" applyFont="1" applyFill="1" applyBorder="1" applyAlignment="1">
      <alignment horizontal="center" vertical="center"/>
    </xf>
    <xf numFmtId="0" fontId="96" fillId="2" borderId="252" xfId="0" applyFont="1" applyFill="1" applyBorder="1" applyAlignment="1">
      <alignment horizontal="center" vertical="center"/>
    </xf>
    <xf numFmtId="0" fontId="96" fillId="2" borderId="253" xfId="0" applyFont="1" applyFill="1" applyBorder="1" applyAlignment="1">
      <alignment horizontal="center" vertical="center"/>
    </xf>
    <xf numFmtId="0" fontId="59" fillId="2" borderId="32" xfId="0" applyFont="1" applyFill="1" applyBorder="1" applyAlignment="1">
      <alignment horizontal="center" vertical="center" wrapText="1"/>
    </xf>
    <xf numFmtId="0" fontId="97" fillId="2" borderId="33" xfId="0" applyFont="1" applyFill="1" applyBorder="1" applyAlignment="1">
      <alignment horizontal="center" vertical="center" wrapText="1"/>
    </xf>
    <xf numFmtId="0" fontId="97" fillId="2" borderId="34" xfId="0" applyFont="1" applyFill="1" applyBorder="1" applyAlignment="1">
      <alignment horizontal="center" vertical="center" wrapText="1"/>
    </xf>
    <xf numFmtId="0" fontId="97" fillId="2" borderId="10" xfId="0" applyFont="1" applyFill="1" applyBorder="1" applyAlignment="1">
      <alignment horizontal="center" vertical="center" wrapText="1"/>
    </xf>
    <xf numFmtId="0" fontId="97" fillId="2" borderId="0" xfId="0" applyFont="1" applyFill="1" applyAlignment="1">
      <alignment horizontal="center" vertical="center" wrapText="1"/>
    </xf>
    <xf numFmtId="0" fontId="97" fillId="2" borderId="11" xfId="0" applyFont="1" applyFill="1" applyBorder="1" applyAlignment="1">
      <alignment horizontal="center" vertical="center" wrapText="1"/>
    </xf>
    <xf numFmtId="0" fontId="97" fillId="2" borderId="40" xfId="0" applyFont="1" applyFill="1" applyBorder="1" applyAlignment="1">
      <alignment horizontal="center" vertical="center" wrapText="1"/>
    </xf>
    <xf numFmtId="0" fontId="97" fillId="2" borderId="38" xfId="0" applyFont="1" applyFill="1" applyBorder="1" applyAlignment="1">
      <alignment horizontal="center" vertical="center" wrapText="1"/>
    </xf>
    <xf numFmtId="0" fontId="97" fillId="2" borderId="39" xfId="0" applyFont="1" applyFill="1" applyBorder="1" applyAlignment="1">
      <alignment horizontal="center" vertical="center" wrapText="1"/>
    </xf>
    <xf numFmtId="0" fontId="16" fillId="0" borderId="33" xfId="0" applyFont="1" applyBorder="1" applyAlignment="1">
      <alignment horizontal="center" vertical="center" wrapText="1"/>
    </xf>
    <xf numFmtId="0" fontId="16" fillId="0" borderId="79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 wrapText="1"/>
    </xf>
    <xf numFmtId="0" fontId="16" fillId="0" borderId="38" xfId="0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0" fontId="90" fillId="0" borderId="93" xfId="0" applyFont="1" applyBorder="1" applyAlignment="1" applyProtection="1">
      <alignment horizontal="left" vertical="center" wrapText="1"/>
      <protection locked="0"/>
    </xf>
    <xf numFmtId="0" fontId="90" fillId="0" borderId="94" xfId="0" applyFont="1" applyBorder="1" applyAlignment="1" applyProtection="1">
      <alignment horizontal="left" vertical="center" wrapText="1"/>
      <protection locked="0"/>
    </xf>
    <xf numFmtId="164" fontId="119" fillId="36" borderId="53" xfId="0" applyNumberFormat="1" applyFont="1" applyFill="1" applyBorder="1" applyAlignment="1" applyProtection="1">
      <alignment horizontal="center" vertical="center"/>
      <protection locked="0"/>
    </xf>
    <xf numFmtId="0" fontId="16" fillId="2" borderId="243" xfId="0" applyFont="1" applyFill="1" applyBorder="1" applyAlignment="1">
      <alignment horizontal="center" vertical="center" wrapText="1"/>
    </xf>
    <xf numFmtId="0" fontId="16" fillId="2" borderId="155" xfId="0" applyFont="1" applyFill="1" applyBorder="1" applyAlignment="1">
      <alignment horizontal="center" vertical="center" wrapText="1"/>
    </xf>
    <xf numFmtId="0" fontId="16" fillId="2" borderId="253" xfId="0" applyFont="1" applyFill="1" applyBorder="1" applyAlignment="1">
      <alignment horizontal="center" vertical="center" wrapText="1"/>
    </xf>
    <xf numFmtId="0" fontId="20" fillId="0" borderId="94" xfId="0" applyFont="1" applyBorder="1" applyAlignment="1" applyProtection="1">
      <alignment horizontal="left" vertical="center"/>
      <protection locked="0"/>
    </xf>
    <xf numFmtId="0" fontId="20" fillId="0" borderId="51" xfId="0" applyFont="1" applyBorder="1" applyAlignment="1" applyProtection="1">
      <alignment horizontal="left" vertical="center"/>
      <protection locked="0"/>
    </xf>
    <xf numFmtId="0" fontId="20" fillId="0" borderId="93" xfId="0" applyFont="1" applyBorder="1" applyAlignment="1" applyProtection="1">
      <alignment horizontal="left" vertical="center"/>
      <protection locked="0"/>
    </xf>
    <xf numFmtId="0" fontId="7" fillId="2" borderId="32" xfId="0" applyFont="1" applyFill="1" applyBorder="1" applyAlignment="1">
      <alignment horizontal="left" vertical="center" wrapText="1"/>
    </xf>
    <xf numFmtId="0" fontId="7" fillId="2" borderId="33" xfId="0" applyFont="1" applyFill="1" applyBorder="1" applyAlignment="1">
      <alignment horizontal="left" vertical="center" wrapText="1"/>
    </xf>
    <xf numFmtId="0" fontId="7" fillId="2" borderId="34" xfId="0" applyFont="1" applyFill="1" applyBorder="1" applyAlignment="1">
      <alignment horizontal="left" vertical="center" wrapText="1"/>
    </xf>
    <xf numFmtId="0" fontId="7" fillId="2" borderId="98" xfId="0" applyFont="1" applyFill="1" applyBorder="1" applyAlignment="1">
      <alignment horizontal="left" vertical="center" wrapText="1"/>
    </xf>
    <xf numFmtId="0" fontId="7" fillId="2" borderId="99" xfId="0" applyFont="1" applyFill="1" applyBorder="1" applyAlignment="1">
      <alignment horizontal="left" vertical="center" wrapText="1"/>
    </xf>
    <xf numFmtId="0" fontId="7" fillId="2" borderId="97" xfId="0" applyFont="1" applyFill="1" applyBorder="1" applyAlignment="1">
      <alignment horizontal="left" vertical="center" wrapText="1"/>
    </xf>
    <xf numFmtId="0" fontId="111" fillId="36" borderId="1" xfId="0" applyFont="1" applyFill="1" applyBorder="1" applyAlignment="1">
      <alignment horizontal="center" vertical="center" wrapText="1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50" builtinId="3"/>
    <cellStyle name="Comma 2" xfId="45" xr:uid="{7A070EC9-0A3A-4FB0-9723-D1952833EB97}"/>
    <cellStyle name="Comma 3" xfId="46" xr:uid="{C7053FA3-2552-42CC-9B65-E49AE01CEE95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9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2" xfId="42" xr:uid="{700EA3ED-7B6F-4A31-8A09-1E9BB49850B9}"/>
    <cellStyle name="Normal 2" xfId="43" xr:uid="{CE42E99B-A677-4C13-9503-162BA0195D23}"/>
    <cellStyle name="Normal 3" xfId="44" xr:uid="{8C111B17-133E-44AF-BC20-48A6812C5242}"/>
    <cellStyle name="Normal 4" xfId="48" xr:uid="{2207700E-29D1-444A-A5B2-C55706D52B50}"/>
    <cellStyle name="Normal 7" xfId="47" xr:uid="{765A2ABE-3415-43C3-A381-4E8A26BBC491}"/>
    <cellStyle name="Note" xfId="15" builtinId="10" customBuiltin="1"/>
    <cellStyle name="Output" xfId="10" builtinId="21" customBuiltin="1"/>
    <cellStyle name="Percent" xfId="51" builtinId="5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font>
        <b val="0"/>
        <i/>
        <color rgb="FFFF0000"/>
      </font>
    </dxf>
    <dxf>
      <font>
        <b/>
        <i val="0"/>
        <color rgb="FF00B050"/>
      </font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font>
        <color rgb="FF9C0006"/>
      </font>
      <fill>
        <patternFill>
          <bgColor rgb="FFFFC7CE"/>
        </patternFill>
      </fill>
    </dxf>
    <dxf>
      <numFmt numFmtId="33" formatCode="_(* #,##0_);_(* \(#,##0\);_(* &quot;-&quot;_);_(@_)"/>
    </dxf>
    <dxf>
      <font>
        <color rgb="FF9C0006"/>
      </font>
      <fill>
        <patternFill>
          <bgColor rgb="FFFFC7CE"/>
        </patternFill>
      </fill>
    </dxf>
    <dxf>
      <numFmt numFmtId="33" formatCode="_(* #,##0_);_(* \(#,##0\);_(* &quot;-&quot;_);_(@_)"/>
    </dxf>
    <dxf>
      <font>
        <color rgb="FF9C0006"/>
      </font>
      <fill>
        <patternFill>
          <bgColor rgb="FFFFC7CE"/>
        </patternFill>
      </fill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font>
        <name val="Arial Nova Cond Light"/>
        <scheme val="none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strike val="0"/>
        <outline val="0"/>
        <shadow val="0"/>
        <u val="none"/>
        <vertAlign val="baseline"/>
        <sz val="11"/>
        <color theme="1"/>
        <name val="Arial Nova Cond Light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 Nova Cond Light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 Nova Cond Light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ova Cond Light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ova Cond Light"/>
        <family val="2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401D06"/>
      <color rgb="FF0000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32620</xdr:colOff>
      <xdr:row>0</xdr:row>
      <xdr:rowOff>42406</xdr:rowOff>
    </xdr:from>
    <xdr:to>
      <xdr:col>9</xdr:col>
      <xdr:colOff>83048</xdr:colOff>
      <xdr:row>1</xdr:row>
      <xdr:rowOff>109644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5589EE-C73F-4FE1-BE55-95B4C1A70A59}"/>
            </a:ext>
          </a:extLst>
        </xdr:cNvPr>
        <xdr:cNvSpPr/>
      </xdr:nvSpPr>
      <xdr:spPr>
        <a:xfrm>
          <a:off x="32620" y="42406"/>
          <a:ext cx="1509114" cy="208752"/>
        </a:xfrm>
        <a:prstGeom prst="roundRect">
          <a:avLst>
            <a:gd name="adj" fmla="val 4224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1</xdr:col>
      <xdr:colOff>28785</xdr:colOff>
      <xdr:row>2</xdr:row>
      <xdr:rowOff>75284</xdr:rowOff>
    </xdr:from>
    <xdr:to>
      <xdr:col>20</xdr:col>
      <xdr:colOff>112440</xdr:colOff>
      <xdr:row>6</xdr:row>
      <xdr:rowOff>40005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35768C-31B1-4C5D-BC68-836503B88D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656" y="407298"/>
          <a:ext cx="3289498" cy="7267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0</xdr:colOff>
      <xdr:row>8</xdr:row>
      <xdr:rowOff>0</xdr:rowOff>
    </xdr:from>
    <xdr:to>
      <xdr:col>70</xdr:col>
      <xdr:colOff>0</xdr:colOff>
      <xdr:row>14</xdr:row>
      <xdr:rowOff>29766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78C83B4-7E09-4F60-8946-CCAEFF4DBA35}"/>
            </a:ext>
          </a:extLst>
        </xdr:cNvPr>
        <xdr:cNvSpPr/>
      </xdr:nvSpPr>
      <xdr:spPr>
        <a:xfrm>
          <a:off x="9007929" y="1246414"/>
          <a:ext cx="0" cy="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i="1">
              <a:solidFill>
                <a:sysClr val="windowText" lastClr="000000"/>
              </a:solidFill>
              <a:latin typeface="Arial Narrow" panose="020B0606020202030204" pitchFamily="34" charset="0"/>
            </a:rPr>
            <a:t>VISTO</a:t>
          </a:r>
        </a:p>
        <a:p>
          <a:pPr algn="ctr"/>
          <a:r>
            <a:rPr lang="en-US" sz="1100" b="1" i="1">
              <a:solidFill>
                <a:sysClr val="windowText" lastClr="000000"/>
              </a:solidFill>
              <a:latin typeface="Arial Narrow" panose="020B0606020202030204" pitchFamily="34" charset="0"/>
            </a:rPr>
            <a:t>A</a:t>
          </a:r>
          <a:r>
            <a:rPr lang="en-US" sz="1100" b="1" i="1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 Supervisão</a:t>
          </a:r>
        </a:p>
        <a:p>
          <a:pPr algn="ctr"/>
          <a:endParaRPr lang="en-US" sz="1100" baseline="0">
            <a:solidFill>
              <a:sysClr val="windowText" lastClr="000000"/>
            </a:solidFill>
            <a:latin typeface="Arial Narrow" panose="020B0606020202030204" pitchFamily="34" charset="0"/>
          </a:endParaRPr>
        </a:p>
        <a:p>
          <a:pPr algn="ctr"/>
          <a:r>
            <a:rPr lang="en-US" sz="1100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___________________________</a:t>
          </a:r>
        </a:p>
        <a:p>
          <a:pPr algn="ctr"/>
          <a:r>
            <a:rPr lang="en-US" sz="1100" i="1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(Assinatura e carimbo)</a:t>
          </a:r>
          <a:endParaRPr lang="en-US" sz="1100" i="1">
            <a:solidFill>
              <a:sysClr val="windowText" lastClr="000000"/>
            </a:solidFill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0</xdr:col>
      <xdr:colOff>24319</xdr:colOff>
      <xdr:row>0</xdr:row>
      <xdr:rowOff>36478</xdr:rowOff>
    </xdr:from>
    <xdr:to>
      <xdr:col>9</xdr:col>
      <xdr:colOff>121595</xdr:colOff>
      <xdr:row>1</xdr:row>
      <xdr:rowOff>77009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C87D6-C5FD-411D-A25D-4B977421E80D}"/>
            </a:ext>
          </a:extLst>
        </xdr:cNvPr>
        <xdr:cNvSpPr/>
      </xdr:nvSpPr>
      <xdr:spPr>
        <a:xfrm>
          <a:off x="24319" y="36478"/>
          <a:ext cx="1196733" cy="209260"/>
        </a:xfrm>
        <a:prstGeom prst="roundRect">
          <a:avLst>
            <a:gd name="adj" fmla="val 4224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37172</xdr:colOff>
      <xdr:row>1</xdr:row>
      <xdr:rowOff>157975</xdr:rowOff>
    </xdr:from>
    <xdr:to>
      <xdr:col>20</xdr:col>
      <xdr:colOff>39827</xdr:colOff>
      <xdr:row>5</xdr:row>
      <xdr:rowOff>105053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2465BC-B30B-418B-8704-D36DF1692B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172" y="326704"/>
          <a:ext cx="3037114" cy="6655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32620</xdr:colOff>
      <xdr:row>0</xdr:row>
      <xdr:rowOff>42406</xdr:rowOff>
    </xdr:from>
    <xdr:to>
      <xdr:col>9</xdr:col>
      <xdr:colOff>83048</xdr:colOff>
      <xdr:row>1</xdr:row>
      <xdr:rowOff>109644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FC7FD8-0204-470D-970C-176474303E0D}"/>
            </a:ext>
          </a:extLst>
        </xdr:cNvPr>
        <xdr:cNvSpPr/>
      </xdr:nvSpPr>
      <xdr:spPr>
        <a:xfrm>
          <a:off x="32620" y="42406"/>
          <a:ext cx="1509114" cy="208752"/>
        </a:xfrm>
        <a:prstGeom prst="roundRect">
          <a:avLst>
            <a:gd name="adj" fmla="val 4224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1</xdr:col>
      <xdr:colOff>5830</xdr:colOff>
      <xdr:row>2</xdr:row>
      <xdr:rowOff>104155</xdr:rowOff>
    </xdr:from>
    <xdr:to>
      <xdr:col>17</xdr:col>
      <xdr:colOff>165212</xdr:colOff>
      <xdr:row>6</xdr:row>
      <xdr:rowOff>68876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30A4C2-190F-4851-BC80-318EB6D6D4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58" y="435459"/>
          <a:ext cx="3306773" cy="7219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28767</xdr:colOff>
      <xdr:row>0</xdr:row>
      <xdr:rowOff>19177</xdr:rowOff>
    </xdr:from>
    <xdr:to>
      <xdr:col>9</xdr:col>
      <xdr:colOff>59599</xdr:colOff>
      <xdr:row>1</xdr:row>
      <xdr:rowOff>126867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5ECD7-FDEE-4CE4-B994-6804C52A9AB2}"/>
            </a:ext>
          </a:extLst>
        </xdr:cNvPr>
        <xdr:cNvSpPr/>
      </xdr:nvSpPr>
      <xdr:spPr>
        <a:xfrm>
          <a:off x="28767" y="19177"/>
          <a:ext cx="1832418" cy="276419"/>
        </a:xfrm>
        <a:prstGeom prst="roundRect">
          <a:avLst>
            <a:gd name="adj" fmla="val 42248"/>
          </a:avLst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oneCellAnchor>
    <xdr:from>
      <xdr:col>0</xdr:col>
      <xdr:colOff>53535</xdr:colOff>
      <xdr:row>2</xdr:row>
      <xdr:rowOff>185553</xdr:rowOff>
    </xdr:from>
    <xdr:ext cx="2670615" cy="617285"/>
    <xdr:pic>
      <xdr:nvPicPr>
        <xdr:cNvPr id="3" name="Picture 4">
          <a:extLst>
            <a:ext uri="{FF2B5EF4-FFF2-40B4-BE49-F238E27FC236}">
              <a16:creationId xmlns:a16="http://schemas.microsoft.com/office/drawing/2014/main" id="{980A37AB-2FAA-4579-A009-9A6965FB0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535" y="595128"/>
          <a:ext cx="2670615" cy="61728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0</xdr:colOff>
      <xdr:row>8</xdr:row>
      <xdr:rowOff>0</xdr:rowOff>
    </xdr:from>
    <xdr:to>
      <xdr:col>56</xdr:col>
      <xdr:colOff>0</xdr:colOff>
      <xdr:row>14</xdr:row>
      <xdr:rowOff>29766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5E85717-BBA5-4F55-9219-0E35081C947B}"/>
            </a:ext>
          </a:extLst>
        </xdr:cNvPr>
        <xdr:cNvSpPr/>
      </xdr:nvSpPr>
      <xdr:spPr>
        <a:xfrm>
          <a:off x="9731829" y="1660071"/>
          <a:ext cx="0" cy="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i="1">
              <a:solidFill>
                <a:sysClr val="windowText" lastClr="000000"/>
              </a:solidFill>
              <a:latin typeface="Arial Narrow" panose="020B0606020202030204" pitchFamily="34" charset="0"/>
            </a:rPr>
            <a:t>VISTO</a:t>
          </a:r>
        </a:p>
        <a:p>
          <a:pPr algn="ctr"/>
          <a:r>
            <a:rPr lang="en-US" sz="1100" b="1" i="1">
              <a:solidFill>
                <a:sysClr val="windowText" lastClr="000000"/>
              </a:solidFill>
              <a:latin typeface="Arial Narrow" panose="020B0606020202030204" pitchFamily="34" charset="0"/>
            </a:rPr>
            <a:t>A</a:t>
          </a:r>
          <a:r>
            <a:rPr lang="en-US" sz="1100" b="1" i="1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 Supervisão</a:t>
          </a:r>
        </a:p>
        <a:p>
          <a:pPr algn="ctr"/>
          <a:endParaRPr lang="en-US" sz="1100" baseline="0">
            <a:solidFill>
              <a:sysClr val="windowText" lastClr="000000"/>
            </a:solidFill>
            <a:latin typeface="Arial Narrow" panose="020B0606020202030204" pitchFamily="34" charset="0"/>
          </a:endParaRPr>
        </a:p>
        <a:p>
          <a:pPr algn="ctr"/>
          <a:r>
            <a:rPr lang="en-US" sz="1100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___________________________</a:t>
          </a:r>
        </a:p>
        <a:p>
          <a:pPr algn="ctr"/>
          <a:r>
            <a:rPr lang="en-US" sz="1100" i="1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(Assinatura e carimbo)</a:t>
          </a:r>
          <a:endParaRPr lang="en-US" sz="1100" i="1">
            <a:solidFill>
              <a:sysClr val="windowText" lastClr="000000"/>
            </a:solidFill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0</xdr:col>
      <xdr:colOff>11012</xdr:colOff>
      <xdr:row>0</xdr:row>
      <xdr:rowOff>24776</xdr:rowOff>
    </xdr:from>
    <xdr:to>
      <xdr:col>9</xdr:col>
      <xdr:colOff>29188</xdr:colOff>
      <xdr:row>1</xdr:row>
      <xdr:rowOff>115118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C6D86B-B6B9-4F4F-8FCA-B0B950830BD6}"/>
            </a:ext>
          </a:extLst>
        </xdr:cNvPr>
        <xdr:cNvSpPr/>
      </xdr:nvSpPr>
      <xdr:spPr>
        <a:xfrm>
          <a:off x="11012" y="24776"/>
          <a:ext cx="1427876" cy="280842"/>
        </a:xfrm>
        <a:prstGeom prst="roundRect">
          <a:avLst>
            <a:gd name="adj" fmla="val 42248"/>
          </a:avLst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85148</xdr:colOff>
      <xdr:row>2</xdr:row>
      <xdr:rowOff>75702</xdr:rowOff>
    </xdr:from>
    <xdr:to>
      <xdr:col>15</xdr:col>
      <xdr:colOff>139909</xdr:colOff>
      <xdr:row>4</xdr:row>
      <xdr:rowOff>140147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35F8C3-D2F9-4D9E-A7C2-D84269535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148" y="504727"/>
          <a:ext cx="2392954" cy="5219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11012</xdr:colOff>
      <xdr:row>0</xdr:row>
      <xdr:rowOff>24776</xdr:rowOff>
    </xdr:from>
    <xdr:to>
      <xdr:col>9</xdr:col>
      <xdr:colOff>29188</xdr:colOff>
      <xdr:row>1</xdr:row>
      <xdr:rowOff>115118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A239E-E779-4987-A7BD-82DCA348A90F}"/>
            </a:ext>
          </a:extLst>
        </xdr:cNvPr>
        <xdr:cNvSpPr/>
      </xdr:nvSpPr>
      <xdr:spPr>
        <a:xfrm>
          <a:off x="11012" y="24776"/>
          <a:ext cx="1411547" cy="280842"/>
        </a:xfrm>
        <a:prstGeom prst="roundRect">
          <a:avLst>
            <a:gd name="adj" fmla="val 42248"/>
          </a:avLst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74322</xdr:colOff>
      <xdr:row>2</xdr:row>
      <xdr:rowOff>118296</xdr:rowOff>
    </xdr:from>
    <xdr:to>
      <xdr:col>15</xdr:col>
      <xdr:colOff>77857</xdr:colOff>
      <xdr:row>5</xdr:row>
      <xdr:rowOff>23315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1C252A-4951-4B81-875F-B2D1E7CB0D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4322" y="553725"/>
          <a:ext cx="2968946" cy="6406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11012</xdr:colOff>
      <xdr:row>0</xdr:row>
      <xdr:rowOff>24776</xdr:rowOff>
    </xdr:from>
    <xdr:to>
      <xdr:col>9</xdr:col>
      <xdr:colOff>29188</xdr:colOff>
      <xdr:row>1</xdr:row>
      <xdr:rowOff>115118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D42CC8-7EA5-4E84-BBC1-2FC1EA2707E4}"/>
            </a:ext>
          </a:extLst>
        </xdr:cNvPr>
        <xdr:cNvSpPr/>
      </xdr:nvSpPr>
      <xdr:spPr>
        <a:xfrm>
          <a:off x="11012" y="24776"/>
          <a:ext cx="1569390" cy="280842"/>
        </a:xfrm>
        <a:prstGeom prst="roundRect">
          <a:avLst>
            <a:gd name="adj" fmla="val 42248"/>
          </a:avLst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74321</xdr:colOff>
      <xdr:row>2</xdr:row>
      <xdr:rowOff>118297</xdr:rowOff>
    </xdr:from>
    <xdr:to>
      <xdr:col>16</xdr:col>
      <xdr:colOff>554829</xdr:colOff>
      <xdr:row>5</xdr:row>
      <xdr:rowOff>168088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EBE519-D430-4B91-A77B-C5E82BF26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4321" y="521709"/>
          <a:ext cx="3197935" cy="6885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11012</xdr:colOff>
      <xdr:row>0</xdr:row>
      <xdr:rowOff>24776</xdr:rowOff>
    </xdr:from>
    <xdr:to>
      <xdr:col>9</xdr:col>
      <xdr:colOff>29188</xdr:colOff>
      <xdr:row>1</xdr:row>
      <xdr:rowOff>115118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1D5D9-4771-485B-916A-BAD88838F988}"/>
            </a:ext>
          </a:extLst>
        </xdr:cNvPr>
        <xdr:cNvSpPr/>
      </xdr:nvSpPr>
      <xdr:spPr>
        <a:xfrm>
          <a:off x="11012" y="24776"/>
          <a:ext cx="1569390" cy="280842"/>
        </a:xfrm>
        <a:prstGeom prst="roundRect">
          <a:avLst>
            <a:gd name="adj" fmla="val 42248"/>
          </a:avLst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41194</xdr:colOff>
      <xdr:row>2</xdr:row>
      <xdr:rowOff>212954</xdr:rowOff>
    </xdr:from>
    <xdr:to>
      <xdr:col>15</xdr:col>
      <xdr:colOff>214314</xdr:colOff>
      <xdr:row>5</xdr:row>
      <xdr:rowOff>101389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E95AFF-E503-47EC-8522-25BF86C111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194" y="646342"/>
          <a:ext cx="2916320" cy="6170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32620</xdr:colOff>
      <xdr:row>0</xdr:row>
      <xdr:rowOff>42406</xdr:rowOff>
    </xdr:from>
    <xdr:to>
      <xdr:col>9</xdr:col>
      <xdr:colOff>83048</xdr:colOff>
      <xdr:row>1</xdr:row>
      <xdr:rowOff>109644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D5BE92-5313-4DDB-AE39-E0EF181AFB5D}"/>
            </a:ext>
          </a:extLst>
        </xdr:cNvPr>
        <xdr:cNvSpPr/>
      </xdr:nvSpPr>
      <xdr:spPr>
        <a:xfrm>
          <a:off x="32620" y="42406"/>
          <a:ext cx="1764928" cy="208752"/>
        </a:xfrm>
        <a:prstGeom prst="roundRect">
          <a:avLst>
            <a:gd name="adj" fmla="val 4224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49553</xdr:colOff>
      <xdr:row>2</xdr:row>
      <xdr:rowOff>160582</xdr:rowOff>
    </xdr:from>
    <xdr:to>
      <xdr:col>17</xdr:col>
      <xdr:colOff>61913</xdr:colOff>
      <xdr:row>5</xdr:row>
      <xdr:rowOff>152745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6C7EC0-74B4-448C-A35A-DB5172C5FC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553" y="527295"/>
          <a:ext cx="2841285" cy="6065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32620</xdr:colOff>
      <xdr:row>0</xdr:row>
      <xdr:rowOff>42406</xdr:rowOff>
    </xdr:from>
    <xdr:to>
      <xdr:col>8</xdr:col>
      <xdr:colOff>83048</xdr:colOff>
      <xdr:row>1</xdr:row>
      <xdr:rowOff>109644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76619E-AC62-4A38-9547-C5951578D792}"/>
            </a:ext>
          </a:extLst>
        </xdr:cNvPr>
        <xdr:cNvSpPr/>
      </xdr:nvSpPr>
      <xdr:spPr>
        <a:xfrm>
          <a:off x="32620" y="42406"/>
          <a:ext cx="1481899" cy="208752"/>
        </a:xfrm>
        <a:prstGeom prst="roundRect">
          <a:avLst>
            <a:gd name="adj" fmla="val 4224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lt1"/>
              </a:solidFill>
              <a:effectLst>
                <a:glow rad="50800">
                  <a:schemeClr val="accent1">
                    <a:alpha val="40000"/>
                  </a:schemeClr>
                </a:glow>
                <a:reflection endPos="0" dist="38100" dir="5400000" sy="-100000" algn="bl" rotWithShape="0"/>
              </a:effectLst>
              <a:latin typeface="Arial Nova Cond" panose="020B0506020202020204" pitchFamily="34" charset="0"/>
            </a:rPr>
            <a:t>VOLTAR AO ÍNDICE</a:t>
          </a:r>
        </a:p>
      </xdr:txBody>
    </xdr:sp>
    <xdr:clientData fPrintsWithSheet="0"/>
  </xdr:twoCellAnchor>
  <xdr:twoCellAnchor editAs="oneCell">
    <xdr:from>
      <xdr:col>0</xdr:col>
      <xdr:colOff>55315</xdr:colOff>
      <xdr:row>2</xdr:row>
      <xdr:rowOff>110894</xdr:rowOff>
    </xdr:from>
    <xdr:to>
      <xdr:col>16</xdr:col>
      <xdr:colOff>133350</xdr:colOff>
      <xdr:row>6</xdr:row>
      <xdr:rowOff>15084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B1598-82FC-4AD3-8735-18CBE8F885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315" y="449032"/>
          <a:ext cx="3254623" cy="6852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Zunguze" refreshedDate="45137.389990393516" createdVersion="8" refreshedVersion="8" minRefreshableVersion="3" recordCount="1358" xr:uid="{ACD074B0-E2F1-42CB-B802-DAD88136FD5C}">
  <cacheSource type="worksheet">
    <worksheetSource name="=beneficiarios"/>
  </cacheSource>
  <cacheFields count="22">
    <cacheField name="nome" numFmtId="0">
      <sharedItems containsBlank="1" containsMixedTypes="1" containsNumber="1" containsInteger="1" minValue="0" maxValue="0"/>
    </cacheField>
    <cacheField name="apelido" numFmtId="0">
      <sharedItems containsBlank="1" containsMixedTypes="1" containsNumber="1" containsInteger="1" minValue="0" maxValue="0"/>
    </cacheField>
    <cacheField name="people_admin_id" numFmtId="0">
      <sharedItems containsString="0" containsBlank="1" containsNumber="1" containsInteger="1" minValue="999" maxValue="1060201"/>
    </cacheField>
    <cacheField name="povoado" numFmtId="0">
      <sharedItems containsBlank="1" containsMixedTypes="1" containsNumber="1" containsInteger="1" minValue="0" maxValue="0"/>
    </cacheField>
    <cacheField name="sexo" numFmtId="0">
      <sharedItems containsBlank="1" containsMixedTypes="1" containsNumber="1" containsInteger="1" minValue="0" maxValue="0" count="4">
        <n v="0"/>
        <m/>
        <s v="F"/>
        <s v="M"/>
      </sharedItems>
    </cacheField>
    <cacheField name="ano" numFmtId="0">
      <sharedItems containsString="0" containsBlank="1" containsNumber="1" containsInteger="1" minValue="0" maxValue="1999"/>
    </cacheField>
    <cacheField name="role" numFmtId="0">
      <sharedItems containsBlank="1" containsMixedTypes="1" containsNumber="1" containsInteger="1" minValue="0" maxValue="0"/>
    </cacheField>
    <cacheField name="topic_id" numFmtId="0">
      <sharedItems containsBlank="1"/>
    </cacheField>
    <cacheField name="admin_id" numFmtId="0">
      <sharedItems containsString="0" containsBlank="1" containsNumber="1" containsInteger="1" minValue="999" maxValue="3060104"/>
    </cacheField>
    <cacheField name="date_started" numFmtId="14">
      <sharedItems containsNonDate="0" containsDate="1" containsString="0" containsBlank="1" minDate="1899-12-30T00:00:00" maxDate="2023-06-21T00:00:00"/>
    </cacheField>
    <cacheField name="pwd" numFmtId="0">
      <sharedItems containsBlank="1" containsMixedTypes="1" containsNumber="1" containsInteger="1" minValue="0" maxValue="0"/>
    </cacheField>
    <cacheField name="pwv" numFmtId="0">
      <sharedItems containsBlank="1" containsMixedTypes="1" containsNumber="1" containsInteger="1" minValue="0" maxValue="0"/>
    </cacheField>
    <cacheField name="contacts" numFmtId="0">
      <sharedItems containsString="0" containsBlank="1" containsNumber="1" containsInteger="1" minValue="0" maxValue="878878817"/>
    </cacheField>
    <cacheField name="grupo" numFmtId="0">
      <sharedItems containsBlank="1" containsMixedTypes="1" containsNumber="1" containsInteger="1" minValue="0" maxValue="0"/>
    </cacheField>
    <cacheField name="day_1" numFmtId="0">
      <sharedItems containsString="0" containsBlank="1" containsNumber="1" containsInteger="1" minValue="0" maxValue="0"/>
    </cacheField>
    <cacheField name="day_2" numFmtId="0">
      <sharedItems containsString="0" containsBlank="1" containsNumber="1" containsInteger="1" minValue="0" maxValue="0"/>
    </cacheField>
    <cacheField name="day_3" numFmtId="0">
      <sharedItems containsString="0" containsBlank="1" containsNumber="1" containsInteger="1" minValue="0" maxValue="0"/>
    </cacheField>
    <cacheField name="day_4" numFmtId="0">
      <sharedItems containsString="0" containsBlank="1" containsNumber="1" containsInteger="1" minValue="0" maxValue="0"/>
    </cacheField>
    <cacheField name="day_5" numFmtId="0">
      <sharedItems containsString="0" containsBlank="1" containsNumber="1" containsInteger="1" minValue="0" maxValue="0"/>
    </cacheField>
    <cacheField name="distrito" numFmtId="0">
      <sharedItems count="3">
        <s v="Local Não Indicado"/>
        <s v="Marínguè"/>
        <s v="Angoche"/>
      </sharedItems>
    </cacheField>
    <cacheField name="faixa" numFmtId="0">
      <sharedItems count="2">
        <s v="Sem dados de idade"/>
        <s v="Adulto"/>
      </sharedItems>
    </cacheField>
    <cacheField name="full_name" numFmtId="0">
      <sharedItems count="3">
        <s v=""/>
        <s v="DELETEDELETE1060102"/>
        <s v="DELETE 2DELETE 210601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Zunguze" refreshedDate="45137.389990972224" createdVersion="8" refreshedVersion="8" minRefreshableVersion="3" recordCount="203" xr:uid="{A549838C-0AB1-4E94-AF72-127E950C5F65}">
  <cacheSource type="worksheet">
    <worksheetSource name="=tecnicos"/>
  </cacheSource>
  <cacheFields count="20">
    <cacheField name="nome" numFmtId="0">
      <sharedItems containsString="0" containsBlank="1" containsNumber="1" containsInteger="1" minValue="0" maxValue="0"/>
    </cacheField>
    <cacheField name="apelido" numFmtId="0">
      <sharedItems containsString="0" containsBlank="1" containsNumber="1" containsInteger="1" minValue="0" maxValue="0"/>
    </cacheField>
    <cacheField name="full_name" numFmtId="0">
      <sharedItems/>
    </cacheField>
    <cacheField name="people_admin_id" numFmtId="0">
      <sharedItems containsBlank="1"/>
    </cacheField>
    <cacheField name="sexo" numFmtId="0">
      <sharedItems containsString="0" containsBlank="1" containsNumber="1" containsInteger="1" minValue="0" maxValue="0" count="2">
        <n v="0"/>
        <m/>
      </sharedItems>
    </cacheField>
    <cacheField name="role" numFmtId="0">
      <sharedItems containsString="0" containsBlank="1" containsNumber="1" containsInteger="1" minValue="0" maxValue="0"/>
    </cacheField>
    <cacheField name="entidade" numFmtId="0">
      <sharedItems containsString="0" containsBlank="1" containsNumber="1" containsInteger="1" minValue="0" maxValue="0"/>
    </cacheField>
    <cacheField name="topic_id" numFmtId="0">
      <sharedItems containsBlank="1"/>
    </cacheField>
    <cacheField name="admin_id" numFmtId="0">
      <sharedItems containsBlank="1"/>
    </cacheField>
    <cacheField name="date_started" numFmtId="14">
      <sharedItems containsNonDate="0" containsDate="1" containsString="0" containsBlank="1" minDate="1899-12-30T00:00:00" maxDate="1899-12-31T00:00:00"/>
    </cacheField>
    <cacheField name="email" numFmtId="0">
      <sharedItems containsString="0" containsBlank="1" containsNumber="1" containsInteger="1" minValue="0" maxValue="0"/>
    </cacheField>
    <cacheField name="phone" numFmtId="0">
      <sharedItems containsString="0" containsBlank="1" containsNumber="1" containsInteger="1" minValue="0" maxValue="0"/>
    </cacheField>
    <cacheField name="day_1" numFmtId="0">
      <sharedItems containsString="0" containsBlank="1" containsNumber="1" containsInteger="1" minValue="0" maxValue="0"/>
    </cacheField>
    <cacheField name="day_2" numFmtId="0">
      <sharedItems containsString="0" containsBlank="1" containsNumber="1" containsInteger="1" minValue="0" maxValue="0"/>
    </cacheField>
    <cacheField name="day_3" numFmtId="0">
      <sharedItems containsString="0" containsBlank="1" containsNumber="1" containsInteger="1" minValue="0" maxValue="0"/>
    </cacheField>
    <cacheField name="day_4" numFmtId="0">
      <sharedItems containsString="0" containsBlank="1" containsNumber="1" containsInteger="1" minValue="0" maxValue="0"/>
    </cacheField>
    <cacheField name="day_5" numFmtId="0">
      <sharedItems containsString="0" containsBlank="1" containsNumber="1" containsInteger="1" minValue="0" maxValue="0"/>
    </cacheField>
    <cacheField name="staff_id" numFmtId="0">
      <sharedItems containsString="0" containsBlank="1" containsNumber="1" containsInteger="1" minValue="0" maxValue="0"/>
    </cacheField>
    <cacheField name="nome_completo" numFmtId="0">
      <sharedItems containsBlank="1" count="2">
        <s v=""/>
        <m/>
      </sharedItems>
    </cacheField>
    <cacheField name="distrito" numFmtId="0">
      <sharedItems count="2">
        <s v="Sem Dados do Distrito"/>
        <s v="Marínguè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8"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n v="0"/>
    <n v="0"/>
    <n v="999"/>
    <n v="0"/>
    <x v="0"/>
    <n v="0"/>
    <n v="0"/>
    <s v=""/>
    <n v="999"/>
    <d v="1899-12-30T00:00:00"/>
    <n v="0"/>
    <n v="0"/>
    <n v="0"/>
    <n v="0"/>
    <n v="0"/>
    <n v="0"/>
    <n v="0"/>
    <n v="0"/>
    <n v="0"/>
    <x v="0"/>
    <x v="0"/>
    <x v="0"/>
  </r>
  <r>
    <m/>
    <m/>
    <m/>
    <s v="DIAS DE CAMPO"/>
    <x v="1"/>
    <m/>
    <m/>
    <m/>
    <m/>
    <m/>
    <m/>
    <m/>
    <m/>
    <m/>
    <m/>
    <m/>
    <m/>
    <m/>
    <m/>
    <x v="1"/>
    <x v="0"/>
    <x v="0"/>
  </r>
  <r>
    <s v="DELETE"/>
    <s v="DELETE"/>
    <n v="1060102"/>
    <n v="0"/>
    <x v="2"/>
    <n v="1999"/>
    <s v="Nenhum"/>
    <s v="TECTRAIN-05"/>
    <n v="1060103"/>
    <d v="2023-06-20T00:00:00"/>
    <s v="5G"/>
    <s v="4G"/>
    <n v="870080018"/>
    <s v="Associação Kurula"/>
    <m/>
    <m/>
    <m/>
    <m/>
    <m/>
    <x v="0"/>
    <x v="1"/>
    <x v="1"/>
  </r>
  <r>
    <s v="DELETE 2"/>
    <s v="DELETE 2"/>
    <n v="1060103"/>
    <n v="0"/>
    <x v="3"/>
    <n v="1888"/>
    <s v="Delete"/>
    <s v="TECTRAIN-05"/>
    <n v="1060103"/>
    <d v="2023-06-20T00:00:00"/>
    <s v="4B"/>
    <s v="4G"/>
    <n v="878878817"/>
    <n v="0"/>
    <m/>
    <m/>
    <m/>
    <m/>
    <m/>
    <x v="0"/>
    <x v="1"/>
    <x v="2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n v="0"/>
    <n v="0"/>
    <n v="1060103"/>
    <n v="0"/>
    <x v="0"/>
    <n v="0"/>
    <n v="0"/>
    <s v="TECTRAIN-05"/>
    <n v="1060103"/>
    <d v="2023-06-20T00:00:00"/>
    <n v="0"/>
    <s v="4G"/>
    <n v="0"/>
    <n v="0"/>
    <m/>
    <m/>
    <m/>
    <m/>
    <m/>
    <x v="0"/>
    <x v="0"/>
    <x v="0"/>
  </r>
  <r>
    <m/>
    <m/>
    <m/>
    <m/>
    <x v="1"/>
    <m/>
    <m/>
    <m/>
    <m/>
    <m/>
    <m/>
    <m/>
    <m/>
    <m/>
    <m/>
    <m/>
    <m/>
    <m/>
    <m/>
    <x v="1"/>
    <x v="0"/>
    <x v="0"/>
  </r>
  <r>
    <m/>
    <m/>
    <m/>
    <s v="FEIRAS"/>
    <x v="1"/>
    <m/>
    <m/>
    <m/>
    <m/>
    <m/>
    <m/>
    <m/>
    <m/>
    <m/>
    <m/>
    <m/>
    <m/>
    <m/>
    <m/>
    <x v="1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n v="0"/>
    <n v="0"/>
    <n v="1060201"/>
    <n v="0"/>
    <x v="0"/>
    <n v="0"/>
    <n v="0"/>
    <s v="TECTRAIN-29"/>
    <n v="1060201"/>
    <d v="1899-12-30T00:00:00"/>
    <m/>
    <m/>
    <n v="0"/>
    <n v="0"/>
    <m/>
    <m/>
    <m/>
    <m/>
    <m/>
    <x v="0"/>
    <x v="0"/>
    <x v="0"/>
  </r>
  <r>
    <m/>
    <m/>
    <m/>
    <m/>
    <x v="1"/>
    <m/>
    <m/>
    <m/>
    <m/>
    <m/>
    <m/>
    <m/>
    <m/>
    <m/>
    <m/>
    <m/>
    <m/>
    <m/>
    <m/>
    <x v="1"/>
    <x v="0"/>
    <x v="0"/>
  </r>
  <r>
    <m/>
    <m/>
    <m/>
    <s v="PALESTRAS"/>
    <x v="1"/>
    <m/>
    <m/>
    <m/>
    <m/>
    <m/>
    <m/>
    <m/>
    <m/>
    <m/>
    <m/>
    <m/>
    <m/>
    <m/>
    <m/>
    <x v="1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  <r>
    <n v="0"/>
    <n v="0"/>
    <n v="1060201"/>
    <m/>
    <x v="0"/>
    <n v="0"/>
    <m/>
    <s v="BENTRAIN-37"/>
    <n v="3060104"/>
    <d v="1899-12-30T00:00:00"/>
    <n v="0"/>
    <n v="0"/>
    <n v="0"/>
    <n v="0"/>
    <m/>
    <m/>
    <m/>
    <m/>
    <m/>
    <x v="2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"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m/>
    <m/>
    <s v=""/>
    <m/>
    <x v="1"/>
    <m/>
    <m/>
    <m/>
    <m/>
    <m/>
    <m/>
    <m/>
    <m/>
    <m/>
    <m/>
    <m/>
    <m/>
    <m/>
    <x v="0"/>
    <x v="1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0"/>
    <x v="0"/>
  </r>
  <r>
    <n v="0"/>
    <n v="0"/>
    <s v="00"/>
    <s v=""/>
    <x v="0"/>
    <n v="0"/>
    <n v="0"/>
    <s v=""/>
    <s v=""/>
    <d v="1899-12-30T00:00:00"/>
    <n v="0"/>
    <n v="0"/>
    <n v="0"/>
    <n v="0"/>
    <n v="0"/>
    <n v="0"/>
    <n v="0"/>
    <n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6DBB2-C83D-48AC-9715-70D4173700E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stritos e Faixas Etáreas">
  <location ref="A4:D8" firstHeaderRow="1" firstDataRow="2" firstDataCol="1" rowPageCount="1" colPageCount="1"/>
  <pivotFields count="22"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Page" dataField="1" multipleItemSelectionAllowed="1" showAll="0">
      <items count="4">
        <item h="1" x="0"/>
        <item x="2"/>
        <item x="1"/>
        <item t="default"/>
      </items>
    </pivotField>
  </pivotFields>
  <rowFields count="2">
    <field x="19"/>
    <field x="20"/>
  </rowFields>
  <rowItems count="3">
    <i>
      <x v="1"/>
    </i>
    <i r="1">
      <x/>
    </i>
    <i t="grand">
      <x/>
    </i>
  </rowItems>
  <colFields count="1">
    <field x="4"/>
  </colFields>
  <colItems count="3">
    <i>
      <x v="1"/>
    </i>
    <i>
      <x v="2"/>
    </i>
    <i t="grand">
      <x/>
    </i>
  </colItems>
  <pageFields count="1">
    <pageField fld="21" hier="-1"/>
  </pageFields>
  <dataFields count="1">
    <dataField name="Count of full_name" fld="21" subtotal="count" baseField="0" baseItem="0"/>
  </dataFields>
  <formats count="24">
    <format dxfId="33">
      <pivotArea dataOnly="0" labelOnly="1" fieldPosition="0">
        <references count="1">
          <reference field="20" count="1">
            <x v="0"/>
          </reference>
        </references>
      </pivotArea>
    </format>
    <format dxfId="32">
      <pivotArea outline="0" collapsedLevelsAreSubtotals="1" fieldPosition="0"/>
    </format>
    <format dxfId="31">
      <pivotArea dataOnly="0" labelOnly="1" outline="0" fieldPosition="0">
        <references count="1">
          <reference field="21" count="0"/>
        </references>
      </pivotArea>
    </format>
    <format dxfId="30">
      <pivotArea field="4" type="button" dataOnly="0" labelOnly="1" outline="0" axis="axisCol" fieldPosition="0"/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4" count="2">
            <x v="1"/>
            <x v="2"/>
          </reference>
        </references>
      </pivotArea>
    </format>
    <format dxfId="27">
      <pivotArea dataOnly="0" labelOnly="1" grandCol="1" outline="0" fieldPosition="0"/>
    </format>
    <format dxfId="26">
      <pivotArea field="21" type="button" dataOnly="0" labelOnly="1" outline="0" axis="axisPage" fieldPosition="0"/>
    </format>
    <format dxfId="25">
      <pivotArea type="origin" dataOnly="0" labelOnly="1" outline="0" fieldPosition="0"/>
    </format>
    <format dxfId="24">
      <pivotArea field="19" type="button" dataOnly="0" labelOnly="1" outline="0" axis="axisRow" fieldPosition="0"/>
    </format>
    <format dxfId="23">
      <pivotArea dataOnly="0" labelOnly="1" fieldPosition="0">
        <references count="1">
          <reference field="19" count="1">
            <x v="1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2">
          <reference field="19" count="1" selected="0">
            <x v="1"/>
          </reference>
          <reference field="20" count="1">
            <x v="0"/>
          </reference>
        </references>
      </pivotArea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4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9" type="button" dataOnly="0" labelOnly="1" outline="0" axis="axisRow" fieldPosition="0"/>
    </format>
    <format dxfId="14">
      <pivotArea dataOnly="0" labelOnly="1" fieldPosition="0">
        <references count="1">
          <reference field="19" count="1">
            <x v="1"/>
          </reference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2">
          <reference field="19" count="1" selected="0">
            <x v="1"/>
          </reference>
          <reference field="20" count="1">
            <x v="0"/>
          </reference>
        </references>
      </pivotArea>
    </format>
    <format dxfId="11">
      <pivotArea dataOnly="0" labelOnly="1" fieldPosition="0">
        <references count="1">
          <reference field="4" count="2">
            <x v="1"/>
            <x v="2"/>
          </reference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544A2-79CC-401A-A00B-AD3816C503A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stritos">
  <location ref="G4:I7" firstHeaderRow="1" firstDataRow="2" firstDataCol="1" rowPageCount="1" colPageCount="1"/>
  <pivotFields count="20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">
        <item h="1" x="0"/>
        <item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1">
    <field x="19"/>
  </rowFields>
  <rowItems count="2">
    <i>
      <x v="1"/>
    </i>
    <i t="grand">
      <x/>
    </i>
  </rowItems>
  <colFields count="1">
    <field x="4"/>
  </colFields>
  <colItems count="2">
    <i>
      <x/>
    </i>
    <i t="grand">
      <x/>
    </i>
  </colItems>
  <pageFields count="1">
    <pageField fld="18" hier="-1"/>
  </pageFields>
  <dataFields count="1">
    <dataField name="Count of nome_completo" fld="18" subtotal="count" baseField="0" baseItem="0"/>
  </dataFields>
  <formats count="16">
    <format dxfId="49">
      <pivotArea outline="0" collapsedLevelsAreSubtotals="1" fieldPosition="0"/>
    </format>
    <format dxfId="48">
      <pivotArea dataOnly="0" labelOnly="1" outline="0" fieldPosition="0">
        <references count="1">
          <reference field="18" count="0"/>
        </references>
      </pivotArea>
    </format>
    <format dxfId="47">
      <pivotArea field="4" type="button" dataOnly="0" labelOnly="1" outline="0" axis="axisCol" fieldPosition="0"/>
    </format>
    <format dxfId="46">
      <pivotArea type="topRight" dataOnly="0" labelOnly="1" outline="0" fieldPosition="0"/>
    </format>
    <format dxfId="45">
      <pivotArea dataOnly="0" labelOnly="1" fieldPosition="0">
        <references count="1">
          <reference field="4" count="1">
            <x v="0"/>
          </reference>
        </references>
      </pivotArea>
    </format>
    <format dxfId="44">
      <pivotArea dataOnly="0" labelOnly="1" grandCol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4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9" type="button" dataOnly="0" labelOnly="1" outline="0" axis="axisRow" fieldPosition="0"/>
    </format>
    <format dxfId="37">
      <pivotArea dataOnly="0" labelOnly="1" fieldPosition="0">
        <references count="1">
          <reference field="19" count="1">
            <x v="1"/>
          </reference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4" count="1">
            <x v="0"/>
          </reference>
        </references>
      </pivotArea>
    </format>
    <format dxfId="3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7480CF-EDD1-4312-98B7-42195D2D3083}" name="Table1" displayName="Table1" ref="A1:C52" totalsRowShown="0" headerRowDxfId="54" dataDxfId="53">
  <tableColumns count="3">
    <tableColumn id="2" xr3:uid="{E7E188BC-B13F-4925-BE1E-0A9881C05694}" name="fl_names" dataDxfId="52"/>
    <tableColumn id="3" xr3:uid="{8AAFF516-1FE4-4A8D-8D28-4B2F4B0DA414}" name="phone" dataDxfId="51"/>
    <tableColumn id="4" xr3:uid="{790FA128-EAFD-487D-82F6-2B47516AD164}" name="nuit" dataDxfId="5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6D56F-9E8B-40A9-8EB7-FC68D04D15B8}">
  <sheetPr codeName="Sheet1"/>
  <dimension ref="A1:BD56"/>
  <sheetViews>
    <sheetView showGridLines="0" view="pageBreakPreview" zoomScale="115" zoomScaleNormal="145" zoomScaleSheetLayoutView="115" workbookViewId="0">
      <selection activeCell="X16" sqref="X16:AF16"/>
    </sheetView>
  </sheetViews>
  <sheetFormatPr defaultColWidth="1.86328125" defaultRowHeight="13.9" x14ac:dyDescent="0.45"/>
  <cols>
    <col min="1" max="2" width="0.86328125" style="72" customWidth="1"/>
    <col min="3" max="5" width="2.3984375" style="72" customWidth="1"/>
    <col min="6" max="6" width="4" style="72" customWidth="1"/>
    <col min="7" max="7" width="3" style="72" customWidth="1"/>
    <col min="8" max="10" width="2.3984375" style="72" customWidth="1"/>
    <col min="11" max="11" width="3.6640625" style="72" customWidth="1"/>
    <col min="12" max="12" width="2.86328125" style="72" customWidth="1"/>
    <col min="13" max="13" width="3.86328125" style="72" customWidth="1"/>
    <col min="14" max="14" width="2.3984375" style="72" customWidth="1"/>
    <col min="15" max="15" width="0.6640625" style="72" customWidth="1"/>
    <col min="16" max="16" width="0.1328125" style="72" customWidth="1"/>
    <col min="17" max="17" width="3.1328125" style="72" customWidth="1"/>
    <col min="18" max="18" width="1.6640625" style="72" customWidth="1"/>
    <col min="19" max="19" width="2.33203125" style="72" customWidth="1"/>
    <col min="20" max="21" width="2.3984375" style="72" customWidth="1"/>
    <col min="22" max="22" width="2.86328125" style="72" customWidth="1"/>
    <col min="23" max="23" width="2.53125" style="72" customWidth="1"/>
    <col min="24" max="24" width="5.6640625" style="72" customWidth="1"/>
    <col min="25" max="25" width="3.6640625" style="72" customWidth="1"/>
    <col min="26" max="27" width="4" style="72" customWidth="1"/>
    <col min="28" max="28" width="7" style="72" customWidth="1"/>
    <col min="29" max="29" width="0.86328125" style="72" customWidth="1"/>
    <col min="30" max="30" width="6.3984375" style="72" customWidth="1"/>
    <col min="31" max="31" width="2.86328125" style="72" customWidth="1"/>
    <col min="32" max="32" width="4.3984375" style="72" customWidth="1"/>
    <col min="33" max="33" width="2.33203125" style="72" customWidth="1"/>
    <col min="34" max="34" width="2.3984375" style="72" customWidth="1"/>
    <col min="35" max="35" width="1" style="72" customWidth="1"/>
    <col min="36" max="36" width="1.3984375" style="72" customWidth="1"/>
    <col min="37" max="37" width="1" style="72" customWidth="1"/>
    <col min="38" max="38" width="0.53125" style="72" customWidth="1"/>
    <col min="39" max="39" width="1.53125" style="72" customWidth="1"/>
    <col min="40" max="40" width="1.86328125" style="72" customWidth="1"/>
    <col min="41" max="41" width="1.1328125" style="72" customWidth="1"/>
    <col min="42" max="42" width="2.33203125" style="72" customWidth="1"/>
    <col min="43" max="43" width="2.6640625" style="72" customWidth="1"/>
    <col min="44" max="44" width="3.1328125" style="72" customWidth="1"/>
    <col min="45" max="45" width="2.6640625" style="72" customWidth="1"/>
    <col min="46" max="46" width="1.53125" style="72" customWidth="1"/>
    <col min="47" max="47" width="1.6640625" style="72" customWidth="1"/>
    <col min="48" max="48" width="1.86328125" style="72" customWidth="1"/>
    <col min="49" max="49" width="0.53125" style="72" customWidth="1"/>
    <col min="50" max="50" width="1.86328125" style="72" customWidth="1"/>
    <col min="51" max="51" width="2" style="72" customWidth="1"/>
    <col min="52" max="52" width="1.86328125" style="72" customWidth="1"/>
    <col min="53" max="53" width="2.6640625" style="72" customWidth="1"/>
    <col min="54" max="54" width="1.3984375" style="72" customWidth="1"/>
    <col min="55" max="55" width="1.86328125" style="72" customWidth="1"/>
    <col min="56" max="56" width="2.6640625" style="72" customWidth="1"/>
    <col min="57" max="16384" width="1.86328125" style="72"/>
  </cols>
  <sheetData>
    <row r="1" spans="1:56" ht="11.25" customHeight="1" x14ac:dyDescent="0.3">
      <c r="A1" s="79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438" t="s">
        <v>1966</v>
      </c>
      <c r="W1" s="439"/>
      <c r="X1" s="439"/>
      <c r="Y1" s="439"/>
      <c r="Z1" s="439"/>
      <c r="AA1" s="439"/>
      <c r="AB1" s="439"/>
      <c r="AC1" s="444" t="s">
        <v>1967</v>
      </c>
      <c r="AD1" s="445"/>
      <c r="AE1" s="450" t="s">
        <v>1968</v>
      </c>
      <c r="AF1" s="451"/>
      <c r="AG1" s="451"/>
      <c r="AH1" s="451"/>
      <c r="AI1" s="451"/>
      <c r="AJ1" s="451"/>
      <c r="AK1" s="451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2"/>
      <c r="AW1" s="426" t="s">
        <v>1969</v>
      </c>
      <c r="AX1" s="427"/>
      <c r="AY1" s="427"/>
      <c r="AZ1" s="427"/>
      <c r="BA1" s="427"/>
      <c r="BB1" s="427"/>
      <c r="BC1" s="427"/>
      <c r="BD1" s="428"/>
    </row>
    <row r="2" spans="1:56" ht="15" customHeight="1" x14ac:dyDescent="0.4">
      <c r="A2" s="81"/>
      <c r="B2" s="5"/>
      <c r="C2" s="5"/>
      <c r="D2" s="5"/>
      <c r="E2" s="5"/>
      <c r="F2" s="5"/>
      <c r="G2" s="5"/>
      <c r="H2" s="73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440"/>
      <c r="W2" s="441"/>
      <c r="X2" s="441"/>
      <c r="Y2" s="441"/>
      <c r="Z2" s="441"/>
      <c r="AA2" s="441"/>
      <c r="AB2" s="441"/>
      <c r="AC2" s="446"/>
      <c r="AD2" s="447"/>
      <c r="AE2" s="435" t="s">
        <v>1217</v>
      </c>
      <c r="AF2" s="436"/>
      <c r="AG2" s="436"/>
      <c r="AH2" s="437"/>
      <c r="AI2" s="437"/>
      <c r="AJ2" s="437"/>
      <c r="AK2" s="437"/>
      <c r="AL2" s="437"/>
      <c r="AM2" s="437"/>
      <c r="AN2" s="437"/>
      <c r="AO2" s="437"/>
      <c r="AP2" s="437"/>
      <c r="AQ2" s="437"/>
      <c r="AR2" s="437"/>
      <c r="AS2" s="437"/>
      <c r="AT2" s="437"/>
      <c r="AU2" s="437"/>
      <c r="AV2" s="437"/>
      <c r="AW2" s="429"/>
      <c r="AX2" s="430"/>
      <c r="AY2" s="430"/>
      <c r="AZ2" s="430"/>
      <c r="BA2" s="430"/>
      <c r="BB2" s="430"/>
      <c r="BC2" s="430"/>
      <c r="BD2" s="431"/>
    </row>
    <row r="3" spans="1:56" ht="15" customHeight="1" x14ac:dyDescent="0.45">
      <c r="A3" s="8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440"/>
      <c r="W3" s="441"/>
      <c r="X3" s="441"/>
      <c r="Y3" s="441"/>
      <c r="Z3" s="441"/>
      <c r="AA3" s="441"/>
      <c r="AB3" s="441"/>
      <c r="AC3" s="446"/>
      <c r="AD3" s="447"/>
      <c r="AE3" s="435" t="s">
        <v>1945</v>
      </c>
      <c r="AF3" s="436"/>
      <c r="AG3" s="436"/>
      <c r="AH3" s="437"/>
      <c r="AI3" s="437"/>
      <c r="AJ3" s="437"/>
      <c r="AK3" s="437"/>
      <c r="AL3" s="437"/>
      <c r="AM3" s="437"/>
      <c r="AN3" s="437"/>
      <c r="AO3" s="437"/>
      <c r="AP3" s="437"/>
      <c r="AQ3" s="437"/>
      <c r="AR3" s="437"/>
      <c r="AS3" s="437"/>
      <c r="AT3" s="437"/>
      <c r="AU3" s="437"/>
      <c r="AV3" s="437"/>
      <c r="AW3" s="429"/>
      <c r="AX3" s="430"/>
      <c r="AY3" s="430"/>
      <c r="AZ3" s="430"/>
      <c r="BA3" s="430"/>
      <c r="BB3" s="430"/>
      <c r="BC3" s="430"/>
      <c r="BD3" s="431"/>
    </row>
    <row r="4" spans="1:56" ht="15" customHeight="1" x14ac:dyDescent="0.45">
      <c r="A4" s="8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40"/>
      <c r="W4" s="441"/>
      <c r="X4" s="441"/>
      <c r="Y4" s="441"/>
      <c r="Z4" s="441"/>
      <c r="AA4" s="441"/>
      <c r="AB4" s="441"/>
      <c r="AC4" s="446"/>
      <c r="AD4" s="447"/>
      <c r="AE4" s="435" t="s">
        <v>1946</v>
      </c>
      <c r="AF4" s="436"/>
      <c r="AG4" s="436"/>
      <c r="AH4" s="437"/>
      <c r="AI4" s="437"/>
      <c r="AJ4" s="437"/>
      <c r="AK4" s="437"/>
      <c r="AL4" s="437"/>
      <c r="AM4" s="437"/>
      <c r="AN4" s="437"/>
      <c r="AO4" s="437"/>
      <c r="AP4" s="437"/>
      <c r="AQ4" s="437"/>
      <c r="AR4" s="437"/>
      <c r="AS4" s="437"/>
      <c r="AT4" s="437"/>
      <c r="AU4" s="437"/>
      <c r="AV4" s="437"/>
      <c r="AW4" s="429"/>
      <c r="AX4" s="430"/>
      <c r="AY4" s="430"/>
      <c r="AZ4" s="430"/>
      <c r="BA4" s="430"/>
      <c r="BB4" s="430"/>
      <c r="BC4" s="430"/>
      <c r="BD4" s="431"/>
    </row>
    <row r="5" spans="1:56" ht="15" customHeight="1" x14ac:dyDescent="0.3">
      <c r="A5" s="8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440"/>
      <c r="W5" s="441"/>
      <c r="X5" s="441"/>
      <c r="Y5" s="441"/>
      <c r="Z5" s="441"/>
      <c r="AA5" s="441"/>
      <c r="AB5" s="441"/>
      <c r="AC5" s="446"/>
      <c r="AD5" s="447"/>
      <c r="AE5" s="435" t="s">
        <v>1947</v>
      </c>
      <c r="AF5" s="436"/>
      <c r="AG5" s="436"/>
      <c r="AH5" s="437"/>
      <c r="AI5" s="437"/>
      <c r="AJ5" s="437"/>
      <c r="AK5" s="437"/>
      <c r="AL5" s="437"/>
      <c r="AM5" s="437"/>
      <c r="AN5" s="437"/>
      <c r="AO5" s="437"/>
      <c r="AP5" s="437"/>
      <c r="AQ5" s="437"/>
      <c r="AR5" s="437"/>
      <c r="AS5" s="437"/>
      <c r="AT5" s="437"/>
      <c r="AU5" s="437"/>
      <c r="AV5" s="437"/>
      <c r="AW5" s="429"/>
      <c r="AX5" s="430"/>
      <c r="AY5" s="430"/>
      <c r="AZ5" s="430"/>
      <c r="BA5" s="430"/>
      <c r="BB5" s="430"/>
      <c r="BC5" s="430"/>
      <c r="BD5" s="431"/>
    </row>
    <row r="6" spans="1:56" ht="15" customHeight="1" x14ac:dyDescent="0.3">
      <c r="A6" s="8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440"/>
      <c r="W6" s="441"/>
      <c r="X6" s="441"/>
      <c r="Y6" s="441"/>
      <c r="Z6" s="441"/>
      <c r="AA6" s="441"/>
      <c r="AB6" s="441"/>
      <c r="AC6" s="446"/>
      <c r="AD6" s="447"/>
      <c r="AE6" s="435" t="s">
        <v>1948</v>
      </c>
      <c r="AF6" s="436"/>
      <c r="AG6" s="436"/>
      <c r="AH6" s="437"/>
      <c r="AI6" s="437"/>
      <c r="AJ6" s="437"/>
      <c r="AK6" s="437"/>
      <c r="AL6" s="437"/>
      <c r="AM6" s="437"/>
      <c r="AN6" s="437"/>
      <c r="AO6" s="437"/>
      <c r="AP6" s="437"/>
      <c r="AQ6" s="437"/>
      <c r="AR6" s="437"/>
      <c r="AS6" s="437"/>
      <c r="AT6" s="437"/>
      <c r="AU6" s="437"/>
      <c r="AV6" s="437"/>
      <c r="AW6" s="429"/>
      <c r="AX6" s="430"/>
      <c r="AY6" s="430"/>
      <c r="AZ6" s="430"/>
      <c r="BA6" s="430"/>
      <c r="BB6" s="430"/>
      <c r="BC6" s="430"/>
      <c r="BD6" s="431"/>
    </row>
    <row r="7" spans="1:56" ht="15" customHeight="1" x14ac:dyDescent="0.3">
      <c r="A7" s="8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440"/>
      <c r="W7" s="441"/>
      <c r="X7" s="441"/>
      <c r="Y7" s="441"/>
      <c r="Z7" s="441"/>
      <c r="AA7" s="441"/>
      <c r="AB7" s="441"/>
      <c r="AC7" s="446"/>
      <c r="AD7" s="447"/>
      <c r="AE7" s="435" t="s">
        <v>1970</v>
      </c>
      <c r="AF7" s="436"/>
      <c r="AG7" s="436"/>
      <c r="AH7" s="437"/>
      <c r="AI7" s="437"/>
      <c r="AJ7" s="437"/>
      <c r="AK7" s="437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29"/>
      <c r="AX7" s="430"/>
      <c r="AY7" s="430"/>
      <c r="AZ7" s="430"/>
      <c r="BA7" s="430"/>
      <c r="BB7" s="430"/>
      <c r="BC7" s="430"/>
      <c r="BD7" s="431"/>
    </row>
    <row r="8" spans="1:56" ht="15" customHeight="1" x14ac:dyDescent="0.3">
      <c r="A8" s="8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440"/>
      <c r="W8" s="441"/>
      <c r="X8" s="441"/>
      <c r="Y8" s="441"/>
      <c r="Z8" s="441"/>
      <c r="AA8" s="441"/>
      <c r="AB8" s="441"/>
      <c r="AC8" s="446"/>
      <c r="AD8" s="447"/>
      <c r="AE8" s="435" t="s">
        <v>1971</v>
      </c>
      <c r="AF8" s="436"/>
      <c r="AG8" s="436"/>
      <c r="AH8" s="437"/>
      <c r="AI8" s="437"/>
      <c r="AJ8" s="437"/>
      <c r="AK8" s="437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29"/>
      <c r="AX8" s="430"/>
      <c r="AY8" s="430"/>
      <c r="AZ8" s="430"/>
      <c r="BA8" s="430"/>
      <c r="BB8" s="430"/>
      <c r="BC8" s="430"/>
      <c r="BD8" s="431"/>
    </row>
    <row r="9" spans="1:56" ht="15" customHeight="1" x14ac:dyDescent="0.3">
      <c r="A9" s="85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442"/>
      <c r="W9" s="443"/>
      <c r="X9" s="443"/>
      <c r="Y9" s="443"/>
      <c r="Z9" s="443"/>
      <c r="AA9" s="443"/>
      <c r="AB9" s="443"/>
      <c r="AC9" s="448"/>
      <c r="AD9" s="449"/>
      <c r="AE9" s="453" t="s">
        <v>1972</v>
      </c>
      <c r="AF9" s="454"/>
      <c r="AG9" s="454"/>
      <c r="AH9" s="455"/>
      <c r="AI9" s="455"/>
      <c r="AJ9" s="455"/>
      <c r="AK9" s="455"/>
      <c r="AL9" s="455"/>
      <c r="AM9" s="455"/>
      <c r="AN9" s="455"/>
      <c r="AO9" s="455"/>
      <c r="AP9" s="455"/>
      <c r="AQ9" s="455"/>
      <c r="AR9" s="455"/>
      <c r="AS9" s="455"/>
      <c r="AT9" s="455"/>
      <c r="AU9" s="455"/>
      <c r="AV9" s="455"/>
      <c r="AW9" s="432"/>
      <c r="AX9" s="433"/>
      <c r="AY9" s="433"/>
      <c r="AZ9" s="433"/>
      <c r="BA9" s="433"/>
      <c r="BB9" s="433"/>
      <c r="BC9" s="433"/>
      <c r="BD9" s="434"/>
    </row>
    <row r="10" spans="1:56" s="3" customFormat="1" ht="5.25" customHeight="1" x14ac:dyDescent="0.3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74"/>
      <c r="AA10" s="74"/>
      <c r="AB10" s="74"/>
      <c r="AC10" s="74"/>
      <c r="AD10" s="74"/>
      <c r="AE10" s="74"/>
      <c r="AF10" s="74"/>
      <c r="AG10" s="74"/>
      <c r="AH10" s="74"/>
      <c r="AI10" s="75"/>
      <c r="AJ10" s="75"/>
      <c r="AK10" s="75"/>
      <c r="AL10" s="75"/>
      <c r="AM10" s="75"/>
      <c r="AN10" s="75"/>
      <c r="AO10" s="21"/>
      <c r="AP10" s="76"/>
      <c r="AQ10" s="76"/>
      <c r="AR10" s="74"/>
      <c r="AS10" s="74"/>
      <c r="AT10" s="74"/>
      <c r="AU10" s="74"/>
      <c r="AV10" s="74"/>
      <c r="AW10" s="88"/>
      <c r="AX10" s="88"/>
      <c r="AY10" s="88"/>
      <c r="AZ10" s="88"/>
      <c r="BA10" s="88"/>
      <c r="BB10" s="88"/>
      <c r="BC10" s="88"/>
      <c r="BD10" s="88"/>
    </row>
    <row r="11" spans="1:56" s="77" customFormat="1" ht="14.25" customHeight="1" x14ac:dyDescent="0.45">
      <c r="A11" s="456" t="s">
        <v>1973</v>
      </c>
      <c r="B11" s="457"/>
      <c r="C11" s="457"/>
      <c r="D11" s="457"/>
      <c r="E11" s="457"/>
      <c r="F11" s="457"/>
      <c r="G11" s="458"/>
      <c r="H11" s="459"/>
      <c r="I11" s="459"/>
      <c r="J11" s="459"/>
      <c r="K11" s="459"/>
      <c r="L11" s="459"/>
      <c r="M11" s="459"/>
      <c r="N11" s="459"/>
      <c r="O11" s="459"/>
      <c r="P11" s="459"/>
      <c r="Q11" s="459"/>
      <c r="R11" s="459"/>
      <c r="S11" s="459"/>
      <c r="T11" s="459"/>
      <c r="U11" s="459"/>
      <c r="V11" s="459"/>
      <c r="W11" s="459"/>
      <c r="X11" s="459"/>
      <c r="Y11" s="459"/>
      <c r="Z11" s="459"/>
      <c r="AA11" s="459"/>
      <c r="AB11" s="460"/>
      <c r="AD11" s="461" t="s">
        <v>1974</v>
      </c>
      <c r="AE11" s="462"/>
      <c r="AF11" s="463"/>
      <c r="AG11" s="464" t="s">
        <v>1975</v>
      </c>
      <c r="AH11" s="465"/>
      <c r="AI11" s="465"/>
      <c r="AJ11" s="465"/>
      <c r="AK11" s="465"/>
      <c r="AL11" s="465"/>
      <c r="AM11" s="465"/>
      <c r="AN11" s="466"/>
      <c r="AP11" s="467" t="s">
        <v>1221</v>
      </c>
      <c r="AQ11" s="468"/>
      <c r="AR11" s="469"/>
      <c r="AS11" s="437"/>
      <c r="AT11" s="437"/>
      <c r="AU11" s="437"/>
      <c r="AV11" s="437"/>
      <c r="AW11" s="21"/>
      <c r="AX11" s="89" t="s">
        <v>1976</v>
      </c>
      <c r="AY11" s="89"/>
      <c r="AZ11" s="89"/>
      <c r="BA11" s="437"/>
      <c r="BB11" s="437"/>
      <c r="BC11" s="437"/>
      <c r="BD11" s="437"/>
    </row>
    <row r="12" spans="1:56" ht="4.5" customHeight="1" x14ac:dyDescent="0.45"/>
    <row r="13" spans="1:56" ht="12.75" customHeight="1" x14ac:dyDescent="0.45">
      <c r="A13" s="470" t="s">
        <v>1148</v>
      </c>
      <c r="B13" s="471"/>
      <c r="C13" s="474" t="s">
        <v>1977</v>
      </c>
      <c r="D13" s="475"/>
      <c r="E13" s="475"/>
      <c r="F13" s="475"/>
      <c r="G13" s="475"/>
      <c r="H13" s="475"/>
      <c r="I13" s="475"/>
      <c r="J13" s="475"/>
      <c r="K13" s="475"/>
      <c r="L13" s="475"/>
      <c r="M13" s="475"/>
      <c r="N13" s="475"/>
      <c r="O13" s="475"/>
      <c r="P13" s="475"/>
      <c r="Q13" s="475"/>
      <c r="R13" s="476"/>
      <c r="S13" s="477" t="s">
        <v>1310</v>
      </c>
      <c r="T13" s="475"/>
      <c r="U13" s="475"/>
      <c r="V13" s="475"/>
      <c r="W13" s="475"/>
      <c r="X13" s="475"/>
      <c r="Y13" s="475"/>
      <c r="Z13" s="475"/>
      <c r="AA13" s="475"/>
      <c r="AB13" s="475"/>
      <c r="AC13" s="475"/>
      <c r="AD13" s="475"/>
      <c r="AE13" s="475"/>
      <c r="AF13" s="478"/>
      <c r="AG13" s="479" t="s">
        <v>1978</v>
      </c>
      <c r="AH13" s="475"/>
      <c r="AI13" s="475"/>
      <c r="AJ13" s="475"/>
      <c r="AK13" s="475"/>
      <c r="AL13" s="475"/>
      <c r="AM13" s="475"/>
      <c r="AN13" s="475"/>
      <c r="AO13" s="475"/>
      <c r="AP13" s="475"/>
      <c r="AQ13" s="475"/>
      <c r="AR13" s="475"/>
      <c r="AS13" s="475"/>
      <c r="AT13" s="475"/>
      <c r="AU13" s="475"/>
      <c r="AV13" s="475"/>
      <c r="AW13" s="480"/>
      <c r="AX13" s="481" t="s">
        <v>1953</v>
      </c>
      <c r="AY13" s="482"/>
      <c r="AZ13" s="482"/>
      <c r="BA13" s="482"/>
      <c r="BB13" s="482"/>
      <c r="BC13" s="482"/>
      <c r="BD13" s="483"/>
    </row>
    <row r="14" spans="1:56" ht="14.25" customHeight="1" x14ac:dyDescent="0.45">
      <c r="A14" s="472"/>
      <c r="B14" s="473"/>
      <c r="C14" s="487" t="s">
        <v>1954</v>
      </c>
      <c r="D14" s="488"/>
      <c r="E14" s="488"/>
      <c r="F14" s="488"/>
      <c r="G14" s="488"/>
      <c r="H14" s="488" t="s">
        <v>1955</v>
      </c>
      <c r="I14" s="488"/>
      <c r="J14" s="488"/>
      <c r="K14" s="488"/>
      <c r="L14" s="488"/>
      <c r="M14" s="488" t="s">
        <v>1945</v>
      </c>
      <c r="N14" s="488"/>
      <c r="O14" s="488"/>
      <c r="P14" s="488"/>
      <c r="Q14" s="488"/>
      <c r="R14" s="489"/>
      <c r="S14" s="490" t="s">
        <v>1956</v>
      </c>
      <c r="T14" s="488"/>
      <c r="U14" s="488"/>
      <c r="V14" s="488"/>
      <c r="W14" s="488"/>
      <c r="X14" s="488" t="s">
        <v>1957</v>
      </c>
      <c r="Y14" s="488"/>
      <c r="Z14" s="488"/>
      <c r="AA14" s="488"/>
      <c r="AB14" s="488"/>
      <c r="AC14" s="488"/>
      <c r="AD14" s="488"/>
      <c r="AE14" s="488"/>
      <c r="AF14" s="491"/>
      <c r="AG14" s="492" t="s">
        <v>1979</v>
      </c>
      <c r="AH14" s="493"/>
      <c r="AI14" s="493"/>
      <c r="AJ14" s="493"/>
      <c r="AK14" s="493"/>
      <c r="AL14" s="493"/>
      <c r="AM14" s="493"/>
      <c r="AN14" s="493"/>
      <c r="AO14" s="493"/>
      <c r="AP14" s="493"/>
      <c r="AQ14" s="490"/>
      <c r="AR14" s="488" t="s">
        <v>1959</v>
      </c>
      <c r="AS14" s="488"/>
      <c r="AT14" s="488"/>
      <c r="AU14" s="488"/>
      <c r="AV14" s="488"/>
      <c r="AW14" s="494"/>
      <c r="AX14" s="484"/>
      <c r="AY14" s="485"/>
      <c r="AZ14" s="485"/>
      <c r="BA14" s="485"/>
      <c r="BB14" s="485"/>
      <c r="BC14" s="485"/>
      <c r="BD14" s="486"/>
    </row>
    <row r="15" spans="1:56" ht="22.5" customHeight="1" x14ac:dyDescent="0.45">
      <c r="A15" s="495">
        <v>1</v>
      </c>
      <c r="B15" s="496"/>
      <c r="C15" s="497"/>
      <c r="D15" s="498"/>
      <c r="E15" s="498"/>
      <c r="F15" s="498"/>
      <c r="G15" s="498"/>
      <c r="H15" s="498"/>
      <c r="I15" s="498"/>
      <c r="J15" s="498"/>
      <c r="K15" s="498"/>
      <c r="L15" s="498"/>
      <c r="M15" s="498"/>
      <c r="N15" s="498"/>
      <c r="O15" s="498"/>
      <c r="P15" s="498"/>
      <c r="Q15" s="498"/>
      <c r="R15" s="499"/>
      <c r="S15" s="500"/>
      <c r="T15" s="498"/>
      <c r="U15" s="498"/>
      <c r="V15" s="498"/>
      <c r="W15" s="498"/>
      <c r="X15" s="501"/>
      <c r="Y15" s="498"/>
      <c r="Z15" s="498"/>
      <c r="AA15" s="498"/>
      <c r="AB15" s="498"/>
      <c r="AC15" s="498"/>
      <c r="AD15" s="498"/>
      <c r="AE15" s="498"/>
      <c r="AF15" s="502"/>
      <c r="AG15" s="503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5"/>
      <c r="AS15" s="506"/>
      <c r="AT15" s="506"/>
      <c r="AU15" s="506"/>
      <c r="AV15" s="506"/>
      <c r="AW15" s="507"/>
      <c r="AX15" s="505"/>
      <c r="AY15" s="506"/>
      <c r="AZ15" s="506"/>
      <c r="BA15" s="506"/>
      <c r="BB15" s="506"/>
      <c r="BC15" s="506"/>
      <c r="BD15" s="507"/>
    </row>
    <row r="16" spans="1:56" ht="22.5" customHeight="1" x14ac:dyDescent="0.45">
      <c r="A16" s="508">
        <v>2</v>
      </c>
      <c r="B16" s="509"/>
      <c r="C16" s="510"/>
      <c r="D16" s="511"/>
      <c r="E16" s="511"/>
      <c r="F16" s="511"/>
      <c r="G16" s="511"/>
      <c r="H16" s="511"/>
      <c r="I16" s="511"/>
      <c r="J16" s="511"/>
      <c r="K16" s="511"/>
      <c r="L16" s="511"/>
      <c r="M16" s="511"/>
      <c r="N16" s="511"/>
      <c r="O16" s="511"/>
      <c r="P16" s="511"/>
      <c r="Q16" s="511"/>
      <c r="R16" s="512"/>
      <c r="S16" s="513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4"/>
      <c r="AG16" s="515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7"/>
      <c r="AS16" s="518"/>
      <c r="AT16" s="518"/>
      <c r="AU16" s="518"/>
      <c r="AV16" s="518"/>
      <c r="AW16" s="519"/>
      <c r="AX16" s="517"/>
      <c r="AY16" s="518"/>
      <c r="AZ16" s="518"/>
      <c r="BA16" s="518"/>
      <c r="BB16" s="518"/>
      <c r="BC16" s="518"/>
      <c r="BD16" s="519"/>
    </row>
    <row r="17" spans="1:56" ht="22.5" customHeight="1" x14ac:dyDescent="0.45">
      <c r="A17" s="508">
        <v>3</v>
      </c>
      <c r="B17" s="509"/>
      <c r="C17" s="510"/>
      <c r="D17" s="511"/>
      <c r="E17" s="511"/>
      <c r="F17" s="511"/>
      <c r="G17" s="511"/>
      <c r="H17" s="511"/>
      <c r="I17" s="511"/>
      <c r="J17" s="511"/>
      <c r="K17" s="511"/>
      <c r="L17" s="511"/>
      <c r="M17" s="511"/>
      <c r="N17" s="511"/>
      <c r="O17" s="511"/>
      <c r="P17" s="511"/>
      <c r="Q17" s="511"/>
      <c r="R17" s="512"/>
      <c r="S17" s="513"/>
      <c r="T17" s="511"/>
      <c r="U17" s="511"/>
      <c r="V17" s="511"/>
      <c r="W17" s="511"/>
      <c r="X17" s="511"/>
      <c r="Y17" s="511"/>
      <c r="Z17" s="511"/>
      <c r="AA17" s="511"/>
      <c r="AB17" s="511"/>
      <c r="AC17" s="511"/>
      <c r="AD17" s="511"/>
      <c r="AE17" s="511"/>
      <c r="AF17" s="514"/>
      <c r="AG17" s="515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7"/>
      <c r="AS17" s="518"/>
      <c r="AT17" s="518"/>
      <c r="AU17" s="518"/>
      <c r="AV17" s="518"/>
      <c r="AW17" s="519"/>
      <c r="AX17" s="517"/>
      <c r="AY17" s="518"/>
      <c r="AZ17" s="518"/>
      <c r="BA17" s="518"/>
      <c r="BB17" s="518"/>
      <c r="BC17" s="518"/>
      <c r="BD17" s="519"/>
    </row>
    <row r="18" spans="1:56" ht="22.5" customHeight="1" x14ac:dyDescent="0.45">
      <c r="A18" s="508">
        <v>4</v>
      </c>
      <c r="B18" s="509"/>
      <c r="C18" s="510"/>
      <c r="D18" s="511"/>
      <c r="E18" s="511"/>
      <c r="F18" s="511"/>
      <c r="G18" s="511"/>
      <c r="H18" s="511"/>
      <c r="I18" s="511"/>
      <c r="J18" s="511"/>
      <c r="K18" s="511"/>
      <c r="L18" s="511"/>
      <c r="M18" s="511"/>
      <c r="N18" s="511"/>
      <c r="O18" s="511"/>
      <c r="P18" s="511"/>
      <c r="Q18" s="511"/>
      <c r="R18" s="512"/>
      <c r="S18" s="513"/>
      <c r="T18" s="511"/>
      <c r="U18" s="511"/>
      <c r="V18" s="511"/>
      <c r="W18" s="511"/>
      <c r="X18" s="511"/>
      <c r="Y18" s="511"/>
      <c r="Z18" s="511"/>
      <c r="AA18" s="511"/>
      <c r="AB18" s="511"/>
      <c r="AC18" s="511"/>
      <c r="AD18" s="511"/>
      <c r="AE18" s="511"/>
      <c r="AF18" s="514"/>
      <c r="AG18" s="515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7"/>
      <c r="AS18" s="518"/>
      <c r="AT18" s="518"/>
      <c r="AU18" s="518"/>
      <c r="AV18" s="518"/>
      <c r="AW18" s="519"/>
      <c r="AX18" s="517"/>
      <c r="AY18" s="518"/>
      <c r="AZ18" s="518"/>
      <c r="BA18" s="518"/>
      <c r="BB18" s="518"/>
      <c r="BC18" s="518"/>
      <c r="BD18" s="519"/>
    </row>
    <row r="19" spans="1:56" ht="22.5" customHeight="1" x14ac:dyDescent="0.45">
      <c r="A19" s="508">
        <v>5</v>
      </c>
      <c r="B19" s="509"/>
      <c r="C19" s="510"/>
      <c r="D19" s="511"/>
      <c r="E19" s="511"/>
      <c r="F19" s="511"/>
      <c r="G19" s="511"/>
      <c r="H19" s="511"/>
      <c r="I19" s="511"/>
      <c r="J19" s="511"/>
      <c r="K19" s="511"/>
      <c r="L19" s="511"/>
      <c r="M19" s="511"/>
      <c r="N19" s="511"/>
      <c r="O19" s="511"/>
      <c r="P19" s="511"/>
      <c r="Q19" s="511"/>
      <c r="R19" s="512"/>
      <c r="S19" s="513"/>
      <c r="T19" s="511"/>
      <c r="U19" s="511"/>
      <c r="V19" s="511"/>
      <c r="W19" s="511"/>
      <c r="X19" s="511"/>
      <c r="Y19" s="511"/>
      <c r="Z19" s="511"/>
      <c r="AA19" s="511"/>
      <c r="AB19" s="511"/>
      <c r="AC19" s="511"/>
      <c r="AD19" s="511"/>
      <c r="AE19" s="511"/>
      <c r="AF19" s="514"/>
      <c r="AG19" s="515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7"/>
      <c r="AS19" s="518"/>
      <c r="AT19" s="518"/>
      <c r="AU19" s="518"/>
      <c r="AV19" s="518"/>
      <c r="AW19" s="519"/>
      <c r="AX19" s="517"/>
      <c r="AY19" s="518"/>
      <c r="AZ19" s="518"/>
      <c r="BA19" s="518"/>
      <c r="BB19" s="518"/>
      <c r="BC19" s="518"/>
      <c r="BD19" s="519"/>
    </row>
    <row r="20" spans="1:56" ht="22.5" customHeight="1" x14ac:dyDescent="0.45">
      <c r="A20" s="508">
        <v>6</v>
      </c>
      <c r="B20" s="509"/>
      <c r="C20" s="510"/>
      <c r="D20" s="511"/>
      <c r="E20" s="511"/>
      <c r="F20" s="511"/>
      <c r="G20" s="511"/>
      <c r="H20" s="511"/>
      <c r="I20" s="511"/>
      <c r="J20" s="511"/>
      <c r="K20" s="511"/>
      <c r="L20" s="511"/>
      <c r="M20" s="511"/>
      <c r="N20" s="511"/>
      <c r="O20" s="511"/>
      <c r="P20" s="511"/>
      <c r="Q20" s="511"/>
      <c r="R20" s="512"/>
      <c r="S20" s="513"/>
      <c r="T20" s="511"/>
      <c r="U20" s="511"/>
      <c r="V20" s="511"/>
      <c r="W20" s="511"/>
      <c r="X20" s="511"/>
      <c r="Y20" s="511"/>
      <c r="Z20" s="511"/>
      <c r="AA20" s="511"/>
      <c r="AB20" s="511"/>
      <c r="AC20" s="511"/>
      <c r="AD20" s="511"/>
      <c r="AE20" s="511"/>
      <c r="AF20" s="514"/>
      <c r="AG20" s="515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7"/>
      <c r="AS20" s="518"/>
      <c r="AT20" s="518"/>
      <c r="AU20" s="518"/>
      <c r="AV20" s="518"/>
      <c r="AW20" s="519"/>
      <c r="AX20" s="517"/>
      <c r="AY20" s="518"/>
      <c r="AZ20" s="518"/>
      <c r="BA20" s="518"/>
      <c r="BB20" s="518"/>
      <c r="BC20" s="518"/>
      <c r="BD20" s="519"/>
    </row>
    <row r="21" spans="1:56" ht="22.5" customHeight="1" x14ac:dyDescent="0.45">
      <c r="A21" s="508">
        <v>7</v>
      </c>
      <c r="B21" s="509"/>
      <c r="C21" s="510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2"/>
      <c r="S21" s="513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4"/>
      <c r="AG21" s="515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7"/>
      <c r="AS21" s="518"/>
      <c r="AT21" s="518"/>
      <c r="AU21" s="518"/>
      <c r="AV21" s="518"/>
      <c r="AW21" s="519"/>
      <c r="AX21" s="517"/>
      <c r="AY21" s="518"/>
      <c r="AZ21" s="518"/>
      <c r="BA21" s="518"/>
      <c r="BB21" s="518"/>
      <c r="BC21" s="518"/>
      <c r="BD21" s="519"/>
    </row>
    <row r="22" spans="1:56" ht="22.5" customHeight="1" x14ac:dyDescent="0.45">
      <c r="A22" s="508">
        <v>8</v>
      </c>
      <c r="B22" s="509"/>
      <c r="C22" s="510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2"/>
      <c r="S22" s="513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4"/>
      <c r="AG22" s="515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7"/>
      <c r="AS22" s="518"/>
      <c r="AT22" s="518"/>
      <c r="AU22" s="518"/>
      <c r="AV22" s="518"/>
      <c r="AW22" s="519"/>
      <c r="AX22" s="517"/>
      <c r="AY22" s="518"/>
      <c r="AZ22" s="518"/>
      <c r="BA22" s="518"/>
      <c r="BB22" s="518"/>
      <c r="BC22" s="518"/>
      <c r="BD22" s="519"/>
    </row>
    <row r="23" spans="1:56" ht="22.5" customHeight="1" x14ac:dyDescent="0.45">
      <c r="A23" s="508">
        <v>9</v>
      </c>
      <c r="B23" s="509"/>
      <c r="C23" s="510"/>
      <c r="D23" s="511"/>
      <c r="E23" s="511"/>
      <c r="F23" s="511"/>
      <c r="G23" s="511"/>
      <c r="H23" s="511"/>
      <c r="I23" s="511"/>
      <c r="J23" s="511"/>
      <c r="K23" s="511"/>
      <c r="L23" s="511"/>
      <c r="M23" s="511"/>
      <c r="N23" s="511"/>
      <c r="O23" s="511"/>
      <c r="P23" s="511"/>
      <c r="Q23" s="511"/>
      <c r="R23" s="512"/>
      <c r="S23" s="513"/>
      <c r="T23" s="511"/>
      <c r="U23" s="511"/>
      <c r="V23" s="511"/>
      <c r="W23" s="511"/>
      <c r="X23" s="511"/>
      <c r="Y23" s="511"/>
      <c r="Z23" s="511"/>
      <c r="AA23" s="511"/>
      <c r="AB23" s="511"/>
      <c r="AC23" s="511"/>
      <c r="AD23" s="511"/>
      <c r="AE23" s="511"/>
      <c r="AF23" s="514"/>
      <c r="AG23" s="515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7"/>
      <c r="AS23" s="518"/>
      <c r="AT23" s="518"/>
      <c r="AU23" s="518"/>
      <c r="AV23" s="518"/>
      <c r="AW23" s="519"/>
      <c r="AX23" s="517"/>
      <c r="AY23" s="518"/>
      <c r="AZ23" s="518"/>
      <c r="BA23" s="518"/>
      <c r="BB23" s="518"/>
      <c r="BC23" s="518"/>
      <c r="BD23" s="519"/>
    </row>
    <row r="24" spans="1:56" ht="22.5" customHeight="1" x14ac:dyDescent="0.45">
      <c r="A24" s="508">
        <v>10</v>
      </c>
      <c r="B24" s="509"/>
      <c r="C24" s="510"/>
      <c r="D24" s="511"/>
      <c r="E24" s="511"/>
      <c r="F24" s="511"/>
      <c r="G24" s="511"/>
      <c r="H24" s="511"/>
      <c r="I24" s="511"/>
      <c r="J24" s="511"/>
      <c r="K24" s="511"/>
      <c r="L24" s="511"/>
      <c r="M24" s="511"/>
      <c r="N24" s="511"/>
      <c r="O24" s="511"/>
      <c r="P24" s="511"/>
      <c r="Q24" s="511"/>
      <c r="R24" s="512"/>
      <c r="S24" s="513"/>
      <c r="T24" s="511"/>
      <c r="U24" s="511"/>
      <c r="V24" s="511"/>
      <c r="W24" s="511"/>
      <c r="X24" s="511"/>
      <c r="Y24" s="511"/>
      <c r="Z24" s="511"/>
      <c r="AA24" s="511"/>
      <c r="AB24" s="511"/>
      <c r="AC24" s="511"/>
      <c r="AD24" s="511"/>
      <c r="AE24" s="511"/>
      <c r="AF24" s="514"/>
      <c r="AG24" s="515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7"/>
      <c r="AS24" s="518"/>
      <c r="AT24" s="518"/>
      <c r="AU24" s="518"/>
      <c r="AV24" s="518"/>
      <c r="AW24" s="519"/>
      <c r="AX24" s="517"/>
      <c r="AY24" s="518"/>
      <c r="AZ24" s="518"/>
      <c r="BA24" s="518"/>
      <c r="BB24" s="518"/>
      <c r="BC24" s="518"/>
      <c r="BD24" s="519"/>
    </row>
    <row r="25" spans="1:56" ht="22.5" customHeight="1" x14ac:dyDescent="0.45">
      <c r="A25" s="508">
        <v>11</v>
      </c>
      <c r="B25" s="509"/>
      <c r="C25" s="510"/>
      <c r="D25" s="511"/>
      <c r="E25" s="511"/>
      <c r="F25" s="511"/>
      <c r="G25" s="511"/>
      <c r="H25" s="511"/>
      <c r="I25" s="511"/>
      <c r="J25" s="511"/>
      <c r="K25" s="511"/>
      <c r="L25" s="511"/>
      <c r="M25" s="511"/>
      <c r="N25" s="511"/>
      <c r="O25" s="511"/>
      <c r="P25" s="511"/>
      <c r="Q25" s="511"/>
      <c r="R25" s="512"/>
      <c r="S25" s="513"/>
      <c r="T25" s="511"/>
      <c r="U25" s="511"/>
      <c r="V25" s="511"/>
      <c r="W25" s="511"/>
      <c r="X25" s="511"/>
      <c r="Y25" s="511"/>
      <c r="Z25" s="511"/>
      <c r="AA25" s="511"/>
      <c r="AB25" s="511"/>
      <c r="AC25" s="511"/>
      <c r="AD25" s="511"/>
      <c r="AE25" s="511"/>
      <c r="AF25" s="514"/>
      <c r="AG25" s="515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7"/>
      <c r="AS25" s="518"/>
      <c r="AT25" s="518"/>
      <c r="AU25" s="518"/>
      <c r="AV25" s="518"/>
      <c r="AW25" s="519"/>
      <c r="AX25" s="517"/>
      <c r="AY25" s="518"/>
      <c r="AZ25" s="518"/>
      <c r="BA25" s="518"/>
      <c r="BB25" s="518"/>
      <c r="BC25" s="518"/>
      <c r="BD25" s="519"/>
    </row>
    <row r="26" spans="1:56" ht="22.5" customHeight="1" x14ac:dyDescent="0.45">
      <c r="A26" s="508">
        <v>12</v>
      </c>
      <c r="B26" s="509"/>
      <c r="C26" s="510"/>
      <c r="D26" s="511"/>
      <c r="E26" s="511"/>
      <c r="F26" s="511"/>
      <c r="G26" s="511"/>
      <c r="H26" s="511"/>
      <c r="I26" s="511"/>
      <c r="J26" s="511"/>
      <c r="K26" s="511"/>
      <c r="L26" s="511"/>
      <c r="M26" s="511"/>
      <c r="N26" s="511"/>
      <c r="O26" s="511"/>
      <c r="P26" s="511"/>
      <c r="Q26" s="511"/>
      <c r="R26" s="512"/>
      <c r="S26" s="513"/>
      <c r="T26" s="511"/>
      <c r="U26" s="511"/>
      <c r="V26" s="511"/>
      <c r="W26" s="511"/>
      <c r="X26" s="511"/>
      <c r="Y26" s="511"/>
      <c r="Z26" s="511"/>
      <c r="AA26" s="511"/>
      <c r="AB26" s="511"/>
      <c r="AC26" s="511"/>
      <c r="AD26" s="511"/>
      <c r="AE26" s="511"/>
      <c r="AF26" s="514"/>
      <c r="AG26" s="515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7"/>
      <c r="AS26" s="518"/>
      <c r="AT26" s="518"/>
      <c r="AU26" s="518"/>
      <c r="AV26" s="518"/>
      <c r="AW26" s="519"/>
      <c r="AX26" s="517"/>
      <c r="AY26" s="518"/>
      <c r="AZ26" s="518"/>
      <c r="BA26" s="518"/>
      <c r="BB26" s="518"/>
      <c r="BC26" s="518"/>
      <c r="BD26" s="519"/>
    </row>
    <row r="27" spans="1:56" ht="22.5" customHeight="1" x14ac:dyDescent="0.45">
      <c r="A27" s="508">
        <v>13</v>
      </c>
      <c r="B27" s="509"/>
      <c r="C27" s="510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2"/>
      <c r="S27" s="513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4"/>
      <c r="AG27" s="515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7"/>
      <c r="AS27" s="518"/>
      <c r="AT27" s="518"/>
      <c r="AU27" s="518"/>
      <c r="AV27" s="518"/>
      <c r="AW27" s="519"/>
      <c r="AX27" s="517"/>
      <c r="AY27" s="518"/>
      <c r="AZ27" s="518"/>
      <c r="BA27" s="518"/>
      <c r="BB27" s="518"/>
      <c r="BC27" s="518"/>
      <c r="BD27" s="519"/>
    </row>
    <row r="28" spans="1:56" ht="22.5" customHeight="1" x14ac:dyDescent="0.45">
      <c r="A28" s="508">
        <v>14</v>
      </c>
      <c r="B28" s="509"/>
      <c r="C28" s="510"/>
      <c r="D28" s="511"/>
      <c r="E28" s="511"/>
      <c r="F28" s="511"/>
      <c r="G28" s="511"/>
      <c r="H28" s="511"/>
      <c r="I28" s="511"/>
      <c r="J28" s="511"/>
      <c r="K28" s="511"/>
      <c r="L28" s="511"/>
      <c r="M28" s="511"/>
      <c r="N28" s="511"/>
      <c r="O28" s="511"/>
      <c r="P28" s="511"/>
      <c r="Q28" s="511"/>
      <c r="R28" s="512"/>
      <c r="S28" s="513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4"/>
      <c r="AG28" s="515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7"/>
      <c r="AS28" s="518"/>
      <c r="AT28" s="518"/>
      <c r="AU28" s="518"/>
      <c r="AV28" s="518"/>
      <c r="AW28" s="519"/>
      <c r="AX28" s="517"/>
      <c r="AY28" s="518"/>
      <c r="AZ28" s="518"/>
      <c r="BA28" s="518"/>
      <c r="BB28" s="518"/>
      <c r="BC28" s="518"/>
      <c r="BD28" s="519"/>
    </row>
    <row r="29" spans="1:56" ht="22.5" customHeight="1" x14ac:dyDescent="0.45">
      <c r="A29" s="508">
        <v>15</v>
      </c>
      <c r="B29" s="509"/>
      <c r="C29" s="510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2"/>
      <c r="S29" s="513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4"/>
      <c r="AG29" s="515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7"/>
      <c r="AS29" s="518"/>
      <c r="AT29" s="518"/>
      <c r="AU29" s="518"/>
      <c r="AV29" s="518"/>
      <c r="AW29" s="519"/>
      <c r="AX29" s="517"/>
      <c r="AY29" s="518"/>
      <c r="AZ29" s="518"/>
      <c r="BA29" s="518"/>
      <c r="BB29" s="518"/>
      <c r="BC29" s="518"/>
      <c r="BD29" s="519"/>
    </row>
    <row r="30" spans="1:56" ht="22.5" customHeight="1" x14ac:dyDescent="0.45">
      <c r="A30" s="508">
        <v>16</v>
      </c>
      <c r="B30" s="509"/>
      <c r="C30" s="510"/>
      <c r="D30" s="511"/>
      <c r="E30" s="511"/>
      <c r="F30" s="511"/>
      <c r="G30" s="511"/>
      <c r="H30" s="511"/>
      <c r="I30" s="511"/>
      <c r="J30" s="511"/>
      <c r="K30" s="511"/>
      <c r="L30" s="511"/>
      <c r="M30" s="511"/>
      <c r="N30" s="511"/>
      <c r="O30" s="511"/>
      <c r="P30" s="511"/>
      <c r="Q30" s="511"/>
      <c r="R30" s="512"/>
      <c r="S30" s="513"/>
      <c r="T30" s="511"/>
      <c r="U30" s="511"/>
      <c r="V30" s="511"/>
      <c r="W30" s="511"/>
      <c r="X30" s="511"/>
      <c r="Y30" s="511"/>
      <c r="Z30" s="511"/>
      <c r="AA30" s="511"/>
      <c r="AB30" s="511"/>
      <c r="AC30" s="511"/>
      <c r="AD30" s="511"/>
      <c r="AE30" s="511"/>
      <c r="AF30" s="514"/>
      <c r="AG30" s="515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7"/>
      <c r="AS30" s="518"/>
      <c r="AT30" s="518"/>
      <c r="AU30" s="518"/>
      <c r="AV30" s="518"/>
      <c r="AW30" s="519"/>
      <c r="AX30" s="517"/>
      <c r="AY30" s="518"/>
      <c r="AZ30" s="518"/>
      <c r="BA30" s="518"/>
      <c r="BB30" s="518"/>
      <c r="BC30" s="518"/>
      <c r="BD30" s="519"/>
    </row>
    <row r="31" spans="1:56" ht="22.5" customHeight="1" x14ac:dyDescent="0.45">
      <c r="A31" s="508">
        <v>17</v>
      </c>
      <c r="B31" s="509"/>
      <c r="C31" s="510"/>
      <c r="D31" s="511"/>
      <c r="E31" s="511"/>
      <c r="F31" s="511"/>
      <c r="G31" s="511"/>
      <c r="H31" s="511"/>
      <c r="I31" s="511"/>
      <c r="J31" s="511"/>
      <c r="K31" s="511"/>
      <c r="L31" s="511"/>
      <c r="M31" s="511"/>
      <c r="N31" s="511"/>
      <c r="O31" s="511"/>
      <c r="P31" s="511"/>
      <c r="Q31" s="511"/>
      <c r="R31" s="512"/>
      <c r="S31" s="513"/>
      <c r="T31" s="511"/>
      <c r="U31" s="511"/>
      <c r="V31" s="511"/>
      <c r="W31" s="511"/>
      <c r="X31" s="511"/>
      <c r="Y31" s="511"/>
      <c r="Z31" s="511"/>
      <c r="AA31" s="511"/>
      <c r="AB31" s="511"/>
      <c r="AC31" s="511"/>
      <c r="AD31" s="511"/>
      <c r="AE31" s="511"/>
      <c r="AF31" s="514"/>
      <c r="AG31" s="515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7"/>
      <c r="AS31" s="518"/>
      <c r="AT31" s="518"/>
      <c r="AU31" s="518"/>
      <c r="AV31" s="518"/>
      <c r="AW31" s="519"/>
      <c r="AX31" s="517"/>
      <c r="AY31" s="518"/>
      <c r="AZ31" s="518"/>
      <c r="BA31" s="518"/>
      <c r="BB31" s="518"/>
      <c r="BC31" s="518"/>
      <c r="BD31" s="519"/>
    </row>
    <row r="32" spans="1:56" ht="22.5" customHeight="1" x14ac:dyDescent="0.45">
      <c r="A32" s="508">
        <v>18</v>
      </c>
      <c r="B32" s="509"/>
      <c r="C32" s="510"/>
      <c r="D32" s="511"/>
      <c r="E32" s="511"/>
      <c r="F32" s="511"/>
      <c r="G32" s="511"/>
      <c r="H32" s="511"/>
      <c r="I32" s="511"/>
      <c r="J32" s="511"/>
      <c r="K32" s="511"/>
      <c r="L32" s="511"/>
      <c r="M32" s="511"/>
      <c r="N32" s="511"/>
      <c r="O32" s="511"/>
      <c r="P32" s="511"/>
      <c r="Q32" s="511"/>
      <c r="R32" s="512"/>
      <c r="S32" s="513"/>
      <c r="T32" s="511"/>
      <c r="U32" s="511"/>
      <c r="V32" s="511"/>
      <c r="W32" s="511"/>
      <c r="X32" s="511"/>
      <c r="Y32" s="511"/>
      <c r="Z32" s="511"/>
      <c r="AA32" s="511"/>
      <c r="AB32" s="511"/>
      <c r="AC32" s="511"/>
      <c r="AD32" s="511"/>
      <c r="AE32" s="511"/>
      <c r="AF32" s="514"/>
      <c r="AG32" s="515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7"/>
      <c r="AS32" s="518"/>
      <c r="AT32" s="518"/>
      <c r="AU32" s="518"/>
      <c r="AV32" s="518"/>
      <c r="AW32" s="519"/>
      <c r="AX32" s="517"/>
      <c r="AY32" s="518"/>
      <c r="AZ32" s="518"/>
      <c r="BA32" s="518"/>
      <c r="BB32" s="518"/>
      <c r="BC32" s="518"/>
      <c r="BD32" s="519"/>
    </row>
    <row r="33" spans="1:56" ht="22.5" customHeight="1" x14ac:dyDescent="0.45">
      <c r="A33" s="508">
        <v>19</v>
      </c>
      <c r="B33" s="509"/>
      <c r="C33" s="510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2"/>
      <c r="S33" s="513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4"/>
      <c r="AG33" s="515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7"/>
      <c r="AS33" s="518"/>
      <c r="AT33" s="518"/>
      <c r="AU33" s="518"/>
      <c r="AV33" s="518"/>
      <c r="AW33" s="519"/>
      <c r="AX33" s="517"/>
      <c r="AY33" s="518"/>
      <c r="AZ33" s="518"/>
      <c r="BA33" s="518"/>
      <c r="BB33" s="518"/>
      <c r="BC33" s="518"/>
      <c r="BD33" s="519"/>
    </row>
    <row r="34" spans="1:56" ht="22.5" customHeight="1" x14ac:dyDescent="0.45">
      <c r="A34" s="508">
        <v>20</v>
      </c>
      <c r="B34" s="509"/>
      <c r="C34" s="510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2"/>
      <c r="S34" s="513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4"/>
      <c r="AG34" s="515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7"/>
      <c r="AS34" s="518"/>
      <c r="AT34" s="518"/>
      <c r="AU34" s="518"/>
      <c r="AV34" s="518"/>
      <c r="AW34" s="519"/>
      <c r="AX34" s="517"/>
      <c r="AY34" s="518"/>
      <c r="AZ34" s="518"/>
      <c r="BA34" s="518"/>
      <c r="BB34" s="518"/>
      <c r="BC34" s="518"/>
      <c r="BD34" s="519"/>
    </row>
    <row r="35" spans="1:56" ht="22.5" customHeight="1" x14ac:dyDescent="0.45">
      <c r="A35" s="508">
        <v>21</v>
      </c>
      <c r="B35" s="509"/>
      <c r="C35" s="510"/>
      <c r="D35" s="511"/>
      <c r="E35" s="511"/>
      <c r="F35" s="511"/>
      <c r="G35" s="511"/>
      <c r="H35" s="511"/>
      <c r="I35" s="511"/>
      <c r="J35" s="511"/>
      <c r="K35" s="511"/>
      <c r="L35" s="511"/>
      <c r="M35" s="511"/>
      <c r="N35" s="511"/>
      <c r="O35" s="511"/>
      <c r="P35" s="511"/>
      <c r="Q35" s="511"/>
      <c r="R35" s="512"/>
      <c r="S35" s="513"/>
      <c r="T35" s="511"/>
      <c r="U35" s="511"/>
      <c r="V35" s="511"/>
      <c r="W35" s="511"/>
      <c r="X35" s="511"/>
      <c r="Y35" s="511"/>
      <c r="Z35" s="511"/>
      <c r="AA35" s="511"/>
      <c r="AB35" s="511"/>
      <c r="AC35" s="511"/>
      <c r="AD35" s="511"/>
      <c r="AE35" s="511"/>
      <c r="AF35" s="514"/>
      <c r="AG35" s="515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7"/>
      <c r="AS35" s="518"/>
      <c r="AT35" s="518"/>
      <c r="AU35" s="518"/>
      <c r="AV35" s="518"/>
      <c r="AW35" s="519"/>
      <c r="AX35" s="517"/>
      <c r="AY35" s="518"/>
      <c r="AZ35" s="518"/>
      <c r="BA35" s="518"/>
      <c r="BB35" s="518"/>
      <c r="BC35" s="518"/>
      <c r="BD35" s="519"/>
    </row>
    <row r="36" spans="1:56" ht="22.5" customHeight="1" x14ac:dyDescent="0.45">
      <c r="A36" s="508">
        <v>22</v>
      </c>
      <c r="B36" s="509"/>
      <c r="C36" s="510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2"/>
      <c r="S36" s="513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4"/>
      <c r="AG36" s="515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7"/>
      <c r="AS36" s="518"/>
      <c r="AT36" s="518"/>
      <c r="AU36" s="518"/>
      <c r="AV36" s="518"/>
      <c r="AW36" s="519"/>
      <c r="AX36" s="517"/>
      <c r="AY36" s="518"/>
      <c r="AZ36" s="518"/>
      <c r="BA36" s="518"/>
      <c r="BB36" s="518"/>
      <c r="BC36" s="518"/>
      <c r="BD36" s="519"/>
    </row>
    <row r="37" spans="1:56" ht="22.5" customHeight="1" x14ac:dyDescent="0.45">
      <c r="A37" s="508">
        <v>23</v>
      </c>
      <c r="B37" s="509"/>
      <c r="C37" s="510"/>
      <c r="D37" s="511"/>
      <c r="E37" s="511"/>
      <c r="F37" s="511"/>
      <c r="G37" s="511"/>
      <c r="H37" s="511"/>
      <c r="I37" s="511"/>
      <c r="J37" s="511"/>
      <c r="K37" s="511"/>
      <c r="L37" s="511"/>
      <c r="M37" s="511"/>
      <c r="N37" s="511"/>
      <c r="O37" s="511"/>
      <c r="P37" s="511"/>
      <c r="Q37" s="511"/>
      <c r="R37" s="512"/>
      <c r="S37" s="513"/>
      <c r="T37" s="511"/>
      <c r="U37" s="511"/>
      <c r="V37" s="511"/>
      <c r="W37" s="511"/>
      <c r="X37" s="511"/>
      <c r="Y37" s="511"/>
      <c r="Z37" s="511"/>
      <c r="AA37" s="511"/>
      <c r="AB37" s="511"/>
      <c r="AC37" s="511"/>
      <c r="AD37" s="511"/>
      <c r="AE37" s="511"/>
      <c r="AF37" s="514"/>
      <c r="AG37" s="515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7"/>
      <c r="AS37" s="518"/>
      <c r="AT37" s="518"/>
      <c r="AU37" s="518"/>
      <c r="AV37" s="518"/>
      <c r="AW37" s="519"/>
      <c r="AX37" s="517"/>
      <c r="AY37" s="518"/>
      <c r="AZ37" s="518"/>
      <c r="BA37" s="518"/>
      <c r="BB37" s="518"/>
      <c r="BC37" s="518"/>
      <c r="BD37" s="519"/>
    </row>
    <row r="38" spans="1:56" ht="22.5" customHeight="1" x14ac:dyDescent="0.45">
      <c r="A38" s="508">
        <v>24</v>
      </c>
      <c r="B38" s="509"/>
      <c r="C38" s="510"/>
      <c r="D38" s="511"/>
      <c r="E38" s="511"/>
      <c r="F38" s="511"/>
      <c r="G38" s="511"/>
      <c r="H38" s="511"/>
      <c r="I38" s="511"/>
      <c r="J38" s="511"/>
      <c r="K38" s="511"/>
      <c r="L38" s="511"/>
      <c r="M38" s="511"/>
      <c r="N38" s="511"/>
      <c r="O38" s="511"/>
      <c r="P38" s="511"/>
      <c r="Q38" s="511"/>
      <c r="R38" s="512"/>
      <c r="S38" s="513"/>
      <c r="T38" s="511"/>
      <c r="U38" s="511"/>
      <c r="V38" s="511"/>
      <c r="W38" s="511"/>
      <c r="X38" s="511"/>
      <c r="Y38" s="511"/>
      <c r="Z38" s="511"/>
      <c r="AA38" s="511"/>
      <c r="AB38" s="511"/>
      <c r="AC38" s="511"/>
      <c r="AD38" s="511"/>
      <c r="AE38" s="511"/>
      <c r="AF38" s="514"/>
      <c r="AG38" s="515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7"/>
      <c r="AS38" s="518"/>
      <c r="AT38" s="518"/>
      <c r="AU38" s="518"/>
      <c r="AV38" s="518"/>
      <c r="AW38" s="519"/>
      <c r="AX38" s="517"/>
      <c r="AY38" s="518"/>
      <c r="AZ38" s="518"/>
      <c r="BA38" s="518"/>
      <c r="BB38" s="518"/>
      <c r="BC38" s="518"/>
      <c r="BD38" s="519"/>
    </row>
    <row r="39" spans="1:56" ht="22.5" customHeight="1" x14ac:dyDescent="0.45">
      <c r="A39" s="508">
        <v>25</v>
      </c>
      <c r="B39" s="509"/>
      <c r="C39" s="510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2"/>
      <c r="S39" s="513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4"/>
      <c r="AG39" s="515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7"/>
      <c r="AS39" s="518"/>
      <c r="AT39" s="518"/>
      <c r="AU39" s="518"/>
      <c r="AV39" s="518"/>
      <c r="AW39" s="519"/>
      <c r="AX39" s="517"/>
      <c r="AY39" s="518"/>
      <c r="AZ39" s="518"/>
      <c r="BA39" s="518"/>
      <c r="BB39" s="518"/>
      <c r="BC39" s="518"/>
      <c r="BD39" s="519"/>
    </row>
    <row r="40" spans="1:56" ht="22.5" customHeight="1" x14ac:dyDescent="0.45">
      <c r="A40" s="508">
        <v>26</v>
      </c>
      <c r="B40" s="509"/>
      <c r="C40" s="510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2"/>
      <c r="S40" s="513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4"/>
      <c r="AG40" s="515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7"/>
      <c r="AS40" s="518"/>
      <c r="AT40" s="518"/>
      <c r="AU40" s="518"/>
      <c r="AV40" s="518"/>
      <c r="AW40" s="519"/>
      <c r="AX40" s="517"/>
      <c r="AY40" s="518"/>
      <c r="AZ40" s="518"/>
      <c r="BA40" s="518"/>
      <c r="BB40" s="518"/>
      <c r="BC40" s="518"/>
      <c r="BD40" s="519"/>
    </row>
    <row r="41" spans="1:56" ht="22.5" customHeight="1" x14ac:dyDescent="0.45">
      <c r="A41" s="508">
        <v>27</v>
      </c>
      <c r="B41" s="509"/>
      <c r="C41" s="510"/>
      <c r="D41" s="511"/>
      <c r="E41" s="511"/>
      <c r="F41" s="511"/>
      <c r="G41" s="511"/>
      <c r="H41" s="511"/>
      <c r="I41" s="511"/>
      <c r="J41" s="511"/>
      <c r="K41" s="511"/>
      <c r="L41" s="511"/>
      <c r="M41" s="511"/>
      <c r="N41" s="511"/>
      <c r="O41" s="511"/>
      <c r="P41" s="511"/>
      <c r="Q41" s="511"/>
      <c r="R41" s="512"/>
      <c r="S41" s="513"/>
      <c r="T41" s="511"/>
      <c r="U41" s="511"/>
      <c r="V41" s="511"/>
      <c r="W41" s="511"/>
      <c r="X41" s="511"/>
      <c r="Y41" s="511"/>
      <c r="Z41" s="511"/>
      <c r="AA41" s="511"/>
      <c r="AB41" s="511"/>
      <c r="AC41" s="511"/>
      <c r="AD41" s="511"/>
      <c r="AE41" s="511"/>
      <c r="AF41" s="514"/>
      <c r="AG41" s="515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7"/>
      <c r="AS41" s="518"/>
      <c r="AT41" s="518"/>
      <c r="AU41" s="518"/>
      <c r="AV41" s="518"/>
      <c r="AW41" s="519"/>
      <c r="AX41" s="517"/>
      <c r="AY41" s="518"/>
      <c r="AZ41" s="518"/>
      <c r="BA41" s="518"/>
      <c r="BB41" s="518"/>
      <c r="BC41" s="518"/>
      <c r="BD41" s="519"/>
    </row>
    <row r="42" spans="1:56" ht="22.5" customHeight="1" x14ac:dyDescent="0.45">
      <c r="A42" s="508">
        <v>28</v>
      </c>
      <c r="B42" s="509"/>
      <c r="C42" s="510"/>
      <c r="D42" s="511"/>
      <c r="E42" s="511"/>
      <c r="F42" s="511"/>
      <c r="G42" s="511"/>
      <c r="H42" s="511"/>
      <c r="I42" s="511"/>
      <c r="J42" s="511"/>
      <c r="K42" s="511"/>
      <c r="L42" s="511"/>
      <c r="M42" s="511"/>
      <c r="N42" s="511"/>
      <c r="O42" s="511"/>
      <c r="P42" s="511"/>
      <c r="Q42" s="511"/>
      <c r="R42" s="512"/>
      <c r="S42" s="513"/>
      <c r="T42" s="511"/>
      <c r="U42" s="511"/>
      <c r="V42" s="511"/>
      <c r="W42" s="511"/>
      <c r="X42" s="511"/>
      <c r="Y42" s="511"/>
      <c r="Z42" s="511"/>
      <c r="AA42" s="511"/>
      <c r="AB42" s="511"/>
      <c r="AC42" s="511"/>
      <c r="AD42" s="511"/>
      <c r="AE42" s="511"/>
      <c r="AF42" s="514"/>
      <c r="AG42" s="515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7"/>
      <c r="AS42" s="518"/>
      <c r="AT42" s="518"/>
      <c r="AU42" s="518"/>
      <c r="AV42" s="518"/>
      <c r="AW42" s="519"/>
      <c r="AX42" s="517"/>
      <c r="AY42" s="518"/>
      <c r="AZ42" s="518"/>
      <c r="BA42" s="518"/>
      <c r="BB42" s="518"/>
      <c r="BC42" s="518"/>
      <c r="BD42" s="519"/>
    </row>
    <row r="43" spans="1:56" ht="22.5" customHeight="1" x14ac:dyDescent="0.45">
      <c r="A43" s="508">
        <v>29</v>
      </c>
      <c r="B43" s="509"/>
      <c r="C43" s="510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2"/>
      <c r="S43" s="513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4"/>
      <c r="AG43" s="515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7"/>
      <c r="AS43" s="518"/>
      <c r="AT43" s="518"/>
      <c r="AU43" s="518"/>
      <c r="AV43" s="518"/>
      <c r="AW43" s="519"/>
      <c r="AX43" s="517"/>
      <c r="AY43" s="518"/>
      <c r="AZ43" s="518"/>
      <c r="BA43" s="518"/>
      <c r="BB43" s="518"/>
      <c r="BC43" s="518"/>
      <c r="BD43" s="519"/>
    </row>
    <row r="44" spans="1:56" ht="22.5" customHeight="1" x14ac:dyDescent="0.45">
      <c r="A44" s="508">
        <v>30</v>
      </c>
      <c r="B44" s="509"/>
      <c r="C44" s="510"/>
      <c r="D44" s="511"/>
      <c r="E44" s="511"/>
      <c r="F44" s="511"/>
      <c r="G44" s="511"/>
      <c r="H44" s="511"/>
      <c r="I44" s="511"/>
      <c r="J44" s="511"/>
      <c r="K44" s="511"/>
      <c r="L44" s="511"/>
      <c r="M44" s="511"/>
      <c r="N44" s="511"/>
      <c r="O44" s="511"/>
      <c r="P44" s="511"/>
      <c r="Q44" s="511"/>
      <c r="R44" s="512"/>
      <c r="S44" s="513"/>
      <c r="T44" s="511"/>
      <c r="U44" s="511"/>
      <c r="V44" s="511"/>
      <c r="W44" s="511"/>
      <c r="X44" s="511"/>
      <c r="Y44" s="511"/>
      <c r="Z44" s="511"/>
      <c r="AA44" s="511"/>
      <c r="AB44" s="511"/>
      <c r="AC44" s="511"/>
      <c r="AD44" s="511"/>
      <c r="AE44" s="511"/>
      <c r="AF44" s="514"/>
      <c r="AG44" s="515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7"/>
      <c r="AS44" s="518"/>
      <c r="AT44" s="518"/>
      <c r="AU44" s="518"/>
      <c r="AV44" s="518"/>
      <c r="AW44" s="519"/>
      <c r="AX44" s="517"/>
      <c r="AY44" s="518"/>
      <c r="AZ44" s="518"/>
      <c r="BA44" s="518"/>
      <c r="BB44" s="518"/>
      <c r="BC44" s="518"/>
      <c r="BD44" s="519"/>
    </row>
    <row r="45" spans="1:56" ht="22.5" customHeight="1" x14ac:dyDescent="0.45">
      <c r="A45" s="508">
        <v>31</v>
      </c>
      <c r="B45" s="509"/>
      <c r="C45" s="510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2"/>
      <c r="S45" s="513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4"/>
      <c r="AG45" s="515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7"/>
      <c r="AS45" s="518"/>
      <c r="AT45" s="518"/>
      <c r="AU45" s="518"/>
      <c r="AV45" s="518"/>
      <c r="AW45" s="519"/>
      <c r="AX45" s="517"/>
      <c r="AY45" s="518"/>
      <c r="AZ45" s="518"/>
      <c r="BA45" s="518"/>
      <c r="BB45" s="518"/>
      <c r="BC45" s="518"/>
      <c r="BD45" s="519"/>
    </row>
    <row r="46" spans="1:56" ht="22.5" customHeight="1" x14ac:dyDescent="0.45">
      <c r="A46" s="508">
        <v>32</v>
      </c>
      <c r="B46" s="509"/>
      <c r="C46" s="510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2"/>
      <c r="S46" s="513"/>
      <c r="T46" s="511"/>
      <c r="U46" s="511"/>
      <c r="V46" s="511"/>
      <c r="W46" s="511"/>
      <c r="X46" s="511"/>
      <c r="Y46" s="511"/>
      <c r="Z46" s="511"/>
      <c r="AA46" s="511"/>
      <c r="AB46" s="511"/>
      <c r="AC46" s="511"/>
      <c r="AD46" s="511"/>
      <c r="AE46" s="511"/>
      <c r="AF46" s="514"/>
      <c r="AG46" s="515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7"/>
      <c r="AS46" s="518"/>
      <c r="AT46" s="518"/>
      <c r="AU46" s="518"/>
      <c r="AV46" s="518"/>
      <c r="AW46" s="519"/>
      <c r="AX46" s="517"/>
      <c r="AY46" s="518"/>
      <c r="AZ46" s="518"/>
      <c r="BA46" s="518"/>
      <c r="BB46" s="518"/>
      <c r="BC46" s="518"/>
      <c r="BD46" s="519"/>
    </row>
    <row r="47" spans="1:56" ht="22.5" customHeight="1" x14ac:dyDescent="0.45">
      <c r="A47" s="508">
        <v>33</v>
      </c>
      <c r="B47" s="509"/>
      <c r="C47" s="510"/>
      <c r="D47" s="511"/>
      <c r="E47" s="511"/>
      <c r="F47" s="511"/>
      <c r="G47" s="511"/>
      <c r="H47" s="511"/>
      <c r="I47" s="511"/>
      <c r="J47" s="511"/>
      <c r="K47" s="511"/>
      <c r="L47" s="511"/>
      <c r="M47" s="511"/>
      <c r="N47" s="511"/>
      <c r="O47" s="511"/>
      <c r="P47" s="511"/>
      <c r="Q47" s="511"/>
      <c r="R47" s="512"/>
      <c r="S47" s="513"/>
      <c r="T47" s="511"/>
      <c r="U47" s="511"/>
      <c r="V47" s="511"/>
      <c r="W47" s="511"/>
      <c r="X47" s="511"/>
      <c r="Y47" s="511"/>
      <c r="Z47" s="511"/>
      <c r="AA47" s="511"/>
      <c r="AB47" s="511"/>
      <c r="AC47" s="511"/>
      <c r="AD47" s="511"/>
      <c r="AE47" s="511"/>
      <c r="AF47" s="514"/>
      <c r="AG47" s="515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7"/>
      <c r="AS47" s="518"/>
      <c r="AT47" s="518"/>
      <c r="AU47" s="518"/>
      <c r="AV47" s="518"/>
      <c r="AW47" s="519"/>
      <c r="AX47" s="517"/>
      <c r="AY47" s="518"/>
      <c r="AZ47" s="518"/>
      <c r="BA47" s="518"/>
      <c r="BB47" s="518"/>
      <c r="BC47" s="518"/>
      <c r="BD47" s="519"/>
    </row>
    <row r="48" spans="1:56" ht="22.5" customHeight="1" x14ac:dyDescent="0.45">
      <c r="A48" s="508">
        <v>34</v>
      </c>
      <c r="B48" s="509"/>
      <c r="C48" s="510"/>
      <c r="D48" s="511"/>
      <c r="E48" s="511"/>
      <c r="F48" s="511"/>
      <c r="G48" s="511"/>
      <c r="H48" s="511"/>
      <c r="I48" s="511"/>
      <c r="J48" s="511"/>
      <c r="K48" s="511"/>
      <c r="L48" s="511"/>
      <c r="M48" s="511"/>
      <c r="N48" s="511"/>
      <c r="O48" s="511"/>
      <c r="P48" s="511"/>
      <c r="Q48" s="511"/>
      <c r="R48" s="512"/>
      <c r="S48" s="513"/>
      <c r="T48" s="511"/>
      <c r="U48" s="511"/>
      <c r="V48" s="511"/>
      <c r="W48" s="511"/>
      <c r="X48" s="511"/>
      <c r="Y48" s="511"/>
      <c r="Z48" s="511"/>
      <c r="AA48" s="511"/>
      <c r="AB48" s="511"/>
      <c r="AC48" s="511"/>
      <c r="AD48" s="511"/>
      <c r="AE48" s="511"/>
      <c r="AF48" s="514"/>
      <c r="AG48" s="515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7"/>
      <c r="AS48" s="518"/>
      <c r="AT48" s="518"/>
      <c r="AU48" s="518"/>
      <c r="AV48" s="518"/>
      <c r="AW48" s="519"/>
      <c r="AX48" s="517"/>
      <c r="AY48" s="518"/>
      <c r="AZ48" s="518"/>
      <c r="BA48" s="518"/>
      <c r="BB48" s="518"/>
      <c r="BC48" s="518"/>
      <c r="BD48" s="519"/>
    </row>
    <row r="49" spans="1:56" ht="22.5" customHeight="1" x14ac:dyDescent="0.45">
      <c r="A49" s="508">
        <v>35</v>
      </c>
      <c r="B49" s="509"/>
      <c r="C49" s="510"/>
      <c r="D49" s="511"/>
      <c r="E49" s="511"/>
      <c r="F49" s="511"/>
      <c r="G49" s="511"/>
      <c r="H49" s="511"/>
      <c r="I49" s="511"/>
      <c r="J49" s="511"/>
      <c r="K49" s="511"/>
      <c r="L49" s="511"/>
      <c r="M49" s="511"/>
      <c r="N49" s="511"/>
      <c r="O49" s="511"/>
      <c r="P49" s="511"/>
      <c r="Q49" s="511"/>
      <c r="R49" s="512"/>
      <c r="S49" s="513"/>
      <c r="T49" s="511"/>
      <c r="U49" s="511"/>
      <c r="V49" s="511"/>
      <c r="W49" s="511"/>
      <c r="X49" s="511"/>
      <c r="Y49" s="511"/>
      <c r="Z49" s="511"/>
      <c r="AA49" s="511"/>
      <c r="AB49" s="511"/>
      <c r="AC49" s="511"/>
      <c r="AD49" s="511"/>
      <c r="AE49" s="511"/>
      <c r="AF49" s="514"/>
      <c r="AG49" s="515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7"/>
      <c r="AS49" s="518"/>
      <c r="AT49" s="518"/>
      <c r="AU49" s="518"/>
      <c r="AV49" s="518"/>
      <c r="AW49" s="519"/>
      <c r="AX49" s="517"/>
      <c r="AY49" s="518"/>
      <c r="AZ49" s="518"/>
      <c r="BA49" s="518"/>
      <c r="BB49" s="518"/>
      <c r="BC49" s="518"/>
      <c r="BD49" s="519"/>
    </row>
    <row r="50" spans="1:56" ht="22.5" customHeight="1" x14ac:dyDescent="0.45">
      <c r="A50" s="508">
        <v>36</v>
      </c>
      <c r="B50" s="509"/>
      <c r="C50" s="510"/>
      <c r="D50" s="511"/>
      <c r="E50" s="511"/>
      <c r="F50" s="511"/>
      <c r="G50" s="511"/>
      <c r="H50" s="511"/>
      <c r="I50" s="511"/>
      <c r="J50" s="511"/>
      <c r="K50" s="511"/>
      <c r="L50" s="511"/>
      <c r="M50" s="511"/>
      <c r="N50" s="511"/>
      <c r="O50" s="511"/>
      <c r="P50" s="511"/>
      <c r="Q50" s="511"/>
      <c r="R50" s="512"/>
      <c r="S50" s="513"/>
      <c r="T50" s="511"/>
      <c r="U50" s="511"/>
      <c r="V50" s="511"/>
      <c r="W50" s="511"/>
      <c r="X50" s="511"/>
      <c r="Y50" s="511"/>
      <c r="Z50" s="511"/>
      <c r="AA50" s="511"/>
      <c r="AB50" s="511"/>
      <c r="AC50" s="511"/>
      <c r="AD50" s="511"/>
      <c r="AE50" s="511"/>
      <c r="AF50" s="514"/>
      <c r="AG50" s="515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7"/>
      <c r="AS50" s="518"/>
      <c r="AT50" s="518"/>
      <c r="AU50" s="518"/>
      <c r="AV50" s="518"/>
      <c r="AW50" s="519"/>
      <c r="AX50" s="517"/>
      <c r="AY50" s="518"/>
      <c r="AZ50" s="518"/>
      <c r="BA50" s="518"/>
      <c r="BB50" s="518"/>
      <c r="BC50" s="518"/>
      <c r="BD50" s="519"/>
    </row>
    <row r="51" spans="1:56" ht="22.5" customHeight="1" x14ac:dyDescent="0.45">
      <c r="A51" s="508">
        <v>37</v>
      </c>
      <c r="B51" s="509"/>
      <c r="C51" s="510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2"/>
      <c r="S51" s="513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4"/>
      <c r="AG51" s="515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7"/>
      <c r="AS51" s="518"/>
      <c r="AT51" s="518"/>
      <c r="AU51" s="518"/>
      <c r="AV51" s="518"/>
      <c r="AW51" s="519"/>
      <c r="AX51" s="517"/>
      <c r="AY51" s="518"/>
      <c r="AZ51" s="518"/>
      <c r="BA51" s="518"/>
      <c r="BB51" s="518"/>
      <c r="BC51" s="518"/>
      <c r="BD51" s="519"/>
    </row>
    <row r="52" spans="1:56" ht="22.5" customHeight="1" x14ac:dyDescent="0.45">
      <c r="A52" s="508">
        <v>38</v>
      </c>
      <c r="B52" s="509"/>
      <c r="C52" s="510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2"/>
      <c r="S52" s="513"/>
      <c r="T52" s="511"/>
      <c r="U52" s="511"/>
      <c r="V52" s="511"/>
      <c r="W52" s="511"/>
      <c r="X52" s="511"/>
      <c r="Y52" s="511"/>
      <c r="Z52" s="511"/>
      <c r="AA52" s="511"/>
      <c r="AB52" s="511"/>
      <c r="AC52" s="511"/>
      <c r="AD52" s="511"/>
      <c r="AE52" s="511"/>
      <c r="AF52" s="514"/>
      <c r="AG52" s="515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7"/>
      <c r="AS52" s="518"/>
      <c r="AT52" s="518"/>
      <c r="AU52" s="518"/>
      <c r="AV52" s="518"/>
      <c r="AW52" s="519"/>
      <c r="AX52" s="517"/>
      <c r="AY52" s="518"/>
      <c r="AZ52" s="518"/>
      <c r="BA52" s="518"/>
      <c r="BB52" s="518"/>
      <c r="BC52" s="518"/>
      <c r="BD52" s="519"/>
    </row>
    <row r="53" spans="1:56" ht="22.5" hidden="1" customHeight="1" x14ac:dyDescent="0.45">
      <c r="A53" s="508">
        <v>39</v>
      </c>
      <c r="B53" s="509"/>
      <c r="C53" s="510"/>
      <c r="D53" s="511"/>
      <c r="E53" s="511"/>
      <c r="F53" s="511"/>
      <c r="G53" s="511"/>
      <c r="H53" s="511"/>
      <c r="I53" s="511"/>
      <c r="J53" s="511"/>
      <c r="K53" s="511"/>
      <c r="L53" s="511"/>
      <c r="M53" s="511"/>
      <c r="N53" s="511"/>
      <c r="O53" s="511"/>
      <c r="P53" s="511"/>
      <c r="Q53" s="511"/>
      <c r="R53" s="512"/>
      <c r="S53" s="513"/>
      <c r="T53" s="511"/>
      <c r="U53" s="511"/>
      <c r="V53" s="511"/>
      <c r="W53" s="511"/>
      <c r="X53" s="511"/>
      <c r="Y53" s="511"/>
      <c r="Z53" s="511"/>
      <c r="AA53" s="511"/>
      <c r="AB53" s="511"/>
      <c r="AC53" s="511"/>
      <c r="AD53" s="511"/>
      <c r="AE53" s="511"/>
      <c r="AF53" s="514"/>
      <c r="AG53" s="515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7"/>
      <c r="AS53" s="518"/>
      <c r="AT53" s="518"/>
      <c r="AU53" s="518"/>
      <c r="AV53" s="518"/>
      <c r="AW53" s="519"/>
      <c r="AX53" s="517"/>
      <c r="AY53" s="518"/>
      <c r="AZ53" s="518"/>
      <c r="BA53" s="518"/>
      <c r="BB53" s="518"/>
      <c r="BC53" s="518"/>
      <c r="BD53" s="519"/>
    </row>
    <row r="54" spans="1:56" ht="22.5" hidden="1" customHeight="1" x14ac:dyDescent="0.45">
      <c r="A54" s="539">
        <v>40</v>
      </c>
      <c r="B54" s="540"/>
      <c r="C54" s="541"/>
      <c r="D54" s="542"/>
      <c r="E54" s="542"/>
      <c r="F54" s="542"/>
      <c r="G54" s="542"/>
      <c r="H54" s="542"/>
      <c r="I54" s="542"/>
      <c r="J54" s="542"/>
      <c r="K54" s="542"/>
      <c r="L54" s="542"/>
      <c r="M54" s="542"/>
      <c r="N54" s="542"/>
      <c r="O54" s="542"/>
      <c r="P54" s="542"/>
      <c r="Q54" s="542"/>
      <c r="R54" s="543"/>
      <c r="S54" s="544"/>
      <c r="T54" s="542"/>
      <c r="U54" s="542"/>
      <c r="V54" s="542"/>
      <c r="W54" s="542"/>
      <c r="X54" s="542"/>
      <c r="Y54" s="542"/>
      <c r="Z54" s="542"/>
      <c r="AA54" s="542"/>
      <c r="AB54" s="542"/>
      <c r="AC54" s="542"/>
      <c r="AD54" s="542"/>
      <c r="AE54" s="542"/>
      <c r="AF54" s="545"/>
      <c r="AG54" s="520"/>
      <c r="AH54" s="521"/>
      <c r="AI54" s="521"/>
      <c r="AJ54" s="521"/>
      <c r="AK54" s="521"/>
      <c r="AL54" s="521"/>
      <c r="AM54" s="521"/>
      <c r="AN54" s="521"/>
      <c r="AO54" s="521"/>
      <c r="AP54" s="521"/>
      <c r="AQ54" s="521"/>
      <c r="AR54" s="522"/>
      <c r="AS54" s="523"/>
      <c r="AT54" s="523"/>
      <c r="AU54" s="523"/>
      <c r="AV54" s="523"/>
      <c r="AW54" s="524"/>
      <c r="AX54" s="522"/>
      <c r="AY54" s="523"/>
      <c r="AZ54" s="523"/>
      <c r="BA54" s="523"/>
      <c r="BB54" s="523"/>
      <c r="BC54" s="523"/>
      <c r="BD54" s="524"/>
    </row>
    <row r="55" spans="1:56" s="78" customFormat="1" ht="4.5" customHeight="1" x14ac:dyDescent="0.4">
      <c r="AV55" s="525"/>
      <c r="AW55" s="525"/>
      <c r="AX55" s="525"/>
      <c r="AY55" s="525"/>
      <c r="AZ55" s="525"/>
      <c r="BA55" s="525"/>
      <c r="BB55" s="525"/>
      <c r="BC55" s="525"/>
      <c r="BD55" s="525"/>
    </row>
    <row r="56" spans="1:56" ht="16.5" customHeight="1" x14ac:dyDescent="0.45">
      <c r="A56" s="526" t="s">
        <v>1980</v>
      </c>
      <c r="B56" s="527"/>
      <c r="C56" s="527"/>
      <c r="D56" s="527"/>
      <c r="E56" s="527"/>
      <c r="F56" s="528"/>
      <c r="G56" s="529"/>
      <c r="H56" s="529"/>
      <c r="I56" s="529"/>
      <c r="J56" s="529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29"/>
      <c r="AL56" s="530"/>
      <c r="AM56" s="26"/>
      <c r="AN56" s="531" t="s">
        <v>1962</v>
      </c>
      <c r="AO56" s="531"/>
      <c r="AP56" s="531"/>
      <c r="AQ56" s="530"/>
      <c r="AR56" s="532"/>
      <c r="AS56" s="532"/>
      <c r="AT56" s="532"/>
      <c r="AV56" s="533" t="s">
        <v>1963</v>
      </c>
      <c r="AW56" s="534"/>
      <c r="AX56" s="534"/>
      <c r="AY56" s="535"/>
      <c r="AZ56" s="536"/>
      <c r="BA56" s="537"/>
      <c r="BB56" s="537"/>
      <c r="BC56" s="537"/>
      <c r="BD56" s="538"/>
    </row>
  </sheetData>
  <sheetProtection selectLockedCells="1"/>
  <mergeCells count="406">
    <mergeCell ref="AG54:AQ54"/>
    <mergeCell ref="AR54:AW54"/>
    <mergeCell ref="AX54:BD54"/>
    <mergeCell ref="AV55:BD55"/>
    <mergeCell ref="A56:F56"/>
    <mergeCell ref="G56:AL56"/>
    <mergeCell ref="AN56:AP56"/>
    <mergeCell ref="AQ56:AT56"/>
    <mergeCell ref="AV56:AY56"/>
    <mergeCell ref="AZ56:BD56"/>
    <mergeCell ref="A54:B54"/>
    <mergeCell ref="C54:G54"/>
    <mergeCell ref="H54:L54"/>
    <mergeCell ref="M54:R54"/>
    <mergeCell ref="S54:W54"/>
    <mergeCell ref="X54:AF54"/>
    <mergeCell ref="A53:B53"/>
    <mergeCell ref="C53:G53"/>
    <mergeCell ref="H53:L53"/>
    <mergeCell ref="M53:R53"/>
    <mergeCell ref="S53:W53"/>
    <mergeCell ref="X53:AF53"/>
    <mergeCell ref="AG53:AQ53"/>
    <mergeCell ref="AR53:AW53"/>
    <mergeCell ref="AX53:BD53"/>
    <mergeCell ref="A52:B52"/>
    <mergeCell ref="C52:G52"/>
    <mergeCell ref="H52:L52"/>
    <mergeCell ref="M52:R52"/>
    <mergeCell ref="S52:W52"/>
    <mergeCell ref="X52:AF52"/>
    <mergeCell ref="AG52:AQ52"/>
    <mergeCell ref="AR52:AW52"/>
    <mergeCell ref="AX52:BD52"/>
    <mergeCell ref="AG50:AQ50"/>
    <mergeCell ref="AR50:AW50"/>
    <mergeCell ref="AX50:BD50"/>
    <mergeCell ref="A51:B51"/>
    <mergeCell ref="C51:G51"/>
    <mergeCell ref="H51:L51"/>
    <mergeCell ref="M51:R51"/>
    <mergeCell ref="S51:W51"/>
    <mergeCell ref="X51:AF51"/>
    <mergeCell ref="AG51:AQ51"/>
    <mergeCell ref="A50:B50"/>
    <mergeCell ref="C50:G50"/>
    <mergeCell ref="H50:L50"/>
    <mergeCell ref="M50:R50"/>
    <mergeCell ref="S50:W50"/>
    <mergeCell ref="X50:AF50"/>
    <mergeCell ref="AR51:AW51"/>
    <mergeCell ref="AX51:BD51"/>
    <mergeCell ref="A49:B49"/>
    <mergeCell ref="C49:G49"/>
    <mergeCell ref="H49:L49"/>
    <mergeCell ref="M49:R49"/>
    <mergeCell ref="S49:W49"/>
    <mergeCell ref="X49:AF49"/>
    <mergeCell ref="AG49:AQ49"/>
    <mergeCell ref="AR49:AW49"/>
    <mergeCell ref="AX49:BD49"/>
    <mergeCell ref="A48:B48"/>
    <mergeCell ref="C48:G48"/>
    <mergeCell ref="H48:L48"/>
    <mergeCell ref="M48:R48"/>
    <mergeCell ref="S48:W48"/>
    <mergeCell ref="X48:AF48"/>
    <mergeCell ref="AG48:AQ48"/>
    <mergeCell ref="AR48:AW48"/>
    <mergeCell ref="AX48:BD48"/>
    <mergeCell ref="AG46:AQ46"/>
    <mergeCell ref="AR46:AW46"/>
    <mergeCell ref="AX46:BD46"/>
    <mergeCell ref="A47:B47"/>
    <mergeCell ref="C47:G47"/>
    <mergeCell ref="H47:L47"/>
    <mergeCell ref="M47:R47"/>
    <mergeCell ref="S47:W47"/>
    <mergeCell ref="X47:AF47"/>
    <mergeCell ref="AG47:AQ47"/>
    <mergeCell ref="A46:B46"/>
    <mergeCell ref="C46:G46"/>
    <mergeCell ref="H46:L46"/>
    <mergeCell ref="M46:R46"/>
    <mergeCell ref="S46:W46"/>
    <mergeCell ref="X46:AF46"/>
    <mergeCell ref="AR47:AW47"/>
    <mergeCell ref="AX47:BD47"/>
    <mergeCell ref="A45:B45"/>
    <mergeCell ref="C45:G45"/>
    <mergeCell ref="H45:L45"/>
    <mergeCell ref="M45:R45"/>
    <mergeCell ref="S45:W45"/>
    <mergeCell ref="X45:AF45"/>
    <mergeCell ref="AG45:AQ45"/>
    <mergeCell ref="AR45:AW45"/>
    <mergeCell ref="AX45:BD45"/>
    <mergeCell ref="A44:B44"/>
    <mergeCell ref="C44:G44"/>
    <mergeCell ref="H44:L44"/>
    <mergeCell ref="M44:R44"/>
    <mergeCell ref="S44:W44"/>
    <mergeCell ref="X44:AF44"/>
    <mergeCell ref="AG44:AQ44"/>
    <mergeCell ref="AR44:AW44"/>
    <mergeCell ref="AX44:BD44"/>
    <mergeCell ref="AG42:AQ42"/>
    <mergeCell ref="AR42:AW42"/>
    <mergeCell ref="AX42:BD42"/>
    <mergeCell ref="A43:B43"/>
    <mergeCell ref="C43:G43"/>
    <mergeCell ref="H43:L43"/>
    <mergeCell ref="M43:R43"/>
    <mergeCell ref="S43:W43"/>
    <mergeCell ref="X43:AF43"/>
    <mergeCell ref="AG43:AQ43"/>
    <mergeCell ref="A42:B42"/>
    <mergeCell ref="C42:G42"/>
    <mergeCell ref="H42:L42"/>
    <mergeCell ref="M42:R42"/>
    <mergeCell ref="S42:W42"/>
    <mergeCell ref="X42:AF42"/>
    <mergeCell ref="AR43:AW43"/>
    <mergeCell ref="AX43:BD43"/>
    <mergeCell ref="A41:B41"/>
    <mergeCell ref="C41:G41"/>
    <mergeCell ref="H41:L41"/>
    <mergeCell ref="M41:R41"/>
    <mergeCell ref="S41:W41"/>
    <mergeCell ref="X41:AF41"/>
    <mergeCell ref="AG41:AQ41"/>
    <mergeCell ref="AR41:AW41"/>
    <mergeCell ref="AX41:BD41"/>
    <mergeCell ref="A40:B40"/>
    <mergeCell ref="C40:G40"/>
    <mergeCell ref="H40:L40"/>
    <mergeCell ref="M40:R40"/>
    <mergeCell ref="S40:W40"/>
    <mergeCell ref="X40:AF40"/>
    <mergeCell ref="AG40:AQ40"/>
    <mergeCell ref="AR40:AW40"/>
    <mergeCell ref="AX40:BD40"/>
    <mergeCell ref="AG38:AQ38"/>
    <mergeCell ref="AR38:AW38"/>
    <mergeCell ref="AX38:BD38"/>
    <mergeCell ref="A39:B39"/>
    <mergeCell ref="C39:G39"/>
    <mergeCell ref="H39:L39"/>
    <mergeCell ref="M39:R39"/>
    <mergeCell ref="S39:W39"/>
    <mergeCell ref="X39:AF39"/>
    <mergeCell ref="AG39:AQ39"/>
    <mergeCell ref="A38:B38"/>
    <mergeCell ref="C38:G38"/>
    <mergeCell ref="H38:L38"/>
    <mergeCell ref="M38:R38"/>
    <mergeCell ref="S38:W38"/>
    <mergeCell ref="X38:AF38"/>
    <mergeCell ref="AR39:AW39"/>
    <mergeCell ref="AX39:BD39"/>
    <mergeCell ref="A37:B37"/>
    <mergeCell ref="C37:G37"/>
    <mergeCell ref="H37:L37"/>
    <mergeCell ref="M37:R37"/>
    <mergeCell ref="S37:W37"/>
    <mergeCell ref="X37:AF37"/>
    <mergeCell ref="AG37:AQ37"/>
    <mergeCell ref="AR37:AW37"/>
    <mergeCell ref="AX37:BD37"/>
    <mergeCell ref="A36:B36"/>
    <mergeCell ref="C36:G36"/>
    <mergeCell ref="H36:L36"/>
    <mergeCell ref="M36:R36"/>
    <mergeCell ref="S36:W36"/>
    <mergeCell ref="X36:AF36"/>
    <mergeCell ref="AG36:AQ36"/>
    <mergeCell ref="AR36:AW36"/>
    <mergeCell ref="AX36:BD36"/>
    <mergeCell ref="AG34:AQ34"/>
    <mergeCell ref="AR34:AW34"/>
    <mergeCell ref="AX34:BD34"/>
    <mergeCell ref="A35:B35"/>
    <mergeCell ref="C35:G35"/>
    <mergeCell ref="H35:L35"/>
    <mergeCell ref="M35:R35"/>
    <mergeCell ref="S35:W35"/>
    <mergeCell ref="X35:AF35"/>
    <mergeCell ref="AG35:AQ35"/>
    <mergeCell ref="A34:B34"/>
    <mergeCell ref="C34:G34"/>
    <mergeCell ref="H34:L34"/>
    <mergeCell ref="M34:R34"/>
    <mergeCell ref="S34:W34"/>
    <mergeCell ref="X34:AF34"/>
    <mergeCell ref="AR35:AW35"/>
    <mergeCell ref="AX35:BD35"/>
    <mergeCell ref="A33:B33"/>
    <mergeCell ref="C33:G33"/>
    <mergeCell ref="H33:L33"/>
    <mergeCell ref="M33:R33"/>
    <mergeCell ref="S33:W33"/>
    <mergeCell ref="X33:AF33"/>
    <mergeCell ref="AG33:AQ33"/>
    <mergeCell ref="AR33:AW33"/>
    <mergeCell ref="AX33:BD33"/>
    <mergeCell ref="A32:B32"/>
    <mergeCell ref="C32:G32"/>
    <mergeCell ref="H32:L32"/>
    <mergeCell ref="M32:R32"/>
    <mergeCell ref="S32:W32"/>
    <mergeCell ref="X32:AF32"/>
    <mergeCell ref="AG32:AQ32"/>
    <mergeCell ref="AR32:AW32"/>
    <mergeCell ref="AX32:BD32"/>
    <mergeCell ref="AG30:AQ30"/>
    <mergeCell ref="AR30:AW30"/>
    <mergeCell ref="AX30:BD30"/>
    <mergeCell ref="A31:B31"/>
    <mergeCell ref="C31:G31"/>
    <mergeCell ref="H31:L31"/>
    <mergeCell ref="M31:R31"/>
    <mergeCell ref="S31:W31"/>
    <mergeCell ref="X31:AF31"/>
    <mergeCell ref="AG31:AQ31"/>
    <mergeCell ref="A30:B30"/>
    <mergeCell ref="C30:G30"/>
    <mergeCell ref="H30:L30"/>
    <mergeCell ref="M30:R30"/>
    <mergeCell ref="S30:W30"/>
    <mergeCell ref="X30:AF30"/>
    <mergeCell ref="AR31:AW31"/>
    <mergeCell ref="AX31:BD31"/>
    <mergeCell ref="A29:B29"/>
    <mergeCell ref="C29:G29"/>
    <mergeCell ref="H29:L29"/>
    <mergeCell ref="M29:R29"/>
    <mergeCell ref="S29:W29"/>
    <mergeCell ref="X29:AF29"/>
    <mergeCell ref="AG29:AQ29"/>
    <mergeCell ref="AR29:AW29"/>
    <mergeCell ref="AX29:BD29"/>
    <mergeCell ref="A28:B28"/>
    <mergeCell ref="C28:G28"/>
    <mergeCell ref="H28:L28"/>
    <mergeCell ref="M28:R28"/>
    <mergeCell ref="S28:W28"/>
    <mergeCell ref="X28:AF28"/>
    <mergeCell ref="AG28:AQ28"/>
    <mergeCell ref="AR28:AW28"/>
    <mergeCell ref="AX28:BD28"/>
    <mergeCell ref="AG26:AQ26"/>
    <mergeCell ref="AR26:AW26"/>
    <mergeCell ref="AX26:BD26"/>
    <mergeCell ref="A27:B27"/>
    <mergeCell ref="C27:G27"/>
    <mergeCell ref="H27:L27"/>
    <mergeCell ref="M27:R27"/>
    <mergeCell ref="S27:W27"/>
    <mergeCell ref="X27:AF27"/>
    <mergeCell ref="AG27:AQ27"/>
    <mergeCell ref="A26:B26"/>
    <mergeCell ref="C26:G26"/>
    <mergeCell ref="H26:L26"/>
    <mergeCell ref="M26:R26"/>
    <mergeCell ref="S26:W26"/>
    <mergeCell ref="X26:AF26"/>
    <mergeCell ref="AR27:AW27"/>
    <mergeCell ref="AX27:BD27"/>
    <mergeCell ref="A25:B25"/>
    <mergeCell ref="C25:G25"/>
    <mergeCell ref="H25:L25"/>
    <mergeCell ref="M25:R25"/>
    <mergeCell ref="S25:W25"/>
    <mergeCell ref="X25:AF25"/>
    <mergeCell ref="AG25:AQ25"/>
    <mergeCell ref="AR25:AW25"/>
    <mergeCell ref="AX25:BD25"/>
    <mergeCell ref="A24:B24"/>
    <mergeCell ref="C24:G24"/>
    <mergeCell ref="H24:L24"/>
    <mergeCell ref="M24:R24"/>
    <mergeCell ref="S24:W24"/>
    <mergeCell ref="X24:AF24"/>
    <mergeCell ref="AG24:AQ24"/>
    <mergeCell ref="AR24:AW24"/>
    <mergeCell ref="AX24:BD24"/>
    <mergeCell ref="AG22:AQ22"/>
    <mergeCell ref="AR22:AW22"/>
    <mergeCell ref="AX22:BD22"/>
    <mergeCell ref="A23:B23"/>
    <mergeCell ref="C23:G23"/>
    <mergeCell ref="H23:L23"/>
    <mergeCell ref="M23:R23"/>
    <mergeCell ref="S23:W23"/>
    <mergeCell ref="X23:AF23"/>
    <mergeCell ref="AG23:AQ23"/>
    <mergeCell ref="A22:B22"/>
    <mergeCell ref="C22:G22"/>
    <mergeCell ref="H22:L22"/>
    <mergeCell ref="M22:R22"/>
    <mergeCell ref="S22:W22"/>
    <mergeCell ref="X22:AF22"/>
    <mergeCell ref="AR23:AW23"/>
    <mergeCell ref="AX23:BD23"/>
    <mergeCell ref="A21:B21"/>
    <mergeCell ref="C21:G21"/>
    <mergeCell ref="H21:L21"/>
    <mergeCell ref="M21:R21"/>
    <mergeCell ref="S21:W21"/>
    <mergeCell ref="X21:AF21"/>
    <mergeCell ref="AG21:AQ21"/>
    <mergeCell ref="AR21:AW21"/>
    <mergeCell ref="AX21:BD21"/>
    <mergeCell ref="A20:B20"/>
    <mergeCell ref="C20:G20"/>
    <mergeCell ref="H20:L20"/>
    <mergeCell ref="M20:R20"/>
    <mergeCell ref="S20:W20"/>
    <mergeCell ref="X20:AF20"/>
    <mergeCell ref="AG20:AQ20"/>
    <mergeCell ref="AR20:AW20"/>
    <mergeCell ref="AX20:BD20"/>
    <mergeCell ref="AG18:AQ18"/>
    <mergeCell ref="AR18:AW18"/>
    <mergeCell ref="AX18:BD18"/>
    <mergeCell ref="A19:B19"/>
    <mergeCell ref="C19:G19"/>
    <mergeCell ref="H19:L19"/>
    <mergeCell ref="M19:R19"/>
    <mergeCell ref="S19:W19"/>
    <mergeCell ref="X19:AF19"/>
    <mergeCell ref="AG19:AQ19"/>
    <mergeCell ref="A18:B18"/>
    <mergeCell ref="C18:G18"/>
    <mergeCell ref="H18:L18"/>
    <mergeCell ref="M18:R18"/>
    <mergeCell ref="S18:W18"/>
    <mergeCell ref="X18:AF18"/>
    <mergeCell ref="AR19:AW19"/>
    <mergeCell ref="AX19:BD19"/>
    <mergeCell ref="A17:B17"/>
    <mergeCell ref="C17:G17"/>
    <mergeCell ref="H17:L17"/>
    <mergeCell ref="M17:R17"/>
    <mergeCell ref="S17:W17"/>
    <mergeCell ref="X17:AF17"/>
    <mergeCell ref="AG17:AQ17"/>
    <mergeCell ref="AR17:AW17"/>
    <mergeCell ref="AX17:BD17"/>
    <mergeCell ref="A16:B16"/>
    <mergeCell ref="C16:G16"/>
    <mergeCell ref="H16:L16"/>
    <mergeCell ref="M16:R16"/>
    <mergeCell ref="S16:W16"/>
    <mergeCell ref="X16:AF16"/>
    <mergeCell ref="AG16:AQ16"/>
    <mergeCell ref="AR16:AW16"/>
    <mergeCell ref="AX16:BD16"/>
    <mergeCell ref="A15:B15"/>
    <mergeCell ref="C15:G15"/>
    <mergeCell ref="H15:L15"/>
    <mergeCell ref="M15:R15"/>
    <mergeCell ref="S15:W15"/>
    <mergeCell ref="X15:AF15"/>
    <mergeCell ref="AG15:AQ15"/>
    <mergeCell ref="AR15:AW15"/>
    <mergeCell ref="AX15:BD15"/>
    <mergeCell ref="BA11:BD11"/>
    <mergeCell ref="A13:B14"/>
    <mergeCell ref="C13:R13"/>
    <mergeCell ref="S13:AF13"/>
    <mergeCell ref="AG13:AW13"/>
    <mergeCell ref="AX13:BD14"/>
    <mergeCell ref="C14:G14"/>
    <mergeCell ref="H14:L14"/>
    <mergeCell ref="M14:R14"/>
    <mergeCell ref="S14:W14"/>
    <mergeCell ref="X14:AF14"/>
    <mergeCell ref="AG14:AQ14"/>
    <mergeCell ref="AR14:AW14"/>
    <mergeCell ref="V1:AB9"/>
    <mergeCell ref="AC1:AD9"/>
    <mergeCell ref="AE1:AV1"/>
    <mergeCell ref="AE8:AG8"/>
    <mergeCell ref="AH8:AV8"/>
    <mergeCell ref="AE9:AG9"/>
    <mergeCell ref="AH9:AV9"/>
    <mergeCell ref="A11:F11"/>
    <mergeCell ref="G11:AB11"/>
    <mergeCell ref="AD11:AF11"/>
    <mergeCell ref="AG11:AN11"/>
    <mergeCell ref="AP11:AR11"/>
    <mergeCell ref="AS11:AV11"/>
    <mergeCell ref="AW1:BD9"/>
    <mergeCell ref="AE2:AG2"/>
    <mergeCell ref="AH2:AV2"/>
    <mergeCell ref="AE3:AG3"/>
    <mergeCell ref="AH3:AV3"/>
    <mergeCell ref="AE4:AG4"/>
    <mergeCell ref="AH4:AV4"/>
    <mergeCell ref="AE5:AG5"/>
    <mergeCell ref="AH5:AV5"/>
    <mergeCell ref="AE6:AG6"/>
    <mergeCell ref="AH6:AV6"/>
    <mergeCell ref="AE7:AG7"/>
    <mergeCell ref="AH7:AV7"/>
  </mergeCells>
  <dataValidations count="6">
    <dataValidation type="list" allowBlank="1" showInputMessage="1" showErrorMessage="1" sqref="AG15:AG54 AH16:AM54" xr:uid="{35DEE02A-8188-4636-A518-0DFEB3674A51}">
      <formula1>INDIRECT(SUBSTITUTE($AG$11,"_"," "))</formula1>
    </dataValidation>
    <dataValidation type="list" allowBlank="1" showInputMessage="1" showErrorMessage="1" sqref="AJ6:AO6" xr:uid="{CE5AEF26-2717-43F9-B213-F29CF986D134}">
      <formula1>INDIRECT(SUBSTITUTE(#REF!,"_"," "))</formula1>
    </dataValidation>
    <dataValidation type="list" allowBlank="1" showInputMessage="1" showErrorMessage="1" sqref="AJ8:AO8" xr:uid="{50C9D6B8-7AFA-42FB-9954-3DCDC9A7D9BF}">
      <formula1>Culturas</formula1>
    </dataValidation>
    <dataValidation type="list" allowBlank="1" showInputMessage="1" showErrorMessage="1" sqref="AJ4:AO4" xr:uid="{EEBECB45-E305-4BEB-8D26-947716B1565B}">
      <formula1>DIVERSOS</formula1>
    </dataValidation>
    <dataValidation type="whole" allowBlank="1" showInputMessage="1" showErrorMessage="1" sqref="M15:R54" xr:uid="{D94EB2D4-588C-478E-9C77-03DCA3D7D319}">
      <formula1>100000000</formula1>
      <formula2>199999999</formula2>
    </dataValidation>
    <dataValidation type="list" allowBlank="1" showInputMessage="1" showErrorMessage="1" sqref="AR15:AW54 AJ5:AO5" xr:uid="{6C350A16-7C65-4AFB-84C0-BE6CD854F4E3}">
      <formula1>districts</formula1>
    </dataValidation>
  </dataValidations>
  <printOptions horizontalCentered="1"/>
  <pageMargins left="0.1" right="0.1" top="0.1" bottom="0.65" header="0.3" footer="0.1"/>
  <pageSetup paperSize="9" orientation="landscape" r:id="rId1"/>
  <headerFooter>
    <oddFooter>&amp;C&amp;"Arial Nova Cond Light,Bold"&amp;8A ORGANIZAÇÃO&amp;"-,Regular"&amp;11
&amp;"Arial Nova Cond Light,Italic"&amp;8Assinatura legível e carimbo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7819-03F9-422C-A24E-4C807AE2CD67}">
  <sheetPr codeName="Sheet2"/>
  <dimension ref="A1:BV36"/>
  <sheetViews>
    <sheetView showGridLines="0" view="pageBreakPreview" zoomScale="130" zoomScaleNormal="175" zoomScaleSheetLayoutView="130" workbookViewId="0">
      <selection activeCell="BS27" sqref="BS27:BT27"/>
    </sheetView>
  </sheetViews>
  <sheetFormatPr defaultColWidth="1.86328125" defaultRowHeight="13.9" x14ac:dyDescent="0.45"/>
  <cols>
    <col min="1" max="1" width="0.86328125" style="105" customWidth="1"/>
    <col min="2" max="2" width="1.3984375" style="105" customWidth="1"/>
    <col min="3" max="6" width="3.3984375" style="105" customWidth="1"/>
    <col min="7" max="7" width="1.3984375" style="105" customWidth="1"/>
    <col min="8" max="8" width="2.33203125" style="105" customWidth="1"/>
    <col min="9" max="9" width="2" style="105" customWidth="1"/>
    <col min="10" max="10" width="1.86328125" style="105" customWidth="1"/>
    <col min="11" max="11" width="2.53125" style="105" customWidth="1"/>
    <col min="12" max="13" width="2.33203125" style="105" customWidth="1"/>
    <col min="14" max="14" width="0.6640625" style="105" customWidth="1"/>
    <col min="15" max="15" width="2.33203125" style="105" customWidth="1"/>
    <col min="16" max="16" width="2" style="105" customWidth="1"/>
    <col min="17" max="17" width="2.33203125" style="105" customWidth="1"/>
    <col min="18" max="18" width="1.53125" style="105" customWidth="1"/>
    <col min="19" max="19" width="2" style="105" customWidth="1"/>
    <col min="20" max="20" width="1.3984375" style="105" customWidth="1"/>
    <col min="21" max="21" width="1.1328125" style="105" customWidth="1"/>
    <col min="22" max="22" width="1.53125" style="105" customWidth="1"/>
    <col min="23" max="23" width="2.33203125" style="105" customWidth="1"/>
    <col min="24" max="24" width="1.1328125" style="105" customWidth="1"/>
    <col min="25" max="25" width="1" style="105" customWidth="1"/>
    <col min="26" max="26" width="2.6640625" style="105" customWidth="1"/>
    <col min="27" max="27" width="3.1328125" style="105" customWidth="1"/>
    <col min="28" max="28" width="2.6640625" style="105" customWidth="1"/>
    <col min="29" max="29" width="1.1328125" style="105" customWidth="1"/>
    <col min="30" max="30" width="2" style="105" customWidth="1"/>
    <col min="31" max="32" width="1.33203125" style="105" customWidth="1"/>
    <col min="33" max="33" width="1.3984375" style="105" customWidth="1"/>
    <col min="34" max="34" width="2.3984375" style="105" customWidth="1"/>
    <col min="35" max="35" width="1.6640625" style="105" customWidth="1"/>
    <col min="36" max="36" width="2.33203125" style="105" customWidth="1"/>
    <col min="37" max="37" width="1.86328125" style="105" customWidth="1"/>
    <col min="38" max="38" width="1.1328125" style="105" customWidth="1"/>
    <col min="39" max="39" width="1.6640625" style="105" customWidth="1"/>
    <col min="40" max="40" width="2.33203125" style="105" customWidth="1"/>
    <col min="41" max="41" width="2.3984375" style="105" customWidth="1"/>
    <col min="42" max="42" width="2.1328125" style="105" customWidth="1"/>
    <col min="43" max="44" width="2.53125" style="105" customWidth="1"/>
    <col min="45" max="45" width="3.1328125" style="105" customWidth="1"/>
    <col min="46" max="46" width="1.6640625" style="105" customWidth="1"/>
    <col min="47" max="47" width="1.53125" style="105" customWidth="1"/>
    <col min="48" max="49" width="1.86328125" style="105" customWidth="1"/>
    <col min="50" max="50" width="1.53125" style="105" customWidth="1"/>
    <col min="51" max="51" width="1.33203125" style="105" customWidth="1"/>
    <col min="52" max="52" width="2.86328125" style="105" customWidth="1"/>
    <col min="53" max="53" width="1.33203125" style="105" customWidth="1"/>
    <col min="54" max="54" width="1.53125" style="105" customWidth="1"/>
    <col min="55" max="55" width="1" style="105" customWidth="1"/>
    <col min="56" max="56" width="2" style="105" customWidth="1"/>
    <col min="57" max="57" width="1.33203125" style="105" customWidth="1"/>
    <col min="58" max="58" width="1.53125" style="105" customWidth="1"/>
    <col min="59" max="59" width="1" style="105" customWidth="1"/>
    <col min="60" max="60" width="1.53125" style="105" customWidth="1"/>
    <col min="61" max="61" width="1.3984375" style="105" customWidth="1"/>
    <col min="62" max="62" width="2" style="105" customWidth="1"/>
    <col min="63" max="64" width="1.33203125" style="105" customWidth="1"/>
    <col min="65" max="65" width="1.53125" style="105" customWidth="1"/>
    <col min="66" max="67" width="2.6640625" style="105" customWidth="1"/>
    <col min="68" max="69" width="1.3984375" style="105" customWidth="1"/>
    <col min="70" max="70" width="2" style="105" customWidth="1"/>
    <col min="71" max="71" width="1.86328125" style="105"/>
    <col min="72" max="72" width="1.53125" style="105" customWidth="1"/>
    <col min="73" max="16384" width="1.86328125" style="105"/>
  </cols>
  <sheetData>
    <row r="1" spans="1:74" ht="13.5" customHeight="1" x14ac:dyDescent="0.4">
      <c r="A1" s="101"/>
      <c r="B1" s="102"/>
      <c r="C1" s="102"/>
      <c r="D1" s="102"/>
      <c r="E1" s="102"/>
      <c r="F1" s="102"/>
      <c r="G1" s="102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572" t="s">
        <v>1996</v>
      </c>
      <c r="AA1" s="573"/>
      <c r="AB1" s="573"/>
      <c r="AC1" s="573"/>
      <c r="AD1" s="573"/>
      <c r="AE1" s="573"/>
      <c r="AF1" s="573"/>
      <c r="AG1" s="573"/>
      <c r="AH1" s="573"/>
      <c r="AI1" s="573"/>
      <c r="AJ1" s="573"/>
      <c r="AK1" s="573"/>
      <c r="AL1" s="573"/>
      <c r="AM1" s="574"/>
      <c r="AN1" s="581" t="s">
        <v>1997</v>
      </c>
      <c r="AO1" s="581"/>
      <c r="AP1" s="581"/>
      <c r="AQ1" s="584" t="s">
        <v>1998</v>
      </c>
      <c r="AR1" s="585"/>
      <c r="AS1" s="585"/>
      <c r="AT1" s="585"/>
      <c r="AU1" s="585"/>
      <c r="AV1" s="585"/>
      <c r="AW1" s="585"/>
      <c r="AX1" s="585"/>
      <c r="AY1" s="585"/>
      <c r="AZ1" s="585"/>
      <c r="BA1" s="585"/>
      <c r="BB1" s="585"/>
      <c r="BC1" s="585"/>
      <c r="BD1" s="585"/>
      <c r="BE1" s="585"/>
      <c r="BF1" s="586"/>
      <c r="BG1" s="560" t="s">
        <v>1999</v>
      </c>
      <c r="BH1" s="561"/>
      <c r="BI1" s="561"/>
      <c r="BJ1" s="561"/>
      <c r="BK1" s="561"/>
      <c r="BL1" s="561"/>
      <c r="BM1" s="561"/>
      <c r="BN1" s="561"/>
      <c r="BO1" s="561"/>
      <c r="BP1" s="561"/>
      <c r="BQ1" s="561"/>
      <c r="BR1" s="561"/>
      <c r="BS1" s="561"/>
      <c r="BT1" s="561"/>
      <c r="BU1" s="561"/>
      <c r="BV1" s="562"/>
    </row>
    <row r="2" spans="1:74" ht="14.25" customHeight="1" x14ac:dyDescent="0.4">
      <c r="A2" s="4"/>
      <c r="B2" s="5"/>
      <c r="C2" s="5"/>
      <c r="D2" s="5"/>
      <c r="E2" s="5"/>
      <c r="F2" s="5"/>
      <c r="G2" s="5"/>
      <c r="H2" s="106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575"/>
      <c r="AA2" s="576"/>
      <c r="AB2" s="576"/>
      <c r="AC2" s="576"/>
      <c r="AD2" s="576"/>
      <c r="AE2" s="576"/>
      <c r="AF2" s="576"/>
      <c r="AG2" s="576"/>
      <c r="AH2" s="576"/>
      <c r="AI2" s="576"/>
      <c r="AJ2" s="576"/>
      <c r="AK2" s="576"/>
      <c r="AL2" s="576"/>
      <c r="AM2" s="577"/>
      <c r="AN2" s="582"/>
      <c r="AO2" s="582"/>
      <c r="AP2" s="582"/>
      <c r="AQ2" s="570" t="s">
        <v>1217</v>
      </c>
      <c r="AR2" s="571"/>
      <c r="AS2" s="571"/>
      <c r="AT2" s="552"/>
      <c r="AU2" s="553"/>
      <c r="AV2" s="553"/>
      <c r="AW2" s="553"/>
      <c r="AX2" s="553"/>
      <c r="AY2" s="553"/>
      <c r="AZ2" s="553"/>
      <c r="BA2" s="553"/>
      <c r="BB2" s="553"/>
      <c r="BC2" s="553"/>
      <c r="BD2" s="553"/>
      <c r="BE2" s="553"/>
      <c r="BF2" s="553"/>
      <c r="BG2" s="563"/>
      <c r="BH2" s="564"/>
      <c r="BI2" s="564"/>
      <c r="BJ2" s="564"/>
      <c r="BK2" s="564"/>
      <c r="BL2" s="564"/>
      <c r="BM2" s="564"/>
      <c r="BN2" s="564"/>
      <c r="BO2" s="564"/>
      <c r="BP2" s="564"/>
      <c r="BQ2" s="564"/>
      <c r="BR2" s="564"/>
      <c r="BS2" s="564"/>
      <c r="BT2" s="564"/>
      <c r="BU2" s="564"/>
      <c r="BV2" s="565"/>
    </row>
    <row r="3" spans="1:74" ht="14.25" customHeight="1" x14ac:dyDescent="0.4">
      <c r="A3" s="4"/>
      <c r="B3" s="5"/>
      <c r="C3" s="5"/>
      <c r="D3" s="5"/>
      <c r="E3" s="5"/>
      <c r="F3" s="5"/>
      <c r="G3" s="5"/>
      <c r="H3" s="106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575"/>
      <c r="AA3" s="576"/>
      <c r="AB3" s="576"/>
      <c r="AC3" s="576"/>
      <c r="AD3" s="576"/>
      <c r="AE3" s="576"/>
      <c r="AF3" s="576"/>
      <c r="AG3" s="576"/>
      <c r="AH3" s="576"/>
      <c r="AI3" s="576"/>
      <c r="AJ3" s="576"/>
      <c r="AK3" s="576"/>
      <c r="AL3" s="576"/>
      <c r="AM3" s="577"/>
      <c r="AN3" s="582"/>
      <c r="AO3" s="582"/>
      <c r="AP3" s="582"/>
      <c r="AQ3" s="570" t="s">
        <v>1945</v>
      </c>
      <c r="AR3" s="571"/>
      <c r="AS3" s="571"/>
      <c r="AT3" s="552"/>
      <c r="AU3" s="553"/>
      <c r="AV3" s="553"/>
      <c r="AW3" s="553"/>
      <c r="AX3" s="553"/>
      <c r="AY3" s="553"/>
      <c r="AZ3" s="553"/>
      <c r="BA3" s="553"/>
      <c r="BB3" s="553"/>
      <c r="BC3" s="553"/>
      <c r="BD3" s="553"/>
      <c r="BE3" s="553"/>
      <c r="BF3" s="553"/>
      <c r="BG3" s="563"/>
      <c r="BH3" s="564"/>
      <c r="BI3" s="564"/>
      <c r="BJ3" s="564"/>
      <c r="BK3" s="564"/>
      <c r="BL3" s="564"/>
      <c r="BM3" s="564"/>
      <c r="BN3" s="564"/>
      <c r="BO3" s="564"/>
      <c r="BP3" s="564"/>
      <c r="BQ3" s="564"/>
      <c r="BR3" s="564"/>
      <c r="BS3" s="564"/>
      <c r="BT3" s="564"/>
      <c r="BU3" s="564"/>
      <c r="BV3" s="565"/>
    </row>
    <row r="4" spans="1:74" ht="14.25" customHeight="1" x14ac:dyDescent="0.3">
      <c r="A4" s="548"/>
      <c r="B4" s="549"/>
      <c r="C4" s="549"/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/>
      <c r="V4" s="549"/>
      <c r="W4" s="549"/>
      <c r="X4" s="549"/>
      <c r="Y4" s="569"/>
      <c r="Z4" s="575"/>
      <c r="AA4" s="576"/>
      <c r="AB4" s="576"/>
      <c r="AC4" s="576"/>
      <c r="AD4" s="576"/>
      <c r="AE4" s="576"/>
      <c r="AF4" s="576"/>
      <c r="AG4" s="576"/>
      <c r="AH4" s="576"/>
      <c r="AI4" s="576"/>
      <c r="AJ4" s="576"/>
      <c r="AK4" s="576"/>
      <c r="AL4" s="576"/>
      <c r="AM4" s="577"/>
      <c r="AN4" s="582"/>
      <c r="AO4" s="582"/>
      <c r="AP4" s="582"/>
      <c r="AQ4" s="570" t="s">
        <v>1218</v>
      </c>
      <c r="AR4" s="571"/>
      <c r="AS4" s="571"/>
      <c r="AT4" s="552"/>
      <c r="AU4" s="553"/>
      <c r="AV4" s="553"/>
      <c r="AW4" s="553"/>
      <c r="AX4" s="553"/>
      <c r="AY4" s="553"/>
      <c r="AZ4" s="553"/>
      <c r="BA4" s="553"/>
      <c r="BB4" s="553"/>
      <c r="BC4" s="553"/>
      <c r="BD4" s="553"/>
      <c r="BE4" s="553"/>
      <c r="BF4" s="553"/>
      <c r="BG4" s="563"/>
      <c r="BH4" s="564"/>
      <c r="BI4" s="564"/>
      <c r="BJ4" s="564"/>
      <c r="BK4" s="564"/>
      <c r="BL4" s="564"/>
      <c r="BM4" s="564"/>
      <c r="BN4" s="564"/>
      <c r="BO4" s="564"/>
      <c r="BP4" s="564"/>
      <c r="BQ4" s="564"/>
      <c r="BR4" s="564"/>
      <c r="BS4" s="564"/>
      <c r="BT4" s="564"/>
      <c r="BU4" s="564"/>
      <c r="BV4" s="565"/>
    </row>
    <row r="5" spans="1:74" ht="14.25" customHeight="1" x14ac:dyDescent="0.3">
      <c r="A5" s="548"/>
      <c r="B5" s="549"/>
      <c r="C5" s="549"/>
      <c r="D5" s="549"/>
      <c r="E5" s="549"/>
      <c r="F5" s="549"/>
      <c r="G5" s="549"/>
      <c r="H5" s="549"/>
      <c r="I5" s="549"/>
      <c r="J5" s="549"/>
      <c r="K5" s="549"/>
      <c r="L5" s="549"/>
      <c r="M5" s="549"/>
      <c r="N5" s="549"/>
      <c r="O5" s="549"/>
      <c r="P5" s="549"/>
      <c r="Q5" s="549"/>
      <c r="R5" s="549"/>
      <c r="S5" s="549"/>
      <c r="T5" s="549"/>
      <c r="U5" s="549"/>
      <c r="V5" s="549"/>
      <c r="W5" s="549"/>
      <c r="X5" s="549"/>
      <c r="Y5" s="569"/>
      <c r="Z5" s="575"/>
      <c r="AA5" s="576"/>
      <c r="AB5" s="576"/>
      <c r="AC5" s="576"/>
      <c r="AD5" s="576"/>
      <c r="AE5" s="576"/>
      <c r="AF5" s="576"/>
      <c r="AG5" s="576"/>
      <c r="AH5" s="576"/>
      <c r="AI5" s="576"/>
      <c r="AJ5" s="576"/>
      <c r="AK5" s="576"/>
      <c r="AL5" s="576"/>
      <c r="AM5" s="577"/>
      <c r="AN5" s="582"/>
      <c r="AO5" s="582"/>
      <c r="AP5" s="582"/>
      <c r="AQ5" s="570" t="s">
        <v>1947</v>
      </c>
      <c r="AR5" s="571"/>
      <c r="AS5" s="571"/>
      <c r="AT5" s="552"/>
      <c r="AU5" s="553"/>
      <c r="AV5" s="553"/>
      <c r="AW5" s="553"/>
      <c r="AX5" s="553"/>
      <c r="AY5" s="553"/>
      <c r="AZ5" s="553"/>
      <c r="BA5" s="553"/>
      <c r="BB5" s="553"/>
      <c r="BC5" s="553"/>
      <c r="BD5" s="553"/>
      <c r="BE5" s="553"/>
      <c r="BF5" s="553"/>
      <c r="BG5" s="563"/>
      <c r="BH5" s="564"/>
      <c r="BI5" s="564"/>
      <c r="BJ5" s="564"/>
      <c r="BK5" s="564"/>
      <c r="BL5" s="564"/>
      <c r="BM5" s="564"/>
      <c r="BN5" s="564"/>
      <c r="BO5" s="564"/>
      <c r="BP5" s="564"/>
      <c r="BQ5" s="564"/>
      <c r="BR5" s="564"/>
      <c r="BS5" s="564"/>
      <c r="BT5" s="564"/>
      <c r="BU5" s="564"/>
      <c r="BV5" s="565"/>
    </row>
    <row r="6" spans="1:74" ht="14.25" customHeight="1" x14ac:dyDescent="0.3">
      <c r="A6" s="548"/>
      <c r="B6" s="549"/>
      <c r="C6" s="549"/>
      <c r="D6" s="549"/>
      <c r="E6" s="549"/>
      <c r="F6" s="549"/>
      <c r="G6" s="549"/>
      <c r="H6" s="549"/>
      <c r="I6" s="549"/>
      <c r="J6" s="549"/>
      <c r="K6" s="549"/>
      <c r="L6" s="549"/>
      <c r="M6" s="549"/>
      <c r="N6" s="549"/>
      <c r="O6" s="549"/>
      <c r="P6" s="549"/>
      <c r="Q6" s="549"/>
      <c r="R6" s="549"/>
      <c r="S6" s="549"/>
      <c r="T6" s="549"/>
      <c r="U6" s="549"/>
      <c r="V6" s="549"/>
      <c r="W6" s="549"/>
      <c r="X6" s="549"/>
      <c r="Y6" s="549"/>
      <c r="Z6" s="575"/>
      <c r="AA6" s="576"/>
      <c r="AB6" s="576"/>
      <c r="AC6" s="576"/>
      <c r="AD6" s="576"/>
      <c r="AE6" s="576"/>
      <c r="AF6" s="576"/>
      <c r="AG6" s="576"/>
      <c r="AH6" s="576"/>
      <c r="AI6" s="576"/>
      <c r="AJ6" s="576"/>
      <c r="AK6" s="576"/>
      <c r="AL6" s="576"/>
      <c r="AM6" s="577"/>
      <c r="AN6" s="582"/>
      <c r="AO6" s="582"/>
      <c r="AP6" s="582"/>
      <c r="AQ6" s="550" t="s">
        <v>2000</v>
      </c>
      <c r="AR6" s="551"/>
      <c r="AS6" s="551"/>
      <c r="AT6" s="552"/>
      <c r="AU6" s="553"/>
      <c r="AV6" s="553"/>
      <c r="AW6" s="553"/>
      <c r="AX6" s="553"/>
      <c r="AY6" s="553"/>
      <c r="AZ6" s="553"/>
      <c r="BA6" s="553"/>
      <c r="BB6" s="553"/>
      <c r="BC6" s="553"/>
      <c r="BD6" s="553"/>
      <c r="BE6" s="553"/>
      <c r="BF6" s="553"/>
      <c r="BG6" s="563"/>
      <c r="BH6" s="564"/>
      <c r="BI6" s="564"/>
      <c r="BJ6" s="564"/>
      <c r="BK6" s="564"/>
      <c r="BL6" s="564"/>
      <c r="BM6" s="564"/>
      <c r="BN6" s="564"/>
      <c r="BO6" s="564"/>
      <c r="BP6" s="564"/>
      <c r="BQ6" s="564"/>
      <c r="BR6" s="564"/>
      <c r="BS6" s="564"/>
      <c r="BT6" s="564"/>
      <c r="BU6" s="564"/>
      <c r="BV6" s="565"/>
    </row>
    <row r="7" spans="1:74" ht="14.25" customHeight="1" x14ac:dyDescent="0.45">
      <c r="A7" s="554"/>
      <c r="B7" s="555"/>
      <c r="C7" s="555"/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  <c r="X7" s="555"/>
      <c r="Y7" s="555"/>
      <c r="Z7" s="578"/>
      <c r="AA7" s="579"/>
      <c r="AB7" s="579"/>
      <c r="AC7" s="579"/>
      <c r="AD7" s="579"/>
      <c r="AE7" s="579"/>
      <c r="AF7" s="579"/>
      <c r="AG7" s="579"/>
      <c r="AH7" s="579"/>
      <c r="AI7" s="579"/>
      <c r="AJ7" s="579"/>
      <c r="AK7" s="579"/>
      <c r="AL7" s="579"/>
      <c r="AM7" s="580"/>
      <c r="AN7" s="583"/>
      <c r="AO7" s="583"/>
      <c r="AP7" s="583"/>
      <c r="AQ7" s="556"/>
      <c r="AR7" s="557"/>
      <c r="AS7" s="557"/>
      <c r="AT7" s="558"/>
      <c r="AU7" s="559"/>
      <c r="AV7" s="559"/>
      <c r="AW7" s="559"/>
      <c r="AX7" s="559"/>
      <c r="AY7" s="559"/>
      <c r="AZ7" s="559"/>
      <c r="BA7" s="559"/>
      <c r="BB7" s="559"/>
      <c r="BC7" s="559"/>
      <c r="BD7" s="559"/>
      <c r="BE7" s="559"/>
      <c r="BF7" s="559"/>
      <c r="BG7" s="566"/>
      <c r="BH7" s="567"/>
      <c r="BI7" s="567"/>
      <c r="BJ7" s="567"/>
      <c r="BK7" s="567"/>
      <c r="BL7" s="567"/>
      <c r="BM7" s="567"/>
      <c r="BN7" s="567"/>
      <c r="BO7" s="567"/>
      <c r="BP7" s="567"/>
      <c r="BQ7" s="567"/>
      <c r="BR7" s="567"/>
      <c r="BS7" s="567"/>
      <c r="BT7" s="567"/>
      <c r="BU7" s="567"/>
      <c r="BV7" s="568"/>
    </row>
    <row r="8" spans="1:74" ht="13.5" hidden="1" x14ac:dyDescent="0.45"/>
    <row r="9" spans="1:74" ht="13.5" hidden="1" x14ac:dyDescent="0.45"/>
    <row r="10" spans="1:74" ht="13.5" hidden="1" x14ac:dyDescent="0.45">
      <c r="H10" s="546"/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  <c r="U10" s="546"/>
      <c r="V10" s="546"/>
      <c r="W10" s="546"/>
    </row>
    <row r="11" spans="1:74" ht="13.5" hidden="1" x14ac:dyDescent="0.45"/>
    <row r="12" spans="1:74" ht="13.5" hidden="1" x14ac:dyDescent="0.45"/>
    <row r="13" spans="1:74" s="108" customFormat="1" hidden="1" x14ac:dyDescent="0.45">
      <c r="A13" s="547" t="s">
        <v>2001</v>
      </c>
      <c r="B13" s="547"/>
      <c r="C13" s="547"/>
      <c r="D13" s="547"/>
      <c r="E13" s="547"/>
      <c r="F13" s="547"/>
      <c r="G13" s="547"/>
      <c r="H13" s="547"/>
      <c r="I13" s="547"/>
      <c r="J13" s="547"/>
      <c r="K13" s="547"/>
      <c r="L13" s="547"/>
      <c r="M13" s="547"/>
      <c r="N13" s="547"/>
      <c r="O13" s="547"/>
      <c r="P13" s="547"/>
      <c r="Q13" s="547"/>
      <c r="R13" s="547"/>
      <c r="S13" s="547"/>
      <c r="T13" s="547"/>
      <c r="U13" s="547"/>
      <c r="V13" s="547"/>
      <c r="W13" s="547"/>
      <c r="X13" s="547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  <c r="AI13" s="547"/>
      <c r="AJ13" s="547"/>
      <c r="AK13" s="547"/>
      <c r="AL13" s="547"/>
      <c r="AM13" s="547"/>
      <c r="AN13" s="547"/>
      <c r="AO13" s="547"/>
      <c r="AP13" s="547"/>
      <c r="AQ13" s="547"/>
      <c r="AR13" s="547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/>
      <c r="BE13" s="547"/>
      <c r="BF13" s="547"/>
      <c r="BG13" s="547"/>
      <c r="BH13" s="547"/>
      <c r="BI13" s="547"/>
      <c r="BJ13" s="547"/>
      <c r="BK13" s="547"/>
      <c r="BL13" s="547"/>
      <c r="BM13" s="547"/>
      <c r="BN13" s="547"/>
      <c r="BO13" s="547"/>
      <c r="BP13" s="547"/>
      <c r="BQ13" s="547"/>
      <c r="BR13" s="547"/>
    </row>
    <row r="14" spans="1:74" s="108" customFormat="1" ht="5.25" hidden="1" customHeight="1" x14ac:dyDescent="0.4">
      <c r="A14" s="590" t="s">
        <v>2002</v>
      </c>
      <c r="B14" s="590"/>
      <c r="C14" s="590"/>
      <c r="D14" s="590"/>
      <c r="E14" s="590"/>
      <c r="F14" s="590"/>
      <c r="G14" s="590"/>
      <c r="H14" s="590"/>
      <c r="I14" s="590"/>
      <c r="J14" s="590"/>
      <c r="K14" s="590"/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  <c r="X14" s="590"/>
      <c r="Y14" s="590"/>
      <c r="Z14" s="590"/>
      <c r="AA14" s="590"/>
      <c r="AB14" s="590"/>
      <c r="AC14" s="590"/>
      <c r="AD14" s="590"/>
      <c r="AE14" s="590"/>
      <c r="AF14" s="590"/>
      <c r="AG14" s="590"/>
      <c r="AH14" s="590"/>
      <c r="AI14" s="590"/>
      <c r="AJ14" s="590"/>
      <c r="AK14" s="590"/>
      <c r="AL14" s="590"/>
      <c r="AM14" s="590"/>
      <c r="AN14" s="590"/>
      <c r="AO14" s="590"/>
      <c r="AP14" s="590"/>
      <c r="AQ14" s="590"/>
      <c r="AR14" s="590"/>
      <c r="AS14" s="590"/>
      <c r="AT14" s="590"/>
      <c r="AU14" s="590"/>
      <c r="AV14" s="590"/>
      <c r="AW14" s="590"/>
      <c r="AX14" s="590"/>
      <c r="AY14" s="590"/>
      <c r="AZ14" s="590"/>
      <c r="BA14" s="590"/>
      <c r="BB14" s="590"/>
      <c r="BC14" s="590"/>
      <c r="BD14" s="590"/>
      <c r="BE14" s="590"/>
      <c r="BF14" s="590"/>
      <c r="BG14" s="590"/>
      <c r="BH14" s="590"/>
      <c r="BI14" s="590"/>
      <c r="BJ14" s="590"/>
      <c r="BK14" s="590"/>
      <c r="BL14" s="590"/>
      <c r="BM14" s="590"/>
      <c r="BN14" s="590"/>
      <c r="BO14" s="590"/>
      <c r="BP14" s="590"/>
      <c r="BQ14" s="590"/>
      <c r="BR14" s="590"/>
    </row>
    <row r="15" spans="1:74" s="107" customFormat="1" ht="13.15" hidden="1" x14ac:dyDescent="0.45">
      <c r="A15" s="547" t="s">
        <v>2003</v>
      </c>
      <c r="B15" s="547"/>
      <c r="C15" s="547"/>
      <c r="D15" s="547"/>
      <c r="E15" s="547"/>
      <c r="F15" s="547"/>
      <c r="G15" s="547"/>
      <c r="H15" s="547"/>
      <c r="I15" s="547"/>
      <c r="J15" s="547"/>
      <c r="K15" s="547"/>
      <c r="L15" s="547"/>
      <c r="M15" s="547"/>
      <c r="N15" s="547"/>
      <c r="O15" s="547"/>
      <c r="P15" s="547"/>
      <c r="Q15" s="547"/>
      <c r="R15" s="547"/>
      <c r="S15" s="547"/>
      <c r="T15" s="547"/>
      <c r="U15" s="547"/>
      <c r="V15" s="547"/>
      <c r="W15" s="547"/>
      <c r="X15" s="547"/>
      <c r="Y15" s="547"/>
      <c r="Z15" s="547"/>
      <c r="AA15" s="547"/>
      <c r="AB15" s="547"/>
      <c r="AC15" s="547"/>
      <c r="AD15" s="547"/>
      <c r="AE15" s="547"/>
      <c r="AF15" s="547"/>
      <c r="AG15" s="547"/>
      <c r="AH15" s="547"/>
      <c r="AI15" s="547"/>
      <c r="AJ15" s="547"/>
      <c r="AK15" s="547"/>
      <c r="AL15" s="547"/>
      <c r="AM15" s="547"/>
      <c r="AN15" s="547"/>
      <c r="AO15" s="547"/>
      <c r="AP15" s="547"/>
      <c r="AQ15" s="547"/>
      <c r="AR15" s="547"/>
      <c r="AS15" s="547"/>
      <c r="AT15" s="547"/>
      <c r="AU15" s="547"/>
      <c r="AV15" s="547"/>
      <c r="AW15" s="547"/>
      <c r="AX15" s="547"/>
      <c r="AY15" s="547"/>
      <c r="AZ15" s="547"/>
      <c r="BA15" s="547"/>
      <c r="BB15" s="547"/>
      <c r="BC15" s="547"/>
      <c r="BD15" s="547"/>
      <c r="BE15" s="547"/>
      <c r="BF15" s="547"/>
      <c r="BG15" s="547"/>
      <c r="BH15" s="547"/>
      <c r="BI15" s="547"/>
      <c r="BJ15" s="547"/>
      <c r="BK15" s="547"/>
      <c r="BL15" s="547"/>
      <c r="BM15" s="547"/>
      <c r="BN15" s="547"/>
      <c r="BO15" s="547"/>
      <c r="BP15" s="547"/>
      <c r="BQ15" s="547"/>
      <c r="BR15" s="547"/>
    </row>
    <row r="16" spans="1:74" s="107" customFormat="1" ht="13.15" hidden="1" x14ac:dyDescent="0.45">
      <c r="A16" s="547" t="s">
        <v>2004</v>
      </c>
      <c r="B16" s="547"/>
      <c r="C16" s="547"/>
      <c r="D16" s="547"/>
      <c r="E16" s="547"/>
      <c r="F16" s="547"/>
      <c r="G16" s="547"/>
      <c r="H16" s="547"/>
      <c r="I16" s="547"/>
      <c r="J16" s="547"/>
      <c r="K16" s="547"/>
      <c r="L16" s="547"/>
      <c r="M16" s="547"/>
      <c r="N16" s="547"/>
      <c r="O16" s="547"/>
      <c r="P16" s="547"/>
      <c r="Q16" s="547"/>
      <c r="R16" s="547"/>
      <c r="S16" s="547"/>
      <c r="T16" s="547"/>
      <c r="U16" s="547"/>
      <c r="V16" s="547"/>
      <c r="W16" s="547"/>
      <c r="X16" s="547"/>
      <c r="Y16" s="547"/>
      <c r="Z16" s="547"/>
      <c r="AA16" s="547"/>
      <c r="AB16" s="547"/>
      <c r="AC16" s="547"/>
      <c r="AD16" s="547"/>
      <c r="AE16" s="547"/>
      <c r="AF16" s="547"/>
      <c r="AG16" s="547"/>
      <c r="AH16" s="547"/>
      <c r="AI16" s="547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47"/>
      <c r="AY16" s="547"/>
      <c r="AZ16" s="547"/>
      <c r="BA16" s="547"/>
      <c r="BB16" s="547"/>
      <c r="BC16" s="547"/>
      <c r="BD16" s="547"/>
      <c r="BE16" s="547"/>
      <c r="BF16" s="547"/>
      <c r="BG16" s="547"/>
      <c r="BH16" s="547"/>
      <c r="BI16" s="547"/>
      <c r="BJ16" s="547"/>
      <c r="BK16" s="547"/>
      <c r="BL16" s="547"/>
      <c r="BM16" s="547"/>
      <c r="BN16" s="547"/>
      <c r="BO16" s="547"/>
      <c r="BP16" s="547"/>
      <c r="BQ16" s="547"/>
      <c r="BR16" s="547"/>
    </row>
    <row r="17" spans="1:74" s="107" customFormat="1" ht="6" hidden="1" customHeight="1" x14ac:dyDescent="0.45"/>
    <row r="18" spans="1:74" ht="18.399999999999999" hidden="1" x14ac:dyDescent="0.45">
      <c r="A18" s="589" t="s">
        <v>2005</v>
      </c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  <c r="BK18" s="589"/>
      <c r="BL18" s="589"/>
      <c r="BM18" s="589"/>
      <c r="BN18" s="589"/>
      <c r="BO18" s="589"/>
      <c r="BP18" s="589"/>
      <c r="BQ18" s="589"/>
      <c r="BR18" s="589"/>
    </row>
    <row r="19" spans="1:74" ht="11.25" hidden="1" customHeight="1" x14ac:dyDescent="0.45">
      <c r="A19" s="587" t="s">
        <v>2006</v>
      </c>
      <c r="B19" s="587"/>
      <c r="C19" s="587"/>
      <c r="D19" s="587"/>
      <c r="E19" s="587"/>
      <c r="F19" s="587"/>
      <c r="G19" s="587"/>
      <c r="H19" s="587"/>
      <c r="I19" s="587"/>
      <c r="J19" s="587"/>
      <c r="K19" s="587"/>
      <c r="L19" s="587"/>
      <c r="M19" s="587"/>
      <c r="N19" s="587"/>
      <c r="O19" s="587"/>
      <c r="P19" s="587"/>
      <c r="Q19" s="587"/>
      <c r="R19" s="587"/>
      <c r="S19" s="587"/>
      <c r="T19" s="587"/>
      <c r="U19" s="587"/>
      <c r="V19" s="587"/>
      <c r="W19" s="587"/>
      <c r="X19" s="587"/>
      <c r="Y19" s="587"/>
      <c r="Z19" s="587"/>
      <c r="AA19" s="587"/>
      <c r="AB19" s="587"/>
      <c r="AC19" s="587"/>
      <c r="AD19" s="587"/>
      <c r="AE19" s="587"/>
      <c r="AF19" s="587"/>
      <c r="AG19" s="587"/>
      <c r="AH19" s="587"/>
      <c r="AI19" s="587"/>
      <c r="AJ19" s="587"/>
      <c r="AK19" s="587"/>
      <c r="AL19" s="587"/>
      <c r="AM19" s="595" t="s">
        <v>2007</v>
      </c>
      <c r="AN19" s="595"/>
      <c r="AO19" s="595"/>
      <c r="AP19" s="595"/>
      <c r="AQ19" s="595"/>
      <c r="AR19" s="595"/>
      <c r="AS19" s="595"/>
      <c r="AT19" s="595"/>
      <c r="AU19" s="595"/>
      <c r="AV19" s="595"/>
      <c r="AW19" s="595"/>
      <c r="AX19" s="595"/>
      <c r="AY19" s="595"/>
      <c r="AZ19" s="595"/>
      <c r="BA19" s="595"/>
      <c r="BB19" s="587" t="s">
        <v>2008</v>
      </c>
      <c r="BC19" s="587"/>
      <c r="BD19" s="587"/>
      <c r="BE19" s="587"/>
      <c r="BF19" s="587"/>
      <c r="BG19" s="587"/>
      <c r="BH19" s="587"/>
      <c r="BI19" s="587"/>
      <c r="BJ19" s="587"/>
      <c r="BK19" s="587"/>
      <c r="BL19" s="587"/>
      <c r="BM19" s="587"/>
      <c r="BN19" s="587"/>
      <c r="BO19" s="587"/>
      <c r="BP19" s="587"/>
      <c r="BQ19" s="587"/>
      <c r="BR19" s="587"/>
    </row>
    <row r="20" spans="1:74" s="111" customFormat="1" ht="12.75" hidden="1" customHeight="1" x14ac:dyDescent="0.45">
      <c r="A20" s="588" t="s">
        <v>1959</v>
      </c>
      <c r="B20" s="588"/>
      <c r="C20" s="588"/>
      <c r="D20" s="588"/>
      <c r="E20" s="588"/>
      <c r="F20" s="588"/>
      <c r="G20" s="588" t="s">
        <v>1960</v>
      </c>
      <c r="H20" s="588"/>
      <c r="I20" s="588"/>
      <c r="J20" s="588"/>
      <c r="K20" s="588"/>
      <c r="L20" s="588"/>
      <c r="M20" s="588" t="s">
        <v>2009</v>
      </c>
      <c r="N20" s="588"/>
      <c r="O20" s="588"/>
      <c r="P20" s="588"/>
      <c r="Q20" s="588"/>
      <c r="R20" s="588"/>
      <c r="S20" s="588" t="s">
        <v>1963</v>
      </c>
      <c r="T20" s="588"/>
      <c r="U20" s="588"/>
      <c r="V20" s="588" t="s">
        <v>1962</v>
      </c>
      <c r="W20" s="588"/>
      <c r="X20" s="588" t="s">
        <v>1955</v>
      </c>
      <c r="Y20" s="588"/>
      <c r="Z20" s="588"/>
      <c r="AA20" s="588"/>
      <c r="AB20" s="588"/>
      <c r="AC20" s="588"/>
      <c r="AD20" s="588"/>
      <c r="AE20" s="588"/>
      <c r="AF20" s="588"/>
      <c r="AG20" s="588"/>
      <c r="AH20" s="588"/>
      <c r="AI20" s="588"/>
      <c r="AJ20" s="588"/>
      <c r="AK20" s="588"/>
      <c r="AL20" s="588"/>
      <c r="AM20" s="594" t="s">
        <v>2010</v>
      </c>
      <c r="AN20" s="594"/>
      <c r="AO20" s="594"/>
      <c r="AP20" s="594" t="s">
        <v>1976</v>
      </c>
      <c r="AQ20" s="594"/>
      <c r="AR20" s="594"/>
      <c r="AS20" s="594"/>
      <c r="AT20" s="594"/>
      <c r="AU20" s="594"/>
      <c r="AV20" s="594"/>
      <c r="AW20" s="594"/>
      <c r="AX20" s="594"/>
      <c r="AY20" s="594"/>
      <c r="AZ20" s="594"/>
      <c r="BA20" s="594"/>
      <c r="BB20" s="587"/>
      <c r="BC20" s="587"/>
      <c r="BD20" s="587"/>
      <c r="BE20" s="587"/>
      <c r="BF20" s="587"/>
      <c r="BG20" s="587"/>
      <c r="BH20" s="591"/>
      <c r="BI20" s="591"/>
      <c r="BJ20" s="591"/>
      <c r="BK20" s="591"/>
      <c r="BL20" s="591"/>
      <c r="BM20" s="591"/>
      <c r="BN20" s="591"/>
      <c r="BO20" s="591"/>
      <c r="BP20" s="591"/>
      <c r="BQ20" s="591"/>
      <c r="BR20" s="591"/>
    </row>
    <row r="21" spans="1:74" s="111" customFormat="1" ht="12.75" hidden="1" customHeight="1" x14ac:dyDescent="0.45">
      <c r="A21" s="591"/>
      <c r="B21" s="591"/>
      <c r="C21" s="591"/>
      <c r="D21" s="591"/>
      <c r="E21" s="591"/>
      <c r="F21" s="591"/>
      <c r="G21" s="591"/>
      <c r="H21" s="591"/>
      <c r="I21" s="591"/>
      <c r="J21" s="591"/>
      <c r="K21" s="591"/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  <c r="AF21" s="591"/>
      <c r="AG21" s="591"/>
      <c r="AH21" s="591"/>
      <c r="AI21" s="591"/>
      <c r="AJ21" s="591"/>
      <c r="AK21" s="591"/>
      <c r="AL21" s="591"/>
      <c r="AM21" s="592"/>
      <c r="AN21" s="592"/>
      <c r="AO21" s="592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2"/>
      <c r="BB21" s="593"/>
      <c r="BC21" s="593"/>
      <c r="BD21" s="593"/>
      <c r="BE21" s="593"/>
      <c r="BF21" s="593"/>
      <c r="BG21" s="593"/>
      <c r="BH21" s="591"/>
      <c r="BI21" s="591"/>
      <c r="BJ21" s="591"/>
      <c r="BK21" s="591"/>
      <c r="BL21" s="591"/>
      <c r="BM21" s="591"/>
      <c r="BN21" s="591"/>
      <c r="BO21" s="591"/>
      <c r="BP21" s="591"/>
      <c r="BQ21" s="591"/>
      <c r="BR21" s="591"/>
    </row>
    <row r="22" spans="1:74" s="107" customFormat="1" ht="12.75" hidden="1" customHeight="1" x14ac:dyDescent="0.45">
      <c r="A22" s="591"/>
      <c r="B22" s="591"/>
      <c r="C22" s="591"/>
      <c r="D22" s="591"/>
      <c r="E22" s="591"/>
      <c r="F22" s="591"/>
      <c r="G22" s="591"/>
      <c r="H22" s="591"/>
      <c r="I22" s="591"/>
      <c r="J22" s="591"/>
      <c r="K22" s="591"/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  <c r="AF22" s="591"/>
      <c r="AG22" s="591"/>
      <c r="AH22" s="591"/>
      <c r="AI22" s="591"/>
      <c r="AJ22" s="591"/>
      <c r="AK22" s="591"/>
      <c r="AL22" s="591"/>
      <c r="AM22" s="592"/>
      <c r="AN22" s="592"/>
      <c r="AO22" s="592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2"/>
      <c r="BB22" s="593"/>
      <c r="BC22" s="593"/>
      <c r="BD22" s="593"/>
      <c r="BE22" s="593"/>
      <c r="BF22" s="593"/>
      <c r="BG22" s="593"/>
      <c r="BH22" s="591"/>
      <c r="BI22" s="591"/>
      <c r="BJ22" s="591"/>
      <c r="BK22" s="591"/>
      <c r="BL22" s="591"/>
      <c r="BM22" s="591"/>
      <c r="BN22" s="591"/>
      <c r="BO22" s="591"/>
      <c r="BP22" s="591"/>
      <c r="BQ22" s="591"/>
      <c r="BR22" s="591"/>
    </row>
    <row r="23" spans="1:74" ht="4.5" customHeight="1" x14ac:dyDescent="0.45"/>
    <row r="24" spans="1:74" s="113" customFormat="1" ht="12.75" customHeight="1" x14ac:dyDescent="0.45">
      <c r="A24" s="596" t="s">
        <v>1148</v>
      </c>
      <c r="B24" s="597"/>
      <c r="C24" s="602" t="s">
        <v>2011</v>
      </c>
      <c r="D24" s="603"/>
      <c r="E24" s="603"/>
      <c r="F24" s="603"/>
      <c r="G24" s="603"/>
      <c r="H24" s="603"/>
      <c r="I24" s="603"/>
      <c r="J24" s="603"/>
      <c r="K24" s="603"/>
      <c r="L24" s="603"/>
      <c r="M24" s="603"/>
      <c r="N24" s="603"/>
      <c r="O24" s="603"/>
      <c r="P24" s="603"/>
      <c r="Q24" s="603"/>
      <c r="R24" s="604"/>
      <c r="S24" s="605" t="s">
        <v>2012</v>
      </c>
      <c r="T24" s="606"/>
      <c r="U24" s="606"/>
      <c r="V24" s="606"/>
      <c r="W24" s="606"/>
      <c r="X24" s="606"/>
      <c r="Y24" s="606"/>
      <c r="Z24" s="606"/>
      <c r="AA24" s="606"/>
      <c r="AB24" s="606"/>
      <c r="AC24" s="607"/>
      <c r="AD24" s="608" t="s">
        <v>2013</v>
      </c>
      <c r="AE24" s="608"/>
      <c r="AF24" s="608"/>
      <c r="AG24" s="608"/>
      <c r="AH24" s="608"/>
      <c r="AI24" s="608"/>
      <c r="AJ24" s="608"/>
      <c r="AK24" s="608"/>
      <c r="AL24" s="608"/>
      <c r="AM24" s="608"/>
      <c r="AN24" s="608"/>
      <c r="AO24" s="608"/>
      <c r="AP24" s="608"/>
      <c r="AQ24" s="608"/>
      <c r="AR24" s="608"/>
      <c r="AS24" s="602" t="s">
        <v>2014</v>
      </c>
      <c r="AT24" s="603"/>
      <c r="AU24" s="604"/>
      <c r="AV24" s="615" t="s">
        <v>2015</v>
      </c>
      <c r="AW24" s="616"/>
      <c r="AX24" s="616"/>
      <c r="AY24" s="616"/>
      <c r="AZ24" s="616"/>
      <c r="BA24" s="616"/>
      <c r="BB24" s="616"/>
      <c r="BC24" s="616"/>
      <c r="BD24" s="616"/>
      <c r="BE24" s="616"/>
      <c r="BF24" s="616"/>
      <c r="BG24" s="616"/>
      <c r="BH24" s="616"/>
      <c r="BI24" s="617"/>
      <c r="BJ24" s="626" t="s">
        <v>2016</v>
      </c>
      <c r="BK24" s="616"/>
      <c r="BL24" s="616"/>
      <c r="BM24" s="616"/>
      <c r="BN24" s="616"/>
      <c r="BO24" s="616"/>
      <c r="BP24" s="616"/>
      <c r="BQ24" s="616"/>
      <c r="BR24" s="616"/>
      <c r="BS24" s="616"/>
      <c r="BT24" s="616"/>
      <c r="BU24" s="616"/>
      <c r="BV24" s="627"/>
    </row>
    <row r="25" spans="1:74" s="113" customFormat="1" ht="10.5" customHeight="1" x14ac:dyDescent="0.45">
      <c r="A25" s="598"/>
      <c r="B25" s="599"/>
      <c r="C25" s="609" t="s">
        <v>1954</v>
      </c>
      <c r="D25" s="610"/>
      <c r="E25" s="610"/>
      <c r="F25" s="610"/>
      <c r="G25" s="610" t="s">
        <v>1955</v>
      </c>
      <c r="H25" s="610"/>
      <c r="I25" s="610"/>
      <c r="J25" s="610"/>
      <c r="K25" s="623" t="s">
        <v>1945</v>
      </c>
      <c r="L25" s="623"/>
      <c r="M25" s="623"/>
      <c r="N25" s="623"/>
      <c r="O25" s="610" t="s">
        <v>1310</v>
      </c>
      <c r="P25" s="610"/>
      <c r="Q25" s="610"/>
      <c r="R25" s="611"/>
      <c r="S25" s="628" t="s">
        <v>2017</v>
      </c>
      <c r="T25" s="629"/>
      <c r="U25" s="629"/>
      <c r="V25" s="629"/>
      <c r="W25" s="630"/>
      <c r="X25" s="634" t="s">
        <v>2018</v>
      </c>
      <c r="Y25" s="635"/>
      <c r="Z25" s="635"/>
      <c r="AA25" s="635"/>
      <c r="AB25" s="635"/>
      <c r="AC25" s="636"/>
      <c r="AD25" s="635" t="s">
        <v>1960</v>
      </c>
      <c r="AE25" s="635"/>
      <c r="AF25" s="635"/>
      <c r="AG25" s="635"/>
      <c r="AH25" s="635"/>
      <c r="AI25" s="640"/>
      <c r="AJ25" s="623" t="s">
        <v>1309</v>
      </c>
      <c r="AK25" s="623"/>
      <c r="AL25" s="623"/>
      <c r="AM25" s="623"/>
      <c r="AN25" s="623"/>
      <c r="AO25" s="623" t="s">
        <v>2019</v>
      </c>
      <c r="AP25" s="623"/>
      <c r="AQ25" s="623"/>
      <c r="AR25" s="642"/>
      <c r="AS25" s="609"/>
      <c r="AT25" s="610"/>
      <c r="AU25" s="611"/>
      <c r="AV25" s="618" t="s">
        <v>2020</v>
      </c>
      <c r="AW25" s="619"/>
      <c r="AX25" s="622" t="s">
        <v>2021</v>
      </c>
      <c r="AY25" s="622"/>
      <c r="AZ25" s="622"/>
      <c r="BA25" s="622" t="s">
        <v>2022</v>
      </c>
      <c r="BB25" s="622"/>
      <c r="BC25" s="622"/>
      <c r="BD25" s="622"/>
      <c r="BE25" s="623" t="s">
        <v>2023</v>
      </c>
      <c r="BF25" s="623"/>
      <c r="BG25" s="623"/>
      <c r="BH25" s="610" t="s">
        <v>2024</v>
      </c>
      <c r="BI25" s="456"/>
      <c r="BJ25" s="644" t="s">
        <v>2020</v>
      </c>
      <c r="BK25" s="619"/>
      <c r="BL25" s="625" t="s">
        <v>2021</v>
      </c>
      <c r="BM25" s="625"/>
      <c r="BN25" s="625"/>
      <c r="BO25" s="625" t="s">
        <v>2022</v>
      </c>
      <c r="BP25" s="625"/>
      <c r="BQ25" s="625"/>
      <c r="BR25" s="625"/>
      <c r="BS25" s="623" t="s">
        <v>2023</v>
      </c>
      <c r="BT25" s="623"/>
      <c r="BU25" s="610" t="s">
        <v>2024</v>
      </c>
      <c r="BV25" s="611"/>
    </row>
    <row r="26" spans="1:74" s="113" customFormat="1" ht="18.75" customHeight="1" x14ac:dyDescent="0.45">
      <c r="A26" s="600"/>
      <c r="B26" s="601"/>
      <c r="C26" s="612"/>
      <c r="D26" s="613"/>
      <c r="E26" s="613"/>
      <c r="F26" s="613"/>
      <c r="G26" s="613"/>
      <c r="H26" s="613"/>
      <c r="I26" s="613"/>
      <c r="J26" s="613"/>
      <c r="K26" s="624"/>
      <c r="L26" s="624"/>
      <c r="M26" s="624"/>
      <c r="N26" s="624"/>
      <c r="O26" s="613"/>
      <c r="P26" s="613"/>
      <c r="Q26" s="613"/>
      <c r="R26" s="614"/>
      <c r="S26" s="631"/>
      <c r="T26" s="632"/>
      <c r="U26" s="632"/>
      <c r="V26" s="632"/>
      <c r="W26" s="633"/>
      <c r="X26" s="637"/>
      <c r="Y26" s="638"/>
      <c r="Z26" s="638"/>
      <c r="AA26" s="638"/>
      <c r="AB26" s="638"/>
      <c r="AC26" s="639"/>
      <c r="AD26" s="638"/>
      <c r="AE26" s="638"/>
      <c r="AF26" s="638"/>
      <c r="AG26" s="638"/>
      <c r="AH26" s="638"/>
      <c r="AI26" s="641"/>
      <c r="AJ26" s="624"/>
      <c r="AK26" s="624"/>
      <c r="AL26" s="624"/>
      <c r="AM26" s="624"/>
      <c r="AN26" s="624"/>
      <c r="AO26" s="624" t="s">
        <v>2025</v>
      </c>
      <c r="AP26" s="624"/>
      <c r="AQ26" s="613" t="s">
        <v>2026</v>
      </c>
      <c r="AR26" s="643"/>
      <c r="AS26" s="612"/>
      <c r="AT26" s="613"/>
      <c r="AU26" s="614"/>
      <c r="AV26" s="620"/>
      <c r="AW26" s="621"/>
      <c r="AX26" s="613" t="s">
        <v>1262</v>
      </c>
      <c r="AY26" s="613"/>
      <c r="AZ26" s="114" t="s">
        <v>1264</v>
      </c>
      <c r="BA26" s="624" t="s">
        <v>1262</v>
      </c>
      <c r="BB26" s="624"/>
      <c r="BC26" s="624" t="s">
        <v>1264</v>
      </c>
      <c r="BD26" s="624"/>
      <c r="BE26" s="624"/>
      <c r="BF26" s="624"/>
      <c r="BG26" s="624"/>
      <c r="BH26" s="613"/>
      <c r="BI26" s="643"/>
      <c r="BJ26" s="645"/>
      <c r="BK26" s="621"/>
      <c r="BL26" s="613" t="s">
        <v>1262</v>
      </c>
      <c r="BM26" s="613"/>
      <c r="BN26" s="114" t="s">
        <v>1264</v>
      </c>
      <c r="BO26" s="624" t="s">
        <v>1262</v>
      </c>
      <c r="BP26" s="624"/>
      <c r="BQ26" s="624" t="s">
        <v>1264</v>
      </c>
      <c r="BR26" s="624"/>
      <c r="BS26" s="624"/>
      <c r="BT26" s="624"/>
      <c r="BU26" s="613"/>
      <c r="BV26" s="614"/>
    </row>
    <row r="27" spans="1:74" ht="42.75" customHeight="1" x14ac:dyDescent="0.45">
      <c r="A27" s="657">
        <v>1</v>
      </c>
      <c r="B27" s="658"/>
      <c r="C27" s="657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60"/>
      <c r="S27" s="661"/>
      <c r="T27" s="649"/>
      <c r="U27" s="649"/>
      <c r="V27" s="649"/>
      <c r="W27" s="650"/>
      <c r="X27" s="646"/>
      <c r="Y27" s="647"/>
      <c r="Z27" s="647"/>
      <c r="AA27" s="647"/>
      <c r="AB27" s="647"/>
      <c r="AC27" s="648"/>
      <c r="AD27" s="649"/>
      <c r="AE27" s="649"/>
      <c r="AF27" s="649"/>
      <c r="AG27" s="649"/>
      <c r="AH27" s="649"/>
      <c r="AI27" s="650"/>
      <c r="AJ27" s="651"/>
      <c r="AK27" s="651"/>
      <c r="AL27" s="651"/>
      <c r="AM27" s="651"/>
      <c r="AN27" s="651"/>
      <c r="AO27" s="651"/>
      <c r="AP27" s="651"/>
      <c r="AQ27" s="652"/>
      <c r="AR27" s="653"/>
      <c r="AS27" s="654"/>
      <c r="AT27" s="655"/>
      <c r="AU27" s="656"/>
      <c r="AV27" s="665"/>
      <c r="AW27" s="652"/>
      <c r="AX27" s="652"/>
      <c r="AY27" s="652"/>
      <c r="AZ27" s="115"/>
      <c r="BA27" s="651"/>
      <c r="BB27" s="651"/>
      <c r="BC27" s="652"/>
      <c r="BD27" s="652"/>
      <c r="BE27" s="653"/>
      <c r="BF27" s="655"/>
      <c r="BG27" s="665"/>
      <c r="BH27" s="658"/>
      <c r="BI27" s="649"/>
      <c r="BJ27" s="661"/>
      <c r="BK27" s="650"/>
      <c r="BL27" s="658"/>
      <c r="BM27" s="650"/>
      <c r="BN27" s="116"/>
      <c r="BO27" s="651"/>
      <c r="BP27" s="651"/>
      <c r="BQ27" s="651"/>
      <c r="BR27" s="651"/>
      <c r="BS27" s="662"/>
      <c r="BT27" s="663"/>
      <c r="BU27" s="662"/>
      <c r="BV27" s="664"/>
    </row>
    <row r="28" spans="1:74" ht="42.75" customHeight="1" x14ac:dyDescent="0.45">
      <c r="A28" s="677">
        <v>2</v>
      </c>
      <c r="B28" s="678"/>
      <c r="C28" s="677"/>
      <c r="D28" s="679"/>
      <c r="E28" s="679"/>
      <c r="F28" s="679"/>
      <c r="G28" s="679"/>
      <c r="H28" s="679"/>
      <c r="I28" s="679"/>
      <c r="J28" s="679"/>
      <c r="K28" s="679"/>
      <c r="L28" s="679"/>
      <c r="M28" s="679"/>
      <c r="N28" s="679"/>
      <c r="O28" s="679"/>
      <c r="P28" s="679"/>
      <c r="Q28" s="679"/>
      <c r="R28" s="680"/>
      <c r="S28" s="681"/>
      <c r="T28" s="669"/>
      <c r="U28" s="669"/>
      <c r="V28" s="669"/>
      <c r="W28" s="670"/>
      <c r="X28" s="666"/>
      <c r="Y28" s="667"/>
      <c r="Z28" s="667"/>
      <c r="AA28" s="667"/>
      <c r="AB28" s="667"/>
      <c r="AC28" s="668"/>
      <c r="AD28" s="669"/>
      <c r="AE28" s="669"/>
      <c r="AF28" s="669"/>
      <c r="AG28" s="669"/>
      <c r="AH28" s="669"/>
      <c r="AI28" s="670"/>
      <c r="AJ28" s="671"/>
      <c r="AK28" s="671"/>
      <c r="AL28" s="671"/>
      <c r="AM28" s="671"/>
      <c r="AN28" s="671"/>
      <c r="AO28" s="671"/>
      <c r="AP28" s="671"/>
      <c r="AQ28" s="672"/>
      <c r="AR28" s="673"/>
      <c r="AS28" s="674"/>
      <c r="AT28" s="675"/>
      <c r="AU28" s="676"/>
      <c r="AV28" s="687"/>
      <c r="AW28" s="672"/>
      <c r="AX28" s="672"/>
      <c r="AY28" s="672"/>
      <c r="AZ28" s="117"/>
      <c r="BA28" s="671"/>
      <c r="BB28" s="671"/>
      <c r="BC28" s="672"/>
      <c r="BD28" s="672"/>
      <c r="BE28" s="673"/>
      <c r="BF28" s="675"/>
      <c r="BG28" s="687"/>
      <c r="BH28" s="678"/>
      <c r="BI28" s="688"/>
      <c r="BJ28" s="682"/>
      <c r="BK28" s="683"/>
      <c r="BL28" s="678"/>
      <c r="BM28" s="683"/>
      <c r="BN28" s="118"/>
      <c r="BO28" s="671"/>
      <c r="BP28" s="671"/>
      <c r="BQ28" s="671"/>
      <c r="BR28" s="671"/>
      <c r="BS28" s="684"/>
      <c r="BT28" s="685"/>
      <c r="BU28" s="684"/>
      <c r="BV28" s="686"/>
    </row>
    <row r="29" spans="1:74" ht="42.75" customHeight="1" x14ac:dyDescent="0.45">
      <c r="A29" s="677">
        <f>+A28+1</f>
        <v>3</v>
      </c>
      <c r="B29" s="678"/>
      <c r="C29" s="677"/>
      <c r="D29" s="679"/>
      <c r="E29" s="679"/>
      <c r="F29" s="679"/>
      <c r="G29" s="679"/>
      <c r="H29" s="679"/>
      <c r="I29" s="679"/>
      <c r="J29" s="679"/>
      <c r="K29" s="679"/>
      <c r="L29" s="679"/>
      <c r="M29" s="679"/>
      <c r="N29" s="679"/>
      <c r="O29" s="679"/>
      <c r="P29" s="679"/>
      <c r="Q29" s="679"/>
      <c r="R29" s="680"/>
      <c r="S29" s="681"/>
      <c r="T29" s="669"/>
      <c r="U29" s="669"/>
      <c r="V29" s="669"/>
      <c r="W29" s="670"/>
      <c r="X29" s="666"/>
      <c r="Y29" s="667"/>
      <c r="Z29" s="667"/>
      <c r="AA29" s="667"/>
      <c r="AB29" s="667"/>
      <c r="AC29" s="668"/>
      <c r="AD29" s="669"/>
      <c r="AE29" s="669"/>
      <c r="AF29" s="669"/>
      <c r="AG29" s="669"/>
      <c r="AH29" s="669"/>
      <c r="AI29" s="670"/>
      <c r="AJ29" s="671"/>
      <c r="AK29" s="671"/>
      <c r="AL29" s="671"/>
      <c r="AM29" s="671"/>
      <c r="AN29" s="671"/>
      <c r="AO29" s="671"/>
      <c r="AP29" s="671"/>
      <c r="AQ29" s="672"/>
      <c r="AR29" s="673"/>
      <c r="AS29" s="674"/>
      <c r="AT29" s="675"/>
      <c r="AU29" s="676"/>
      <c r="AV29" s="687"/>
      <c r="AW29" s="672"/>
      <c r="AX29" s="672"/>
      <c r="AY29" s="672"/>
      <c r="AZ29" s="117"/>
      <c r="BA29" s="671"/>
      <c r="BB29" s="671"/>
      <c r="BC29" s="672"/>
      <c r="BD29" s="672"/>
      <c r="BE29" s="673"/>
      <c r="BF29" s="675"/>
      <c r="BG29" s="687"/>
      <c r="BH29" s="678"/>
      <c r="BI29" s="688"/>
      <c r="BJ29" s="682"/>
      <c r="BK29" s="683"/>
      <c r="BL29" s="678"/>
      <c r="BM29" s="683"/>
      <c r="BN29" s="118"/>
      <c r="BO29" s="671"/>
      <c r="BP29" s="671"/>
      <c r="BQ29" s="671"/>
      <c r="BR29" s="671"/>
      <c r="BS29" s="684"/>
      <c r="BT29" s="685"/>
      <c r="BU29" s="684"/>
      <c r="BV29" s="686"/>
    </row>
    <row r="30" spans="1:74" ht="42.75" customHeight="1" x14ac:dyDescent="0.45">
      <c r="A30" s="677">
        <f t="shared" ref="A30:A36" si="0">+A29+1</f>
        <v>4</v>
      </c>
      <c r="B30" s="678"/>
      <c r="C30" s="677"/>
      <c r="D30" s="679"/>
      <c r="E30" s="679"/>
      <c r="F30" s="679"/>
      <c r="G30" s="679"/>
      <c r="H30" s="679"/>
      <c r="I30" s="679"/>
      <c r="J30" s="679"/>
      <c r="K30" s="679"/>
      <c r="L30" s="679"/>
      <c r="M30" s="679"/>
      <c r="N30" s="679"/>
      <c r="O30" s="679"/>
      <c r="P30" s="679"/>
      <c r="Q30" s="679"/>
      <c r="R30" s="680"/>
      <c r="S30" s="681"/>
      <c r="T30" s="669"/>
      <c r="U30" s="669"/>
      <c r="V30" s="669"/>
      <c r="W30" s="670"/>
      <c r="X30" s="666"/>
      <c r="Y30" s="667"/>
      <c r="Z30" s="667"/>
      <c r="AA30" s="667"/>
      <c r="AB30" s="667"/>
      <c r="AC30" s="668"/>
      <c r="AD30" s="669"/>
      <c r="AE30" s="669"/>
      <c r="AF30" s="669"/>
      <c r="AG30" s="669"/>
      <c r="AH30" s="669"/>
      <c r="AI30" s="670"/>
      <c r="AJ30" s="671"/>
      <c r="AK30" s="671"/>
      <c r="AL30" s="671"/>
      <c r="AM30" s="671"/>
      <c r="AN30" s="671"/>
      <c r="AO30" s="671"/>
      <c r="AP30" s="671"/>
      <c r="AQ30" s="672"/>
      <c r="AR30" s="673"/>
      <c r="AS30" s="674"/>
      <c r="AT30" s="675"/>
      <c r="AU30" s="676"/>
      <c r="AV30" s="687"/>
      <c r="AW30" s="672"/>
      <c r="AX30" s="672"/>
      <c r="AY30" s="672"/>
      <c r="AZ30" s="117"/>
      <c r="BA30" s="671"/>
      <c r="BB30" s="671"/>
      <c r="BC30" s="672"/>
      <c r="BD30" s="672"/>
      <c r="BE30" s="673"/>
      <c r="BF30" s="675"/>
      <c r="BG30" s="687"/>
      <c r="BH30" s="678"/>
      <c r="BI30" s="688"/>
      <c r="BJ30" s="682"/>
      <c r="BK30" s="683"/>
      <c r="BL30" s="678"/>
      <c r="BM30" s="683"/>
      <c r="BN30" s="118"/>
      <c r="BO30" s="671"/>
      <c r="BP30" s="671"/>
      <c r="BQ30" s="671"/>
      <c r="BR30" s="671"/>
      <c r="BS30" s="684"/>
      <c r="BT30" s="685"/>
      <c r="BU30" s="684"/>
      <c r="BV30" s="686"/>
    </row>
    <row r="31" spans="1:74" ht="42.75" customHeight="1" x14ac:dyDescent="0.45">
      <c r="A31" s="677">
        <f t="shared" si="0"/>
        <v>5</v>
      </c>
      <c r="B31" s="678"/>
      <c r="C31" s="677"/>
      <c r="D31" s="679"/>
      <c r="E31" s="679"/>
      <c r="F31" s="679"/>
      <c r="G31" s="679"/>
      <c r="H31" s="679"/>
      <c r="I31" s="679"/>
      <c r="J31" s="679"/>
      <c r="K31" s="679"/>
      <c r="L31" s="679"/>
      <c r="M31" s="679"/>
      <c r="N31" s="679"/>
      <c r="O31" s="679"/>
      <c r="P31" s="679"/>
      <c r="Q31" s="679"/>
      <c r="R31" s="680"/>
      <c r="S31" s="681"/>
      <c r="T31" s="669"/>
      <c r="U31" s="669"/>
      <c r="V31" s="669"/>
      <c r="W31" s="670"/>
      <c r="X31" s="666"/>
      <c r="Y31" s="667"/>
      <c r="Z31" s="667"/>
      <c r="AA31" s="667"/>
      <c r="AB31" s="667"/>
      <c r="AC31" s="668"/>
      <c r="AD31" s="669"/>
      <c r="AE31" s="669"/>
      <c r="AF31" s="669"/>
      <c r="AG31" s="669"/>
      <c r="AH31" s="669"/>
      <c r="AI31" s="670"/>
      <c r="AJ31" s="671"/>
      <c r="AK31" s="671"/>
      <c r="AL31" s="671"/>
      <c r="AM31" s="671"/>
      <c r="AN31" s="671"/>
      <c r="AO31" s="671"/>
      <c r="AP31" s="671"/>
      <c r="AQ31" s="672"/>
      <c r="AR31" s="673"/>
      <c r="AS31" s="674"/>
      <c r="AT31" s="675"/>
      <c r="AU31" s="676"/>
      <c r="AV31" s="687"/>
      <c r="AW31" s="672"/>
      <c r="AX31" s="672"/>
      <c r="AY31" s="672"/>
      <c r="AZ31" s="117"/>
      <c r="BA31" s="671"/>
      <c r="BB31" s="671"/>
      <c r="BC31" s="672"/>
      <c r="BD31" s="672"/>
      <c r="BE31" s="673"/>
      <c r="BF31" s="675"/>
      <c r="BG31" s="687"/>
      <c r="BH31" s="678"/>
      <c r="BI31" s="688"/>
      <c r="BJ31" s="682"/>
      <c r="BK31" s="683"/>
      <c r="BL31" s="678"/>
      <c r="BM31" s="683"/>
      <c r="BN31" s="118"/>
      <c r="BO31" s="671"/>
      <c r="BP31" s="671"/>
      <c r="BQ31" s="671"/>
      <c r="BR31" s="671"/>
      <c r="BS31" s="684"/>
      <c r="BT31" s="685"/>
      <c r="BU31" s="684"/>
      <c r="BV31" s="686"/>
    </row>
    <row r="32" spans="1:74" ht="42.75" customHeight="1" x14ac:dyDescent="0.45">
      <c r="A32" s="677">
        <f t="shared" si="0"/>
        <v>6</v>
      </c>
      <c r="B32" s="678"/>
      <c r="C32" s="677"/>
      <c r="D32" s="679"/>
      <c r="E32" s="679"/>
      <c r="F32" s="679"/>
      <c r="G32" s="679"/>
      <c r="H32" s="679"/>
      <c r="I32" s="679"/>
      <c r="J32" s="679"/>
      <c r="K32" s="679"/>
      <c r="L32" s="679"/>
      <c r="M32" s="679"/>
      <c r="N32" s="679"/>
      <c r="O32" s="679"/>
      <c r="P32" s="679"/>
      <c r="Q32" s="679"/>
      <c r="R32" s="680"/>
      <c r="S32" s="681"/>
      <c r="T32" s="669"/>
      <c r="U32" s="669"/>
      <c r="V32" s="669"/>
      <c r="W32" s="670"/>
      <c r="X32" s="666"/>
      <c r="Y32" s="667"/>
      <c r="Z32" s="667"/>
      <c r="AA32" s="667"/>
      <c r="AB32" s="667"/>
      <c r="AC32" s="668"/>
      <c r="AD32" s="669"/>
      <c r="AE32" s="669"/>
      <c r="AF32" s="669"/>
      <c r="AG32" s="669"/>
      <c r="AH32" s="669"/>
      <c r="AI32" s="670"/>
      <c r="AJ32" s="671"/>
      <c r="AK32" s="671"/>
      <c r="AL32" s="671"/>
      <c r="AM32" s="671"/>
      <c r="AN32" s="671"/>
      <c r="AO32" s="671"/>
      <c r="AP32" s="671"/>
      <c r="AQ32" s="672"/>
      <c r="AR32" s="673"/>
      <c r="AS32" s="674"/>
      <c r="AT32" s="675"/>
      <c r="AU32" s="676"/>
      <c r="AV32" s="687"/>
      <c r="AW32" s="672"/>
      <c r="AX32" s="672"/>
      <c r="AY32" s="672"/>
      <c r="AZ32" s="117"/>
      <c r="BA32" s="671"/>
      <c r="BB32" s="671"/>
      <c r="BC32" s="672"/>
      <c r="BD32" s="672"/>
      <c r="BE32" s="673"/>
      <c r="BF32" s="675"/>
      <c r="BG32" s="687"/>
      <c r="BH32" s="678"/>
      <c r="BI32" s="688"/>
      <c r="BJ32" s="682"/>
      <c r="BK32" s="683"/>
      <c r="BL32" s="678"/>
      <c r="BM32" s="683"/>
      <c r="BN32" s="118"/>
      <c r="BO32" s="671"/>
      <c r="BP32" s="671"/>
      <c r="BQ32" s="671"/>
      <c r="BR32" s="671"/>
      <c r="BS32" s="684"/>
      <c r="BT32" s="685"/>
      <c r="BU32" s="684"/>
      <c r="BV32" s="686"/>
    </row>
    <row r="33" spans="1:74" ht="42.75" customHeight="1" x14ac:dyDescent="0.45">
      <c r="A33" s="677">
        <f t="shared" si="0"/>
        <v>7</v>
      </c>
      <c r="B33" s="678"/>
      <c r="C33" s="677"/>
      <c r="D33" s="679"/>
      <c r="E33" s="679"/>
      <c r="F33" s="679"/>
      <c r="G33" s="679"/>
      <c r="H33" s="679"/>
      <c r="I33" s="679"/>
      <c r="J33" s="679"/>
      <c r="K33" s="679"/>
      <c r="L33" s="679"/>
      <c r="M33" s="679"/>
      <c r="N33" s="679"/>
      <c r="O33" s="679"/>
      <c r="P33" s="679"/>
      <c r="Q33" s="679"/>
      <c r="R33" s="680"/>
      <c r="S33" s="681"/>
      <c r="T33" s="669"/>
      <c r="U33" s="669"/>
      <c r="V33" s="669"/>
      <c r="W33" s="670"/>
      <c r="X33" s="666"/>
      <c r="Y33" s="667"/>
      <c r="Z33" s="667"/>
      <c r="AA33" s="667"/>
      <c r="AB33" s="667"/>
      <c r="AC33" s="668"/>
      <c r="AD33" s="669"/>
      <c r="AE33" s="669"/>
      <c r="AF33" s="669"/>
      <c r="AG33" s="669"/>
      <c r="AH33" s="669"/>
      <c r="AI33" s="670"/>
      <c r="AJ33" s="671"/>
      <c r="AK33" s="671"/>
      <c r="AL33" s="671"/>
      <c r="AM33" s="671"/>
      <c r="AN33" s="671"/>
      <c r="AO33" s="671"/>
      <c r="AP33" s="671"/>
      <c r="AQ33" s="672"/>
      <c r="AR33" s="673"/>
      <c r="AS33" s="674"/>
      <c r="AT33" s="675"/>
      <c r="AU33" s="676"/>
      <c r="AV33" s="687"/>
      <c r="AW33" s="672"/>
      <c r="AX33" s="672"/>
      <c r="AY33" s="672"/>
      <c r="AZ33" s="117"/>
      <c r="BA33" s="671"/>
      <c r="BB33" s="671"/>
      <c r="BC33" s="672"/>
      <c r="BD33" s="672"/>
      <c r="BE33" s="673"/>
      <c r="BF33" s="675"/>
      <c r="BG33" s="687"/>
      <c r="BH33" s="678"/>
      <c r="BI33" s="688"/>
      <c r="BJ33" s="682"/>
      <c r="BK33" s="683"/>
      <c r="BL33" s="678"/>
      <c r="BM33" s="683"/>
      <c r="BN33" s="118"/>
      <c r="BO33" s="671"/>
      <c r="BP33" s="671"/>
      <c r="BQ33" s="671"/>
      <c r="BR33" s="671"/>
      <c r="BS33" s="684"/>
      <c r="BT33" s="685"/>
      <c r="BU33" s="684"/>
      <c r="BV33" s="686"/>
    </row>
    <row r="34" spans="1:74" ht="42.75" customHeight="1" x14ac:dyDescent="0.45">
      <c r="A34" s="677">
        <f t="shared" si="0"/>
        <v>8</v>
      </c>
      <c r="B34" s="678"/>
      <c r="C34" s="677"/>
      <c r="D34" s="679"/>
      <c r="E34" s="679"/>
      <c r="F34" s="679"/>
      <c r="G34" s="679"/>
      <c r="H34" s="679"/>
      <c r="I34" s="679"/>
      <c r="J34" s="679"/>
      <c r="K34" s="679"/>
      <c r="L34" s="679"/>
      <c r="M34" s="679"/>
      <c r="N34" s="679"/>
      <c r="O34" s="679"/>
      <c r="P34" s="679"/>
      <c r="Q34" s="679"/>
      <c r="R34" s="680"/>
      <c r="S34" s="681"/>
      <c r="T34" s="669"/>
      <c r="U34" s="669"/>
      <c r="V34" s="669"/>
      <c r="W34" s="670"/>
      <c r="X34" s="666"/>
      <c r="Y34" s="667"/>
      <c r="Z34" s="667"/>
      <c r="AA34" s="667"/>
      <c r="AB34" s="667"/>
      <c r="AC34" s="668"/>
      <c r="AD34" s="669"/>
      <c r="AE34" s="669"/>
      <c r="AF34" s="669"/>
      <c r="AG34" s="669"/>
      <c r="AH34" s="669"/>
      <c r="AI34" s="670"/>
      <c r="AJ34" s="671"/>
      <c r="AK34" s="671"/>
      <c r="AL34" s="671"/>
      <c r="AM34" s="671"/>
      <c r="AN34" s="671"/>
      <c r="AO34" s="671"/>
      <c r="AP34" s="671"/>
      <c r="AQ34" s="672"/>
      <c r="AR34" s="673"/>
      <c r="AS34" s="674"/>
      <c r="AT34" s="675"/>
      <c r="AU34" s="676"/>
      <c r="AV34" s="687"/>
      <c r="AW34" s="672"/>
      <c r="AX34" s="672"/>
      <c r="AY34" s="672"/>
      <c r="AZ34" s="117"/>
      <c r="BA34" s="671"/>
      <c r="BB34" s="671"/>
      <c r="BC34" s="672"/>
      <c r="BD34" s="672"/>
      <c r="BE34" s="673"/>
      <c r="BF34" s="675"/>
      <c r="BG34" s="687"/>
      <c r="BH34" s="678"/>
      <c r="BI34" s="688"/>
      <c r="BJ34" s="682"/>
      <c r="BK34" s="683"/>
      <c r="BL34" s="678"/>
      <c r="BM34" s="683"/>
      <c r="BN34" s="118"/>
      <c r="BO34" s="671"/>
      <c r="BP34" s="671"/>
      <c r="BQ34" s="671"/>
      <c r="BR34" s="671"/>
      <c r="BS34" s="684"/>
      <c r="BT34" s="685"/>
      <c r="BU34" s="684"/>
      <c r="BV34" s="686"/>
    </row>
    <row r="35" spans="1:74" ht="42.75" customHeight="1" x14ac:dyDescent="0.45">
      <c r="A35" s="677">
        <f t="shared" si="0"/>
        <v>9</v>
      </c>
      <c r="B35" s="678"/>
      <c r="C35" s="677"/>
      <c r="D35" s="679"/>
      <c r="E35" s="679"/>
      <c r="F35" s="679"/>
      <c r="G35" s="679"/>
      <c r="H35" s="679"/>
      <c r="I35" s="679"/>
      <c r="J35" s="679"/>
      <c r="K35" s="679"/>
      <c r="L35" s="679"/>
      <c r="M35" s="679"/>
      <c r="N35" s="679"/>
      <c r="O35" s="679"/>
      <c r="P35" s="679"/>
      <c r="Q35" s="679"/>
      <c r="R35" s="680"/>
      <c r="S35" s="681"/>
      <c r="T35" s="669"/>
      <c r="U35" s="669"/>
      <c r="V35" s="669"/>
      <c r="W35" s="670"/>
      <c r="X35" s="666"/>
      <c r="Y35" s="667"/>
      <c r="Z35" s="667"/>
      <c r="AA35" s="667"/>
      <c r="AB35" s="667"/>
      <c r="AC35" s="668"/>
      <c r="AD35" s="669"/>
      <c r="AE35" s="669"/>
      <c r="AF35" s="669"/>
      <c r="AG35" s="669"/>
      <c r="AH35" s="669"/>
      <c r="AI35" s="670"/>
      <c r="AJ35" s="671"/>
      <c r="AK35" s="671"/>
      <c r="AL35" s="671"/>
      <c r="AM35" s="671"/>
      <c r="AN35" s="671"/>
      <c r="AO35" s="671"/>
      <c r="AP35" s="671"/>
      <c r="AQ35" s="672"/>
      <c r="AR35" s="673"/>
      <c r="AS35" s="674"/>
      <c r="AT35" s="675"/>
      <c r="AU35" s="676"/>
      <c r="AV35" s="687"/>
      <c r="AW35" s="672"/>
      <c r="AX35" s="672"/>
      <c r="AY35" s="672"/>
      <c r="AZ35" s="117"/>
      <c r="BA35" s="671"/>
      <c r="BB35" s="671"/>
      <c r="BC35" s="672"/>
      <c r="BD35" s="672"/>
      <c r="BE35" s="673"/>
      <c r="BF35" s="675"/>
      <c r="BG35" s="687"/>
      <c r="BH35" s="678"/>
      <c r="BI35" s="688"/>
      <c r="BJ35" s="682"/>
      <c r="BK35" s="683"/>
      <c r="BL35" s="678"/>
      <c r="BM35" s="683"/>
      <c r="BN35" s="118"/>
      <c r="BO35" s="671"/>
      <c r="BP35" s="671"/>
      <c r="BQ35" s="671"/>
      <c r="BR35" s="671"/>
      <c r="BS35" s="684"/>
      <c r="BT35" s="685"/>
      <c r="BU35" s="684"/>
      <c r="BV35" s="686"/>
    </row>
    <row r="36" spans="1:74" ht="42.75" customHeight="1" x14ac:dyDescent="0.45">
      <c r="A36" s="700">
        <f t="shared" si="0"/>
        <v>10</v>
      </c>
      <c r="B36" s="701"/>
      <c r="C36" s="700"/>
      <c r="D36" s="702"/>
      <c r="E36" s="702"/>
      <c r="F36" s="702"/>
      <c r="G36" s="702"/>
      <c r="H36" s="702"/>
      <c r="I36" s="702"/>
      <c r="J36" s="702"/>
      <c r="K36" s="702"/>
      <c r="L36" s="702"/>
      <c r="M36" s="702"/>
      <c r="N36" s="702"/>
      <c r="O36" s="702"/>
      <c r="P36" s="702"/>
      <c r="Q36" s="702"/>
      <c r="R36" s="703"/>
      <c r="S36" s="704"/>
      <c r="T36" s="692"/>
      <c r="U36" s="692"/>
      <c r="V36" s="692"/>
      <c r="W36" s="693"/>
      <c r="X36" s="689"/>
      <c r="Y36" s="690"/>
      <c r="Z36" s="690"/>
      <c r="AA36" s="690"/>
      <c r="AB36" s="690"/>
      <c r="AC36" s="691"/>
      <c r="AD36" s="692"/>
      <c r="AE36" s="692"/>
      <c r="AF36" s="692"/>
      <c r="AG36" s="692"/>
      <c r="AH36" s="692"/>
      <c r="AI36" s="693"/>
      <c r="AJ36" s="694"/>
      <c r="AK36" s="694"/>
      <c r="AL36" s="694"/>
      <c r="AM36" s="694"/>
      <c r="AN36" s="694"/>
      <c r="AO36" s="694"/>
      <c r="AP36" s="694"/>
      <c r="AQ36" s="695"/>
      <c r="AR36" s="696"/>
      <c r="AS36" s="697"/>
      <c r="AT36" s="698"/>
      <c r="AU36" s="699"/>
      <c r="AV36" s="710"/>
      <c r="AW36" s="695"/>
      <c r="AX36" s="695"/>
      <c r="AY36" s="695"/>
      <c r="AZ36" s="119"/>
      <c r="BA36" s="694"/>
      <c r="BB36" s="694"/>
      <c r="BC36" s="695"/>
      <c r="BD36" s="695"/>
      <c r="BE36" s="696"/>
      <c r="BF36" s="698"/>
      <c r="BG36" s="710"/>
      <c r="BH36" s="701"/>
      <c r="BI36" s="711"/>
      <c r="BJ36" s="705"/>
      <c r="BK36" s="706"/>
      <c r="BL36" s="701"/>
      <c r="BM36" s="706"/>
      <c r="BN36" s="120"/>
      <c r="BO36" s="694"/>
      <c r="BP36" s="694"/>
      <c r="BQ36" s="694"/>
      <c r="BR36" s="694"/>
      <c r="BS36" s="707"/>
      <c r="BT36" s="708"/>
      <c r="BU36" s="707"/>
      <c r="BV36" s="709"/>
    </row>
  </sheetData>
  <mergeCells count="329">
    <mergeCell ref="BJ36:BK36"/>
    <mergeCell ref="BL36:BM36"/>
    <mergeCell ref="BO36:BP36"/>
    <mergeCell ref="BQ36:BR36"/>
    <mergeCell ref="BS36:BT36"/>
    <mergeCell ref="BU36:BV36"/>
    <mergeCell ref="AV36:AW36"/>
    <mergeCell ref="AX36:AY36"/>
    <mergeCell ref="BA36:BB36"/>
    <mergeCell ref="BC36:BD36"/>
    <mergeCell ref="BE36:BG36"/>
    <mergeCell ref="BH36:BI36"/>
    <mergeCell ref="X36:AC36"/>
    <mergeCell ref="AD36:AI36"/>
    <mergeCell ref="AJ36:AN36"/>
    <mergeCell ref="AO36:AP36"/>
    <mergeCell ref="AQ36:AR36"/>
    <mergeCell ref="AS36:AU36"/>
    <mergeCell ref="A36:B36"/>
    <mergeCell ref="C36:F36"/>
    <mergeCell ref="G36:J36"/>
    <mergeCell ref="K36:N36"/>
    <mergeCell ref="O36:R36"/>
    <mergeCell ref="S36:W36"/>
    <mergeCell ref="BJ35:BK35"/>
    <mergeCell ref="BL35:BM35"/>
    <mergeCell ref="BO35:BP35"/>
    <mergeCell ref="BQ35:BR35"/>
    <mergeCell ref="BS35:BT35"/>
    <mergeCell ref="BU35:BV35"/>
    <mergeCell ref="AV35:AW35"/>
    <mergeCell ref="AX35:AY35"/>
    <mergeCell ref="BA35:BB35"/>
    <mergeCell ref="BC35:BD35"/>
    <mergeCell ref="BE35:BG35"/>
    <mergeCell ref="BH35:BI35"/>
    <mergeCell ref="X35:AC35"/>
    <mergeCell ref="AD35:AI35"/>
    <mergeCell ref="AJ35:AN35"/>
    <mergeCell ref="AO35:AP35"/>
    <mergeCell ref="AQ35:AR35"/>
    <mergeCell ref="AS35:AU35"/>
    <mergeCell ref="A35:B35"/>
    <mergeCell ref="C35:F35"/>
    <mergeCell ref="G35:J35"/>
    <mergeCell ref="K35:N35"/>
    <mergeCell ref="O35:R35"/>
    <mergeCell ref="S35:W35"/>
    <mergeCell ref="BJ34:BK34"/>
    <mergeCell ref="BL34:BM34"/>
    <mergeCell ref="BO34:BP34"/>
    <mergeCell ref="BQ34:BR34"/>
    <mergeCell ref="BS34:BT34"/>
    <mergeCell ref="BU34:BV34"/>
    <mergeCell ref="AV34:AW34"/>
    <mergeCell ref="AX34:AY34"/>
    <mergeCell ref="BA34:BB34"/>
    <mergeCell ref="BC34:BD34"/>
    <mergeCell ref="BE34:BG34"/>
    <mergeCell ref="BH34:BI34"/>
    <mergeCell ref="X34:AC34"/>
    <mergeCell ref="AD34:AI34"/>
    <mergeCell ref="AJ34:AN34"/>
    <mergeCell ref="AO34:AP34"/>
    <mergeCell ref="AQ34:AR34"/>
    <mergeCell ref="AS34:AU34"/>
    <mergeCell ref="A34:B34"/>
    <mergeCell ref="C34:F34"/>
    <mergeCell ref="G34:J34"/>
    <mergeCell ref="K34:N34"/>
    <mergeCell ref="O34:R34"/>
    <mergeCell ref="S34:W34"/>
    <mergeCell ref="BJ33:BK33"/>
    <mergeCell ref="BL33:BM33"/>
    <mergeCell ref="BO33:BP33"/>
    <mergeCell ref="BQ33:BR33"/>
    <mergeCell ref="BS33:BT33"/>
    <mergeCell ref="BU33:BV33"/>
    <mergeCell ref="AV33:AW33"/>
    <mergeCell ref="AX33:AY33"/>
    <mergeCell ref="BA33:BB33"/>
    <mergeCell ref="BC33:BD33"/>
    <mergeCell ref="BE33:BG33"/>
    <mergeCell ref="BH33:BI33"/>
    <mergeCell ref="X33:AC33"/>
    <mergeCell ref="AD33:AI33"/>
    <mergeCell ref="AJ33:AN33"/>
    <mergeCell ref="AO33:AP33"/>
    <mergeCell ref="AQ33:AR33"/>
    <mergeCell ref="AS33:AU33"/>
    <mergeCell ref="A33:B33"/>
    <mergeCell ref="C33:F33"/>
    <mergeCell ref="G33:J33"/>
    <mergeCell ref="K33:N33"/>
    <mergeCell ref="O33:R33"/>
    <mergeCell ref="S33:W33"/>
    <mergeCell ref="BJ32:BK32"/>
    <mergeCell ref="BL32:BM32"/>
    <mergeCell ref="BO32:BP32"/>
    <mergeCell ref="BQ32:BR32"/>
    <mergeCell ref="BS32:BT32"/>
    <mergeCell ref="BU32:BV32"/>
    <mergeCell ref="AV32:AW32"/>
    <mergeCell ref="AX32:AY32"/>
    <mergeCell ref="BA32:BB32"/>
    <mergeCell ref="BC32:BD32"/>
    <mergeCell ref="BE32:BG32"/>
    <mergeCell ref="BH32:BI32"/>
    <mergeCell ref="X32:AC32"/>
    <mergeCell ref="AD32:AI32"/>
    <mergeCell ref="AJ32:AN32"/>
    <mergeCell ref="AO32:AP32"/>
    <mergeCell ref="AQ32:AR32"/>
    <mergeCell ref="AS32:AU32"/>
    <mergeCell ref="A32:B32"/>
    <mergeCell ref="C32:F32"/>
    <mergeCell ref="G32:J32"/>
    <mergeCell ref="K32:N32"/>
    <mergeCell ref="O32:R32"/>
    <mergeCell ref="S32:W32"/>
    <mergeCell ref="BJ31:BK31"/>
    <mergeCell ref="BL31:BM31"/>
    <mergeCell ref="BO31:BP31"/>
    <mergeCell ref="BQ31:BR31"/>
    <mergeCell ref="BS31:BT31"/>
    <mergeCell ref="BU31:BV31"/>
    <mergeCell ref="AV31:AW31"/>
    <mergeCell ref="AX31:AY31"/>
    <mergeCell ref="BA31:BB31"/>
    <mergeCell ref="BC31:BD31"/>
    <mergeCell ref="BE31:BG31"/>
    <mergeCell ref="BH31:BI31"/>
    <mergeCell ref="X31:AC31"/>
    <mergeCell ref="AD31:AI31"/>
    <mergeCell ref="AJ31:AN31"/>
    <mergeCell ref="AO31:AP31"/>
    <mergeCell ref="AQ31:AR31"/>
    <mergeCell ref="AS31:AU31"/>
    <mergeCell ref="A31:B31"/>
    <mergeCell ref="C31:F31"/>
    <mergeCell ref="G31:J31"/>
    <mergeCell ref="K31:N31"/>
    <mergeCell ref="O31:R31"/>
    <mergeCell ref="S31:W31"/>
    <mergeCell ref="BJ30:BK30"/>
    <mergeCell ref="BL30:BM30"/>
    <mergeCell ref="BO30:BP30"/>
    <mergeCell ref="BQ30:BR30"/>
    <mergeCell ref="BS30:BT30"/>
    <mergeCell ref="BU30:BV30"/>
    <mergeCell ref="AV30:AW30"/>
    <mergeCell ref="AX30:AY30"/>
    <mergeCell ref="BA30:BB30"/>
    <mergeCell ref="BC30:BD30"/>
    <mergeCell ref="BE30:BG30"/>
    <mergeCell ref="BH30:BI30"/>
    <mergeCell ref="X30:AC30"/>
    <mergeCell ref="AD30:AI30"/>
    <mergeCell ref="AJ30:AN30"/>
    <mergeCell ref="AO30:AP30"/>
    <mergeCell ref="AQ30:AR30"/>
    <mergeCell ref="AS30:AU30"/>
    <mergeCell ref="A30:B30"/>
    <mergeCell ref="C30:F30"/>
    <mergeCell ref="G30:J30"/>
    <mergeCell ref="K30:N30"/>
    <mergeCell ref="O30:R30"/>
    <mergeCell ref="S30:W30"/>
    <mergeCell ref="BJ29:BK29"/>
    <mergeCell ref="BL29:BM29"/>
    <mergeCell ref="BO29:BP29"/>
    <mergeCell ref="BQ29:BR29"/>
    <mergeCell ref="BS29:BT29"/>
    <mergeCell ref="BU29:BV29"/>
    <mergeCell ref="AV29:AW29"/>
    <mergeCell ref="AX29:AY29"/>
    <mergeCell ref="BA29:BB29"/>
    <mergeCell ref="BC29:BD29"/>
    <mergeCell ref="BE29:BG29"/>
    <mergeCell ref="BH29:BI29"/>
    <mergeCell ref="X29:AC29"/>
    <mergeCell ref="AD29:AI29"/>
    <mergeCell ref="AJ29:AN29"/>
    <mergeCell ref="AO29:AP29"/>
    <mergeCell ref="AQ29:AR29"/>
    <mergeCell ref="AS29:AU29"/>
    <mergeCell ref="A29:B29"/>
    <mergeCell ref="C29:F29"/>
    <mergeCell ref="G29:J29"/>
    <mergeCell ref="K29:N29"/>
    <mergeCell ref="O29:R29"/>
    <mergeCell ref="S29:W29"/>
    <mergeCell ref="BJ28:BK28"/>
    <mergeCell ref="BL28:BM28"/>
    <mergeCell ref="BO28:BP28"/>
    <mergeCell ref="BQ28:BR28"/>
    <mergeCell ref="BS28:BT28"/>
    <mergeCell ref="BU28:BV28"/>
    <mergeCell ref="AV28:AW28"/>
    <mergeCell ref="AX28:AY28"/>
    <mergeCell ref="BA28:BB28"/>
    <mergeCell ref="BC28:BD28"/>
    <mergeCell ref="BE28:BG28"/>
    <mergeCell ref="BH28:BI28"/>
    <mergeCell ref="X28:AC28"/>
    <mergeCell ref="AD28:AI28"/>
    <mergeCell ref="AJ28:AN28"/>
    <mergeCell ref="AO28:AP28"/>
    <mergeCell ref="AQ28:AR28"/>
    <mergeCell ref="AS28:AU28"/>
    <mergeCell ref="A28:B28"/>
    <mergeCell ref="C28:F28"/>
    <mergeCell ref="G28:J28"/>
    <mergeCell ref="K28:N28"/>
    <mergeCell ref="O28:R28"/>
    <mergeCell ref="S28:W28"/>
    <mergeCell ref="BJ27:BK27"/>
    <mergeCell ref="BL27:BM27"/>
    <mergeCell ref="BO27:BP27"/>
    <mergeCell ref="BQ27:BR27"/>
    <mergeCell ref="BS27:BT27"/>
    <mergeCell ref="BU27:BV27"/>
    <mergeCell ref="AV27:AW27"/>
    <mergeCell ref="AX27:AY27"/>
    <mergeCell ref="BA27:BB27"/>
    <mergeCell ref="BC27:BD27"/>
    <mergeCell ref="BE27:BG27"/>
    <mergeCell ref="BH27:BI27"/>
    <mergeCell ref="X27:AC27"/>
    <mergeCell ref="AD27:AI27"/>
    <mergeCell ref="AJ27:AN27"/>
    <mergeCell ref="AO27:AP27"/>
    <mergeCell ref="AQ27:AR27"/>
    <mergeCell ref="AS27:AU27"/>
    <mergeCell ref="A27:B27"/>
    <mergeCell ref="C27:F27"/>
    <mergeCell ref="G27:J27"/>
    <mergeCell ref="K27:N27"/>
    <mergeCell ref="O27:R27"/>
    <mergeCell ref="S27:W27"/>
    <mergeCell ref="BO25:BR25"/>
    <mergeCell ref="BS25:BT26"/>
    <mergeCell ref="BU25:BV26"/>
    <mergeCell ref="BO26:BP26"/>
    <mergeCell ref="BQ26:BR26"/>
    <mergeCell ref="BJ24:BV24"/>
    <mergeCell ref="C25:F26"/>
    <mergeCell ref="G25:J26"/>
    <mergeCell ref="K25:N26"/>
    <mergeCell ref="O25:R26"/>
    <mergeCell ref="S25:W26"/>
    <mergeCell ref="X25:AC26"/>
    <mergeCell ref="AD25:AI26"/>
    <mergeCell ref="AJ25:AN26"/>
    <mergeCell ref="AO25:AR25"/>
    <mergeCell ref="AO26:AP26"/>
    <mergeCell ref="AQ26:AR26"/>
    <mergeCell ref="AX26:AY26"/>
    <mergeCell ref="BA26:BB26"/>
    <mergeCell ref="BC26:BD26"/>
    <mergeCell ref="BL26:BM26"/>
    <mergeCell ref="BH25:BI26"/>
    <mergeCell ref="BJ25:BK26"/>
    <mergeCell ref="BL25:BN25"/>
    <mergeCell ref="A24:B26"/>
    <mergeCell ref="C24:R24"/>
    <mergeCell ref="S24:AC24"/>
    <mergeCell ref="AD24:AR24"/>
    <mergeCell ref="AS24:AU26"/>
    <mergeCell ref="AV24:BI24"/>
    <mergeCell ref="AV25:AW26"/>
    <mergeCell ref="AX25:AZ25"/>
    <mergeCell ref="BA25:BD25"/>
    <mergeCell ref="BE25:BG26"/>
    <mergeCell ref="A14:BR14"/>
    <mergeCell ref="A15:BR15"/>
    <mergeCell ref="Z21:AH22"/>
    <mergeCell ref="AI21:AL22"/>
    <mergeCell ref="AM21:AO22"/>
    <mergeCell ref="AP21:BA22"/>
    <mergeCell ref="BB21:BG22"/>
    <mergeCell ref="BH21:BR21"/>
    <mergeCell ref="BH22:BR22"/>
    <mergeCell ref="A21:F22"/>
    <mergeCell ref="G21:L22"/>
    <mergeCell ref="M21:R22"/>
    <mergeCell ref="S21:U22"/>
    <mergeCell ref="V21:W22"/>
    <mergeCell ref="X21:Y22"/>
    <mergeCell ref="X20:Y20"/>
    <mergeCell ref="Z20:AH20"/>
    <mergeCell ref="AI20:AL20"/>
    <mergeCell ref="AM20:AO20"/>
    <mergeCell ref="AP20:BA20"/>
    <mergeCell ref="BH20:BR20"/>
    <mergeCell ref="A19:W19"/>
    <mergeCell ref="X19:AL19"/>
    <mergeCell ref="AM19:BA19"/>
    <mergeCell ref="BB19:BG20"/>
    <mergeCell ref="BH19:BR19"/>
    <mergeCell ref="A20:F20"/>
    <mergeCell ref="G20:L20"/>
    <mergeCell ref="M20:R20"/>
    <mergeCell ref="S20:U20"/>
    <mergeCell ref="V20:W20"/>
    <mergeCell ref="A16:BR16"/>
    <mergeCell ref="A18:BR18"/>
    <mergeCell ref="H10:W10"/>
    <mergeCell ref="A13:BR13"/>
    <mergeCell ref="A6:Y6"/>
    <mergeCell ref="AQ6:AS6"/>
    <mergeCell ref="AT6:BF6"/>
    <mergeCell ref="A7:Y7"/>
    <mergeCell ref="AQ7:AS7"/>
    <mergeCell ref="AT7:BF7"/>
    <mergeCell ref="BG1:BV7"/>
    <mergeCell ref="A4:Y4"/>
    <mergeCell ref="AQ4:AS4"/>
    <mergeCell ref="AT4:BF4"/>
    <mergeCell ref="A5:Y5"/>
    <mergeCell ref="AQ5:AS5"/>
    <mergeCell ref="AT5:BF5"/>
    <mergeCell ref="Z1:AM7"/>
    <mergeCell ref="AN1:AP7"/>
    <mergeCell ref="AQ1:BF1"/>
    <mergeCell ref="AQ2:AS2"/>
    <mergeCell ref="AT2:BF2"/>
    <mergeCell ref="AQ3:AS3"/>
    <mergeCell ref="AT3:BF3"/>
  </mergeCells>
  <pageMargins left="0.1" right="0.1" top="0.1" bottom="0.65" header="0.3" footer="0.1"/>
  <pageSetup orientation="landscape" r:id="rId1"/>
  <headerFooter>
    <oddFooter>&amp;C&amp;"Arial Nova Cond Light,Bold"&amp;8O EXTENSIONISTA SUPERVISOR&amp;"-,Regular"&amp;11
&amp;"Arial Nova Cond Light,Italic"&amp;8Assinatura legível e carimbo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7B5A-8A6D-439A-AC2F-AE6D69214426}">
  <sheetPr codeName="Sheet3"/>
  <dimension ref="A1:AX56"/>
  <sheetViews>
    <sheetView showGridLines="0" view="pageBreakPreview" zoomScale="130" zoomScaleNormal="145" zoomScaleSheetLayoutView="130" workbookViewId="0">
      <selection activeCell="S1" sqref="S1:V9"/>
    </sheetView>
  </sheetViews>
  <sheetFormatPr defaultColWidth="1.86328125" defaultRowHeight="13.9" x14ac:dyDescent="0.45"/>
  <cols>
    <col min="1" max="2" width="0.86328125" style="72" customWidth="1"/>
    <col min="3" max="5" width="2.3984375" style="72" customWidth="1"/>
    <col min="6" max="6" width="4" style="72" customWidth="1"/>
    <col min="7" max="7" width="3.3984375" style="72" customWidth="1"/>
    <col min="8" max="10" width="2.3984375" style="72" customWidth="1"/>
    <col min="11" max="11" width="5.1328125" style="72" customWidth="1"/>
    <col min="12" max="12" width="2.86328125" style="72" customWidth="1"/>
    <col min="13" max="13" width="1.53125" style="72" customWidth="1"/>
    <col min="14" max="14" width="1.6640625" style="72" customWidth="1"/>
    <col min="15" max="15" width="2.3984375" style="72" customWidth="1"/>
    <col min="16" max="16" width="2.86328125" style="72" customWidth="1"/>
    <col min="17" max="17" width="5.1328125" style="72" customWidth="1"/>
    <col min="18" max="18" width="3.3984375" style="72" customWidth="1"/>
    <col min="19" max="19" width="5.53125" style="72" customWidth="1"/>
    <col min="20" max="20" width="6" style="72" customWidth="1"/>
    <col min="21" max="21" width="6.33203125" style="72" customWidth="1"/>
    <col min="22" max="22" width="5.53125" style="72" customWidth="1"/>
    <col min="23" max="23" width="0.86328125" style="72" customWidth="1"/>
    <col min="24" max="24" width="6" style="72" customWidth="1"/>
    <col min="25" max="25" width="2.6640625" style="72" customWidth="1"/>
    <col min="26" max="26" width="4.3984375" style="72" customWidth="1"/>
    <col min="27" max="27" width="2.33203125" style="72" customWidth="1"/>
    <col min="28" max="28" width="8.33203125" style="72" customWidth="1"/>
    <col min="29" max="29" width="1" style="72" customWidth="1"/>
    <col min="30" max="30" width="1.3984375" style="72" customWidth="1"/>
    <col min="31" max="31" width="1" style="72" customWidth="1"/>
    <col min="32" max="32" width="0.53125" style="72" customWidth="1"/>
    <col min="33" max="33" width="1.53125" style="72" customWidth="1"/>
    <col min="34" max="34" width="1.86328125" style="72" customWidth="1"/>
    <col min="35" max="35" width="1.1328125" style="72" customWidth="1"/>
    <col min="36" max="36" width="2.33203125" style="72" customWidth="1"/>
    <col min="37" max="37" width="2.6640625" style="72" customWidth="1"/>
    <col min="38" max="38" width="4.86328125" style="72" customWidth="1"/>
    <col min="39" max="39" width="2.6640625" style="72" customWidth="1"/>
    <col min="40" max="40" width="1.53125" style="72" customWidth="1"/>
    <col min="41" max="41" width="1.6640625" style="72" customWidth="1"/>
    <col min="42" max="42" width="1.86328125" style="72" customWidth="1"/>
    <col min="43" max="43" width="0.53125" style="72" customWidth="1"/>
    <col min="44" max="44" width="1.86328125" style="72" customWidth="1"/>
    <col min="45" max="45" width="2" style="72" customWidth="1"/>
    <col min="46" max="46" width="1.86328125" style="72" customWidth="1"/>
    <col min="47" max="47" width="2.6640625" style="72" customWidth="1"/>
    <col min="48" max="48" width="0.53125" style="72" customWidth="1"/>
    <col min="49" max="49" width="1.86328125" style="72" customWidth="1"/>
    <col min="50" max="50" width="2.6640625" style="72" customWidth="1"/>
    <col min="51" max="16384" width="1.86328125" style="72"/>
  </cols>
  <sheetData>
    <row r="1" spans="1:50" ht="11.25" customHeight="1" x14ac:dyDescent="0.3">
      <c r="A1" s="79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232"/>
      <c r="Q1" s="232"/>
      <c r="R1" s="232"/>
      <c r="S1" s="720" t="s">
        <v>1981</v>
      </c>
      <c r="T1" s="720"/>
      <c r="U1" s="720"/>
      <c r="V1" s="720"/>
      <c r="W1" s="713" t="s">
        <v>1982</v>
      </c>
      <c r="X1" s="445"/>
      <c r="Y1" s="452" t="s">
        <v>1968</v>
      </c>
      <c r="Z1" s="738"/>
      <c r="AA1" s="738"/>
      <c r="AB1" s="739"/>
      <c r="AC1" s="739"/>
      <c r="AD1" s="739"/>
      <c r="AE1" s="739"/>
      <c r="AF1" s="739"/>
      <c r="AG1" s="739"/>
      <c r="AH1" s="739"/>
      <c r="AI1" s="739"/>
      <c r="AJ1" s="739"/>
      <c r="AK1" s="739"/>
      <c r="AL1" s="739"/>
      <c r="AM1" s="739"/>
      <c r="AN1" s="732" t="s">
        <v>1969</v>
      </c>
      <c r="AO1" s="732"/>
      <c r="AP1" s="732"/>
      <c r="AQ1" s="732"/>
      <c r="AR1" s="732"/>
      <c r="AS1" s="732"/>
      <c r="AT1" s="732"/>
      <c r="AU1" s="732"/>
      <c r="AV1" s="732"/>
      <c r="AW1" s="732"/>
      <c r="AX1" s="733"/>
    </row>
    <row r="2" spans="1:50" ht="15" customHeight="1" x14ac:dyDescent="0.4">
      <c r="A2" s="81"/>
      <c r="B2" s="5"/>
      <c r="C2" s="5"/>
      <c r="D2" s="5"/>
      <c r="E2" s="5"/>
      <c r="F2" s="5"/>
      <c r="G2" s="5"/>
      <c r="H2" s="73"/>
      <c r="I2" s="7"/>
      <c r="J2" s="7"/>
      <c r="K2" s="7"/>
      <c r="L2" s="7"/>
      <c r="M2" s="7"/>
      <c r="N2" s="7"/>
      <c r="O2" s="7"/>
      <c r="P2" s="233"/>
      <c r="Q2" s="233"/>
      <c r="R2" s="233"/>
      <c r="S2" s="721"/>
      <c r="T2" s="721"/>
      <c r="U2" s="721"/>
      <c r="V2" s="721"/>
      <c r="W2" s="714"/>
      <c r="X2" s="447"/>
      <c r="Y2" s="712" t="s">
        <v>1217</v>
      </c>
      <c r="Z2" s="712"/>
      <c r="AA2" s="712"/>
      <c r="AB2" s="740"/>
      <c r="AC2" s="741"/>
      <c r="AD2" s="741"/>
      <c r="AE2" s="741"/>
      <c r="AF2" s="741"/>
      <c r="AG2" s="741"/>
      <c r="AH2" s="741"/>
      <c r="AI2" s="741"/>
      <c r="AJ2" s="741"/>
      <c r="AK2" s="741"/>
      <c r="AL2" s="741"/>
      <c r="AM2" s="741"/>
      <c r="AN2" s="734"/>
      <c r="AO2" s="734"/>
      <c r="AP2" s="734"/>
      <c r="AQ2" s="734"/>
      <c r="AR2" s="734"/>
      <c r="AS2" s="734"/>
      <c r="AT2" s="734"/>
      <c r="AU2" s="734"/>
      <c r="AV2" s="734"/>
      <c r="AW2" s="734"/>
      <c r="AX2" s="735"/>
    </row>
    <row r="3" spans="1:50" ht="15" customHeight="1" x14ac:dyDescent="0.45">
      <c r="A3" s="8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233"/>
      <c r="Q3" s="233"/>
      <c r="R3" s="233"/>
      <c r="S3" s="721"/>
      <c r="T3" s="721"/>
      <c r="U3" s="721"/>
      <c r="V3" s="721"/>
      <c r="W3" s="714"/>
      <c r="X3" s="447"/>
      <c r="Y3" s="712" t="s">
        <v>1945</v>
      </c>
      <c r="Z3" s="712"/>
      <c r="AA3" s="712"/>
      <c r="AB3" s="740"/>
      <c r="AC3" s="741"/>
      <c r="AD3" s="741"/>
      <c r="AE3" s="741"/>
      <c r="AF3" s="741"/>
      <c r="AG3" s="741"/>
      <c r="AH3" s="741"/>
      <c r="AI3" s="741"/>
      <c r="AJ3" s="741"/>
      <c r="AK3" s="741"/>
      <c r="AL3" s="741"/>
      <c r="AM3" s="741"/>
      <c r="AN3" s="734"/>
      <c r="AO3" s="734"/>
      <c r="AP3" s="734"/>
      <c r="AQ3" s="734"/>
      <c r="AR3" s="734"/>
      <c r="AS3" s="734"/>
      <c r="AT3" s="734"/>
      <c r="AU3" s="734"/>
      <c r="AV3" s="734"/>
      <c r="AW3" s="734"/>
      <c r="AX3" s="735"/>
    </row>
    <row r="4" spans="1:50" ht="15" customHeight="1" x14ac:dyDescent="0.45">
      <c r="A4" s="8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33"/>
      <c r="Q4" s="233"/>
      <c r="R4" s="233"/>
      <c r="S4" s="721"/>
      <c r="T4" s="721"/>
      <c r="U4" s="721"/>
      <c r="V4" s="721"/>
      <c r="W4" s="714"/>
      <c r="X4" s="447"/>
      <c r="Y4" s="712" t="s">
        <v>1946</v>
      </c>
      <c r="Z4" s="712"/>
      <c r="AA4" s="712"/>
      <c r="AB4" s="740" t="s">
        <v>1848</v>
      </c>
      <c r="AC4" s="741"/>
      <c r="AD4" s="741"/>
      <c r="AE4" s="741"/>
      <c r="AF4" s="741"/>
      <c r="AG4" s="741"/>
      <c r="AH4" s="741"/>
      <c r="AI4" s="741"/>
      <c r="AJ4" s="741"/>
      <c r="AK4" s="741"/>
      <c r="AL4" s="741"/>
      <c r="AM4" s="741"/>
      <c r="AN4" s="734"/>
      <c r="AO4" s="734"/>
      <c r="AP4" s="734"/>
      <c r="AQ4" s="734"/>
      <c r="AR4" s="734"/>
      <c r="AS4" s="734"/>
      <c r="AT4" s="734"/>
      <c r="AU4" s="734"/>
      <c r="AV4" s="734"/>
      <c r="AW4" s="734"/>
      <c r="AX4" s="735"/>
    </row>
    <row r="5" spans="1:50" ht="15" customHeight="1" x14ac:dyDescent="0.3">
      <c r="A5" s="8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233"/>
      <c r="Q5" s="233"/>
      <c r="R5" s="233"/>
      <c r="S5" s="721"/>
      <c r="T5" s="721"/>
      <c r="U5" s="721"/>
      <c r="V5" s="721"/>
      <c r="W5" s="714"/>
      <c r="X5" s="447"/>
      <c r="Y5" s="712" t="s">
        <v>1947</v>
      </c>
      <c r="Z5" s="712"/>
      <c r="AA5" s="712"/>
      <c r="AB5" s="740"/>
      <c r="AC5" s="741"/>
      <c r="AD5" s="741"/>
      <c r="AE5" s="741"/>
      <c r="AF5" s="741"/>
      <c r="AG5" s="741"/>
      <c r="AH5" s="741"/>
      <c r="AI5" s="741"/>
      <c r="AJ5" s="741"/>
      <c r="AK5" s="741"/>
      <c r="AL5" s="741"/>
      <c r="AM5" s="741"/>
      <c r="AN5" s="734"/>
      <c r="AO5" s="734"/>
      <c r="AP5" s="734"/>
      <c r="AQ5" s="734"/>
      <c r="AR5" s="734"/>
      <c r="AS5" s="734"/>
      <c r="AT5" s="734"/>
      <c r="AU5" s="734"/>
      <c r="AV5" s="734"/>
      <c r="AW5" s="734"/>
      <c r="AX5" s="735"/>
    </row>
    <row r="6" spans="1:50" ht="15" customHeight="1" x14ac:dyDescent="0.3">
      <c r="A6" s="8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233"/>
      <c r="Q6" s="233"/>
      <c r="R6" s="233"/>
      <c r="S6" s="721"/>
      <c r="T6" s="721"/>
      <c r="U6" s="721"/>
      <c r="V6" s="721"/>
      <c r="W6" s="714"/>
      <c r="X6" s="447"/>
      <c r="Y6" s="712" t="s">
        <v>1948</v>
      </c>
      <c r="Z6" s="712"/>
      <c r="AA6" s="712"/>
      <c r="AB6" s="740"/>
      <c r="AC6" s="741"/>
      <c r="AD6" s="741"/>
      <c r="AE6" s="741"/>
      <c r="AF6" s="741"/>
      <c r="AG6" s="741"/>
      <c r="AH6" s="741"/>
      <c r="AI6" s="741"/>
      <c r="AJ6" s="741"/>
      <c r="AK6" s="741"/>
      <c r="AL6" s="741"/>
      <c r="AM6" s="741"/>
      <c r="AN6" s="734"/>
      <c r="AO6" s="734"/>
      <c r="AP6" s="734"/>
      <c r="AQ6" s="734"/>
      <c r="AR6" s="734"/>
      <c r="AS6" s="734"/>
      <c r="AT6" s="734"/>
      <c r="AU6" s="734"/>
      <c r="AV6" s="734"/>
      <c r="AW6" s="734"/>
      <c r="AX6" s="735"/>
    </row>
    <row r="7" spans="1:50" ht="15" customHeight="1" x14ac:dyDescent="0.3">
      <c r="A7" s="8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233"/>
      <c r="Q7" s="233"/>
      <c r="R7" s="233"/>
      <c r="S7" s="721"/>
      <c r="T7" s="721"/>
      <c r="U7" s="721"/>
      <c r="V7" s="721"/>
      <c r="W7" s="714"/>
      <c r="X7" s="447"/>
      <c r="Y7" s="712" t="s">
        <v>1970</v>
      </c>
      <c r="Z7" s="712"/>
      <c r="AA7" s="712"/>
      <c r="AB7" s="740"/>
      <c r="AC7" s="741"/>
      <c r="AD7" s="741"/>
      <c r="AE7" s="741"/>
      <c r="AF7" s="741"/>
      <c r="AG7" s="741"/>
      <c r="AH7" s="741"/>
      <c r="AI7" s="741"/>
      <c r="AJ7" s="741"/>
      <c r="AK7" s="741"/>
      <c r="AL7" s="741"/>
      <c r="AM7" s="741"/>
      <c r="AN7" s="734"/>
      <c r="AO7" s="734"/>
      <c r="AP7" s="734"/>
      <c r="AQ7" s="734"/>
      <c r="AR7" s="734"/>
      <c r="AS7" s="734"/>
      <c r="AT7" s="734"/>
      <c r="AU7" s="734"/>
      <c r="AV7" s="734"/>
      <c r="AW7" s="734"/>
      <c r="AX7" s="735"/>
    </row>
    <row r="8" spans="1:50" ht="15" customHeight="1" x14ac:dyDescent="0.3">
      <c r="A8" s="8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233"/>
      <c r="Q8" s="233"/>
      <c r="R8" s="233"/>
      <c r="S8" s="721"/>
      <c r="T8" s="721"/>
      <c r="U8" s="721"/>
      <c r="V8" s="721"/>
      <c r="W8" s="714"/>
      <c r="X8" s="447"/>
      <c r="Y8" s="712" t="s">
        <v>1983</v>
      </c>
      <c r="Z8" s="712"/>
      <c r="AA8" s="712"/>
      <c r="AB8" s="740"/>
      <c r="AC8" s="741"/>
      <c r="AD8" s="741"/>
      <c r="AE8" s="741"/>
      <c r="AF8" s="741"/>
      <c r="AG8" s="741"/>
      <c r="AH8" s="741"/>
      <c r="AI8" s="741"/>
      <c r="AJ8" s="741"/>
      <c r="AK8" s="741"/>
      <c r="AL8" s="741"/>
      <c r="AM8" s="741"/>
      <c r="AN8" s="734"/>
      <c r="AO8" s="734"/>
      <c r="AP8" s="734"/>
      <c r="AQ8" s="734"/>
      <c r="AR8" s="734"/>
      <c r="AS8" s="734"/>
      <c r="AT8" s="734"/>
      <c r="AU8" s="734"/>
      <c r="AV8" s="734"/>
      <c r="AW8" s="734"/>
      <c r="AX8" s="735"/>
    </row>
    <row r="9" spans="1:50" ht="15" customHeight="1" x14ac:dyDescent="0.3">
      <c r="A9" s="85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234"/>
      <c r="Q9" s="234"/>
      <c r="R9" s="234"/>
      <c r="S9" s="722"/>
      <c r="T9" s="722"/>
      <c r="U9" s="722"/>
      <c r="V9" s="722"/>
      <c r="W9" s="715"/>
      <c r="X9" s="449"/>
      <c r="Y9" s="716" t="s">
        <v>1972</v>
      </c>
      <c r="Z9" s="716"/>
      <c r="AA9" s="716"/>
      <c r="AB9" s="742" t="s">
        <v>1984</v>
      </c>
      <c r="AC9" s="743"/>
      <c r="AD9" s="743"/>
      <c r="AE9" s="743"/>
      <c r="AF9" s="743"/>
      <c r="AG9" s="743"/>
      <c r="AH9" s="743"/>
      <c r="AI9" s="743"/>
      <c r="AJ9" s="743"/>
      <c r="AK9" s="743"/>
      <c r="AL9" s="743"/>
      <c r="AM9" s="743"/>
      <c r="AN9" s="736"/>
      <c r="AO9" s="736"/>
      <c r="AP9" s="736"/>
      <c r="AQ9" s="736"/>
      <c r="AR9" s="736"/>
      <c r="AS9" s="736"/>
      <c r="AT9" s="736"/>
      <c r="AU9" s="736"/>
      <c r="AV9" s="736"/>
      <c r="AW9" s="736"/>
      <c r="AX9" s="737"/>
    </row>
    <row r="10" spans="1:50" s="3" customFormat="1" ht="5.25" customHeight="1" x14ac:dyDescent="0.3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74"/>
      <c r="U10" s="74"/>
      <c r="V10" s="74"/>
      <c r="W10" s="74"/>
      <c r="X10" s="74"/>
      <c r="Y10" s="74"/>
      <c r="Z10" s="74"/>
      <c r="AA10" s="74"/>
      <c r="AB10" s="74"/>
      <c r="AC10" s="75"/>
      <c r="AD10" s="75"/>
      <c r="AE10" s="75"/>
      <c r="AF10" s="75"/>
      <c r="AG10" s="75"/>
      <c r="AH10" s="75"/>
      <c r="AI10" s="21"/>
      <c r="AJ10" s="76"/>
      <c r="AK10" s="76"/>
      <c r="AL10" s="74"/>
      <c r="AM10" s="74"/>
      <c r="AN10" s="74"/>
      <c r="AO10" s="74"/>
      <c r="AP10" s="74"/>
      <c r="AQ10" s="88"/>
      <c r="AR10" s="88"/>
      <c r="AS10" s="88"/>
      <c r="AT10" s="88"/>
      <c r="AU10" s="88"/>
      <c r="AV10" s="88"/>
      <c r="AW10" s="88"/>
      <c r="AX10" s="88"/>
    </row>
    <row r="11" spans="1:50" s="77" customFormat="1" ht="14.25" customHeight="1" x14ac:dyDescent="0.45">
      <c r="A11" s="456" t="s">
        <v>1985</v>
      </c>
      <c r="B11" s="457"/>
      <c r="C11" s="457"/>
      <c r="D11" s="457"/>
      <c r="E11" s="457"/>
      <c r="F11" s="457"/>
      <c r="G11" s="717" t="s">
        <v>1986</v>
      </c>
      <c r="H11" s="718"/>
      <c r="I11" s="718"/>
      <c r="J11" s="718"/>
      <c r="K11" s="718"/>
      <c r="L11" s="718"/>
      <c r="M11" s="718"/>
      <c r="N11" s="718"/>
      <c r="O11" s="718"/>
      <c r="P11" s="718"/>
      <c r="Q11" s="718"/>
      <c r="R11" s="718"/>
      <c r="S11" s="718"/>
      <c r="T11" s="718"/>
      <c r="U11" s="718"/>
      <c r="V11" s="719"/>
      <c r="X11" s="461" t="s">
        <v>1974</v>
      </c>
      <c r="Y11" s="462"/>
      <c r="Z11" s="463"/>
      <c r="AA11" s="464" t="s">
        <v>1964</v>
      </c>
      <c r="AB11" s="465"/>
      <c r="AC11" s="465"/>
      <c r="AD11" s="465"/>
      <c r="AE11" s="465"/>
      <c r="AF11" s="465"/>
      <c r="AG11" s="465"/>
      <c r="AH11" s="466"/>
      <c r="AJ11" s="467" t="s">
        <v>1221</v>
      </c>
      <c r="AK11" s="468"/>
      <c r="AL11" s="469"/>
      <c r="AM11" s="437"/>
      <c r="AN11" s="437"/>
      <c r="AO11" s="437"/>
      <c r="AP11" s="437"/>
      <c r="AQ11" s="21"/>
      <c r="AR11" s="461" t="s">
        <v>1976</v>
      </c>
      <c r="AS11" s="462"/>
      <c r="AT11" s="463"/>
      <c r="AU11" s="437"/>
      <c r="AV11" s="437"/>
      <c r="AW11" s="437"/>
      <c r="AX11" s="437"/>
    </row>
    <row r="12" spans="1:50" ht="4.5" customHeight="1" x14ac:dyDescent="0.45"/>
    <row r="13" spans="1:50" ht="12.75" customHeight="1" x14ac:dyDescent="0.45">
      <c r="A13" s="760" t="s">
        <v>1148</v>
      </c>
      <c r="B13" s="761"/>
      <c r="C13" s="764" t="s">
        <v>1977</v>
      </c>
      <c r="D13" s="765"/>
      <c r="E13" s="765"/>
      <c r="F13" s="765"/>
      <c r="G13" s="765"/>
      <c r="H13" s="765"/>
      <c r="I13" s="765"/>
      <c r="J13" s="765"/>
      <c r="K13" s="765"/>
      <c r="L13" s="765"/>
      <c r="M13" s="765"/>
      <c r="N13" s="765"/>
      <c r="O13" s="765"/>
      <c r="P13" s="765"/>
      <c r="Q13" s="765"/>
      <c r="R13" s="766"/>
      <c r="S13" s="767" t="s">
        <v>1303</v>
      </c>
      <c r="T13" s="768"/>
      <c r="U13" s="768"/>
      <c r="V13" s="768"/>
      <c r="W13" s="768"/>
      <c r="X13" s="768"/>
      <c r="Y13" s="768"/>
      <c r="Z13" s="768"/>
      <c r="AA13" s="768"/>
      <c r="AB13" s="768"/>
      <c r="AC13" s="768"/>
      <c r="AD13" s="768"/>
      <c r="AE13" s="768"/>
      <c r="AF13" s="768"/>
      <c r="AG13" s="768"/>
      <c r="AH13" s="768"/>
      <c r="AI13" s="768"/>
      <c r="AJ13" s="768"/>
      <c r="AK13" s="768"/>
      <c r="AL13" s="768"/>
      <c r="AM13" s="768"/>
      <c r="AN13" s="768"/>
      <c r="AO13" s="768"/>
      <c r="AP13" s="768"/>
      <c r="AQ13" s="769"/>
      <c r="AR13" s="723" t="s">
        <v>1953</v>
      </c>
      <c r="AS13" s="724"/>
      <c r="AT13" s="724"/>
      <c r="AU13" s="724"/>
      <c r="AV13" s="724"/>
      <c r="AW13" s="724"/>
      <c r="AX13" s="725"/>
    </row>
    <row r="14" spans="1:50" ht="14.25" customHeight="1" x14ac:dyDescent="0.45">
      <c r="A14" s="762"/>
      <c r="B14" s="763"/>
      <c r="C14" s="729" t="s">
        <v>1954</v>
      </c>
      <c r="D14" s="730"/>
      <c r="E14" s="730"/>
      <c r="F14" s="730"/>
      <c r="G14" s="730"/>
      <c r="H14" s="730" t="s">
        <v>1955</v>
      </c>
      <c r="I14" s="730"/>
      <c r="J14" s="730"/>
      <c r="K14" s="730"/>
      <c r="L14" s="730"/>
      <c r="M14" s="730" t="s">
        <v>1965</v>
      </c>
      <c r="N14" s="730"/>
      <c r="O14" s="730" t="s">
        <v>1956</v>
      </c>
      <c r="P14" s="730"/>
      <c r="Q14" s="730"/>
      <c r="R14" s="731"/>
      <c r="S14" s="745" t="s">
        <v>1987</v>
      </c>
      <c r="T14" s="746"/>
      <c r="U14" s="746"/>
      <c r="V14" s="746"/>
      <c r="W14" s="726"/>
      <c r="X14" s="747" t="s">
        <v>1988</v>
      </c>
      <c r="Y14" s="748"/>
      <c r="Z14" s="748"/>
      <c r="AA14" s="748"/>
      <c r="AB14" s="749"/>
      <c r="AC14" s="747" t="s">
        <v>1959</v>
      </c>
      <c r="AD14" s="748"/>
      <c r="AE14" s="748"/>
      <c r="AF14" s="748"/>
      <c r="AG14" s="748"/>
      <c r="AH14" s="748"/>
      <c r="AI14" s="748"/>
      <c r="AJ14" s="749"/>
      <c r="AK14" s="730" t="s">
        <v>1960</v>
      </c>
      <c r="AL14" s="730"/>
      <c r="AM14" s="730"/>
      <c r="AN14" s="730"/>
      <c r="AO14" s="730"/>
      <c r="AP14" s="730"/>
      <c r="AQ14" s="731"/>
      <c r="AR14" s="726"/>
      <c r="AS14" s="727"/>
      <c r="AT14" s="727"/>
      <c r="AU14" s="727"/>
      <c r="AV14" s="727"/>
      <c r="AW14" s="727"/>
      <c r="AX14" s="728"/>
    </row>
    <row r="15" spans="1:50" s="3" customFormat="1" ht="22.5" customHeight="1" x14ac:dyDescent="0.45">
      <c r="A15" s="750">
        <v>1</v>
      </c>
      <c r="B15" s="751"/>
      <c r="C15" s="752"/>
      <c r="D15" s="753"/>
      <c r="E15" s="753"/>
      <c r="F15" s="753"/>
      <c r="G15" s="753"/>
      <c r="H15" s="753"/>
      <c r="I15" s="753"/>
      <c r="J15" s="753"/>
      <c r="K15" s="753"/>
      <c r="L15" s="753"/>
      <c r="M15" s="753"/>
      <c r="N15" s="753"/>
      <c r="O15" s="753"/>
      <c r="P15" s="753"/>
      <c r="Q15" s="753"/>
      <c r="R15" s="754"/>
      <c r="S15" s="772"/>
      <c r="T15" s="773"/>
      <c r="U15" s="773"/>
      <c r="V15" s="773"/>
      <c r="W15" s="774"/>
      <c r="X15" s="775"/>
      <c r="Y15" s="776"/>
      <c r="Z15" s="776"/>
      <c r="AA15" s="776"/>
      <c r="AB15" s="777"/>
      <c r="AC15" s="775"/>
      <c r="AD15" s="776"/>
      <c r="AE15" s="776"/>
      <c r="AF15" s="776"/>
      <c r="AG15" s="776"/>
      <c r="AH15" s="776"/>
      <c r="AI15" s="776"/>
      <c r="AJ15" s="777"/>
      <c r="AK15" s="753"/>
      <c r="AL15" s="753"/>
      <c r="AM15" s="753"/>
      <c r="AN15" s="753"/>
      <c r="AO15" s="753"/>
      <c r="AP15" s="753"/>
      <c r="AQ15" s="754"/>
      <c r="AR15" s="778"/>
      <c r="AS15" s="778"/>
      <c r="AT15" s="778"/>
      <c r="AU15" s="778"/>
      <c r="AV15" s="778"/>
      <c r="AW15" s="778"/>
      <c r="AX15" s="779"/>
    </row>
    <row r="16" spans="1:50" s="3" customFormat="1" ht="22.5" customHeight="1" x14ac:dyDescent="0.45">
      <c r="A16" s="780">
        <v>2</v>
      </c>
      <c r="B16" s="781"/>
      <c r="C16" s="782"/>
      <c r="D16" s="744"/>
      <c r="E16" s="744"/>
      <c r="F16" s="744"/>
      <c r="G16" s="744"/>
      <c r="H16" s="744"/>
      <c r="I16" s="744"/>
      <c r="J16" s="744"/>
      <c r="K16" s="744"/>
      <c r="L16" s="744"/>
      <c r="M16" s="744"/>
      <c r="N16" s="744"/>
      <c r="O16" s="744"/>
      <c r="P16" s="744"/>
      <c r="Q16" s="744"/>
      <c r="R16" s="755"/>
      <c r="S16" s="756"/>
      <c r="T16" s="537"/>
      <c r="U16" s="537"/>
      <c r="V16" s="537"/>
      <c r="W16" s="538"/>
      <c r="X16" s="757"/>
      <c r="Y16" s="758"/>
      <c r="Z16" s="758"/>
      <c r="AA16" s="758"/>
      <c r="AB16" s="759"/>
      <c r="AC16" s="757"/>
      <c r="AD16" s="758"/>
      <c r="AE16" s="758"/>
      <c r="AF16" s="758"/>
      <c r="AG16" s="758"/>
      <c r="AH16" s="758"/>
      <c r="AI16" s="758"/>
      <c r="AJ16" s="759"/>
      <c r="AK16" s="744"/>
      <c r="AL16" s="744"/>
      <c r="AM16" s="744"/>
      <c r="AN16" s="744"/>
      <c r="AO16" s="744"/>
      <c r="AP16" s="744"/>
      <c r="AQ16" s="755"/>
      <c r="AR16" s="770"/>
      <c r="AS16" s="770"/>
      <c r="AT16" s="770"/>
      <c r="AU16" s="770"/>
      <c r="AV16" s="770"/>
      <c r="AW16" s="770"/>
      <c r="AX16" s="771"/>
    </row>
    <row r="17" spans="1:50" s="3" customFormat="1" ht="22.5" customHeight="1" x14ac:dyDescent="0.45">
      <c r="A17" s="780">
        <v>3</v>
      </c>
      <c r="B17" s="781"/>
      <c r="C17" s="782"/>
      <c r="D17" s="744"/>
      <c r="E17" s="744"/>
      <c r="F17" s="744"/>
      <c r="G17" s="744"/>
      <c r="H17" s="744"/>
      <c r="I17" s="744"/>
      <c r="J17" s="744"/>
      <c r="K17" s="744"/>
      <c r="L17" s="744"/>
      <c r="M17" s="744"/>
      <c r="N17" s="744"/>
      <c r="O17" s="744"/>
      <c r="P17" s="744"/>
      <c r="Q17" s="744"/>
      <c r="R17" s="755"/>
      <c r="S17" s="756"/>
      <c r="T17" s="537"/>
      <c r="U17" s="537"/>
      <c r="V17" s="537"/>
      <c r="W17" s="538"/>
      <c r="X17" s="757"/>
      <c r="Y17" s="758"/>
      <c r="Z17" s="758"/>
      <c r="AA17" s="758"/>
      <c r="AB17" s="759"/>
      <c r="AC17" s="757"/>
      <c r="AD17" s="758"/>
      <c r="AE17" s="758"/>
      <c r="AF17" s="758"/>
      <c r="AG17" s="758"/>
      <c r="AH17" s="758"/>
      <c r="AI17" s="758"/>
      <c r="AJ17" s="759"/>
      <c r="AK17" s="744"/>
      <c r="AL17" s="744"/>
      <c r="AM17" s="744"/>
      <c r="AN17" s="744"/>
      <c r="AO17" s="744"/>
      <c r="AP17" s="744"/>
      <c r="AQ17" s="755"/>
      <c r="AR17" s="770"/>
      <c r="AS17" s="770"/>
      <c r="AT17" s="770"/>
      <c r="AU17" s="770"/>
      <c r="AV17" s="770"/>
      <c r="AW17" s="770"/>
      <c r="AX17" s="771"/>
    </row>
    <row r="18" spans="1:50" s="3" customFormat="1" ht="22.5" customHeight="1" x14ac:dyDescent="0.45">
      <c r="A18" s="780">
        <v>4</v>
      </c>
      <c r="B18" s="781"/>
      <c r="C18" s="782"/>
      <c r="D18" s="744"/>
      <c r="E18" s="744"/>
      <c r="F18" s="744"/>
      <c r="G18" s="744"/>
      <c r="H18" s="744"/>
      <c r="I18" s="744"/>
      <c r="J18" s="744"/>
      <c r="K18" s="744"/>
      <c r="L18" s="744"/>
      <c r="M18" s="744"/>
      <c r="N18" s="744"/>
      <c r="O18" s="744"/>
      <c r="P18" s="744"/>
      <c r="Q18" s="744"/>
      <c r="R18" s="755"/>
      <c r="S18" s="756"/>
      <c r="T18" s="537"/>
      <c r="U18" s="537"/>
      <c r="V18" s="537"/>
      <c r="W18" s="538"/>
      <c r="X18" s="757"/>
      <c r="Y18" s="758"/>
      <c r="Z18" s="758"/>
      <c r="AA18" s="758"/>
      <c r="AB18" s="759"/>
      <c r="AC18" s="757"/>
      <c r="AD18" s="758"/>
      <c r="AE18" s="758"/>
      <c r="AF18" s="758"/>
      <c r="AG18" s="758"/>
      <c r="AH18" s="758"/>
      <c r="AI18" s="758"/>
      <c r="AJ18" s="759"/>
      <c r="AK18" s="744"/>
      <c r="AL18" s="744"/>
      <c r="AM18" s="744"/>
      <c r="AN18" s="744"/>
      <c r="AO18" s="744"/>
      <c r="AP18" s="744"/>
      <c r="AQ18" s="755"/>
      <c r="AR18" s="770"/>
      <c r="AS18" s="770"/>
      <c r="AT18" s="770"/>
      <c r="AU18" s="770"/>
      <c r="AV18" s="770"/>
      <c r="AW18" s="770"/>
      <c r="AX18" s="771"/>
    </row>
    <row r="19" spans="1:50" s="3" customFormat="1" ht="22.5" customHeight="1" x14ac:dyDescent="0.45">
      <c r="A19" s="780">
        <v>5</v>
      </c>
      <c r="B19" s="781"/>
      <c r="C19" s="782"/>
      <c r="D19" s="744"/>
      <c r="E19" s="744"/>
      <c r="F19" s="744"/>
      <c r="G19" s="744"/>
      <c r="H19" s="744"/>
      <c r="I19" s="744"/>
      <c r="J19" s="744"/>
      <c r="K19" s="744"/>
      <c r="L19" s="744"/>
      <c r="M19" s="744"/>
      <c r="N19" s="744"/>
      <c r="O19" s="744"/>
      <c r="P19" s="744"/>
      <c r="Q19" s="744"/>
      <c r="R19" s="755"/>
      <c r="S19" s="756"/>
      <c r="T19" s="537"/>
      <c r="U19" s="537"/>
      <c r="V19" s="537"/>
      <c r="W19" s="538"/>
      <c r="X19" s="757"/>
      <c r="Y19" s="758"/>
      <c r="Z19" s="758"/>
      <c r="AA19" s="758"/>
      <c r="AB19" s="759"/>
      <c r="AC19" s="757"/>
      <c r="AD19" s="758"/>
      <c r="AE19" s="758"/>
      <c r="AF19" s="758"/>
      <c r="AG19" s="758"/>
      <c r="AH19" s="758"/>
      <c r="AI19" s="758"/>
      <c r="AJ19" s="759"/>
      <c r="AK19" s="744"/>
      <c r="AL19" s="744"/>
      <c r="AM19" s="744"/>
      <c r="AN19" s="744"/>
      <c r="AO19" s="744"/>
      <c r="AP19" s="744"/>
      <c r="AQ19" s="755"/>
      <c r="AR19" s="770"/>
      <c r="AS19" s="770"/>
      <c r="AT19" s="770"/>
      <c r="AU19" s="770"/>
      <c r="AV19" s="770"/>
      <c r="AW19" s="770"/>
      <c r="AX19" s="771"/>
    </row>
    <row r="20" spans="1:50" s="3" customFormat="1" ht="22.5" customHeight="1" x14ac:dyDescent="0.45">
      <c r="A20" s="780">
        <v>6</v>
      </c>
      <c r="B20" s="781"/>
      <c r="C20" s="782"/>
      <c r="D20" s="744"/>
      <c r="E20" s="744"/>
      <c r="F20" s="744"/>
      <c r="G20" s="744"/>
      <c r="H20" s="744"/>
      <c r="I20" s="744"/>
      <c r="J20" s="744"/>
      <c r="K20" s="744"/>
      <c r="L20" s="744"/>
      <c r="M20" s="744"/>
      <c r="N20" s="744"/>
      <c r="O20" s="744"/>
      <c r="P20" s="744"/>
      <c r="Q20" s="744"/>
      <c r="R20" s="755"/>
      <c r="S20" s="756"/>
      <c r="T20" s="537"/>
      <c r="U20" s="537"/>
      <c r="V20" s="537"/>
      <c r="W20" s="538"/>
      <c r="X20" s="757"/>
      <c r="Y20" s="758"/>
      <c r="Z20" s="758"/>
      <c r="AA20" s="758"/>
      <c r="AB20" s="759"/>
      <c r="AC20" s="757"/>
      <c r="AD20" s="758"/>
      <c r="AE20" s="758"/>
      <c r="AF20" s="758"/>
      <c r="AG20" s="758"/>
      <c r="AH20" s="758"/>
      <c r="AI20" s="758"/>
      <c r="AJ20" s="759"/>
      <c r="AK20" s="744"/>
      <c r="AL20" s="744"/>
      <c r="AM20" s="744"/>
      <c r="AN20" s="744"/>
      <c r="AO20" s="744"/>
      <c r="AP20" s="744"/>
      <c r="AQ20" s="755"/>
      <c r="AR20" s="770"/>
      <c r="AS20" s="770"/>
      <c r="AT20" s="770"/>
      <c r="AU20" s="770"/>
      <c r="AV20" s="770"/>
      <c r="AW20" s="770"/>
      <c r="AX20" s="771"/>
    </row>
    <row r="21" spans="1:50" s="3" customFormat="1" ht="22.5" customHeight="1" x14ac:dyDescent="0.45">
      <c r="A21" s="780">
        <v>7</v>
      </c>
      <c r="B21" s="781"/>
      <c r="C21" s="782"/>
      <c r="D21" s="744"/>
      <c r="E21" s="744"/>
      <c r="F21" s="744"/>
      <c r="G21" s="744"/>
      <c r="H21" s="744"/>
      <c r="I21" s="744"/>
      <c r="J21" s="744"/>
      <c r="K21" s="744"/>
      <c r="L21" s="744"/>
      <c r="M21" s="744"/>
      <c r="N21" s="744"/>
      <c r="O21" s="744"/>
      <c r="P21" s="744"/>
      <c r="Q21" s="744"/>
      <c r="R21" s="755"/>
      <c r="S21" s="756"/>
      <c r="T21" s="537"/>
      <c r="U21" s="537"/>
      <c r="V21" s="537"/>
      <c r="W21" s="538"/>
      <c r="X21" s="757"/>
      <c r="Y21" s="758"/>
      <c r="Z21" s="758"/>
      <c r="AA21" s="758"/>
      <c r="AB21" s="759"/>
      <c r="AC21" s="757"/>
      <c r="AD21" s="758"/>
      <c r="AE21" s="758"/>
      <c r="AF21" s="758"/>
      <c r="AG21" s="758"/>
      <c r="AH21" s="758"/>
      <c r="AI21" s="758"/>
      <c r="AJ21" s="759"/>
      <c r="AK21" s="744"/>
      <c r="AL21" s="744"/>
      <c r="AM21" s="744"/>
      <c r="AN21" s="744"/>
      <c r="AO21" s="744"/>
      <c r="AP21" s="744"/>
      <c r="AQ21" s="755"/>
      <c r="AR21" s="770"/>
      <c r="AS21" s="770"/>
      <c r="AT21" s="770"/>
      <c r="AU21" s="770"/>
      <c r="AV21" s="770"/>
      <c r="AW21" s="770"/>
      <c r="AX21" s="771"/>
    </row>
    <row r="22" spans="1:50" s="3" customFormat="1" ht="22.5" customHeight="1" x14ac:dyDescent="0.45">
      <c r="A22" s="780">
        <v>8</v>
      </c>
      <c r="B22" s="781"/>
      <c r="C22" s="782"/>
      <c r="D22" s="744"/>
      <c r="E22" s="744"/>
      <c r="F22" s="744"/>
      <c r="G22" s="744"/>
      <c r="H22" s="744"/>
      <c r="I22" s="744"/>
      <c r="J22" s="744"/>
      <c r="K22" s="744"/>
      <c r="L22" s="744"/>
      <c r="M22" s="744"/>
      <c r="N22" s="744"/>
      <c r="O22" s="744"/>
      <c r="P22" s="744"/>
      <c r="Q22" s="744"/>
      <c r="R22" s="755"/>
      <c r="S22" s="756"/>
      <c r="T22" s="537"/>
      <c r="U22" s="537"/>
      <c r="V22" s="537"/>
      <c r="W22" s="538"/>
      <c r="X22" s="757"/>
      <c r="Y22" s="758"/>
      <c r="Z22" s="758"/>
      <c r="AA22" s="758"/>
      <c r="AB22" s="759"/>
      <c r="AC22" s="757"/>
      <c r="AD22" s="758"/>
      <c r="AE22" s="758"/>
      <c r="AF22" s="758"/>
      <c r="AG22" s="758"/>
      <c r="AH22" s="758"/>
      <c r="AI22" s="758"/>
      <c r="AJ22" s="759"/>
      <c r="AK22" s="744"/>
      <c r="AL22" s="744"/>
      <c r="AM22" s="744"/>
      <c r="AN22" s="744"/>
      <c r="AO22" s="744"/>
      <c r="AP22" s="744"/>
      <c r="AQ22" s="755"/>
      <c r="AR22" s="770"/>
      <c r="AS22" s="770"/>
      <c r="AT22" s="770"/>
      <c r="AU22" s="770"/>
      <c r="AV22" s="770"/>
      <c r="AW22" s="770"/>
      <c r="AX22" s="771"/>
    </row>
    <row r="23" spans="1:50" s="3" customFormat="1" ht="22.5" customHeight="1" x14ac:dyDescent="0.45">
      <c r="A23" s="780">
        <v>9</v>
      </c>
      <c r="B23" s="781"/>
      <c r="C23" s="782"/>
      <c r="D23" s="744"/>
      <c r="E23" s="744"/>
      <c r="F23" s="744"/>
      <c r="G23" s="744"/>
      <c r="H23" s="744"/>
      <c r="I23" s="744"/>
      <c r="J23" s="744"/>
      <c r="K23" s="744"/>
      <c r="L23" s="744"/>
      <c r="M23" s="744"/>
      <c r="N23" s="744"/>
      <c r="O23" s="744"/>
      <c r="P23" s="744"/>
      <c r="Q23" s="744"/>
      <c r="R23" s="755"/>
      <c r="S23" s="756"/>
      <c r="T23" s="537"/>
      <c r="U23" s="537"/>
      <c r="V23" s="537"/>
      <c r="W23" s="538"/>
      <c r="X23" s="757"/>
      <c r="Y23" s="758"/>
      <c r="Z23" s="758"/>
      <c r="AA23" s="758"/>
      <c r="AB23" s="759"/>
      <c r="AC23" s="757"/>
      <c r="AD23" s="758"/>
      <c r="AE23" s="758"/>
      <c r="AF23" s="758"/>
      <c r="AG23" s="758"/>
      <c r="AH23" s="758"/>
      <c r="AI23" s="758"/>
      <c r="AJ23" s="759"/>
      <c r="AK23" s="744"/>
      <c r="AL23" s="744"/>
      <c r="AM23" s="744"/>
      <c r="AN23" s="744"/>
      <c r="AO23" s="744"/>
      <c r="AP23" s="744"/>
      <c r="AQ23" s="755"/>
      <c r="AR23" s="770"/>
      <c r="AS23" s="770"/>
      <c r="AT23" s="770"/>
      <c r="AU23" s="770"/>
      <c r="AV23" s="770"/>
      <c r="AW23" s="770"/>
      <c r="AX23" s="771"/>
    </row>
    <row r="24" spans="1:50" s="3" customFormat="1" ht="22.5" customHeight="1" x14ac:dyDescent="0.45">
      <c r="A24" s="780">
        <v>10</v>
      </c>
      <c r="B24" s="781"/>
      <c r="C24" s="782"/>
      <c r="D24" s="744"/>
      <c r="E24" s="744"/>
      <c r="F24" s="744"/>
      <c r="G24" s="744"/>
      <c r="H24" s="744"/>
      <c r="I24" s="744"/>
      <c r="J24" s="744"/>
      <c r="K24" s="744"/>
      <c r="L24" s="744"/>
      <c r="M24" s="744"/>
      <c r="N24" s="744"/>
      <c r="O24" s="744"/>
      <c r="P24" s="744"/>
      <c r="Q24" s="744"/>
      <c r="R24" s="755"/>
      <c r="S24" s="756"/>
      <c r="T24" s="537"/>
      <c r="U24" s="537"/>
      <c r="V24" s="537"/>
      <c r="W24" s="538"/>
      <c r="X24" s="757"/>
      <c r="Y24" s="758"/>
      <c r="Z24" s="758"/>
      <c r="AA24" s="758"/>
      <c r="AB24" s="759"/>
      <c r="AC24" s="757"/>
      <c r="AD24" s="758"/>
      <c r="AE24" s="758"/>
      <c r="AF24" s="758"/>
      <c r="AG24" s="758"/>
      <c r="AH24" s="758"/>
      <c r="AI24" s="758"/>
      <c r="AJ24" s="759"/>
      <c r="AK24" s="744"/>
      <c r="AL24" s="744"/>
      <c r="AM24" s="744"/>
      <c r="AN24" s="744"/>
      <c r="AO24" s="744"/>
      <c r="AP24" s="744"/>
      <c r="AQ24" s="755"/>
      <c r="AR24" s="770"/>
      <c r="AS24" s="770"/>
      <c r="AT24" s="770"/>
      <c r="AU24" s="770"/>
      <c r="AV24" s="770"/>
      <c r="AW24" s="770"/>
      <c r="AX24" s="771"/>
    </row>
    <row r="25" spans="1:50" s="3" customFormat="1" ht="22.5" customHeight="1" x14ac:dyDescent="0.45">
      <c r="A25" s="780">
        <v>11</v>
      </c>
      <c r="B25" s="781"/>
      <c r="C25" s="782"/>
      <c r="D25" s="744"/>
      <c r="E25" s="744"/>
      <c r="F25" s="744"/>
      <c r="G25" s="744"/>
      <c r="H25" s="744"/>
      <c r="I25" s="744"/>
      <c r="J25" s="744"/>
      <c r="K25" s="744"/>
      <c r="L25" s="744"/>
      <c r="M25" s="744"/>
      <c r="N25" s="744"/>
      <c r="O25" s="744"/>
      <c r="P25" s="744"/>
      <c r="Q25" s="744"/>
      <c r="R25" s="755"/>
      <c r="S25" s="756"/>
      <c r="T25" s="537"/>
      <c r="U25" s="537"/>
      <c r="V25" s="537"/>
      <c r="W25" s="538"/>
      <c r="X25" s="757"/>
      <c r="Y25" s="758"/>
      <c r="Z25" s="758"/>
      <c r="AA25" s="758"/>
      <c r="AB25" s="759"/>
      <c r="AC25" s="757"/>
      <c r="AD25" s="758"/>
      <c r="AE25" s="758"/>
      <c r="AF25" s="758"/>
      <c r="AG25" s="758"/>
      <c r="AH25" s="758"/>
      <c r="AI25" s="758"/>
      <c r="AJ25" s="759"/>
      <c r="AK25" s="744"/>
      <c r="AL25" s="744"/>
      <c r="AM25" s="744"/>
      <c r="AN25" s="744"/>
      <c r="AO25" s="744"/>
      <c r="AP25" s="744"/>
      <c r="AQ25" s="755"/>
      <c r="AR25" s="770"/>
      <c r="AS25" s="770"/>
      <c r="AT25" s="770"/>
      <c r="AU25" s="770"/>
      <c r="AV25" s="770"/>
      <c r="AW25" s="770"/>
      <c r="AX25" s="771"/>
    </row>
    <row r="26" spans="1:50" s="3" customFormat="1" ht="22.5" customHeight="1" x14ac:dyDescent="0.45">
      <c r="A26" s="780">
        <v>12</v>
      </c>
      <c r="B26" s="781"/>
      <c r="C26" s="782"/>
      <c r="D26" s="744"/>
      <c r="E26" s="744"/>
      <c r="F26" s="744"/>
      <c r="G26" s="744"/>
      <c r="H26" s="744"/>
      <c r="I26" s="744"/>
      <c r="J26" s="744"/>
      <c r="K26" s="744"/>
      <c r="L26" s="744"/>
      <c r="M26" s="744"/>
      <c r="N26" s="744"/>
      <c r="O26" s="744"/>
      <c r="P26" s="744"/>
      <c r="Q26" s="744"/>
      <c r="R26" s="755"/>
      <c r="S26" s="756"/>
      <c r="T26" s="537"/>
      <c r="U26" s="537"/>
      <c r="V26" s="537"/>
      <c r="W26" s="538"/>
      <c r="X26" s="757"/>
      <c r="Y26" s="758"/>
      <c r="Z26" s="758"/>
      <c r="AA26" s="758"/>
      <c r="AB26" s="759"/>
      <c r="AC26" s="757"/>
      <c r="AD26" s="758"/>
      <c r="AE26" s="758"/>
      <c r="AF26" s="758"/>
      <c r="AG26" s="758"/>
      <c r="AH26" s="758"/>
      <c r="AI26" s="758"/>
      <c r="AJ26" s="759"/>
      <c r="AK26" s="744"/>
      <c r="AL26" s="744"/>
      <c r="AM26" s="744"/>
      <c r="AN26" s="744"/>
      <c r="AO26" s="744"/>
      <c r="AP26" s="744"/>
      <c r="AQ26" s="755"/>
      <c r="AR26" s="770"/>
      <c r="AS26" s="770"/>
      <c r="AT26" s="770"/>
      <c r="AU26" s="770"/>
      <c r="AV26" s="770"/>
      <c r="AW26" s="770"/>
      <c r="AX26" s="771"/>
    </row>
    <row r="27" spans="1:50" s="3" customFormat="1" ht="22.5" customHeight="1" x14ac:dyDescent="0.45">
      <c r="A27" s="780">
        <v>13</v>
      </c>
      <c r="B27" s="781"/>
      <c r="C27" s="782"/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55"/>
      <c r="S27" s="756"/>
      <c r="T27" s="537"/>
      <c r="U27" s="537"/>
      <c r="V27" s="537"/>
      <c r="W27" s="538"/>
      <c r="X27" s="757"/>
      <c r="Y27" s="758"/>
      <c r="Z27" s="758"/>
      <c r="AA27" s="758"/>
      <c r="AB27" s="759"/>
      <c r="AC27" s="757"/>
      <c r="AD27" s="758"/>
      <c r="AE27" s="758"/>
      <c r="AF27" s="758"/>
      <c r="AG27" s="758"/>
      <c r="AH27" s="758"/>
      <c r="AI27" s="758"/>
      <c r="AJ27" s="759"/>
      <c r="AK27" s="744"/>
      <c r="AL27" s="744"/>
      <c r="AM27" s="744"/>
      <c r="AN27" s="744"/>
      <c r="AO27" s="744"/>
      <c r="AP27" s="744"/>
      <c r="AQ27" s="755"/>
      <c r="AR27" s="770"/>
      <c r="AS27" s="770"/>
      <c r="AT27" s="770"/>
      <c r="AU27" s="770"/>
      <c r="AV27" s="770"/>
      <c r="AW27" s="770"/>
      <c r="AX27" s="771"/>
    </row>
    <row r="28" spans="1:50" s="3" customFormat="1" ht="22.5" customHeight="1" x14ac:dyDescent="0.45">
      <c r="A28" s="780">
        <v>14</v>
      </c>
      <c r="B28" s="781"/>
      <c r="C28" s="782"/>
      <c r="D28" s="744"/>
      <c r="E28" s="744"/>
      <c r="F28" s="744"/>
      <c r="G28" s="744"/>
      <c r="H28" s="744"/>
      <c r="I28" s="744"/>
      <c r="J28" s="744"/>
      <c r="K28" s="744"/>
      <c r="L28" s="744"/>
      <c r="M28" s="744"/>
      <c r="N28" s="744"/>
      <c r="O28" s="744"/>
      <c r="P28" s="744"/>
      <c r="Q28" s="744"/>
      <c r="R28" s="755"/>
      <c r="S28" s="756"/>
      <c r="T28" s="537"/>
      <c r="U28" s="537"/>
      <c r="V28" s="537"/>
      <c r="W28" s="538"/>
      <c r="X28" s="757"/>
      <c r="Y28" s="758"/>
      <c r="Z28" s="758"/>
      <c r="AA28" s="758"/>
      <c r="AB28" s="759"/>
      <c r="AC28" s="757"/>
      <c r="AD28" s="758"/>
      <c r="AE28" s="758"/>
      <c r="AF28" s="758"/>
      <c r="AG28" s="758"/>
      <c r="AH28" s="758"/>
      <c r="AI28" s="758"/>
      <c r="AJ28" s="759"/>
      <c r="AK28" s="744"/>
      <c r="AL28" s="744"/>
      <c r="AM28" s="744"/>
      <c r="AN28" s="744"/>
      <c r="AO28" s="744"/>
      <c r="AP28" s="744"/>
      <c r="AQ28" s="755"/>
      <c r="AR28" s="770"/>
      <c r="AS28" s="770"/>
      <c r="AT28" s="770"/>
      <c r="AU28" s="770"/>
      <c r="AV28" s="770"/>
      <c r="AW28" s="770"/>
      <c r="AX28" s="771"/>
    </row>
    <row r="29" spans="1:50" s="3" customFormat="1" ht="22.5" customHeight="1" x14ac:dyDescent="0.45">
      <c r="A29" s="780">
        <v>15</v>
      </c>
      <c r="B29" s="781"/>
      <c r="C29" s="782"/>
      <c r="D29" s="744"/>
      <c r="E29" s="744"/>
      <c r="F29" s="744"/>
      <c r="G29" s="744"/>
      <c r="H29" s="744"/>
      <c r="I29" s="744"/>
      <c r="J29" s="744"/>
      <c r="K29" s="744"/>
      <c r="L29" s="744"/>
      <c r="M29" s="744"/>
      <c r="N29" s="744"/>
      <c r="O29" s="744"/>
      <c r="P29" s="744"/>
      <c r="Q29" s="744"/>
      <c r="R29" s="755"/>
      <c r="S29" s="756"/>
      <c r="T29" s="537"/>
      <c r="U29" s="537"/>
      <c r="V29" s="537"/>
      <c r="W29" s="538"/>
      <c r="X29" s="757"/>
      <c r="Y29" s="758"/>
      <c r="Z29" s="758"/>
      <c r="AA29" s="758"/>
      <c r="AB29" s="759"/>
      <c r="AC29" s="757"/>
      <c r="AD29" s="758"/>
      <c r="AE29" s="758"/>
      <c r="AF29" s="758"/>
      <c r="AG29" s="758"/>
      <c r="AH29" s="758"/>
      <c r="AI29" s="758"/>
      <c r="AJ29" s="759"/>
      <c r="AK29" s="744"/>
      <c r="AL29" s="744"/>
      <c r="AM29" s="744"/>
      <c r="AN29" s="744"/>
      <c r="AO29" s="744"/>
      <c r="AP29" s="744"/>
      <c r="AQ29" s="755"/>
      <c r="AR29" s="770"/>
      <c r="AS29" s="770"/>
      <c r="AT29" s="770"/>
      <c r="AU29" s="770"/>
      <c r="AV29" s="770"/>
      <c r="AW29" s="770"/>
      <c r="AX29" s="771"/>
    </row>
    <row r="30" spans="1:50" s="3" customFormat="1" ht="22.5" customHeight="1" x14ac:dyDescent="0.45">
      <c r="A30" s="780">
        <v>16</v>
      </c>
      <c r="B30" s="781"/>
      <c r="C30" s="782"/>
      <c r="D30" s="744"/>
      <c r="E30" s="744"/>
      <c r="F30" s="744"/>
      <c r="G30" s="744"/>
      <c r="H30" s="744"/>
      <c r="I30" s="744"/>
      <c r="J30" s="744"/>
      <c r="K30" s="744"/>
      <c r="L30" s="744"/>
      <c r="M30" s="744"/>
      <c r="N30" s="744"/>
      <c r="O30" s="744"/>
      <c r="P30" s="744"/>
      <c r="Q30" s="744"/>
      <c r="R30" s="755"/>
      <c r="S30" s="756"/>
      <c r="T30" s="537"/>
      <c r="U30" s="537"/>
      <c r="V30" s="537"/>
      <c r="W30" s="538"/>
      <c r="X30" s="757"/>
      <c r="Y30" s="758"/>
      <c r="Z30" s="758"/>
      <c r="AA30" s="758"/>
      <c r="AB30" s="759"/>
      <c r="AC30" s="757"/>
      <c r="AD30" s="758"/>
      <c r="AE30" s="758"/>
      <c r="AF30" s="758"/>
      <c r="AG30" s="758"/>
      <c r="AH30" s="758"/>
      <c r="AI30" s="758"/>
      <c r="AJ30" s="759"/>
      <c r="AK30" s="744"/>
      <c r="AL30" s="744"/>
      <c r="AM30" s="744"/>
      <c r="AN30" s="744"/>
      <c r="AO30" s="744"/>
      <c r="AP30" s="744"/>
      <c r="AQ30" s="755"/>
      <c r="AR30" s="770"/>
      <c r="AS30" s="770"/>
      <c r="AT30" s="770"/>
      <c r="AU30" s="770"/>
      <c r="AV30" s="770"/>
      <c r="AW30" s="770"/>
      <c r="AX30" s="771"/>
    </row>
    <row r="31" spans="1:50" s="3" customFormat="1" ht="22.5" customHeight="1" x14ac:dyDescent="0.45">
      <c r="A31" s="783">
        <v>17</v>
      </c>
      <c r="B31" s="784"/>
      <c r="C31" s="785"/>
      <c r="D31" s="786"/>
      <c r="E31" s="786"/>
      <c r="F31" s="786"/>
      <c r="G31" s="786"/>
      <c r="H31" s="786"/>
      <c r="I31" s="786"/>
      <c r="J31" s="786"/>
      <c r="K31" s="786"/>
      <c r="L31" s="786"/>
      <c r="M31" s="786"/>
      <c r="N31" s="786"/>
      <c r="O31" s="786"/>
      <c r="P31" s="786"/>
      <c r="Q31" s="786"/>
      <c r="R31" s="787"/>
      <c r="S31" s="788"/>
      <c r="T31" s="789"/>
      <c r="U31" s="789"/>
      <c r="V31" s="789"/>
      <c r="W31" s="790"/>
      <c r="X31" s="791"/>
      <c r="Y31" s="792"/>
      <c r="Z31" s="792"/>
      <c r="AA31" s="792"/>
      <c r="AB31" s="793"/>
      <c r="AC31" s="791"/>
      <c r="AD31" s="792"/>
      <c r="AE31" s="792"/>
      <c r="AF31" s="792"/>
      <c r="AG31" s="792"/>
      <c r="AH31" s="792"/>
      <c r="AI31" s="792"/>
      <c r="AJ31" s="793"/>
      <c r="AK31" s="786"/>
      <c r="AL31" s="786"/>
      <c r="AM31" s="786"/>
      <c r="AN31" s="786"/>
      <c r="AO31" s="786"/>
      <c r="AP31" s="786"/>
      <c r="AQ31" s="787"/>
      <c r="AR31" s="794"/>
      <c r="AS31" s="794"/>
      <c r="AT31" s="794"/>
      <c r="AU31" s="794"/>
      <c r="AV31" s="794"/>
      <c r="AW31" s="794"/>
      <c r="AX31" s="795"/>
    </row>
    <row r="32" spans="1:50" s="3" customFormat="1" ht="22.5" customHeight="1" x14ac:dyDescent="0.45">
      <c r="A32" s="750">
        <v>18</v>
      </c>
      <c r="B32" s="751"/>
      <c r="C32" s="752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753"/>
      <c r="Q32" s="753"/>
      <c r="R32" s="754"/>
      <c r="S32" s="772"/>
      <c r="T32" s="773"/>
      <c r="U32" s="773"/>
      <c r="V32" s="773"/>
      <c r="W32" s="774"/>
      <c r="X32" s="775"/>
      <c r="Y32" s="776"/>
      <c r="Z32" s="776"/>
      <c r="AA32" s="776"/>
      <c r="AB32" s="777"/>
      <c r="AC32" s="775"/>
      <c r="AD32" s="776"/>
      <c r="AE32" s="776"/>
      <c r="AF32" s="776"/>
      <c r="AG32" s="776"/>
      <c r="AH32" s="776"/>
      <c r="AI32" s="776"/>
      <c r="AJ32" s="777"/>
      <c r="AK32" s="753"/>
      <c r="AL32" s="753"/>
      <c r="AM32" s="753"/>
      <c r="AN32" s="753"/>
      <c r="AO32" s="753"/>
      <c r="AP32" s="753"/>
      <c r="AQ32" s="754"/>
      <c r="AR32" s="778"/>
      <c r="AS32" s="778"/>
      <c r="AT32" s="778"/>
      <c r="AU32" s="778"/>
      <c r="AV32" s="778"/>
      <c r="AW32" s="778"/>
      <c r="AX32" s="779"/>
    </row>
    <row r="33" spans="1:50" s="3" customFormat="1" ht="22.5" customHeight="1" x14ac:dyDescent="0.45">
      <c r="A33" s="780">
        <v>19</v>
      </c>
      <c r="B33" s="781"/>
      <c r="C33" s="782"/>
      <c r="D33" s="744"/>
      <c r="E33" s="744"/>
      <c r="F33" s="744"/>
      <c r="G33" s="744"/>
      <c r="H33" s="744"/>
      <c r="I33" s="744"/>
      <c r="J33" s="744"/>
      <c r="K33" s="744"/>
      <c r="L33" s="744"/>
      <c r="M33" s="744"/>
      <c r="N33" s="744"/>
      <c r="O33" s="744"/>
      <c r="P33" s="744"/>
      <c r="Q33" s="744"/>
      <c r="R33" s="755"/>
      <c r="S33" s="756"/>
      <c r="T33" s="537"/>
      <c r="U33" s="537"/>
      <c r="V33" s="537"/>
      <c r="W33" s="538"/>
      <c r="X33" s="757"/>
      <c r="Y33" s="758"/>
      <c r="Z33" s="758"/>
      <c r="AA33" s="758"/>
      <c r="AB33" s="759"/>
      <c r="AC33" s="757"/>
      <c r="AD33" s="758"/>
      <c r="AE33" s="758"/>
      <c r="AF33" s="758"/>
      <c r="AG33" s="758"/>
      <c r="AH33" s="758"/>
      <c r="AI33" s="758"/>
      <c r="AJ33" s="759"/>
      <c r="AK33" s="744"/>
      <c r="AL33" s="744"/>
      <c r="AM33" s="744"/>
      <c r="AN33" s="744"/>
      <c r="AO33" s="744"/>
      <c r="AP33" s="744"/>
      <c r="AQ33" s="755"/>
      <c r="AR33" s="770"/>
      <c r="AS33" s="770"/>
      <c r="AT33" s="770"/>
      <c r="AU33" s="770"/>
      <c r="AV33" s="770"/>
      <c r="AW33" s="770"/>
      <c r="AX33" s="771"/>
    </row>
    <row r="34" spans="1:50" s="3" customFormat="1" ht="22.5" customHeight="1" x14ac:dyDescent="0.45">
      <c r="A34" s="780">
        <v>20</v>
      </c>
      <c r="B34" s="781"/>
      <c r="C34" s="782"/>
      <c r="D34" s="744"/>
      <c r="E34" s="744"/>
      <c r="F34" s="744"/>
      <c r="G34" s="744"/>
      <c r="H34" s="744"/>
      <c r="I34" s="744"/>
      <c r="J34" s="744"/>
      <c r="K34" s="744"/>
      <c r="L34" s="744"/>
      <c r="M34" s="744"/>
      <c r="N34" s="744"/>
      <c r="O34" s="744"/>
      <c r="P34" s="744"/>
      <c r="Q34" s="744"/>
      <c r="R34" s="755"/>
      <c r="S34" s="756"/>
      <c r="T34" s="537"/>
      <c r="U34" s="537"/>
      <c r="V34" s="537"/>
      <c r="W34" s="538"/>
      <c r="X34" s="757"/>
      <c r="Y34" s="758"/>
      <c r="Z34" s="758"/>
      <c r="AA34" s="758"/>
      <c r="AB34" s="759"/>
      <c r="AC34" s="757"/>
      <c r="AD34" s="758"/>
      <c r="AE34" s="758"/>
      <c r="AF34" s="758"/>
      <c r="AG34" s="758"/>
      <c r="AH34" s="758"/>
      <c r="AI34" s="758"/>
      <c r="AJ34" s="759"/>
      <c r="AK34" s="744"/>
      <c r="AL34" s="744"/>
      <c r="AM34" s="744"/>
      <c r="AN34" s="744"/>
      <c r="AO34" s="744"/>
      <c r="AP34" s="744"/>
      <c r="AQ34" s="755"/>
      <c r="AR34" s="770"/>
      <c r="AS34" s="770"/>
      <c r="AT34" s="770"/>
      <c r="AU34" s="770"/>
      <c r="AV34" s="770"/>
      <c r="AW34" s="770"/>
      <c r="AX34" s="771"/>
    </row>
    <row r="35" spans="1:50" s="3" customFormat="1" ht="22.5" customHeight="1" x14ac:dyDescent="0.45">
      <c r="A35" s="780">
        <v>21</v>
      </c>
      <c r="B35" s="781"/>
      <c r="C35" s="782"/>
      <c r="D35" s="744"/>
      <c r="E35" s="744"/>
      <c r="F35" s="744"/>
      <c r="G35" s="744"/>
      <c r="H35" s="744"/>
      <c r="I35" s="744"/>
      <c r="J35" s="744"/>
      <c r="K35" s="744"/>
      <c r="L35" s="744"/>
      <c r="M35" s="744"/>
      <c r="N35" s="744"/>
      <c r="O35" s="744"/>
      <c r="P35" s="744"/>
      <c r="Q35" s="744"/>
      <c r="R35" s="755"/>
      <c r="S35" s="756"/>
      <c r="T35" s="537"/>
      <c r="U35" s="537"/>
      <c r="V35" s="537"/>
      <c r="W35" s="538"/>
      <c r="X35" s="757"/>
      <c r="Y35" s="758"/>
      <c r="Z35" s="758"/>
      <c r="AA35" s="758"/>
      <c r="AB35" s="759"/>
      <c r="AC35" s="757"/>
      <c r="AD35" s="758"/>
      <c r="AE35" s="758"/>
      <c r="AF35" s="758"/>
      <c r="AG35" s="758"/>
      <c r="AH35" s="758"/>
      <c r="AI35" s="758"/>
      <c r="AJ35" s="759"/>
      <c r="AK35" s="744"/>
      <c r="AL35" s="744"/>
      <c r="AM35" s="744"/>
      <c r="AN35" s="744"/>
      <c r="AO35" s="744"/>
      <c r="AP35" s="744"/>
      <c r="AQ35" s="755"/>
      <c r="AR35" s="770"/>
      <c r="AS35" s="770"/>
      <c r="AT35" s="770"/>
      <c r="AU35" s="770"/>
      <c r="AV35" s="770"/>
      <c r="AW35" s="770"/>
      <c r="AX35" s="771"/>
    </row>
    <row r="36" spans="1:50" s="3" customFormat="1" ht="22.5" customHeight="1" x14ac:dyDescent="0.45">
      <c r="A36" s="780">
        <v>22</v>
      </c>
      <c r="B36" s="781"/>
      <c r="C36" s="782"/>
      <c r="D36" s="744"/>
      <c r="E36" s="744"/>
      <c r="F36" s="744"/>
      <c r="G36" s="744"/>
      <c r="H36" s="744"/>
      <c r="I36" s="744"/>
      <c r="J36" s="744"/>
      <c r="K36" s="744"/>
      <c r="L36" s="744"/>
      <c r="M36" s="744"/>
      <c r="N36" s="744"/>
      <c r="O36" s="744"/>
      <c r="P36" s="744"/>
      <c r="Q36" s="744"/>
      <c r="R36" s="755"/>
      <c r="S36" s="756"/>
      <c r="T36" s="537"/>
      <c r="U36" s="537"/>
      <c r="V36" s="537"/>
      <c r="W36" s="538"/>
      <c r="X36" s="757"/>
      <c r="Y36" s="758"/>
      <c r="Z36" s="758"/>
      <c r="AA36" s="758"/>
      <c r="AB36" s="759"/>
      <c r="AC36" s="757"/>
      <c r="AD36" s="758"/>
      <c r="AE36" s="758"/>
      <c r="AF36" s="758"/>
      <c r="AG36" s="758"/>
      <c r="AH36" s="758"/>
      <c r="AI36" s="758"/>
      <c r="AJ36" s="759"/>
      <c r="AK36" s="744"/>
      <c r="AL36" s="744"/>
      <c r="AM36" s="744"/>
      <c r="AN36" s="744"/>
      <c r="AO36" s="744"/>
      <c r="AP36" s="744"/>
      <c r="AQ36" s="755"/>
      <c r="AR36" s="770"/>
      <c r="AS36" s="770"/>
      <c r="AT36" s="770"/>
      <c r="AU36" s="770"/>
      <c r="AV36" s="770"/>
      <c r="AW36" s="770"/>
      <c r="AX36" s="771"/>
    </row>
    <row r="37" spans="1:50" s="3" customFormat="1" ht="22.5" customHeight="1" x14ac:dyDescent="0.45">
      <c r="A37" s="780">
        <v>23</v>
      </c>
      <c r="B37" s="781"/>
      <c r="C37" s="782"/>
      <c r="D37" s="744"/>
      <c r="E37" s="744"/>
      <c r="F37" s="744"/>
      <c r="G37" s="744"/>
      <c r="H37" s="744"/>
      <c r="I37" s="744"/>
      <c r="J37" s="744"/>
      <c r="K37" s="744"/>
      <c r="L37" s="744"/>
      <c r="M37" s="744"/>
      <c r="N37" s="744"/>
      <c r="O37" s="744"/>
      <c r="P37" s="744"/>
      <c r="Q37" s="744"/>
      <c r="R37" s="755"/>
      <c r="S37" s="756"/>
      <c r="T37" s="537"/>
      <c r="U37" s="537"/>
      <c r="V37" s="537"/>
      <c r="W37" s="538"/>
      <c r="X37" s="757"/>
      <c r="Y37" s="758"/>
      <c r="Z37" s="758"/>
      <c r="AA37" s="758"/>
      <c r="AB37" s="759"/>
      <c r="AC37" s="757"/>
      <c r="AD37" s="758"/>
      <c r="AE37" s="758"/>
      <c r="AF37" s="758"/>
      <c r="AG37" s="758"/>
      <c r="AH37" s="758"/>
      <c r="AI37" s="758"/>
      <c r="AJ37" s="759"/>
      <c r="AK37" s="744"/>
      <c r="AL37" s="744"/>
      <c r="AM37" s="744"/>
      <c r="AN37" s="744"/>
      <c r="AO37" s="744"/>
      <c r="AP37" s="744"/>
      <c r="AQ37" s="755"/>
      <c r="AR37" s="770"/>
      <c r="AS37" s="770"/>
      <c r="AT37" s="770"/>
      <c r="AU37" s="770"/>
      <c r="AV37" s="770"/>
      <c r="AW37" s="770"/>
      <c r="AX37" s="771"/>
    </row>
    <row r="38" spans="1:50" s="3" customFormat="1" ht="22.5" customHeight="1" x14ac:dyDescent="0.45">
      <c r="A38" s="780">
        <v>24</v>
      </c>
      <c r="B38" s="781"/>
      <c r="C38" s="782"/>
      <c r="D38" s="744"/>
      <c r="E38" s="744"/>
      <c r="F38" s="744"/>
      <c r="G38" s="744"/>
      <c r="H38" s="744"/>
      <c r="I38" s="744"/>
      <c r="J38" s="744"/>
      <c r="K38" s="744"/>
      <c r="L38" s="744"/>
      <c r="M38" s="744"/>
      <c r="N38" s="744"/>
      <c r="O38" s="744"/>
      <c r="P38" s="744"/>
      <c r="Q38" s="744"/>
      <c r="R38" s="755"/>
      <c r="S38" s="756"/>
      <c r="T38" s="537"/>
      <c r="U38" s="537"/>
      <c r="V38" s="537"/>
      <c r="W38" s="538"/>
      <c r="X38" s="757"/>
      <c r="Y38" s="758"/>
      <c r="Z38" s="758"/>
      <c r="AA38" s="758"/>
      <c r="AB38" s="759"/>
      <c r="AC38" s="757"/>
      <c r="AD38" s="758"/>
      <c r="AE38" s="758"/>
      <c r="AF38" s="758"/>
      <c r="AG38" s="758"/>
      <c r="AH38" s="758"/>
      <c r="AI38" s="758"/>
      <c r="AJ38" s="759"/>
      <c r="AK38" s="744"/>
      <c r="AL38" s="744"/>
      <c r="AM38" s="744"/>
      <c r="AN38" s="744"/>
      <c r="AO38" s="744"/>
      <c r="AP38" s="744"/>
      <c r="AQ38" s="755"/>
      <c r="AR38" s="770"/>
      <c r="AS38" s="770"/>
      <c r="AT38" s="770"/>
      <c r="AU38" s="770"/>
      <c r="AV38" s="770"/>
      <c r="AW38" s="770"/>
      <c r="AX38" s="771"/>
    </row>
    <row r="39" spans="1:50" s="3" customFormat="1" ht="22.5" customHeight="1" x14ac:dyDescent="0.45">
      <c r="A39" s="780">
        <v>25</v>
      </c>
      <c r="B39" s="781"/>
      <c r="C39" s="782"/>
      <c r="D39" s="744"/>
      <c r="E39" s="744"/>
      <c r="F39" s="744"/>
      <c r="G39" s="744"/>
      <c r="H39" s="744"/>
      <c r="I39" s="744"/>
      <c r="J39" s="744"/>
      <c r="K39" s="744"/>
      <c r="L39" s="744"/>
      <c r="M39" s="744"/>
      <c r="N39" s="744"/>
      <c r="O39" s="744"/>
      <c r="P39" s="744"/>
      <c r="Q39" s="744"/>
      <c r="R39" s="755"/>
      <c r="S39" s="756"/>
      <c r="T39" s="537"/>
      <c r="U39" s="537"/>
      <c r="V39" s="537"/>
      <c r="W39" s="538"/>
      <c r="X39" s="757"/>
      <c r="Y39" s="758"/>
      <c r="Z39" s="758"/>
      <c r="AA39" s="758"/>
      <c r="AB39" s="759"/>
      <c r="AC39" s="757"/>
      <c r="AD39" s="758"/>
      <c r="AE39" s="758"/>
      <c r="AF39" s="758"/>
      <c r="AG39" s="758"/>
      <c r="AH39" s="758"/>
      <c r="AI39" s="758"/>
      <c r="AJ39" s="759"/>
      <c r="AK39" s="744"/>
      <c r="AL39" s="744"/>
      <c r="AM39" s="744"/>
      <c r="AN39" s="744"/>
      <c r="AO39" s="744"/>
      <c r="AP39" s="744"/>
      <c r="AQ39" s="755"/>
      <c r="AR39" s="770"/>
      <c r="AS39" s="770"/>
      <c r="AT39" s="770"/>
      <c r="AU39" s="770"/>
      <c r="AV39" s="770"/>
      <c r="AW39" s="770"/>
      <c r="AX39" s="771"/>
    </row>
    <row r="40" spans="1:50" s="3" customFormat="1" ht="22.5" customHeight="1" x14ac:dyDescent="0.45">
      <c r="A40" s="780">
        <v>26</v>
      </c>
      <c r="B40" s="781"/>
      <c r="C40" s="782"/>
      <c r="D40" s="744"/>
      <c r="E40" s="744"/>
      <c r="F40" s="744"/>
      <c r="G40" s="744"/>
      <c r="H40" s="744"/>
      <c r="I40" s="744"/>
      <c r="J40" s="744"/>
      <c r="K40" s="744"/>
      <c r="L40" s="744"/>
      <c r="M40" s="744"/>
      <c r="N40" s="744"/>
      <c r="O40" s="744"/>
      <c r="P40" s="744"/>
      <c r="Q40" s="744"/>
      <c r="R40" s="755"/>
      <c r="S40" s="756"/>
      <c r="T40" s="537"/>
      <c r="U40" s="537"/>
      <c r="V40" s="537"/>
      <c r="W40" s="538"/>
      <c r="X40" s="757"/>
      <c r="Y40" s="758"/>
      <c r="Z40" s="758"/>
      <c r="AA40" s="758"/>
      <c r="AB40" s="759"/>
      <c r="AC40" s="757"/>
      <c r="AD40" s="758"/>
      <c r="AE40" s="758"/>
      <c r="AF40" s="758"/>
      <c r="AG40" s="758"/>
      <c r="AH40" s="758"/>
      <c r="AI40" s="758"/>
      <c r="AJ40" s="759"/>
      <c r="AK40" s="744"/>
      <c r="AL40" s="744"/>
      <c r="AM40" s="744"/>
      <c r="AN40" s="744"/>
      <c r="AO40" s="744"/>
      <c r="AP40" s="744"/>
      <c r="AQ40" s="755"/>
      <c r="AR40" s="770"/>
      <c r="AS40" s="770"/>
      <c r="AT40" s="770"/>
      <c r="AU40" s="770"/>
      <c r="AV40" s="770"/>
      <c r="AW40" s="770"/>
      <c r="AX40" s="771"/>
    </row>
    <row r="41" spans="1:50" s="3" customFormat="1" ht="22.5" customHeight="1" x14ac:dyDescent="0.45">
      <c r="A41" s="780">
        <v>27</v>
      </c>
      <c r="B41" s="781"/>
      <c r="C41" s="782"/>
      <c r="D41" s="744"/>
      <c r="E41" s="744"/>
      <c r="F41" s="744"/>
      <c r="G41" s="744"/>
      <c r="H41" s="744"/>
      <c r="I41" s="744"/>
      <c r="J41" s="744"/>
      <c r="K41" s="744"/>
      <c r="L41" s="744"/>
      <c r="M41" s="744"/>
      <c r="N41" s="744"/>
      <c r="O41" s="744"/>
      <c r="P41" s="744"/>
      <c r="Q41" s="744"/>
      <c r="R41" s="755"/>
      <c r="S41" s="756"/>
      <c r="T41" s="537"/>
      <c r="U41" s="537"/>
      <c r="V41" s="537"/>
      <c r="W41" s="538"/>
      <c r="X41" s="757"/>
      <c r="Y41" s="758"/>
      <c r="Z41" s="758"/>
      <c r="AA41" s="758"/>
      <c r="AB41" s="759"/>
      <c r="AC41" s="757"/>
      <c r="AD41" s="758"/>
      <c r="AE41" s="758"/>
      <c r="AF41" s="758"/>
      <c r="AG41" s="758"/>
      <c r="AH41" s="758"/>
      <c r="AI41" s="758"/>
      <c r="AJ41" s="759"/>
      <c r="AK41" s="744"/>
      <c r="AL41" s="744"/>
      <c r="AM41" s="744"/>
      <c r="AN41" s="744"/>
      <c r="AO41" s="744"/>
      <c r="AP41" s="744"/>
      <c r="AQ41" s="755"/>
      <c r="AR41" s="770"/>
      <c r="AS41" s="770"/>
      <c r="AT41" s="770"/>
      <c r="AU41" s="770"/>
      <c r="AV41" s="770"/>
      <c r="AW41" s="770"/>
      <c r="AX41" s="771"/>
    </row>
    <row r="42" spans="1:50" s="3" customFormat="1" ht="22.5" customHeight="1" x14ac:dyDescent="0.45">
      <c r="A42" s="780">
        <v>28</v>
      </c>
      <c r="B42" s="781"/>
      <c r="C42" s="782"/>
      <c r="D42" s="744"/>
      <c r="E42" s="744"/>
      <c r="F42" s="744"/>
      <c r="G42" s="744"/>
      <c r="H42" s="744"/>
      <c r="I42" s="744"/>
      <c r="J42" s="744"/>
      <c r="K42" s="744"/>
      <c r="L42" s="744"/>
      <c r="M42" s="744"/>
      <c r="N42" s="744"/>
      <c r="O42" s="744"/>
      <c r="P42" s="744"/>
      <c r="Q42" s="744"/>
      <c r="R42" s="755"/>
      <c r="S42" s="756"/>
      <c r="T42" s="537"/>
      <c r="U42" s="537"/>
      <c r="V42" s="537"/>
      <c r="W42" s="538"/>
      <c r="X42" s="757"/>
      <c r="Y42" s="758"/>
      <c r="Z42" s="758"/>
      <c r="AA42" s="758"/>
      <c r="AB42" s="759"/>
      <c r="AC42" s="757"/>
      <c r="AD42" s="758"/>
      <c r="AE42" s="758"/>
      <c r="AF42" s="758"/>
      <c r="AG42" s="758"/>
      <c r="AH42" s="758"/>
      <c r="AI42" s="758"/>
      <c r="AJ42" s="759"/>
      <c r="AK42" s="744"/>
      <c r="AL42" s="744"/>
      <c r="AM42" s="744"/>
      <c r="AN42" s="744"/>
      <c r="AO42" s="744"/>
      <c r="AP42" s="744"/>
      <c r="AQ42" s="755"/>
      <c r="AR42" s="770"/>
      <c r="AS42" s="770"/>
      <c r="AT42" s="770"/>
      <c r="AU42" s="770"/>
      <c r="AV42" s="770"/>
      <c r="AW42" s="770"/>
      <c r="AX42" s="771"/>
    </row>
    <row r="43" spans="1:50" s="3" customFormat="1" ht="22.5" customHeight="1" x14ac:dyDescent="0.45">
      <c r="A43" s="780">
        <v>29</v>
      </c>
      <c r="B43" s="781"/>
      <c r="C43" s="782"/>
      <c r="D43" s="744"/>
      <c r="E43" s="744"/>
      <c r="F43" s="744"/>
      <c r="G43" s="744"/>
      <c r="H43" s="744"/>
      <c r="I43" s="744"/>
      <c r="J43" s="744"/>
      <c r="K43" s="744"/>
      <c r="L43" s="744"/>
      <c r="M43" s="744"/>
      <c r="N43" s="744"/>
      <c r="O43" s="744"/>
      <c r="P43" s="744"/>
      <c r="Q43" s="744"/>
      <c r="R43" s="755"/>
      <c r="S43" s="756"/>
      <c r="T43" s="537"/>
      <c r="U43" s="537"/>
      <c r="V43" s="537"/>
      <c r="W43" s="538"/>
      <c r="X43" s="757"/>
      <c r="Y43" s="758"/>
      <c r="Z43" s="758"/>
      <c r="AA43" s="758"/>
      <c r="AB43" s="759"/>
      <c r="AC43" s="757"/>
      <c r="AD43" s="758"/>
      <c r="AE43" s="758"/>
      <c r="AF43" s="758"/>
      <c r="AG43" s="758"/>
      <c r="AH43" s="758"/>
      <c r="AI43" s="758"/>
      <c r="AJ43" s="759"/>
      <c r="AK43" s="744"/>
      <c r="AL43" s="744"/>
      <c r="AM43" s="744"/>
      <c r="AN43" s="744"/>
      <c r="AO43" s="744"/>
      <c r="AP43" s="744"/>
      <c r="AQ43" s="755"/>
      <c r="AR43" s="770"/>
      <c r="AS43" s="770"/>
      <c r="AT43" s="770"/>
      <c r="AU43" s="770"/>
      <c r="AV43" s="770"/>
      <c r="AW43" s="770"/>
      <c r="AX43" s="771"/>
    </row>
    <row r="44" spans="1:50" s="3" customFormat="1" ht="22.5" customHeight="1" x14ac:dyDescent="0.45">
      <c r="A44" s="780">
        <v>30</v>
      </c>
      <c r="B44" s="781"/>
      <c r="C44" s="782"/>
      <c r="D44" s="744"/>
      <c r="E44" s="744"/>
      <c r="F44" s="744"/>
      <c r="G44" s="744"/>
      <c r="H44" s="744"/>
      <c r="I44" s="744"/>
      <c r="J44" s="744"/>
      <c r="K44" s="744"/>
      <c r="L44" s="744"/>
      <c r="M44" s="744"/>
      <c r="N44" s="744"/>
      <c r="O44" s="744"/>
      <c r="P44" s="744"/>
      <c r="Q44" s="744"/>
      <c r="R44" s="755"/>
      <c r="S44" s="756"/>
      <c r="T44" s="537"/>
      <c r="U44" s="537"/>
      <c r="V44" s="537"/>
      <c r="W44" s="538"/>
      <c r="X44" s="757"/>
      <c r="Y44" s="758"/>
      <c r="Z44" s="758"/>
      <c r="AA44" s="758"/>
      <c r="AB44" s="759"/>
      <c r="AC44" s="757"/>
      <c r="AD44" s="758"/>
      <c r="AE44" s="758"/>
      <c r="AF44" s="758"/>
      <c r="AG44" s="758"/>
      <c r="AH44" s="758"/>
      <c r="AI44" s="758"/>
      <c r="AJ44" s="759"/>
      <c r="AK44" s="744"/>
      <c r="AL44" s="744"/>
      <c r="AM44" s="744"/>
      <c r="AN44" s="744"/>
      <c r="AO44" s="744"/>
      <c r="AP44" s="744"/>
      <c r="AQ44" s="755"/>
      <c r="AR44" s="770"/>
      <c r="AS44" s="770"/>
      <c r="AT44" s="770"/>
      <c r="AU44" s="770"/>
      <c r="AV44" s="770"/>
      <c r="AW44" s="770"/>
      <c r="AX44" s="771"/>
    </row>
    <row r="45" spans="1:50" s="3" customFormat="1" ht="22.5" customHeight="1" x14ac:dyDescent="0.45">
      <c r="A45" s="780">
        <v>31</v>
      </c>
      <c r="B45" s="781"/>
      <c r="C45" s="782"/>
      <c r="D45" s="744"/>
      <c r="E45" s="744"/>
      <c r="F45" s="744"/>
      <c r="G45" s="744"/>
      <c r="H45" s="744"/>
      <c r="I45" s="744"/>
      <c r="J45" s="744"/>
      <c r="K45" s="744"/>
      <c r="L45" s="744"/>
      <c r="M45" s="744"/>
      <c r="N45" s="744"/>
      <c r="O45" s="744"/>
      <c r="P45" s="744"/>
      <c r="Q45" s="744"/>
      <c r="R45" s="755"/>
      <c r="S45" s="756"/>
      <c r="T45" s="537"/>
      <c r="U45" s="537"/>
      <c r="V45" s="537"/>
      <c r="W45" s="538"/>
      <c r="X45" s="757"/>
      <c r="Y45" s="758"/>
      <c r="Z45" s="758"/>
      <c r="AA45" s="758"/>
      <c r="AB45" s="759"/>
      <c r="AC45" s="757"/>
      <c r="AD45" s="758"/>
      <c r="AE45" s="758"/>
      <c r="AF45" s="758"/>
      <c r="AG45" s="758"/>
      <c r="AH45" s="758"/>
      <c r="AI45" s="758"/>
      <c r="AJ45" s="759"/>
      <c r="AK45" s="744"/>
      <c r="AL45" s="744"/>
      <c r="AM45" s="744"/>
      <c r="AN45" s="744"/>
      <c r="AO45" s="744"/>
      <c r="AP45" s="744"/>
      <c r="AQ45" s="755"/>
      <c r="AR45" s="770"/>
      <c r="AS45" s="770"/>
      <c r="AT45" s="770"/>
      <c r="AU45" s="770"/>
      <c r="AV45" s="770"/>
      <c r="AW45" s="770"/>
      <c r="AX45" s="771"/>
    </row>
    <row r="46" spans="1:50" s="3" customFormat="1" ht="22.5" customHeight="1" x14ac:dyDescent="0.45">
      <c r="A46" s="780">
        <v>32</v>
      </c>
      <c r="B46" s="781"/>
      <c r="C46" s="782"/>
      <c r="D46" s="744"/>
      <c r="E46" s="744"/>
      <c r="F46" s="744"/>
      <c r="G46" s="744"/>
      <c r="H46" s="744"/>
      <c r="I46" s="744"/>
      <c r="J46" s="744"/>
      <c r="K46" s="744"/>
      <c r="L46" s="744"/>
      <c r="M46" s="744"/>
      <c r="N46" s="744"/>
      <c r="O46" s="744"/>
      <c r="P46" s="744"/>
      <c r="Q46" s="744"/>
      <c r="R46" s="755"/>
      <c r="S46" s="756"/>
      <c r="T46" s="537"/>
      <c r="U46" s="537"/>
      <c r="V46" s="537"/>
      <c r="W46" s="538"/>
      <c r="X46" s="757"/>
      <c r="Y46" s="758"/>
      <c r="Z46" s="758"/>
      <c r="AA46" s="758"/>
      <c r="AB46" s="759"/>
      <c r="AC46" s="757"/>
      <c r="AD46" s="758"/>
      <c r="AE46" s="758"/>
      <c r="AF46" s="758"/>
      <c r="AG46" s="758"/>
      <c r="AH46" s="758"/>
      <c r="AI46" s="758"/>
      <c r="AJ46" s="759"/>
      <c r="AK46" s="744"/>
      <c r="AL46" s="744"/>
      <c r="AM46" s="744"/>
      <c r="AN46" s="744"/>
      <c r="AO46" s="744"/>
      <c r="AP46" s="744"/>
      <c r="AQ46" s="755"/>
      <c r="AR46" s="770"/>
      <c r="AS46" s="770"/>
      <c r="AT46" s="770"/>
      <c r="AU46" s="770"/>
      <c r="AV46" s="770"/>
      <c r="AW46" s="770"/>
      <c r="AX46" s="771"/>
    </row>
    <row r="47" spans="1:50" s="3" customFormat="1" ht="22.5" customHeight="1" x14ac:dyDescent="0.45">
      <c r="A47" s="780">
        <v>33</v>
      </c>
      <c r="B47" s="781"/>
      <c r="C47" s="782"/>
      <c r="D47" s="744"/>
      <c r="E47" s="744"/>
      <c r="F47" s="744"/>
      <c r="G47" s="744"/>
      <c r="H47" s="744"/>
      <c r="I47" s="744"/>
      <c r="J47" s="744"/>
      <c r="K47" s="744"/>
      <c r="L47" s="744"/>
      <c r="M47" s="744"/>
      <c r="N47" s="744"/>
      <c r="O47" s="744"/>
      <c r="P47" s="744"/>
      <c r="Q47" s="744"/>
      <c r="R47" s="755"/>
      <c r="S47" s="756"/>
      <c r="T47" s="537"/>
      <c r="U47" s="537"/>
      <c r="V47" s="537"/>
      <c r="W47" s="538"/>
      <c r="X47" s="757"/>
      <c r="Y47" s="758"/>
      <c r="Z47" s="758"/>
      <c r="AA47" s="758"/>
      <c r="AB47" s="759"/>
      <c r="AC47" s="757"/>
      <c r="AD47" s="758"/>
      <c r="AE47" s="758"/>
      <c r="AF47" s="758"/>
      <c r="AG47" s="758"/>
      <c r="AH47" s="758"/>
      <c r="AI47" s="758"/>
      <c r="AJ47" s="759"/>
      <c r="AK47" s="744"/>
      <c r="AL47" s="744"/>
      <c r="AM47" s="744"/>
      <c r="AN47" s="744"/>
      <c r="AO47" s="744"/>
      <c r="AP47" s="744"/>
      <c r="AQ47" s="755"/>
      <c r="AR47" s="770"/>
      <c r="AS47" s="770"/>
      <c r="AT47" s="770"/>
      <c r="AU47" s="770"/>
      <c r="AV47" s="770"/>
      <c r="AW47" s="770"/>
      <c r="AX47" s="771"/>
    </row>
    <row r="48" spans="1:50" s="3" customFormat="1" ht="22.5" customHeight="1" x14ac:dyDescent="0.45">
      <c r="A48" s="780">
        <v>34</v>
      </c>
      <c r="B48" s="781"/>
      <c r="C48" s="782"/>
      <c r="D48" s="744"/>
      <c r="E48" s="744"/>
      <c r="F48" s="744"/>
      <c r="G48" s="744"/>
      <c r="H48" s="744"/>
      <c r="I48" s="744"/>
      <c r="J48" s="744"/>
      <c r="K48" s="744"/>
      <c r="L48" s="744"/>
      <c r="M48" s="744"/>
      <c r="N48" s="744"/>
      <c r="O48" s="744"/>
      <c r="P48" s="744"/>
      <c r="Q48" s="744"/>
      <c r="R48" s="755"/>
      <c r="S48" s="756"/>
      <c r="T48" s="537"/>
      <c r="U48" s="537"/>
      <c r="V48" s="537"/>
      <c r="W48" s="538"/>
      <c r="X48" s="757"/>
      <c r="Y48" s="758"/>
      <c r="Z48" s="758"/>
      <c r="AA48" s="758"/>
      <c r="AB48" s="759"/>
      <c r="AC48" s="757"/>
      <c r="AD48" s="758"/>
      <c r="AE48" s="758"/>
      <c r="AF48" s="758"/>
      <c r="AG48" s="758"/>
      <c r="AH48" s="758"/>
      <c r="AI48" s="758"/>
      <c r="AJ48" s="759"/>
      <c r="AK48" s="744"/>
      <c r="AL48" s="744"/>
      <c r="AM48" s="744"/>
      <c r="AN48" s="744"/>
      <c r="AO48" s="744"/>
      <c r="AP48" s="744"/>
      <c r="AQ48" s="755"/>
      <c r="AR48" s="770"/>
      <c r="AS48" s="770"/>
      <c r="AT48" s="770"/>
      <c r="AU48" s="770"/>
      <c r="AV48" s="770"/>
      <c r="AW48" s="770"/>
      <c r="AX48" s="771"/>
    </row>
    <row r="49" spans="1:50" s="3" customFormat="1" ht="22.5" customHeight="1" x14ac:dyDescent="0.45">
      <c r="A49" s="780">
        <v>35</v>
      </c>
      <c r="B49" s="781"/>
      <c r="C49" s="782"/>
      <c r="D49" s="744"/>
      <c r="E49" s="744"/>
      <c r="F49" s="744"/>
      <c r="G49" s="744"/>
      <c r="H49" s="744"/>
      <c r="I49" s="744"/>
      <c r="J49" s="744"/>
      <c r="K49" s="744"/>
      <c r="L49" s="744"/>
      <c r="M49" s="744"/>
      <c r="N49" s="744"/>
      <c r="O49" s="744"/>
      <c r="P49" s="744"/>
      <c r="Q49" s="744"/>
      <c r="R49" s="755"/>
      <c r="S49" s="756"/>
      <c r="T49" s="537"/>
      <c r="U49" s="537"/>
      <c r="V49" s="537"/>
      <c r="W49" s="538"/>
      <c r="X49" s="757"/>
      <c r="Y49" s="758"/>
      <c r="Z49" s="758"/>
      <c r="AA49" s="758"/>
      <c r="AB49" s="759"/>
      <c r="AC49" s="757"/>
      <c r="AD49" s="758"/>
      <c r="AE49" s="758"/>
      <c r="AF49" s="758"/>
      <c r="AG49" s="758"/>
      <c r="AH49" s="758"/>
      <c r="AI49" s="758"/>
      <c r="AJ49" s="759"/>
      <c r="AK49" s="744"/>
      <c r="AL49" s="744"/>
      <c r="AM49" s="744"/>
      <c r="AN49" s="744"/>
      <c r="AO49" s="744"/>
      <c r="AP49" s="744"/>
      <c r="AQ49" s="755"/>
      <c r="AR49" s="770"/>
      <c r="AS49" s="770"/>
      <c r="AT49" s="770"/>
      <c r="AU49" s="770"/>
      <c r="AV49" s="770"/>
      <c r="AW49" s="770"/>
      <c r="AX49" s="771"/>
    </row>
    <row r="50" spans="1:50" s="3" customFormat="1" ht="22.5" customHeight="1" x14ac:dyDescent="0.45">
      <c r="A50" s="780">
        <v>36</v>
      </c>
      <c r="B50" s="781"/>
      <c r="C50" s="782"/>
      <c r="D50" s="744"/>
      <c r="E50" s="744"/>
      <c r="F50" s="744"/>
      <c r="G50" s="744"/>
      <c r="H50" s="744"/>
      <c r="I50" s="744"/>
      <c r="J50" s="744"/>
      <c r="K50" s="744"/>
      <c r="L50" s="744"/>
      <c r="M50" s="744"/>
      <c r="N50" s="744"/>
      <c r="O50" s="744"/>
      <c r="P50" s="744"/>
      <c r="Q50" s="744"/>
      <c r="R50" s="755"/>
      <c r="S50" s="756"/>
      <c r="T50" s="537"/>
      <c r="U50" s="537"/>
      <c r="V50" s="537"/>
      <c r="W50" s="538"/>
      <c r="X50" s="757"/>
      <c r="Y50" s="758"/>
      <c r="Z50" s="758"/>
      <c r="AA50" s="758"/>
      <c r="AB50" s="759"/>
      <c r="AC50" s="757"/>
      <c r="AD50" s="758"/>
      <c r="AE50" s="758"/>
      <c r="AF50" s="758"/>
      <c r="AG50" s="758"/>
      <c r="AH50" s="758"/>
      <c r="AI50" s="758"/>
      <c r="AJ50" s="759"/>
      <c r="AK50" s="744"/>
      <c r="AL50" s="744"/>
      <c r="AM50" s="744"/>
      <c r="AN50" s="744"/>
      <c r="AO50" s="744"/>
      <c r="AP50" s="744"/>
      <c r="AQ50" s="755"/>
      <c r="AR50" s="770"/>
      <c r="AS50" s="770"/>
      <c r="AT50" s="770"/>
      <c r="AU50" s="770"/>
      <c r="AV50" s="770"/>
      <c r="AW50" s="770"/>
      <c r="AX50" s="771"/>
    </row>
    <row r="51" spans="1:50" s="3" customFormat="1" ht="22.5" customHeight="1" x14ac:dyDescent="0.45">
      <c r="A51" s="780">
        <v>37</v>
      </c>
      <c r="B51" s="781"/>
      <c r="C51" s="782"/>
      <c r="D51" s="744"/>
      <c r="E51" s="744"/>
      <c r="F51" s="744"/>
      <c r="G51" s="744"/>
      <c r="H51" s="744"/>
      <c r="I51" s="744"/>
      <c r="J51" s="744"/>
      <c r="K51" s="744"/>
      <c r="L51" s="744"/>
      <c r="M51" s="744"/>
      <c r="N51" s="744"/>
      <c r="O51" s="744"/>
      <c r="P51" s="744"/>
      <c r="Q51" s="744"/>
      <c r="R51" s="755"/>
      <c r="S51" s="756"/>
      <c r="T51" s="537"/>
      <c r="U51" s="537"/>
      <c r="V51" s="537"/>
      <c r="W51" s="538"/>
      <c r="X51" s="757"/>
      <c r="Y51" s="758"/>
      <c r="Z51" s="758"/>
      <c r="AA51" s="758"/>
      <c r="AB51" s="759"/>
      <c r="AC51" s="757"/>
      <c r="AD51" s="758"/>
      <c r="AE51" s="758"/>
      <c r="AF51" s="758"/>
      <c r="AG51" s="758"/>
      <c r="AH51" s="758"/>
      <c r="AI51" s="758"/>
      <c r="AJ51" s="759"/>
      <c r="AK51" s="744"/>
      <c r="AL51" s="744"/>
      <c r="AM51" s="744"/>
      <c r="AN51" s="744"/>
      <c r="AO51" s="744"/>
      <c r="AP51" s="744"/>
      <c r="AQ51" s="755"/>
      <c r="AR51" s="770"/>
      <c r="AS51" s="770"/>
      <c r="AT51" s="770"/>
      <c r="AU51" s="770"/>
      <c r="AV51" s="770"/>
      <c r="AW51" s="770"/>
      <c r="AX51" s="771"/>
    </row>
    <row r="52" spans="1:50" s="3" customFormat="1" ht="22.5" customHeight="1" x14ac:dyDescent="0.45">
      <c r="A52" s="780">
        <v>38</v>
      </c>
      <c r="B52" s="781"/>
      <c r="C52" s="782"/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55"/>
      <c r="S52" s="756"/>
      <c r="T52" s="537"/>
      <c r="U52" s="537"/>
      <c r="V52" s="537"/>
      <c r="W52" s="538"/>
      <c r="X52" s="757"/>
      <c r="Y52" s="758"/>
      <c r="Z52" s="758"/>
      <c r="AA52" s="758"/>
      <c r="AB52" s="759"/>
      <c r="AC52" s="757"/>
      <c r="AD52" s="758"/>
      <c r="AE52" s="758"/>
      <c r="AF52" s="758"/>
      <c r="AG52" s="758"/>
      <c r="AH52" s="758"/>
      <c r="AI52" s="758"/>
      <c r="AJ52" s="759"/>
      <c r="AK52" s="744"/>
      <c r="AL52" s="744"/>
      <c r="AM52" s="744"/>
      <c r="AN52" s="744"/>
      <c r="AO52" s="744"/>
      <c r="AP52" s="744"/>
      <c r="AQ52" s="755"/>
      <c r="AR52" s="770"/>
      <c r="AS52" s="770"/>
      <c r="AT52" s="770"/>
      <c r="AU52" s="770"/>
      <c r="AV52" s="770"/>
      <c r="AW52" s="770"/>
      <c r="AX52" s="771"/>
    </row>
    <row r="53" spans="1:50" s="3" customFormat="1" ht="22.5" customHeight="1" x14ac:dyDescent="0.45">
      <c r="A53" s="780">
        <v>39</v>
      </c>
      <c r="B53" s="781"/>
      <c r="C53" s="782"/>
      <c r="D53" s="744"/>
      <c r="E53" s="744"/>
      <c r="F53" s="744"/>
      <c r="G53" s="744"/>
      <c r="H53" s="744"/>
      <c r="I53" s="744"/>
      <c r="J53" s="744"/>
      <c r="K53" s="744"/>
      <c r="L53" s="744"/>
      <c r="M53" s="744"/>
      <c r="N53" s="744"/>
      <c r="O53" s="744"/>
      <c r="P53" s="744"/>
      <c r="Q53" s="744"/>
      <c r="R53" s="755"/>
      <c r="S53" s="756"/>
      <c r="T53" s="537"/>
      <c r="U53" s="537"/>
      <c r="V53" s="537"/>
      <c r="W53" s="538"/>
      <c r="X53" s="757"/>
      <c r="Y53" s="758"/>
      <c r="Z53" s="758"/>
      <c r="AA53" s="758"/>
      <c r="AB53" s="759"/>
      <c r="AC53" s="757"/>
      <c r="AD53" s="758"/>
      <c r="AE53" s="758"/>
      <c r="AF53" s="758"/>
      <c r="AG53" s="758"/>
      <c r="AH53" s="758"/>
      <c r="AI53" s="758"/>
      <c r="AJ53" s="759"/>
      <c r="AK53" s="744"/>
      <c r="AL53" s="744"/>
      <c r="AM53" s="744"/>
      <c r="AN53" s="744"/>
      <c r="AO53" s="744"/>
      <c r="AP53" s="744"/>
      <c r="AQ53" s="755"/>
      <c r="AR53" s="770"/>
      <c r="AS53" s="770"/>
      <c r="AT53" s="770"/>
      <c r="AU53" s="770"/>
      <c r="AV53" s="770"/>
      <c r="AW53" s="770"/>
      <c r="AX53" s="771"/>
    </row>
    <row r="54" spans="1:50" s="3" customFormat="1" ht="22.5" customHeight="1" x14ac:dyDescent="0.45">
      <c r="A54" s="783">
        <v>40</v>
      </c>
      <c r="B54" s="784"/>
      <c r="C54" s="785"/>
      <c r="D54" s="786"/>
      <c r="E54" s="786"/>
      <c r="F54" s="786"/>
      <c r="G54" s="786"/>
      <c r="H54" s="786"/>
      <c r="I54" s="786"/>
      <c r="J54" s="786"/>
      <c r="K54" s="786"/>
      <c r="L54" s="786"/>
      <c r="M54" s="786"/>
      <c r="N54" s="786"/>
      <c r="O54" s="786"/>
      <c r="P54" s="786"/>
      <c r="Q54" s="786"/>
      <c r="R54" s="787"/>
      <c r="S54" s="788"/>
      <c r="T54" s="789"/>
      <c r="U54" s="789"/>
      <c r="V54" s="789"/>
      <c r="W54" s="790"/>
      <c r="X54" s="791"/>
      <c r="Y54" s="792"/>
      <c r="Z54" s="792"/>
      <c r="AA54" s="792"/>
      <c r="AB54" s="793"/>
      <c r="AC54" s="791"/>
      <c r="AD54" s="792"/>
      <c r="AE54" s="792"/>
      <c r="AF54" s="792"/>
      <c r="AG54" s="792"/>
      <c r="AH54" s="792"/>
      <c r="AI54" s="792"/>
      <c r="AJ54" s="793"/>
      <c r="AK54" s="786"/>
      <c r="AL54" s="786"/>
      <c r="AM54" s="786"/>
      <c r="AN54" s="786"/>
      <c r="AO54" s="786"/>
      <c r="AP54" s="786"/>
      <c r="AQ54" s="787"/>
      <c r="AR54" s="794"/>
      <c r="AS54" s="794"/>
      <c r="AT54" s="794"/>
      <c r="AU54" s="794"/>
      <c r="AV54" s="794"/>
      <c r="AW54" s="794"/>
      <c r="AX54" s="795"/>
    </row>
    <row r="55" spans="1:50" s="78" customFormat="1" ht="4.5" customHeight="1" x14ac:dyDescent="0.4">
      <c r="AP55" s="525"/>
      <c r="AQ55" s="525"/>
      <c r="AR55" s="525"/>
      <c r="AS55" s="525"/>
      <c r="AT55" s="525"/>
      <c r="AU55" s="525"/>
      <c r="AV55" s="525"/>
      <c r="AW55" s="525"/>
      <c r="AX55" s="525"/>
    </row>
    <row r="56" spans="1:50" ht="16.5" customHeight="1" x14ac:dyDescent="0.45">
      <c r="A56" s="526" t="s">
        <v>1980</v>
      </c>
      <c r="B56" s="527"/>
      <c r="C56" s="527"/>
      <c r="D56" s="527"/>
      <c r="E56" s="527"/>
      <c r="F56" s="528"/>
      <c r="G56" s="529"/>
      <c r="H56" s="529"/>
      <c r="I56" s="529"/>
      <c r="J56" s="529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30"/>
      <c r="AG56" s="26"/>
      <c r="AH56" s="531" t="s">
        <v>1962</v>
      </c>
      <c r="AI56" s="531"/>
      <c r="AJ56" s="531"/>
      <c r="AK56" s="530"/>
      <c r="AL56" s="532"/>
      <c r="AM56" s="532"/>
      <c r="AN56" s="532"/>
      <c r="AP56" s="533" t="s">
        <v>1963</v>
      </c>
      <c r="AQ56" s="534"/>
      <c r="AR56" s="534"/>
      <c r="AS56" s="535"/>
      <c r="AT56" s="536"/>
      <c r="AU56" s="537"/>
      <c r="AV56" s="537"/>
      <c r="AW56" s="537"/>
      <c r="AX56" s="538"/>
    </row>
  </sheetData>
  <sheetProtection selectLockedCells="1"/>
  <mergeCells count="447">
    <mergeCell ref="AP55:AX55"/>
    <mergeCell ref="A56:F56"/>
    <mergeCell ref="G56:AF56"/>
    <mergeCell ref="AH56:AJ56"/>
    <mergeCell ref="AK56:AN56"/>
    <mergeCell ref="AP56:AS56"/>
    <mergeCell ref="AT56:AX56"/>
    <mergeCell ref="O54:R54"/>
    <mergeCell ref="S54:W54"/>
    <mergeCell ref="X54:AB54"/>
    <mergeCell ref="AC54:AJ54"/>
    <mergeCell ref="AK54:AQ54"/>
    <mergeCell ref="AR54:AX54"/>
    <mergeCell ref="S53:W53"/>
    <mergeCell ref="X53:AB53"/>
    <mergeCell ref="AC53:AJ53"/>
    <mergeCell ref="AK53:AQ53"/>
    <mergeCell ref="AR53:AX53"/>
    <mergeCell ref="A54:B54"/>
    <mergeCell ref="C54:G54"/>
    <mergeCell ref="H54:L54"/>
    <mergeCell ref="M54:N54"/>
    <mergeCell ref="A53:B53"/>
    <mergeCell ref="C53:G53"/>
    <mergeCell ref="H53:L53"/>
    <mergeCell ref="M53:N53"/>
    <mergeCell ref="O53:R53"/>
    <mergeCell ref="S52:W52"/>
    <mergeCell ref="X52:AB52"/>
    <mergeCell ref="AC52:AJ52"/>
    <mergeCell ref="AK52:AQ52"/>
    <mergeCell ref="AR52:AX52"/>
    <mergeCell ref="S51:W51"/>
    <mergeCell ref="X51:AB51"/>
    <mergeCell ref="AC51:AJ51"/>
    <mergeCell ref="AK51:AQ51"/>
    <mergeCell ref="AR51:AX51"/>
    <mergeCell ref="A52:B52"/>
    <mergeCell ref="C52:G52"/>
    <mergeCell ref="H52:L52"/>
    <mergeCell ref="M52:N52"/>
    <mergeCell ref="A51:B51"/>
    <mergeCell ref="C51:G51"/>
    <mergeCell ref="H51:L51"/>
    <mergeCell ref="M51:N51"/>
    <mergeCell ref="O50:R50"/>
    <mergeCell ref="O52:R52"/>
    <mergeCell ref="O51:R51"/>
    <mergeCell ref="S50:W50"/>
    <mergeCell ref="X50:AB50"/>
    <mergeCell ref="AC50:AJ50"/>
    <mergeCell ref="AK50:AQ50"/>
    <mergeCell ref="AR50:AX50"/>
    <mergeCell ref="S49:W49"/>
    <mergeCell ref="X49:AB49"/>
    <mergeCell ref="AC49:AJ49"/>
    <mergeCell ref="AK49:AQ49"/>
    <mergeCell ref="AR49:AX49"/>
    <mergeCell ref="O49:R49"/>
    <mergeCell ref="A50:B50"/>
    <mergeCell ref="C50:G50"/>
    <mergeCell ref="H50:L50"/>
    <mergeCell ref="M50:N50"/>
    <mergeCell ref="A49:B49"/>
    <mergeCell ref="C49:G49"/>
    <mergeCell ref="H49:L49"/>
    <mergeCell ref="M49:N49"/>
    <mergeCell ref="S48:W48"/>
    <mergeCell ref="X48:AB48"/>
    <mergeCell ref="AC48:AJ48"/>
    <mergeCell ref="AK48:AQ48"/>
    <mergeCell ref="AR48:AX48"/>
    <mergeCell ref="S47:W47"/>
    <mergeCell ref="X47:AB47"/>
    <mergeCell ref="AC47:AJ47"/>
    <mergeCell ref="AK47:AQ47"/>
    <mergeCell ref="AR47:AX47"/>
    <mergeCell ref="A48:B48"/>
    <mergeCell ref="C48:G48"/>
    <mergeCell ref="H48:L48"/>
    <mergeCell ref="M48:N48"/>
    <mergeCell ref="A47:B47"/>
    <mergeCell ref="C47:G47"/>
    <mergeCell ref="H47:L47"/>
    <mergeCell ref="M47:N47"/>
    <mergeCell ref="O46:R46"/>
    <mergeCell ref="O48:R48"/>
    <mergeCell ref="O47:R47"/>
    <mergeCell ref="S46:W46"/>
    <mergeCell ref="X46:AB46"/>
    <mergeCell ref="AC46:AJ46"/>
    <mergeCell ref="AK46:AQ46"/>
    <mergeCell ref="AR46:AX46"/>
    <mergeCell ref="S45:W45"/>
    <mergeCell ref="X45:AB45"/>
    <mergeCell ref="AC45:AJ45"/>
    <mergeCell ref="AK45:AQ45"/>
    <mergeCell ref="AR45:AX45"/>
    <mergeCell ref="O45:R45"/>
    <mergeCell ref="A46:B46"/>
    <mergeCell ref="C46:G46"/>
    <mergeCell ref="H46:L46"/>
    <mergeCell ref="M46:N46"/>
    <mergeCell ref="A45:B45"/>
    <mergeCell ref="C45:G45"/>
    <mergeCell ref="H45:L45"/>
    <mergeCell ref="M45:N45"/>
    <mergeCell ref="S44:W44"/>
    <mergeCell ref="X44:AB44"/>
    <mergeCell ref="AC44:AJ44"/>
    <mergeCell ref="AK44:AQ44"/>
    <mergeCell ref="AR44:AX44"/>
    <mergeCell ref="S43:W43"/>
    <mergeCell ref="X43:AB43"/>
    <mergeCell ref="AC43:AJ43"/>
    <mergeCell ref="AK43:AQ43"/>
    <mergeCell ref="AR43:AX43"/>
    <mergeCell ref="A44:B44"/>
    <mergeCell ref="C44:G44"/>
    <mergeCell ref="H44:L44"/>
    <mergeCell ref="M44:N44"/>
    <mergeCell ref="A43:B43"/>
    <mergeCell ref="C43:G43"/>
    <mergeCell ref="H43:L43"/>
    <mergeCell ref="M43:N43"/>
    <mergeCell ref="O42:R42"/>
    <mergeCell ref="O44:R44"/>
    <mergeCell ref="O43:R43"/>
    <mergeCell ref="S42:W42"/>
    <mergeCell ref="X42:AB42"/>
    <mergeCell ref="AC42:AJ42"/>
    <mergeCell ref="AK42:AQ42"/>
    <mergeCell ref="AR42:AX42"/>
    <mergeCell ref="S41:W41"/>
    <mergeCell ref="X41:AB41"/>
    <mergeCell ref="AC41:AJ41"/>
    <mergeCell ref="AK41:AQ41"/>
    <mergeCell ref="AR41:AX41"/>
    <mergeCell ref="O41:R41"/>
    <mergeCell ref="A42:B42"/>
    <mergeCell ref="C42:G42"/>
    <mergeCell ref="H42:L42"/>
    <mergeCell ref="M42:N42"/>
    <mergeCell ref="A41:B41"/>
    <mergeCell ref="C41:G41"/>
    <mergeCell ref="H41:L41"/>
    <mergeCell ref="M41:N41"/>
    <mergeCell ref="S40:W40"/>
    <mergeCell ref="X40:AB40"/>
    <mergeCell ref="AC40:AJ40"/>
    <mergeCell ref="AK40:AQ40"/>
    <mergeCell ref="AR40:AX40"/>
    <mergeCell ref="S39:W39"/>
    <mergeCell ref="X39:AB39"/>
    <mergeCell ref="AC39:AJ39"/>
    <mergeCell ref="AK39:AQ39"/>
    <mergeCell ref="AR39:AX39"/>
    <mergeCell ref="A40:B40"/>
    <mergeCell ref="C40:G40"/>
    <mergeCell ref="H40:L40"/>
    <mergeCell ref="M40:N40"/>
    <mergeCell ref="A39:B39"/>
    <mergeCell ref="C39:G39"/>
    <mergeCell ref="H39:L39"/>
    <mergeCell ref="M39:N39"/>
    <mergeCell ref="O38:R38"/>
    <mergeCell ref="O40:R40"/>
    <mergeCell ref="O39:R39"/>
    <mergeCell ref="S38:W38"/>
    <mergeCell ref="X38:AB38"/>
    <mergeCell ref="AC38:AJ38"/>
    <mergeCell ref="AK38:AQ38"/>
    <mergeCell ref="AR38:AX38"/>
    <mergeCell ref="S37:W37"/>
    <mergeCell ref="X37:AB37"/>
    <mergeCell ref="AC37:AJ37"/>
    <mergeCell ref="AK37:AQ37"/>
    <mergeCell ref="AR37:AX37"/>
    <mergeCell ref="O37:R37"/>
    <mergeCell ref="A38:B38"/>
    <mergeCell ref="C38:G38"/>
    <mergeCell ref="H38:L38"/>
    <mergeCell ref="M38:N38"/>
    <mergeCell ref="A37:B37"/>
    <mergeCell ref="C37:G37"/>
    <mergeCell ref="H37:L37"/>
    <mergeCell ref="M37:N37"/>
    <mergeCell ref="S36:W36"/>
    <mergeCell ref="X36:AB36"/>
    <mergeCell ref="AC36:AJ36"/>
    <mergeCell ref="AK36:AQ36"/>
    <mergeCell ref="AR36:AX36"/>
    <mergeCell ref="S35:W35"/>
    <mergeCell ref="X35:AB35"/>
    <mergeCell ref="AC35:AJ35"/>
    <mergeCell ref="AK35:AQ35"/>
    <mergeCell ref="AR35:AX35"/>
    <mergeCell ref="A36:B36"/>
    <mergeCell ref="C36:G36"/>
    <mergeCell ref="H36:L36"/>
    <mergeCell ref="M36:N36"/>
    <mergeCell ref="A35:B35"/>
    <mergeCell ref="C35:G35"/>
    <mergeCell ref="H35:L35"/>
    <mergeCell ref="M35:N35"/>
    <mergeCell ref="O34:R34"/>
    <mergeCell ref="O36:R36"/>
    <mergeCell ref="O35:R35"/>
    <mergeCell ref="S34:W34"/>
    <mergeCell ref="X34:AB34"/>
    <mergeCell ref="AC34:AJ34"/>
    <mergeCell ref="AK34:AQ34"/>
    <mergeCell ref="AR34:AX34"/>
    <mergeCell ref="S33:W33"/>
    <mergeCell ref="X33:AB33"/>
    <mergeCell ref="AC33:AJ33"/>
    <mergeCell ref="AK33:AQ33"/>
    <mergeCell ref="AR33:AX33"/>
    <mergeCell ref="O33:R33"/>
    <mergeCell ref="A34:B34"/>
    <mergeCell ref="C34:G34"/>
    <mergeCell ref="H34:L34"/>
    <mergeCell ref="M34:N34"/>
    <mergeCell ref="A33:B33"/>
    <mergeCell ref="C33:G33"/>
    <mergeCell ref="H33:L33"/>
    <mergeCell ref="M33:N33"/>
    <mergeCell ref="S32:W32"/>
    <mergeCell ref="X32:AB32"/>
    <mergeCell ref="AC32:AJ32"/>
    <mergeCell ref="AK32:AQ32"/>
    <mergeCell ref="AR32:AX32"/>
    <mergeCell ref="S31:W31"/>
    <mergeCell ref="X31:AB31"/>
    <mergeCell ref="AC31:AJ31"/>
    <mergeCell ref="AK31:AQ31"/>
    <mergeCell ref="AR31:AX31"/>
    <mergeCell ref="A32:B32"/>
    <mergeCell ref="C32:G32"/>
    <mergeCell ref="H32:L32"/>
    <mergeCell ref="M32:N32"/>
    <mergeCell ref="A31:B31"/>
    <mergeCell ref="C31:G31"/>
    <mergeCell ref="H31:L31"/>
    <mergeCell ref="M31:N31"/>
    <mergeCell ref="O30:R30"/>
    <mergeCell ref="O32:R32"/>
    <mergeCell ref="O31:R31"/>
    <mergeCell ref="S30:W30"/>
    <mergeCell ref="X30:AB30"/>
    <mergeCell ref="AC30:AJ30"/>
    <mergeCell ref="AK30:AQ30"/>
    <mergeCell ref="AR30:AX30"/>
    <mergeCell ref="S29:W29"/>
    <mergeCell ref="X29:AB29"/>
    <mergeCell ref="AC29:AJ29"/>
    <mergeCell ref="AK29:AQ29"/>
    <mergeCell ref="AR29:AX29"/>
    <mergeCell ref="O29:R29"/>
    <mergeCell ref="A30:B30"/>
    <mergeCell ref="C30:G30"/>
    <mergeCell ref="H30:L30"/>
    <mergeCell ref="M30:N30"/>
    <mergeCell ref="A29:B29"/>
    <mergeCell ref="C29:G29"/>
    <mergeCell ref="H29:L29"/>
    <mergeCell ref="M29:N29"/>
    <mergeCell ref="S28:W28"/>
    <mergeCell ref="X28:AB28"/>
    <mergeCell ref="AC28:AJ28"/>
    <mergeCell ref="AK28:AQ28"/>
    <mergeCell ref="AR28:AX28"/>
    <mergeCell ref="S27:W27"/>
    <mergeCell ref="X27:AB27"/>
    <mergeCell ref="AC27:AJ27"/>
    <mergeCell ref="AK27:AQ27"/>
    <mergeCell ref="AR27:AX27"/>
    <mergeCell ref="A28:B28"/>
    <mergeCell ref="C28:G28"/>
    <mergeCell ref="H28:L28"/>
    <mergeCell ref="M28:N28"/>
    <mergeCell ref="A27:B27"/>
    <mergeCell ref="C27:G27"/>
    <mergeCell ref="H27:L27"/>
    <mergeCell ref="M27:N27"/>
    <mergeCell ref="O26:R26"/>
    <mergeCell ref="O28:R28"/>
    <mergeCell ref="O27:R27"/>
    <mergeCell ref="S26:W26"/>
    <mergeCell ref="X26:AB26"/>
    <mergeCell ref="AC26:AJ26"/>
    <mergeCell ref="AK26:AQ26"/>
    <mergeCell ref="AR26:AX26"/>
    <mergeCell ref="S25:W25"/>
    <mergeCell ref="X25:AB25"/>
    <mergeCell ref="AC25:AJ25"/>
    <mergeCell ref="AK25:AQ25"/>
    <mergeCell ref="AR25:AX25"/>
    <mergeCell ref="O25:R25"/>
    <mergeCell ref="A26:B26"/>
    <mergeCell ref="C26:G26"/>
    <mergeCell ref="H26:L26"/>
    <mergeCell ref="M26:N26"/>
    <mergeCell ref="A25:B25"/>
    <mergeCell ref="C25:G25"/>
    <mergeCell ref="H25:L25"/>
    <mergeCell ref="M25:N25"/>
    <mergeCell ref="O24:R24"/>
    <mergeCell ref="S24:W24"/>
    <mergeCell ref="X24:AB24"/>
    <mergeCell ref="AC24:AJ24"/>
    <mergeCell ref="AK24:AQ24"/>
    <mergeCell ref="AR24:AX24"/>
    <mergeCell ref="S23:W23"/>
    <mergeCell ref="X23:AB23"/>
    <mergeCell ref="AC23:AJ23"/>
    <mergeCell ref="AK23:AQ23"/>
    <mergeCell ref="AR23:AX23"/>
    <mergeCell ref="O23:R23"/>
    <mergeCell ref="A24:B24"/>
    <mergeCell ref="C24:G24"/>
    <mergeCell ref="H24:L24"/>
    <mergeCell ref="M24:N24"/>
    <mergeCell ref="A23:B23"/>
    <mergeCell ref="C23:G23"/>
    <mergeCell ref="H23:L23"/>
    <mergeCell ref="M23:N23"/>
    <mergeCell ref="AR19:AX19"/>
    <mergeCell ref="O19:R19"/>
    <mergeCell ref="A22:B22"/>
    <mergeCell ref="C22:G22"/>
    <mergeCell ref="H22:L22"/>
    <mergeCell ref="M22:N22"/>
    <mergeCell ref="A21:B21"/>
    <mergeCell ref="C21:G21"/>
    <mergeCell ref="H21:L21"/>
    <mergeCell ref="M21:N21"/>
    <mergeCell ref="O22:R22"/>
    <mergeCell ref="S22:W22"/>
    <mergeCell ref="X22:AB22"/>
    <mergeCell ref="AC22:AJ22"/>
    <mergeCell ref="AK22:AQ22"/>
    <mergeCell ref="AR22:AX22"/>
    <mergeCell ref="S21:W21"/>
    <mergeCell ref="X21:AB21"/>
    <mergeCell ref="AC21:AJ21"/>
    <mergeCell ref="AK21:AQ21"/>
    <mergeCell ref="AR21:AX21"/>
    <mergeCell ref="O21:R21"/>
    <mergeCell ref="AC17:AJ17"/>
    <mergeCell ref="AK17:AQ17"/>
    <mergeCell ref="AR17:AX17"/>
    <mergeCell ref="O17:R17"/>
    <mergeCell ref="S20:W20"/>
    <mergeCell ref="X20:AB20"/>
    <mergeCell ref="AC20:AJ20"/>
    <mergeCell ref="AK20:AQ20"/>
    <mergeCell ref="AR20:AX20"/>
    <mergeCell ref="S19:W19"/>
    <mergeCell ref="X19:AB19"/>
    <mergeCell ref="AC19:AJ19"/>
    <mergeCell ref="AK19:AQ19"/>
    <mergeCell ref="A20:B20"/>
    <mergeCell ref="C20:G20"/>
    <mergeCell ref="H20:L20"/>
    <mergeCell ref="M20:N20"/>
    <mergeCell ref="A19:B19"/>
    <mergeCell ref="C19:G19"/>
    <mergeCell ref="H19:L19"/>
    <mergeCell ref="M19:N19"/>
    <mergeCell ref="O20:R20"/>
    <mergeCell ref="AR16:AX16"/>
    <mergeCell ref="S15:W15"/>
    <mergeCell ref="X15:AB15"/>
    <mergeCell ref="AC15:AJ15"/>
    <mergeCell ref="AK15:AQ15"/>
    <mergeCell ref="AR15:AX15"/>
    <mergeCell ref="A18:B18"/>
    <mergeCell ref="C18:G18"/>
    <mergeCell ref="H18:L18"/>
    <mergeCell ref="M18:N18"/>
    <mergeCell ref="A17:B17"/>
    <mergeCell ref="C17:G17"/>
    <mergeCell ref="H17:L17"/>
    <mergeCell ref="M17:N17"/>
    <mergeCell ref="O18:R18"/>
    <mergeCell ref="S18:W18"/>
    <mergeCell ref="X18:AB18"/>
    <mergeCell ref="AC18:AJ18"/>
    <mergeCell ref="AK18:AQ18"/>
    <mergeCell ref="AR18:AX18"/>
    <mergeCell ref="S17:W17"/>
    <mergeCell ref="X17:AB17"/>
    <mergeCell ref="A16:B16"/>
    <mergeCell ref="C16:G16"/>
    <mergeCell ref="H16:L16"/>
    <mergeCell ref="M16:N16"/>
    <mergeCell ref="S14:W14"/>
    <mergeCell ref="X14:AB14"/>
    <mergeCell ref="AC14:AJ14"/>
    <mergeCell ref="AK14:AQ14"/>
    <mergeCell ref="A15:B15"/>
    <mergeCell ref="C15:G15"/>
    <mergeCell ref="H15:L15"/>
    <mergeCell ref="M15:N15"/>
    <mergeCell ref="O15:R15"/>
    <mergeCell ref="O16:R16"/>
    <mergeCell ref="S16:W16"/>
    <mergeCell ref="X16:AB16"/>
    <mergeCell ref="AC16:AJ16"/>
    <mergeCell ref="AK16:AQ16"/>
    <mergeCell ref="A13:B14"/>
    <mergeCell ref="C13:R13"/>
    <mergeCell ref="S13:AQ13"/>
    <mergeCell ref="AR13:AX14"/>
    <mergeCell ref="C14:G14"/>
    <mergeCell ref="H14:L14"/>
    <mergeCell ref="M14:N14"/>
    <mergeCell ref="O14:R14"/>
    <mergeCell ref="AR11:AT11"/>
    <mergeCell ref="AJ11:AL11"/>
    <mergeCell ref="AM11:AP11"/>
    <mergeCell ref="AN1:AX9"/>
    <mergeCell ref="Y1:AM1"/>
    <mergeCell ref="AB2:AM2"/>
    <mergeCell ref="AB3:AM3"/>
    <mergeCell ref="AB4:AM4"/>
    <mergeCell ref="AB5:AM5"/>
    <mergeCell ref="AB6:AM6"/>
    <mergeCell ref="AB7:AM7"/>
    <mergeCell ref="AB8:AM8"/>
    <mergeCell ref="AB9:AM9"/>
    <mergeCell ref="Y2:AA2"/>
    <mergeCell ref="Y3:AA3"/>
    <mergeCell ref="Y4:AA4"/>
    <mergeCell ref="Y5:AA5"/>
    <mergeCell ref="AU11:AX11"/>
    <mergeCell ref="Y6:AA6"/>
    <mergeCell ref="Y7:AA7"/>
    <mergeCell ref="W1:X9"/>
    <mergeCell ref="Y8:AA8"/>
    <mergeCell ref="Y9:AA9"/>
    <mergeCell ref="A11:F11"/>
    <mergeCell ref="G11:V11"/>
    <mergeCell ref="X11:Z11"/>
    <mergeCell ref="AA11:AH11"/>
    <mergeCell ref="S1:V9"/>
  </mergeCells>
  <dataValidations count="5">
    <dataValidation type="list" allowBlank="1" showInputMessage="1" showErrorMessage="1" sqref="AB6:AM6" xr:uid="{BEF47F8C-CA21-4810-8B03-2B0A99EBB8D2}">
      <formula1>INDIRECT(SUBSTITUTE($AB$5,"_"," "))</formula1>
    </dataValidation>
    <dataValidation type="list" allowBlank="1" showInputMessage="1" showErrorMessage="1" sqref="AA32:AA54" xr:uid="{2199DDD1-ADD5-449D-A3DC-3FDAEA7D406E}">
      <formula1>INDIRECT(SUBSTITUTE($AA$11,"_"," "))</formula1>
    </dataValidation>
    <dataValidation type="list" allowBlank="1" showInputMessage="1" showErrorMessage="1" sqref="AL32:AQ54 AB5:AM5" xr:uid="{160CD69F-63E6-4247-9A4C-40BA0A8B82ED}">
      <formula1>districts</formula1>
    </dataValidation>
    <dataValidation type="list" allowBlank="1" showInputMessage="1" showErrorMessage="1" sqref="AD4:AI4" xr:uid="{E3BEC924-A492-4F70-B880-9C31E897CBE5}">
      <formula1>DIVERSOS</formula1>
    </dataValidation>
    <dataValidation type="list" allowBlank="1" showInputMessage="1" showErrorMessage="1" sqref="AD8:AI8" xr:uid="{88612E84-D839-49C0-827D-594811A84F4E}">
      <formula1>Culturas</formula1>
    </dataValidation>
  </dataValidations>
  <printOptions horizontalCentered="1"/>
  <pageMargins left="0.1" right="0.1" top="0.1" bottom="0.65" header="0.3" footer="0.1"/>
  <pageSetup orientation="landscape" r:id="rId1"/>
  <headerFooter>
    <oddFooter>&amp;C&amp;"Arial Nova Cond Light,Bold"&amp;8O REPRESENTANTE DOS FACILITADORES&amp;"-,Regular"&amp;11
&amp;"Arial Nova Cond Light,Italic"&amp;8Assinatura legível e carimbo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2845-2E01-43D7-B653-E3B63A0FD265}">
  <sheetPr codeName="Sheet22"/>
  <dimension ref="A1:BN284"/>
  <sheetViews>
    <sheetView topLeftCell="X1" workbookViewId="0">
      <selection activeCell="AG9" sqref="AG9"/>
    </sheetView>
  </sheetViews>
  <sheetFormatPr defaultRowHeight="14.25" x14ac:dyDescent="0.45"/>
  <cols>
    <col min="34" max="34" width="27.33203125" style="277" customWidth="1"/>
  </cols>
  <sheetData>
    <row r="1" spans="1:58" x14ac:dyDescent="0.45">
      <c r="S1" t="s">
        <v>1903</v>
      </c>
      <c r="AC1" t="s">
        <v>2526</v>
      </c>
      <c r="AE1" t="s">
        <v>1867</v>
      </c>
      <c r="AV1" t="s">
        <v>2598</v>
      </c>
    </row>
    <row r="2" spans="1:58" x14ac:dyDescent="0.45">
      <c r="AE2" t="s">
        <v>1217</v>
      </c>
      <c r="AH2" s="277" t="s">
        <v>2601</v>
      </c>
    </row>
    <row r="3" spans="1:58" x14ac:dyDescent="0.45">
      <c r="AE3" t="s">
        <v>2527</v>
      </c>
      <c r="AH3" s="277">
        <v>110037181</v>
      </c>
    </row>
    <row r="4" spans="1:58" x14ac:dyDescent="0.45">
      <c r="AE4" t="s">
        <v>1218</v>
      </c>
      <c r="AH4" s="277" t="s">
        <v>2602</v>
      </c>
    </row>
    <row r="5" spans="1:58" x14ac:dyDescent="0.45">
      <c r="AE5" t="s">
        <v>2528</v>
      </c>
      <c r="AH5" s="277" t="s">
        <v>93</v>
      </c>
    </row>
    <row r="6" spans="1:58" x14ac:dyDescent="0.45">
      <c r="AE6" t="s">
        <v>2529</v>
      </c>
      <c r="AH6" s="277" t="s">
        <v>416</v>
      </c>
    </row>
    <row r="7" spans="1:58" x14ac:dyDescent="0.45">
      <c r="AE7" t="s">
        <v>1219</v>
      </c>
      <c r="AH7" s="277" t="s">
        <v>1333</v>
      </c>
    </row>
    <row r="8" spans="1:58" x14ac:dyDescent="0.45">
      <c r="AE8" t="s">
        <v>1220</v>
      </c>
      <c r="AH8" s="277" t="s">
        <v>416</v>
      </c>
    </row>
    <row r="10" spans="1:58" x14ac:dyDescent="0.45">
      <c r="A10" t="s">
        <v>2530</v>
      </c>
      <c r="E10" t="s">
        <v>1800</v>
      </c>
      <c r="Y10" t="s">
        <v>2531</v>
      </c>
      <c r="AB10" t="s">
        <v>1877</v>
      </c>
      <c r="AM10" t="s">
        <v>2532</v>
      </c>
      <c r="AP10">
        <v>45114</v>
      </c>
      <c r="AW10" t="s">
        <v>1222</v>
      </c>
      <c r="BF10">
        <v>45114</v>
      </c>
    </row>
    <row r="12" spans="1:58" x14ac:dyDescent="0.45">
      <c r="A12" t="s">
        <v>1223</v>
      </c>
      <c r="I12" t="s">
        <v>1224</v>
      </c>
      <c r="AE12" t="s">
        <v>1225</v>
      </c>
    </row>
    <row r="13" spans="1:58" x14ac:dyDescent="0.45">
      <c r="A13">
        <v>1</v>
      </c>
      <c r="B13" t="s">
        <v>1226</v>
      </c>
      <c r="D13">
        <v>6</v>
      </c>
      <c r="E13" t="s">
        <v>1227</v>
      </c>
      <c r="I13">
        <v>1</v>
      </c>
      <c r="J13" t="s">
        <v>2094</v>
      </c>
      <c r="Y13">
        <v>6</v>
      </c>
      <c r="Z13" t="s">
        <v>1228</v>
      </c>
      <c r="AE13" t="s">
        <v>1229</v>
      </c>
      <c r="AF13" t="s">
        <v>1230</v>
      </c>
      <c r="AH13" s="277" t="s">
        <v>1231</v>
      </c>
      <c r="AI13" t="s">
        <v>1232</v>
      </c>
      <c r="AK13" t="s">
        <v>1233</v>
      </c>
      <c r="AL13" t="s">
        <v>1234</v>
      </c>
      <c r="AN13" t="s">
        <v>1235</v>
      </c>
      <c r="AO13" t="s">
        <v>1236</v>
      </c>
      <c r="AQ13" t="s">
        <v>1237</v>
      </c>
      <c r="AR13" t="s">
        <v>1238</v>
      </c>
      <c r="AU13" t="s">
        <v>1239</v>
      </c>
      <c r="AV13" t="s">
        <v>1240</v>
      </c>
    </row>
    <row r="14" spans="1:58" x14ac:dyDescent="0.45">
      <c r="A14">
        <v>2</v>
      </c>
      <c r="B14" t="s">
        <v>1241</v>
      </c>
      <c r="D14">
        <v>7</v>
      </c>
      <c r="E14" t="s">
        <v>1242</v>
      </c>
      <c r="I14">
        <v>2</v>
      </c>
      <c r="J14" t="s">
        <v>1243</v>
      </c>
      <c r="Y14">
        <v>7</v>
      </c>
      <c r="Z14" t="s">
        <v>1244</v>
      </c>
      <c r="AE14" t="s">
        <v>1245</v>
      </c>
      <c r="AF14" t="s">
        <v>1246</v>
      </c>
      <c r="AH14" s="277" t="s">
        <v>1247</v>
      </c>
      <c r="AI14" t="s">
        <v>1248</v>
      </c>
      <c r="AK14" t="s">
        <v>1249</v>
      </c>
      <c r="AL14" t="s">
        <v>1248</v>
      </c>
      <c r="AN14" t="s">
        <v>1250</v>
      </c>
      <c r="AO14" t="s">
        <v>1251</v>
      </c>
      <c r="AQ14" t="s">
        <v>1252</v>
      </c>
      <c r="AR14" t="s">
        <v>1253</v>
      </c>
      <c r="AU14" t="s">
        <v>1254</v>
      </c>
      <c r="AV14" t="s">
        <v>1255</v>
      </c>
    </row>
    <row r="15" spans="1:58" x14ac:dyDescent="0.45">
      <c r="A15">
        <v>3</v>
      </c>
      <c r="B15" t="s">
        <v>1256</v>
      </c>
      <c r="D15">
        <v>8</v>
      </c>
      <c r="E15" t="s">
        <v>1257</v>
      </c>
      <c r="I15">
        <v>3</v>
      </c>
      <c r="J15" t="s">
        <v>1258</v>
      </c>
      <c r="Y15">
        <v>8</v>
      </c>
      <c r="Z15" t="s">
        <v>1259</v>
      </c>
      <c r="AE15" t="s">
        <v>1260</v>
      </c>
      <c r="AF15" t="s">
        <v>1261</v>
      </c>
      <c r="AH15" s="277" t="s">
        <v>1262</v>
      </c>
      <c r="AI15" t="s">
        <v>1263</v>
      </c>
      <c r="AK15" t="s">
        <v>1264</v>
      </c>
      <c r="AL15" t="s">
        <v>1265</v>
      </c>
      <c r="AN15" t="s">
        <v>1266</v>
      </c>
      <c r="AO15" t="s">
        <v>1267</v>
      </c>
      <c r="AQ15" t="s">
        <v>1268</v>
      </c>
      <c r="AR15" t="s">
        <v>1269</v>
      </c>
      <c r="AU15" t="s">
        <v>1270</v>
      </c>
      <c r="AV15" t="s">
        <v>1271</v>
      </c>
    </row>
    <row r="16" spans="1:58" x14ac:dyDescent="0.45">
      <c r="A16">
        <v>4</v>
      </c>
      <c r="B16" t="s">
        <v>1272</v>
      </c>
      <c r="D16">
        <v>9</v>
      </c>
      <c r="E16" t="s">
        <v>1273</v>
      </c>
      <c r="I16">
        <v>4</v>
      </c>
      <c r="J16" t="s">
        <v>1274</v>
      </c>
      <c r="Y16">
        <v>9</v>
      </c>
      <c r="Z16" t="s">
        <v>1275</v>
      </c>
      <c r="AE16" t="s">
        <v>1276</v>
      </c>
      <c r="AF16" t="s">
        <v>1277</v>
      </c>
      <c r="AH16" s="277" t="s">
        <v>1278</v>
      </c>
      <c r="AI16" t="s">
        <v>1279</v>
      </c>
      <c r="AK16" t="s">
        <v>1280</v>
      </c>
      <c r="AL16" t="s">
        <v>1281</v>
      </c>
      <c r="AN16" t="s">
        <v>1282</v>
      </c>
      <c r="AO16" t="s">
        <v>1283</v>
      </c>
      <c r="AQ16" t="s">
        <v>1284</v>
      </c>
      <c r="AR16" t="s">
        <v>1285</v>
      </c>
      <c r="AU16" t="s">
        <v>1286</v>
      </c>
      <c r="AV16" t="s">
        <v>1287</v>
      </c>
    </row>
    <row r="17" spans="1:66" x14ac:dyDescent="0.45">
      <c r="A17">
        <v>5</v>
      </c>
      <c r="B17" t="s">
        <v>1288</v>
      </c>
      <c r="D17">
        <v>10</v>
      </c>
      <c r="E17" t="s">
        <v>1289</v>
      </c>
      <c r="I17">
        <v>5</v>
      </c>
      <c r="J17" t="s">
        <v>1290</v>
      </c>
      <c r="Y17">
        <v>10</v>
      </c>
      <c r="Z17" t="s">
        <v>1289</v>
      </c>
      <c r="AE17" t="s">
        <v>1291</v>
      </c>
      <c r="AF17" t="s">
        <v>1292</v>
      </c>
      <c r="AH17" s="277" t="s">
        <v>1293</v>
      </c>
      <c r="AI17" t="s">
        <v>1294</v>
      </c>
      <c r="AK17" t="s">
        <v>1295</v>
      </c>
      <c r="AL17" t="s">
        <v>1296</v>
      </c>
      <c r="AN17" t="s">
        <v>1297</v>
      </c>
      <c r="AO17" t="s">
        <v>1298</v>
      </c>
      <c r="AQ17" t="s">
        <v>1299</v>
      </c>
      <c r="AR17" t="s">
        <v>1300</v>
      </c>
      <c r="AU17" t="s">
        <v>1301</v>
      </c>
      <c r="AV17" t="s">
        <v>1302</v>
      </c>
    </row>
    <row r="19" spans="1:66" x14ac:dyDescent="0.45">
      <c r="A19" t="s">
        <v>1148</v>
      </c>
      <c r="C19" t="s">
        <v>2282</v>
      </c>
      <c r="Q19" t="s">
        <v>1303</v>
      </c>
      <c r="AD19" t="s">
        <v>1304</v>
      </c>
      <c r="AI19" t="s">
        <v>1305</v>
      </c>
      <c r="AU19" t="s">
        <v>1306</v>
      </c>
      <c r="BN19" t="s">
        <v>2296</v>
      </c>
    </row>
    <row r="20" spans="1:66" x14ac:dyDescent="0.45">
      <c r="C20" t="s">
        <v>2302</v>
      </c>
      <c r="G20" t="s">
        <v>2303</v>
      </c>
      <c r="K20" t="s">
        <v>1307</v>
      </c>
      <c r="O20" t="s">
        <v>1965</v>
      </c>
      <c r="P20" t="s">
        <v>1308</v>
      </c>
      <c r="Q20" t="s">
        <v>2533</v>
      </c>
      <c r="V20" t="s">
        <v>1309</v>
      </c>
      <c r="AA20" t="s">
        <v>1310</v>
      </c>
      <c r="AD20" t="s">
        <v>1311</v>
      </c>
      <c r="AG20" t="s">
        <v>1312</v>
      </c>
      <c r="AI20" t="s">
        <v>1313</v>
      </c>
      <c r="AO20" t="s">
        <v>1314</v>
      </c>
      <c r="AU20" t="s">
        <v>1315</v>
      </c>
      <c r="AW20" t="s">
        <v>1316</v>
      </c>
      <c r="AY20" t="s">
        <v>1317</v>
      </c>
      <c r="BA20" t="s">
        <v>1318</v>
      </c>
      <c r="BC20" t="s">
        <v>1319</v>
      </c>
      <c r="BE20" t="s">
        <v>1320</v>
      </c>
    </row>
    <row r="23" spans="1:66" x14ac:dyDescent="0.45">
      <c r="A23">
        <v>1</v>
      </c>
      <c r="C23" t="s">
        <v>2410</v>
      </c>
      <c r="G23" t="s">
        <v>2603</v>
      </c>
      <c r="O23" t="s">
        <v>1264</v>
      </c>
      <c r="Q23" t="s">
        <v>416</v>
      </c>
      <c r="V23" t="s">
        <v>2604</v>
      </c>
      <c r="AA23">
        <v>862838442</v>
      </c>
      <c r="AI23" t="s">
        <v>2605</v>
      </c>
      <c r="BN23" t="s">
        <v>1332</v>
      </c>
    </row>
    <row r="24" spans="1:66" x14ac:dyDescent="0.45">
      <c r="A24">
        <v>2</v>
      </c>
      <c r="C24" t="s">
        <v>2606</v>
      </c>
      <c r="G24" t="s">
        <v>2607</v>
      </c>
      <c r="O24" t="s">
        <v>1264</v>
      </c>
      <c r="Q24" t="s">
        <v>416</v>
      </c>
      <c r="V24" t="s">
        <v>2604</v>
      </c>
      <c r="AA24">
        <v>864117549</v>
      </c>
      <c r="AI24" t="s">
        <v>2605</v>
      </c>
      <c r="BN24" t="s">
        <v>1332</v>
      </c>
    </row>
    <row r="25" spans="1:66" x14ac:dyDescent="0.45">
      <c r="A25">
        <v>3</v>
      </c>
      <c r="C25" t="s">
        <v>2608</v>
      </c>
      <c r="G25" t="s">
        <v>2609</v>
      </c>
      <c r="O25" t="s">
        <v>1264</v>
      </c>
      <c r="Q25" t="s">
        <v>416</v>
      </c>
      <c r="V25" t="s">
        <v>2604</v>
      </c>
      <c r="AI25" t="s">
        <v>2605</v>
      </c>
      <c r="AO25" t="s">
        <v>1932</v>
      </c>
      <c r="BN25" t="s">
        <v>1332</v>
      </c>
    </row>
    <row r="26" spans="1:66" x14ac:dyDescent="0.45">
      <c r="A26">
        <v>4</v>
      </c>
      <c r="C26" t="s">
        <v>2335</v>
      </c>
      <c r="G26" t="s">
        <v>2610</v>
      </c>
      <c r="O26" t="s">
        <v>1264</v>
      </c>
      <c r="Q26" t="s">
        <v>416</v>
      </c>
      <c r="V26" t="s">
        <v>2604</v>
      </c>
      <c r="AA26">
        <v>867804030</v>
      </c>
      <c r="AI26" t="s">
        <v>2605</v>
      </c>
      <c r="AO26" t="s">
        <v>1927</v>
      </c>
      <c r="BN26" t="s">
        <v>1332</v>
      </c>
    </row>
    <row r="27" spans="1:66" x14ac:dyDescent="0.45">
      <c r="A27">
        <v>5</v>
      </c>
      <c r="C27" t="s">
        <v>2611</v>
      </c>
      <c r="G27" t="s">
        <v>2612</v>
      </c>
      <c r="O27" t="s">
        <v>1264</v>
      </c>
      <c r="Q27" t="s">
        <v>416</v>
      </c>
      <c r="V27" t="s">
        <v>2604</v>
      </c>
      <c r="AA27">
        <v>876371829</v>
      </c>
      <c r="AI27" t="s">
        <v>2605</v>
      </c>
      <c r="AO27" t="s">
        <v>1928</v>
      </c>
      <c r="BN27" t="s">
        <v>1332</v>
      </c>
    </row>
    <row r="28" spans="1:66" x14ac:dyDescent="0.45">
      <c r="A28">
        <v>6</v>
      </c>
      <c r="C28" t="s">
        <v>2613</v>
      </c>
      <c r="G28" t="s">
        <v>2600</v>
      </c>
      <c r="O28" t="s">
        <v>1264</v>
      </c>
      <c r="Q28" t="s">
        <v>416</v>
      </c>
      <c r="V28" t="s">
        <v>2604</v>
      </c>
      <c r="AA28">
        <v>875331670</v>
      </c>
      <c r="AI28" t="s">
        <v>2605</v>
      </c>
      <c r="BN28" t="s">
        <v>1332</v>
      </c>
    </row>
    <row r="29" spans="1:66" x14ac:dyDescent="0.45">
      <c r="A29">
        <v>7</v>
      </c>
      <c r="C29" t="s">
        <v>2614</v>
      </c>
      <c r="G29" t="s">
        <v>2615</v>
      </c>
      <c r="O29" t="s">
        <v>1264</v>
      </c>
      <c r="Q29" t="s">
        <v>416</v>
      </c>
      <c r="V29" t="s">
        <v>2604</v>
      </c>
      <c r="AA29">
        <v>865113412</v>
      </c>
      <c r="AI29" t="s">
        <v>2605</v>
      </c>
      <c r="BN29" t="s">
        <v>1332</v>
      </c>
    </row>
    <row r="30" spans="1:66" x14ac:dyDescent="0.45">
      <c r="A30">
        <v>8</v>
      </c>
      <c r="C30" t="s">
        <v>2616</v>
      </c>
      <c r="G30" t="s">
        <v>2617</v>
      </c>
      <c r="O30" t="s">
        <v>1264</v>
      </c>
      <c r="Q30" t="s">
        <v>416</v>
      </c>
      <c r="V30" t="s">
        <v>2604</v>
      </c>
      <c r="AA30">
        <v>867418776</v>
      </c>
      <c r="AI30" t="s">
        <v>2605</v>
      </c>
      <c r="BN30" t="s">
        <v>1332</v>
      </c>
    </row>
    <row r="31" spans="1:66" x14ac:dyDescent="0.45">
      <c r="A31">
        <v>9</v>
      </c>
      <c r="C31" t="s">
        <v>2618</v>
      </c>
      <c r="G31" t="s">
        <v>2619</v>
      </c>
      <c r="O31" t="s">
        <v>1264</v>
      </c>
      <c r="Q31" t="s">
        <v>416</v>
      </c>
      <c r="V31" t="s">
        <v>2604</v>
      </c>
      <c r="AA31">
        <v>874494884</v>
      </c>
      <c r="AI31" t="s">
        <v>2605</v>
      </c>
      <c r="BN31" t="s">
        <v>1332</v>
      </c>
    </row>
    <row r="32" spans="1:66" x14ac:dyDescent="0.45">
      <c r="A32">
        <v>10</v>
      </c>
      <c r="C32" t="s">
        <v>2620</v>
      </c>
      <c r="G32" t="s">
        <v>2603</v>
      </c>
      <c r="O32" t="s">
        <v>1264</v>
      </c>
      <c r="Q32" t="s">
        <v>416</v>
      </c>
      <c r="V32" t="s">
        <v>2604</v>
      </c>
      <c r="AA32">
        <v>863926840</v>
      </c>
      <c r="AI32" t="s">
        <v>2605</v>
      </c>
      <c r="BN32" t="s">
        <v>1332</v>
      </c>
    </row>
    <row r="33" spans="1:66" x14ac:dyDescent="0.45">
      <c r="A33">
        <v>11</v>
      </c>
      <c r="C33" t="s">
        <v>2400</v>
      </c>
      <c r="G33" t="s">
        <v>2612</v>
      </c>
      <c r="O33" t="s">
        <v>1264</v>
      </c>
      <c r="Q33" t="s">
        <v>416</v>
      </c>
      <c r="V33" t="s">
        <v>2604</v>
      </c>
      <c r="AA33">
        <v>862170955</v>
      </c>
      <c r="AI33" t="s">
        <v>2605</v>
      </c>
      <c r="BN33" t="s">
        <v>1332</v>
      </c>
    </row>
    <row r="34" spans="1:66" x14ac:dyDescent="0.45">
      <c r="A34">
        <v>12</v>
      </c>
      <c r="C34" t="s">
        <v>2621</v>
      </c>
      <c r="G34" t="s">
        <v>2612</v>
      </c>
      <c r="O34" t="s">
        <v>1231</v>
      </c>
      <c r="Q34" t="s">
        <v>416</v>
      </c>
      <c r="V34" t="s">
        <v>2604</v>
      </c>
      <c r="AA34">
        <v>862103101</v>
      </c>
      <c r="AI34" t="s">
        <v>2605</v>
      </c>
      <c r="BN34" t="s">
        <v>1332</v>
      </c>
    </row>
    <row r="35" spans="1:66" x14ac:dyDescent="0.45">
      <c r="A35">
        <v>13</v>
      </c>
      <c r="C35" t="s">
        <v>2622</v>
      </c>
      <c r="G35" t="s">
        <v>2623</v>
      </c>
      <c r="O35" t="s">
        <v>1231</v>
      </c>
      <c r="Q35" t="s">
        <v>416</v>
      </c>
      <c r="AI35" t="s">
        <v>2605</v>
      </c>
      <c r="BN35" t="s">
        <v>1332</v>
      </c>
    </row>
    <row r="36" spans="1:66" x14ac:dyDescent="0.45">
      <c r="A36">
        <v>14</v>
      </c>
      <c r="C36" t="s">
        <v>2624</v>
      </c>
      <c r="G36" t="s">
        <v>2603</v>
      </c>
      <c r="O36" t="s">
        <v>1264</v>
      </c>
      <c r="Q36" t="s">
        <v>416</v>
      </c>
      <c r="AA36">
        <v>868104244</v>
      </c>
      <c r="AI36" t="s">
        <v>2605</v>
      </c>
      <c r="BN36" t="s">
        <v>1332</v>
      </c>
    </row>
    <row r="37" spans="1:66" x14ac:dyDescent="0.45">
      <c r="A37">
        <v>15</v>
      </c>
      <c r="C37" t="s">
        <v>2625</v>
      </c>
      <c r="G37" t="s">
        <v>2610</v>
      </c>
      <c r="O37" t="s">
        <v>1264</v>
      </c>
      <c r="Q37" t="s">
        <v>416</v>
      </c>
      <c r="V37" t="s">
        <v>2604</v>
      </c>
      <c r="AI37" t="s">
        <v>2605</v>
      </c>
      <c r="BN37" t="s">
        <v>1332</v>
      </c>
    </row>
    <row r="38" spans="1:66" x14ac:dyDescent="0.45">
      <c r="A38">
        <v>16</v>
      </c>
      <c r="C38" t="s">
        <v>2626</v>
      </c>
      <c r="G38" t="s">
        <v>2600</v>
      </c>
      <c r="O38" t="s">
        <v>1264</v>
      </c>
      <c r="Q38" t="s">
        <v>416</v>
      </c>
      <c r="V38" t="s">
        <v>2604</v>
      </c>
      <c r="AI38" t="s">
        <v>2605</v>
      </c>
      <c r="BN38" t="s">
        <v>1332</v>
      </c>
    </row>
    <row r="39" spans="1:66" x14ac:dyDescent="0.45">
      <c r="A39">
        <v>17</v>
      </c>
      <c r="C39" t="s">
        <v>2627</v>
      </c>
      <c r="G39" t="s">
        <v>2603</v>
      </c>
      <c r="O39" t="s">
        <v>1264</v>
      </c>
      <c r="Q39" t="s">
        <v>416</v>
      </c>
      <c r="V39" t="s">
        <v>2604</v>
      </c>
      <c r="AA39">
        <v>867395950</v>
      </c>
      <c r="AI39" t="s">
        <v>2605</v>
      </c>
      <c r="BN39" t="s">
        <v>1332</v>
      </c>
    </row>
    <row r="40" spans="1:66" x14ac:dyDescent="0.45">
      <c r="A40">
        <v>18</v>
      </c>
      <c r="C40" t="s">
        <v>2628</v>
      </c>
      <c r="G40" t="s">
        <v>2603</v>
      </c>
      <c r="O40" t="s">
        <v>1264</v>
      </c>
      <c r="Q40" t="s">
        <v>416</v>
      </c>
      <c r="V40" t="s">
        <v>2604</v>
      </c>
      <c r="AI40" t="s">
        <v>2605</v>
      </c>
      <c r="BN40" t="s">
        <v>1332</v>
      </c>
    </row>
    <row r="41" spans="1:66" x14ac:dyDescent="0.45">
      <c r="A41">
        <v>19</v>
      </c>
      <c r="C41" t="s">
        <v>2629</v>
      </c>
      <c r="G41" t="s">
        <v>2630</v>
      </c>
      <c r="O41" t="s">
        <v>1264</v>
      </c>
      <c r="Q41" t="s">
        <v>416</v>
      </c>
      <c r="V41" t="s">
        <v>2604</v>
      </c>
      <c r="AI41" t="s">
        <v>2605</v>
      </c>
      <c r="BN41" t="s">
        <v>1332</v>
      </c>
    </row>
    <row r="42" spans="1:66" x14ac:dyDescent="0.45">
      <c r="A42">
        <v>20</v>
      </c>
      <c r="C42" t="s">
        <v>2631</v>
      </c>
      <c r="G42" t="s">
        <v>2603</v>
      </c>
      <c r="O42" t="s">
        <v>1264</v>
      </c>
      <c r="Q42" t="s">
        <v>416</v>
      </c>
      <c r="V42" t="s">
        <v>2604</v>
      </c>
      <c r="AA42">
        <v>867461823</v>
      </c>
      <c r="AI42" t="s">
        <v>2605</v>
      </c>
      <c r="BN42" t="s">
        <v>1332</v>
      </c>
    </row>
    <row r="43" spans="1:66" x14ac:dyDescent="0.45">
      <c r="A43">
        <v>21</v>
      </c>
      <c r="C43" t="s">
        <v>2632</v>
      </c>
      <c r="G43" t="s">
        <v>2633</v>
      </c>
      <c r="O43" t="s">
        <v>1264</v>
      </c>
      <c r="Q43" t="s">
        <v>416</v>
      </c>
      <c r="V43" t="s">
        <v>2604</v>
      </c>
      <c r="AI43" t="s">
        <v>2605</v>
      </c>
      <c r="BN43" t="s">
        <v>1332</v>
      </c>
    </row>
    <row r="44" spans="1:66" x14ac:dyDescent="0.45">
      <c r="A44">
        <v>22</v>
      </c>
      <c r="C44" t="s">
        <v>2634</v>
      </c>
      <c r="G44" t="s">
        <v>2635</v>
      </c>
      <c r="O44" t="s">
        <v>1264</v>
      </c>
      <c r="Q44" t="s">
        <v>416</v>
      </c>
      <c r="V44" t="s">
        <v>2604</v>
      </c>
      <c r="AI44" t="s">
        <v>2605</v>
      </c>
      <c r="BN44" t="s">
        <v>1332</v>
      </c>
    </row>
    <row r="45" spans="1:66" x14ac:dyDescent="0.45">
      <c r="A45">
        <v>23</v>
      </c>
      <c r="C45" t="s">
        <v>2636</v>
      </c>
      <c r="G45" t="s">
        <v>2603</v>
      </c>
      <c r="O45" t="s">
        <v>1264</v>
      </c>
      <c r="Q45" t="s">
        <v>416</v>
      </c>
      <c r="V45" t="s">
        <v>2604</v>
      </c>
      <c r="AI45" t="s">
        <v>2605</v>
      </c>
      <c r="BN45" t="s">
        <v>1332</v>
      </c>
    </row>
    <row r="46" spans="1:66" x14ac:dyDescent="0.45">
      <c r="A46">
        <v>24</v>
      </c>
      <c r="C46" t="s">
        <v>2637</v>
      </c>
      <c r="G46" t="s">
        <v>2615</v>
      </c>
      <c r="O46" t="s">
        <v>1264</v>
      </c>
      <c r="Q46" t="s">
        <v>416</v>
      </c>
      <c r="V46" t="s">
        <v>2604</v>
      </c>
      <c r="AA46">
        <v>879786303</v>
      </c>
      <c r="AI46" t="s">
        <v>2605</v>
      </c>
      <c r="BN46" t="s">
        <v>1332</v>
      </c>
    </row>
    <row r="47" spans="1:66" x14ac:dyDescent="0.45">
      <c r="A47">
        <v>25</v>
      </c>
      <c r="C47" t="s">
        <v>2466</v>
      </c>
      <c r="G47" t="s">
        <v>2603</v>
      </c>
      <c r="O47" t="s">
        <v>1264</v>
      </c>
      <c r="Q47" t="s">
        <v>416</v>
      </c>
      <c r="V47" t="s">
        <v>2604</v>
      </c>
      <c r="AI47" t="s">
        <v>2605</v>
      </c>
      <c r="BN47" t="s">
        <v>1332</v>
      </c>
    </row>
    <row r="48" spans="1:66" x14ac:dyDescent="0.45">
      <c r="A48">
        <v>26</v>
      </c>
      <c r="C48" t="s">
        <v>2638</v>
      </c>
      <c r="G48" t="s">
        <v>2609</v>
      </c>
      <c r="O48" t="s">
        <v>1264</v>
      </c>
      <c r="Q48" t="s">
        <v>416</v>
      </c>
      <c r="V48" t="s">
        <v>2604</v>
      </c>
      <c r="AA48">
        <v>879842615</v>
      </c>
      <c r="AI48" t="s">
        <v>2605</v>
      </c>
      <c r="BN48" t="s">
        <v>1332</v>
      </c>
    </row>
    <row r="49" spans="1:66" x14ac:dyDescent="0.45">
      <c r="A49">
        <v>27</v>
      </c>
      <c r="C49" t="s">
        <v>2599</v>
      </c>
      <c r="G49" t="s">
        <v>2639</v>
      </c>
      <c r="O49" t="s">
        <v>1264</v>
      </c>
      <c r="Q49" t="s">
        <v>416</v>
      </c>
      <c r="V49" t="s">
        <v>2604</v>
      </c>
      <c r="AI49" t="s">
        <v>2605</v>
      </c>
      <c r="BN49" t="s">
        <v>1332</v>
      </c>
    </row>
    <row r="50" spans="1:66" x14ac:dyDescent="0.45">
      <c r="A50">
        <v>28</v>
      </c>
      <c r="C50" t="s">
        <v>2410</v>
      </c>
      <c r="G50" t="s">
        <v>2639</v>
      </c>
      <c r="O50" t="s">
        <v>1264</v>
      </c>
      <c r="Q50" t="s">
        <v>416</v>
      </c>
      <c r="V50" t="s">
        <v>2604</v>
      </c>
      <c r="AI50" t="s">
        <v>2605</v>
      </c>
      <c r="BN50" t="s">
        <v>1332</v>
      </c>
    </row>
    <row r="51" spans="1:66" x14ac:dyDescent="0.45">
      <c r="A51">
        <v>29</v>
      </c>
      <c r="C51" t="s">
        <v>2640</v>
      </c>
      <c r="G51" t="s">
        <v>2641</v>
      </c>
      <c r="O51" t="s">
        <v>1264</v>
      </c>
      <c r="Q51" t="s">
        <v>416</v>
      </c>
      <c r="V51" t="s">
        <v>2604</v>
      </c>
      <c r="AI51" t="s">
        <v>2605</v>
      </c>
      <c r="BN51" t="s">
        <v>1332</v>
      </c>
    </row>
    <row r="52" spans="1:66" x14ac:dyDescent="0.45">
      <c r="A52">
        <v>30</v>
      </c>
      <c r="C52" t="s">
        <v>2642</v>
      </c>
      <c r="G52" t="s">
        <v>2615</v>
      </c>
      <c r="O52" t="s">
        <v>1264</v>
      </c>
      <c r="Q52" t="s">
        <v>416</v>
      </c>
      <c r="V52" t="s">
        <v>2604</v>
      </c>
      <c r="AA52">
        <v>866888782</v>
      </c>
      <c r="AI52" t="s">
        <v>2605</v>
      </c>
      <c r="BN52" t="s">
        <v>1332</v>
      </c>
    </row>
    <row r="53" spans="1:66" x14ac:dyDescent="0.45">
      <c r="A53">
        <v>31</v>
      </c>
      <c r="C53" t="s">
        <v>2643</v>
      </c>
      <c r="G53" t="s">
        <v>2603</v>
      </c>
      <c r="O53" t="s">
        <v>1264</v>
      </c>
      <c r="Q53" t="s">
        <v>416</v>
      </c>
      <c r="V53" t="s">
        <v>2604</v>
      </c>
      <c r="AA53">
        <v>862621450</v>
      </c>
      <c r="AI53" t="s">
        <v>2605</v>
      </c>
      <c r="BN53" t="s">
        <v>1332</v>
      </c>
    </row>
    <row r="54" spans="1:66" x14ac:dyDescent="0.45">
      <c r="A54">
        <v>32</v>
      </c>
      <c r="C54" t="s">
        <v>2644</v>
      </c>
      <c r="G54" t="s">
        <v>2645</v>
      </c>
      <c r="O54" t="s">
        <v>1264</v>
      </c>
      <c r="Q54" t="s">
        <v>416</v>
      </c>
      <c r="V54" t="s">
        <v>2604</v>
      </c>
      <c r="AA54">
        <v>873559755</v>
      </c>
      <c r="AI54" t="s">
        <v>2605</v>
      </c>
      <c r="BN54" t="s">
        <v>1332</v>
      </c>
    </row>
    <row r="55" spans="1:66" x14ac:dyDescent="0.45">
      <c r="A55">
        <v>33</v>
      </c>
      <c r="C55" t="s">
        <v>2646</v>
      </c>
      <c r="G55" t="s">
        <v>2615</v>
      </c>
      <c r="O55" t="s">
        <v>1264</v>
      </c>
      <c r="Q55" t="s">
        <v>416</v>
      </c>
      <c r="V55" t="s">
        <v>2604</v>
      </c>
      <c r="AA55">
        <v>866281767</v>
      </c>
      <c r="AI55" t="s">
        <v>2605</v>
      </c>
      <c r="BN55" t="s">
        <v>1332</v>
      </c>
    </row>
    <row r="56" spans="1:66" x14ac:dyDescent="0.45">
      <c r="A56">
        <v>34</v>
      </c>
      <c r="C56" t="s">
        <v>2647</v>
      </c>
      <c r="G56" t="s">
        <v>2603</v>
      </c>
      <c r="O56" t="s">
        <v>1264</v>
      </c>
      <c r="Q56" t="s">
        <v>416</v>
      </c>
      <c r="V56" t="s">
        <v>2604</v>
      </c>
      <c r="AA56">
        <v>862841587</v>
      </c>
      <c r="AI56" t="s">
        <v>2605</v>
      </c>
      <c r="BN56" t="s">
        <v>1332</v>
      </c>
    </row>
    <row r="57" spans="1:66" x14ac:dyDescent="0.45">
      <c r="A57">
        <v>35</v>
      </c>
      <c r="C57" t="s">
        <v>2625</v>
      </c>
      <c r="G57" t="s">
        <v>2603</v>
      </c>
      <c r="O57" t="s">
        <v>1264</v>
      </c>
      <c r="Q57" t="s">
        <v>416</v>
      </c>
      <c r="V57" t="s">
        <v>2604</v>
      </c>
      <c r="AA57">
        <v>862687422</v>
      </c>
      <c r="AI57" t="s">
        <v>2605</v>
      </c>
      <c r="BN57" t="s">
        <v>1332</v>
      </c>
    </row>
    <row r="58" spans="1:66" x14ac:dyDescent="0.45">
      <c r="A58">
        <v>36</v>
      </c>
      <c r="C58" t="s">
        <v>2398</v>
      </c>
      <c r="G58" t="s">
        <v>2603</v>
      </c>
      <c r="O58" t="s">
        <v>1231</v>
      </c>
      <c r="Q58" t="s">
        <v>416</v>
      </c>
      <c r="V58" t="s">
        <v>2604</v>
      </c>
      <c r="AA58">
        <v>874589850</v>
      </c>
      <c r="AI58" t="s">
        <v>2605</v>
      </c>
      <c r="BN58" t="s">
        <v>1332</v>
      </c>
    </row>
    <row r="59" spans="1:66" x14ac:dyDescent="0.45">
      <c r="A59">
        <v>37</v>
      </c>
      <c r="C59" t="s">
        <v>2648</v>
      </c>
      <c r="G59" t="s">
        <v>2603</v>
      </c>
      <c r="O59" t="s">
        <v>1264</v>
      </c>
      <c r="Q59" t="s">
        <v>416</v>
      </c>
      <c r="V59" t="s">
        <v>2604</v>
      </c>
      <c r="AA59">
        <v>873864169</v>
      </c>
      <c r="AI59" t="s">
        <v>2605</v>
      </c>
      <c r="BN59" t="s">
        <v>1332</v>
      </c>
    </row>
    <row r="60" spans="1:66" x14ac:dyDescent="0.45">
      <c r="A60">
        <v>38</v>
      </c>
      <c r="C60" t="s">
        <v>2410</v>
      </c>
      <c r="G60" t="s">
        <v>2603</v>
      </c>
      <c r="O60" t="s">
        <v>1264</v>
      </c>
      <c r="Q60" t="s">
        <v>416</v>
      </c>
      <c r="V60" t="s">
        <v>2604</v>
      </c>
      <c r="AI60" t="s">
        <v>2605</v>
      </c>
      <c r="BN60" t="s">
        <v>1332</v>
      </c>
    </row>
    <row r="61" spans="1:66" x14ac:dyDescent="0.45">
      <c r="A61">
        <v>39</v>
      </c>
      <c r="C61" t="s">
        <v>2606</v>
      </c>
      <c r="G61" t="s">
        <v>2649</v>
      </c>
      <c r="O61" t="s">
        <v>1264</v>
      </c>
      <c r="Q61" t="s">
        <v>416</v>
      </c>
      <c r="V61" t="s">
        <v>2604</v>
      </c>
      <c r="AA61">
        <v>864117549</v>
      </c>
      <c r="AI61" t="s">
        <v>2605</v>
      </c>
      <c r="BN61" t="s">
        <v>1332</v>
      </c>
    </row>
    <row r="62" spans="1:66" x14ac:dyDescent="0.45">
      <c r="A62">
        <v>40</v>
      </c>
      <c r="C62" t="s">
        <v>2608</v>
      </c>
      <c r="G62" t="s">
        <v>2609</v>
      </c>
      <c r="O62" t="s">
        <v>1264</v>
      </c>
      <c r="Q62" t="s">
        <v>416</v>
      </c>
      <c r="V62" t="s">
        <v>2604</v>
      </c>
      <c r="AI62" t="s">
        <v>2605</v>
      </c>
      <c r="BN62" t="s">
        <v>1332</v>
      </c>
    </row>
    <row r="63" spans="1:66" x14ac:dyDescent="0.45">
      <c r="A63">
        <v>41</v>
      </c>
      <c r="C63" t="s">
        <v>2335</v>
      </c>
      <c r="G63" t="s">
        <v>2610</v>
      </c>
      <c r="O63" t="s">
        <v>1264</v>
      </c>
      <c r="Q63" t="s">
        <v>416</v>
      </c>
      <c r="V63" t="s">
        <v>2604</v>
      </c>
      <c r="AA63">
        <v>867804030</v>
      </c>
      <c r="AI63" t="s">
        <v>2605</v>
      </c>
      <c r="BN63" t="s">
        <v>1332</v>
      </c>
    </row>
    <row r="64" spans="1:66" x14ac:dyDescent="0.45">
      <c r="A64">
        <v>42</v>
      </c>
      <c r="C64" t="s">
        <v>2650</v>
      </c>
      <c r="G64" t="s">
        <v>2651</v>
      </c>
      <c r="O64" t="s">
        <v>1264</v>
      </c>
      <c r="Q64" t="s">
        <v>416</v>
      </c>
      <c r="V64" t="s">
        <v>2604</v>
      </c>
      <c r="AA64">
        <v>876377829</v>
      </c>
      <c r="AI64" t="s">
        <v>2605</v>
      </c>
      <c r="BN64" t="s">
        <v>1332</v>
      </c>
    </row>
    <row r="65" spans="1:66" x14ac:dyDescent="0.45">
      <c r="A65">
        <v>43</v>
      </c>
      <c r="C65" t="s">
        <v>2652</v>
      </c>
      <c r="G65" t="s">
        <v>2600</v>
      </c>
      <c r="O65" t="s">
        <v>1264</v>
      </c>
      <c r="Q65" t="s">
        <v>416</v>
      </c>
      <c r="V65" t="s">
        <v>2604</v>
      </c>
      <c r="AA65">
        <v>875331670</v>
      </c>
      <c r="AI65" t="s">
        <v>2605</v>
      </c>
      <c r="BN65" t="s">
        <v>1332</v>
      </c>
    </row>
    <row r="66" spans="1:66" x14ac:dyDescent="0.45">
      <c r="A66">
        <v>44</v>
      </c>
      <c r="C66" t="s">
        <v>2653</v>
      </c>
      <c r="G66" t="s">
        <v>2654</v>
      </c>
      <c r="O66" t="s">
        <v>1264</v>
      </c>
      <c r="Q66" t="s">
        <v>416</v>
      </c>
      <c r="V66" t="s">
        <v>2604</v>
      </c>
      <c r="AA66">
        <v>865113412</v>
      </c>
      <c r="AI66" t="s">
        <v>2605</v>
      </c>
      <c r="BN66" t="s">
        <v>1332</v>
      </c>
    </row>
    <row r="67" spans="1:66" x14ac:dyDescent="0.45">
      <c r="A67">
        <v>45</v>
      </c>
      <c r="C67" t="s">
        <v>2616</v>
      </c>
      <c r="G67" t="s">
        <v>2655</v>
      </c>
      <c r="O67" t="s">
        <v>1264</v>
      </c>
      <c r="Q67" t="s">
        <v>416</v>
      </c>
      <c r="V67" t="s">
        <v>2604</v>
      </c>
      <c r="AA67">
        <v>867418776</v>
      </c>
      <c r="AI67" t="s">
        <v>2605</v>
      </c>
      <c r="BN67" t="s">
        <v>1332</v>
      </c>
    </row>
    <row r="68" spans="1:66" x14ac:dyDescent="0.45">
      <c r="A68">
        <v>46</v>
      </c>
      <c r="C68" t="s">
        <v>2656</v>
      </c>
      <c r="G68" t="s">
        <v>2619</v>
      </c>
      <c r="O68" t="s">
        <v>1264</v>
      </c>
      <c r="Q68" t="s">
        <v>416</v>
      </c>
      <c r="V68" t="s">
        <v>2604</v>
      </c>
      <c r="AA68">
        <v>874494884</v>
      </c>
      <c r="AI68" t="s">
        <v>2605</v>
      </c>
      <c r="BN68" t="s">
        <v>1332</v>
      </c>
    </row>
    <row r="69" spans="1:66" x14ac:dyDescent="0.45">
      <c r="A69">
        <v>47</v>
      </c>
      <c r="C69" t="s">
        <v>2620</v>
      </c>
      <c r="G69" t="s">
        <v>2603</v>
      </c>
      <c r="O69" t="s">
        <v>1264</v>
      </c>
      <c r="Q69" t="s">
        <v>416</v>
      </c>
      <c r="V69" t="s">
        <v>2604</v>
      </c>
      <c r="AA69">
        <v>863926840</v>
      </c>
      <c r="AI69" t="s">
        <v>2605</v>
      </c>
      <c r="BN69" t="s">
        <v>1332</v>
      </c>
    </row>
    <row r="70" spans="1:66" x14ac:dyDescent="0.45">
      <c r="A70">
        <v>48</v>
      </c>
      <c r="C70" t="s">
        <v>2400</v>
      </c>
      <c r="G70" t="s">
        <v>2651</v>
      </c>
      <c r="O70" t="s">
        <v>1264</v>
      </c>
      <c r="Q70" t="s">
        <v>416</v>
      </c>
      <c r="V70" t="s">
        <v>2604</v>
      </c>
      <c r="AA70">
        <v>862170955</v>
      </c>
      <c r="AI70" t="s">
        <v>2605</v>
      </c>
      <c r="BN70" t="s">
        <v>1332</v>
      </c>
    </row>
    <row r="71" spans="1:66" x14ac:dyDescent="0.45">
      <c r="A71">
        <v>49</v>
      </c>
      <c r="C71" t="s">
        <v>2657</v>
      </c>
      <c r="G71" t="s">
        <v>2658</v>
      </c>
      <c r="O71" t="s">
        <v>1264</v>
      </c>
      <c r="Q71" t="s">
        <v>416</v>
      </c>
      <c r="V71" t="s">
        <v>2604</v>
      </c>
      <c r="AI71" t="s">
        <v>2605</v>
      </c>
      <c r="BN71" t="s">
        <v>1332</v>
      </c>
    </row>
    <row r="72" spans="1:66" x14ac:dyDescent="0.45">
      <c r="A72">
        <v>50</v>
      </c>
      <c r="C72" t="s">
        <v>2659</v>
      </c>
      <c r="G72" t="s">
        <v>2651</v>
      </c>
      <c r="O72" t="s">
        <v>1231</v>
      </c>
      <c r="Q72" t="s">
        <v>416</v>
      </c>
      <c r="V72" t="s">
        <v>2604</v>
      </c>
      <c r="AA72">
        <v>862103101</v>
      </c>
      <c r="AI72" t="s">
        <v>2605</v>
      </c>
      <c r="BN72" t="s">
        <v>1332</v>
      </c>
    </row>
    <row r="73" spans="1:66" x14ac:dyDescent="0.45">
      <c r="A73">
        <v>51</v>
      </c>
      <c r="C73" t="s">
        <v>2622</v>
      </c>
      <c r="G73" t="s">
        <v>2660</v>
      </c>
      <c r="O73" t="s">
        <v>1231</v>
      </c>
      <c r="Q73" t="s">
        <v>416</v>
      </c>
      <c r="V73" t="s">
        <v>2604</v>
      </c>
      <c r="AI73" t="s">
        <v>2605</v>
      </c>
      <c r="BN73" t="s">
        <v>1332</v>
      </c>
    </row>
    <row r="74" spans="1:66" x14ac:dyDescent="0.45">
      <c r="A74">
        <v>52</v>
      </c>
      <c r="C74" t="s">
        <v>2624</v>
      </c>
      <c r="G74" t="s">
        <v>2603</v>
      </c>
      <c r="O74" t="s">
        <v>1264</v>
      </c>
      <c r="Q74" t="s">
        <v>416</v>
      </c>
      <c r="V74" t="s">
        <v>2604</v>
      </c>
      <c r="AA74">
        <v>868104244</v>
      </c>
      <c r="AI74" t="s">
        <v>2605</v>
      </c>
      <c r="BN74" t="s">
        <v>1332</v>
      </c>
    </row>
    <row r="75" spans="1:66" x14ac:dyDescent="0.45">
      <c r="A75">
        <v>53</v>
      </c>
      <c r="C75" t="s">
        <v>2661</v>
      </c>
      <c r="G75" t="s">
        <v>2609</v>
      </c>
      <c r="O75" t="s">
        <v>1264</v>
      </c>
      <c r="Q75" t="s">
        <v>416</v>
      </c>
      <c r="V75" t="s">
        <v>2604</v>
      </c>
      <c r="AA75">
        <v>879842615</v>
      </c>
      <c r="AI75" t="s">
        <v>2605</v>
      </c>
      <c r="BN75" t="s">
        <v>1332</v>
      </c>
    </row>
    <row r="76" spans="1:66" x14ac:dyDescent="0.45">
      <c r="A76">
        <v>54</v>
      </c>
      <c r="C76" t="s">
        <v>2662</v>
      </c>
      <c r="G76" t="s">
        <v>2639</v>
      </c>
      <c r="O76" t="s">
        <v>1264</v>
      </c>
      <c r="Q76" t="s">
        <v>416</v>
      </c>
      <c r="V76" t="s">
        <v>2604</v>
      </c>
      <c r="AI76" t="s">
        <v>2605</v>
      </c>
      <c r="BN76" t="s">
        <v>1332</v>
      </c>
    </row>
    <row r="77" spans="1:66" x14ac:dyDescent="0.45">
      <c r="A77">
        <v>55</v>
      </c>
      <c r="C77" t="s">
        <v>2410</v>
      </c>
      <c r="G77" t="s">
        <v>2639</v>
      </c>
      <c r="O77" t="s">
        <v>1264</v>
      </c>
      <c r="Q77" t="s">
        <v>416</v>
      </c>
      <c r="V77" t="s">
        <v>2604</v>
      </c>
      <c r="AI77" t="s">
        <v>2605</v>
      </c>
      <c r="BN77" t="s">
        <v>1332</v>
      </c>
    </row>
    <row r="78" spans="1:66" x14ac:dyDescent="0.45">
      <c r="A78">
        <v>56</v>
      </c>
      <c r="BN78" t="s">
        <v>1332</v>
      </c>
    </row>
    <row r="79" spans="1:66" x14ac:dyDescent="0.45">
      <c r="A79">
        <v>57</v>
      </c>
      <c r="BN79" t="s">
        <v>1332</v>
      </c>
    </row>
    <row r="80" spans="1:66" x14ac:dyDescent="0.45">
      <c r="A80">
        <v>58</v>
      </c>
      <c r="BN80" t="s">
        <v>1332</v>
      </c>
    </row>
    <row r="81" spans="1:1" x14ac:dyDescent="0.45">
      <c r="A81">
        <v>59</v>
      </c>
    </row>
    <row r="82" spans="1:1" x14ac:dyDescent="0.45">
      <c r="A82">
        <v>60</v>
      </c>
    </row>
    <row r="83" spans="1:1" x14ac:dyDescent="0.45">
      <c r="A83">
        <v>61</v>
      </c>
    </row>
    <row r="84" spans="1:1" x14ac:dyDescent="0.45">
      <c r="A84">
        <v>62</v>
      </c>
    </row>
    <row r="85" spans="1:1" x14ac:dyDescent="0.45">
      <c r="A85">
        <v>63</v>
      </c>
    </row>
    <row r="86" spans="1:1" x14ac:dyDescent="0.45">
      <c r="A86">
        <v>64</v>
      </c>
    </row>
    <row r="87" spans="1:1" x14ac:dyDescent="0.45">
      <c r="A87">
        <v>65</v>
      </c>
    </row>
    <row r="88" spans="1:1" x14ac:dyDescent="0.45">
      <c r="A88">
        <v>66</v>
      </c>
    </row>
    <row r="89" spans="1:1" x14ac:dyDescent="0.45">
      <c r="A89">
        <v>67</v>
      </c>
    </row>
    <row r="90" spans="1:1" x14ac:dyDescent="0.45">
      <c r="A90">
        <v>68</v>
      </c>
    </row>
    <row r="91" spans="1:1" x14ac:dyDescent="0.45">
      <c r="A91">
        <v>69</v>
      </c>
    </row>
    <row r="92" spans="1:1" x14ac:dyDescent="0.45">
      <c r="A92">
        <v>70</v>
      </c>
    </row>
    <row r="93" spans="1:1" x14ac:dyDescent="0.45">
      <c r="A93">
        <v>71</v>
      </c>
    </row>
    <row r="94" spans="1:1" x14ac:dyDescent="0.45">
      <c r="A94">
        <v>77</v>
      </c>
    </row>
    <row r="95" spans="1:1" x14ac:dyDescent="0.45">
      <c r="A95">
        <v>78</v>
      </c>
    </row>
    <row r="96" spans="1:1" x14ac:dyDescent="0.45">
      <c r="A96">
        <v>79</v>
      </c>
    </row>
    <row r="97" spans="1:1" x14ac:dyDescent="0.45">
      <c r="A97">
        <v>80</v>
      </c>
    </row>
    <row r="98" spans="1:1" x14ac:dyDescent="0.45">
      <c r="A98">
        <v>81</v>
      </c>
    </row>
    <row r="99" spans="1:1" x14ac:dyDescent="0.45">
      <c r="A99">
        <v>82</v>
      </c>
    </row>
    <row r="100" spans="1:1" x14ac:dyDescent="0.45">
      <c r="A100">
        <v>83</v>
      </c>
    </row>
    <row r="101" spans="1:1" x14ac:dyDescent="0.45">
      <c r="A101">
        <v>84</v>
      </c>
    </row>
    <row r="102" spans="1:1" x14ac:dyDescent="0.45">
      <c r="A102">
        <v>85</v>
      </c>
    </row>
    <row r="103" spans="1:1" x14ac:dyDescent="0.45">
      <c r="A103">
        <v>86</v>
      </c>
    </row>
    <row r="104" spans="1:1" x14ac:dyDescent="0.45">
      <c r="A104">
        <v>87</v>
      </c>
    </row>
    <row r="105" spans="1:1" x14ac:dyDescent="0.45">
      <c r="A105">
        <v>88</v>
      </c>
    </row>
    <row r="106" spans="1:1" x14ac:dyDescent="0.45">
      <c r="A106">
        <v>89</v>
      </c>
    </row>
    <row r="107" spans="1:1" x14ac:dyDescent="0.45">
      <c r="A107">
        <v>90</v>
      </c>
    </row>
    <row r="108" spans="1:1" x14ac:dyDescent="0.45">
      <c r="A108">
        <v>91</v>
      </c>
    </row>
    <row r="109" spans="1:1" x14ac:dyDescent="0.45">
      <c r="A109">
        <v>92</v>
      </c>
    </row>
    <row r="110" spans="1:1" x14ac:dyDescent="0.45">
      <c r="A110">
        <v>93</v>
      </c>
    </row>
    <row r="111" spans="1:1" x14ac:dyDescent="0.45">
      <c r="A111">
        <v>94</v>
      </c>
    </row>
    <row r="112" spans="1:1" x14ac:dyDescent="0.45">
      <c r="A112">
        <v>95</v>
      </c>
    </row>
    <row r="113" spans="1:1" x14ac:dyDescent="0.45">
      <c r="A113">
        <v>96</v>
      </c>
    </row>
    <row r="114" spans="1:1" x14ac:dyDescent="0.45">
      <c r="A114">
        <v>97</v>
      </c>
    </row>
    <row r="115" spans="1:1" x14ac:dyDescent="0.45">
      <c r="A115">
        <v>98</v>
      </c>
    </row>
    <row r="116" spans="1:1" x14ac:dyDescent="0.45">
      <c r="A116">
        <v>99</v>
      </c>
    </row>
    <row r="117" spans="1:1" x14ac:dyDescent="0.45">
      <c r="A117">
        <v>100</v>
      </c>
    </row>
    <row r="118" spans="1:1" x14ac:dyDescent="0.45">
      <c r="A118">
        <v>101</v>
      </c>
    </row>
    <row r="119" spans="1:1" x14ac:dyDescent="0.45">
      <c r="A119">
        <v>102</v>
      </c>
    </row>
    <row r="120" spans="1:1" x14ac:dyDescent="0.45">
      <c r="A120">
        <v>103</v>
      </c>
    </row>
    <row r="121" spans="1:1" x14ac:dyDescent="0.45">
      <c r="A121">
        <v>104</v>
      </c>
    </row>
    <row r="122" spans="1:1" x14ac:dyDescent="0.45">
      <c r="A122">
        <v>105</v>
      </c>
    </row>
    <row r="123" spans="1:1" x14ac:dyDescent="0.45">
      <c r="A123">
        <v>106</v>
      </c>
    </row>
    <row r="124" spans="1:1" x14ac:dyDescent="0.45">
      <c r="A124">
        <v>107</v>
      </c>
    </row>
    <row r="125" spans="1:1" x14ac:dyDescent="0.45">
      <c r="A125">
        <v>108</v>
      </c>
    </row>
    <row r="126" spans="1:1" x14ac:dyDescent="0.45">
      <c r="A126">
        <v>109</v>
      </c>
    </row>
    <row r="127" spans="1:1" x14ac:dyDescent="0.45">
      <c r="A127">
        <v>110</v>
      </c>
    </row>
    <row r="128" spans="1:1" x14ac:dyDescent="0.45">
      <c r="A128">
        <v>111</v>
      </c>
    </row>
    <row r="129" spans="1:1" x14ac:dyDescent="0.45">
      <c r="A129">
        <v>112</v>
      </c>
    </row>
    <row r="130" spans="1:1" x14ac:dyDescent="0.45">
      <c r="A130">
        <v>113</v>
      </c>
    </row>
    <row r="131" spans="1:1" x14ac:dyDescent="0.45">
      <c r="A131">
        <v>114</v>
      </c>
    </row>
    <row r="132" spans="1:1" x14ac:dyDescent="0.45">
      <c r="A132">
        <v>115</v>
      </c>
    </row>
    <row r="133" spans="1:1" x14ac:dyDescent="0.45">
      <c r="A133">
        <v>116</v>
      </c>
    </row>
    <row r="134" spans="1:1" x14ac:dyDescent="0.45">
      <c r="A134">
        <v>117</v>
      </c>
    </row>
    <row r="135" spans="1:1" x14ac:dyDescent="0.45">
      <c r="A135">
        <v>118</v>
      </c>
    </row>
    <row r="136" spans="1:1" x14ac:dyDescent="0.45">
      <c r="A136">
        <v>119</v>
      </c>
    </row>
    <row r="137" spans="1:1" x14ac:dyDescent="0.45">
      <c r="A137">
        <v>120</v>
      </c>
    </row>
    <row r="138" spans="1:1" x14ac:dyDescent="0.45">
      <c r="A138">
        <v>121</v>
      </c>
    </row>
    <row r="139" spans="1:1" x14ac:dyDescent="0.45">
      <c r="A139">
        <v>122</v>
      </c>
    </row>
    <row r="140" spans="1:1" x14ac:dyDescent="0.45">
      <c r="A140">
        <v>123</v>
      </c>
    </row>
    <row r="141" spans="1:1" x14ac:dyDescent="0.45">
      <c r="A141">
        <v>124</v>
      </c>
    </row>
    <row r="142" spans="1:1" x14ac:dyDescent="0.45">
      <c r="A142">
        <v>125</v>
      </c>
    </row>
    <row r="143" spans="1:1" x14ac:dyDescent="0.45">
      <c r="A143">
        <v>126</v>
      </c>
    </row>
    <row r="144" spans="1:1" x14ac:dyDescent="0.45">
      <c r="A144">
        <v>127</v>
      </c>
    </row>
    <row r="145" spans="1:1" x14ac:dyDescent="0.45">
      <c r="A145">
        <v>128</v>
      </c>
    </row>
    <row r="146" spans="1:1" x14ac:dyDescent="0.45">
      <c r="A146">
        <v>129</v>
      </c>
    </row>
    <row r="147" spans="1:1" x14ac:dyDescent="0.45">
      <c r="A147">
        <v>130</v>
      </c>
    </row>
    <row r="148" spans="1:1" x14ac:dyDescent="0.45">
      <c r="A148">
        <v>131</v>
      </c>
    </row>
    <row r="149" spans="1:1" x14ac:dyDescent="0.45">
      <c r="A149">
        <v>132</v>
      </c>
    </row>
    <row r="150" spans="1:1" x14ac:dyDescent="0.45">
      <c r="A150">
        <v>133</v>
      </c>
    </row>
    <row r="151" spans="1:1" x14ac:dyDescent="0.45">
      <c r="A151">
        <v>134</v>
      </c>
    </row>
    <row r="152" spans="1:1" x14ac:dyDescent="0.45">
      <c r="A152">
        <v>135</v>
      </c>
    </row>
    <row r="153" spans="1:1" x14ac:dyDescent="0.45">
      <c r="A153">
        <v>136</v>
      </c>
    </row>
    <row r="154" spans="1:1" x14ac:dyDescent="0.45">
      <c r="A154">
        <v>137</v>
      </c>
    </row>
    <row r="155" spans="1:1" x14ac:dyDescent="0.45">
      <c r="A155">
        <v>138</v>
      </c>
    </row>
    <row r="156" spans="1:1" x14ac:dyDescent="0.45">
      <c r="A156">
        <v>139</v>
      </c>
    </row>
    <row r="157" spans="1:1" x14ac:dyDescent="0.45">
      <c r="A157">
        <v>140</v>
      </c>
    </row>
    <row r="158" spans="1:1" x14ac:dyDescent="0.45">
      <c r="A158">
        <v>141</v>
      </c>
    </row>
    <row r="159" spans="1:1" x14ac:dyDescent="0.45">
      <c r="A159">
        <v>142</v>
      </c>
    </row>
    <row r="160" spans="1:1" x14ac:dyDescent="0.45">
      <c r="A160">
        <v>143</v>
      </c>
    </row>
    <row r="161" spans="1:1" x14ac:dyDescent="0.45">
      <c r="A161">
        <v>144</v>
      </c>
    </row>
    <row r="162" spans="1:1" x14ac:dyDescent="0.45">
      <c r="A162">
        <v>145</v>
      </c>
    </row>
    <row r="163" spans="1:1" x14ac:dyDescent="0.45">
      <c r="A163">
        <v>146</v>
      </c>
    </row>
    <row r="164" spans="1:1" x14ac:dyDescent="0.45">
      <c r="A164">
        <v>147</v>
      </c>
    </row>
    <row r="165" spans="1:1" x14ac:dyDescent="0.45">
      <c r="A165">
        <v>148</v>
      </c>
    </row>
    <row r="166" spans="1:1" x14ac:dyDescent="0.45">
      <c r="A166">
        <v>149</v>
      </c>
    </row>
    <row r="167" spans="1:1" x14ac:dyDescent="0.45">
      <c r="A167">
        <v>150</v>
      </c>
    </row>
    <row r="168" spans="1:1" x14ac:dyDescent="0.45">
      <c r="A168">
        <v>151</v>
      </c>
    </row>
    <row r="169" spans="1:1" x14ac:dyDescent="0.45">
      <c r="A169">
        <v>152</v>
      </c>
    </row>
    <row r="170" spans="1:1" x14ac:dyDescent="0.45">
      <c r="A170">
        <v>153</v>
      </c>
    </row>
    <row r="171" spans="1:1" x14ac:dyDescent="0.45">
      <c r="A171">
        <v>154</v>
      </c>
    </row>
    <row r="172" spans="1:1" x14ac:dyDescent="0.45">
      <c r="A172">
        <v>155</v>
      </c>
    </row>
    <row r="173" spans="1:1" x14ac:dyDescent="0.45">
      <c r="A173">
        <v>156</v>
      </c>
    </row>
    <row r="174" spans="1:1" x14ac:dyDescent="0.45">
      <c r="A174">
        <v>157</v>
      </c>
    </row>
    <row r="175" spans="1:1" x14ac:dyDescent="0.45">
      <c r="A175">
        <v>158</v>
      </c>
    </row>
    <row r="176" spans="1:1" x14ac:dyDescent="0.45">
      <c r="A176">
        <v>159</v>
      </c>
    </row>
    <row r="177" spans="1:1" x14ac:dyDescent="0.45">
      <c r="A177">
        <v>160</v>
      </c>
    </row>
    <row r="178" spans="1:1" x14ac:dyDescent="0.45">
      <c r="A178">
        <v>161</v>
      </c>
    </row>
    <row r="179" spans="1:1" x14ac:dyDescent="0.45">
      <c r="A179">
        <v>162</v>
      </c>
    </row>
    <row r="180" spans="1:1" x14ac:dyDescent="0.45">
      <c r="A180">
        <v>163</v>
      </c>
    </row>
    <row r="181" spans="1:1" x14ac:dyDescent="0.45">
      <c r="A181">
        <v>164</v>
      </c>
    </row>
    <row r="182" spans="1:1" x14ac:dyDescent="0.45">
      <c r="A182">
        <v>165</v>
      </c>
    </row>
    <row r="183" spans="1:1" x14ac:dyDescent="0.45">
      <c r="A183">
        <v>166</v>
      </c>
    </row>
    <row r="184" spans="1:1" x14ac:dyDescent="0.45">
      <c r="A184">
        <v>167</v>
      </c>
    </row>
    <row r="185" spans="1:1" x14ac:dyDescent="0.45">
      <c r="A185">
        <v>168</v>
      </c>
    </row>
    <row r="186" spans="1:1" x14ac:dyDescent="0.45">
      <c r="A186">
        <v>169</v>
      </c>
    </row>
    <row r="187" spans="1:1" x14ac:dyDescent="0.45">
      <c r="A187">
        <v>170</v>
      </c>
    </row>
    <row r="188" spans="1:1" x14ac:dyDescent="0.45">
      <c r="A188">
        <v>171</v>
      </c>
    </row>
    <row r="189" spans="1:1" x14ac:dyDescent="0.45">
      <c r="A189">
        <v>172</v>
      </c>
    </row>
    <row r="190" spans="1:1" x14ac:dyDescent="0.45">
      <c r="A190">
        <v>173</v>
      </c>
    </row>
    <row r="191" spans="1:1" x14ac:dyDescent="0.45">
      <c r="A191">
        <v>174</v>
      </c>
    </row>
    <row r="192" spans="1:1" x14ac:dyDescent="0.45">
      <c r="A192">
        <v>175</v>
      </c>
    </row>
    <row r="193" spans="1:1" x14ac:dyDescent="0.45">
      <c r="A193">
        <v>176</v>
      </c>
    </row>
    <row r="194" spans="1:1" x14ac:dyDescent="0.45">
      <c r="A194">
        <v>177</v>
      </c>
    </row>
    <row r="195" spans="1:1" x14ac:dyDescent="0.45">
      <c r="A195">
        <v>178</v>
      </c>
    </row>
    <row r="196" spans="1:1" x14ac:dyDescent="0.45">
      <c r="A196">
        <v>179</v>
      </c>
    </row>
    <row r="197" spans="1:1" x14ac:dyDescent="0.45">
      <c r="A197">
        <v>180</v>
      </c>
    </row>
    <row r="198" spans="1:1" x14ac:dyDescent="0.45">
      <c r="A198">
        <v>181</v>
      </c>
    </row>
    <row r="199" spans="1:1" x14ac:dyDescent="0.45">
      <c r="A199">
        <v>182</v>
      </c>
    </row>
    <row r="200" spans="1:1" x14ac:dyDescent="0.45">
      <c r="A200">
        <v>183</v>
      </c>
    </row>
    <row r="201" spans="1:1" x14ac:dyDescent="0.45">
      <c r="A201">
        <v>184</v>
      </c>
    </row>
    <row r="202" spans="1:1" x14ac:dyDescent="0.45">
      <c r="A202">
        <v>185</v>
      </c>
    </row>
    <row r="203" spans="1:1" x14ac:dyDescent="0.45">
      <c r="A203">
        <v>186</v>
      </c>
    </row>
    <row r="204" spans="1:1" x14ac:dyDescent="0.45">
      <c r="A204">
        <v>187</v>
      </c>
    </row>
    <row r="205" spans="1:1" x14ac:dyDescent="0.45">
      <c r="A205">
        <v>188</v>
      </c>
    </row>
    <row r="206" spans="1:1" x14ac:dyDescent="0.45">
      <c r="A206">
        <v>189</v>
      </c>
    </row>
    <row r="207" spans="1:1" x14ac:dyDescent="0.45">
      <c r="A207">
        <v>190</v>
      </c>
    </row>
    <row r="208" spans="1:1" x14ac:dyDescent="0.45">
      <c r="A208">
        <v>191</v>
      </c>
    </row>
    <row r="209" spans="1:1" x14ac:dyDescent="0.45">
      <c r="A209">
        <v>192</v>
      </c>
    </row>
    <row r="210" spans="1:1" x14ac:dyDescent="0.45">
      <c r="A210">
        <v>193</v>
      </c>
    </row>
    <row r="211" spans="1:1" x14ac:dyDescent="0.45">
      <c r="A211">
        <v>194</v>
      </c>
    </row>
    <row r="212" spans="1:1" x14ac:dyDescent="0.45">
      <c r="A212">
        <v>195</v>
      </c>
    </row>
    <row r="213" spans="1:1" x14ac:dyDescent="0.45">
      <c r="A213">
        <v>196</v>
      </c>
    </row>
    <row r="214" spans="1:1" x14ac:dyDescent="0.45">
      <c r="A214">
        <v>197</v>
      </c>
    </row>
    <row r="215" spans="1:1" x14ac:dyDescent="0.45">
      <c r="A215">
        <v>198</v>
      </c>
    </row>
    <row r="216" spans="1:1" x14ac:dyDescent="0.45">
      <c r="A216">
        <v>199</v>
      </c>
    </row>
    <row r="217" spans="1:1" x14ac:dyDescent="0.45">
      <c r="A217">
        <v>200</v>
      </c>
    </row>
    <row r="218" spans="1:1" x14ac:dyDescent="0.45">
      <c r="A218">
        <v>201</v>
      </c>
    </row>
    <row r="219" spans="1:1" x14ac:dyDescent="0.45">
      <c r="A219">
        <v>202</v>
      </c>
    </row>
    <row r="220" spans="1:1" x14ac:dyDescent="0.45">
      <c r="A220">
        <v>203</v>
      </c>
    </row>
    <row r="221" spans="1:1" x14ac:dyDescent="0.45">
      <c r="A221">
        <v>204</v>
      </c>
    </row>
    <row r="222" spans="1:1" x14ac:dyDescent="0.45">
      <c r="A222">
        <v>205</v>
      </c>
    </row>
    <row r="223" spans="1:1" x14ac:dyDescent="0.45">
      <c r="A223">
        <v>206</v>
      </c>
    </row>
    <row r="224" spans="1:1" x14ac:dyDescent="0.45">
      <c r="A224">
        <v>207</v>
      </c>
    </row>
    <row r="225" spans="1:1" x14ac:dyDescent="0.45">
      <c r="A225">
        <v>208</v>
      </c>
    </row>
    <row r="226" spans="1:1" x14ac:dyDescent="0.45">
      <c r="A226">
        <v>209</v>
      </c>
    </row>
    <row r="227" spans="1:1" x14ac:dyDescent="0.45">
      <c r="A227">
        <v>210</v>
      </c>
    </row>
    <row r="228" spans="1:1" x14ac:dyDescent="0.45">
      <c r="A228">
        <v>211</v>
      </c>
    </row>
    <row r="229" spans="1:1" x14ac:dyDescent="0.45">
      <c r="A229">
        <v>212</v>
      </c>
    </row>
    <row r="230" spans="1:1" x14ac:dyDescent="0.45">
      <c r="A230">
        <v>213</v>
      </c>
    </row>
    <row r="231" spans="1:1" x14ac:dyDescent="0.45">
      <c r="A231">
        <v>214</v>
      </c>
    </row>
    <row r="232" spans="1:1" x14ac:dyDescent="0.45">
      <c r="A232">
        <v>215</v>
      </c>
    </row>
    <row r="233" spans="1:1" x14ac:dyDescent="0.45">
      <c r="A233">
        <v>216</v>
      </c>
    </row>
    <row r="234" spans="1:1" x14ac:dyDescent="0.45">
      <c r="A234">
        <v>217</v>
      </c>
    </row>
    <row r="235" spans="1:1" x14ac:dyDescent="0.45">
      <c r="A235">
        <v>218</v>
      </c>
    </row>
    <row r="236" spans="1:1" x14ac:dyDescent="0.45">
      <c r="A236">
        <v>219</v>
      </c>
    </row>
    <row r="237" spans="1:1" x14ac:dyDescent="0.45">
      <c r="A237">
        <v>220</v>
      </c>
    </row>
    <row r="238" spans="1:1" x14ac:dyDescent="0.45">
      <c r="A238">
        <v>221</v>
      </c>
    </row>
    <row r="239" spans="1:1" x14ac:dyDescent="0.45">
      <c r="A239">
        <v>222</v>
      </c>
    </row>
    <row r="240" spans="1:1" x14ac:dyDescent="0.45">
      <c r="A240">
        <v>223</v>
      </c>
    </row>
    <row r="241" spans="1:1" x14ac:dyDescent="0.45">
      <c r="A241">
        <v>224</v>
      </c>
    </row>
    <row r="242" spans="1:1" x14ac:dyDescent="0.45">
      <c r="A242">
        <v>225</v>
      </c>
    </row>
    <row r="243" spans="1:1" x14ac:dyDescent="0.45">
      <c r="A243">
        <v>226</v>
      </c>
    </row>
    <row r="244" spans="1:1" x14ac:dyDescent="0.45">
      <c r="A244">
        <v>227</v>
      </c>
    </row>
    <row r="245" spans="1:1" x14ac:dyDescent="0.45">
      <c r="A245">
        <v>228</v>
      </c>
    </row>
    <row r="246" spans="1:1" x14ac:dyDescent="0.45">
      <c r="A246">
        <v>229</v>
      </c>
    </row>
    <row r="247" spans="1:1" x14ac:dyDescent="0.45">
      <c r="A247">
        <v>230</v>
      </c>
    </row>
    <row r="248" spans="1:1" x14ac:dyDescent="0.45">
      <c r="A248">
        <v>231</v>
      </c>
    </row>
    <row r="249" spans="1:1" x14ac:dyDescent="0.45">
      <c r="A249">
        <v>232</v>
      </c>
    </row>
    <row r="250" spans="1:1" x14ac:dyDescent="0.45">
      <c r="A250">
        <v>233</v>
      </c>
    </row>
    <row r="251" spans="1:1" x14ac:dyDescent="0.45">
      <c r="A251">
        <v>234</v>
      </c>
    </row>
    <row r="252" spans="1:1" x14ac:dyDescent="0.45">
      <c r="A252">
        <v>235</v>
      </c>
    </row>
    <row r="253" spans="1:1" x14ac:dyDescent="0.45">
      <c r="A253">
        <v>236</v>
      </c>
    </row>
    <row r="254" spans="1:1" x14ac:dyDescent="0.45">
      <c r="A254">
        <v>237</v>
      </c>
    </row>
    <row r="255" spans="1:1" x14ac:dyDescent="0.45">
      <c r="A255">
        <v>238</v>
      </c>
    </row>
    <row r="256" spans="1:1" x14ac:dyDescent="0.45">
      <c r="A256">
        <v>239</v>
      </c>
    </row>
    <row r="257" spans="1:1" x14ac:dyDescent="0.45">
      <c r="A257">
        <v>240</v>
      </c>
    </row>
    <row r="258" spans="1:1" x14ac:dyDescent="0.45">
      <c r="A258">
        <v>241</v>
      </c>
    </row>
    <row r="259" spans="1:1" x14ac:dyDescent="0.45">
      <c r="A259">
        <v>242</v>
      </c>
    </row>
    <row r="260" spans="1:1" x14ac:dyDescent="0.45">
      <c r="A260">
        <v>243</v>
      </c>
    </row>
    <row r="261" spans="1:1" x14ac:dyDescent="0.45">
      <c r="A261">
        <v>244</v>
      </c>
    </row>
    <row r="262" spans="1:1" x14ac:dyDescent="0.45">
      <c r="A262">
        <v>245</v>
      </c>
    </row>
    <row r="263" spans="1:1" x14ac:dyDescent="0.45">
      <c r="A263">
        <v>246</v>
      </c>
    </row>
    <row r="264" spans="1:1" x14ac:dyDescent="0.45">
      <c r="A264">
        <v>247</v>
      </c>
    </row>
    <row r="265" spans="1:1" x14ac:dyDescent="0.45">
      <c r="A265">
        <v>248</v>
      </c>
    </row>
    <row r="266" spans="1:1" x14ac:dyDescent="0.45">
      <c r="A266">
        <v>249</v>
      </c>
    </row>
    <row r="267" spans="1:1" x14ac:dyDescent="0.45">
      <c r="A267">
        <v>250</v>
      </c>
    </row>
    <row r="268" spans="1:1" x14ac:dyDescent="0.45">
      <c r="A268">
        <v>251</v>
      </c>
    </row>
    <row r="269" spans="1:1" x14ac:dyDescent="0.45">
      <c r="A269">
        <v>252</v>
      </c>
    </row>
    <row r="270" spans="1:1" x14ac:dyDescent="0.45">
      <c r="A270">
        <v>253</v>
      </c>
    </row>
    <row r="271" spans="1:1" x14ac:dyDescent="0.45">
      <c r="A271">
        <v>254</v>
      </c>
    </row>
    <row r="272" spans="1:1" x14ac:dyDescent="0.45">
      <c r="A272">
        <v>255</v>
      </c>
    </row>
    <row r="273" spans="1:52" x14ac:dyDescent="0.45">
      <c r="A273">
        <v>256</v>
      </c>
    </row>
    <row r="274" spans="1:52" x14ac:dyDescent="0.45">
      <c r="A274">
        <v>257</v>
      </c>
    </row>
    <row r="275" spans="1:52" x14ac:dyDescent="0.45">
      <c r="A275">
        <v>258</v>
      </c>
    </row>
    <row r="278" spans="1:52" x14ac:dyDescent="0.45">
      <c r="A278" t="s">
        <v>1148</v>
      </c>
      <c r="B278" t="s">
        <v>2534</v>
      </c>
      <c r="R278" t="s">
        <v>1321</v>
      </c>
      <c r="X278" t="s">
        <v>1322</v>
      </c>
      <c r="AC278" t="s">
        <v>1323</v>
      </c>
      <c r="AH278" s="277" t="s">
        <v>1324</v>
      </c>
    </row>
    <row r="279" spans="1:52" x14ac:dyDescent="0.45">
      <c r="A279" t="s">
        <v>1229</v>
      </c>
      <c r="AH279" s="277" t="s">
        <v>1325</v>
      </c>
      <c r="AM279" t="s">
        <v>1990</v>
      </c>
      <c r="AP279" t="s">
        <v>1326</v>
      </c>
      <c r="AZ279" t="s">
        <v>1327</v>
      </c>
    </row>
    <row r="280" spans="1:52" x14ac:dyDescent="0.45">
      <c r="A280" t="s">
        <v>1245</v>
      </c>
    </row>
    <row r="281" spans="1:52" x14ac:dyDescent="0.45">
      <c r="A281" t="s">
        <v>1260</v>
      </c>
    </row>
    <row r="282" spans="1:52" x14ac:dyDescent="0.45">
      <c r="A282" t="s">
        <v>1276</v>
      </c>
    </row>
    <row r="283" spans="1:52" x14ac:dyDescent="0.45">
      <c r="A283" t="s">
        <v>1291</v>
      </c>
    </row>
    <row r="284" spans="1:52" x14ac:dyDescent="0.45">
      <c r="A284" t="s">
        <v>1231</v>
      </c>
      <c r="AH284" s="277" t="s">
        <v>2535</v>
      </c>
      <c r="AT284" t="s">
        <v>2536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85C00-544B-4EF1-9BAE-53785CCD13AD}">
  <sheetPr codeName="Sheet4">
    <tabColor rgb="FF00B050"/>
  </sheetPr>
  <dimension ref="A1:BO284"/>
  <sheetViews>
    <sheetView showGridLines="0" view="pageBreakPreview" topLeftCell="A87" zoomScale="87" zoomScaleNormal="100" zoomScaleSheetLayoutView="87" workbookViewId="0">
      <selection activeCell="BR69" sqref="BR69"/>
    </sheetView>
  </sheetViews>
  <sheetFormatPr defaultColWidth="1.86328125" defaultRowHeight="15" x14ac:dyDescent="0.45"/>
  <cols>
    <col min="1" max="1" width="1.33203125" style="3" customWidth="1"/>
    <col min="2" max="2" width="1.1328125" style="3" customWidth="1"/>
    <col min="3" max="3" width="3.3984375" style="3" customWidth="1"/>
    <col min="4" max="4" width="2.3984375" style="3" customWidth="1"/>
    <col min="5" max="5" width="2.53125" style="3" customWidth="1"/>
    <col min="6" max="6" width="2.6640625" style="3" customWidth="1"/>
    <col min="7" max="7" width="3.33203125" style="3" customWidth="1"/>
    <col min="8" max="8" width="2.33203125" style="3" customWidth="1"/>
    <col min="9" max="9" width="2.1328125" style="3" customWidth="1"/>
    <col min="10" max="10" width="3" style="3" customWidth="1"/>
    <col min="11" max="11" width="2.33203125" style="3" hidden="1" customWidth="1"/>
    <col min="12" max="12" width="1.6640625" style="3" hidden="1" customWidth="1"/>
    <col min="13" max="14" width="2.33203125" style="3" hidden="1" customWidth="1"/>
    <col min="15" max="15" width="2.33203125" style="3" customWidth="1"/>
    <col min="16" max="16" width="5.46484375" style="3" customWidth="1"/>
    <col min="17" max="17" width="4.86328125" style="3" customWidth="1"/>
    <col min="18" max="18" width="2.3984375" style="3" customWidth="1"/>
    <col min="19" max="19" width="1.46484375" style="3" customWidth="1"/>
    <col min="20" max="20" width="1.73046875" style="3" customWidth="1"/>
    <col min="21" max="21" width="2.3984375" style="3" customWidth="1"/>
    <col min="22" max="22" width="2.33203125" style="3" customWidth="1"/>
    <col min="23" max="23" width="2.86328125" style="3" customWidth="1"/>
    <col min="24" max="24" width="1.86328125" style="3" customWidth="1"/>
    <col min="25" max="25" width="2.86328125" style="3" customWidth="1"/>
    <col min="26" max="26" width="2.1328125" style="3" customWidth="1"/>
    <col min="27" max="27" width="5.46484375" style="3" customWidth="1"/>
    <col min="28" max="28" width="2.86328125" style="3" customWidth="1"/>
    <col min="29" max="29" width="4.53125" style="3" customWidth="1"/>
    <col min="30" max="30" width="3.3984375" style="3" customWidth="1"/>
    <col min="31" max="31" width="2.3984375" style="3" customWidth="1"/>
    <col min="32" max="32" width="2.86328125" style="3" customWidth="1"/>
    <col min="33" max="33" width="3.33203125" style="3" customWidth="1"/>
    <col min="34" max="34" width="3.3984375" style="3" customWidth="1"/>
    <col min="35" max="35" width="3.6640625" style="3" customWidth="1"/>
    <col min="36" max="36" width="2.9296875" style="3" customWidth="1"/>
    <col min="37" max="37" width="2.1328125" style="3" customWidth="1"/>
    <col min="38" max="38" width="2.86328125" style="3" customWidth="1"/>
    <col min="39" max="39" width="2.796875" style="3" customWidth="1"/>
    <col min="40" max="40" width="3.796875" style="3" customWidth="1"/>
    <col min="41" max="41" width="1.3984375" style="3" customWidth="1"/>
    <col min="42" max="42" width="4.33203125" style="3" customWidth="1"/>
    <col min="43" max="43" width="2.86328125" style="3" customWidth="1"/>
    <col min="44" max="44" width="2.53125" style="3" customWidth="1"/>
    <col min="45" max="45" width="1.796875" style="3" customWidth="1"/>
    <col min="46" max="46" width="1.33203125" style="3" customWidth="1"/>
    <col min="47" max="47" width="2.1328125" style="3" customWidth="1"/>
    <col min="48" max="48" width="0.6640625" style="3" customWidth="1"/>
    <col min="49" max="49" width="1.1328125" style="3" customWidth="1"/>
    <col min="50" max="51" width="1.59765625" style="3" customWidth="1"/>
    <col min="52" max="52" width="1.1328125" style="3" customWidth="1"/>
    <col min="53" max="53" width="2.06640625" style="3" customWidth="1"/>
    <col min="54" max="56" width="1.33203125" style="3" customWidth="1"/>
    <col min="57" max="57" width="0.53125" style="3" customWidth="1"/>
    <col min="58" max="58" width="0.59765625" style="3" customWidth="1"/>
    <col min="59" max="59" width="1.6640625" style="3" customWidth="1"/>
    <col min="60" max="60" width="2.06640625" style="3" customWidth="1"/>
    <col min="61" max="61" width="2.1328125" style="3" customWidth="1"/>
    <col min="62" max="62" width="2.265625" style="3" customWidth="1"/>
    <col min="63" max="63" width="1.6640625" style="3" customWidth="1"/>
    <col min="64" max="64" width="1.33203125" style="3" customWidth="1"/>
    <col min="65" max="65" width="0" style="3" hidden="1" customWidth="1"/>
    <col min="66" max="66" width="19.19921875" style="409" hidden="1" customWidth="1"/>
    <col min="67" max="67" width="19" style="410" hidden="1" customWidth="1"/>
    <col min="68" max="16384" width="1.86328125" style="3"/>
  </cols>
  <sheetData>
    <row r="1" spans="1:67" ht="13.5" customHeight="1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815" t="s">
        <v>1903</v>
      </c>
      <c r="T1" s="816"/>
      <c r="U1" s="816"/>
      <c r="V1" s="816"/>
      <c r="W1" s="816"/>
      <c r="X1" s="816"/>
      <c r="Y1" s="816"/>
      <c r="Z1" s="816"/>
      <c r="AA1" s="816"/>
      <c r="AB1" s="817"/>
      <c r="AC1" s="821" t="s">
        <v>2537</v>
      </c>
      <c r="AD1" s="822"/>
      <c r="AE1" s="827" t="s">
        <v>1867</v>
      </c>
      <c r="AF1" s="828"/>
      <c r="AG1" s="828"/>
      <c r="AH1" s="828"/>
      <c r="AI1" s="828"/>
      <c r="AJ1" s="828"/>
      <c r="AK1" s="828"/>
      <c r="AL1" s="828"/>
      <c r="AM1" s="828"/>
      <c r="AN1" s="828"/>
      <c r="AO1" s="828"/>
      <c r="AP1" s="828"/>
      <c r="AQ1" s="828"/>
      <c r="AR1" s="828"/>
      <c r="AS1" s="828"/>
      <c r="AT1" s="828"/>
      <c r="AU1" s="829"/>
      <c r="AV1" s="830" t="s">
        <v>2587</v>
      </c>
      <c r="AW1" s="831"/>
      <c r="AX1" s="831"/>
      <c r="AY1" s="831"/>
      <c r="AZ1" s="831"/>
      <c r="BA1" s="831"/>
      <c r="BB1" s="831"/>
      <c r="BC1" s="831"/>
      <c r="BD1" s="831"/>
      <c r="BE1" s="831"/>
      <c r="BF1" s="831"/>
      <c r="BG1" s="831"/>
      <c r="BH1" s="831"/>
      <c r="BI1" s="831"/>
      <c r="BJ1" s="831"/>
      <c r="BK1" s="831"/>
      <c r="BL1" s="832"/>
    </row>
    <row r="2" spans="1:67" ht="18.75" customHeight="1" x14ac:dyDescent="0.4">
      <c r="A2" s="4"/>
      <c r="B2" s="5"/>
      <c r="C2" s="5"/>
      <c r="D2" s="5"/>
      <c r="E2" s="5"/>
      <c r="F2" s="5"/>
      <c r="G2" s="5"/>
      <c r="H2" s="6"/>
      <c r="I2" s="7"/>
      <c r="J2" s="7"/>
      <c r="K2" s="7"/>
      <c r="L2" s="7"/>
      <c r="M2" s="7"/>
      <c r="N2" s="7"/>
      <c r="O2" s="7"/>
      <c r="P2" s="7"/>
      <c r="Q2" s="7"/>
      <c r="R2" s="7"/>
      <c r="S2" s="446"/>
      <c r="T2" s="714"/>
      <c r="U2" s="714"/>
      <c r="V2" s="714"/>
      <c r="W2" s="714"/>
      <c r="X2" s="714"/>
      <c r="Y2" s="714"/>
      <c r="Z2" s="714"/>
      <c r="AA2" s="714"/>
      <c r="AB2" s="447"/>
      <c r="AC2" s="823"/>
      <c r="AD2" s="824"/>
      <c r="AE2" s="435" t="s">
        <v>1217</v>
      </c>
      <c r="AF2" s="436"/>
      <c r="AG2" s="814"/>
      <c r="AH2" s="799"/>
      <c r="AI2" s="800"/>
      <c r="AJ2" s="800"/>
      <c r="AK2" s="800"/>
      <c r="AL2" s="800"/>
      <c r="AM2" s="800"/>
      <c r="AN2" s="800"/>
      <c r="AO2" s="800"/>
      <c r="AP2" s="800"/>
      <c r="AQ2" s="800"/>
      <c r="AR2" s="800"/>
      <c r="AS2" s="800"/>
      <c r="AT2" s="800"/>
      <c r="AU2" s="801"/>
      <c r="AV2" s="833"/>
      <c r="AW2" s="834"/>
      <c r="AX2" s="834"/>
      <c r="AY2" s="834"/>
      <c r="AZ2" s="834"/>
      <c r="BA2" s="834"/>
      <c r="BB2" s="834"/>
      <c r="BC2" s="834"/>
      <c r="BD2" s="834"/>
      <c r="BE2" s="834"/>
      <c r="BF2" s="834"/>
      <c r="BG2" s="834"/>
      <c r="BH2" s="834"/>
      <c r="BI2" s="834"/>
      <c r="BJ2" s="834"/>
      <c r="BK2" s="834"/>
      <c r="BL2" s="835"/>
      <c r="BN2" s="419" t="s">
        <v>2578</v>
      </c>
    </row>
    <row r="3" spans="1:67" ht="18.75" customHeight="1" x14ac:dyDescent="0.4">
      <c r="A3" s="4"/>
      <c r="B3" s="5"/>
      <c r="C3" s="5"/>
      <c r="D3" s="5"/>
      <c r="E3" s="5"/>
      <c r="F3" s="5"/>
      <c r="G3" s="5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446"/>
      <c r="T3" s="714"/>
      <c r="U3" s="714"/>
      <c r="V3" s="714"/>
      <c r="W3" s="714"/>
      <c r="X3" s="714"/>
      <c r="Y3" s="714"/>
      <c r="Z3" s="714"/>
      <c r="AA3" s="714"/>
      <c r="AB3" s="447"/>
      <c r="AC3" s="823"/>
      <c r="AD3" s="824"/>
      <c r="AE3" s="435" t="s">
        <v>2186</v>
      </c>
      <c r="AF3" s="436"/>
      <c r="AG3" s="814"/>
      <c r="AH3" s="799"/>
      <c r="AI3" s="800"/>
      <c r="AJ3" s="800"/>
      <c r="AK3" s="800"/>
      <c r="AL3" s="800"/>
      <c r="AM3" s="800"/>
      <c r="AN3" s="800"/>
      <c r="AO3" s="800"/>
      <c r="AP3" s="800"/>
      <c r="AQ3" s="800"/>
      <c r="AR3" s="800"/>
      <c r="AS3" s="800"/>
      <c r="AT3" s="800"/>
      <c r="AU3" s="801"/>
      <c r="AV3" s="833"/>
      <c r="AW3" s="834"/>
      <c r="AX3" s="834"/>
      <c r="AY3" s="834"/>
      <c r="AZ3" s="834"/>
      <c r="BA3" s="834"/>
      <c r="BB3" s="834"/>
      <c r="BC3" s="834"/>
      <c r="BD3" s="834"/>
      <c r="BE3" s="834"/>
      <c r="BF3" s="834"/>
      <c r="BG3" s="834"/>
      <c r="BH3" s="834"/>
      <c r="BI3" s="834"/>
      <c r="BJ3" s="834"/>
      <c r="BK3" s="834"/>
      <c r="BL3" s="835"/>
      <c r="BN3" s="419">
        <f>VLOOKUP(BN2,Table1[],3,FALSE)</f>
        <v>120018132</v>
      </c>
    </row>
    <row r="4" spans="1:67" ht="18.75" customHeight="1" x14ac:dyDescent="0.3">
      <c r="A4" s="9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446"/>
      <c r="T4" s="714"/>
      <c r="U4" s="714"/>
      <c r="V4" s="714"/>
      <c r="W4" s="714"/>
      <c r="X4" s="714"/>
      <c r="Y4" s="714"/>
      <c r="Z4" s="714"/>
      <c r="AA4" s="714"/>
      <c r="AB4" s="447"/>
      <c r="AC4" s="823"/>
      <c r="AD4" s="824"/>
      <c r="AE4" s="435" t="s">
        <v>1218</v>
      </c>
      <c r="AF4" s="436"/>
      <c r="AG4" s="814"/>
      <c r="AH4" s="799"/>
      <c r="AI4" s="800"/>
      <c r="AJ4" s="800"/>
      <c r="AK4" s="800"/>
      <c r="AL4" s="800"/>
      <c r="AM4" s="800"/>
      <c r="AN4" s="800"/>
      <c r="AO4" s="800"/>
      <c r="AP4" s="800"/>
      <c r="AQ4" s="800"/>
      <c r="AR4" s="800"/>
      <c r="AS4" s="800"/>
      <c r="AT4" s="800"/>
      <c r="AU4" s="801"/>
      <c r="AV4" s="833"/>
      <c r="AW4" s="834"/>
      <c r="AX4" s="834"/>
      <c r="AY4" s="834"/>
      <c r="AZ4" s="834"/>
      <c r="BA4" s="834"/>
      <c r="BB4" s="834"/>
      <c r="BC4" s="834"/>
      <c r="BD4" s="834"/>
      <c r="BE4" s="834"/>
      <c r="BF4" s="834"/>
      <c r="BG4" s="834"/>
      <c r="BH4" s="834"/>
      <c r="BI4" s="834"/>
      <c r="BJ4" s="834"/>
      <c r="BK4" s="834"/>
      <c r="BL4" s="835"/>
      <c r="BN4" s="419">
        <f>VLOOKUP(BN2,Table1[],2,FALSE)</f>
        <v>0</v>
      </c>
    </row>
    <row r="5" spans="1:67" ht="18.75" customHeight="1" x14ac:dyDescent="0.45">
      <c r="A5" s="10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446"/>
      <c r="T5" s="714"/>
      <c r="U5" s="714"/>
      <c r="V5" s="714"/>
      <c r="W5" s="714"/>
      <c r="X5" s="714"/>
      <c r="Y5" s="714"/>
      <c r="Z5" s="714"/>
      <c r="AA5" s="714"/>
      <c r="AB5" s="447"/>
      <c r="AC5" s="823"/>
      <c r="AD5" s="824"/>
      <c r="AE5" s="435" t="s">
        <v>2187</v>
      </c>
      <c r="AF5" s="436"/>
      <c r="AG5" s="814"/>
      <c r="AH5" s="799"/>
      <c r="AI5" s="800"/>
      <c r="AJ5" s="800"/>
      <c r="AK5" s="800"/>
      <c r="AL5" s="800"/>
      <c r="AM5" s="800"/>
      <c r="AN5" s="800"/>
      <c r="AO5" s="800"/>
      <c r="AP5" s="800"/>
      <c r="AQ5" s="800"/>
      <c r="AR5" s="800"/>
      <c r="AS5" s="800"/>
      <c r="AT5" s="800"/>
      <c r="AU5" s="801"/>
      <c r="AV5" s="833"/>
      <c r="AW5" s="834"/>
      <c r="AX5" s="834"/>
      <c r="AY5" s="834"/>
      <c r="AZ5" s="834"/>
      <c r="BA5" s="834"/>
      <c r="BB5" s="834"/>
      <c r="BC5" s="834"/>
      <c r="BD5" s="834"/>
      <c r="BE5" s="834"/>
      <c r="BF5" s="834"/>
      <c r="BG5" s="834"/>
      <c r="BH5" s="834"/>
      <c r="BI5" s="834"/>
      <c r="BJ5" s="834"/>
      <c r="BK5" s="834"/>
      <c r="BL5" s="835"/>
      <c r="BN5" s="419"/>
    </row>
    <row r="6" spans="1:67" ht="18.75" customHeight="1" x14ac:dyDescent="0.45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446"/>
      <c r="T6" s="714"/>
      <c r="U6" s="714"/>
      <c r="V6" s="714"/>
      <c r="W6" s="714"/>
      <c r="X6" s="714"/>
      <c r="Y6" s="714"/>
      <c r="Z6" s="714"/>
      <c r="AA6" s="714"/>
      <c r="AB6" s="447"/>
      <c r="AC6" s="823"/>
      <c r="AD6" s="824"/>
      <c r="AE6" s="435" t="s">
        <v>2188</v>
      </c>
      <c r="AF6" s="436"/>
      <c r="AG6" s="814"/>
      <c r="AH6" s="799"/>
      <c r="AI6" s="800"/>
      <c r="AJ6" s="800"/>
      <c r="AK6" s="800"/>
      <c r="AL6" s="800"/>
      <c r="AM6" s="800"/>
      <c r="AN6" s="800"/>
      <c r="AO6" s="800"/>
      <c r="AP6" s="800"/>
      <c r="AQ6" s="800"/>
      <c r="AR6" s="800"/>
      <c r="AS6" s="800"/>
      <c r="AT6" s="800"/>
      <c r="AU6" s="801"/>
      <c r="AV6" s="833"/>
      <c r="AW6" s="834"/>
      <c r="AX6" s="834"/>
      <c r="AY6" s="834"/>
      <c r="AZ6" s="834"/>
      <c r="BA6" s="834"/>
      <c r="BB6" s="834"/>
      <c r="BC6" s="834"/>
      <c r="BD6" s="834"/>
      <c r="BE6" s="834"/>
      <c r="BF6" s="834"/>
      <c r="BG6" s="834"/>
      <c r="BH6" s="834"/>
      <c r="BI6" s="834"/>
      <c r="BJ6" s="834"/>
      <c r="BK6" s="834"/>
      <c r="BL6" s="835"/>
      <c r="BN6" s="419"/>
    </row>
    <row r="7" spans="1:67" ht="18.75" customHeight="1" x14ac:dyDescent="0.45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446"/>
      <c r="T7" s="714"/>
      <c r="U7" s="714"/>
      <c r="V7" s="714"/>
      <c r="W7" s="714"/>
      <c r="X7" s="714"/>
      <c r="Y7" s="714"/>
      <c r="Z7" s="714"/>
      <c r="AA7" s="714"/>
      <c r="AB7" s="447"/>
      <c r="AC7" s="823"/>
      <c r="AD7" s="824"/>
      <c r="AE7" s="435" t="s">
        <v>1219</v>
      </c>
      <c r="AF7" s="436"/>
      <c r="AG7" s="814"/>
      <c r="AH7" s="799"/>
      <c r="AI7" s="800"/>
      <c r="AJ7" s="800"/>
      <c r="AK7" s="800"/>
      <c r="AL7" s="800"/>
      <c r="AM7" s="800"/>
      <c r="AN7" s="800"/>
      <c r="AO7" s="800"/>
      <c r="AP7" s="800"/>
      <c r="AQ7" s="800"/>
      <c r="AR7" s="800"/>
      <c r="AS7" s="800"/>
      <c r="AT7" s="800"/>
      <c r="AU7" s="801"/>
      <c r="AV7" s="833"/>
      <c r="AW7" s="834"/>
      <c r="AX7" s="834"/>
      <c r="AY7" s="834"/>
      <c r="AZ7" s="834"/>
      <c r="BA7" s="834"/>
      <c r="BB7" s="834"/>
      <c r="BC7" s="834"/>
      <c r="BD7" s="834"/>
      <c r="BE7" s="834"/>
      <c r="BF7" s="834"/>
      <c r="BG7" s="834"/>
      <c r="BH7" s="834"/>
      <c r="BI7" s="834"/>
      <c r="BJ7" s="834"/>
      <c r="BK7" s="834"/>
      <c r="BL7" s="835"/>
      <c r="BN7" s="419"/>
    </row>
    <row r="8" spans="1:67" ht="18.75" customHeight="1" x14ac:dyDescent="0.45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8"/>
      <c r="R8" s="17"/>
      <c r="S8" s="818"/>
      <c r="T8" s="819"/>
      <c r="U8" s="819"/>
      <c r="V8" s="819"/>
      <c r="W8" s="819"/>
      <c r="X8" s="819"/>
      <c r="Y8" s="819"/>
      <c r="Z8" s="819"/>
      <c r="AA8" s="819"/>
      <c r="AB8" s="820"/>
      <c r="AC8" s="825"/>
      <c r="AD8" s="826"/>
      <c r="AE8" s="796" t="s">
        <v>1220</v>
      </c>
      <c r="AF8" s="797"/>
      <c r="AG8" s="798"/>
      <c r="AH8" s="799"/>
      <c r="AI8" s="800"/>
      <c r="AJ8" s="800"/>
      <c r="AK8" s="800"/>
      <c r="AL8" s="800"/>
      <c r="AM8" s="800"/>
      <c r="AN8" s="800"/>
      <c r="AO8" s="800"/>
      <c r="AP8" s="800"/>
      <c r="AQ8" s="800"/>
      <c r="AR8" s="800"/>
      <c r="AS8" s="800"/>
      <c r="AT8" s="800"/>
      <c r="AU8" s="801"/>
      <c r="AV8" s="836"/>
      <c r="AW8" s="837"/>
      <c r="AX8" s="837"/>
      <c r="AY8" s="837"/>
      <c r="AZ8" s="837"/>
      <c r="BA8" s="837"/>
      <c r="BB8" s="837"/>
      <c r="BC8" s="837"/>
      <c r="BD8" s="837"/>
      <c r="BE8" s="837"/>
      <c r="BF8" s="837"/>
      <c r="BG8" s="837"/>
      <c r="BH8" s="837"/>
      <c r="BI8" s="837"/>
      <c r="BJ8" s="837"/>
      <c r="BK8" s="837"/>
      <c r="BL8" s="838"/>
      <c r="BN8" s="419"/>
    </row>
    <row r="9" spans="1:67" ht="3.75" customHeight="1" x14ac:dyDescent="0.45"/>
    <row r="10" spans="1:67" s="19" customFormat="1" ht="15.75" customHeight="1" x14ac:dyDescent="0.45">
      <c r="A10" s="802" t="s">
        <v>2283</v>
      </c>
      <c r="B10" s="803"/>
      <c r="C10" s="803"/>
      <c r="D10" s="804"/>
      <c r="E10" s="805"/>
      <c r="F10" s="806"/>
      <c r="G10" s="806"/>
      <c r="H10" s="806"/>
      <c r="I10" s="806"/>
      <c r="J10" s="806"/>
      <c r="K10" s="806"/>
      <c r="L10" s="806"/>
      <c r="M10" s="806"/>
      <c r="N10" s="806"/>
      <c r="O10" s="806"/>
      <c r="P10" s="806"/>
      <c r="Q10" s="806"/>
      <c r="R10" s="806"/>
      <c r="S10" s="806"/>
      <c r="T10" s="806"/>
      <c r="U10" s="806"/>
      <c r="V10" s="806"/>
      <c r="W10" s="807"/>
      <c r="Y10" s="904" t="s">
        <v>2280</v>
      </c>
      <c r="Z10" s="905"/>
      <c r="AA10" s="906"/>
      <c r="AB10" s="922"/>
      <c r="AC10" s="923"/>
      <c r="AD10" s="923"/>
      <c r="AE10" s="923"/>
      <c r="AF10" s="923"/>
      <c r="AG10" s="923"/>
      <c r="AH10" s="923"/>
      <c r="AI10" s="923"/>
      <c r="AJ10" s="923"/>
      <c r="AK10" s="924"/>
      <c r="AL10" s="20"/>
      <c r="AM10" s="808" t="s">
        <v>2281</v>
      </c>
      <c r="AN10" s="809"/>
      <c r="AO10" s="810"/>
      <c r="AP10" s="811"/>
      <c r="AQ10" s="812"/>
      <c r="AR10" s="812"/>
      <c r="AS10" s="812"/>
      <c r="AT10" s="812"/>
      <c r="AU10" s="813"/>
      <c r="AV10" s="21"/>
      <c r="AW10" s="904" t="s">
        <v>1222</v>
      </c>
      <c r="AX10" s="905"/>
      <c r="AY10" s="905"/>
      <c r="AZ10" s="905"/>
      <c r="BA10" s="905"/>
      <c r="BB10" s="905"/>
      <c r="BC10" s="905"/>
      <c r="BD10" s="905"/>
      <c r="BE10" s="906"/>
      <c r="BF10" s="907"/>
      <c r="BG10" s="812"/>
      <c r="BH10" s="812"/>
      <c r="BI10" s="812"/>
      <c r="BJ10" s="812"/>
      <c r="BK10" s="812"/>
      <c r="BL10" s="813"/>
      <c r="BN10" s="411">
        <v>45097</v>
      </c>
      <c r="BO10" s="412">
        <v>45099</v>
      </c>
    </row>
    <row r="11" spans="1:67" s="23" customFormat="1" ht="3.75" customHeight="1" x14ac:dyDescent="0.4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N11" s="413"/>
      <c r="BO11" s="414"/>
    </row>
    <row r="12" spans="1:67" s="21" customFormat="1" ht="11.25" customHeight="1" x14ac:dyDescent="0.45">
      <c r="A12" s="908" t="s">
        <v>1223</v>
      </c>
      <c r="B12" s="909"/>
      <c r="C12" s="909"/>
      <c r="D12" s="909"/>
      <c r="E12" s="909"/>
      <c r="F12" s="909"/>
      <c r="G12" s="909"/>
      <c r="H12" s="910"/>
      <c r="I12" s="911" t="s">
        <v>1224</v>
      </c>
      <c r="J12" s="909"/>
      <c r="K12" s="909"/>
      <c r="L12" s="909"/>
      <c r="M12" s="909"/>
      <c r="N12" s="909"/>
      <c r="O12" s="909"/>
      <c r="P12" s="909"/>
      <c r="Q12" s="909"/>
      <c r="R12" s="909"/>
      <c r="S12" s="909"/>
      <c r="T12" s="909"/>
      <c r="U12" s="909"/>
      <c r="V12" s="909"/>
      <c r="W12" s="909"/>
      <c r="X12" s="909"/>
      <c r="Y12" s="909"/>
      <c r="Z12" s="909"/>
      <c r="AA12" s="909"/>
      <c r="AB12" s="909"/>
      <c r="AC12" s="909"/>
      <c r="AD12" s="910"/>
      <c r="AE12" s="911" t="s">
        <v>1225</v>
      </c>
      <c r="AF12" s="909"/>
      <c r="AG12" s="909"/>
      <c r="AH12" s="909"/>
      <c r="AI12" s="909"/>
      <c r="AJ12" s="909"/>
      <c r="AK12" s="909"/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10"/>
      <c r="BB12" s="911"/>
      <c r="BC12" s="909"/>
      <c r="BD12" s="909"/>
      <c r="BE12" s="909"/>
      <c r="BF12" s="909"/>
      <c r="BG12" s="909"/>
      <c r="BH12" s="909"/>
      <c r="BI12" s="909"/>
      <c r="BJ12" s="909"/>
      <c r="BK12" s="909"/>
      <c r="BL12" s="912"/>
      <c r="BN12" s="409"/>
      <c r="BO12" s="415"/>
    </row>
    <row r="13" spans="1:67" s="26" customFormat="1" ht="9" customHeight="1" x14ac:dyDescent="0.45">
      <c r="A13" s="54">
        <v>1</v>
      </c>
      <c r="B13" s="61" t="s">
        <v>1226</v>
      </c>
      <c r="C13" s="41"/>
      <c r="D13" s="42">
        <v>6</v>
      </c>
      <c r="E13" s="41" t="s">
        <v>1227</v>
      </c>
      <c r="F13" s="41"/>
      <c r="G13" s="41"/>
      <c r="H13" s="43"/>
      <c r="I13" s="44">
        <v>1</v>
      </c>
      <c r="J13" s="41" t="s">
        <v>2094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5"/>
      <c r="X13" s="41"/>
      <c r="Y13" s="42">
        <v>6</v>
      </c>
      <c r="Z13" s="41" t="s">
        <v>1228</v>
      </c>
      <c r="AA13" s="46"/>
      <c r="AB13" s="46"/>
      <c r="AC13" s="46"/>
      <c r="AD13" s="47"/>
      <c r="AE13" s="44" t="s">
        <v>1229</v>
      </c>
      <c r="AF13" s="41" t="s">
        <v>1230</v>
      </c>
      <c r="AG13" s="41"/>
      <c r="AH13" s="42" t="s">
        <v>1231</v>
      </c>
      <c r="AI13" s="46" t="s">
        <v>1232</v>
      </c>
      <c r="AJ13" s="46"/>
      <c r="AK13" s="42" t="s">
        <v>1233</v>
      </c>
      <c r="AL13" s="41" t="s">
        <v>1234</v>
      </c>
      <c r="AM13" s="46"/>
      <c r="AN13" s="42" t="s">
        <v>1235</v>
      </c>
      <c r="AO13" s="41" t="s">
        <v>1236</v>
      </c>
      <c r="AP13" s="41"/>
      <c r="AQ13" s="42" t="s">
        <v>1237</v>
      </c>
      <c r="AR13" s="41" t="s">
        <v>1238</v>
      </c>
      <c r="AS13" s="46"/>
      <c r="AT13" s="46"/>
      <c r="AU13" s="42" t="s">
        <v>1239</v>
      </c>
      <c r="AV13" s="41" t="s">
        <v>1240</v>
      </c>
      <c r="AW13" s="46"/>
      <c r="AX13" s="46"/>
      <c r="AY13" s="41"/>
      <c r="AZ13" s="46"/>
      <c r="BA13" s="47"/>
      <c r="BB13" s="913"/>
      <c r="BC13" s="914"/>
      <c r="BD13" s="914"/>
      <c r="BE13" s="914"/>
      <c r="BF13" s="914"/>
      <c r="BG13" s="914"/>
      <c r="BH13" s="914"/>
      <c r="BI13" s="914"/>
      <c r="BJ13" s="914"/>
      <c r="BK13" s="914"/>
      <c r="BL13" s="915"/>
      <c r="BN13" s="409"/>
      <c r="BO13" s="415"/>
    </row>
    <row r="14" spans="1:67" s="26" customFormat="1" ht="9" customHeight="1" x14ac:dyDescent="0.45">
      <c r="A14" s="54">
        <v>2</v>
      </c>
      <c r="B14" s="61" t="s">
        <v>1241</v>
      </c>
      <c r="C14" s="61"/>
      <c r="D14" s="62">
        <v>7</v>
      </c>
      <c r="E14" s="61" t="s">
        <v>1242</v>
      </c>
      <c r="F14" s="61"/>
      <c r="G14" s="61"/>
      <c r="H14" s="24"/>
      <c r="I14" s="25">
        <v>2</v>
      </c>
      <c r="J14" s="61" t="s">
        <v>1243</v>
      </c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0"/>
      <c r="X14" s="61"/>
      <c r="Y14" s="62">
        <v>7</v>
      </c>
      <c r="Z14" s="61" t="s">
        <v>1244</v>
      </c>
      <c r="AD14" s="27"/>
      <c r="AE14" s="25" t="s">
        <v>1245</v>
      </c>
      <c r="AF14" s="61" t="s">
        <v>1246</v>
      </c>
      <c r="AG14" s="61"/>
      <c r="AH14" s="62" t="s">
        <v>1247</v>
      </c>
      <c r="AI14" s="26" t="s">
        <v>1248</v>
      </c>
      <c r="AK14" s="62" t="s">
        <v>1249</v>
      </c>
      <c r="AL14" s="61" t="s">
        <v>1248</v>
      </c>
      <c r="AN14" s="62" t="s">
        <v>1250</v>
      </c>
      <c r="AO14" s="61" t="s">
        <v>1251</v>
      </c>
      <c r="AP14" s="61"/>
      <c r="AQ14" s="62" t="s">
        <v>1252</v>
      </c>
      <c r="AR14" s="61" t="s">
        <v>1253</v>
      </c>
      <c r="AU14" s="62" t="s">
        <v>1254</v>
      </c>
      <c r="AV14" s="61" t="s">
        <v>1255</v>
      </c>
      <c r="AX14" s="60"/>
      <c r="AY14" s="61"/>
      <c r="BA14" s="27"/>
      <c r="BB14" s="916"/>
      <c r="BC14" s="917"/>
      <c r="BD14" s="917"/>
      <c r="BE14" s="917"/>
      <c r="BF14" s="917"/>
      <c r="BG14" s="917"/>
      <c r="BH14" s="917"/>
      <c r="BI14" s="917"/>
      <c r="BJ14" s="917"/>
      <c r="BK14" s="917"/>
      <c r="BL14" s="918"/>
      <c r="BN14" s="409"/>
      <c r="BO14" s="415"/>
    </row>
    <row r="15" spans="1:67" s="26" customFormat="1" ht="9" customHeight="1" x14ac:dyDescent="0.45">
      <c r="A15" s="54">
        <v>3</v>
      </c>
      <c r="B15" s="61" t="s">
        <v>1256</v>
      </c>
      <c r="C15" s="61"/>
      <c r="D15" s="62">
        <v>8</v>
      </c>
      <c r="E15" s="61" t="s">
        <v>1257</v>
      </c>
      <c r="F15" s="61"/>
      <c r="G15" s="61"/>
      <c r="H15" s="24"/>
      <c r="I15" s="25">
        <v>3</v>
      </c>
      <c r="J15" s="61" t="s">
        <v>1258</v>
      </c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0"/>
      <c r="X15" s="61"/>
      <c r="Y15" s="62">
        <v>8</v>
      </c>
      <c r="Z15" s="61" t="s">
        <v>1259</v>
      </c>
      <c r="AD15" s="27"/>
      <c r="AE15" s="25" t="s">
        <v>1260</v>
      </c>
      <c r="AF15" s="61" t="s">
        <v>1261</v>
      </c>
      <c r="AG15" s="61"/>
      <c r="AH15" s="62" t="s">
        <v>1262</v>
      </c>
      <c r="AI15" s="61" t="s">
        <v>1263</v>
      </c>
      <c r="AK15" s="62" t="s">
        <v>1264</v>
      </c>
      <c r="AL15" s="61" t="s">
        <v>1265</v>
      </c>
      <c r="AN15" s="62" t="s">
        <v>1266</v>
      </c>
      <c r="AO15" s="61" t="s">
        <v>1267</v>
      </c>
      <c r="AQ15" s="62" t="s">
        <v>1268</v>
      </c>
      <c r="AR15" s="61" t="s">
        <v>1269</v>
      </c>
      <c r="AU15" s="62" t="s">
        <v>1270</v>
      </c>
      <c r="AV15" s="61" t="s">
        <v>1271</v>
      </c>
      <c r="AX15" s="60"/>
      <c r="AY15" s="61"/>
      <c r="BA15" s="27"/>
      <c r="BB15" s="916"/>
      <c r="BC15" s="917"/>
      <c r="BD15" s="917"/>
      <c r="BE15" s="917"/>
      <c r="BF15" s="917"/>
      <c r="BG15" s="917"/>
      <c r="BH15" s="917"/>
      <c r="BI15" s="917"/>
      <c r="BJ15" s="917"/>
      <c r="BK15" s="917"/>
      <c r="BL15" s="918"/>
      <c r="BN15" s="409"/>
      <c r="BO15" s="415"/>
    </row>
    <row r="16" spans="1:67" s="26" customFormat="1" ht="9" customHeight="1" x14ac:dyDescent="0.45">
      <c r="A16" s="54">
        <v>4</v>
      </c>
      <c r="B16" s="61" t="s">
        <v>1272</v>
      </c>
      <c r="C16" s="61"/>
      <c r="D16" s="62">
        <v>9</v>
      </c>
      <c r="E16" s="61" t="s">
        <v>1273</v>
      </c>
      <c r="F16" s="61"/>
      <c r="G16" s="61"/>
      <c r="H16" s="24"/>
      <c r="I16" s="25">
        <v>4</v>
      </c>
      <c r="J16" s="61" t="s">
        <v>1274</v>
      </c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0"/>
      <c r="X16" s="61"/>
      <c r="Y16" s="62">
        <v>9</v>
      </c>
      <c r="Z16" s="61" t="s">
        <v>1275</v>
      </c>
      <c r="AD16" s="27"/>
      <c r="AE16" s="25" t="s">
        <v>1276</v>
      </c>
      <c r="AF16" s="61" t="s">
        <v>1277</v>
      </c>
      <c r="AG16" s="61"/>
      <c r="AH16" s="62" t="s">
        <v>1278</v>
      </c>
      <c r="AI16" s="61" t="s">
        <v>1279</v>
      </c>
      <c r="AK16" s="62" t="s">
        <v>1280</v>
      </c>
      <c r="AL16" s="61" t="s">
        <v>1281</v>
      </c>
      <c r="AN16" s="62" t="s">
        <v>1282</v>
      </c>
      <c r="AO16" s="61" t="s">
        <v>1283</v>
      </c>
      <c r="AQ16" s="62" t="s">
        <v>1284</v>
      </c>
      <c r="AR16" s="61" t="s">
        <v>1285</v>
      </c>
      <c r="AU16" s="62" t="s">
        <v>1286</v>
      </c>
      <c r="AV16" s="61" t="s">
        <v>1287</v>
      </c>
      <c r="AX16" s="60"/>
      <c r="AY16" s="61"/>
      <c r="BA16" s="27"/>
      <c r="BB16" s="916"/>
      <c r="BC16" s="917"/>
      <c r="BD16" s="917"/>
      <c r="BE16" s="917"/>
      <c r="BF16" s="917"/>
      <c r="BG16" s="917"/>
      <c r="BH16" s="917"/>
      <c r="BI16" s="917"/>
      <c r="BJ16" s="917"/>
      <c r="BK16" s="917"/>
      <c r="BL16" s="918"/>
      <c r="BN16" s="409"/>
      <c r="BO16" s="415"/>
    </row>
    <row r="17" spans="1:67" s="26" customFormat="1" ht="9" customHeight="1" x14ac:dyDescent="0.45">
      <c r="A17" s="55">
        <v>5</v>
      </c>
      <c r="B17" s="56" t="s">
        <v>1288</v>
      </c>
      <c r="C17" s="56"/>
      <c r="D17" s="58">
        <v>10</v>
      </c>
      <c r="E17" s="56" t="s">
        <v>1289</v>
      </c>
      <c r="F17" s="56"/>
      <c r="G17" s="56"/>
      <c r="H17" s="28"/>
      <c r="I17" s="29">
        <v>5</v>
      </c>
      <c r="J17" s="56" t="s">
        <v>1290</v>
      </c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7"/>
      <c r="X17" s="56"/>
      <c r="Y17" s="58">
        <v>10</v>
      </c>
      <c r="Z17" s="56" t="s">
        <v>1289</v>
      </c>
      <c r="AA17" s="59"/>
      <c r="AB17" s="59"/>
      <c r="AC17" s="59"/>
      <c r="AD17" s="30"/>
      <c r="AE17" s="29" t="s">
        <v>1291</v>
      </c>
      <c r="AF17" s="56" t="s">
        <v>1292</v>
      </c>
      <c r="AG17" s="56"/>
      <c r="AH17" s="58" t="s">
        <v>1293</v>
      </c>
      <c r="AI17" s="56" t="s">
        <v>1294</v>
      </c>
      <c r="AJ17" s="59"/>
      <c r="AK17" s="58" t="s">
        <v>1295</v>
      </c>
      <c r="AL17" s="56" t="s">
        <v>1296</v>
      </c>
      <c r="AM17" s="59"/>
      <c r="AN17" s="58" t="s">
        <v>1297</v>
      </c>
      <c r="AO17" s="56" t="s">
        <v>1298</v>
      </c>
      <c r="AP17" s="59"/>
      <c r="AQ17" s="58" t="s">
        <v>1299</v>
      </c>
      <c r="AR17" s="56" t="s">
        <v>1300</v>
      </c>
      <c r="AS17" s="59"/>
      <c r="AT17" s="59"/>
      <c r="AU17" s="58" t="s">
        <v>1301</v>
      </c>
      <c r="AV17" s="56" t="s">
        <v>1302</v>
      </c>
      <c r="AW17" s="59"/>
      <c r="AX17" s="56"/>
      <c r="AY17" s="56"/>
      <c r="AZ17" s="59"/>
      <c r="BA17" s="31"/>
      <c r="BB17" s="919"/>
      <c r="BC17" s="920"/>
      <c r="BD17" s="920"/>
      <c r="BE17" s="920"/>
      <c r="BF17" s="920"/>
      <c r="BG17" s="920"/>
      <c r="BH17" s="920"/>
      <c r="BI17" s="920"/>
      <c r="BJ17" s="920"/>
      <c r="BK17" s="920"/>
      <c r="BL17" s="921"/>
      <c r="BN17" s="409"/>
      <c r="BO17" s="415"/>
    </row>
    <row r="18" spans="1:67" s="23" customFormat="1" ht="3.75" customHeight="1" x14ac:dyDescent="0.4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N18" s="413"/>
      <c r="BO18" s="414"/>
    </row>
    <row r="19" spans="1:67" ht="14.25" customHeight="1" x14ac:dyDescent="0.45">
      <c r="A19" s="876" t="s">
        <v>1148</v>
      </c>
      <c r="B19" s="877"/>
      <c r="C19" s="882" t="s">
        <v>2282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883"/>
      <c r="Q19" s="882" t="s">
        <v>1303</v>
      </c>
      <c r="R19" s="768"/>
      <c r="S19" s="768"/>
      <c r="T19" s="768"/>
      <c r="U19" s="768"/>
      <c r="V19" s="768"/>
      <c r="W19" s="768"/>
      <c r="X19" s="768"/>
      <c r="Y19" s="768"/>
      <c r="Z19" s="768"/>
      <c r="AA19" s="768"/>
      <c r="AB19" s="768"/>
      <c r="AC19" s="883"/>
      <c r="AD19" s="884" t="s">
        <v>1304</v>
      </c>
      <c r="AE19" s="885"/>
      <c r="AF19" s="885"/>
      <c r="AG19" s="885"/>
      <c r="AH19" s="886"/>
      <c r="AI19" s="887" t="s">
        <v>1305</v>
      </c>
      <c r="AJ19" s="888"/>
      <c r="AK19" s="888"/>
      <c r="AL19" s="888"/>
      <c r="AM19" s="888"/>
      <c r="AN19" s="888"/>
      <c r="AO19" s="888"/>
      <c r="AP19" s="888"/>
      <c r="AQ19" s="888"/>
      <c r="AR19" s="888"/>
      <c r="AS19" s="888"/>
      <c r="AT19" s="889"/>
      <c r="AU19" s="890" t="s">
        <v>1306</v>
      </c>
      <c r="AV19" s="891"/>
      <c r="AW19" s="891"/>
      <c r="AX19" s="891"/>
      <c r="AY19" s="891"/>
      <c r="AZ19" s="891"/>
      <c r="BA19" s="891"/>
      <c r="BB19" s="891"/>
      <c r="BC19" s="891"/>
      <c r="BD19" s="891"/>
      <c r="BE19" s="891"/>
      <c r="BF19" s="891"/>
      <c r="BG19" s="891"/>
      <c r="BH19" s="891"/>
      <c r="BI19" s="891"/>
      <c r="BJ19" s="891"/>
      <c r="BK19" s="891"/>
      <c r="BL19" s="892"/>
      <c r="BN19" s="1066" t="s">
        <v>2296</v>
      </c>
    </row>
    <row r="20" spans="1:67" ht="9" customHeight="1" x14ac:dyDescent="0.45">
      <c r="A20" s="878"/>
      <c r="B20" s="879"/>
      <c r="C20" s="842" t="s">
        <v>2087</v>
      </c>
      <c r="D20" s="843"/>
      <c r="E20" s="843"/>
      <c r="F20" s="844"/>
      <c r="G20" s="851" t="s">
        <v>2086</v>
      </c>
      <c r="H20" s="843"/>
      <c r="I20" s="843"/>
      <c r="J20" s="844"/>
      <c r="K20" s="893" t="s">
        <v>1307</v>
      </c>
      <c r="L20" s="894"/>
      <c r="M20" s="894"/>
      <c r="N20" s="895"/>
      <c r="O20" s="901" t="s">
        <v>1965</v>
      </c>
      <c r="P20" s="839" t="s">
        <v>1308</v>
      </c>
      <c r="Q20" s="842" t="s">
        <v>2084</v>
      </c>
      <c r="R20" s="843"/>
      <c r="S20" s="843"/>
      <c r="T20" s="843"/>
      <c r="U20" s="844"/>
      <c r="V20" s="851" t="s">
        <v>1309</v>
      </c>
      <c r="W20" s="843"/>
      <c r="X20" s="843"/>
      <c r="Y20" s="843"/>
      <c r="Z20" s="844"/>
      <c r="AA20" s="854" t="s">
        <v>1310</v>
      </c>
      <c r="AB20" s="855"/>
      <c r="AC20" s="856"/>
      <c r="AD20" s="861" t="s">
        <v>1311</v>
      </c>
      <c r="AE20" s="862"/>
      <c r="AF20" s="863"/>
      <c r="AG20" s="870" t="s">
        <v>1312</v>
      </c>
      <c r="AH20" s="871"/>
      <c r="AI20" s="960" t="s">
        <v>1313</v>
      </c>
      <c r="AJ20" s="961"/>
      <c r="AK20" s="961"/>
      <c r="AL20" s="961"/>
      <c r="AM20" s="961"/>
      <c r="AN20" s="962"/>
      <c r="AO20" s="969" t="s">
        <v>1314</v>
      </c>
      <c r="AP20" s="961"/>
      <c r="AQ20" s="961"/>
      <c r="AR20" s="961"/>
      <c r="AS20" s="961"/>
      <c r="AT20" s="970"/>
      <c r="AU20" s="975" t="s">
        <v>1315</v>
      </c>
      <c r="AV20" s="948"/>
      <c r="AW20" s="947" t="s">
        <v>1316</v>
      </c>
      <c r="AX20" s="948"/>
      <c r="AY20" s="947" t="s">
        <v>1317</v>
      </c>
      <c r="AZ20" s="948"/>
      <c r="BA20" s="947" t="s">
        <v>1318</v>
      </c>
      <c r="BB20" s="948"/>
      <c r="BC20" s="947" t="s">
        <v>1319</v>
      </c>
      <c r="BD20" s="948"/>
      <c r="BE20" s="893" t="s">
        <v>1320</v>
      </c>
      <c r="BF20" s="894"/>
      <c r="BG20" s="894"/>
      <c r="BH20" s="894"/>
      <c r="BI20" s="894"/>
      <c r="BJ20" s="894"/>
      <c r="BK20" s="894"/>
      <c r="BL20" s="953"/>
      <c r="BN20" s="1066"/>
    </row>
    <row r="21" spans="1:67" ht="10.5" customHeight="1" x14ac:dyDescent="0.45">
      <c r="A21" s="878"/>
      <c r="B21" s="879"/>
      <c r="C21" s="845"/>
      <c r="D21" s="846"/>
      <c r="E21" s="846"/>
      <c r="F21" s="847"/>
      <c r="G21" s="852"/>
      <c r="H21" s="846"/>
      <c r="I21" s="846"/>
      <c r="J21" s="847"/>
      <c r="K21" s="896"/>
      <c r="L21" s="897"/>
      <c r="M21" s="897"/>
      <c r="N21" s="898"/>
      <c r="O21" s="902"/>
      <c r="P21" s="840"/>
      <c r="Q21" s="845"/>
      <c r="R21" s="846"/>
      <c r="S21" s="846"/>
      <c r="T21" s="846"/>
      <c r="U21" s="847"/>
      <c r="V21" s="852"/>
      <c r="W21" s="846"/>
      <c r="X21" s="846"/>
      <c r="Y21" s="846"/>
      <c r="Z21" s="847"/>
      <c r="AA21" s="857"/>
      <c r="AB21" s="712"/>
      <c r="AC21" s="858"/>
      <c r="AD21" s="864"/>
      <c r="AE21" s="865"/>
      <c r="AF21" s="866"/>
      <c r="AG21" s="872"/>
      <c r="AH21" s="873"/>
      <c r="AI21" s="963"/>
      <c r="AJ21" s="964"/>
      <c r="AK21" s="964"/>
      <c r="AL21" s="964"/>
      <c r="AM21" s="964"/>
      <c r="AN21" s="965"/>
      <c r="AO21" s="971"/>
      <c r="AP21" s="964"/>
      <c r="AQ21" s="964"/>
      <c r="AR21" s="964"/>
      <c r="AS21" s="964"/>
      <c r="AT21" s="972"/>
      <c r="AU21" s="976"/>
      <c r="AV21" s="950"/>
      <c r="AW21" s="949"/>
      <c r="AX21" s="950"/>
      <c r="AY21" s="949"/>
      <c r="AZ21" s="950"/>
      <c r="BA21" s="949"/>
      <c r="BB21" s="950"/>
      <c r="BC21" s="949"/>
      <c r="BD21" s="950"/>
      <c r="BE21" s="896"/>
      <c r="BF21" s="897"/>
      <c r="BG21" s="897"/>
      <c r="BH21" s="897"/>
      <c r="BI21" s="897"/>
      <c r="BJ21" s="897"/>
      <c r="BK21" s="897"/>
      <c r="BL21" s="954"/>
      <c r="BN21" s="1066"/>
    </row>
    <row r="22" spans="1:67" ht="3.75" customHeight="1" x14ac:dyDescent="0.45">
      <c r="A22" s="880"/>
      <c r="B22" s="881"/>
      <c r="C22" s="848"/>
      <c r="D22" s="849"/>
      <c r="E22" s="849"/>
      <c r="F22" s="850"/>
      <c r="G22" s="853"/>
      <c r="H22" s="849"/>
      <c r="I22" s="849"/>
      <c r="J22" s="850"/>
      <c r="K22" s="899"/>
      <c r="L22" s="485"/>
      <c r="M22" s="485"/>
      <c r="N22" s="900"/>
      <c r="O22" s="903"/>
      <c r="P22" s="841"/>
      <c r="Q22" s="848"/>
      <c r="R22" s="849"/>
      <c r="S22" s="849"/>
      <c r="T22" s="849"/>
      <c r="U22" s="850"/>
      <c r="V22" s="853"/>
      <c r="W22" s="849"/>
      <c r="X22" s="849"/>
      <c r="Y22" s="849"/>
      <c r="Z22" s="850"/>
      <c r="AA22" s="859"/>
      <c r="AB22" s="716"/>
      <c r="AC22" s="860"/>
      <c r="AD22" s="867"/>
      <c r="AE22" s="868"/>
      <c r="AF22" s="869"/>
      <c r="AG22" s="874"/>
      <c r="AH22" s="875"/>
      <c r="AI22" s="966"/>
      <c r="AJ22" s="967"/>
      <c r="AK22" s="967"/>
      <c r="AL22" s="967"/>
      <c r="AM22" s="967"/>
      <c r="AN22" s="968"/>
      <c r="AO22" s="973"/>
      <c r="AP22" s="967"/>
      <c r="AQ22" s="967"/>
      <c r="AR22" s="967"/>
      <c r="AS22" s="967"/>
      <c r="AT22" s="974"/>
      <c r="AU22" s="977"/>
      <c r="AV22" s="952"/>
      <c r="AW22" s="951"/>
      <c r="AX22" s="952"/>
      <c r="AY22" s="951"/>
      <c r="AZ22" s="952"/>
      <c r="BA22" s="951"/>
      <c r="BB22" s="952"/>
      <c r="BC22" s="951"/>
      <c r="BD22" s="952"/>
      <c r="BE22" s="899"/>
      <c r="BF22" s="485"/>
      <c r="BG22" s="485"/>
      <c r="BH22" s="485"/>
      <c r="BI22" s="485"/>
      <c r="BJ22" s="485"/>
      <c r="BK22" s="485"/>
      <c r="BL22" s="486"/>
    </row>
    <row r="23" spans="1:67" ht="21.75" customHeight="1" x14ac:dyDescent="0.45">
      <c r="A23" s="955">
        <v>1</v>
      </c>
      <c r="B23" s="956"/>
      <c r="C23" s="931"/>
      <c r="D23" s="932"/>
      <c r="E23" s="932"/>
      <c r="F23" s="933"/>
      <c r="G23" s="934"/>
      <c r="H23" s="932"/>
      <c r="I23" s="932"/>
      <c r="J23" s="933"/>
      <c r="K23" s="935"/>
      <c r="L23" s="936"/>
      <c r="M23" s="936"/>
      <c r="N23" s="937"/>
      <c r="O23" s="332"/>
      <c r="P23" s="333"/>
      <c r="Q23" s="931"/>
      <c r="R23" s="932"/>
      <c r="S23" s="932"/>
      <c r="T23" s="932"/>
      <c r="U23" s="933"/>
      <c r="V23" s="934"/>
      <c r="W23" s="932"/>
      <c r="X23" s="932"/>
      <c r="Y23" s="932"/>
      <c r="Z23" s="933"/>
      <c r="AA23" s="935"/>
      <c r="AB23" s="936"/>
      <c r="AC23" s="938"/>
      <c r="AD23" s="957"/>
      <c r="AE23" s="958"/>
      <c r="AF23" s="959"/>
      <c r="AG23" s="939"/>
      <c r="AH23" s="940"/>
      <c r="AI23" s="941"/>
      <c r="AJ23" s="942"/>
      <c r="AK23" s="942"/>
      <c r="AL23" s="942"/>
      <c r="AM23" s="942"/>
      <c r="AN23" s="943"/>
      <c r="AO23" s="944"/>
      <c r="AP23" s="932"/>
      <c r="AQ23" s="932"/>
      <c r="AR23" s="932"/>
      <c r="AS23" s="932"/>
      <c r="AT23" s="945"/>
      <c r="AU23" s="946"/>
      <c r="AV23" s="926"/>
      <c r="AW23" s="925"/>
      <c r="AX23" s="926"/>
      <c r="AY23" s="925"/>
      <c r="AZ23" s="926"/>
      <c r="BA23" s="925"/>
      <c r="BB23" s="926"/>
      <c r="BC23" s="925"/>
      <c r="BD23" s="926"/>
      <c r="BE23" s="925"/>
      <c r="BF23" s="927"/>
      <c r="BG23" s="927"/>
      <c r="BH23" s="927"/>
      <c r="BI23" s="927"/>
      <c r="BJ23" s="927"/>
      <c r="BK23" s="927"/>
      <c r="BL23" s="928"/>
      <c r="BN23" s="416" t="s">
        <v>1332</v>
      </c>
    </row>
    <row r="24" spans="1:67" ht="21.75" customHeight="1" x14ac:dyDescent="0.45">
      <c r="A24" s="929">
        <f>+A23+1</f>
        <v>2</v>
      </c>
      <c r="B24" s="930"/>
      <c r="C24" s="931"/>
      <c r="D24" s="932"/>
      <c r="E24" s="932"/>
      <c r="F24" s="933"/>
      <c r="G24" s="934"/>
      <c r="H24" s="932"/>
      <c r="I24" s="932"/>
      <c r="J24" s="933"/>
      <c r="K24" s="935"/>
      <c r="L24" s="936"/>
      <c r="M24" s="936"/>
      <c r="N24" s="937"/>
      <c r="O24" s="332"/>
      <c r="P24" s="333"/>
      <c r="Q24" s="931"/>
      <c r="R24" s="932"/>
      <c r="S24" s="932"/>
      <c r="T24" s="932"/>
      <c r="U24" s="933"/>
      <c r="V24" s="934"/>
      <c r="W24" s="932"/>
      <c r="X24" s="932"/>
      <c r="Y24" s="932"/>
      <c r="Z24" s="933"/>
      <c r="AA24" s="935"/>
      <c r="AB24" s="936"/>
      <c r="AC24" s="938"/>
      <c r="AD24" s="957"/>
      <c r="AE24" s="958"/>
      <c r="AF24" s="959"/>
      <c r="AG24" s="939"/>
      <c r="AH24" s="940"/>
      <c r="AI24" s="941"/>
      <c r="AJ24" s="942"/>
      <c r="AK24" s="942"/>
      <c r="AL24" s="942"/>
      <c r="AM24" s="942"/>
      <c r="AN24" s="943"/>
      <c r="AO24" s="944"/>
      <c r="AP24" s="932"/>
      <c r="AQ24" s="932"/>
      <c r="AR24" s="932"/>
      <c r="AS24" s="932"/>
      <c r="AT24" s="945"/>
      <c r="AU24" s="946"/>
      <c r="AV24" s="926"/>
      <c r="AW24" s="925"/>
      <c r="AX24" s="926"/>
      <c r="AY24" s="925"/>
      <c r="AZ24" s="926"/>
      <c r="BA24" s="925"/>
      <c r="BB24" s="926"/>
      <c r="BC24" s="925"/>
      <c r="BD24" s="926"/>
      <c r="BE24" s="925"/>
      <c r="BF24" s="927"/>
      <c r="BG24" s="927"/>
      <c r="BH24" s="927"/>
      <c r="BI24" s="927"/>
      <c r="BJ24" s="927"/>
      <c r="BK24" s="927"/>
      <c r="BL24" s="928"/>
      <c r="BN24" s="409" t="s">
        <v>1332</v>
      </c>
    </row>
    <row r="25" spans="1:67" ht="21.75" customHeight="1" x14ac:dyDescent="0.45">
      <c r="A25" s="929">
        <f t="shared" ref="A25:A77" si="0">+A24+1</f>
        <v>3</v>
      </c>
      <c r="B25" s="930"/>
      <c r="C25" s="931"/>
      <c r="D25" s="932"/>
      <c r="E25" s="932"/>
      <c r="F25" s="933"/>
      <c r="G25" s="934"/>
      <c r="H25" s="932"/>
      <c r="I25" s="932"/>
      <c r="J25" s="933"/>
      <c r="K25" s="935"/>
      <c r="L25" s="936"/>
      <c r="M25" s="936"/>
      <c r="N25" s="937"/>
      <c r="O25" s="332"/>
      <c r="P25" s="333"/>
      <c r="Q25" s="931"/>
      <c r="R25" s="932"/>
      <c r="S25" s="932"/>
      <c r="T25" s="932"/>
      <c r="U25" s="933"/>
      <c r="V25" s="934"/>
      <c r="W25" s="932"/>
      <c r="X25" s="932"/>
      <c r="Y25" s="932"/>
      <c r="Z25" s="933"/>
      <c r="AA25" s="935"/>
      <c r="AB25" s="936"/>
      <c r="AC25" s="938"/>
      <c r="AD25" s="957"/>
      <c r="AE25" s="958"/>
      <c r="AF25" s="959"/>
      <c r="AG25" s="939"/>
      <c r="AH25" s="940"/>
      <c r="AI25" s="941"/>
      <c r="AJ25" s="942"/>
      <c r="AK25" s="942"/>
      <c r="AL25" s="942"/>
      <c r="AM25" s="942"/>
      <c r="AN25" s="943"/>
      <c r="AO25" s="944"/>
      <c r="AP25" s="932"/>
      <c r="AQ25" s="932"/>
      <c r="AR25" s="932"/>
      <c r="AS25" s="932"/>
      <c r="AT25" s="945"/>
      <c r="AU25" s="946"/>
      <c r="AV25" s="926"/>
      <c r="AW25" s="925"/>
      <c r="AX25" s="926"/>
      <c r="AY25" s="925"/>
      <c r="AZ25" s="926"/>
      <c r="BA25" s="925"/>
      <c r="BB25" s="926"/>
      <c r="BC25" s="925"/>
      <c r="BD25" s="926"/>
      <c r="BE25" s="925"/>
      <c r="BF25" s="927"/>
      <c r="BG25" s="927"/>
      <c r="BH25" s="927"/>
      <c r="BI25" s="927"/>
      <c r="BJ25" s="927"/>
      <c r="BK25" s="927"/>
      <c r="BL25" s="928"/>
      <c r="BN25" s="409" t="s">
        <v>1332</v>
      </c>
    </row>
    <row r="26" spans="1:67" ht="21.75" customHeight="1" x14ac:dyDescent="0.45">
      <c r="A26" s="929">
        <f t="shared" si="0"/>
        <v>4</v>
      </c>
      <c r="B26" s="930"/>
      <c r="C26" s="931"/>
      <c r="D26" s="932"/>
      <c r="E26" s="932"/>
      <c r="F26" s="933"/>
      <c r="G26" s="934"/>
      <c r="H26" s="932"/>
      <c r="I26" s="932"/>
      <c r="J26" s="933"/>
      <c r="K26" s="935"/>
      <c r="L26" s="936"/>
      <c r="M26" s="936"/>
      <c r="N26" s="937"/>
      <c r="O26" s="332"/>
      <c r="P26" s="333"/>
      <c r="Q26" s="931"/>
      <c r="R26" s="932"/>
      <c r="S26" s="932"/>
      <c r="T26" s="932"/>
      <c r="U26" s="933"/>
      <c r="V26" s="934"/>
      <c r="W26" s="932"/>
      <c r="X26" s="932"/>
      <c r="Y26" s="932"/>
      <c r="Z26" s="933"/>
      <c r="AA26" s="935"/>
      <c r="AB26" s="936"/>
      <c r="AC26" s="938"/>
      <c r="AD26" s="957"/>
      <c r="AE26" s="958"/>
      <c r="AF26" s="959"/>
      <c r="AG26" s="939"/>
      <c r="AH26" s="940"/>
      <c r="AI26" s="941"/>
      <c r="AJ26" s="942"/>
      <c r="AK26" s="942"/>
      <c r="AL26" s="942"/>
      <c r="AM26" s="942"/>
      <c r="AN26" s="943"/>
      <c r="AO26" s="944"/>
      <c r="AP26" s="932"/>
      <c r="AQ26" s="932"/>
      <c r="AR26" s="932"/>
      <c r="AS26" s="932"/>
      <c r="AT26" s="945"/>
      <c r="AU26" s="946"/>
      <c r="AV26" s="926"/>
      <c r="AW26" s="925"/>
      <c r="AX26" s="926"/>
      <c r="AY26" s="925"/>
      <c r="AZ26" s="926"/>
      <c r="BA26" s="925"/>
      <c r="BB26" s="926"/>
      <c r="BC26" s="925"/>
      <c r="BD26" s="926"/>
      <c r="BE26" s="925"/>
      <c r="BF26" s="927"/>
      <c r="BG26" s="927"/>
      <c r="BH26" s="927"/>
      <c r="BI26" s="927"/>
      <c r="BJ26" s="927"/>
      <c r="BK26" s="927"/>
      <c r="BL26" s="928"/>
      <c r="BN26" s="409" t="s">
        <v>1332</v>
      </c>
    </row>
    <row r="27" spans="1:67" ht="21.75" customHeight="1" x14ac:dyDescent="0.45">
      <c r="A27" s="929">
        <f t="shared" si="0"/>
        <v>5</v>
      </c>
      <c r="B27" s="930"/>
      <c r="C27" s="931"/>
      <c r="D27" s="932"/>
      <c r="E27" s="932"/>
      <c r="F27" s="933"/>
      <c r="G27" s="934"/>
      <c r="H27" s="932"/>
      <c r="I27" s="932"/>
      <c r="J27" s="933"/>
      <c r="K27" s="935"/>
      <c r="L27" s="936"/>
      <c r="M27" s="936"/>
      <c r="N27" s="937"/>
      <c r="O27" s="332"/>
      <c r="P27" s="333"/>
      <c r="Q27" s="931"/>
      <c r="R27" s="932"/>
      <c r="S27" s="932"/>
      <c r="T27" s="932"/>
      <c r="U27" s="933"/>
      <c r="V27" s="934"/>
      <c r="W27" s="932"/>
      <c r="X27" s="932"/>
      <c r="Y27" s="932"/>
      <c r="Z27" s="933"/>
      <c r="AA27" s="935"/>
      <c r="AB27" s="936"/>
      <c r="AC27" s="938"/>
      <c r="AD27" s="957"/>
      <c r="AE27" s="958"/>
      <c r="AF27" s="959"/>
      <c r="AG27" s="939"/>
      <c r="AH27" s="940"/>
      <c r="AI27" s="941"/>
      <c r="AJ27" s="942"/>
      <c r="AK27" s="942"/>
      <c r="AL27" s="942"/>
      <c r="AM27" s="942"/>
      <c r="AN27" s="943"/>
      <c r="AO27" s="944"/>
      <c r="AP27" s="932"/>
      <c r="AQ27" s="932"/>
      <c r="AR27" s="932"/>
      <c r="AS27" s="932"/>
      <c r="AT27" s="945"/>
      <c r="AU27" s="946"/>
      <c r="AV27" s="926"/>
      <c r="AW27" s="925"/>
      <c r="AX27" s="926"/>
      <c r="AY27" s="925"/>
      <c r="AZ27" s="926"/>
      <c r="BA27" s="925"/>
      <c r="BB27" s="926"/>
      <c r="BC27" s="925"/>
      <c r="BD27" s="926"/>
      <c r="BE27" s="925"/>
      <c r="BF27" s="927"/>
      <c r="BG27" s="927"/>
      <c r="BH27" s="927"/>
      <c r="BI27" s="927"/>
      <c r="BJ27" s="927"/>
      <c r="BK27" s="927"/>
      <c r="BL27" s="928"/>
      <c r="BN27" s="409" t="s">
        <v>1332</v>
      </c>
    </row>
    <row r="28" spans="1:67" ht="21.75" customHeight="1" x14ac:dyDescent="0.45">
      <c r="A28" s="929">
        <f t="shared" si="0"/>
        <v>6</v>
      </c>
      <c r="B28" s="930"/>
      <c r="C28" s="931"/>
      <c r="D28" s="932"/>
      <c r="E28" s="932"/>
      <c r="F28" s="933"/>
      <c r="G28" s="934"/>
      <c r="H28" s="932"/>
      <c r="I28" s="932"/>
      <c r="J28" s="933"/>
      <c r="K28" s="935"/>
      <c r="L28" s="936"/>
      <c r="M28" s="936"/>
      <c r="N28" s="937"/>
      <c r="O28" s="332"/>
      <c r="P28" s="333"/>
      <c r="Q28" s="931"/>
      <c r="R28" s="932"/>
      <c r="S28" s="932"/>
      <c r="T28" s="932"/>
      <c r="U28" s="933"/>
      <c r="V28" s="934"/>
      <c r="W28" s="932"/>
      <c r="X28" s="932"/>
      <c r="Y28" s="932"/>
      <c r="Z28" s="933"/>
      <c r="AA28" s="935"/>
      <c r="AB28" s="936"/>
      <c r="AC28" s="938"/>
      <c r="AD28" s="957"/>
      <c r="AE28" s="958"/>
      <c r="AF28" s="959"/>
      <c r="AG28" s="939"/>
      <c r="AH28" s="940"/>
      <c r="AI28" s="941"/>
      <c r="AJ28" s="942"/>
      <c r="AK28" s="942"/>
      <c r="AL28" s="942"/>
      <c r="AM28" s="942"/>
      <c r="AN28" s="943"/>
      <c r="AO28" s="944"/>
      <c r="AP28" s="932"/>
      <c r="AQ28" s="932"/>
      <c r="AR28" s="932"/>
      <c r="AS28" s="932"/>
      <c r="AT28" s="945"/>
      <c r="AU28" s="946"/>
      <c r="AV28" s="926"/>
      <c r="AW28" s="925"/>
      <c r="AX28" s="926"/>
      <c r="AY28" s="925"/>
      <c r="AZ28" s="926"/>
      <c r="BA28" s="925"/>
      <c r="BB28" s="926"/>
      <c r="BC28" s="925"/>
      <c r="BD28" s="926"/>
      <c r="BE28" s="925"/>
      <c r="BF28" s="927"/>
      <c r="BG28" s="927"/>
      <c r="BH28" s="927"/>
      <c r="BI28" s="927"/>
      <c r="BJ28" s="927"/>
      <c r="BK28" s="927"/>
      <c r="BL28" s="928"/>
      <c r="BN28" s="409" t="s">
        <v>1332</v>
      </c>
    </row>
    <row r="29" spans="1:67" ht="21.75" customHeight="1" x14ac:dyDescent="0.45">
      <c r="A29" s="929">
        <f t="shared" si="0"/>
        <v>7</v>
      </c>
      <c r="B29" s="930"/>
      <c r="C29" s="931"/>
      <c r="D29" s="932"/>
      <c r="E29" s="932"/>
      <c r="F29" s="933"/>
      <c r="G29" s="934"/>
      <c r="H29" s="932"/>
      <c r="I29" s="932"/>
      <c r="J29" s="933"/>
      <c r="K29" s="935"/>
      <c r="L29" s="936"/>
      <c r="M29" s="936"/>
      <c r="N29" s="937"/>
      <c r="O29" s="332"/>
      <c r="P29" s="333"/>
      <c r="Q29" s="931"/>
      <c r="R29" s="932"/>
      <c r="S29" s="932"/>
      <c r="T29" s="932"/>
      <c r="U29" s="933"/>
      <c r="V29" s="934"/>
      <c r="W29" s="932"/>
      <c r="X29" s="932"/>
      <c r="Y29" s="932"/>
      <c r="Z29" s="933"/>
      <c r="AA29" s="935"/>
      <c r="AB29" s="936"/>
      <c r="AC29" s="938"/>
      <c r="AD29" s="957"/>
      <c r="AE29" s="958"/>
      <c r="AF29" s="959"/>
      <c r="AG29" s="939"/>
      <c r="AH29" s="940"/>
      <c r="AI29" s="941"/>
      <c r="AJ29" s="942"/>
      <c r="AK29" s="942"/>
      <c r="AL29" s="942"/>
      <c r="AM29" s="942"/>
      <c r="AN29" s="943"/>
      <c r="AO29" s="944"/>
      <c r="AP29" s="932"/>
      <c r="AQ29" s="932"/>
      <c r="AR29" s="932"/>
      <c r="AS29" s="932"/>
      <c r="AT29" s="945"/>
      <c r="AU29" s="946"/>
      <c r="AV29" s="926"/>
      <c r="AW29" s="925"/>
      <c r="AX29" s="926"/>
      <c r="AY29" s="925"/>
      <c r="AZ29" s="926"/>
      <c r="BA29" s="925"/>
      <c r="BB29" s="926"/>
      <c r="BC29" s="925"/>
      <c r="BD29" s="926"/>
      <c r="BE29" s="925"/>
      <c r="BF29" s="927"/>
      <c r="BG29" s="927"/>
      <c r="BH29" s="927"/>
      <c r="BI29" s="927"/>
      <c r="BJ29" s="927"/>
      <c r="BK29" s="927"/>
      <c r="BL29" s="928"/>
      <c r="BN29" s="409" t="s">
        <v>1332</v>
      </c>
    </row>
    <row r="30" spans="1:67" ht="21.75" customHeight="1" x14ac:dyDescent="0.45">
      <c r="A30" s="929">
        <f t="shared" si="0"/>
        <v>8</v>
      </c>
      <c r="B30" s="930"/>
      <c r="C30" s="931"/>
      <c r="D30" s="932"/>
      <c r="E30" s="932"/>
      <c r="F30" s="933"/>
      <c r="G30" s="934"/>
      <c r="H30" s="932"/>
      <c r="I30" s="932"/>
      <c r="J30" s="933"/>
      <c r="K30" s="935"/>
      <c r="L30" s="936"/>
      <c r="M30" s="936"/>
      <c r="N30" s="937"/>
      <c r="O30" s="332"/>
      <c r="P30" s="333"/>
      <c r="Q30" s="931"/>
      <c r="R30" s="932"/>
      <c r="S30" s="932"/>
      <c r="T30" s="932"/>
      <c r="U30" s="933"/>
      <c r="V30" s="934"/>
      <c r="W30" s="932"/>
      <c r="X30" s="932"/>
      <c r="Y30" s="932"/>
      <c r="Z30" s="933"/>
      <c r="AA30" s="935"/>
      <c r="AB30" s="936"/>
      <c r="AC30" s="938"/>
      <c r="AD30" s="957"/>
      <c r="AE30" s="958"/>
      <c r="AF30" s="959"/>
      <c r="AG30" s="939"/>
      <c r="AH30" s="940"/>
      <c r="AI30" s="941"/>
      <c r="AJ30" s="942"/>
      <c r="AK30" s="942"/>
      <c r="AL30" s="942"/>
      <c r="AM30" s="942"/>
      <c r="AN30" s="943"/>
      <c r="AO30" s="944"/>
      <c r="AP30" s="932"/>
      <c r="AQ30" s="932"/>
      <c r="AR30" s="932"/>
      <c r="AS30" s="932"/>
      <c r="AT30" s="945"/>
      <c r="AU30" s="946"/>
      <c r="AV30" s="926"/>
      <c r="AW30" s="925"/>
      <c r="AX30" s="926"/>
      <c r="AY30" s="925"/>
      <c r="AZ30" s="926"/>
      <c r="BA30" s="925"/>
      <c r="BB30" s="926"/>
      <c r="BC30" s="925"/>
      <c r="BD30" s="926"/>
      <c r="BE30" s="925"/>
      <c r="BF30" s="927"/>
      <c r="BG30" s="927"/>
      <c r="BH30" s="927"/>
      <c r="BI30" s="927"/>
      <c r="BJ30" s="927"/>
      <c r="BK30" s="927"/>
      <c r="BL30" s="928"/>
      <c r="BN30" s="409" t="s">
        <v>1332</v>
      </c>
    </row>
    <row r="31" spans="1:67" ht="21.75" customHeight="1" x14ac:dyDescent="0.45">
      <c r="A31" s="929">
        <f t="shared" si="0"/>
        <v>9</v>
      </c>
      <c r="B31" s="930"/>
      <c r="C31" s="931"/>
      <c r="D31" s="932"/>
      <c r="E31" s="932"/>
      <c r="F31" s="933"/>
      <c r="G31" s="934"/>
      <c r="H31" s="932"/>
      <c r="I31" s="932"/>
      <c r="J31" s="933"/>
      <c r="K31" s="935"/>
      <c r="L31" s="936"/>
      <c r="M31" s="936"/>
      <c r="N31" s="937"/>
      <c r="O31" s="332"/>
      <c r="P31" s="333"/>
      <c r="Q31" s="931"/>
      <c r="R31" s="932"/>
      <c r="S31" s="932"/>
      <c r="T31" s="932"/>
      <c r="U31" s="933"/>
      <c r="V31" s="934"/>
      <c r="W31" s="932"/>
      <c r="X31" s="932"/>
      <c r="Y31" s="932"/>
      <c r="Z31" s="933"/>
      <c r="AA31" s="935"/>
      <c r="AB31" s="936"/>
      <c r="AC31" s="938"/>
      <c r="AD31" s="957"/>
      <c r="AE31" s="958"/>
      <c r="AF31" s="959"/>
      <c r="AG31" s="939"/>
      <c r="AH31" s="940"/>
      <c r="AI31" s="941"/>
      <c r="AJ31" s="942"/>
      <c r="AK31" s="942"/>
      <c r="AL31" s="942"/>
      <c r="AM31" s="942"/>
      <c r="AN31" s="943"/>
      <c r="AO31" s="944"/>
      <c r="AP31" s="932"/>
      <c r="AQ31" s="932"/>
      <c r="AR31" s="932"/>
      <c r="AS31" s="932"/>
      <c r="AT31" s="945"/>
      <c r="AU31" s="946"/>
      <c r="AV31" s="926"/>
      <c r="AW31" s="925"/>
      <c r="AX31" s="926"/>
      <c r="AY31" s="925"/>
      <c r="AZ31" s="926"/>
      <c r="BA31" s="925"/>
      <c r="BB31" s="926"/>
      <c r="BC31" s="925"/>
      <c r="BD31" s="926"/>
      <c r="BE31" s="925"/>
      <c r="BF31" s="927"/>
      <c r="BG31" s="927"/>
      <c r="BH31" s="927"/>
      <c r="BI31" s="927"/>
      <c r="BJ31" s="927"/>
      <c r="BK31" s="927"/>
      <c r="BL31" s="928"/>
      <c r="BN31" s="409" t="s">
        <v>1332</v>
      </c>
    </row>
    <row r="32" spans="1:67" ht="21.75" customHeight="1" x14ac:dyDescent="0.45">
      <c r="A32" s="929">
        <f t="shared" si="0"/>
        <v>10</v>
      </c>
      <c r="B32" s="930"/>
      <c r="C32" s="931"/>
      <c r="D32" s="932"/>
      <c r="E32" s="932"/>
      <c r="F32" s="933"/>
      <c r="G32" s="934"/>
      <c r="H32" s="932"/>
      <c r="I32" s="932"/>
      <c r="J32" s="933"/>
      <c r="K32" s="935"/>
      <c r="L32" s="936"/>
      <c r="M32" s="936"/>
      <c r="N32" s="937"/>
      <c r="O32" s="332"/>
      <c r="P32" s="333"/>
      <c r="Q32" s="931"/>
      <c r="R32" s="932"/>
      <c r="S32" s="932"/>
      <c r="T32" s="932"/>
      <c r="U32" s="933"/>
      <c r="V32" s="934"/>
      <c r="W32" s="932"/>
      <c r="X32" s="932"/>
      <c r="Y32" s="932"/>
      <c r="Z32" s="933"/>
      <c r="AA32" s="935"/>
      <c r="AB32" s="936"/>
      <c r="AC32" s="938"/>
      <c r="AD32" s="957"/>
      <c r="AE32" s="958"/>
      <c r="AF32" s="959"/>
      <c r="AG32" s="939"/>
      <c r="AH32" s="940"/>
      <c r="AI32" s="941"/>
      <c r="AJ32" s="942"/>
      <c r="AK32" s="942"/>
      <c r="AL32" s="942"/>
      <c r="AM32" s="942"/>
      <c r="AN32" s="943"/>
      <c r="AO32" s="944"/>
      <c r="AP32" s="932"/>
      <c r="AQ32" s="932"/>
      <c r="AR32" s="932"/>
      <c r="AS32" s="932"/>
      <c r="AT32" s="945"/>
      <c r="AU32" s="946"/>
      <c r="AV32" s="926"/>
      <c r="AW32" s="925"/>
      <c r="AX32" s="926"/>
      <c r="AY32" s="925"/>
      <c r="AZ32" s="926"/>
      <c r="BA32" s="925"/>
      <c r="BB32" s="926"/>
      <c r="BC32" s="925"/>
      <c r="BD32" s="926"/>
      <c r="BE32" s="925"/>
      <c r="BF32" s="927"/>
      <c r="BG32" s="927"/>
      <c r="BH32" s="927"/>
      <c r="BI32" s="927"/>
      <c r="BJ32" s="927"/>
      <c r="BK32" s="927"/>
      <c r="BL32" s="928"/>
      <c r="BN32" s="409" t="s">
        <v>1332</v>
      </c>
    </row>
    <row r="33" spans="1:66" ht="21.75" customHeight="1" x14ac:dyDescent="0.45">
      <c r="A33" s="929">
        <f t="shared" si="0"/>
        <v>11</v>
      </c>
      <c r="B33" s="930"/>
      <c r="C33" s="931"/>
      <c r="D33" s="932"/>
      <c r="E33" s="932"/>
      <c r="F33" s="933"/>
      <c r="G33" s="934"/>
      <c r="H33" s="932"/>
      <c r="I33" s="932"/>
      <c r="J33" s="933"/>
      <c r="K33" s="935"/>
      <c r="L33" s="936"/>
      <c r="M33" s="936"/>
      <c r="N33" s="937"/>
      <c r="O33" s="332"/>
      <c r="P33" s="333"/>
      <c r="Q33" s="931"/>
      <c r="R33" s="932"/>
      <c r="S33" s="932"/>
      <c r="T33" s="932"/>
      <c r="U33" s="933"/>
      <c r="V33" s="934"/>
      <c r="W33" s="932"/>
      <c r="X33" s="932"/>
      <c r="Y33" s="932"/>
      <c r="Z33" s="933"/>
      <c r="AA33" s="935"/>
      <c r="AB33" s="936"/>
      <c r="AC33" s="938"/>
      <c r="AD33" s="957"/>
      <c r="AE33" s="958"/>
      <c r="AF33" s="959"/>
      <c r="AG33" s="939"/>
      <c r="AH33" s="940"/>
      <c r="AI33" s="941"/>
      <c r="AJ33" s="942"/>
      <c r="AK33" s="942"/>
      <c r="AL33" s="942"/>
      <c r="AM33" s="942"/>
      <c r="AN33" s="943"/>
      <c r="AO33" s="944"/>
      <c r="AP33" s="932"/>
      <c r="AQ33" s="932"/>
      <c r="AR33" s="932"/>
      <c r="AS33" s="932"/>
      <c r="AT33" s="945"/>
      <c r="AU33" s="946"/>
      <c r="AV33" s="926"/>
      <c r="AW33" s="925"/>
      <c r="AX33" s="926"/>
      <c r="AY33" s="925"/>
      <c r="AZ33" s="926"/>
      <c r="BA33" s="925"/>
      <c r="BB33" s="926"/>
      <c r="BC33" s="925"/>
      <c r="BD33" s="926"/>
      <c r="BE33" s="925"/>
      <c r="BF33" s="927"/>
      <c r="BG33" s="927"/>
      <c r="BH33" s="927"/>
      <c r="BI33" s="927"/>
      <c r="BJ33" s="927"/>
      <c r="BK33" s="927"/>
      <c r="BL33" s="928"/>
      <c r="BN33" s="409" t="s">
        <v>1332</v>
      </c>
    </row>
    <row r="34" spans="1:66" ht="21.75" customHeight="1" x14ac:dyDescent="0.45">
      <c r="A34" s="929">
        <f t="shared" si="0"/>
        <v>12</v>
      </c>
      <c r="B34" s="930"/>
      <c r="C34" s="931"/>
      <c r="D34" s="932"/>
      <c r="E34" s="932"/>
      <c r="F34" s="933"/>
      <c r="G34" s="934"/>
      <c r="H34" s="932"/>
      <c r="I34" s="932"/>
      <c r="J34" s="933"/>
      <c r="K34" s="935"/>
      <c r="L34" s="936"/>
      <c r="M34" s="936"/>
      <c r="N34" s="937"/>
      <c r="O34" s="332"/>
      <c r="P34" s="333"/>
      <c r="Q34" s="931"/>
      <c r="R34" s="932"/>
      <c r="S34" s="932"/>
      <c r="T34" s="932"/>
      <c r="U34" s="933"/>
      <c r="V34" s="934"/>
      <c r="W34" s="932"/>
      <c r="X34" s="932"/>
      <c r="Y34" s="932"/>
      <c r="Z34" s="933"/>
      <c r="AA34" s="935"/>
      <c r="AB34" s="936"/>
      <c r="AC34" s="938"/>
      <c r="AD34" s="957"/>
      <c r="AE34" s="958"/>
      <c r="AF34" s="959"/>
      <c r="AG34" s="939"/>
      <c r="AH34" s="940"/>
      <c r="AI34" s="941"/>
      <c r="AJ34" s="942"/>
      <c r="AK34" s="942"/>
      <c r="AL34" s="942"/>
      <c r="AM34" s="942"/>
      <c r="AN34" s="943"/>
      <c r="AO34" s="944"/>
      <c r="AP34" s="932"/>
      <c r="AQ34" s="932"/>
      <c r="AR34" s="932"/>
      <c r="AS34" s="932"/>
      <c r="AT34" s="945"/>
      <c r="AU34" s="946"/>
      <c r="AV34" s="926"/>
      <c r="AW34" s="925"/>
      <c r="AX34" s="926"/>
      <c r="AY34" s="925"/>
      <c r="AZ34" s="926"/>
      <c r="BA34" s="925"/>
      <c r="BB34" s="926"/>
      <c r="BC34" s="925"/>
      <c r="BD34" s="926"/>
      <c r="BE34" s="925"/>
      <c r="BF34" s="927"/>
      <c r="BG34" s="927"/>
      <c r="BH34" s="927"/>
      <c r="BI34" s="927"/>
      <c r="BJ34" s="927"/>
      <c r="BK34" s="927"/>
      <c r="BL34" s="928"/>
      <c r="BN34" s="409" t="s">
        <v>1332</v>
      </c>
    </row>
    <row r="35" spans="1:66" ht="21.75" customHeight="1" x14ac:dyDescent="0.45">
      <c r="A35" s="929">
        <f t="shared" si="0"/>
        <v>13</v>
      </c>
      <c r="B35" s="930"/>
      <c r="C35" s="931"/>
      <c r="D35" s="932"/>
      <c r="E35" s="932"/>
      <c r="F35" s="933"/>
      <c r="G35" s="934"/>
      <c r="H35" s="932"/>
      <c r="I35" s="932"/>
      <c r="J35" s="933"/>
      <c r="K35" s="935"/>
      <c r="L35" s="936"/>
      <c r="M35" s="936"/>
      <c r="N35" s="937"/>
      <c r="O35" s="332"/>
      <c r="P35" s="333"/>
      <c r="Q35" s="931"/>
      <c r="R35" s="932"/>
      <c r="S35" s="932"/>
      <c r="T35" s="932"/>
      <c r="U35" s="933"/>
      <c r="V35" s="934"/>
      <c r="W35" s="932"/>
      <c r="X35" s="932"/>
      <c r="Y35" s="932"/>
      <c r="Z35" s="933"/>
      <c r="AA35" s="935"/>
      <c r="AB35" s="936"/>
      <c r="AC35" s="938"/>
      <c r="AD35" s="957"/>
      <c r="AE35" s="958"/>
      <c r="AF35" s="959"/>
      <c r="AG35" s="939"/>
      <c r="AH35" s="940"/>
      <c r="AI35" s="941"/>
      <c r="AJ35" s="942"/>
      <c r="AK35" s="942"/>
      <c r="AL35" s="942"/>
      <c r="AM35" s="942"/>
      <c r="AN35" s="943"/>
      <c r="AO35" s="944"/>
      <c r="AP35" s="932"/>
      <c r="AQ35" s="932"/>
      <c r="AR35" s="932"/>
      <c r="AS35" s="932"/>
      <c r="AT35" s="945"/>
      <c r="AU35" s="946"/>
      <c r="AV35" s="926"/>
      <c r="AW35" s="925"/>
      <c r="AX35" s="926"/>
      <c r="AY35" s="925"/>
      <c r="AZ35" s="926"/>
      <c r="BA35" s="925"/>
      <c r="BB35" s="926"/>
      <c r="BC35" s="925"/>
      <c r="BD35" s="926"/>
      <c r="BE35" s="925"/>
      <c r="BF35" s="927"/>
      <c r="BG35" s="927"/>
      <c r="BH35" s="927"/>
      <c r="BI35" s="927"/>
      <c r="BJ35" s="927"/>
      <c r="BK35" s="927"/>
      <c r="BL35" s="928"/>
      <c r="BN35" s="409" t="s">
        <v>1332</v>
      </c>
    </row>
    <row r="36" spans="1:66" ht="21.75" customHeight="1" x14ac:dyDescent="0.45">
      <c r="A36" s="929">
        <f t="shared" si="0"/>
        <v>14</v>
      </c>
      <c r="B36" s="930"/>
      <c r="C36" s="931"/>
      <c r="D36" s="932"/>
      <c r="E36" s="932"/>
      <c r="F36" s="933"/>
      <c r="G36" s="934"/>
      <c r="H36" s="932"/>
      <c r="I36" s="932"/>
      <c r="J36" s="933"/>
      <c r="K36" s="935"/>
      <c r="L36" s="936"/>
      <c r="M36" s="936"/>
      <c r="N36" s="937"/>
      <c r="O36" s="332"/>
      <c r="P36" s="333"/>
      <c r="Q36" s="931"/>
      <c r="R36" s="932"/>
      <c r="S36" s="932"/>
      <c r="T36" s="932"/>
      <c r="U36" s="933"/>
      <c r="V36" s="934"/>
      <c r="W36" s="932"/>
      <c r="X36" s="932"/>
      <c r="Y36" s="932"/>
      <c r="Z36" s="933"/>
      <c r="AA36" s="935"/>
      <c r="AB36" s="936"/>
      <c r="AC36" s="938"/>
      <c r="AD36" s="957"/>
      <c r="AE36" s="958"/>
      <c r="AF36" s="959"/>
      <c r="AG36" s="939"/>
      <c r="AH36" s="940"/>
      <c r="AI36" s="941"/>
      <c r="AJ36" s="942"/>
      <c r="AK36" s="942"/>
      <c r="AL36" s="942"/>
      <c r="AM36" s="942"/>
      <c r="AN36" s="943"/>
      <c r="AO36" s="944"/>
      <c r="AP36" s="932"/>
      <c r="AQ36" s="932"/>
      <c r="AR36" s="932"/>
      <c r="AS36" s="932"/>
      <c r="AT36" s="945"/>
      <c r="AU36" s="946"/>
      <c r="AV36" s="926"/>
      <c r="AW36" s="925"/>
      <c r="AX36" s="926"/>
      <c r="AY36" s="925"/>
      <c r="AZ36" s="926"/>
      <c r="BA36" s="925"/>
      <c r="BB36" s="926"/>
      <c r="BC36" s="925"/>
      <c r="BD36" s="926"/>
      <c r="BE36" s="925"/>
      <c r="BF36" s="927"/>
      <c r="BG36" s="927"/>
      <c r="BH36" s="927"/>
      <c r="BI36" s="927"/>
      <c r="BJ36" s="927"/>
      <c r="BK36" s="927"/>
      <c r="BL36" s="928"/>
      <c r="BN36" s="409" t="s">
        <v>1332</v>
      </c>
    </row>
    <row r="37" spans="1:66" ht="21.75" customHeight="1" x14ac:dyDescent="0.45">
      <c r="A37" s="929">
        <f t="shared" si="0"/>
        <v>15</v>
      </c>
      <c r="B37" s="930"/>
      <c r="C37" s="931"/>
      <c r="D37" s="932"/>
      <c r="E37" s="932"/>
      <c r="F37" s="933"/>
      <c r="G37" s="934"/>
      <c r="H37" s="932"/>
      <c r="I37" s="932"/>
      <c r="J37" s="933"/>
      <c r="K37" s="935"/>
      <c r="L37" s="936"/>
      <c r="M37" s="936"/>
      <c r="N37" s="937"/>
      <c r="O37" s="332"/>
      <c r="P37" s="333"/>
      <c r="Q37" s="931"/>
      <c r="R37" s="932"/>
      <c r="S37" s="932"/>
      <c r="T37" s="932"/>
      <c r="U37" s="933"/>
      <c r="V37" s="934"/>
      <c r="W37" s="932"/>
      <c r="X37" s="932"/>
      <c r="Y37" s="932"/>
      <c r="Z37" s="933"/>
      <c r="AA37" s="935"/>
      <c r="AB37" s="936"/>
      <c r="AC37" s="938"/>
      <c r="AD37" s="957"/>
      <c r="AE37" s="958"/>
      <c r="AF37" s="959"/>
      <c r="AG37" s="939"/>
      <c r="AH37" s="940"/>
      <c r="AI37" s="941"/>
      <c r="AJ37" s="942"/>
      <c r="AK37" s="942"/>
      <c r="AL37" s="942"/>
      <c r="AM37" s="942"/>
      <c r="AN37" s="943"/>
      <c r="AO37" s="944"/>
      <c r="AP37" s="932"/>
      <c r="AQ37" s="932"/>
      <c r="AR37" s="932"/>
      <c r="AS37" s="932"/>
      <c r="AT37" s="945"/>
      <c r="AU37" s="946"/>
      <c r="AV37" s="926"/>
      <c r="AW37" s="925"/>
      <c r="AX37" s="926"/>
      <c r="AY37" s="925"/>
      <c r="AZ37" s="926"/>
      <c r="BA37" s="925"/>
      <c r="BB37" s="926"/>
      <c r="BC37" s="925"/>
      <c r="BD37" s="926"/>
      <c r="BE37" s="925"/>
      <c r="BF37" s="927"/>
      <c r="BG37" s="927"/>
      <c r="BH37" s="927"/>
      <c r="BI37" s="927"/>
      <c r="BJ37" s="927"/>
      <c r="BK37" s="927"/>
      <c r="BL37" s="928"/>
      <c r="BN37" s="409" t="s">
        <v>1332</v>
      </c>
    </row>
    <row r="38" spans="1:66" ht="21.75" customHeight="1" x14ac:dyDescent="0.45">
      <c r="A38" s="929">
        <f t="shared" si="0"/>
        <v>16</v>
      </c>
      <c r="B38" s="930"/>
      <c r="C38" s="931"/>
      <c r="D38" s="932"/>
      <c r="E38" s="932"/>
      <c r="F38" s="933"/>
      <c r="G38" s="934"/>
      <c r="H38" s="932"/>
      <c r="I38" s="932"/>
      <c r="J38" s="933"/>
      <c r="K38" s="935"/>
      <c r="L38" s="936"/>
      <c r="M38" s="936"/>
      <c r="N38" s="937"/>
      <c r="O38" s="332"/>
      <c r="P38" s="333"/>
      <c r="Q38" s="931"/>
      <c r="R38" s="932"/>
      <c r="S38" s="932"/>
      <c r="T38" s="932"/>
      <c r="U38" s="933"/>
      <c r="V38" s="934"/>
      <c r="W38" s="932"/>
      <c r="X38" s="932"/>
      <c r="Y38" s="932"/>
      <c r="Z38" s="933"/>
      <c r="AA38" s="935"/>
      <c r="AB38" s="936"/>
      <c r="AC38" s="938"/>
      <c r="AD38" s="957"/>
      <c r="AE38" s="958"/>
      <c r="AF38" s="959"/>
      <c r="AG38" s="939"/>
      <c r="AH38" s="940"/>
      <c r="AI38" s="941"/>
      <c r="AJ38" s="942"/>
      <c r="AK38" s="942"/>
      <c r="AL38" s="942"/>
      <c r="AM38" s="942"/>
      <c r="AN38" s="943"/>
      <c r="AO38" s="944"/>
      <c r="AP38" s="932"/>
      <c r="AQ38" s="932"/>
      <c r="AR38" s="932"/>
      <c r="AS38" s="932"/>
      <c r="AT38" s="945"/>
      <c r="AU38" s="946"/>
      <c r="AV38" s="926"/>
      <c r="AW38" s="925"/>
      <c r="AX38" s="926"/>
      <c r="AY38" s="925"/>
      <c r="AZ38" s="926"/>
      <c r="BA38" s="925"/>
      <c r="BB38" s="926"/>
      <c r="BC38" s="925"/>
      <c r="BD38" s="926"/>
      <c r="BE38" s="925"/>
      <c r="BF38" s="927"/>
      <c r="BG38" s="927"/>
      <c r="BH38" s="927"/>
      <c r="BI38" s="927"/>
      <c r="BJ38" s="927"/>
      <c r="BK38" s="927"/>
      <c r="BL38" s="928"/>
      <c r="BN38" s="409" t="s">
        <v>1332</v>
      </c>
    </row>
    <row r="39" spans="1:66" ht="21.75" customHeight="1" x14ac:dyDescent="0.45">
      <c r="A39" s="929">
        <f t="shared" si="0"/>
        <v>17</v>
      </c>
      <c r="B39" s="930"/>
      <c r="C39" s="931"/>
      <c r="D39" s="932"/>
      <c r="E39" s="932"/>
      <c r="F39" s="933"/>
      <c r="G39" s="934"/>
      <c r="H39" s="932"/>
      <c r="I39" s="932"/>
      <c r="J39" s="933"/>
      <c r="K39" s="935"/>
      <c r="L39" s="936"/>
      <c r="M39" s="936"/>
      <c r="N39" s="937"/>
      <c r="O39" s="332"/>
      <c r="P39" s="333"/>
      <c r="Q39" s="931"/>
      <c r="R39" s="932"/>
      <c r="S39" s="932"/>
      <c r="T39" s="932"/>
      <c r="U39" s="933"/>
      <c r="V39" s="934"/>
      <c r="W39" s="932"/>
      <c r="X39" s="932"/>
      <c r="Y39" s="932"/>
      <c r="Z39" s="933"/>
      <c r="AA39" s="935"/>
      <c r="AB39" s="936"/>
      <c r="AC39" s="938"/>
      <c r="AD39" s="957"/>
      <c r="AE39" s="958"/>
      <c r="AF39" s="959"/>
      <c r="AG39" s="939"/>
      <c r="AH39" s="940"/>
      <c r="AI39" s="941"/>
      <c r="AJ39" s="942"/>
      <c r="AK39" s="942"/>
      <c r="AL39" s="942"/>
      <c r="AM39" s="942"/>
      <c r="AN39" s="943"/>
      <c r="AO39" s="944"/>
      <c r="AP39" s="932"/>
      <c r="AQ39" s="932"/>
      <c r="AR39" s="932"/>
      <c r="AS39" s="932"/>
      <c r="AT39" s="945"/>
      <c r="AU39" s="946"/>
      <c r="AV39" s="926"/>
      <c r="AW39" s="925"/>
      <c r="AX39" s="926"/>
      <c r="AY39" s="925"/>
      <c r="AZ39" s="926"/>
      <c r="BA39" s="925"/>
      <c r="BB39" s="926"/>
      <c r="BC39" s="925"/>
      <c r="BD39" s="926"/>
      <c r="BE39" s="925"/>
      <c r="BF39" s="927"/>
      <c r="BG39" s="927"/>
      <c r="BH39" s="927"/>
      <c r="BI39" s="927"/>
      <c r="BJ39" s="927"/>
      <c r="BK39" s="927"/>
      <c r="BL39" s="928"/>
      <c r="BN39" s="409" t="s">
        <v>1332</v>
      </c>
    </row>
    <row r="40" spans="1:66" ht="21.75" customHeight="1" x14ac:dyDescent="0.45">
      <c r="A40" s="929">
        <f t="shared" si="0"/>
        <v>18</v>
      </c>
      <c r="B40" s="930"/>
      <c r="C40" s="931"/>
      <c r="D40" s="932"/>
      <c r="E40" s="932"/>
      <c r="F40" s="933"/>
      <c r="G40" s="934"/>
      <c r="H40" s="932"/>
      <c r="I40" s="932"/>
      <c r="J40" s="933"/>
      <c r="K40" s="935"/>
      <c r="L40" s="936"/>
      <c r="M40" s="936"/>
      <c r="N40" s="937"/>
      <c r="O40" s="332"/>
      <c r="P40" s="333"/>
      <c r="Q40" s="931"/>
      <c r="R40" s="932"/>
      <c r="S40" s="932"/>
      <c r="T40" s="932"/>
      <c r="U40" s="933"/>
      <c r="V40" s="934"/>
      <c r="W40" s="932"/>
      <c r="X40" s="932"/>
      <c r="Y40" s="932"/>
      <c r="Z40" s="933"/>
      <c r="AA40" s="935"/>
      <c r="AB40" s="936"/>
      <c r="AC40" s="938"/>
      <c r="AD40" s="957"/>
      <c r="AE40" s="958"/>
      <c r="AF40" s="959"/>
      <c r="AG40" s="939"/>
      <c r="AH40" s="940"/>
      <c r="AI40" s="941"/>
      <c r="AJ40" s="942"/>
      <c r="AK40" s="942"/>
      <c r="AL40" s="942"/>
      <c r="AM40" s="942"/>
      <c r="AN40" s="943"/>
      <c r="AO40" s="944"/>
      <c r="AP40" s="932"/>
      <c r="AQ40" s="932"/>
      <c r="AR40" s="932"/>
      <c r="AS40" s="932"/>
      <c r="AT40" s="945"/>
      <c r="AU40" s="946"/>
      <c r="AV40" s="926"/>
      <c r="AW40" s="925"/>
      <c r="AX40" s="926"/>
      <c r="AY40" s="925"/>
      <c r="AZ40" s="926"/>
      <c r="BA40" s="925"/>
      <c r="BB40" s="926"/>
      <c r="BC40" s="925"/>
      <c r="BD40" s="926"/>
      <c r="BE40" s="925"/>
      <c r="BF40" s="927"/>
      <c r="BG40" s="927"/>
      <c r="BH40" s="927"/>
      <c r="BI40" s="927"/>
      <c r="BJ40" s="927"/>
      <c r="BK40" s="927"/>
      <c r="BL40" s="928"/>
      <c r="BN40" s="409" t="s">
        <v>1332</v>
      </c>
    </row>
    <row r="41" spans="1:66" ht="21.75" customHeight="1" x14ac:dyDescent="0.45">
      <c r="A41" s="929">
        <f t="shared" si="0"/>
        <v>19</v>
      </c>
      <c r="B41" s="930"/>
      <c r="C41" s="931"/>
      <c r="D41" s="932"/>
      <c r="E41" s="932"/>
      <c r="F41" s="933"/>
      <c r="G41" s="934"/>
      <c r="H41" s="932"/>
      <c r="I41" s="932"/>
      <c r="J41" s="933"/>
      <c r="K41" s="935"/>
      <c r="L41" s="936"/>
      <c r="M41" s="936"/>
      <c r="N41" s="937"/>
      <c r="O41" s="332"/>
      <c r="P41" s="333"/>
      <c r="Q41" s="931"/>
      <c r="R41" s="932"/>
      <c r="S41" s="932"/>
      <c r="T41" s="932"/>
      <c r="U41" s="933"/>
      <c r="V41" s="934"/>
      <c r="W41" s="932"/>
      <c r="X41" s="932"/>
      <c r="Y41" s="932"/>
      <c r="Z41" s="933"/>
      <c r="AA41" s="935"/>
      <c r="AB41" s="936"/>
      <c r="AC41" s="938"/>
      <c r="AD41" s="957"/>
      <c r="AE41" s="958"/>
      <c r="AF41" s="959"/>
      <c r="AG41" s="939"/>
      <c r="AH41" s="940"/>
      <c r="AI41" s="941"/>
      <c r="AJ41" s="942"/>
      <c r="AK41" s="942"/>
      <c r="AL41" s="942"/>
      <c r="AM41" s="942"/>
      <c r="AN41" s="943"/>
      <c r="AO41" s="944"/>
      <c r="AP41" s="932"/>
      <c r="AQ41" s="932"/>
      <c r="AR41" s="932"/>
      <c r="AS41" s="932"/>
      <c r="AT41" s="945"/>
      <c r="AU41" s="946"/>
      <c r="AV41" s="926"/>
      <c r="AW41" s="925"/>
      <c r="AX41" s="926"/>
      <c r="AY41" s="925"/>
      <c r="AZ41" s="926"/>
      <c r="BA41" s="925"/>
      <c r="BB41" s="926"/>
      <c r="BC41" s="925"/>
      <c r="BD41" s="926"/>
      <c r="BE41" s="925"/>
      <c r="BF41" s="927"/>
      <c r="BG41" s="927"/>
      <c r="BH41" s="927"/>
      <c r="BI41" s="927"/>
      <c r="BJ41" s="927"/>
      <c r="BK41" s="927"/>
      <c r="BL41" s="928"/>
      <c r="BN41" s="409" t="s">
        <v>1332</v>
      </c>
    </row>
    <row r="42" spans="1:66" ht="21.75" customHeight="1" x14ac:dyDescent="0.45">
      <c r="A42" s="929">
        <f t="shared" si="0"/>
        <v>20</v>
      </c>
      <c r="B42" s="930"/>
      <c r="C42" s="931"/>
      <c r="D42" s="932"/>
      <c r="E42" s="932"/>
      <c r="F42" s="933"/>
      <c r="G42" s="934"/>
      <c r="H42" s="932"/>
      <c r="I42" s="932"/>
      <c r="J42" s="933"/>
      <c r="K42" s="935"/>
      <c r="L42" s="936"/>
      <c r="M42" s="936"/>
      <c r="N42" s="937"/>
      <c r="O42" s="332"/>
      <c r="P42" s="333"/>
      <c r="Q42" s="931"/>
      <c r="R42" s="932"/>
      <c r="S42" s="932"/>
      <c r="T42" s="932"/>
      <c r="U42" s="933"/>
      <c r="V42" s="934"/>
      <c r="W42" s="932"/>
      <c r="X42" s="932"/>
      <c r="Y42" s="932"/>
      <c r="Z42" s="933"/>
      <c r="AA42" s="935"/>
      <c r="AB42" s="936"/>
      <c r="AC42" s="938"/>
      <c r="AD42" s="957"/>
      <c r="AE42" s="958"/>
      <c r="AF42" s="959"/>
      <c r="AG42" s="939"/>
      <c r="AH42" s="940"/>
      <c r="AI42" s="941"/>
      <c r="AJ42" s="942"/>
      <c r="AK42" s="942"/>
      <c r="AL42" s="942"/>
      <c r="AM42" s="942"/>
      <c r="AN42" s="943"/>
      <c r="AO42" s="944"/>
      <c r="AP42" s="932"/>
      <c r="AQ42" s="932"/>
      <c r="AR42" s="932"/>
      <c r="AS42" s="932"/>
      <c r="AT42" s="945"/>
      <c r="AU42" s="946"/>
      <c r="AV42" s="926"/>
      <c r="AW42" s="925"/>
      <c r="AX42" s="926"/>
      <c r="AY42" s="925"/>
      <c r="AZ42" s="926"/>
      <c r="BA42" s="925"/>
      <c r="BB42" s="926"/>
      <c r="BC42" s="925"/>
      <c r="BD42" s="926"/>
      <c r="BE42" s="925"/>
      <c r="BF42" s="927"/>
      <c r="BG42" s="927"/>
      <c r="BH42" s="927"/>
      <c r="BI42" s="927"/>
      <c r="BJ42" s="927"/>
      <c r="BK42" s="927"/>
      <c r="BL42" s="928"/>
      <c r="BN42" s="409" t="s">
        <v>1332</v>
      </c>
    </row>
    <row r="43" spans="1:66" ht="21.75" customHeight="1" x14ac:dyDescent="0.45">
      <c r="A43" s="929">
        <f t="shared" si="0"/>
        <v>21</v>
      </c>
      <c r="B43" s="930"/>
      <c r="C43" s="931"/>
      <c r="D43" s="932"/>
      <c r="E43" s="932"/>
      <c r="F43" s="933"/>
      <c r="G43" s="934"/>
      <c r="H43" s="932"/>
      <c r="I43" s="932"/>
      <c r="J43" s="933"/>
      <c r="K43" s="935"/>
      <c r="L43" s="936"/>
      <c r="M43" s="936"/>
      <c r="N43" s="937"/>
      <c r="O43" s="332"/>
      <c r="P43" s="333"/>
      <c r="Q43" s="931"/>
      <c r="R43" s="932"/>
      <c r="S43" s="932"/>
      <c r="T43" s="932"/>
      <c r="U43" s="933"/>
      <c r="V43" s="934"/>
      <c r="W43" s="932"/>
      <c r="X43" s="932"/>
      <c r="Y43" s="932"/>
      <c r="Z43" s="933"/>
      <c r="AA43" s="935"/>
      <c r="AB43" s="936"/>
      <c r="AC43" s="938"/>
      <c r="AD43" s="957"/>
      <c r="AE43" s="958"/>
      <c r="AF43" s="959"/>
      <c r="AG43" s="939"/>
      <c r="AH43" s="940"/>
      <c r="AI43" s="941"/>
      <c r="AJ43" s="942"/>
      <c r="AK43" s="942"/>
      <c r="AL43" s="942"/>
      <c r="AM43" s="942"/>
      <c r="AN43" s="943"/>
      <c r="AO43" s="944"/>
      <c r="AP43" s="932"/>
      <c r="AQ43" s="932"/>
      <c r="AR43" s="932"/>
      <c r="AS43" s="932"/>
      <c r="AT43" s="945"/>
      <c r="AU43" s="946"/>
      <c r="AV43" s="926"/>
      <c r="AW43" s="925"/>
      <c r="AX43" s="926"/>
      <c r="AY43" s="925"/>
      <c r="AZ43" s="926"/>
      <c r="BA43" s="925"/>
      <c r="BB43" s="926"/>
      <c r="BC43" s="925"/>
      <c r="BD43" s="926"/>
      <c r="BE43" s="925"/>
      <c r="BF43" s="927"/>
      <c r="BG43" s="927"/>
      <c r="BH43" s="927"/>
      <c r="BI43" s="927"/>
      <c r="BJ43" s="927"/>
      <c r="BK43" s="927"/>
      <c r="BL43" s="928"/>
      <c r="BN43" s="409" t="s">
        <v>1332</v>
      </c>
    </row>
    <row r="44" spans="1:66" ht="21.75" customHeight="1" x14ac:dyDescent="0.45">
      <c r="A44" s="929">
        <f t="shared" si="0"/>
        <v>22</v>
      </c>
      <c r="B44" s="930"/>
      <c r="C44" s="931"/>
      <c r="D44" s="932"/>
      <c r="E44" s="932"/>
      <c r="F44" s="933"/>
      <c r="G44" s="934"/>
      <c r="H44" s="932"/>
      <c r="I44" s="932"/>
      <c r="J44" s="933"/>
      <c r="K44" s="935"/>
      <c r="L44" s="936"/>
      <c r="M44" s="936"/>
      <c r="N44" s="937"/>
      <c r="O44" s="332"/>
      <c r="P44" s="333"/>
      <c r="Q44" s="931"/>
      <c r="R44" s="932"/>
      <c r="S44" s="932"/>
      <c r="T44" s="932"/>
      <c r="U44" s="933"/>
      <c r="V44" s="934"/>
      <c r="W44" s="932"/>
      <c r="X44" s="932"/>
      <c r="Y44" s="932"/>
      <c r="Z44" s="933"/>
      <c r="AA44" s="935"/>
      <c r="AB44" s="936"/>
      <c r="AC44" s="938"/>
      <c r="AD44" s="957"/>
      <c r="AE44" s="958"/>
      <c r="AF44" s="959"/>
      <c r="AG44" s="939"/>
      <c r="AH44" s="940"/>
      <c r="AI44" s="941"/>
      <c r="AJ44" s="942"/>
      <c r="AK44" s="942"/>
      <c r="AL44" s="942"/>
      <c r="AM44" s="942"/>
      <c r="AN44" s="943"/>
      <c r="AO44" s="944"/>
      <c r="AP44" s="932"/>
      <c r="AQ44" s="932"/>
      <c r="AR44" s="932"/>
      <c r="AS44" s="932"/>
      <c r="AT44" s="945"/>
      <c r="AU44" s="946"/>
      <c r="AV44" s="926"/>
      <c r="AW44" s="925"/>
      <c r="AX44" s="926"/>
      <c r="AY44" s="925"/>
      <c r="AZ44" s="926"/>
      <c r="BA44" s="925"/>
      <c r="BB44" s="926"/>
      <c r="BC44" s="925"/>
      <c r="BD44" s="926"/>
      <c r="BE44" s="925"/>
      <c r="BF44" s="927"/>
      <c r="BG44" s="927"/>
      <c r="BH44" s="927"/>
      <c r="BI44" s="927"/>
      <c r="BJ44" s="927"/>
      <c r="BK44" s="927"/>
      <c r="BL44" s="928"/>
      <c r="BN44" s="409" t="s">
        <v>1332</v>
      </c>
    </row>
    <row r="45" spans="1:66" ht="21.75" customHeight="1" x14ac:dyDescent="0.45">
      <c r="A45" s="929">
        <f t="shared" si="0"/>
        <v>23</v>
      </c>
      <c r="B45" s="930"/>
      <c r="C45" s="931"/>
      <c r="D45" s="932"/>
      <c r="E45" s="932"/>
      <c r="F45" s="933"/>
      <c r="G45" s="934"/>
      <c r="H45" s="932"/>
      <c r="I45" s="932"/>
      <c r="J45" s="933"/>
      <c r="K45" s="935"/>
      <c r="L45" s="936"/>
      <c r="M45" s="936"/>
      <c r="N45" s="937"/>
      <c r="O45" s="332"/>
      <c r="P45" s="333"/>
      <c r="Q45" s="931"/>
      <c r="R45" s="932"/>
      <c r="S45" s="932"/>
      <c r="T45" s="932"/>
      <c r="U45" s="933"/>
      <c r="V45" s="934"/>
      <c r="W45" s="932"/>
      <c r="X45" s="932"/>
      <c r="Y45" s="932"/>
      <c r="Z45" s="933"/>
      <c r="AA45" s="935"/>
      <c r="AB45" s="936"/>
      <c r="AC45" s="938"/>
      <c r="AD45" s="957"/>
      <c r="AE45" s="958"/>
      <c r="AF45" s="959"/>
      <c r="AG45" s="939"/>
      <c r="AH45" s="940"/>
      <c r="AI45" s="941"/>
      <c r="AJ45" s="942"/>
      <c r="AK45" s="942"/>
      <c r="AL45" s="942"/>
      <c r="AM45" s="942"/>
      <c r="AN45" s="943"/>
      <c r="AO45" s="944"/>
      <c r="AP45" s="932"/>
      <c r="AQ45" s="932"/>
      <c r="AR45" s="932"/>
      <c r="AS45" s="932"/>
      <c r="AT45" s="945"/>
      <c r="AU45" s="946"/>
      <c r="AV45" s="926"/>
      <c r="AW45" s="925"/>
      <c r="AX45" s="926"/>
      <c r="AY45" s="925"/>
      <c r="AZ45" s="926"/>
      <c r="BA45" s="925"/>
      <c r="BB45" s="926"/>
      <c r="BC45" s="925"/>
      <c r="BD45" s="926"/>
      <c r="BE45" s="925"/>
      <c r="BF45" s="927"/>
      <c r="BG45" s="927"/>
      <c r="BH45" s="927"/>
      <c r="BI45" s="927"/>
      <c r="BJ45" s="927"/>
      <c r="BK45" s="927"/>
      <c r="BL45" s="928"/>
      <c r="BN45" s="409" t="s">
        <v>1332</v>
      </c>
    </row>
    <row r="46" spans="1:66" ht="21.75" customHeight="1" x14ac:dyDescent="0.45">
      <c r="A46" s="929">
        <f t="shared" si="0"/>
        <v>24</v>
      </c>
      <c r="B46" s="930"/>
      <c r="C46" s="931"/>
      <c r="D46" s="932"/>
      <c r="E46" s="932"/>
      <c r="F46" s="933"/>
      <c r="G46" s="934"/>
      <c r="H46" s="932"/>
      <c r="I46" s="932"/>
      <c r="J46" s="933"/>
      <c r="K46" s="935"/>
      <c r="L46" s="936"/>
      <c r="M46" s="936"/>
      <c r="N46" s="937"/>
      <c r="O46" s="332"/>
      <c r="P46" s="333"/>
      <c r="Q46" s="931"/>
      <c r="R46" s="932"/>
      <c r="S46" s="932"/>
      <c r="T46" s="932"/>
      <c r="U46" s="933"/>
      <c r="V46" s="934"/>
      <c r="W46" s="932"/>
      <c r="X46" s="932"/>
      <c r="Y46" s="932"/>
      <c r="Z46" s="933"/>
      <c r="AA46" s="935"/>
      <c r="AB46" s="936"/>
      <c r="AC46" s="938"/>
      <c r="AD46" s="957"/>
      <c r="AE46" s="958"/>
      <c r="AF46" s="959"/>
      <c r="AG46" s="939"/>
      <c r="AH46" s="940"/>
      <c r="AI46" s="941"/>
      <c r="AJ46" s="942"/>
      <c r="AK46" s="942"/>
      <c r="AL46" s="942"/>
      <c r="AM46" s="942"/>
      <c r="AN46" s="943"/>
      <c r="AO46" s="944"/>
      <c r="AP46" s="932"/>
      <c r="AQ46" s="932"/>
      <c r="AR46" s="932"/>
      <c r="AS46" s="932"/>
      <c r="AT46" s="945"/>
      <c r="AU46" s="946"/>
      <c r="AV46" s="926"/>
      <c r="AW46" s="925"/>
      <c r="AX46" s="926"/>
      <c r="AY46" s="925"/>
      <c r="AZ46" s="926"/>
      <c r="BA46" s="925"/>
      <c r="BB46" s="926"/>
      <c r="BC46" s="925"/>
      <c r="BD46" s="926"/>
      <c r="BE46" s="925"/>
      <c r="BF46" s="927"/>
      <c r="BG46" s="927"/>
      <c r="BH46" s="927"/>
      <c r="BI46" s="927"/>
      <c r="BJ46" s="927"/>
      <c r="BK46" s="927"/>
      <c r="BL46" s="928"/>
      <c r="BN46" s="409" t="s">
        <v>1332</v>
      </c>
    </row>
    <row r="47" spans="1:66" ht="21.75" customHeight="1" x14ac:dyDescent="0.45">
      <c r="A47" s="929">
        <f t="shared" si="0"/>
        <v>25</v>
      </c>
      <c r="B47" s="930"/>
      <c r="C47" s="931"/>
      <c r="D47" s="932"/>
      <c r="E47" s="932"/>
      <c r="F47" s="933"/>
      <c r="G47" s="934"/>
      <c r="H47" s="932"/>
      <c r="I47" s="932"/>
      <c r="J47" s="933"/>
      <c r="K47" s="935"/>
      <c r="L47" s="936"/>
      <c r="M47" s="936"/>
      <c r="N47" s="937"/>
      <c r="O47" s="332"/>
      <c r="P47" s="333"/>
      <c r="Q47" s="931"/>
      <c r="R47" s="932"/>
      <c r="S47" s="932"/>
      <c r="T47" s="932"/>
      <c r="U47" s="933"/>
      <c r="V47" s="934"/>
      <c r="W47" s="932"/>
      <c r="X47" s="932"/>
      <c r="Y47" s="932"/>
      <c r="Z47" s="933"/>
      <c r="AA47" s="935"/>
      <c r="AB47" s="936"/>
      <c r="AC47" s="938"/>
      <c r="AD47" s="957"/>
      <c r="AE47" s="958"/>
      <c r="AF47" s="959"/>
      <c r="AG47" s="939"/>
      <c r="AH47" s="940"/>
      <c r="AI47" s="941"/>
      <c r="AJ47" s="942"/>
      <c r="AK47" s="942"/>
      <c r="AL47" s="942"/>
      <c r="AM47" s="942"/>
      <c r="AN47" s="943"/>
      <c r="AO47" s="944"/>
      <c r="AP47" s="932"/>
      <c r="AQ47" s="932"/>
      <c r="AR47" s="932"/>
      <c r="AS47" s="932"/>
      <c r="AT47" s="945"/>
      <c r="AU47" s="946"/>
      <c r="AV47" s="926"/>
      <c r="AW47" s="925"/>
      <c r="AX47" s="926"/>
      <c r="AY47" s="925"/>
      <c r="AZ47" s="926"/>
      <c r="BA47" s="925"/>
      <c r="BB47" s="926"/>
      <c r="BC47" s="925"/>
      <c r="BD47" s="926"/>
      <c r="BE47" s="925"/>
      <c r="BF47" s="927"/>
      <c r="BG47" s="927"/>
      <c r="BH47" s="927"/>
      <c r="BI47" s="927"/>
      <c r="BJ47" s="927"/>
      <c r="BK47" s="927"/>
      <c r="BL47" s="928"/>
      <c r="BN47" s="409" t="s">
        <v>1332</v>
      </c>
    </row>
    <row r="48" spans="1:66" ht="21.75" customHeight="1" x14ac:dyDescent="0.45">
      <c r="A48" s="929">
        <f t="shared" si="0"/>
        <v>26</v>
      </c>
      <c r="B48" s="930"/>
      <c r="C48" s="931"/>
      <c r="D48" s="932"/>
      <c r="E48" s="932"/>
      <c r="F48" s="933"/>
      <c r="G48" s="934"/>
      <c r="H48" s="932"/>
      <c r="I48" s="932"/>
      <c r="J48" s="933"/>
      <c r="K48" s="935"/>
      <c r="L48" s="936"/>
      <c r="M48" s="936"/>
      <c r="N48" s="937"/>
      <c r="O48" s="332"/>
      <c r="P48" s="333"/>
      <c r="Q48" s="931"/>
      <c r="R48" s="932"/>
      <c r="S48" s="932"/>
      <c r="T48" s="932"/>
      <c r="U48" s="933"/>
      <c r="V48" s="934"/>
      <c r="W48" s="932"/>
      <c r="X48" s="932"/>
      <c r="Y48" s="932"/>
      <c r="Z48" s="933"/>
      <c r="AA48" s="935"/>
      <c r="AB48" s="936"/>
      <c r="AC48" s="938"/>
      <c r="AD48" s="957"/>
      <c r="AE48" s="958"/>
      <c r="AF48" s="959"/>
      <c r="AG48" s="939"/>
      <c r="AH48" s="940"/>
      <c r="AI48" s="941"/>
      <c r="AJ48" s="942"/>
      <c r="AK48" s="942"/>
      <c r="AL48" s="942"/>
      <c r="AM48" s="942"/>
      <c r="AN48" s="943"/>
      <c r="AO48" s="944"/>
      <c r="AP48" s="932"/>
      <c r="AQ48" s="932"/>
      <c r="AR48" s="932"/>
      <c r="AS48" s="932"/>
      <c r="AT48" s="945"/>
      <c r="AU48" s="946"/>
      <c r="AV48" s="926"/>
      <c r="AW48" s="925"/>
      <c r="AX48" s="926"/>
      <c r="AY48" s="925"/>
      <c r="AZ48" s="926"/>
      <c r="BA48" s="925"/>
      <c r="BB48" s="926"/>
      <c r="BC48" s="925"/>
      <c r="BD48" s="926"/>
      <c r="BE48" s="925"/>
      <c r="BF48" s="927"/>
      <c r="BG48" s="927"/>
      <c r="BH48" s="927"/>
      <c r="BI48" s="927"/>
      <c r="BJ48" s="927"/>
      <c r="BK48" s="927"/>
      <c r="BL48" s="928"/>
      <c r="BN48" s="409" t="s">
        <v>1332</v>
      </c>
    </row>
    <row r="49" spans="1:66" ht="21.75" customHeight="1" x14ac:dyDescent="0.45">
      <c r="A49" s="929">
        <f t="shared" si="0"/>
        <v>27</v>
      </c>
      <c r="B49" s="930"/>
      <c r="C49" s="931"/>
      <c r="D49" s="932"/>
      <c r="E49" s="932"/>
      <c r="F49" s="933"/>
      <c r="G49" s="934"/>
      <c r="H49" s="932"/>
      <c r="I49" s="932"/>
      <c r="J49" s="933"/>
      <c r="K49" s="935"/>
      <c r="L49" s="936"/>
      <c r="M49" s="936"/>
      <c r="N49" s="937"/>
      <c r="O49" s="332"/>
      <c r="P49" s="333"/>
      <c r="Q49" s="931"/>
      <c r="R49" s="932"/>
      <c r="S49" s="932"/>
      <c r="T49" s="932"/>
      <c r="U49" s="933"/>
      <c r="V49" s="934"/>
      <c r="W49" s="932"/>
      <c r="X49" s="932"/>
      <c r="Y49" s="932"/>
      <c r="Z49" s="933"/>
      <c r="AA49" s="935"/>
      <c r="AB49" s="936"/>
      <c r="AC49" s="938"/>
      <c r="AD49" s="957"/>
      <c r="AE49" s="958"/>
      <c r="AF49" s="959"/>
      <c r="AG49" s="939"/>
      <c r="AH49" s="940"/>
      <c r="AI49" s="941"/>
      <c r="AJ49" s="942"/>
      <c r="AK49" s="942"/>
      <c r="AL49" s="942"/>
      <c r="AM49" s="942"/>
      <c r="AN49" s="943"/>
      <c r="AO49" s="944"/>
      <c r="AP49" s="932"/>
      <c r="AQ49" s="932"/>
      <c r="AR49" s="932"/>
      <c r="AS49" s="932"/>
      <c r="AT49" s="945"/>
      <c r="AU49" s="946"/>
      <c r="AV49" s="926"/>
      <c r="AW49" s="925"/>
      <c r="AX49" s="926"/>
      <c r="AY49" s="925"/>
      <c r="AZ49" s="926"/>
      <c r="BA49" s="925"/>
      <c r="BB49" s="926"/>
      <c r="BC49" s="925"/>
      <c r="BD49" s="926"/>
      <c r="BE49" s="925"/>
      <c r="BF49" s="927"/>
      <c r="BG49" s="927"/>
      <c r="BH49" s="927"/>
      <c r="BI49" s="927"/>
      <c r="BJ49" s="927"/>
      <c r="BK49" s="927"/>
      <c r="BL49" s="928"/>
      <c r="BN49" s="409" t="s">
        <v>1332</v>
      </c>
    </row>
    <row r="50" spans="1:66" ht="21.75" customHeight="1" x14ac:dyDescent="0.45">
      <c r="A50" s="929">
        <f t="shared" si="0"/>
        <v>28</v>
      </c>
      <c r="B50" s="930"/>
      <c r="C50" s="931"/>
      <c r="D50" s="932"/>
      <c r="E50" s="932"/>
      <c r="F50" s="933"/>
      <c r="G50" s="934"/>
      <c r="H50" s="932"/>
      <c r="I50" s="932"/>
      <c r="J50" s="933"/>
      <c r="K50" s="935"/>
      <c r="L50" s="936"/>
      <c r="M50" s="936"/>
      <c r="N50" s="937"/>
      <c r="O50" s="332"/>
      <c r="P50" s="333"/>
      <c r="Q50" s="931"/>
      <c r="R50" s="932"/>
      <c r="S50" s="932"/>
      <c r="T50" s="932"/>
      <c r="U50" s="933"/>
      <c r="V50" s="934"/>
      <c r="W50" s="932"/>
      <c r="X50" s="932"/>
      <c r="Y50" s="932"/>
      <c r="Z50" s="933"/>
      <c r="AA50" s="935"/>
      <c r="AB50" s="936"/>
      <c r="AC50" s="938"/>
      <c r="AD50" s="957"/>
      <c r="AE50" s="958"/>
      <c r="AF50" s="959"/>
      <c r="AG50" s="939"/>
      <c r="AH50" s="940"/>
      <c r="AI50" s="941"/>
      <c r="AJ50" s="942"/>
      <c r="AK50" s="942"/>
      <c r="AL50" s="942"/>
      <c r="AM50" s="942"/>
      <c r="AN50" s="943"/>
      <c r="AO50" s="944"/>
      <c r="AP50" s="932"/>
      <c r="AQ50" s="932"/>
      <c r="AR50" s="932"/>
      <c r="AS50" s="932"/>
      <c r="AT50" s="945"/>
      <c r="AU50" s="946"/>
      <c r="AV50" s="926"/>
      <c r="AW50" s="925"/>
      <c r="AX50" s="926"/>
      <c r="AY50" s="925"/>
      <c r="AZ50" s="926"/>
      <c r="BA50" s="925"/>
      <c r="BB50" s="926"/>
      <c r="BC50" s="925"/>
      <c r="BD50" s="926"/>
      <c r="BE50" s="925"/>
      <c r="BF50" s="927"/>
      <c r="BG50" s="927"/>
      <c r="BH50" s="927"/>
      <c r="BI50" s="927"/>
      <c r="BJ50" s="927"/>
      <c r="BK50" s="927"/>
      <c r="BL50" s="928"/>
      <c r="BN50" s="409" t="s">
        <v>1332</v>
      </c>
    </row>
    <row r="51" spans="1:66" ht="21.75" customHeight="1" x14ac:dyDescent="0.45">
      <c r="A51" s="929">
        <f t="shared" si="0"/>
        <v>29</v>
      </c>
      <c r="B51" s="930"/>
      <c r="C51" s="931"/>
      <c r="D51" s="932"/>
      <c r="E51" s="932"/>
      <c r="F51" s="933"/>
      <c r="G51" s="934"/>
      <c r="H51" s="932"/>
      <c r="I51" s="932"/>
      <c r="J51" s="933"/>
      <c r="K51" s="935"/>
      <c r="L51" s="936"/>
      <c r="M51" s="936"/>
      <c r="N51" s="937"/>
      <c r="O51" s="332"/>
      <c r="P51" s="333"/>
      <c r="Q51" s="931"/>
      <c r="R51" s="932"/>
      <c r="S51" s="932"/>
      <c r="T51" s="932"/>
      <c r="U51" s="933"/>
      <c r="V51" s="934"/>
      <c r="W51" s="932"/>
      <c r="X51" s="932"/>
      <c r="Y51" s="932"/>
      <c r="Z51" s="933"/>
      <c r="AA51" s="935"/>
      <c r="AB51" s="936"/>
      <c r="AC51" s="938"/>
      <c r="AD51" s="957"/>
      <c r="AE51" s="958"/>
      <c r="AF51" s="959"/>
      <c r="AG51" s="939"/>
      <c r="AH51" s="940"/>
      <c r="AI51" s="941"/>
      <c r="AJ51" s="942"/>
      <c r="AK51" s="942"/>
      <c r="AL51" s="942"/>
      <c r="AM51" s="942"/>
      <c r="AN51" s="943"/>
      <c r="AO51" s="944"/>
      <c r="AP51" s="932"/>
      <c r="AQ51" s="932"/>
      <c r="AR51" s="932"/>
      <c r="AS51" s="932"/>
      <c r="AT51" s="945"/>
      <c r="AU51" s="946"/>
      <c r="AV51" s="926"/>
      <c r="AW51" s="925"/>
      <c r="AX51" s="926"/>
      <c r="AY51" s="925"/>
      <c r="AZ51" s="926"/>
      <c r="BA51" s="925"/>
      <c r="BB51" s="926"/>
      <c r="BC51" s="925"/>
      <c r="BD51" s="926"/>
      <c r="BE51" s="925"/>
      <c r="BF51" s="927"/>
      <c r="BG51" s="927"/>
      <c r="BH51" s="927"/>
      <c r="BI51" s="927"/>
      <c r="BJ51" s="927"/>
      <c r="BK51" s="927"/>
      <c r="BL51" s="928"/>
      <c r="BN51" s="409" t="s">
        <v>1332</v>
      </c>
    </row>
    <row r="52" spans="1:66" ht="21.75" customHeight="1" x14ac:dyDescent="0.45">
      <c r="A52" s="929">
        <f t="shared" si="0"/>
        <v>30</v>
      </c>
      <c r="B52" s="930"/>
      <c r="C52" s="931"/>
      <c r="D52" s="932"/>
      <c r="E52" s="932"/>
      <c r="F52" s="933"/>
      <c r="G52" s="934"/>
      <c r="H52" s="932"/>
      <c r="I52" s="932"/>
      <c r="J52" s="933"/>
      <c r="K52" s="935"/>
      <c r="L52" s="936"/>
      <c r="M52" s="936"/>
      <c r="N52" s="937"/>
      <c r="O52" s="332"/>
      <c r="P52" s="333"/>
      <c r="Q52" s="931"/>
      <c r="R52" s="932"/>
      <c r="S52" s="932"/>
      <c r="T52" s="932"/>
      <c r="U52" s="933"/>
      <c r="V52" s="934"/>
      <c r="W52" s="932"/>
      <c r="X52" s="932"/>
      <c r="Y52" s="932"/>
      <c r="Z52" s="933"/>
      <c r="AA52" s="935"/>
      <c r="AB52" s="936"/>
      <c r="AC52" s="938"/>
      <c r="AD52" s="957"/>
      <c r="AE52" s="958"/>
      <c r="AF52" s="959"/>
      <c r="AG52" s="939"/>
      <c r="AH52" s="940"/>
      <c r="AI52" s="941"/>
      <c r="AJ52" s="942"/>
      <c r="AK52" s="942"/>
      <c r="AL52" s="942"/>
      <c r="AM52" s="942"/>
      <c r="AN52" s="943"/>
      <c r="AO52" s="944"/>
      <c r="AP52" s="932"/>
      <c r="AQ52" s="932"/>
      <c r="AR52" s="932"/>
      <c r="AS52" s="932"/>
      <c r="AT52" s="945"/>
      <c r="AU52" s="946"/>
      <c r="AV52" s="926"/>
      <c r="AW52" s="925"/>
      <c r="AX52" s="926"/>
      <c r="AY52" s="925"/>
      <c r="AZ52" s="926"/>
      <c r="BA52" s="925"/>
      <c r="BB52" s="926"/>
      <c r="BC52" s="925"/>
      <c r="BD52" s="926"/>
      <c r="BE52" s="925"/>
      <c r="BF52" s="927"/>
      <c r="BG52" s="927"/>
      <c r="BH52" s="927"/>
      <c r="BI52" s="927"/>
      <c r="BJ52" s="927"/>
      <c r="BK52" s="927"/>
      <c r="BL52" s="928"/>
      <c r="BN52" s="409" t="s">
        <v>1332</v>
      </c>
    </row>
    <row r="53" spans="1:66" ht="21.75" customHeight="1" x14ac:dyDescent="0.45">
      <c r="A53" s="929">
        <f t="shared" si="0"/>
        <v>31</v>
      </c>
      <c r="B53" s="930"/>
      <c r="C53" s="931"/>
      <c r="D53" s="932"/>
      <c r="E53" s="932"/>
      <c r="F53" s="933"/>
      <c r="G53" s="934"/>
      <c r="H53" s="932"/>
      <c r="I53" s="932"/>
      <c r="J53" s="933"/>
      <c r="K53" s="935"/>
      <c r="L53" s="936"/>
      <c r="M53" s="936"/>
      <c r="N53" s="937"/>
      <c r="O53" s="332"/>
      <c r="P53" s="333"/>
      <c r="Q53" s="931"/>
      <c r="R53" s="932"/>
      <c r="S53" s="932"/>
      <c r="T53" s="932"/>
      <c r="U53" s="933"/>
      <c r="V53" s="934"/>
      <c r="W53" s="932"/>
      <c r="X53" s="932"/>
      <c r="Y53" s="932"/>
      <c r="Z53" s="933"/>
      <c r="AA53" s="935"/>
      <c r="AB53" s="936"/>
      <c r="AC53" s="938"/>
      <c r="AD53" s="957"/>
      <c r="AE53" s="958"/>
      <c r="AF53" s="959"/>
      <c r="AG53" s="939"/>
      <c r="AH53" s="940"/>
      <c r="AI53" s="941"/>
      <c r="AJ53" s="942"/>
      <c r="AK53" s="942"/>
      <c r="AL53" s="942"/>
      <c r="AM53" s="942"/>
      <c r="AN53" s="943"/>
      <c r="AO53" s="944"/>
      <c r="AP53" s="932"/>
      <c r="AQ53" s="932"/>
      <c r="AR53" s="932"/>
      <c r="AS53" s="932"/>
      <c r="AT53" s="945"/>
      <c r="AU53" s="946"/>
      <c r="AV53" s="926"/>
      <c r="AW53" s="925"/>
      <c r="AX53" s="926"/>
      <c r="AY53" s="925"/>
      <c r="AZ53" s="926"/>
      <c r="BA53" s="925"/>
      <c r="BB53" s="926"/>
      <c r="BC53" s="925"/>
      <c r="BD53" s="926"/>
      <c r="BE53" s="925"/>
      <c r="BF53" s="927"/>
      <c r="BG53" s="927"/>
      <c r="BH53" s="927"/>
      <c r="BI53" s="927"/>
      <c r="BJ53" s="927"/>
      <c r="BK53" s="927"/>
      <c r="BL53" s="928"/>
      <c r="BN53" s="409" t="s">
        <v>1332</v>
      </c>
    </row>
    <row r="54" spans="1:66" ht="21.75" customHeight="1" x14ac:dyDescent="0.45">
      <c r="A54" s="929">
        <f t="shared" si="0"/>
        <v>32</v>
      </c>
      <c r="B54" s="930"/>
      <c r="C54" s="931"/>
      <c r="D54" s="932"/>
      <c r="E54" s="932"/>
      <c r="F54" s="933"/>
      <c r="G54" s="934"/>
      <c r="H54" s="932"/>
      <c r="I54" s="932"/>
      <c r="J54" s="933"/>
      <c r="K54" s="935"/>
      <c r="L54" s="936"/>
      <c r="M54" s="936"/>
      <c r="N54" s="937"/>
      <c r="O54" s="332"/>
      <c r="P54" s="333"/>
      <c r="Q54" s="931"/>
      <c r="R54" s="932"/>
      <c r="S54" s="932"/>
      <c r="T54" s="932"/>
      <c r="U54" s="933"/>
      <c r="V54" s="934"/>
      <c r="W54" s="932"/>
      <c r="X54" s="932"/>
      <c r="Y54" s="932"/>
      <c r="Z54" s="933"/>
      <c r="AA54" s="935"/>
      <c r="AB54" s="936"/>
      <c r="AC54" s="938"/>
      <c r="AD54" s="957"/>
      <c r="AE54" s="958"/>
      <c r="AF54" s="959"/>
      <c r="AG54" s="939"/>
      <c r="AH54" s="940"/>
      <c r="AI54" s="941"/>
      <c r="AJ54" s="942"/>
      <c r="AK54" s="942"/>
      <c r="AL54" s="942"/>
      <c r="AM54" s="942"/>
      <c r="AN54" s="943"/>
      <c r="AO54" s="944"/>
      <c r="AP54" s="932"/>
      <c r="AQ54" s="932"/>
      <c r="AR54" s="932"/>
      <c r="AS54" s="932"/>
      <c r="AT54" s="945"/>
      <c r="AU54" s="946"/>
      <c r="AV54" s="926"/>
      <c r="AW54" s="925"/>
      <c r="AX54" s="926"/>
      <c r="AY54" s="925"/>
      <c r="AZ54" s="926"/>
      <c r="BA54" s="925"/>
      <c r="BB54" s="926"/>
      <c r="BC54" s="925"/>
      <c r="BD54" s="926"/>
      <c r="BE54" s="925"/>
      <c r="BF54" s="927"/>
      <c r="BG54" s="927"/>
      <c r="BH54" s="927"/>
      <c r="BI54" s="927"/>
      <c r="BJ54" s="927"/>
      <c r="BK54" s="927"/>
      <c r="BL54" s="928"/>
      <c r="BN54" s="409" t="s">
        <v>1332</v>
      </c>
    </row>
    <row r="55" spans="1:66" ht="21.75" customHeight="1" x14ac:dyDescent="0.45">
      <c r="A55" s="929">
        <f t="shared" si="0"/>
        <v>33</v>
      </c>
      <c r="B55" s="930"/>
      <c r="C55" s="931"/>
      <c r="D55" s="932"/>
      <c r="E55" s="932"/>
      <c r="F55" s="933"/>
      <c r="G55" s="934"/>
      <c r="H55" s="932"/>
      <c r="I55" s="932"/>
      <c r="J55" s="933"/>
      <c r="K55" s="935"/>
      <c r="L55" s="936"/>
      <c r="M55" s="936"/>
      <c r="N55" s="937"/>
      <c r="O55" s="332"/>
      <c r="P55" s="333"/>
      <c r="Q55" s="931"/>
      <c r="R55" s="932"/>
      <c r="S55" s="932"/>
      <c r="T55" s="932"/>
      <c r="U55" s="933"/>
      <c r="V55" s="934"/>
      <c r="W55" s="932"/>
      <c r="X55" s="932"/>
      <c r="Y55" s="932"/>
      <c r="Z55" s="933"/>
      <c r="AA55" s="935"/>
      <c r="AB55" s="936"/>
      <c r="AC55" s="938"/>
      <c r="AD55" s="957"/>
      <c r="AE55" s="958"/>
      <c r="AF55" s="959"/>
      <c r="AG55" s="939"/>
      <c r="AH55" s="940"/>
      <c r="AI55" s="941"/>
      <c r="AJ55" s="942"/>
      <c r="AK55" s="942"/>
      <c r="AL55" s="942"/>
      <c r="AM55" s="942"/>
      <c r="AN55" s="943"/>
      <c r="AO55" s="944"/>
      <c r="AP55" s="932"/>
      <c r="AQ55" s="932"/>
      <c r="AR55" s="932"/>
      <c r="AS55" s="932"/>
      <c r="AT55" s="945"/>
      <c r="AU55" s="946"/>
      <c r="AV55" s="926"/>
      <c r="AW55" s="925"/>
      <c r="AX55" s="926"/>
      <c r="AY55" s="925"/>
      <c r="AZ55" s="926"/>
      <c r="BA55" s="925"/>
      <c r="BB55" s="926"/>
      <c r="BC55" s="925"/>
      <c r="BD55" s="926"/>
      <c r="BE55" s="925"/>
      <c r="BF55" s="927"/>
      <c r="BG55" s="927"/>
      <c r="BH55" s="927"/>
      <c r="BI55" s="927"/>
      <c r="BJ55" s="927"/>
      <c r="BK55" s="927"/>
      <c r="BL55" s="928"/>
      <c r="BN55" s="409" t="s">
        <v>1332</v>
      </c>
    </row>
    <row r="56" spans="1:66" ht="21.75" customHeight="1" x14ac:dyDescent="0.45">
      <c r="A56" s="929">
        <f t="shared" si="0"/>
        <v>34</v>
      </c>
      <c r="B56" s="930"/>
      <c r="C56" s="931"/>
      <c r="D56" s="932"/>
      <c r="E56" s="932"/>
      <c r="F56" s="933"/>
      <c r="G56" s="934"/>
      <c r="H56" s="932"/>
      <c r="I56" s="932"/>
      <c r="J56" s="933"/>
      <c r="K56" s="935"/>
      <c r="L56" s="936"/>
      <c r="M56" s="936"/>
      <c r="N56" s="937"/>
      <c r="O56" s="332"/>
      <c r="P56" s="333"/>
      <c r="Q56" s="931"/>
      <c r="R56" s="932"/>
      <c r="S56" s="932"/>
      <c r="T56" s="932"/>
      <c r="U56" s="933"/>
      <c r="V56" s="934"/>
      <c r="W56" s="932"/>
      <c r="X56" s="932"/>
      <c r="Y56" s="932"/>
      <c r="Z56" s="933"/>
      <c r="AA56" s="935"/>
      <c r="AB56" s="936"/>
      <c r="AC56" s="938"/>
      <c r="AD56" s="957"/>
      <c r="AE56" s="958"/>
      <c r="AF56" s="959"/>
      <c r="AG56" s="939"/>
      <c r="AH56" s="940"/>
      <c r="AI56" s="941"/>
      <c r="AJ56" s="942"/>
      <c r="AK56" s="942"/>
      <c r="AL56" s="942"/>
      <c r="AM56" s="942"/>
      <c r="AN56" s="943"/>
      <c r="AO56" s="944"/>
      <c r="AP56" s="932"/>
      <c r="AQ56" s="932"/>
      <c r="AR56" s="932"/>
      <c r="AS56" s="932"/>
      <c r="AT56" s="945"/>
      <c r="AU56" s="946"/>
      <c r="AV56" s="926"/>
      <c r="AW56" s="925"/>
      <c r="AX56" s="926"/>
      <c r="AY56" s="925"/>
      <c r="AZ56" s="926"/>
      <c r="BA56" s="925"/>
      <c r="BB56" s="926"/>
      <c r="BC56" s="925"/>
      <c r="BD56" s="926"/>
      <c r="BE56" s="925"/>
      <c r="BF56" s="927"/>
      <c r="BG56" s="927"/>
      <c r="BH56" s="927"/>
      <c r="BI56" s="927"/>
      <c r="BJ56" s="927"/>
      <c r="BK56" s="927"/>
      <c r="BL56" s="928"/>
      <c r="BN56" s="409" t="s">
        <v>1332</v>
      </c>
    </row>
    <row r="57" spans="1:66" ht="21.75" customHeight="1" x14ac:dyDescent="0.45">
      <c r="A57" s="929">
        <f t="shared" si="0"/>
        <v>35</v>
      </c>
      <c r="B57" s="930"/>
      <c r="C57" s="931"/>
      <c r="D57" s="932"/>
      <c r="E57" s="932"/>
      <c r="F57" s="933"/>
      <c r="G57" s="934"/>
      <c r="H57" s="932"/>
      <c r="I57" s="932"/>
      <c r="J57" s="933"/>
      <c r="K57" s="935"/>
      <c r="L57" s="936"/>
      <c r="M57" s="936"/>
      <c r="N57" s="937"/>
      <c r="O57" s="332"/>
      <c r="P57" s="333"/>
      <c r="Q57" s="931"/>
      <c r="R57" s="932"/>
      <c r="S57" s="932"/>
      <c r="T57" s="932"/>
      <c r="U57" s="933"/>
      <c r="V57" s="934"/>
      <c r="W57" s="932"/>
      <c r="X57" s="932"/>
      <c r="Y57" s="932"/>
      <c r="Z57" s="933"/>
      <c r="AA57" s="935"/>
      <c r="AB57" s="936"/>
      <c r="AC57" s="938"/>
      <c r="AD57" s="957"/>
      <c r="AE57" s="958"/>
      <c r="AF57" s="959"/>
      <c r="AG57" s="939"/>
      <c r="AH57" s="940"/>
      <c r="AI57" s="941"/>
      <c r="AJ57" s="942"/>
      <c r="AK57" s="942"/>
      <c r="AL57" s="942"/>
      <c r="AM57" s="942"/>
      <c r="AN57" s="943"/>
      <c r="AO57" s="944"/>
      <c r="AP57" s="932"/>
      <c r="AQ57" s="932"/>
      <c r="AR57" s="932"/>
      <c r="AS57" s="932"/>
      <c r="AT57" s="945"/>
      <c r="AU57" s="946"/>
      <c r="AV57" s="926"/>
      <c r="AW57" s="925"/>
      <c r="AX57" s="926"/>
      <c r="AY57" s="925"/>
      <c r="AZ57" s="926"/>
      <c r="BA57" s="925"/>
      <c r="BB57" s="926"/>
      <c r="BC57" s="925"/>
      <c r="BD57" s="926"/>
      <c r="BE57" s="925"/>
      <c r="BF57" s="927"/>
      <c r="BG57" s="927"/>
      <c r="BH57" s="927"/>
      <c r="BI57" s="927"/>
      <c r="BJ57" s="927"/>
      <c r="BK57" s="927"/>
      <c r="BL57" s="928"/>
      <c r="BN57" s="409" t="s">
        <v>1332</v>
      </c>
    </row>
    <row r="58" spans="1:66" ht="21.75" customHeight="1" x14ac:dyDescent="0.45">
      <c r="A58" s="929">
        <f t="shared" si="0"/>
        <v>36</v>
      </c>
      <c r="B58" s="930"/>
      <c r="C58" s="931"/>
      <c r="D58" s="932"/>
      <c r="E58" s="932"/>
      <c r="F58" s="933"/>
      <c r="G58" s="934"/>
      <c r="H58" s="932"/>
      <c r="I58" s="932"/>
      <c r="J58" s="933"/>
      <c r="K58" s="935"/>
      <c r="L58" s="936"/>
      <c r="M58" s="936"/>
      <c r="N58" s="937"/>
      <c r="O58" s="332"/>
      <c r="P58" s="333"/>
      <c r="Q58" s="931"/>
      <c r="R58" s="932"/>
      <c r="S58" s="932"/>
      <c r="T58" s="932"/>
      <c r="U58" s="933"/>
      <c r="V58" s="934"/>
      <c r="W58" s="932"/>
      <c r="X58" s="932"/>
      <c r="Y58" s="932"/>
      <c r="Z58" s="933"/>
      <c r="AA58" s="935"/>
      <c r="AB58" s="936"/>
      <c r="AC58" s="938"/>
      <c r="AD58" s="957"/>
      <c r="AE58" s="958"/>
      <c r="AF58" s="959"/>
      <c r="AG58" s="939"/>
      <c r="AH58" s="940"/>
      <c r="AI58" s="941"/>
      <c r="AJ58" s="942"/>
      <c r="AK58" s="942"/>
      <c r="AL58" s="942"/>
      <c r="AM58" s="942"/>
      <c r="AN58" s="943"/>
      <c r="AO58" s="944"/>
      <c r="AP58" s="932"/>
      <c r="AQ58" s="932"/>
      <c r="AR58" s="932"/>
      <c r="AS58" s="932"/>
      <c r="AT58" s="945"/>
      <c r="AU58" s="946"/>
      <c r="AV58" s="926"/>
      <c r="AW58" s="925"/>
      <c r="AX58" s="926"/>
      <c r="AY58" s="925"/>
      <c r="AZ58" s="926"/>
      <c r="BA58" s="925"/>
      <c r="BB58" s="926"/>
      <c r="BC58" s="925"/>
      <c r="BD58" s="926"/>
      <c r="BE58" s="925"/>
      <c r="BF58" s="927"/>
      <c r="BG58" s="927"/>
      <c r="BH58" s="927"/>
      <c r="BI58" s="927"/>
      <c r="BJ58" s="927"/>
      <c r="BK58" s="927"/>
      <c r="BL58" s="928"/>
      <c r="BN58" s="409" t="s">
        <v>1332</v>
      </c>
    </row>
    <row r="59" spans="1:66" ht="21.75" customHeight="1" x14ac:dyDescent="0.45">
      <c r="A59" s="929">
        <f t="shared" si="0"/>
        <v>37</v>
      </c>
      <c r="B59" s="930"/>
      <c r="C59" s="931"/>
      <c r="D59" s="932"/>
      <c r="E59" s="932"/>
      <c r="F59" s="933"/>
      <c r="G59" s="934"/>
      <c r="H59" s="932"/>
      <c r="I59" s="932"/>
      <c r="J59" s="933"/>
      <c r="K59" s="935"/>
      <c r="L59" s="936"/>
      <c r="M59" s="936"/>
      <c r="N59" s="937"/>
      <c r="O59" s="332"/>
      <c r="P59" s="333"/>
      <c r="Q59" s="931"/>
      <c r="R59" s="932"/>
      <c r="S59" s="932"/>
      <c r="T59" s="932"/>
      <c r="U59" s="933"/>
      <c r="V59" s="934"/>
      <c r="W59" s="932"/>
      <c r="X59" s="932"/>
      <c r="Y59" s="932"/>
      <c r="Z59" s="933"/>
      <c r="AA59" s="935"/>
      <c r="AB59" s="936"/>
      <c r="AC59" s="938"/>
      <c r="AD59" s="957"/>
      <c r="AE59" s="958"/>
      <c r="AF59" s="959"/>
      <c r="AG59" s="939"/>
      <c r="AH59" s="940"/>
      <c r="AI59" s="941"/>
      <c r="AJ59" s="942"/>
      <c r="AK59" s="942"/>
      <c r="AL59" s="942"/>
      <c r="AM59" s="942"/>
      <c r="AN59" s="943"/>
      <c r="AO59" s="944"/>
      <c r="AP59" s="932"/>
      <c r="AQ59" s="932"/>
      <c r="AR59" s="932"/>
      <c r="AS59" s="932"/>
      <c r="AT59" s="945"/>
      <c r="AU59" s="946"/>
      <c r="AV59" s="926"/>
      <c r="AW59" s="925"/>
      <c r="AX59" s="926"/>
      <c r="AY59" s="925"/>
      <c r="AZ59" s="926"/>
      <c r="BA59" s="925"/>
      <c r="BB59" s="926"/>
      <c r="BC59" s="925"/>
      <c r="BD59" s="926"/>
      <c r="BE59" s="925"/>
      <c r="BF59" s="927"/>
      <c r="BG59" s="927"/>
      <c r="BH59" s="927"/>
      <c r="BI59" s="927"/>
      <c r="BJ59" s="927"/>
      <c r="BK59" s="927"/>
      <c r="BL59" s="928"/>
      <c r="BN59" s="409" t="s">
        <v>1332</v>
      </c>
    </row>
    <row r="60" spans="1:66" ht="21.75" customHeight="1" x14ac:dyDescent="0.45">
      <c r="A60" s="929">
        <f t="shared" si="0"/>
        <v>38</v>
      </c>
      <c r="B60" s="930"/>
      <c r="C60" s="931"/>
      <c r="D60" s="932"/>
      <c r="E60" s="932"/>
      <c r="F60" s="933"/>
      <c r="G60" s="934"/>
      <c r="H60" s="932"/>
      <c r="I60" s="932"/>
      <c r="J60" s="933"/>
      <c r="K60" s="935"/>
      <c r="L60" s="936"/>
      <c r="M60" s="936"/>
      <c r="N60" s="937"/>
      <c r="O60" s="332"/>
      <c r="P60" s="333"/>
      <c r="Q60" s="931"/>
      <c r="R60" s="932"/>
      <c r="S60" s="932"/>
      <c r="T60" s="932"/>
      <c r="U60" s="933"/>
      <c r="V60" s="934"/>
      <c r="W60" s="932"/>
      <c r="X60" s="932"/>
      <c r="Y60" s="932"/>
      <c r="Z60" s="933"/>
      <c r="AA60" s="935"/>
      <c r="AB60" s="936"/>
      <c r="AC60" s="938"/>
      <c r="AD60" s="957"/>
      <c r="AE60" s="958"/>
      <c r="AF60" s="959"/>
      <c r="AG60" s="939"/>
      <c r="AH60" s="940"/>
      <c r="AI60" s="941"/>
      <c r="AJ60" s="942"/>
      <c r="AK60" s="942"/>
      <c r="AL60" s="942"/>
      <c r="AM60" s="942"/>
      <c r="AN60" s="943"/>
      <c r="AO60" s="944"/>
      <c r="AP60" s="932"/>
      <c r="AQ60" s="932"/>
      <c r="AR60" s="932"/>
      <c r="AS60" s="932"/>
      <c r="AT60" s="945"/>
      <c r="AU60" s="946"/>
      <c r="AV60" s="926"/>
      <c r="AW60" s="925"/>
      <c r="AX60" s="926"/>
      <c r="AY60" s="925"/>
      <c r="AZ60" s="926"/>
      <c r="BA60" s="925"/>
      <c r="BB60" s="926"/>
      <c r="BC60" s="925"/>
      <c r="BD60" s="926"/>
      <c r="BE60" s="925"/>
      <c r="BF60" s="927"/>
      <c r="BG60" s="927"/>
      <c r="BH60" s="927"/>
      <c r="BI60" s="927"/>
      <c r="BJ60" s="927"/>
      <c r="BK60" s="927"/>
      <c r="BL60" s="928"/>
      <c r="BN60" s="409" t="s">
        <v>1332</v>
      </c>
    </row>
    <row r="61" spans="1:66" ht="21.75" customHeight="1" x14ac:dyDescent="0.45">
      <c r="A61" s="929">
        <f t="shared" si="0"/>
        <v>39</v>
      </c>
      <c r="B61" s="930"/>
      <c r="C61" s="931"/>
      <c r="D61" s="932"/>
      <c r="E61" s="932"/>
      <c r="F61" s="933"/>
      <c r="G61" s="934"/>
      <c r="H61" s="932"/>
      <c r="I61" s="932"/>
      <c r="J61" s="933"/>
      <c r="K61" s="935"/>
      <c r="L61" s="936"/>
      <c r="M61" s="936"/>
      <c r="N61" s="937"/>
      <c r="O61" s="332"/>
      <c r="P61" s="333"/>
      <c r="Q61" s="931"/>
      <c r="R61" s="932"/>
      <c r="S61" s="932"/>
      <c r="T61" s="932"/>
      <c r="U61" s="933"/>
      <c r="V61" s="934"/>
      <c r="W61" s="932"/>
      <c r="X61" s="932"/>
      <c r="Y61" s="932"/>
      <c r="Z61" s="933"/>
      <c r="AA61" s="935"/>
      <c r="AB61" s="936"/>
      <c r="AC61" s="938"/>
      <c r="AD61" s="957"/>
      <c r="AE61" s="958"/>
      <c r="AF61" s="959"/>
      <c r="AG61" s="939"/>
      <c r="AH61" s="940"/>
      <c r="AI61" s="941"/>
      <c r="AJ61" s="942"/>
      <c r="AK61" s="942"/>
      <c r="AL61" s="942"/>
      <c r="AM61" s="942"/>
      <c r="AN61" s="943"/>
      <c r="AO61" s="944"/>
      <c r="AP61" s="932"/>
      <c r="AQ61" s="932"/>
      <c r="AR61" s="932"/>
      <c r="AS61" s="932"/>
      <c r="AT61" s="945"/>
      <c r="AU61" s="946"/>
      <c r="AV61" s="926"/>
      <c r="AW61" s="925"/>
      <c r="AX61" s="926"/>
      <c r="AY61" s="925"/>
      <c r="AZ61" s="926"/>
      <c r="BA61" s="925"/>
      <c r="BB61" s="926"/>
      <c r="BC61" s="925"/>
      <c r="BD61" s="926"/>
      <c r="BE61" s="925"/>
      <c r="BF61" s="927"/>
      <c r="BG61" s="927"/>
      <c r="BH61" s="927"/>
      <c r="BI61" s="927"/>
      <c r="BJ61" s="927"/>
      <c r="BK61" s="927"/>
      <c r="BL61" s="928"/>
      <c r="BN61" s="409" t="s">
        <v>1332</v>
      </c>
    </row>
    <row r="62" spans="1:66" ht="21.75" customHeight="1" x14ac:dyDescent="0.45">
      <c r="A62" s="929">
        <f t="shared" si="0"/>
        <v>40</v>
      </c>
      <c r="B62" s="930"/>
      <c r="C62" s="931"/>
      <c r="D62" s="932"/>
      <c r="E62" s="932"/>
      <c r="F62" s="933"/>
      <c r="G62" s="934"/>
      <c r="H62" s="932"/>
      <c r="I62" s="932"/>
      <c r="J62" s="933"/>
      <c r="K62" s="935"/>
      <c r="L62" s="936"/>
      <c r="M62" s="936"/>
      <c r="N62" s="937"/>
      <c r="O62" s="332"/>
      <c r="P62" s="333"/>
      <c r="Q62" s="931"/>
      <c r="R62" s="932"/>
      <c r="S62" s="932"/>
      <c r="T62" s="932"/>
      <c r="U62" s="933"/>
      <c r="V62" s="934"/>
      <c r="W62" s="932"/>
      <c r="X62" s="932"/>
      <c r="Y62" s="932"/>
      <c r="Z62" s="933"/>
      <c r="AA62" s="935"/>
      <c r="AB62" s="936"/>
      <c r="AC62" s="938"/>
      <c r="AD62" s="957"/>
      <c r="AE62" s="958"/>
      <c r="AF62" s="959"/>
      <c r="AG62" s="939"/>
      <c r="AH62" s="940"/>
      <c r="AI62" s="941"/>
      <c r="AJ62" s="942"/>
      <c r="AK62" s="942"/>
      <c r="AL62" s="942"/>
      <c r="AM62" s="942"/>
      <c r="AN62" s="943"/>
      <c r="AO62" s="944"/>
      <c r="AP62" s="932"/>
      <c r="AQ62" s="932"/>
      <c r="AR62" s="932"/>
      <c r="AS62" s="932"/>
      <c r="AT62" s="945"/>
      <c r="AU62" s="946"/>
      <c r="AV62" s="926"/>
      <c r="AW62" s="925"/>
      <c r="AX62" s="926"/>
      <c r="AY62" s="925"/>
      <c r="AZ62" s="926"/>
      <c r="BA62" s="925"/>
      <c r="BB62" s="926"/>
      <c r="BC62" s="925"/>
      <c r="BD62" s="926"/>
      <c r="BE62" s="925"/>
      <c r="BF62" s="927"/>
      <c r="BG62" s="927"/>
      <c r="BH62" s="927"/>
      <c r="BI62" s="927"/>
      <c r="BJ62" s="927"/>
      <c r="BK62" s="927"/>
      <c r="BL62" s="928"/>
      <c r="BN62" s="409" t="s">
        <v>1332</v>
      </c>
    </row>
    <row r="63" spans="1:66" ht="21.75" customHeight="1" x14ac:dyDescent="0.45">
      <c r="A63" s="929">
        <f t="shared" si="0"/>
        <v>41</v>
      </c>
      <c r="B63" s="930"/>
      <c r="C63" s="931"/>
      <c r="D63" s="932"/>
      <c r="E63" s="932"/>
      <c r="F63" s="933"/>
      <c r="G63" s="934"/>
      <c r="H63" s="932"/>
      <c r="I63" s="932"/>
      <c r="J63" s="933"/>
      <c r="K63" s="935"/>
      <c r="L63" s="936"/>
      <c r="M63" s="936"/>
      <c r="N63" s="937"/>
      <c r="O63" s="332"/>
      <c r="P63" s="333"/>
      <c r="Q63" s="931"/>
      <c r="R63" s="932"/>
      <c r="S63" s="932"/>
      <c r="T63" s="932"/>
      <c r="U63" s="933"/>
      <c r="V63" s="934"/>
      <c r="W63" s="932"/>
      <c r="X63" s="932"/>
      <c r="Y63" s="932"/>
      <c r="Z63" s="933"/>
      <c r="AA63" s="935"/>
      <c r="AB63" s="936"/>
      <c r="AC63" s="938"/>
      <c r="AD63" s="957"/>
      <c r="AE63" s="958"/>
      <c r="AF63" s="959"/>
      <c r="AG63" s="939"/>
      <c r="AH63" s="940"/>
      <c r="AI63" s="941"/>
      <c r="AJ63" s="942"/>
      <c r="AK63" s="942"/>
      <c r="AL63" s="942"/>
      <c r="AM63" s="942"/>
      <c r="AN63" s="943"/>
      <c r="AO63" s="944"/>
      <c r="AP63" s="932"/>
      <c r="AQ63" s="932"/>
      <c r="AR63" s="932"/>
      <c r="AS63" s="932"/>
      <c r="AT63" s="945"/>
      <c r="AU63" s="946"/>
      <c r="AV63" s="926"/>
      <c r="AW63" s="925"/>
      <c r="AX63" s="926"/>
      <c r="AY63" s="925"/>
      <c r="AZ63" s="926"/>
      <c r="BA63" s="925"/>
      <c r="BB63" s="926"/>
      <c r="BC63" s="925"/>
      <c r="BD63" s="926"/>
      <c r="BE63" s="925"/>
      <c r="BF63" s="927"/>
      <c r="BG63" s="927"/>
      <c r="BH63" s="927"/>
      <c r="BI63" s="927"/>
      <c r="BJ63" s="927"/>
      <c r="BK63" s="927"/>
      <c r="BL63" s="928"/>
      <c r="BN63" s="409" t="s">
        <v>1332</v>
      </c>
    </row>
    <row r="64" spans="1:66" ht="21.75" customHeight="1" x14ac:dyDescent="0.45">
      <c r="A64" s="929">
        <f t="shared" si="0"/>
        <v>42</v>
      </c>
      <c r="B64" s="930"/>
      <c r="C64" s="931"/>
      <c r="D64" s="932"/>
      <c r="E64" s="932"/>
      <c r="F64" s="933"/>
      <c r="G64" s="934"/>
      <c r="H64" s="932"/>
      <c r="I64" s="932"/>
      <c r="J64" s="933"/>
      <c r="K64" s="935"/>
      <c r="L64" s="936"/>
      <c r="M64" s="936"/>
      <c r="N64" s="937"/>
      <c r="O64" s="332"/>
      <c r="P64" s="333"/>
      <c r="Q64" s="931"/>
      <c r="R64" s="932"/>
      <c r="S64" s="932"/>
      <c r="T64" s="932"/>
      <c r="U64" s="933"/>
      <c r="V64" s="934"/>
      <c r="W64" s="932"/>
      <c r="X64" s="932"/>
      <c r="Y64" s="932"/>
      <c r="Z64" s="933"/>
      <c r="AA64" s="935"/>
      <c r="AB64" s="936"/>
      <c r="AC64" s="938"/>
      <c r="AD64" s="957"/>
      <c r="AE64" s="958"/>
      <c r="AF64" s="959"/>
      <c r="AG64" s="939"/>
      <c r="AH64" s="940"/>
      <c r="AI64" s="941"/>
      <c r="AJ64" s="942"/>
      <c r="AK64" s="942"/>
      <c r="AL64" s="942"/>
      <c r="AM64" s="942"/>
      <c r="AN64" s="943"/>
      <c r="AO64" s="944"/>
      <c r="AP64" s="932"/>
      <c r="AQ64" s="932"/>
      <c r="AR64" s="932"/>
      <c r="AS64" s="932"/>
      <c r="AT64" s="945"/>
      <c r="AU64" s="946"/>
      <c r="AV64" s="926"/>
      <c r="AW64" s="925"/>
      <c r="AX64" s="926"/>
      <c r="AY64" s="925"/>
      <c r="AZ64" s="926"/>
      <c r="BA64" s="925"/>
      <c r="BB64" s="926"/>
      <c r="BC64" s="925"/>
      <c r="BD64" s="926"/>
      <c r="BE64" s="925"/>
      <c r="BF64" s="927"/>
      <c r="BG64" s="927"/>
      <c r="BH64" s="927"/>
      <c r="BI64" s="927"/>
      <c r="BJ64" s="927"/>
      <c r="BK64" s="927"/>
      <c r="BL64" s="928"/>
      <c r="BN64" s="409" t="s">
        <v>1332</v>
      </c>
    </row>
    <row r="65" spans="1:66" ht="21.75" customHeight="1" x14ac:dyDescent="0.45">
      <c r="A65" s="929">
        <f t="shared" si="0"/>
        <v>43</v>
      </c>
      <c r="B65" s="930"/>
      <c r="C65" s="931"/>
      <c r="D65" s="932"/>
      <c r="E65" s="932"/>
      <c r="F65" s="933"/>
      <c r="G65" s="934"/>
      <c r="H65" s="932"/>
      <c r="I65" s="932"/>
      <c r="J65" s="933"/>
      <c r="K65" s="935"/>
      <c r="L65" s="936"/>
      <c r="M65" s="936"/>
      <c r="N65" s="937"/>
      <c r="O65" s="332"/>
      <c r="P65" s="333"/>
      <c r="Q65" s="931"/>
      <c r="R65" s="932"/>
      <c r="S65" s="932"/>
      <c r="T65" s="932"/>
      <c r="U65" s="933"/>
      <c r="V65" s="934"/>
      <c r="W65" s="932"/>
      <c r="X65" s="932"/>
      <c r="Y65" s="932"/>
      <c r="Z65" s="933"/>
      <c r="AA65" s="935"/>
      <c r="AB65" s="936"/>
      <c r="AC65" s="938"/>
      <c r="AD65" s="957"/>
      <c r="AE65" s="958"/>
      <c r="AF65" s="959"/>
      <c r="AG65" s="939"/>
      <c r="AH65" s="940"/>
      <c r="AI65" s="941"/>
      <c r="AJ65" s="942"/>
      <c r="AK65" s="942"/>
      <c r="AL65" s="942"/>
      <c r="AM65" s="942"/>
      <c r="AN65" s="943"/>
      <c r="AO65" s="944"/>
      <c r="AP65" s="932"/>
      <c r="AQ65" s="932"/>
      <c r="AR65" s="932"/>
      <c r="AS65" s="932"/>
      <c r="AT65" s="945"/>
      <c r="AU65" s="946"/>
      <c r="AV65" s="926"/>
      <c r="AW65" s="925"/>
      <c r="AX65" s="926"/>
      <c r="AY65" s="925"/>
      <c r="AZ65" s="926"/>
      <c r="BA65" s="925"/>
      <c r="BB65" s="926"/>
      <c r="BC65" s="925"/>
      <c r="BD65" s="926"/>
      <c r="BE65" s="925"/>
      <c r="BF65" s="927"/>
      <c r="BG65" s="927"/>
      <c r="BH65" s="927"/>
      <c r="BI65" s="927"/>
      <c r="BJ65" s="927"/>
      <c r="BK65" s="927"/>
      <c r="BL65" s="928"/>
      <c r="BN65" s="409" t="s">
        <v>1332</v>
      </c>
    </row>
    <row r="66" spans="1:66" ht="21.75" customHeight="1" x14ac:dyDescent="0.45">
      <c r="A66" s="929">
        <f t="shared" si="0"/>
        <v>44</v>
      </c>
      <c r="B66" s="930"/>
      <c r="C66" s="931"/>
      <c r="D66" s="932"/>
      <c r="E66" s="932"/>
      <c r="F66" s="933"/>
      <c r="G66" s="934"/>
      <c r="H66" s="932"/>
      <c r="I66" s="932"/>
      <c r="J66" s="933"/>
      <c r="K66" s="935"/>
      <c r="L66" s="936"/>
      <c r="M66" s="936"/>
      <c r="N66" s="937"/>
      <c r="O66" s="332"/>
      <c r="P66" s="333"/>
      <c r="Q66" s="931"/>
      <c r="R66" s="932"/>
      <c r="S66" s="932"/>
      <c r="T66" s="932"/>
      <c r="U66" s="933"/>
      <c r="V66" s="934"/>
      <c r="W66" s="932"/>
      <c r="X66" s="932"/>
      <c r="Y66" s="932"/>
      <c r="Z66" s="933"/>
      <c r="AA66" s="935"/>
      <c r="AB66" s="936"/>
      <c r="AC66" s="938"/>
      <c r="AD66" s="957"/>
      <c r="AE66" s="958"/>
      <c r="AF66" s="959"/>
      <c r="AG66" s="939"/>
      <c r="AH66" s="940"/>
      <c r="AI66" s="941"/>
      <c r="AJ66" s="942"/>
      <c r="AK66" s="942"/>
      <c r="AL66" s="942"/>
      <c r="AM66" s="942"/>
      <c r="AN66" s="943"/>
      <c r="AO66" s="944"/>
      <c r="AP66" s="932"/>
      <c r="AQ66" s="932"/>
      <c r="AR66" s="932"/>
      <c r="AS66" s="932"/>
      <c r="AT66" s="945"/>
      <c r="AU66" s="946"/>
      <c r="AV66" s="926"/>
      <c r="AW66" s="925"/>
      <c r="AX66" s="926"/>
      <c r="AY66" s="925"/>
      <c r="AZ66" s="926"/>
      <c r="BA66" s="925"/>
      <c r="BB66" s="926"/>
      <c r="BC66" s="925"/>
      <c r="BD66" s="926"/>
      <c r="BE66" s="925"/>
      <c r="BF66" s="927"/>
      <c r="BG66" s="927"/>
      <c r="BH66" s="927"/>
      <c r="BI66" s="927"/>
      <c r="BJ66" s="927"/>
      <c r="BK66" s="927"/>
      <c r="BL66" s="928"/>
      <c r="BN66" s="409" t="s">
        <v>1332</v>
      </c>
    </row>
    <row r="67" spans="1:66" ht="21.75" customHeight="1" x14ac:dyDescent="0.45">
      <c r="A67" s="929">
        <f t="shared" si="0"/>
        <v>45</v>
      </c>
      <c r="B67" s="930"/>
      <c r="C67" s="931"/>
      <c r="D67" s="932"/>
      <c r="E67" s="932"/>
      <c r="F67" s="933"/>
      <c r="G67" s="934"/>
      <c r="H67" s="932"/>
      <c r="I67" s="932"/>
      <c r="J67" s="933"/>
      <c r="K67" s="935"/>
      <c r="L67" s="936"/>
      <c r="M67" s="936"/>
      <c r="N67" s="937"/>
      <c r="O67" s="332"/>
      <c r="P67" s="333"/>
      <c r="Q67" s="931"/>
      <c r="R67" s="932"/>
      <c r="S67" s="932"/>
      <c r="T67" s="932"/>
      <c r="U67" s="933"/>
      <c r="V67" s="934"/>
      <c r="W67" s="932"/>
      <c r="X67" s="932"/>
      <c r="Y67" s="932"/>
      <c r="Z67" s="933"/>
      <c r="AA67" s="935"/>
      <c r="AB67" s="936"/>
      <c r="AC67" s="938"/>
      <c r="AD67" s="957"/>
      <c r="AE67" s="958"/>
      <c r="AF67" s="959"/>
      <c r="AG67" s="939"/>
      <c r="AH67" s="940"/>
      <c r="AI67" s="941"/>
      <c r="AJ67" s="942"/>
      <c r="AK67" s="942"/>
      <c r="AL67" s="942"/>
      <c r="AM67" s="942"/>
      <c r="AN67" s="943"/>
      <c r="AO67" s="944"/>
      <c r="AP67" s="932"/>
      <c r="AQ67" s="932"/>
      <c r="AR67" s="932"/>
      <c r="AS67" s="932"/>
      <c r="AT67" s="945"/>
      <c r="AU67" s="946"/>
      <c r="AV67" s="926"/>
      <c r="AW67" s="925"/>
      <c r="AX67" s="926"/>
      <c r="AY67" s="925"/>
      <c r="AZ67" s="926"/>
      <c r="BA67" s="925"/>
      <c r="BB67" s="926"/>
      <c r="BC67" s="925"/>
      <c r="BD67" s="926"/>
      <c r="BE67" s="925"/>
      <c r="BF67" s="927"/>
      <c r="BG67" s="927"/>
      <c r="BH67" s="927"/>
      <c r="BI67" s="927"/>
      <c r="BJ67" s="927"/>
      <c r="BK67" s="927"/>
      <c r="BL67" s="928"/>
      <c r="BN67" s="409" t="s">
        <v>1332</v>
      </c>
    </row>
    <row r="68" spans="1:66" ht="21.75" customHeight="1" x14ac:dyDescent="0.45">
      <c r="A68" s="929">
        <f t="shared" si="0"/>
        <v>46</v>
      </c>
      <c r="B68" s="930"/>
      <c r="C68" s="931"/>
      <c r="D68" s="932"/>
      <c r="E68" s="932"/>
      <c r="F68" s="933"/>
      <c r="G68" s="934"/>
      <c r="H68" s="932"/>
      <c r="I68" s="932"/>
      <c r="J68" s="933"/>
      <c r="K68" s="935"/>
      <c r="L68" s="936"/>
      <c r="M68" s="936"/>
      <c r="N68" s="937"/>
      <c r="O68" s="332"/>
      <c r="P68" s="333"/>
      <c r="Q68" s="931"/>
      <c r="R68" s="932"/>
      <c r="S68" s="932"/>
      <c r="T68" s="932"/>
      <c r="U68" s="933"/>
      <c r="V68" s="934"/>
      <c r="W68" s="932"/>
      <c r="X68" s="932"/>
      <c r="Y68" s="932"/>
      <c r="Z68" s="933"/>
      <c r="AA68" s="935"/>
      <c r="AB68" s="936"/>
      <c r="AC68" s="938"/>
      <c r="AD68" s="957"/>
      <c r="AE68" s="958"/>
      <c r="AF68" s="959"/>
      <c r="AG68" s="939"/>
      <c r="AH68" s="940"/>
      <c r="AI68" s="941"/>
      <c r="AJ68" s="942"/>
      <c r="AK68" s="942"/>
      <c r="AL68" s="942"/>
      <c r="AM68" s="942"/>
      <c r="AN68" s="943"/>
      <c r="AO68" s="944"/>
      <c r="AP68" s="932"/>
      <c r="AQ68" s="932"/>
      <c r="AR68" s="932"/>
      <c r="AS68" s="932"/>
      <c r="AT68" s="945"/>
      <c r="AU68" s="946"/>
      <c r="AV68" s="926"/>
      <c r="AW68" s="925"/>
      <c r="AX68" s="926"/>
      <c r="AY68" s="925"/>
      <c r="AZ68" s="926"/>
      <c r="BA68" s="925"/>
      <c r="BB68" s="926"/>
      <c r="BC68" s="925"/>
      <c r="BD68" s="926"/>
      <c r="BE68" s="925"/>
      <c r="BF68" s="927"/>
      <c r="BG68" s="927"/>
      <c r="BH68" s="927"/>
      <c r="BI68" s="927"/>
      <c r="BJ68" s="927"/>
      <c r="BK68" s="927"/>
      <c r="BL68" s="928"/>
      <c r="BN68" s="409" t="s">
        <v>1332</v>
      </c>
    </row>
    <row r="69" spans="1:66" ht="21.75" customHeight="1" x14ac:dyDescent="0.45">
      <c r="A69" s="929">
        <f t="shared" si="0"/>
        <v>47</v>
      </c>
      <c r="B69" s="930"/>
      <c r="C69" s="931"/>
      <c r="D69" s="932"/>
      <c r="E69" s="932"/>
      <c r="F69" s="933"/>
      <c r="G69" s="934"/>
      <c r="H69" s="932"/>
      <c r="I69" s="932"/>
      <c r="J69" s="933"/>
      <c r="K69" s="935"/>
      <c r="L69" s="936"/>
      <c r="M69" s="936"/>
      <c r="N69" s="937"/>
      <c r="O69" s="332"/>
      <c r="P69" s="333"/>
      <c r="Q69" s="931"/>
      <c r="R69" s="932"/>
      <c r="S69" s="932"/>
      <c r="T69" s="932"/>
      <c r="U69" s="933"/>
      <c r="V69" s="934"/>
      <c r="W69" s="932"/>
      <c r="X69" s="932"/>
      <c r="Y69" s="932"/>
      <c r="Z69" s="933"/>
      <c r="AA69" s="935"/>
      <c r="AB69" s="936"/>
      <c r="AC69" s="938"/>
      <c r="AD69" s="957"/>
      <c r="AE69" s="958"/>
      <c r="AF69" s="959"/>
      <c r="AG69" s="939"/>
      <c r="AH69" s="940"/>
      <c r="AI69" s="941"/>
      <c r="AJ69" s="942"/>
      <c r="AK69" s="942"/>
      <c r="AL69" s="942"/>
      <c r="AM69" s="942"/>
      <c r="AN69" s="943"/>
      <c r="AO69" s="944"/>
      <c r="AP69" s="932"/>
      <c r="AQ69" s="932"/>
      <c r="AR69" s="932"/>
      <c r="AS69" s="932"/>
      <c r="AT69" s="945"/>
      <c r="AU69" s="946"/>
      <c r="AV69" s="926"/>
      <c r="AW69" s="925"/>
      <c r="AX69" s="926"/>
      <c r="AY69" s="925"/>
      <c r="AZ69" s="926"/>
      <c r="BA69" s="925"/>
      <c r="BB69" s="926"/>
      <c r="BC69" s="925"/>
      <c r="BD69" s="926"/>
      <c r="BE69" s="925"/>
      <c r="BF69" s="927"/>
      <c r="BG69" s="927"/>
      <c r="BH69" s="927"/>
      <c r="BI69" s="927"/>
      <c r="BJ69" s="927"/>
      <c r="BK69" s="927"/>
      <c r="BL69" s="928"/>
      <c r="BN69" s="409" t="s">
        <v>1332</v>
      </c>
    </row>
    <row r="70" spans="1:66" ht="21.75" customHeight="1" x14ac:dyDescent="0.45">
      <c r="A70" s="929">
        <f t="shared" si="0"/>
        <v>48</v>
      </c>
      <c r="B70" s="930"/>
      <c r="C70" s="931"/>
      <c r="D70" s="932"/>
      <c r="E70" s="932"/>
      <c r="F70" s="933"/>
      <c r="G70" s="934"/>
      <c r="H70" s="932"/>
      <c r="I70" s="932"/>
      <c r="J70" s="933"/>
      <c r="K70" s="935"/>
      <c r="L70" s="936"/>
      <c r="M70" s="936"/>
      <c r="N70" s="937"/>
      <c r="O70" s="332"/>
      <c r="P70" s="333"/>
      <c r="Q70" s="931"/>
      <c r="R70" s="932"/>
      <c r="S70" s="932"/>
      <c r="T70" s="932"/>
      <c r="U70" s="933"/>
      <c r="V70" s="934"/>
      <c r="W70" s="932"/>
      <c r="X70" s="932"/>
      <c r="Y70" s="932"/>
      <c r="Z70" s="933"/>
      <c r="AA70" s="935"/>
      <c r="AB70" s="936"/>
      <c r="AC70" s="938"/>
      <c r="AD70" s="957"/>
      <c r="AE70" s="958"/>
      <c r="AF70" s="959"/>
      <c r="AG70" s="939"/>
      <c r="AH70" s="940"/>
      <c r="AI70" s="941"/>
      <c r="AJ70" s="942"/>
      <c r="AK70" s="942"/>
      <c r="AL70" s="942"/>
      <c r="AM70" s="942"/>
      <c r="AN70" s="943"/>
      <c r="AO70" s="944"/>
      <c r="AP70" s="932"/>
      <c r="AQ70" s="932"/>
      <c r="AR70" s="932"/>
      <c r="AS70" s="932"/>
      <c r="AT70" s="945"/>
      <c r="AU70" s="946"/>
      <c r="AV70" s="926"/>
      <c r="AW70" s="925"/>
      <c r="AX70" s="926"/>
      <c r="AY70" s="925"/>
      <c r="AZ70" s="926"/>
      <c r="BA70" s="925"/>
      <c r="BB70" s="926"/>
      <c r="BC70" s="925"/>
      <c r="BD70" s="926"/>
      <c r="BE70" s="925"/>
      <c r="BF70" s="927"/>
      <c r="BG70" s="927"/>
      <c r="BH70" s="927"/>
      <c r="BI70" s="927"/>
      <c r="BJ70" s="927"/>
      <c r="BK70" s="927"/>
      <c r="BL70" s="928"/>
      <c r="BN70" s="409" t="s">
        <v>1332</v>
      </c>
    </row>
    <row r="71" spans="1:66" ht="21.75" customHeight="1" x14ac:dyDescent="0.45">
      <c r="A71" s="929">
        <f t="shared" si="0"/>
        <v>49</v>
      </c>
      <c r="B71" s="930"/>
      <c r="C71" s="931"/>
      <c r="D71" s="932"/>
      <c r="E71" s="932"/>
      <c r="F71" s="933"/>
      <c r="G71" s="934"/>
      <c r="H71" s="932"/>
      <c r="I71" s="932"/>
      <c r="J71" s="933"/>
      <c r="K71" s="935"/>
      <c r="L71" s="936"/>
      <c r="M71" s="936"/>
      <c r="N71" s="937"/>
      <c r="O71" s="332"/>
      <c r="P71" s="333"/>
      <c r="Q71" s="931"/>
      <c r="R71" s="932"/>
      <c r="S71" s="932"/>
      <c r="T71" s="932"/>
      <c r="U71" s="933"/>
      <c r="V71" s="934"/>
      <c r="W71" s="932"/>
      <c r="X71" s="932"/>
      <c r="Y71" s="932"/>
      <c r="Z71" s="933"/>
      <c r="AA71" s="935"/>
      <c r="AB71" s="936"/>
      <c r="AC71" s="938"/>
      <c r="AD71" s="957"/>
      <c r="AE71" s="958"/>
      <c r="AF71" s="959"/>
      <c r="AG71" s="939"/>
      <c r="AH71" s="940"/>
      <c r="AI71" s="941"/>
      <c r="AJ71" s="942"/>
      <c r="AK71" s="942"/>
      <c r="AL71" s="942"/>
      <c r="AM71" s="942"/>
      <c r="AN71" s="943"/>
      <c r="AO71" s="944"/>
      <c r="AP71" s="932"/>
      <c r="AQ71" s="932"/>
      <c r="AR71" s="932"/>
      <c r="AS71" s="932"/>
      <c r="AT71" s="945"/>
      <c r="AU71" s="946"/>
      <c r="AV71" s="926"/>
      <c r="AW71" s="925"/>
      <c r="AX71" s="926"/>
      <c r="AY71" s="925"/>
      <c r="AZ71" s="926"/>
      <c r="BA71" s="925"/>
      <c r="BB71" s="926"/>
      <c r="BC71" s="925"/>
      <c r="BD71" s="926"/>
      <c r="BE71" s="925"/>
      <c r="BF71" s="927"/>
      <c r="BG71" s="927"/>
      <c r="BH71" s="927"/>
      <c r="BI71" s="927"/>
      <c r="BJ71" s="927"/>
      <c r="BK71" s="927"/>
      <c r="BL71" s="928"/>
      <c r="BN71" s="409" t="s">
        <v>1332</v>
      </c>
    </row>
    <row r="72" spans="1:66" ht="21.75" customHeight="1" x14ac:dyDescent="0.45">
      <c r="A72" s="929">
        <f t="shared" si="0"/>
        <v>50</v>
      </c>
      <c r="B72" s="930"/>
      <c r="C72" s="931"/>
      <c r="D72" s="932"/>
      <c r="E72" s="932"/>
      <c r="F72" s="933"/>
      <c r="G72" s="934"/>
      <c r="H72" s="932"/>
      <c r="I72" s="932"/>
      <c r="J72" s="933"/>
      <c r="K72" s="935"/>
      <c r="L72" s="936"/>
      <c r="M72" s="936"/>
      <c r="N72" s="937"/>
      <c r="O72" s="332"/>
      <c r="P72" s="333"/>
      <c r="Q72" s="931"/>
      <c r="R72" s="932"/>
      <c r="S72" s="932"/>
      <c r="T72" s="932"/>
      <c r="U72" s="933"/>
      <c r="V72" s="934"/>
      <c r="W72" s="932"/>
      <c r="X72" s="932"/>
      <c r="Y72" s="932"/>
      <c r="Z72" s="933"/>
      <c r="AA72" s="935"/>
      <c r="AB72" s="936"/>
      <c r="AC72" s="938"/>
      <c r="AD72" s="957"/>
      <c r="AE72" s="958"/>
      <c r="AF72" s="959"/>
      <c r="AG72" s="939"/>
      <c r="AH72" s="940"/>
      <c r="AI72" s="941"/>
      <c r="AJ72" s="942"/>
      <c r="AK72" s="942"/>
      <c r="AL72" s="942"/>
      <c r="AM72" s="942"/>
      <c r="AN72" s="943"/>
      <c r="AO72" s="944"/>
      <c r="AP72" s="932"/>
      <c r="AQ72" s="932"/>
      <c r="AR72" s="932"/>
      <c r="AS72" s="932"/>
      <c r="AT72" s="945"/>
      <c r="AU72" s="946"/>
      <c r="AV72" s="926"/>
      <c r="AW72" s="925"/>
      <c r="AX72" s="926"/>
      <c r="AY72" s="925"/>
      <c r="AZ72" s="926"/>
      <c r="BA72" s="925"/>
      <c r="BB72" s="926"/>
      <c r="BC72" s="925"/>
      <c r="BD72" s="926"/>
      <c r="BE72" s="925"/>
      <c r="BF72" s="927"/>
      <c r="BG72" s="927"/>
      <c r="BH72" s="927"/>
      <c r="BI72" s="927"/>
      <c r="BJ72" s="927"/>
      <c r="BK72" s="927"/>
      <c r="BL72" s="928"/>
      <c r="BN72" s="409" t="s">
        <v>1332</v>
      </c>
    </row>
    <row r="73" spans="1:66" ht="21.75" customHeight="1" x14ac:dyDescent="0.45">
      <c r="A73" s="929">
        <f t="shared" si="0"/>
        <v>51</v>
      </c>
      <c r="B73" s="930"/>
      <c r="C73" s="931"/>
      <c r="D73" s="932"/>
      <c r="E73" s="932"/>
      <c r="F73" s="933"/>
      <c r="G73" s="934"/>
      <c r="H73" s="932"/>
      <c r="I73" s="932"/>
      <c r="J73" s="933"/>
      <c r="K73" s="935"/>
      <c r="L73" s="936"/>
      <c r="M73" s="936"/>
      <c r="N73" s="937"/>
      <c r="O73" s="332"/>
      <c r="P73" s="333"/>
      <c r="Q73" s="931"/>
      <c r="R73" s="932"/>
      <c r="S73" s="932"/>
      <c r="T73" s="932"/>
      <c r="U73" s="933"/>
      <c r="V73" s="934"/>
      <c r="W73" s="932"/>
      <c r="X73" s="932"/>
      <c r="Y73" s="932"/>
      <c r="Z73" s="933"/>
      <c r="AA73" s="935"/>
      <c r="AB73" s="936"/>
      <c r="AC73" s="938"/>
      <c r="AD73" s="957"/>
      <c r="AE73" s="958"/>
      <c r="AF73" s="959"/>
      <c r="AG73" s="939"/>
      <c r="AH73" s="940"/>
      <c r="AI73" s="941"/>
      <c r="AJ73" s="942"/>
      <c r="AK73" s="942"/>
      <c r="AL73" s="942"/>
      <c r="AM73" s="942"/>
      <c r="AN73" s="943"/>
      <c r="AO73" s="944"/>
      <c r="AP73" s="932"/>
      <c r="AQ73" s="932"/>
      <c r="AR73" s="932"/>
      <c r="AS73" s="932"/>
      <c r="AT73" s="945"/>
      <c r="AU73" s="946"/>
      <c r="AV73" s="926"/>
      <c r="AW73" s="925"/>
      <c r="AX73" s="926"/>
      <c r="AY73" s="925"/>
      <c r="AZ73" s="926"/>
      <c r="BA73" s="925"/>
      <c r="BB73" s="926"/>
      <c r="BC73" s="925"/>
      <c r="BD73" s="926"/>
      <c r="BE73" s="925"/>
      <c r="BF73" s="927"/>
      <c r="BG73" s="927"/>
      <c r="BH73" s="927"/>
      <c r="BI73" s="927"/>
      <c r="BJ73" s="927"/>
      <c r="BK73" s="927"/>
      <c r="BL73" s="928"/>
      <c r="BN73" s="409" t="s">
        <v>1332</v>
      </c>
    </row>
    <row r="74" spans="1:66" ht="21.75" customHeight="1" x14ac:dyDescent="0.45">
      <c r="A74" s="929">
        <f t="shared" si="0"/>
        <v>52</v>
      </c>
      <c r="B74" s="930"/>
      <c r="C74" s="931"/>
      <c r="D74" s="932"/>
      <c r="E74" s="932"/>
      <c r="F74" s="933"/>
      <c r="G74" s="934"/>
      <c r="H74" s="932"/>
      <c r="I74" s="932"/>
      <c r="J74" s="933"/>
      <c r="K74" s="935"/>
      <c r="L74" s="936"/>
      <c r="M74" s="936"/>
      <c r="N74" s="937"/>
      <c r="O74" s="332"/>
      <c r="P74" s="333"/>
      <c r="Q74" s="931"/>
      <c r="R74" s="932"/>
      <c r="S74" s="932"/>
      <c r="T74" s="932"/>
      <c r="U74" s="933"/>
      <c r="V74" s="934"/>
      <c r="W74" s="932"/>
      <c r="X74" s="932"/>
      <c r="Y74" s="932"/>
      <c r="Z74" s="933"/>
      <c r="AA74" s="935"/>
      <c r="AB74" s="936"/>
      <c r="AC74" s="938"/>
      <c r="AD74" s="957"/>
      <c r="AE74" s="958"/>
      <c r="AF74" s="959"/>
      <c r="AG74" s="939"/>
      <c r="AH74" s="940"/>
      <c r="AI74" s="941"/>
      <c r="AJ74" s="942"/>
      <c r="AK74" s="942"/>
      <c r="AL74" s="942"/>
      <c r="AM74" s="942"/>
      <c r="AN74" s="943"/>
      <c r="AO74" s="944"/>
      <c r="AP74" s="932"/>
      <c r="AQ74" s="932"/>
      <c r="AR74" s="932"/>
      <c r="AS74" s="932"/>
      <c r="AT74" s="945"/>
      <c r="AU74" s="946"/>
      <c r="AV74" s="926"/>
      <c r="AW74" s="925"/>
      <c r="AX74" s="926"/>
      <c r="AY74" s="925"/>
      <c r="AZ74" s="926"/>
      <c r="BA74" s="925"/>
      <c r="BB74" s="926"/>
      <c r="BC74" s="925"/>
      <c r="BD74" s="926"/>
      <c r="BE74" s="925"/>
      <c r="BF74" s="927"/>
      <c r="BG74" s="927"/>
      <c r="BH74" s="927"/>
      <c r="BI74" s="927"/>
      <c r="BJ74" s="927"/>
      <c r="BK74" s="927"/>
      <c r="BL74" s="928"/>
      <c r="BN74" s="409" t="s">
        <v>1332</v>
      </c>
    </row>
    <row r="75" spans="1:66" ht="21.75" customHeight="1" x14ac:dyDescent="0.45">
      <c r="A75" s="929">
        <f t="shared" si="0"/>
        <v>53</v>
      </c>
      <c r="B75" s="930"/>
      <c r="C75" s="931"/>
      <c r="D75" s="932"/>
      <c r="E75" s="932"/>
      <c r="F75" s="933"/>
      <c r="G75" s="934"/>
      <c r="H75" s="932"/>
      <c r="I75" s="932"/>
      <c r="J75" s="933"/>
      <c r="K75" s="935"/>
      <c r="L75" s="936"/>
      <c r="M75" s="936"/>
      <c r="N75" s="937"/>
      <c r="O75" s="332"/>
      <c r="P75" s="333"/>
      <c r="Q75" s="931"/>
      <c r="R75" s="932"/>
      <c r="S75" s="932"/>
      <c r="T75" s="932"/>
      <c r="U75" s="933"/>
      <c r="V75" s="934"/>
      <c r="W75" s="932"/>
      <c r="X75" s="932"/>
      <c r="Y75" s="932"/>
      <c r="Z75" s="933"/>
      <c r="AA75" s="935"/>
      <c r="AB75" s="936"/>
      <c r="AC75" s="938"/>
      <c r="AD75" s="957"/>
      <c r="AE75" s="958"/>
      <c r="AF75" s="959"/>
      <c r="AG75" s="939"/>
      <c r="AH75" s="940"/>
      <c r="AI75" s="941"/>
      <c r="AJ75" s="942"/>
      <c r="AK75" s="942"/>
      <c r="AL75" s="942"/>
      <c r="AM75" s="942"/>
      <c r="AN75" s="943"/>
      <c r="AO75" s="944"/>
      <c r="AP75" s="932"/>
      <c r="AQ75" s="932"/>
      <c r="AR75" s="932"/>
      <c r="AS75" s="932"/>
      <c r="AT75" s="945"/>
      <c r="AU75" s="946"/>
      <c r="AV75" s="926"/>
      <c r="AW75" s="925"/>
      <c r="AX75" s="926"/>
      <c r="AY75" s="925"/>
      <c r="AZ75" s="926"/>
      <c r="BA75" s="925"/>
      <c r="BB75" s="926"/>
      <c r="BC75" s="925"/>
      <c r="BD75" s="926"/>
      <c r="BE75" s="925"/>
      <c r="BF75" s="927"/>
      <c r="BG75" s="927"/>
      <c r="BH75" s="927"/>
      <c r="BI75" s="927"/>
      <c r="BJ75" s="927"/>
      <c r="BK75" s="927"/>
      <c r="BL75" s="928"/>
      <c r="BN75" s="409" t="s">
        <v>1332</v>
      </c>
    </row>
    <row r="76" spans="1:66" ht="21.75" customHeight="1" x14ac:dyDescent="0.45">
      <c r="A76" s="929">
        <f t="shared" si="0"/>
        <v>54</v>
      </c>
      <c r="B76" s="930"/>
      <c r="C76" s="931"/>
      <c r="D76" s="932"/>
      <c r="E76" s="932"/>
      <c r="F76" s="933"/>
      <c r="G76" s="934"/>
      <c r="H76" s="932"/>
      <c r="I76" s="932"/>
      <c r="J76" s="933"/>
      <c r="K76" s="935"/>
      <c r="L76" s="936"/>
      <c r="M76" s="936"/>
      <c r="N76" s="937"/>
      <c r="O76" s="332"/>
      <c r="P76" s="333"/>
      <c r="Q76" s="931"/>
      <c r="R76" s="932"/>
      <c r="S76" s="932"/>
      <c r="T76" s="932"/>
      <c r="U76" s="933"/>
      <c r="V76" s="934"/>
      <c r="W76" s="932"/>
      <c r="X76" s="932"/>
      <c r="Y76" s="932"/>
      <c r="Z76" s="933"/>
      <c r="AA76" s="935"/>
      <c r="AB76" s="936"/>
      <c r="AC76" s="938"/>
      <c r="AD76" s="957"/>
      <c r="AE76" s="958"/>
      <c r="AF76" s="959"/>
      <c r="AG76" s="939"/>
      <c r="AH76" s="940"/>
      <c r="AI76" s="941"/>
      <c r="AJ76" s="942"/>
      <c r="AK76" s="942"/>
      <c r="AL76" s="942"/>
      <c r="AM76" s="942"/>
      <c r="AN76" s="943"/>
      <c r="AO76" s="944"/>
      <c r="AP76" s="932"/>
      <c r="AQ76" s="932"/>
      <c r="AR76" s="932"/>
      <c r="AS76" s="932"/>
      <c r="AT76" s="945"/>
      <c r="AU76" s="946"/>
      <c r="AV76" s="926"/>
      <c r="AW76" s="925"/>
      <c r="AX76" s="926"/>
      <c r="AY76" s="925"/>
      <c r="AZ76" s="926"/>
      <c r="BA76" s="925"/>
      <c r="BB76" s="926"/>
      <c r="BC76" s="925"/>
      <c r="BD76" s="926"/>
      <c r="BE76" s="925"/>
      <c r="BF76" s="927"/>
      <c r="BG76" s="927"/>
      <c r="BH76" s="927"/>
      <c r="BI76" s="927"/>
      <c r="BJ76" s="927"/>
      <c r="BK76" s="927"/>
      <c r="BL76" s="928"/>
      <c r="BN76" s="409" t="s">
        <v>1332</v>
      </c>
    </row>
    <row r="77" spans="1:66" ht="21.75" customHeight="1" x14ac:dyDescent="0.45">
      <c r="A77" s="929">
        <f t="shared" si="0"/>
        <v>55</v>
      </c>
      <c r="B77" s="930"/>
      <c r="C77" s="931"/>
      <c r="D77" s="932"/>
      <c r="E77" s="932"/>
      <c r="F77" s="933"/>
      <c r="G77" s="934"/>
      <c r="H77" s="932"/>
      <c r="I77" s="932"/>
      <c r="J77" s="933"/>
      <c r="K77" s="935"/>
      <c r="L77" s="936"/>
      <c r="M77" s="936"/>
      <c r="N77" s="937"/>
      <c r="O77" s="332"/>
      <c r="P77" s="333"/>
      <c r="Q77" s="931"/>
      <c r="R77" s="932"/>
      <c r="S77" s="932"/>
      <c r="T77" s="932"/>
      <c r="U77" s="933"/>
      <c r="V77" s="934"/>
      <c r="W77" s="932"/>
      <c r="X77" s="932"/>
      <c r="Y77" s="932"/>
      <c r="Z77" s="933"/>
      <c r="AA77" s="935"/>
      <c r="AB77" s="936"/>
      <c r="AC77" s="938"/>
      <c r="AD77" s="957"/>
      <c r="AE77" s="958"/>
      <c r="AF77" s="959"/>
      <c r="AG77" s="939"/>
      <c r="AH77" s="940"/>
      <c r="AI77" s="941"/>
      <c r="AJ77" s="942"/>
      <c r="AK77" s="942"/>
      <c r="AL77" s="942"/>
      <c r="AM77" s="942"/>
      <c r="AN77" s="943"/>
      <c r="AO77" s="944"/>
      <c r="AP77" s="932"/>
      <c r="AQ77" s="932"/>
      <c r="AR77" s="932"/>
      <c r="AS77" s="932"/>
      <c r="AT77" s="945"/>
      <c r="AU77" s="946"/>
      <c r="AV77" s="926"/>
      <c r="AW77" s="925"/>
      <c r="AX77" s="926"/>
      <c r="AY77" s="925"/>
      <c r="AZ77" s="926"/>
      <c r="BA77" s="925"/>
      <c r="BB77" s="926"/>
      <c r="BC77" s="925"/>
      <c r="BD77" s="926"/>
      <c r="BE77" s="925"/>
      <c r="BF77" s="927"/>
      <c r="BG77" s="927"/>
      <c r="BH77" s="927"/>
      <c r="BI77" s="927"/>
      <c r="BJ77" s="927"/>
      <c r="BK77" s="927"/>
      <c r="BL77" s="928"/>
      <c r="BN77" s="409" t="s">
        <v>1332</v>
      </c>
    </row>
    <row r="78" spans="1:66" ht="21.75" customHeight="1" x14ac:dyDescent="0.45">
      <c r="A78" s="929">
        <f t="shared" ref="A78:A88" si="1">+A77+1</f>
        <v>56</v>
      </c>
      <c r="B78" s="930"/>
      <c r="C78" s="931"/>
      <c r="D78" s="932"/>
      <c r="E78" s="932"/>
      <c r="F78" s="933"/>
      <c r="G78" s="934"/>
      <c r="H78" s="932"/>
      <c r="I78" s="932"/>
      <c r="J78" s="933"/>
      <c r="K78" s="935"/>
      <c r="L78" s="936"/>
      <c r="M78" s="936"/>
      <c r="N78" s="937"/>
      <c r="O78" s="332"/>
      <c r="P78" s="333"/>
      <c r="Q78" s="931"/>
      <c r="R78" s="932"/>
      <c r="S78" s="932"/>
      <c r="T78" s="932"/>
      <c r="U78" s="933"/>
      <c r="V78" s="934"/>
      <c r="W78" s="932"/>
      <c r="X78" s="932"/>
      <c r="Y78" s="932"/>
      <c r="Z78" s="933"/>
      <c r="AA78" s="935"/>
      <c r="AB78" s="936"/>
      <c r="AC78" s="938"/>
      <c r="AD78" s="957"/>
      <c r="AE78" s="958"/>
      <c r="AF78" s="959"/>
      <c r="AG78" s="939"/>
      <c r="AH78" s="940"/>
      <c r="AI78" s="941"/>
      <c r="AJ78" s="942"/>
      <c r="AK78" s="942"/>
      <c r="AL78" s="942"/>
      <c r="AM78" s="942"/>
      <c r="AN78" s="943"/>
      <c r="AO78" s="944"/>
      <c r="AP78" s="932"/>
      <c r="AQ78" s="932"/>
      <c r="AR78" s="932"/>
      <c r="AS78" s="932"/>
      <c r="AT78" s="945"/>
      <c r="AU78" s="946"/>
      <c r="AV78" s="926"/>
      <c r="AW78" s="925"/>
      <c r="AX78" s="926"/>
      <c r="AY78" s="925"/>
      <c r="AZ78" s="926"/>
      <c r="BA78" s="925"/>
      <c r="BB78" s="926"/>
      <c r="BC78" s="925"/>
      <c r="BD78" s="926"/>
      <c r="BE78" s="925"/>
      <c r="BF78" s="927"/>
      <c r="BG78" s="927"/>
      <c r="BH78" s="927"/>
      <c r="BI78" s="927"/>
      <c r="BJ78" s="927"/>
      <c r="BK78" s="927"/>
      <c r="BL78" s="928"/>
      <c r="BN78" s="409" t="s">
        <v>1332</v>
      </c>
    </row>
    <row r="79" spans="1:66" ht="21.75" customHeight="1" x14ac:dyDescent="0.45">
      <c r="A79" s="929">
        <f t="shared" si="1"/>
        <v>57</v>
      </c>
      <c r="B79" s="930"/>
      <c r="C79" s="931"/>
      <c r="D79" s="932"/>
      <c r="E79" s="932"/>
      <c r="F79" s="933"/>
      <c r="G79" s="934"/>
      <c r="H79" s="932"/>
      <c r="I79" s="932"/>
      <c r="J79" s="933"/>
      <c r="K79" s="935"/>
      <c r="L79" s="936"/>
      <c r="M79" s="936"/>
      <c r="N79" s="937"/>
      <c r="O79" s="332"/>
      <c r="P79" s="333"/>
      <c r="Q79" s="931"/>
      <c r="R79" s="932"/>
      <c r="S79" s="932"/>
      <c r="T79" s="932"/>
      <c r="U79" s="933"/>
      <c r="V79" s="934"/>
      <c r="W79" s="932"/>
      <c r="X79" s="932"/>
      <c r="Y79" s="932"/>
      <c r="Z79" s="933"/>
      <c r="AA79" s="935"/>
      <c r="AB79" s="936"/>
      <c r="AC79" s="938"/>
      <c r="AD79" s="957"/>
      <c r="AE79" s="958"/>
      <c r="AF79" s="959"/>
      <c r="AG79" s="939"/>
      <c r="AH79" s="940"/>
      <c r="AI79" s="941"/>
      <c r="AJ79" s="942"/>
      <c r="AK79" s="942"/>
      <c r="AL79" s="942"/>
      <c r="AM79" s="942"/>
      <c r="AN79" s="943"/>
      <c r="AO79" s="944"/>
      <c r="AP79" s="932"/>
      <c r="AQ79" s="932"/>
      <c r="AR79" s="932"/>
      <c r="AS79" s="932"/>
      <c r="AT79" s="945"/>
      <c r="AU79" s="946"/>
      <c r="AV79" s="926"/>
      <c r="AW79" s="925"/>
      <c r="AX79" s="926"/>
      <c r="AY79" s="925"/>
      <c r="AZ79" s="926"/>
      <c r="BA79" s="925"/>
      <c r="BB79" s="926"/>
      <c r="BC79" s="925"/>
      <c r="BD79" s="926"/>
      <c r="BE79" s="925"/>
      <c r="BF79" s="927"/>
      <c r="BG79" s="927"/>
      <c r="BH79" s="927"/>
      <c r="BI79" s="927"/>
      <c r="BJ79" s="927"/>
      <c r="BK79" s="927"/>
      <c r="BL79" s="928"/>
      <c r="BN79" s="409" t="s">
        <v>1332</v>
      </c>
    </row>
    <row r="80" spans="1:66" ht="21.75" customHeight="1" x14ac:dyDescent="0.45">
      <c r="A80" s="929">
        <f t="shared" si="1"/>
        <v>58</v>
      </c>
      <c r="B80" s="930"/>
      <c r="C80" s="931"/>
      <c r="D80" s="932"/>
      <c r="E80" s="932"/>
      <c r="F80" s="933"/>
      <c r="G80" s="934"/>
      <c r="H80" s="932"/>
      <c r="I80" s="932"/>
      <c r="J80" s="933"/>
      <c r="K80" s="935"/>
      <c r="L80" s="936"/>
      <c r="M80" s="936"/>
      <c r="N80" s="937"/>
      <c r="O80" s="332"/>
      <c r="P80" s="333"/>
      <c r="Q80" s="931"/>
      <c r="R80" s="932"/>
      <c r="S80" s="932"/>
      <c r="T80" s="932"/>
      <c r="U80" s="933"/>
      <c r="V80" s="934"/>
      <c r="W80" s="932"/>
      <c r="X80" s="932"/>
      <c r="Y80" s="932"/>
      <c r="Z80" s="933"/>
      <c r="AA80" s="935"/>
      <c r="AB80" s="936"/>
      <c r="AC80" s="938"/>
      <c r="AD80" s="957"/>
      <c r="AE80" s="958"/>
      <c r="AF80" s="959"/>
      <c r="AG80" s="939"/>
      <c r="AH80" s="940"/>
      <c r="AI80" s="941"/>
      <c r="AJ80" s="942"/>
      <c r="AK80" s="942"/>
      <c r="AL80" s="942"/>
      <c r="AM80" s="942"/>
      <c r="AN80" s="943"/>
      <c r="AO80" s="944"/>
      <c r="AP80" s="932"/>
      <c r="AQ80" s="932"/>
      <c r="AR80" s="932"/>
      <c r="AS80" s="932"/>
      <c r="AT80" s="945"/>
      <c r="AU80" s="946"/>
      <c r="AV80" s="926"/>
      <c r="AW80" s="925"/>
      <c r="AX80" s="926"/>
      <c r="AY80" s="925"/>
      <c r="AZ80" s="926"/>
      <c r="BA80" s="925"/>
      <c r="BB80" s="926"/>
      <c r="BC80" s="925"/>
      <c r="BD80" s="926"/>
      <c r="BE80" s="925"/>
      <c r="BF80" s="927"/>
      <c r="BG80" s="927"/>
      <c r="BH80" s="927"/>
      <c r="BI80" s="927"/>
      <c r="BJ80" s="927"/>
      <c r="BK80" s="927"/>
      <c r="BL80" s="928"/>
      <c r="BN80" s="409" t="s">
        <v>1332</v>
      </c>
    </row>
    <row r="81" spans="1:64" ht="21.75" customHeight="1" x14ac:dyDescent="0.45">
      <c r="A81" s="929">
        <f t="shared" si="1"/>
        <v>59</v>
      </c>
      <c r="B81" s="930"/>
      <c r="C81" s="931"/>
      <c r="D81" s="932"/>
      <c r="E81" s="932"/>
      <c r="F81" s="933"/>
      <c r="G81" s="934"/>
      <c r="H81" s="932"/>
      <c r="I81" s="932"/>
      <c r="J81" s="933"/>
      <c r="K81" s="935"/>
      <c r="L81" s="936"/>
      <c r="M81" s="936"/>
      <c r="N81" s="937"/>
      <c r="O81" s="332"/>
      <c r="P81" s="333"/>
      <c r="Q81" s="931"/>
      <c r="R81" s="932"/>
      <c r="S81" s="932"/>
      <c r="T81" s="932"/>
      <c r="U81" s="933"/>
      <c r="V81" s="934"/>
      <c r="W81" s="932"/>
      <c r="X81" s="932"/>
      <c r="Y81" s="932"/>
      <c r="Z81" s="933"/>
      <c r="AA81" s="935"/>
      <c r="AB81" s="936"/>
      <c r="AC81" s="938"/>
      <c r="AD81" s="957"/>
      <c r="AE81" s="958"/>
      <c r="AF81" s="959"/>
      <c r="AG81" s="939"/>
      <c r="AH81" s="940"/>
      <c r="AI81" s="941"/>
      <c r="AJ81" s="942"/>
      <c r="AK81" s="942"/>
      <c r="AL81" s="942"/>
      <c r="AM81" s="942"/>
      <c r="AN81" s="943"/>
      <c r="AO81" s="944"/>
      <c r="AP81" s="932"/>
      <c r="AQ81" s="932"/>
      <c r="AR81" s="932"/>
      <c r="AS81" s="932"/>
      <c r="AT81" s="945"/>
      <c r="AU81" s="946"/>
      <c r="AV81" s="926"/>
      <c r="AW81" s="925"/>
      <c r="AX81" s="926"/>
      <c r="AY81" s="925"/>
      <c r="AZ81" s="926"/>
      <c r="BA81" s="925"/>
      <c r="BB81" s="926"/>
      <c r="BC81" s="925"/>
      <c r="BD81" s="926"/>
      <c r="BE81" s="925"/>
      <c r="BF81" s="927"/>
      <c r="BG81" s="927"/>
      <c r="BH81" s="927"/>
      <c r="BI81" s="927"/>
      <c r="BJ81" s="927"/>
      <c r="BK81" s="927"/>
      <c r="BL81" s="928"/>
    </row>
    <row r="82" spans="1:64" ht="21.75" customHeight="1" x14ac:dyDescent="0.45">
      <c r="A82" s="929">
        <f t="shared" si="1"/>
        <v>60</v>
      </c>
      <c r="B82" s="930"/>
      <c r="C82" s="931"/>
      <c r="D82" s="932"/>
      <c r="E82" s="932"/>
      <c r="F82" s="933"/>
      <c r="G82" s="934"/>
      <c r="H82" s="932"/>
      <c r="I82" s="932"/>
      <c r="J82" s="933"/>
      <c r="K82" s="935"/>
      <c r="L82" s="936"/>
      <c r="M82" s="936"/>
      <c r="N82" s="937"/>
      <c r="O82" s="332"/>
      <c r="P82" s="333"/>
      <c r="Q82" s="931"/>
      <c r="R82" s="932"/>
      <c r="S82" s="932"/>
      <c r="T82" s="932"/>
      <c r="U82" s="933"/>
      <c r="V82" s="934"/>
      <c r="W82" s="932"/>
      <c r="X82" s="932"/>
      <c r="Y82" s="932"/>
      <c r="Z82" s="933"/>
      <c r="AA82" s="935"/>
      <c r="AB82" s="936"/>
      <c r="AC82" s="938"/>
      <c r="AD82" s="957"/>
      <c r="AE82" s="958"/>
      <c r="AF82" s="959"/>
      <c r="AG82" s="939"/>
      <c r="AH82" s="940"/>
      <c r="AI82" s="941"/>
      <c r="AJ82" s="942"/>
      <c r="AK82" s="942"/>
      <c r="AL82" s="942"/>
      <c r="AM82" s="942"/>
      <c r="AN82" s="943"/>
      <c r="AO82" s="944"/>
      <c r="AP82" s="932"/>
      <c r="AQ82" s="932"/>
      <c r="AR82" s="932"/>
      <c r="AS82" s="932"/>
      <c r="AT82" s="945"/>
      <c r="AU82" s="946"/>
      <c r="AV82" s="926"/>
      <c r="AW82" s="925"/>
      <c r="AX82" s="926"/>
      <c r="AY82" s="925"/>
      <c r="AZ82" s="926"/>
      <c r="BA82" s="925"/>
      <c r="BB82" s="926"/>
      <c r="BC82" s="925"/>
      <c r="BD82" s="926"/>
      <c r="BE82" s="925"/>
      <c r="BF82" s="927"/>
      <c r="BG82" s="927"/>
      <c r="BH82" s="927"/>
      <c r="BI82" s="927"/>
      <c r="BJ82" s="927"/>
      <c r="BK82" s="927"/>
      <c r="BL82" s="928"/>
    </row>
    <row r="83" spans="1:64" ht="21.75" customHeight="1" x14ac:dyDescent="0.45">
      <c r="A83" s="929">
        <f t="shared" si="1"/>
        <v>61</v>
      </c>
      <c r="B83" s="930"/>
      <c r="C83" s="931"/>
      <c r="D83" s="932"/>
      <c r="E83" s="932"/>
      <c r="F83" s="933"/>
      <c r="G83" s="934"/>
      <c r="H83" s="932"/>
      <c r="I83" s="932"/>
      <c r="J83" s="933"/>
      <c r="K83" s="935"/>
      <c r="L83" s="936"/>
      <c r="M83" s="936"/>
      <c r="N83" s="937"/>
      <c r="O83" s="332"/>
      <c r="P83" s="333"/>
      <c r="Q83" s="931"/>
      <c r="R83" s="932"/>
      <c r="S83" s="932"/>
      <c r="T83" s="932"/>
      <c r="U83" s="933"/>
      <c r="V83" s="934"/>
      <c r="W83" s="932"/>
      <c r="X83" s="932"/>
      <c r="Y83" s="932"/>
      <c r="Z83" s="933"/>
      <c r="AA83" s="935"/>
      <c r="AB83" s="936"/>
      <c r="AC83" s="938"/>
      <c r="AD83" s="957"/>
      <c r="AE83" s="958"/>
      <c r="AF83" s="959"/>
      <c r="AG83" s="939"/>
      <c r="AH83" s="940"/>
      <c r="AI83" s="941"/>
      <c r="AJ83" s="942"/>
      <c r="AK83" s="942"/>
      <c r="AL83" s="942"/>
      <c r="AM83" s="942"/>
      <c r="AN83" s="943"/>
      <c r="AO83" s="944"/>
      <c r="AP83" s="932"/>
      <c r="AQ83" s="932"/>
      <c r="AR83" s="932"/>
      <c r="AS83" s="932"/>
      <c r="AT83" s="945"/>
      <c r="AU83" s="946"/>
      <c r="AV83" s="926"/>
      <c r="AW83" s="925"/>
      <c r="AX83" s="926"/>
      <c r="AY83" s="925"/>
      <c r="AZ83" s="926"/>
      <c r="BA83" s="925"/>
      <c r="BB83" s="926"/>
      <c r="BC83" s="925"/>
      <c r="BD83" s="926"/>
      <c r="BE83" s="925"/>
      <c r="BF83" s="927"/>
      <c r="BG83" s="927"/>
      <c r="BH83" s="927"/>
      <c r="BI83" s="927"/>
      <c r="BJ83" s="927"/>
      <c r="BK83" s="927"/>
      <c r="BL83" s="928"/>
    </row>
    <row r="84" spans="1:64" ht="21.75" customHeight="1" x14ac:dyDescent="0.45">
      <c r="A84" s="929">
        <f t="shared" si="1"/>
        <v>62</v>
      </c>
      <c r="B84" s="930"/>
      <c r="C84" s="931"/>
      <c r="D84" s="932"/>
      <c r="E84" s="932"/>
      <c r="F84" s="933"/>
      <c r="G84" s="934"/>
      <c r="H84" s="932"/>
      <c r="I84" s="932"/>
      <c r="J84" s="933"/>
      <c r="K84" s="935"/>
      <c r="L84" s="936"/>
      <c r="M84" s="936"/>
      <c r="N84" s="937"/>
      <c r="O84" s="332"/>
      <c r="P84" s="333"/>
      <c r="Q84" s="931"/>
      <c r="R84" s="932"/>
      <c r="S84" s="932"/>
      <c r="T84" s="932"/>
      <c r="U84" s="933"/>
      <c r="V84" s="934"/>
      <c r="W84" s="932"/>
      <c r="X84" s="932"/>
      <c r="Y84" s="932"/>
      <c r="Z84" s="933"/>
      <c r="AA84" s="935"/>
      <c r="AB84" s="936"/>
      <c r="AC84" s="938"/>
      <c r="AD84" s="957"/>
      <c r="AE84" s="958"/>
      <c r="AF84" s="959"/>
      <c r="AG84" s="939"/>
      <c r="AH84" s="940"/>
      <c r="AI84" s="941"/>
      <c r="AJ84" s="942"/>
      <c r="AK84" s="942"/>
      <c r="AL84" s="942"/>
      <c r="AM84" s="942"/>
      <c r="AN84" s="943"/>
      <c r="AO84" s="944"/>
      <c r="AP84" s="932"/>
      <c r="AQ84" s="932"/>
      <c r="AR84" s="932"/>
      <c r="AS84" s="932"/>
      <c r="AT84" s="945"/>
      <c r="AU84" s="946"/>
      <c r="AV84" s="926"/>
      <c r="AW84" s="925"/>
      <c r="AX84" s="926"/>
      <c r="AY84" s="925"/>
      <c r="AZ84" s="926"/>
      <c r="BA84" s="925"/>
      <c r="BB84" s="926"/>
      <c r="BC84" s="925"/>
      <c r="BD84" s="926"/>
      <c r="BE84" s="925"/>
      <c r="BF84" s="927"/>
      <c r="BG84" s="927"/>
      <c r="BH84" s="927"/>
      <c r="BI84" s="927"/>
      <c r="BJ84" s="927"/>
      <c r="BK84" s="927"/>
      <c r="BL84" s="928"/>
    </row>
    <row r="85" spans="1:64" ht="21.75" customHeight="1" x14ac:dyDescent="0.45">
      <c r="A85" s="929">
        <f t="shared" si="1"/>
        <v>63</v>
      </c>
      <c r="B85" s="930"/>
      <c r="C85" s="931"/>
      <c r="D85" s="932"/>
      <c r="E85" s="932"/>
      <c r="F85" s="933"/>
      <c r="G85" s="934"/>
      <c r="H85" s="932"/>
      <c r="I85" s="932"/>
      <c r="J85" s="933"/>
      <c r="K85" s="935"/>
      <c r="L85" s="936"/>
      <c r="M85" s="936"/>
      <c r="N85" s="937"/>
      <c r="O85" s="332"/>
      <c r="P85" s="333"/>
      <c r="Q85" s="931"/>
      <c r="R85" s="932"/>
      <c r="S85" s="932"/>
      <c r="T85" s="932"/>
      <c r="U85" s="933"/>
      <c r="V85" s="934"/>
      <c r="W85" s="932"/>
      <c r="X85" s="932"/>
      <c r="Y85" s="932"/>
      <c r="Z85" s="933"/>
      <c r="AA85" s="935"/>
      <c r="AB85" s="936"/>
      <c r="AC85" s="938"/>
      <c r="AD85" s="957"/>
      <c r="AE85" s="958"/>
      <c r="AF85" s="959"/>
      <c r="AG85" s="939"/>
      <c r="AH85" s="940"/>
      <c r="AI85" s="941"/>
      <c r="AJ85" s="942"/>
      <c r="AK85" s="942"/>
      <c r="AL85" s="942"/>
      <c r="AM85" s="942"/>
      <c r="AN85" s="943"/>
      <c r="AO85" s="944"/>
      <c r="AP85" s="932"/>
      <c r="AQ85" s="932"/>
      <c r="AR85" s="932"/>
      <c r="AS85" s="932"/>
      <c r="AT85" s="945"/>
      <c r="AU85" s="946"/>
      <c r="AV85" s="926"/>
      <c r="AW85" s="925"/>
      <c r="AX85" s="926"/>
      <c r="AY85" s="925"/>
      <c r="AZ85" s="926"/>
      <c r="BA85" s="925"/>
      <c r="BB85" s="926"/>
      <c r="BC85" s="925"/>
      <c r="BD85" s="926"/>
      <c r="BE85" s="925"/>
      <c r="BF85" s="927"/>
      <c r="BG85" s="927"/>
      <c r="BH85" s="927"/>
      <c r="BI85" s="927"/>
      <c r="BJ85" s="927"/>
      <c r="BK85" s="927"/>
      <c r="BL85" s="928"/>
    </row>
    <row r="86" spans="1:64" ht="21.75" customHeight="1" x14ac:dyDescent="0.45">
      <c r="A86" s="929">
        <f t="shared" si="1"/>
        <v>64</v>
      </c>
      <c r="B86" s="930"/>
      <c r="C86" s="931"/>
      <c r="D86" s="932"/>
      <c r="E86" s="932"/>
      <c r="F86" s="933"/>
      <c r="G86" s="934"/>
      <c r="H86" s="932"/>
      <c r="I86" s="932"/>
      <c r="J86" s="933"/>
      <c r="K86" s="935"/>
      <c r="L86" s="936"/>
      <c r="M86" s="936"/>
      <c r="N86" s="937"/>
      <c r="O86" s="332"/>
      <c r="P86" s="333"/>
      <c r="Q86" s="931"/>
      <c r="R86" s="932"/>
      <c r="S86" s="932"/>
      <c r="T86" s="932"/>
      <c r="U86" s="933"/>
      <c r="V86" s="934"/>
      <c r="W86" s="932"/>
      <c r="X86" s="932"/>
      <c r="Y86" s="932"/>
      <c r="Z86" s="933"/>
      <c r="AA86" s="935"/>
      <c r="AB86" s="936"/>
      <c r="AC86" s="938"/>
      <c r="AD86" s="957"/>
      <c r="AE86" s="958"/>
      <c r="AF86" s="959"/>
      <c r="AG86" s="939"/>
      <c r="AH86" s="940"/>
      <c r="AI86" s="941"/>
      <c r="AJ86" s="942"/>
      <c r="AK86" s="942"/>
      <c r="AL86" s="942"/>
      <c r="AM86" s="942"/>
      <c r="AN86" s="943"/>
      <c r="AO86" s="944"/>
      <c r="AP86" s="932"/>
      <c r="AQ86" s="932"/>
      <c r="AR86" s="932"/>
      <c r="AS86" s="932"/>
      <c r="AT86" s="945"/>
      <c r="AU86" s="946"/>
      <c r="AV86" s="926"/>
      <c r="AW86" s="925"/>
      <c r="AX86" s="926"/>
      <c r="AY86" s="925"/>
      <c r="AZ86" s="926"/>
      <c r="BA86" s="925"/>
      <c r="BB86" s="926"/>
      <c r="BC86" s="925"/>
      <c r="BD86" s="926"/>
      <c r="BE86" s="925"/>
      <c r="BF86" s="927"/>
      <c r="BG86" s="927"/>
      <c r="BH86" s="927"/>
      <c r="BI86" s="927"/>
      <c r="BJ86" s="927"/>
      <c r="BK86" s="927"/>
      <c r="BL86" s="928"/>
    </row>
    <row r="87" spans="1:64" ht="21.75" customHeight="1" x14ac:dyDescent="0.45">
      <c r="A87" s="929">
        <f t="shared" si="1"/>
        <v>65</v>
      </c>
      <c r="B87" s="930"/>
      <c r="C87" s="931"/>
      <c r="D87" s="932"/>
      <c r="E87" s="932"/>
      <c r="F87" s="933"/>
      <c r="G87" s="934"/>
      <c r="H87" s="932"/>
      <c r="I87" s="932"/>
      <c r="J87" s="933"/>
      <c r="K87" s="935"/>
      <c r="L87" s="936"/>
      <c r="M87" s="936"/>
      <c r="N87" s="937"/>
      <c r="O87" s="332"/>
      <c r="P87" s="333"/>
      <c r="Q87" s="931"/>
      <c r="R87" s="932"/>
      <c r="S87" s="932"/>
      <c r="T87" s="932"/>
      <c r="U87" s="933"/>
      <c r="V87" s="934"/>
      <c r="W87" s="932"/>
      <c r="X87" s="932"/>
      <c r="Y87" s="932"/>
      <c r="Z87" s="933"/>
      <c r="AA87" s="935"/>
      <c r="AB87" s="936"/>
      <c r="AC87" s="938"/>
      <c r="AD87" s="957"/>
      <c r="AE87" s="958"/>
      <c r="AF87" s="959"/>
      <c r="AG87" s="939"/>
      <c r="AH87" s="940"/>
      <c r="AI87" s="941"/>
      <c r="AJ87" s="942"/>
      <c r="AK87" s="942"/>
      <c r="AL87" s="942"/>
      <c r="AM87" s="942"/>
      <c r="AN87" s="943"/>
      <c r="AO87" s="944"/>
      <c r="AP87" s="932"/>
      <c r="AQ87" s="932"/>
      <c r="AR87" s="932"/>
      <c r="AS87" s="932"/>
      <c r="AT87" s="945"/>
      <c r="AU87" s="946"/>
      <c r="AV87" s="926"/>
      <c r="AW87" s="925"/>
      <c r="AX87" s="926"/>
      <c r="AY87" s="925"/>
      <c r="AZ87" s="926"/>
      <c r="BA87" s="925"/>
      <c r="BB87" s="926"/>
      <c r="BC87" s="925"/>
      <c r="BD87" s="926"/>
      <c r="BE87" s="925"/>
      <c r="BF87" s="927"/>
      <c r="BG87" s="927"/>
      <c r="BH87" s="927"/>
      <c r="BI87" s="927"/>
      <c r="BJ87" s="927"/>
      <c r="BK87" s="927"/>
      <c r="BL87" s="928"/>
    </row>
    <row r="88" spans="1:64" ht="21.75" customHeight="1" x14ac:dyDescent="0.45">
      <c r="A88" s="929">
        <f t="shared" si="1"/>
        <v>66</v>
      </c>
      <c r="B88" s="930"/>
      <c r="C88" s="931"/>
      <c r="D88" s="932"/>
      <c r="E88" s="932"/>
      <c r="F88" s="933"/>
      <c r="G88" s="934"/>
      <c r="H88" s="932"/>
      <c r="I88" s="932"/>
      <c r="J88" s="933"/>
      <c r="K88" s="935"/>
      <c r="L88" s="936"/>
      <c r="M88" s="936"/>
      <c r="N88" s="937"/>
      <c r="O88" s="332"/>
      <c r="P88" s="333"/>
      <c r="Q88" s="931"/>
      <c r="R88" s="932"/>
      <c r="S88" s="932"/>
      <c r="T88" s="932"/>
      <c r="U88" s="933"/>
      <c r="V88" s="934"/>
      <c r="W88" s="932"/>
      <c r="X88" s="932"/>
      <c r="Y88" s="932"/>
      <c r="Z88" s="933"/>
      <c r="AA88" s="935"/>
      <c r="AB88" s="936"/>
      <c r="AC88" s="938"/>
      <c r="AD88" s="957"/>
      <c r="AE88" s="958"/>
      <c r="AF88" s="959"/>
      <c r="AG88" s="939"/>
      <c r="AH88" s="940"/>
      <c r="AI88" s="941"/>
      <c r="AJ88" s="942"/>
      <c r="AK88" s="942"/>
      <c r="AL88" s="942"/>
      <c r="AM88" s="942"/>
      <c r="AN88" s="943"/>
      <c r="AO88" s="944"/>
      <c r="AP88" s="932"/>
      <c r="AQ88" s="932"/>
      <c r="AR88" s="932"/>
      <c r="AS88" s="932"/>
      <c r="AT88" s="945"/>
      <c r="AU88" s="946"/>
      <c r="AV88" s="926"/>
      <c r="AW88" s="925"/>
      <c r="AX88" s="926"/>
      <c r="AY88" s="925"/>
      <c r="AZ88" s="926"/>
      <c r="BA88" s="925"/>
      <c r="BB88" s="926"/>
      <c r="BC88" s="925"/>
      <c r="BD88" s="926"/>
      <c r="BE88" s="925"/>
      <c r="BF88" s="927"/>
      <c r="BG88" s="927"/>
      <c r="BH88" s="927"/>
      <c r="BI88" s="927"/>
      <c r="BJ88" s="927"/>
      <c r="BK88" s="927"/>
      <c r="BL88" s="928"/>
    </row>
    <row r="89" spans="1:64" ht="21.75" customHeight="1" x14ac:dyDescent="0.45">
      <c r="A89" s="929">
        <f t="shared" ref="A89:A91" si="2">+A88+1</f>
        <v>67</v>
      </c>
      <c r="B89" s="930"/>
      <c r="C89" s="931"/>
      <c r="D89" s="932"/>
      <c r="E89" s="932"/>
      <c r="F89" s="933"/>
      <c r="G89" s="934"/>
      <c r="H89" s="932"/>
      <c r="I89" s="932"/>
      <c r="J89" s="933"/>
      <c r="K89" s="935"/>
      <c r="L89" s="936"/>
      <c r="M89" s="936"/>
      <c r="N89" s="937"/>
      <c r="O89" s="332"/>
      <c r="P89" s="333"/>
      <c r="Q89" s="931"/>
      <c r="R89" s="932"/>
      <c r="S89" s="932"/>
      <c r="T89" s="932"/>
      <c r="U89" s="933"/>
      <c r="V89" s="934"/>
      <c r="W89" s="932"/>
      <c r="X89" s="932"/>
      <c r="Y89" s="932"/>
      <c r="Z89" s="933"/>
      <c r="AA89" s="935"/>
      <c r="AB89" s="936"/>
      <c r="AC89" s="938"/>
      <c r="AD89" s="957"/>
      <c r="AE89" s="958"/>
      <c r="AF89" s="959"/>
      <c r="AG89" s="939"/>
      <c r="AH89" s="940"/>
      <c r="AI89" s="941"/>
      <c r="AJ89" s="942"/>
      <c r="AK89" s="942"/>
      <c r="AL89" s="942"/>
      <c r="AM89" s="942"/>
      <c r="AN89" s="943"/>
      <c r="AO89" s="944"/>
      <c r="AP89" s="932"/>
      <c r="AQ89" s="932"/>
      <c r="AR89" s="932"/>
      <c r="AS89" s="932"/>
      <c r="AT89" s="945"/>
      <c r="AU89" s="946"/>
      <c r="AV89" s="926"/>
      <c r="AW89" s="925"/>
      <c r="AX89" s="926"/>
      <c r="AY89" s="925"/>
      <c r="AZ89" s="926"/>
      <c r="BA89" s="925"/>
      <c r="BB89" s="926"/>
      <c r="BC89" s="925"/>
      <c r="BD89" s="926"/>
      <c r="BE89" s="925"/>
      <c r="BF89" s="927"/>
      <c r="BG89" s="927"/>
      <c r="BH89" s="927"/>
      <c r="BI89" s="927"/>
      <c r="BJ89" s="927"/>
      <c r="BK89" s="927"/>
      <c r="BL89" s="928"/>
    </row>
    <row r="90" spans="1:64" ht="21.75" customHeight="1" x14ac:dyDescent="0.45">
      <c r="A90" s="929">
        <f t="shared" si="2"/>
        <v>68</v>
      </c>
      <c r="B90" s="930"/>
      <c r="C90" s="931"/>
      <c r="D90" s="932"/>
      <c r="E90" s="932"/>
      <c r="F90" s="933"/>
      <c r="G90" s="934"/>
      <c r="H90" s="932"/>
      <c r="I90" s="932"/>
      <c r="J90" s="933"/>
      <c r="K90" s="935"/>
      <c r="L90" s="936"/>
      <c r="M90" s="936"/>
      <c r="N90" s="937"/>
      <c r="O90" s="332"/>
      <c r="P90" s="333"/>
      <c r="Q90" s="931"/>
      <c r="R90" s="932"/>
      <c r="S90" s="932"/>
      <c r="T90" s="932"/>
      <c r="U90" s="933"/>
      <c r="V90" s="934"/>
      <c r="W90" s="932"/>
      <c r="X90" s="932"/>
      <c r="Y90" s="932"/>
      <c r="Z90" s="933"/>
      <c r="AA90" s="935"/>
      <c r="AB90" s="936"/>
      <c r="AC90" s="938"/>
      <c r="AD90" s="957"/>
      <c r="AE90" s="958"/>
      <c r="AF90" s="959"/>
      <c r="AG90" s="939"/>
      <c r="AH90" s="940"/>
      <c r="AI90" s="941"/>
      <c r="AJ90" s="942"/>
      <c r="AK90" s="942"/>
      <c r="AL90" s="942"/>
      <c r="AM90" s="942"/>
      <c r="AN90" s="943"/>
      <c r="AO90" s="944"/>
      <c r="AP90" s="932"/>
      <c r="AQ90" s="932"/>
      <c r="AR90" s="932"/>
      <c r="AS90" s="932"/>
      <c r="AT90" s="945"/>
      <c r="AU90" s="946"/>
      <c r="AV90" s="926"/>
      <c r="AW90" s="925"/>
      <c r="AX90" s="926"/>
      <c r="AY90" s="925"/>
      <c r="AZ90" s="926"/>
      <c r="BA90" s="925"/>
      <c r="BB90" s="926"/>
      <c r="BC90" s="925"/>
      <c r="BD90" s="926"/>
      <c r="BE90" s="925"/>
      <c r="BF90" s="927"/>
      <c r="BG90" s="927"/>
      <c r="BH90" s="927"/>
      <c r="BI90" s="927"/>
      <c r="BJ90" s="927"/>
      <c r="BK90" s="927"/>
      <c r="BL90" s="928"/>
    </row>
    <row r="91" spans="1:64" ht="21.75" customHeight="1" x14ac:dyDescent="0.45">
      <c r="A91" s="929">
        <f t="shared" si="2"/>
        <v>69</v>
      </c>
      <c r="B91" s="930"/>
      <c r="C91" s="931"/>
      <c r="D91" s="932"/>
      <c r="E91" s="932"/>
      <c r="F91" s="933"/>
      <c r="G91" s="934"/>
      <c r="H91" s="932"/>
      <c r="I91" s="932"/>
      <c r="J91" s="933"/>
      <c r="K91" s="935"/>
      <c r="L91" s="936"/>
      <c r="M91" s="936"/>
      <c r="N91" s="937"/>
      <c r="O91" s="332"/>
      <c r="P91" s="333"/>
      <c r="Q91" s="931"/>
      <c r="R91" s="932"/>
      <c r="S91" s="932"/>
      <c r="T91" s="932"/>
      <c r="U91" s="933"/>
      <c r="V91" s="934"/>
      <c r="W91" s="932"/>
      <c r="X91" s="932"/>
      <c r="Y91" s="932"/>
      <c r="Z91" s="933"/>
      <c r="AA91" s="935"/>
      <c r="AB91" s="936"/>
      <c r="AC91" s="938"/>
      <c r="AD91" s="957"/>
      <c r="AE91" s="958"/>
      <c r="AF91" s="959"/>
      <c r="AG91" s="939"/>
      <c r="AH91" s="940"/>
      <c r="AI91" s="941"/>
      <c r="AJ91" s="942"/>
      <c r="AK91" s="942"/>
      <c r="AL91" s="942"/>
      <c r="AM91" s="942"/>
      <c r="AN91" s="943"/>
      <c r="AO91" s="944"/>
      <c r="AP91" s="932"/>
      <c r="AQ91" s="932"/>
      <c r="AR91" s="932"/>
      <c r="AS91" s="932"/>
      <c r="AT91" s="945"/>
      <c r="AU91" s="946"/>
      <c r="AV91" s="926"/>
      <c r="AW91" s="925"/>
      <c r="AX91" s="926"/>
      <c r="AY91" s="925"/>
      <c r="AZ91" s="926"/>
      <c r="BA91" s="925"/>
      <c r="BB91" s="926"/>
      <c r="BC91" s="925"/>
      <c r="BD91" s="926"/>
      <c r="BE91" s="925"/>
      <c r="BF91" s="927"/>
      <c r="BG91" s="927"/>
      <c r="BH91" s="927"/>
      <c r="BI91" s="927"/>
      <c r="BJ91" s="927"/>
      <c r="BK91" s="927"/>
      <c r="BL91" s="928"/>
    </row>
    <row r="92" spans="1:64" ht="21.75" customHeight="1" x14ac:dyDescent="0.45">
      <c r="A92" s="929">
        <f>+A91+1</f>
        <v>70</v>
      </c>
      <c r="B92" s="930"/>
      <c r="C92" s="931"/>
      <c r="D92" s="932"/>
      <c r="E92" s="932"/>
      <c r="F92" s="933"/>
      <c r="G92" s="934"/>
      <c r="H92" s="932"/>
      <c r="I92" s="932"/>
      <c r="J92" s="933"/>
      <c r="K92" s="935"/>
      <c r="L92" s="936"/>
      <c r="M92" s="936"/>
      <c r="N92" s="937"/>
      <c r="O92" s="332"/>
      <c r="P92" s="333"/>
      <c r="Q92" s="931"/>
      <c r="R92" s="932"/>
      <c r="S92" s="932"/>
      <c r="T92" s="932"/>
      <c r="U92" s="933"/>
      <c r="V92" s="934"/>
      <c r="W92" s="932"/>
      <c r="X92" s="932"/>
      <c r="Y92" s="932"/>
      <c r="Z92" s="933"/>
      <c r="AA92" s="935"/>
      <c r="AB92" s="936"/>
      <c r="AC92" s="938"/>
      <c r="AD92" s="957"/>
      <c r="AE92" s="958"/>
      <c r="AF92" s="959"/>
      <c r="AG92" s="939"/>
      <c r="AH92" s="940"/>
      <c r="AI92" s="941"/>
      <c r="AJ92" s="942"/>
      <c r="AK92" s="942"/>
      <c r="AL92" s="942"/>
      <c r="AM92" s="942"/>
      <c r="AN92" s="943"/>
      <c r="AO92" s="944"/>
      <c r="AP92" s="932"/>
      <c r="AQ92" s="932"/>
      <c r="AR92" s="932"/>
      <c r="AS92" s="932"/>
      <c r="AT92" s="945"/>
      <c r="AU92" s="946"/>
      <c r="AV92" s="926"/>
      <c r="AW92" s="925"/>
      <c r="AX92" s="926"/>
      <c r="AY92" s="925"/>
      <c r="AZ92" s="926"/>
      <c r="BA92" s="925"/>
      <c r="BB92" s="926"/>
      <c r="BC92" s="925"/>
      <c r="BD92" s="926"/>
      <c r="BE92" s="925"/>
      <c r="BF92" s="927"/>
      <c r="BG92" s="927"/>
      <c r="BH92" s="927"/>
      <c r="BI92" s="927"/>
      <c r="BJ92" s="927"/>
      <c r="BK92" s="927"/>
      <c r="BL92" s="928"/>
    </row>
    <row r="93" spans="1:64" ht="21.75" hidden="1" customHeight="1" x14ac:dyDescent="0.45">
      <c r="A93" s="929">
        <v>71</v>
      </c>
      <c r="B93" s="930"/>
      <c r="C93" s="931"/>
      <c r="D93" s="932"/>
      <c r="E93" s="932"/>
      <c r="F93" s="933"/>
      <c r="G93" s="934"/>
      <c r="H93" s="932"/>
      <c r="I93" s="932"/>
      <c r="J93" s="933"/>
      <c r="K93" s="935"/>
      <c r="L93" s="936"/>
      <c r="M93" s="936"/>
      <c r="N93" s="937"/>
      <c r="O93" s="332"/>
      <c r="P93" s="333"/>
      <c r="Q93" s="931"/>
      <c r="R93" s="932"/>
      <c r="S93" s="932"/>
      <c r="T93" s="932"/>
      <c r="U93" s="933"/>
      <c r="V93" s="934"/>
      <c r="W93" s="932"/>
      <c r="X93" s="932"/>
      <c r="Y93" s="932"/>
      <c r="Z93" s="933"/>
      <c r="AA93" s="935"/>
      <c r="AB93" s="936"/>
      <c r="AC93" s="938"/>
      <c r="AD93" s="957"/>
      <c r="AE93" s="958"/>
      <c r="AF93" s="959"/>
      <c r="AG93" s="939"/>
      <c r="AH93" s="940"/>
      <c r="AI93" s="941"/>
      <c r="AJ93" s="942"/>
      <c r="AK93" s="942"/>
      <c r="AL93" s="942"/>
      <c r="AM93" s="942"/>
      <c r="AN93" s="943"/>
      <c r="AO93" s="944"/>
      <c r="AP93" s="932"/>
      <c r="AQ93" s="932"/>
      <c r="AR93" s="932"/>
      <c r="AS93" s="932"/>
      <c r="AT93" s="945"/>
      <c r="AU93" s="946"/>
      <c r="AV93" s="926"/>
      <c r="AW93" s="925"/>
      <c r="AX93" s="926"/>
      <c r="AY93" s="925"/>
      <c r="AZ93" s="926"/>
      <c r="BA93" s="925"/>
      <c r="BB93" s="926"/>
      <c r="BC93" s="925"/>
      <c r="BD93" s="926"/>
      <c r="BE93" s="925"/>
      <c r="BF93" s="927"/>
      <c r="BG93" s="927"/>
      <c r="BH93" s="927"/>
      <c r="BI93" s="927"/>
      <c r="BJ93" s="927"/>
      <c r="BK93" s="927"/>
      <c r="BL93" s="928"/>
    </row>
    <row r="94" spans="1:64" ht="21.75" hidden="1" customHeight="1" x14ac:dyDescent="0.45">
      <c r="A94" s="929">
        <v>77</v>
      </c>
      <c r="B94" s="930"/>
      <c r="C94" s="931"/>
      <c r="D94" s="932"/>
      <c r="E94" s="932"/>
      <c r="F94" s="933"/>
      <c r="G94" s="934"/>
      <c r="H94" s="932"/>
      <c r="I94" s="932"/>
      <c r="J94" s="933"/>
      <c r="K94" s="935"/>
      <c r="L94" s="936"/>
      <c r="M94" s="936"/>
      <c r="N94" s="937"/>
      <c r="O94" s="332"/>
      <c r="P94" s="333"/>
      <c r="Q94" s="931"/>
      <c r="R94" s="932"/>
      <c r="S94" s="932"/>
      <c r="T94" s="932"/>
      <c r="U94" s="933"/>
      <c r="V94" s="934"/>
      <c r="W94" s="932"/>
      <c r="X94" s="932"/>
      <c r="Y94" s="932"/>
      <c r="Z94" s="933"/>
      <c r="AA94" s="935"/>
      <c r="AB94" s="936"/>
      <c r="AC94" s="938"/>
      <c r="AD94" s="957"/>
      <c r="AE94" s="958"/>
      <c r="AF94" s="959"/>
      <c r="AG94" s="939"/>
      <c r="AH94" s="940"/>
      <c r="AI94" s="941"/>
      <c r="AJ94" s="942"/>
      <c r="AK94" s="942"/>
      <c r="AL94" s="942"/>
      <c r="AM94" s="942"/>
      <c r="AN94" s="943"/>
      <c r="AO94" s="944"/>
      <c r="AP94" s="932"/>
      <c r="AQ94" s="932"/>
      <c r="AR94" s="932"/>
      <c r="AS94" s="932"/>
      <c r="AT94" s="945"/>
      <c r="AU94" s="946"/>
      <c r="AV94" s="926"/>
      <c r="AW94" s="925"/>
      <c r="AX94" s="926"/>
      <c r="AY94" s="925"/>
      <c r="AZ94" s="926"/>
      <c r="BA94" s="925"/>
      <c r="BB94" s="926"/>
      <c r="BC94" s="925"/>
      <c r="BD94" s="926"/>
      <c r="BE94" s="925"/>
      <c r="BF94" s="927"/>
      <c r="BG94" s="927"/>
      <c r="BH94" s="927"/>
      <c r="BI94" s="927"/>
      <c r="BJ94" s="927"/>
      <c r="BK94" s="927"/>
      <c r="BL94" s="928"/>
    </row>
    <row r="95" spans="1:64" ht="21.75" hidden="1" customHeight="1" x14ac:dyDescent="0.45">
      <c r="A95" s="929">
        <v>78</v>
      </c>
      <c r="B95" s="930"/>
      <c r="C95" s="931"/>
      <c r="D95" s="932"/>
      <c r="E95" s="932"/>
      <c r="F95" s="933"/>
      <c r="G95" s="934"/>
      <c r="H95" s="932"/>
      <c r="I95" s="932"/>
      <c r="J95" s="933"/>
      <c r="K95" s="935"/>
      <c r="L95" s="936"/>
      <c r="M95" s="936"/>
      <c r="N95" s="937"/>
      <c r="O95" s="332"/>
      <c r="P95" s="333"/>
      <c r="Q95" s="931"/>
      <c r="R95" s="932"/>
      <c r="S95" s="932"/>
      <c r="T95" s="932"/>
      <c r="U95" s="933"/>
      <c r="V95" s="934"/>
      <c r="W95" s="932"/>
      <c r="X95" s="932"/>
      <c r="Y95" s="932"/>
      <c r="Z95" s="933"/>
      <c r="AA95" s="935"/>
      <c r="AB95" s="936"/>
      <c r="AC95" s="938"/>
      <c r="AD95" s="957"/>
      <c r="AE95" s="958"/>
      <c r="AF95" s="959"/>
      <c r="AG95" s="939"/>
      <c r="AH95" s="940"/>
      <c r="AI95" s="941"/>
      <c r="AJ95" s="942"/>
      <c r="AK95" s="942"/>
      <c r="AL95" s="942"/>
      <c r="AM95" s="942"/>
      <c r="AN95" s="943"/>
      <c r="AO95" s="944"/>
      <c r="AP95" s="932"/>
      <c r="AQ95" s="932"/>
      <c r="AR95" s="932"/>
      <c r="AS95" s="932"/>
      <c r="AT95" s="945"/>
      <c r="AU95" s="946"/>
      <c r="AV95" s="926"/>
      <c r="AW95" s="925"/>
      <c r="AX95" s="926"/>
      <c r="AY95" s="925"/>
      <c r="AZ95" s="926"/>
      <c r="BA95" s="925"/>
      <c r="BB95" s="926"/>
      <c r="BC95" s="925"/>
      <c r="BD95" s="926"/>
      <c r="BE95" s="925"/>
      <c r="BF95" s="927"/>
      <c r="BG95" s="927"/>
      <c r="BH95" s="927"/>
      <c r="BI95" s="927"/>
      <c r="BJ95" s="927"/>
      <c r="BK95" s="927"/>
      <c r="BL95" s="928"/>
    </row>
    <row r="96" spans="1:64" ht="21.75" hidden="1" customHeight="1" x14ac:dyDescent="0.45">
      <c r="A96" s="929">
        <v>79</v>
      </c>
      <c r="B96" s="930"/>
      <c r="C96" s="931"/>
      <c r="D96" s="932"/>
      <c r="E96" s="932"/>
      <c r="F96" s="933"/>
      <c r="G96" s="934"/>
      <c r="H96" s="932"/>
      <c r="I96" s="932"/>
      <c r="J96" s="933"/>
      <c r="K96" s="935"/>
      <c r="L96" s="936"/>
      <c r="M96" s="936"/>
      <c r="N96" s="937"/>
      <c r="O96" s="332"/>
      <c r="P96" s="333"/>
      <c r="Q96" s="931"/>
      <c r="R96" s="932"/>
      <c r="S96" s="932"/>
      <c r="T96" s="932"/>
      <c r="U96" s="933"/>
      <c r="V96" s="934"/>
      <c r="W96" s="932"/>
      <c r="X96" s="932"/>
      <c r="Y96" s="932"/>
      <c r="Z96" s="933"/>
      <c r="AA96" s="935"/>
      <c r="AB96" s="936"/>
      <c r="AC96" s="938"/>
      <c r="AD96" s="957"/>
      <c r="AE96" s="958"/>
      <c r="AF96" s="959"/>
      <c r="AG96" s="939"/>
      <c r="AH96" s="940"/>
      <c r="AI96" s="941"/>
      <c r="AJ96" s="942"/>
      <c r="AK96" s="942"/>
      <c r="AL96" s="942"/>
      <c r="AM96" s="942"/>
      <c r="AN96" s="943"/>
      <c r="AO96" s="944"/>
      <c r="AP96" s="932"/>
      <c r="AQ96" s="932"/>
      <c r="AR96" s="932"/>
      <c r="AS96" s="932"/>
      <c r="AT96" s="945"/>
      <c r="AU96" s="946"/>
      <c r="AV96" s="926"/>
      <c r="AW96" s="925"/>
      <c r="AX96" s="926"/>
      <c r="AY96" s="925"/>
      <c r="AZ96" s="926"/>
      <c r="BA96" s="925"/>
      <c r="BB96" s="926"/>
      <c r="BC96" s="925"/>
      <c r="BD96" s="926"/>
      <c r="BE96" s="925"/>
      <c r="BF96" s="927"/>
      <c r="BG96" s="927"/>
      <c r="BH96" s="927"/>
      <c r="BI96" s="927"/>
      <c r="BJ96" s="927"/>
      <c r="BK96" s="927"/>
      <c r="BL96" s="928"/>
    </row>
    <row r="97" spans="1:64" ht="21.75" hidden="1" customHeight="1" x14ac:dyDescent="0.45">
      <c r="A97" s="929">
        <v>80</v>
      </c>
      <c r="B97" s="930"/>
      <c r="C97" s="931"/>
      <c r="D97" s="932"/>
      <c r="E97" s="932"/>
      <c r="F97" s="933"/>
      <c r="G97" s="934"/>
      <c r="H97" s="932"/>
      <c r="I97" s="932"/>
      <c r="J97" s="933"/>
      <c r="K97" s="935"/>
      <c r="L97" s="936"/>
      <c r="M97" s="936"/>
      <c r="N97" s="937"/>
      <c r="O97" s="332"/>
      <c r="P97" s="333"/>
      <c r="Q97" s="931"/>
      <c r="R97" s="932"/>
      <c r="S97" s="932"/>
      <c r="T97" s="932"/>
      <c r="U97" s="933"/>
      <c r="V97" s="934"/>
      <c r="W97" s="932"/>
      <c r="X97" s="932"/>
      <c r="Y97" s="932"/>
      <c r="Z97" s="933"/>
      <c r="AA97" s="935"/>
      <c r="AB97" s="936"/>
      <c r="AC97" s="938"/>
      <c r="AD97" s="957"/>
      <c r="AE97" s="958"/>
      <c r="AF97" s="959"/>
      <c r="AG97" s="939"/>
      <c r="AH97" s="940"/>
      <c r="AI97" s="941"/>
      <c r="AJ97" s="942"/>
      <c r="AK97" s="942"/>
      <c r="AL97" s="942"/>
      <c r="AM97" s="942"/>
      <c r="AN97" s="943"/>
      <c r="AO97" s="944"/>
      <c r="AP97" s="932"/>
      <c r="AQ97" s="932"/>
      <c r="AR97" s="932"/>
      <c r="AS97" s="932"/>
      <c r="AT97" s="945"/>
      <c r="AU97" s="946"/>
      <c r="AV97" s="926"/>
      <c r="AW97" s="925"/>
      <c r="AX97" s="926"/>
      <c r="AY97" s="925"/>
      <c r="AZ97" s="926"/>
      <c r="BA97" s="925"/>
      <c r="BB97" s="926"/>
      <c r="BC97" s="925"/>
      <c r="BD97" s="926"/>
      <c r="BE97" s="925"/>
      <c r="BF97" s="927"/>
      <c r="BG97" s="927"/>
      <c r="BH97" s="927"/>
      <c r="BI97" s="927"/>
      <c r="BJ97" s="927"/>
      <c r="BK97" s="927"/>
      <c r="BL97" s="928"/>
    </row>
    <row r="98" spans="1:64" ht="21.75" hidden="1" customHeight="1" x14ac:dyDescent="0.45">
      <c r="A98" s="929">
        <v>81</v>
      </c>
      <c r="B98" s="930"/>
      <c r="C98" s="931"/>
      <c r="D98" s="932"/>
      <c r="E98" s="932"/>
      <c r="F98" s="933"/>
      <c r="G98" s="934"/>
      <c r="H98" s="932"/>
      <c r="I98" s="932"/>
      <c r="J98" s="933"/>
      <c r="K98" s="935"/>
      <c r="L98" s="936"/>
      <c r="M98" s="936"/>
      <c r="N98" s="937"/>
      <c r="O98" s="332"/>
      <c r="P98" s="333"/>
      <c r="Q98" s="931"/>
      <c r="R98" s="932"/>
      <c r="S98" s="932"/>
      <c r="T98" s="932"/>
      <c r="U98" s="933"/>
      <c r="V98" s="934"/>
      <c r="W98" s="932"/>
      <c r="X98" s="932"/>
      <c r="Y98" s="932"/>
      <c r="Z98" s="933"/>
      <c r="AA98" s="935"/>
      <c r="AB98" s="936"/>
      <c r="AC98" s="938"/>
      <c r="AD98" s="957"/>
      <c r="AE98" s="958"/>
      <c r="AF98" s="959"/>
      <c r="AG98" s="939"/>
      <c r="AH98" s="940"/>
      <c r="AI98" s="941"/>
      <c r="AJ98" s="942"/>
      <c r="AK98" s="942"/>
      <c r="AL98" s="942"/>
      <c r="AM98" s="942"/>
      <c r="AN98" s="943"/>
      <c r="AO98" s="944"/>
      <c r="AP98" s="932"/>
      <c r="AQ98" s="932"/>
      <c r="AR98" s="932"/>
      <c r="AS98" s="932"/>
      <c r="AT98" s="945"/>
      <c r="AU98" s="946"/>
      <c r="AV98" s="926"/>
      <c r="AW98" s="925"/>
      <c r="AX98" s="926"/>
      <c r="AY98" s="925"/>
      <c r="AZ98" s="926"/>
      <c r="BA98" s="925"/>
      <c r="BB98" s="926"/>
      <c r="BC98" s="925"/>
      <c r="BD98" s="926"/>
      <c r="BE98" s="925"/>
      <c r="BF98" s="927"/>
      <c r="BG98" s="927"/>
      <c r="BH98" s="927"/>
      <c r="BI98" s="927"/>
      <c r="BJ98" s="927"/>
      <c r="BK98" s="927"/>
      <c r="BL98" s="928"/>
    </row>
    <row r="99" spans="1:64" ht="21.75" hidden="1" customHeight="1" x14ac:dyDescent="0.45">
      <c r="A99" s="929">
        <v>82</v>
      </c>
      <c r="B99" s="930"/>
      <c r="C99" s="931"/>
      <c r="D99" s="932"/>
      <c r="E99" s="932"/>
      <c r="F99" s="933"/>
      <c r="G99" s="934"/>
      <c r="H99" s="932"/>
      <c r="I99" s="932"/>
      <c r="J99" s="933"/>
      <c r="K99" s="935"/>
      <c r="L99" s="936"/>
      <c r="M99" s="936"/>
      <c r="N99" s="937"/>
      <c r="O99" s="332"/>
      <c r="P99" s="333"/>
      <c r="Q99" s="931"/>
      <c r="R99" s="932"/>
      <c r="S99" s="932"/>
      <c r="T99" s="932"/>
      <c r="U99" s="933"/>
      <c r="V99" s="934"/>
      <c r="W99" s="932"/>
      <c r="X99" s="932"/>
      <c r="Y99" s="932"/>
      <c r="Z99" s="933"/>
      <c r="AA99" s="935"/>
      <c r="AB99" s="936"/>
      <c r="AC99" s="938"/>
      <c r="AD99" s="957"/>
      <c r="AE99" s="958"/>
      <c r="AF99" s="959"/>
      <c r="AG99" s="939"/>
      <c r="AH99" s="940"/>
      <c r="AI99" s="941"/>
      <c r="AJ99" s="942"/>
      <c r="AK99" s="942"/>
      <c r="AL99" s="942"/>
      <c r="AM99" s="942"/>
      <c r="AN99" s="943"/>
      <c r="AO99" s="944"/>
      <c r="AP99" s="932"/>
      <c r="AQ99" s="932"/>
      <c r="AR99" s="932"/>
      <c r="AS99" s="932"/>
      <c r="AT99" s="945"/>
      <c r="AU99" s="946"/>
      <c r="AV99" s="926"/>
      <c r="AW99" s="925"/>
      <c r="AX99" s="926"/>
      <c r="AY99" s="925"/>
      <c r="AZ99" s="926"/>
      <c r="BA99" s="925"/>
      <c r="BB99" s="926"/>
      <c r="BC99" s="925"/>
      <c r="BD99" s="926"/>
      <c r="BE99" s="925"/>
      <c r="BF99" s="927"/>
      <c r="BG99" s="927"/>
      <c r="BH99" s="927"/>
      <c r="BI99" s="927"/>
      <c r="BJ99" s="927"/>
      <c r="BK99" s="927"/>
      <c r="BL99" s="928"/>
    </row>
    <row r="100" spans="1:64" ht="21.75" hidden="1" customHeight="1" x14ac:dyDescent="0.45">
      <c r="A100" s="929">
        <v>83</v>
      </c>
      <c r="B100" s="930"/>
      <c r="C100" s="931"/>
      <c r="D100" s="932"/>
      <c r="E100" s="932"/>
      <c r="F100" s="933"/>
      <c r="G100" s="934"/>
      <c r="H100" s="932"/>
      <c r="I100" s="932"/>
      <c r="J100" s="933"/>
      <c r="K100" s="935"/>
      <c r="L100" s="936"/>
      <c r="M100" s="936"/>
      <c r="N100" s="937"/>
      <c r="O100" s="332"/>
      <c r="P100" s="333"/>
      <c r="Q100" s="931"/>
      <c r="R100" s="932"/>
      <c r="S100" s="932"/>
      <c r="T100" s="932"/>
      <c r="U100" s="933"/>
      <c r="V100" s="934"/>
      <c r="W100" s="932"/>
      <c r="X100" s="932"/>
      <c r="Y100" s="932"/>
      <c r="Z100" s="933"/>
      <c r="AA100" s="935"/>
      <c r="AB100" s="936"/>
      <c r="AC100" s="938"/>
      <c r="AD100" s="957"/>
      <c r="AE100" s="958"/>
      <c r="AF100" s="959"/>
      <c r="AG100" s="939"/>
      <c r="AH100" s="940"/>
      <c r="AI100" s="941"/>
      <c r="AJ100" s="942"/>
      <c r="AK100" s="942"/>
      <c r="AL100" s="942"/>
      <c r="AM100" s="942"/>
      <c r="AN100" s="943"/>
      <c r="AO100" s="944"/>
      <c r="AP100" s="932"/>
      <c r="AQ100" s="932"/>
      <c r="AR100" s="932"/>
      <c r="AS100" s="932"/>
      <c r="AT100" s="945"/>
      <c r="AU100" s="946"/>
      <c r="AV100" s="926"/>
      <c r="AW100" s="925"/>
      <c r="AX100" s="926"/>
      <c r="AY100" s="925"/>
      <c r="AZ100" s="926"/>
      <c r="BA100" s="925"/>
      <c r="BB100" s="926"/>
      <c r="BC100" s="925"/>
      <c r="BD100" s="926"/>
      <c r="BE100" s="925"/>
      <c r="BF100" s="927"/>
      <c r="BG100" s="927"/>
      <c r="BH100" s="927"/>
      <c r="BI100" s="927"/>
      <c r="BJ100" s="927"/>
      <c r="BK100" s="927"/>
      <c r="BL100" s="928"/>
    </row>
    <row r="101" spans="1:64" ht="21.75" hidden="1" customHeight="1" x14ac:dyDescent="0.45">
      <c r="A101" s="929">
        <v>84</v>
      </c>
      <c r="B101" s="930"/>
      <c r="C101" s="931"/>
      <c r="D101" s="932"/>
      <c r="E101" s="932"/>
      <c r="F101" s="933"/>
      <c r="G101" s="934"/>
      <c r="H101" s="932"/>
      <c r="I101" s="932"/>
      <c r="J101" s="933"/>
      <c r="K101" s="935"/>
      <c r="L101" s="936"/>
      <c r="M101" s="936"/>
      <c r="N101" s="937"/>
      <c r="O101" s="332"/>
      <c r="P101" s="333"/>
      <c r="Q101" s="931"/>
      <c r="R101" s="932"/>
      <c r="S101" s="932"/>
      <c r="T101" s="932"/>
      <c r="U101" s="933"/>
      <c r="V101" s="934"/>
      <c r="W101" s="932"/>
      <c r="X101" s="932"/>
      <c r="Y101" s="932"/>
      <c r="Z101" s="933"/>
      <c r="AA101" s="935"/>
      <c r="AB101" s="936"/>
      <c r="AC101" s="938"/>
      <c r="AD101" s="957"/>
      <c r="AE101" s="958"/>
      <c r="AF101" s="959"/>
      <c r="AG101" s="939"/>
      <c r="AH101" s="940"/>
      <c r="AI101" s="941"/>
      <c r="AJ101" s="942"/>
      <c r="AK101" s="942"/>
      <c r="AL101" s="942"/>
      <c r="AM101" s="942"/>
      <c r="AN101" s="943"/>
      <c r="AO101" s="944"/>
      <c r="AP101" s="932"/>
      <c r="AQ101" s="932"/>
      <c r="AR101" s="932"/>
      <c r="AS101" s="932"/>
      <c r="AT101" s="945"/>
      <c r="AU101" s="946"/>
      <c r="AV101" s="926"/>
      <c r="AW101" s="925"/>
      <c r="AX101" s="926"/>
      <c r="AY101" s="925"/>
      <c r="AZ101" s="926"/>
      <c r="BA101" s="925"/>
      <c r="BB101" s="926"/>
      <c r="BC101" s="925"/>
      <c r="BD101" s="926"/>
      <c r="BE101" s="925"/>
      <c r="BF101" s="927"/>
      <c r="BG101" s="927"/>
      <c r="BH101" s="927"/>
      <c r="BI101" s="927"/>
      <c r="BJ101" s="927"/>
      <c r="BK101" s="927"/>
      <c r="BL101" s="928"/>
    </row>
    <row r="102" spans="1:64" ht="21.75" hidden="1" customHeight="1" x14ac:dyDescent="0.45">
      <c r="A102" s="929">
        <v>85</v>
      </c>
      <c r="B102" s="930"/>
      <c r="C102" s="931"/>
      <c r="D102" s="932"/>
      <c r="E102" s="932"/>
      <c r="F102" s="933"/>
      <c r="G102" s="934"/>
      <c r="H102" s="932"/>
      <c r="I102" s="932"/>
      <c r="J102" s="933"/>
      <c r="K102" s="935"/>
      <c r="L102" s="936"/>
      <c r="M102" s="936"/>
      <c r="N102" s="937"/>
      <c r="O102" s="332"/>
      <c r="P102" s="333"/>
      <c r="Q102" s="931"/>
      <c r="R102" s="932"/>
      <c r="S102" s="932"/>
      <c r="T102" s="932"/>
      <c r="U102" s="933"/>
      <c r="V102" s="934"/>
      <c r="W102" s="932"/>
      <c r="X102" s="932"/>
      <c r="Y102" s="932"/>
      <c r="Z102" s="933"/>
      <c r="AA102" s="935"/>
      <c r="AB102" s="936"/>
      <c r="AC102" s="938"/>
      <c r="AD102" s="957"/>
      <c r="AE102" s="958"/>
      <c r="AF102" s="959"/>
      <c r="AG102" s="939"/>
      <c r="AH102" s="940"/>
      <c r="AI102" s="941"/>
      <c r="AJ102" s="942"/>
      <c r="AK102" s="942"/>
      <c r="AL102" s="942"/>
      <c r="AM102" s="942"/>
      <c r="AN102" s="943"/>
      <c r="AO102" s="944"/>
      <c r="AP102" s="932"/>
      <c r="AQ102" s="932"/>
      <c r="AR102" s="932"/>
      <c r="AS102" s="932"/>
      <c r="AT102" s="945"/>
      <c r="AU102" s="946"/>
      <c r="AV102" s="926"/>
      <c r="AW102" s="925"/>
      <c r="AX102" s="926"/>
      <c r="AY102" s="925"/>
      <c r="AZ102" s="926"/>
      <c r="BA102" s="925"/>
      <c r="BB102" s="926"/>
      <c r="BC102" s="925"/>
      <c r="BD102" s="926"/>
      <c r="BE102" s="925"/>
      <c r="BF102" s="927"/>
      <c r="BG102" s="927"/>
      <c r="BH102" s="927"/>
      <c r="BI102" s="927"/>
      <c r="BJ102" s="927"/>
      <c r="BK102" s="927"/>
      <c r="BL102" s="928"/>
    </row>
    <row r="103" spans="1:64" ht="21.75" hidden="1" customHeight="1" x14ac:dyDescent="0.45">
      <c r="A103" s="929">
        <v>86</v>
      </c>
      <c r="B103" s="930"/>
      <c r="C103" s="931"/>
      <c r="D103" s="932"/>
      <c r="E103" s="932"/>
      <c r="F103" s="933"/>
      <c r="G103" s="934"/>
      <c r="H103" s="932"/>
      <c r="I103" s="932"/>
      <c r="J103" s="933"/>
      <c r="K103" s="935"/>
      <c r="L103" s="936"/>
      <c r="M103" s="936"/>
      <c r="N103" s="937"/>
      <c r="O103" s="332"/>
      <c r="P103" s="333"/>
      <c r="Q103" s="931"/>
      <c r="R103" s="932"/>
      <c r="S103" s="932"/>
      <c r="T103" s="932"/>
      <c r="U103" s="933"/>
      <c r="V103" s="934"/>
      <c r="W103" s="932"/>
      <c r="X103" s="932"/>
      <c r="Y103" s="932"/>
      <c r="Z103" s="933"/>
      <c r="AA103" s="935"/>
      <c r="AB103" s="936"/>
      <c r="AC103" s="938"/>
      <c r="AD103" s="957"/>
      <c r="AE103" s="958"/>
      <c r="AF103" s="959"/>
      <c r="AG103" s="939"/>
      <c r="AH103" s="940"/>
      <c r="AI103" s="941"/>
      <c r="AJ103" s="942"/>
      <c r="AK103" s="942"/>
      <c r="AL103" s="942"/>
      <c r="AM103" s="942"/>
      <c r="AN103" s="943"/>
      <c r="AO103" s="944"/>
      <c r="AP103" s="932"/>
      <c r="AQ103" s="932"/>
      <c r="AR103" s="932"/>
      <c r="AS103" s="932"/>
      <c r="AT103" s="945"/>
      <c r="AU103" s="946"/>
      <c r="AV103" s="926"/>
      <c r="AW103" s="925"/>
      <c r="AX103" s="926"/>
      <c r="AY103" s="925"/>
      <c r="AZ103" s="926"/>
      <c r="BA103" s="925"/>
      <c r="BB103" s="926"/>
      <c r="BC103" s="925"/>
      <c r="BD103" s="926"/>
      <c r="BE103" s="925"/>
      <c r="BF103" s="927"/>
      <c r="BG103" s="927"/>
      <c r="BH103" s="927"/>
      <c r="BI103" s="927"/>
      <c r="BJ103" s="927"/>
      <c r="BK103" s="927"/>
      <c r="BL103" s="928"/>
    </row>
    <row r="104" spans="1:64" ht="21.75" hidden="1" customHeight="1" x14ac:dyDescent="0.45">
      <c r="A104" s="929">
        <v>87</v>
      </c>
      <c r="B104" s="930"/>
      <c r="C104" s="931"/>
      <c r="D104" s="932"/>
      <c r="E104" s="932"/>
      <c r="F104" s="933"/>
      <c r="G104" s="934"/>
      <c r="H104" s="932"/>
      <c r="I104" s="932"/>
      <c r="J104" s="933"/>
      <c r="K104" s="935"/>
      <c r="L104" s="936"/>
      <c r="M104" s="936"/>
      <c r="N104" s="937"/>
      <c r="O104" s="332"/>
      <c r="P104" s="333"/>
      <c r="Q104" s="931"/>
      <c r="R104" s="932"/>
      <c r="S104" s="932"/>
      <c r="T104" s="932"/>
      <c r="U104" s="933"/>
      <c r="V104" s="934"/>
      <c r="W104" s="932"/>
      <c r="X104" s="932"/>
      <c r="Y104" s="932"/>
      <c r="Z104" s="933"/>
      <c r="AA104" s="935"/>
      <c r="AB104" s="936"/>
      <c r="AC104" s="938"/>
      <c r="AD104" s="957"/>
      <c r="AE104" s="958"/>
      <c r="AF104" s="959"/>
      <c r="AG104" s="939"/>
      <c r="AH104" s="940"/>
      <c r="AI104" s="941"/>
      <c r="AJ104" s="942"/>
      <c r="AK104" s="942"/>
      <c r="AL104" s="942"/>
      <c r="AM104" s="942"/>
      <c r="AN104" s="943"/>
      <c r="AO104" s="944"/>
      <c r="AP104" s="932"/>
      <c r="AQ104" s="932"/>
      <c r="AR104" s="932"/>
      <c r="AS104" s="932"/>
      <c r="AT104" s="945"/>
      <c r="AU104" s="946"/>
      <c r="AV104" s="926"/>
      <c r="AW104" s="925"/>
      <c r="AX104" s="926"/>
      <c r="AY104" s="925"/>
      <c r="AZ104" s="926"/>
      <c r="BA104" s="925"/>
      <c r="BB104" s="926"/>
      <c r="BC104" s="925"/>
      <c r="BD104" s="926"/>
      <c r="BE104" s="925"/>
      <c r="BF104" s="927"/>
      <c r="BG104" s="927"/>
      <c r="BH104" s="927"/>
      <c r="BI104" s="927"/>
      <c r="BJ104" s="927"/>
      <c r="BK104" s="927"/>
      <c r="BL104" s="928"/>
    </row>
    <row r="105" spans="1:64" ht="21.75" hidden="1" customHeight="1" x14ac:dyDescent="0.45">
      <c r="A105" s="929">
        <v>88</v>
      </c>
      <c r="B105" s="930"/>
      <c r="C105" s="931"/>
      <c r="D105" s="932"/>
      <c r="E105" s="932"/>
      <c r="F105" s="933"/>
      <c r="G105" s="934"/>
      <c r="H105" s="932"/>
      <c r="I105" s="932"/>
      <c r="J105" s="933"/>
      <c r="K105" s="935"/>
      <c r="L105" s="936"/>
      <c r="M105" s="936"/>
      <c r="N105" s="937"/>
      <c r="O105" s="332"/>
      <c r="P105" s="333"/>
      <c r="Q105" s="931"/>
      <c r="R105" s="932"/>
      <c r="S105" s="932"/>
      <c r="T105" s="932"/>
      <c r="U105" s="933"/>
      <c r="V105" s="934"/>
      <c r="W105" s="932"/>
      <c r="X105" s="932"/>
      <c r="Y105" s="932"/>
      <c r="Z105" s="933"/>
      <c r="AA105" s="935"/>
      <c r="AB105" s="936"/>
      <c r="AC105" s="938"/>
      <c r="AD105" s="957"/>
      <c r="AE105" s="958"/>
      <c r="AF105" s="959"/>
      <c r="AG105" s="939"/>
      <c r="AH105" s="940"/>
      <c r="AI105" s="941"/>
      <c r="AJ105" s="942"/>
      <c r="AK105" s="942"/>
      <c r="AL105" s="942"/>
      <c r="AM105" s="942"/>
      <c r="AN105" s="943"/>
      <c r="AO105" s="944"/>
      <c r="AP105" s="932"/>
      <c r="AQ105" s="932"/>
      <c r="AR105" s="932"/>
      <c r="AS105" s="932"/>
      <c r="AT105" s="945"/>
      <c r="AU105" s="946"/>
      <c r="AV105" s="926"/>
      <c r="AW105" s="925"/>
      <c r="AX105" s="926"/>
      <c r="AY105" s="925"/>
      <c r="AZ105" s="926"/>
      <c r="BA105" s="925"/>
      <c r="BB105" s="926"/>
      <c r="BC105" s="925"/>
      <c r="BD105" s="926"/>
      <c r="BE105" s="925"/>
      <c r="BF105" s="927"/>
      <c r="BG105" s="927"/>
      <c r="BH105" s="927"/>
      <c r="BI105" s="927"/>
      <c r="BJ105" s="927"/>
      <c r="BK105" s="927"/>
      <c r="BL105" s="928"/>
    </row>
    <row r="106" spans="1:64" ht="21.75" hidden="1" customHeight="1" x14ac:dyDescent="0.45">
      <c r="A106" s="929">
        <v>89</v>
      </c>
      <c r="B106" s="930"/>
      <c r="C106" s="931"/>
      <c r="D106" s="932"/>
      <c r="E106" s="932"/>
      <c r="F106" s="933"/>
      <c r="G106" s="934"/>
      <c r="H106" s="932"/>
      <c r="I106" s="932"/>
      <c r="J106" s="933"/>
      <c r="K106" s="935"/>
      <c r="L106" s="936"/>
      <c r="M106" s="936"/>
      <c r="N106" s="937"/>
      <c r="O106" s="332"/>
      <c r="P106" s="333"/>
      <c r="Q106" s="931"/>
      <c r="R106" s="932"/>
      <c r="S106" s="932"/>
      <c r="T106" s="932"/>
      <c r="U106" s="933"/>
      <c r="V106" s="934"/>
      <c r="W106" s="932"/>
      <c r="X106" s="932"/>
      <c r="Y106" s="932"/>
      <c r="Z106" s="933"/>
      <c r="AA106" s="935"/>
      <c r="AB106" s="936"/>
      <c r="AC106" s="938"/>
      <c r="AD106" s="957"/>
      <c r="AE106" s="958"/>
      <c r="AF106" s="959"/>
      <c r="AG106" s="939"/>
      <c r="AH106" s="940"/>
      <c r="AI106" s="941"/>
      <c r="AJ106" s="942"/>
      <c r="AK106" s="942"/>
      <c r="AL106" s="942"/>
      <c r="AM106" s="942"/>
      <c r="AN106" s="943"/>
      <c r="AO106" s="944"/>
      <c r="AP106" s="932"/>
      <c r="AQ106" s="932"/>
      <c r="AR106" s="932"/>
      <c r="AS106" s="932"/>
      <c r="AT106" s="945"/>
      <c r="AU106" s="946"/>
      <c r="AV106" s="926"/>
      <c r="AW106" s="925"/>
      <c r="AX106" s="926"/>
      <c r="AY106" s="925"/>
      <c r="AZ106" s="926"/>
      <c r="BA106" s="925"/>
      <c r="BB106" s="926"/>
      <c r="BC106" s="925"/>
      <c r="BD106" s="926"/>
      <c r="BE106" s="925"/>
      <c r="BF106" s="927"/>
      <c r="BG106" s="927"/>
      <c r="BH106" s="927"/>
      <c r="BI106" s="927"/>
      <c r="BJ106" s="927"/>
      <c r="BK106" s="927"/>
      <c r="BL106" s="928"/>
    </row>
    <row r="107" spans="1:64" ht="21.75" hidden="1" customHeight="1" x14ac:dyDescent="0.45">
      <c r="A107" s="929">
        <v>90</v>
      </c>
      <c r="B107" s="930"/>
      <c r="C107" s="931"/>
      <c r="D107" s="932"/>
      <c r="E107" s="932"/>
      <c r="F107" s="933"/>
      <c r="G107" s="934"/>
      <c r="H107" s="932"/>
      <c r="I107" s="932"/>
      <c r="J107" s="933"/>
      <c r="K107" s="935"/>
      <c r="L107" s="936"/>
      <c r="M107" s="936"/>
      <c r="N107" s="937"/>
      <c r="O107" s="332"/>
      <c r="P107" s="333"/>
      <c r="Q107" s="931"/>
      <c r="R107" s="932"/>
      <c r="S107" s="932"/>
      <c r="T107" s="932"/>
      <c r="U107" s="933"/>
      <c r="V107" s="934"/>
      <c r="W107" s="932"/>
      <c r="X107" s="932"/>
      <c r="Y107" s="932"/>
      <c r="Z107" s="933"/>
      <c r="AA107" s="935"/>
      <c r="AB107" s="936"/>
      <c r="AC107" s="938"/>
      <c r="AD107" s="957"/>
      <c r="AE107" s="958"/>
      <c r="AF107" s="959"/>
      <c r="AG107" s="939"/>
      <c r="AH107" s="940"/>
      <c r="AI107" s="941"/>
      <c r="AJ107" s="942"/>
      <c r="AK107" s="942"/>
      <c r="AL107" s="942"/>
      <c r="AM107" s="942"/>
      <c r="AN107" s="943"/>
      <c r="AO107" s="944"/>
      <c r="AP107" s="932"/>
      <c r="AQ107" s="932"/>
      <c r="AR107" s="932"/>
      <c r="AS107" s="932"/>
      <c r="AT107" s="945"/>
      <c r="AU107" s="946"/>
      <c r="AV107" s="926"/>
      <c r="AW107" s="925"/>
      <c r="AX107" s="926"/>
      <c r="AY107" s="925"/>
      <c r="AZ107" s="926"/>
      <c r="BA107" s="925"/>
      <c r="BB107" s="926"/>
      <c r="BC107" s="925"/>
      <c r="BD107" s="926"/>
      <c r="BE107" s="925"/>
      <c r="BF107" s="927"/>
      <c r="BG107" s="927"/>
      <c r="BH107" s="927"/>
      <c r="BI107" s="927"/>
      <c r="BJ107" s="927"/>
      <c r="BK107" s="927"/>
      <c r="BL107" s="928"/>
    </row>
    <row r="108" spans="1:64" ht="21.75" hidden="1" customHeight="1" x14ac:dyDescent="0.45">
      <c r="A108" s="929">
        <v>91</v>
      </c>
      <c r="B108" s="930"/>
      <c r="C108" s="931"/>
      <c r="D108" s="932"/>
      <c r="E108" s="932"/>
      <c r="F108" s="933"/>
      <c r="G108" s="934"/>
      <c r="H108" s="932"/>
      <c r="I108" s="932"/>
      <c r="J108" s="933"/>
      <c r="K108" s="935"/>
      <c r="L108" s="936"/>
      <c r="M108" s="936"/>
      <c r="N108" s="937"/>
      <c r="O108" s="332"/>
      <c r="P108" s="333"/>
      <c r="Q108" s="931"/>
      <c r="R108" s="932"/>
      <c r="S108" s="932"/>
      <c r="T108" s="932"/>
      <c r="U108" s="933"/>
      <c r="V108" s="934"/>
      <c r="W108" s="932"/>
      <c r="X108" s="932"/>
      <c r="Y108" s="932"/>
      <c r="Z108" s="933"/>
      <c r="AA108" s="935"/>
      <c r="AB108" s="936"/>
      <c r="AC108" s="938"/>
      <c r="AD108" s="957"/>
      <c r="AE108" s="958"/>
      <c r="AF108" s="959"/>
      <c r="AG108" s="939"/>
      <c r="AH108" s="940"/>
      <c r="AI108" s="941"/>
      <c r="AJ108" s="942"/>
      <c r="AK108" s="942"/>
      <c r="AL108" s="942"/>
      <c r="AM108" s="942"/>
      <c r="AN108" s="943"/>
      <c r="AO108" s="944"/>
      <c r="AP108" s="932"/>
      <c r="AQ108" s="932"/>
      <c r="AR108" s="932"/>
      <c r="AS108" s="932"/>
      <c r="AT108" s="945"/>
      <c r="AU108" s="946"/>
      <c r="AV108" s="926"/>
      <c r="AW108" s="925"/>
      <c r="AX108" s="926"/>
      <c r="AY108" s="925"/>
      <c r="AZ108" s="926"/>
      <c r="BA108" s="925"/>
      <c r="BB108" s="926"/>
      <c r="BC108" s="925"/>
      <c r="BD108" s="926"/>
      <c r="BE108" s="925"/>
      <c r="BF108" s="927"/>
      <c r="BG108" s="927"/>
      <c r="BH108" s="927"/>
      <c r="BI108" s="927"/>
      <c r="BJ108" s="927"/>
      <c r="BK108" s="927"/>
      <c r="BL108" s="928"/>
    </row>
    <row r="109" spans="1:64" ht="21.75" hidden="1" customHeight="1" x14ac:dyDescent="0.45">
      <c r="A109" s="929">
        <v>92</v>
      </c>
      <c r="B109" s="930"/>
      <c r="C109" s="931"/>
      <c r="D109" s="932"/>
      <c r="E109" s="932"/>
      <c r="F109" s="933"/>
      <c r="G109" s="934"/>
      <c r="H109" s="932"/>
      <c r="I109" s="932"/>
      <c r="J109" s="933"/>
      <c r="K109" s="935"/>
      <c r="L109" s="936"/>
      <c r="M109" s="936"/>
      <c r="N109" s="937"/>
      <c r="O109" s="332"/>
      <c r="P109" s="333"/>
      <c r="Q109" s="931"/>
      <c r="R109" s="932"/>
      <c r="S109" s="932"/>
      <c r="T109" s="932"/>
      <c r="U109" s="933"/>
      <c r="V109" s="934"/>
      <c r="W109" s="932"/>
      <c r="X109" s="932"/>
      <c r="Y109" s="932"/>
      <c r="Z109" s="933"/>
      <c r="AA109" s="935"/>
      <c r="AB109" s="936"/>
      <c r="AC109" s="938"/>
      <c r="AD109" s="957"/>
      <c r="AE109" s="958"/>
      <c r="AF109" s="959"/>
      <c r="AG109" s="939"/>
      <c r="AH109" s="940"/>
      <c r="AI109" s="941"/>
      <c r="AJ109" s="942"/>
      <c r="AK109" s="942"/>
      <c r="AL109" s="942"/>
      <c r="AM109" s="942"/>
      <c r="AN109" s="943"/>
      <c r="AO109" s="944"/>
      <c r="AP109" s="932"/>
      <c r="AQ109" s="932"/>
      <c r="AR109" s="932"/>
      <c r="AS109" s="932"/>
      <c r="AT109" s="945"/>
      <c r="AU109" s="946"/>
      <c r="AV109" s="926"/>
      <c r="AW109" s="925"/>
      <c r="AX109" s="926"/>
      <c r="AY109" s="925"/>
      <c r="AZ109" s="926"/>
      <c r="BA109" s="925"/>
      <c r="BB109" s="926"/>
      <c r="BC109" s="925"/>
      <c r="BD109" s="926"/>
      <c r="BE109" s="925"/>
      <c r="BF109" s="927"/>
      <c r="BG109" s="927"/>
      <c r="BH109" s="927"/>
      <c r="BI109" s="927"/>
      <c r="BJ109" s="927"/>
      <c r="BK109" s="927"/>
      <c r="BL109" s="928"/>
    </row>
    <row r="110" spans="1:64" ht="21.75" hidden="1" customHeight="1" x14ac:dyDescent="0.45">
      <c r="A110" s="929">
        <v>93</v>
      </c>
      <c r="B110" s="930"/>
      <c r="C110" s="931"/>
      <c r="D110" s="932"/>
      <c r="E110" s="932"/>
      <c r="F110" s="933"/>
      <c r="G110" s="934"/>
      <c r="H110" s="932"/>
      <c r="I110" s="932"/>
      <c r="J110" s="933"/>
      <c r="K110" s="935"/>
      <c r="L110" s="936"/>
      <c r="M110" s="936"/>
      <c r="N110" s="937"/>
      <c r="O110" s="332"/>
      <c r="P110" s="333"/>
      <c r="Q110" s="931"/>
      <c r="R110" s="932"/>
      <c r="S110" s="932"/>
      <c r="T110" s="932"/>
      <c r="U110" s="933"/>
      <c r="V110" s="934"/>
      <c r="W110" s="932"/>
      <c r="X110" s="932"/>
      <c r="Y110" s="932"/>
      <c r="Z110" s="933"/>
      <c r="AA110" s="935"/>
      <c r="AB110" s="936"/>
      <c r="AC110" s="938"/>
      <c r="AD110" s="957"/>
      <c r="AE110" s="958"/>
      <c r="AF110" s="959"/>
      <c r="AG110" s="939"/>
      <c r="AH110" s="940"/>
      <c r="AI110" s="941"/>
      <c r="AJ110" s="942"/>
      <c r="AK110" s="942"/>
      <c r="AL110" s="942"/>
      <c r="AM110" s="942"/>
      <c r="AN110" s="943"/>
      <c r="AO110" s="944"/>
      <c r="AP110" s="932"/>
      <c r="AQ110" s="932"/>
      <c r="AR110" s="932"/>
      <c r="AS110" s="932"/>
      <c r="AT110" s="945"/>
      <c r="AU110" s="946"/>
      <c r="AV110" s="926"/>
      <c r="AW110" s="925"/>
      <c r="AX110" s="926"/>
      <c r="AY110" s="925"/>
      <c r="AZ110" s="926"/>
      <c r="BA110" s="925"/>
      <c r="BB110" s="926"/>
      <c r="BC110" s="925"/>
      <c r="BD110" s="926"/>
      <c r="BE110" s="925"/>
      <c r="BF110" s="927"/>
      <c r="BG110" s="927"/>
      <c r="BH110" s="927"/>
      <c r="BI110" s="927"/>
      <c r="BJ110" s="927"/>
      <c r="BK110" s="927"/>
      <c r="BL110" s="928"/>
    </row>
    <row r="111" spans="1:64" ht="21.75" hidden="1" customHeight="1" x14ac:dyDescent="0.45">
      <c r="A111" s="929">
        <v>94</v>
      </c>
      <c r="B111" s="930"/>
      <c r="C111" s="931"/>
      <c r="D111" s="932"/>
      <c r="E111" s="932"/>
      <c r="F111" s="933"/>
      <c r="G111" s="934"/>
      <c r="H111" s="932"/>
      <c r="I111" s="932"/>
      <c r="J111" s="933"/>
      <c r="K111" s="935"/>
      <c r="L111" s="936"/>
      <c r="M111" s="936"/>
      <c r="N111" s="937"/>
      <c r="O111" s="332"/>
      <c r="P111" s="333"/>
      <c r="Q111" s="931"/>
      <c r="R111" s="932"/>
      <c r="S111" s="932"/>
      <c r="T111" s="932"/>
      <c r="U111" s="933"/>
      <c r="V111" s="934"/>
      <c r="W111" s="932"/>
      <c r="X111" s="932"/>
      <c r="Y111" s="932"/>
      <c r="Z111" s="933"/>
      <c r="AA111" s="935"/>
      <c r="AB111" s="936"/>
      <c r="AC111" s="938"/>
      <c r="AD111" s="957"/>
      <c r="AE111" s="958"/>
      <c r="AF111" s="959"/>
      <c r="AG111" s="939"/>
      <c r="AH111" s="940"/>
      <c r="AI111" s="941"/>
      <c r="AJ111" s="942"/>
      <c r="AK111" s="942"/>
      <c r="AL111" s="942"/>
      <c r="AM111" s="942"/>
      <c r="AN111" s="943"/>
      <c r="AO111" s="944"/>
      <c r="AP111" s="932"/>
      <c r="AQ111" s="932"/>
      <c r="AR111" s="932"/>
      <c r="AS111" s="932"/>
      <c r="AT111" s="945"/>
      <c r="AU111" s="946"/>
      <c r="AV111" s="926"/>
      <c r="AW111" s="925"/>
      <c r="AX111" s="926"/>
      <c r="AY111" s="925"/>
      <c r="AZ111" s="926"/>
      <c r="BA111" s="925"/>
      <c r="BB111" s="926"/>
      <c r="BC111" s="925"/>
      <c r="BD111" s="926"/>
      <c r="BE111" s="925"/>
      <c r="BF111" s="927"/>
      <c r="BG111" s="927"/>
      <c r="BH111" s="927"/>
      <c r="BI111" s="927"/>
      <c r="BJ111" s="927"/>
      <c r="BK111" s="927"/>
      <c r="BL111" s="928"/>
    </row>
    <row r="112" spans="1:64" ht="21.75" hidden="1" customHeight="1" x14ac:dyDescent="0.45">
      <c r="A112" s="929">
        <v>95</v>
      </c>
      <c r="B112" s="930"/>
      <c r="C112" s="931"/>
      <c r="D112" s="932"/>
      <c r="E112" s="932"/>
      <c r="F112" s="933"/>
      <c r="G112" s="934"/>
      <c r="H112" s="932"/>
      <c r="I112" s="932"/>
      <c r="J112" s="933"/>
      <c r="K112" s="935"/>
      <c r="L112" s="936"/>
      <c r="M112" s="936"/>
      <c r="N112" s="937"/>
      <c r="O112" s="332"/>
      <c r="P112" s="333"/>
      <c r="Q112" s="931"/>
      <c r="R112" s="932"/>
      <c r="S112" s="932"/>
      <c r="T112" s="932"/>
      <c r="U112" s="933"/>
      <c r="V112" s="934"/>
      <c r="W112" s="932"/>
      <c r="X112" s="932"/>
      <c r="Y112" s="932"/>
      <c r="Z112" s="933"/>
      <c r="AA112" s="935"/>
      <c r="AB112" s="936"/>
      <c r="AC112" s="938"/>
      <c r="AD112" s="957"/>
      <c r="AE112" s="958"/>
      <c r="AF112" s="959"/>
      <c r="AG112" s="939"/>
      <c r="AH112" s="940"/>
      <c r="AI112" s="941"/>
      <c r="AJ112" s="942"/>
      <c r="AK112" s="942"/>
      <c r="AL112" s="942"/>
      <c r="AM112" s="942"/>
      <c r="AN112" s="943"/>
      <c r="AO112" s="944"/>
      <c r="AP112" s="932"/>
      <c r="AQ112" s="932"/>
      <c r="AR112" s="932"/>
      <c r="AS112" s="932"/>
      <c r="AT112" s="945"/>
      <c r="AU112" s="946"/>
      <c r="AV112" s="926"/>
      <c r="AW112" s="925"/>
      <c r="AX112" s="926"/>
      <c r="AY112" s="925"/>
      <c r="AZ112" s="926"/>
      <c r="BA112" s="925"/>
      <c r="BB112" s="926"/>
      <c r="BC112" s="925"/>
      <c r="BD112" s="926"/>
      <c r="BE112" s="925"/>
      <c r="BF112" s="927"/>
      <c r="BG112" s="927"/>
      <c r="BH112" s="927"/>
      <c r="BI112" s="927"/>
      <c r="BJ112" s="927"/>
      <c r="BK112" s="927"/>
      <c r="BL112" s="928"/>
    </row>
    <row r="113" spans="1:64" ht="21.75" hidden="1" customHeight="1" x14ac:dyDescent="0.45">
      <c r="A113" s="929">
        <v>96</v>
      </c>
      <c r="B113" s="930"/>
      <c r="C113" s="931"/>
      <c r="D113" s="932"/>
      <c r="E113" s="932"/>
      <c r="F113" s="933"/>
      <c r="G113" s="934"/>
      <c r="H113" s="932"/>
      <c r="I113" s="932"/>
      <c r="J113" s="933"/>
      <c r="K113" s="935"/>
      <c r="L113" s="936"/>
      <c r="M113" s="936"/>
      <c r="N113" s="937"/>
      <c r="O113" s="332"/>
      <c r="P113" s="333"/>
      <c r="Q113" s="931"/>
      <c r="R113" s="932"/>
      <c r="S113" s="932"/>
      <c r="T113" s="932"/>
      <c r="U113" s="933"/>
      <c r="V113" s="934"/>
      <c r="W113" s="932"/>
      <c r="X113" s="932"/>
      <c r="Y113" s="932"/>
      <c r="Z113" s="933"/>
      <c r="AA113" s="935"/>
      <c r="AB113" s="936"/>
      <c r="AC113" s="938"/>
      <c r="AD113" s="957"/>
      <c r="AE113" s="958"/>
      <c r="AF113" s="959"/>
      <c r="AG113" s="939"/>
      <c r="AH113" s="940"/>
      <c r="AI113" s="941"/>
      <c r="AJ113" s="942"/>
      <c r="AK113" s="942"/>
      <c r="AL113" s="942"/>
      <c r="AM113" s="942"/>
      <c r="AN113" s="943"/>
      <c r="AO113" s="944"/>
      <c r="AP113" s="932"/>
      <c r="AQ113" s="932"/>
      <c r="AR113" s="932"/>
      <c r="AS113" s="932"/>
      <c r="AT113" s="945"/>
      <c r="AU113" s="946"/>
      <c r="AV113" s="926"/>
      <c r="AW113" s="925"/>
      <c r="AX113" s="926"/>
      <c r="AY113" s="925"/>
      <c r="AZ113" s="926"/>
      <c r="BA113" s="925"/>
      <c r="BB113" s="926"/>
      <c r="BC113" s="925"/>
      <c r="BD113" s="926"/>
      <c r="BE113" s="925"/>
      <c r="BF113" s="927"/>
      <c r="BG113" s="927"/>
      <c r="BH113" s="927"/>
      <c r="BI113" s="927"/>
      <c r="BJ113" s="927"/>
      <c r="BK113" s="927"/>
      <c r="BL113" s="928"/>
    </row>
    <row r="114" spans="1:64" ht="21.75" hidden="1" customHeight="1" x14ac:dyDescent="0.45">
      <c r="A114" s="929">
        <v>97</v>
      </c>
      <c r="B114" s="930"/>
      <c r="C114" s="931"/>
      <c r="D114" s="932"/>
      <c r="E114" s="932"/>
      <c r="F114" s="933"/>
      <c r="G114" s="934"/>
      <c r="H114" s="932"/>
      <c r="I114" s="932"/>
      <c r="J114" s="933"/>
      <c r="K114" s="935"/>
      <c r="L114" s="936"/>
      <c r="M114" s="936"/>
      <c r="N114" s="937"/>
      <c r="O114" s="332"/>
      <c r="P114" s="333"/>
      <c r="Q114" s="931"/>
      <c r="R114" s="932"/>
      <c r="S114" s="932"/>
      <c r="T114" s="932"/>
      <c r="U114" s="933"/>
      <c r="V114" s="934"/>
      <c r="W114" s="932"/>
      <c r="X114" s="932"/>
      <c r="Y114" s="932"/>
      <c r="Z114" s="933"/>
      <c r="AA114" s="935"/>
      <c r="AB114" s="936"/>
      <c r="AC114" s="938"/>
      <c r="AD114" s="957"/>
      <c r="AE114" s="958"/>
      <c r="AF114" s="959"/>
      <c r="AG114" s="939"/>
      <c r="AH114" s="940"/>
      <c r="AI114" s="941"/>
      <c r="AJ114" s="942"/>
      <c r="AK114" s="942"/>
      <c r="AL114" s="942"/>
      <c r="AM114" s="942"/>
      <c r="AN114" s="943"/>
      <c r="AO114" s="944"/>
      <c r="AP114" s="932"/>
      <c r="AQ114" s="932"/>
      <c r="AR114" s="932"/>
      <c r="AS114" s="932"/>
      <c r="AT114" s="945"/>
      <c r="AU114" s="946"/>
      <c r="AV114" s="926"/>
      <c r="AW114" s="925"/>
      <c r="AX114" s="926"/>
      <c r="AY114" s="925"/>
      <c r="AZ114" s="926"/>
      <c r="BA114" s="925"/>
      <c r="BB114" s="926"/>
      <c r="BC114" s="925"/>
      <c r="BD114" s="926"/>
      <c r="BE114" s="925"/>
      <c r="BF114" s="927"/>
      <c r="BG114" s="927"/>
      <c r="BH114" s="927"/>
      <c r="BI114" s="927"/>
      <c r="BJ114" s="927"/>
      <c r="BK114" s="927"/>
      <c r="BL114" s="928"/>
    </row>
    <row r="115" spans="1:64" ht="21.75" hidden="1" customHeight="1" x14ac:dyDescent="0.45">
      <c r="A115" s="929">
        <v>98</v>
      </c>
      <c r="B115" s="930"/>
      <c r="C115" s="931"/>
      <c r="D115" s="932"/>
      <c r="E115" s="932"/>
      <c r="F115" s="933"/>
      <c r="G115" s="934"/>
      <c r="H115" s="932"/>
      <c r="I115" s="932"/>
      <c r="J115" s="933"/>
      <c r="K115" s="935"/>
      <c r="L115" s="936"/>
      <c r="M115" s="936"/>
      <c r="N115" s="937"/>
      <c r="O115" s="332"/>
      <c r="P115" s="333"/>
      <c r="Q115" s="931"/>
      <c r="R115" s="932"/>
      <c r="S115" s="932"/>
      <c r="T115" s="932"/>
      <c r="U115" s="933"/>
      <c r="V115" s="934"/>
      <c r="W115" s="932"/>
      <c r="X115" s="932"/>
      <c r="Y115" s="932"/>
      <c r="Z115" s="933"/>
      <c r="AA115" s="935"/>
      <c r="AB115" s="936"/>
      <c r="AC115" s="938"/>
      <c r="AD115" s="957"/>
      <c r="AE115" s="958"/>
      <c r="AF115" s="959"/>
      <c r="AG115" s="939"/>
      <c r="AH115" s="940"/>
      <c r="AI115" s="941"/>
      <c r="AJ115" s="942"/>
      <c r="AK115" s="942"/>
      <c r="AL115" s="942"/>
      <c r="AM115" s="942"/>
      <c r="AN115" s="943"/>
      <c r="AO115" s="944"/>
      <c r="AP115" s="932"/>
      <c r="AQ115" s="932"/>
      <c r="AR115" s="932"/>
      <c r="AS115" s="932"/>
      <c r="AT115" s="945"/>
      <c r="AU115" s="946"/>
      <c r="AV115" s="926"/>
      <c r="AW115" s="925"/>
      <c r="AX115" s="926"/>
      <c r="AY115" s="925"/>
      <c r="AZ115" s="926"/>
      <c r="BA115" s="925"/>
      <c r="BB115" s="926"/>
      <c r="BC115" s="925"/>
      <c r="BD115" s="926"/>
      <c r="BE115" s="925"/>
      <c r="BF115" s="927"/>
      <c r="BG115" s="927"/>
      <c r="BH115" s="927"/>
      <c r="BI115" s="927"/>
      <c r="BJ115" s="927"/>
      <c r="BK115" s="927"/>
      <c r="BL115" s="928"/>
    </row>
    <row r="116" spans="1:64" ht="21.75" hidden="1" customHeight="1" x14ac:dyDescent="0.45">
      <c r="A116" s="929">
        <v>99</v>
      </c>
      <c r="B116" s="930"/>
      <c r="C116" s="931"/>
      <c r="D116" s="932"/>
      <c r="E116" s="932"/>
      <c r="F116" s="933"/>
      <c r="G116" s="934"/>
      <c r="H116" s="932"/>
      <c r="I116" s="932"/>
      <c r="J116" s="933"/>
      <c r="K116" s="935"/>
      <c r="L116" s="936"/>
      <c r="M116" s="936"/>
      <c r="N116" s="937"/>
      <c r="O116" s="332"/>
      <c r="P116" s="333"/>
      <c r="Q116" s="931"/>
      <c r="R116" s="932"/>
      <c r="S116" s="932"/>
      <c r="T116" s="932"/>
      <c r="U116" s="933"/>
      <c r="V116" s="934"/>
      <c r="W116" s="932"/>
      <c r="X116" s="932"/>
      <c r="Y116" s="932"/>
      <c r="Z116" s="933"/>
      <c r="AA116" s="935"/>
      <c r="AB116" s="936"/>
      <c r="AC116" s="938"/>
      <c r="AD116" s="957"/>
      <c r="AE116" s="958"/>
      <c r="AF116" s="959"/>
      <c r="AG116" s="939"/>
      <c r="AH116" s="940"/>
      <c r="AI116" s="941"/>
      <c r="AJ116" s="942"/>
      <c r="AK116" s="942"/>
      <c r="AL116" s="942"/>
      <c r="AM116" s="942"/>
      <c r="AN116" s="943"/>
      <c r="AO116" s="944"/>
      <c r="AP116" s="932"/>
      <c r="AQ116" s="932"/>
      <c r="AR116" s="932"/>
      <c r="AS116" s="932"/>
      <c r="AT116" s="945"/>
      <c r="AU116" s="946"/>
      <c r="AV116" s="926"/>
      <c r="AW116" s="925"/>
      <c r="AX116" s="926"/>
      <c r="AY116" s="925"/>
      <c r="AZ116" s="926"/>
      <c r="BA116" s="925"/>
      <c r="BB116" s="926"/>
      <c r="BC116" s="925"/>
      <c r="BD116" s="926"/>
      <c r="BE116" s="925"/>
      <c r="BF116" s="927"/>
      <c r="BG116" s="927"/>
      <c r="BH116" s="927"/>
      <c r="BI116" s="927"/>
      <c r="BJ116" s="927"/>
      <c r="BK116" s="927"/>
      <c r="BL116" s="928"/>
    </row>
    <row r="117" spans="1:64" ht="21.75" hidden="1" customHeight="1" x14ac:dyDescent="0.45">
      <c r="A117" s="929">
        <v>100</v>
      </c>
      <c r="B117" s="930"/>
      <c r="C117" s="931"/>
      <c r="D117" s="932"/>
      <c r="E117" s="932"/>
      <c r="F117" s="933"/>
      <c r="G117" s="934"/>
      <c r="H117" s="932"/>
      <c r="I117" s="932"/>
      <c r="J117" s="933"/>
      <c r="K117" s="935"/>
      <c r="L117" s="936"/>
      <c r="M117" s="936"/>
      <c r="N117" s="937"/>
      <c r="O117" s="332"/>
      <c r="P117" s="333"/>
      <c r="Q117" s="931"/>
      <c r="R117" s="932"/>
      <c r="S117" s="932"/>
      <c r="T117" s="932"/>
      <c r="U117" s="933"/>
      <c r="V117" s="934"/>
      <c r="W117" s="932"/>
      <c r="X117" s="932"/>
      <c r="Y117" s="932"/>
      <c r="Z117" s="933"/>
      <c r="AA117" s="935"/>
      <c r="AB117" s="936"/>
      <c r="AC117" s="938"/>
      <c r="AD117" s="957"/>
      <c r="AE117" s="958"/>
      <c r="AF117" s="959"/>
      <c r="AG117" s="939"/>
      <c r="AH117" s="940"/>
      <c r="AI117" s="941"/>
      <c r="AJ117" s="942"/>
      <c r="AK117" s="942"/>
      <c r="AL117" s="942"/>
      <c r="AM117" s="942"/>
      <c r="AN117" s="943"/>
      <c r="AO117" s="944"/>
      <c r="AP117" s="932"/>
      <c r="AQ117" s="932"/>
      <c r="AR117" s="932"/>
      <c r="AS117" s="932"/>
      <c r="AT117" s="945"/>
      <c r="AU117" s="946"/>
      <c r="AV117" s="926"/>
      <c r="AW117" s="925"/>
      <c r="AX117" s="926"/>
      <c r="AY117" s="925"/>
      <c r="AZ117" s="926"/>
      <c r="BA117" s="925"/>
      <c r="BB117" s="926"/>
      <c r="BC117" s="925"/>
      <c r="BD117" s="926"/>
      <c r="BE117" s="925"/>
      <c r="BF117" s="927"/>
      <c r="BG117" s="927"/>
      <c r="BH117" s="927"/>
      <c r="BI117" s="927"/>
      <c r="BJ117" s="927"/>
      <c r="BK117" s="927"/>
      <c r="BL117" s="928"/>
    </row>
    <row r="118" spans="1:64" ht="21.75" hidden="1" customHeight="1" x14ac:dyDescent="0.45">
      <c r="A118" s="929">
        <v>101</v>
      </c>
      <c r="B118" s="930"/>
      <c r="C118" s="931"/>
      <c r="D118" s="932"/>
      <c r="E118" s="932"/>
      <c r="F118" s="933"/>
      <c r="G118" s="934"/>
      <c r="H118" s="932"/>
      <c r="I118" s="932"/>
      <c r="J118" s="933"/>
      <c r="K118" s="935"/>
      <c r="L118" s="936"/>
      <c r="M118" s="936"/>
      <c r="N118" s="937"/>
      <c r="O118" s="332"/>
      <c r="P118" s="333"/>
      <c r="Q118" s="931"/>
      <c r="R118" s="932"/>
      <c r="S118" s="932"/>
      <c r="T118" s="932"/>
      <c r="U118" s="933"/>
      <c r="V118" s="934"/>
      <c r="W118" s="932"/>
      <c r="X118" s="932"/>
      <c r="Y118" s="932"/>
      <c r="Z118" s="933"/>
      <c r="AA118" s="935"/>
      <c r="AB118" s="936"/>
      <c r="AC118" s="938"/>
      <c r="AD118" s="957"/>
      <c r="AE118" s="958"/>
      <c r="AF118" s="959"/>
      <c r="AG118" s="939"/>
      <c r="AH118" s="940"/>
      <c r="AI118" s="941"/>
      <c r="AJ118" s="942"/>
      <c r="AK118" s="942"/>
      <c r="AL118" s="942"/>
      <c r="AM118" s="942"/>
      <c r="AN118" s="943"/>
      <c r="AO118" s="944"/>
      <c r="AP118" s="932"/>
      <c r="AQ118" s="932"/>
      <c r="AR118" s="932"/>
      <c r="AS118" s="932"/>
      <c r="AT118" s="945"/>
      <c r="AU118" s="946"/>
      <c r="AV118" s="926"/>
      <c r="AW118" s="925"/>
      <c r="AX118" s="926"/>
      <c r="AY118" s="925"/>
      <c r="AZ118" s="926"/>
      <c r="BA118" s="925"/>
      <c r="BB118" s="926"/>
      <c r="BC118" s="925"/>
      <c r="BD118" s="926"/>
      <c r="BE118" s="925"/>
      <c r="BF118" s="927"/>
      <c r="BG118" s="927"/>
      <c r="BH118" s="927"/>
      <c r="BI118" s="927"/>
      <c r="BJ118" s="927"/>
      <c r="BK118" s="927"/>
      <c r="BL118" s="928"/>
    </row>
    <row r="119" spans="1:64" ht="21.75" hidden="1" customHeight="1" x14ac:dyDescent="0.45">
      <c r="A119" s="929">
        <v>102</v>
      </c>
      <c r="B119" s="930"/>
      <c r="C119" s="931"/>
      <c r="D119" s="932"/>
      <c r="E119" s="932"/>
      <c r="F119" s="933"/>
      <c r="G119" s="934"/>
      <c r="H119" s="932"/>
      <c r="I119" s="932"/>
      <c r="J119" s="933"/>
      <c r="K119" s="935"/>
      <c r="L119" s="936"/>
      <c r="M119" s="936"/>
      <c r="N119" s="937"/>
      <c r="O119" s="332"/>
      <c r="P119" s="333"/>
      <c r="Q119" s="931"/>
      <c r="R119" s="932"/>
      <c r="S119" s="932"/>
      <c r="T119" s="932"/>
      <c r="U119" s="933"/>
      <c r="V119" s="934"/>
      <c r="W119" s="932"/>
      <c r="X119" s="932"/>
      <c r="Y119" s="932"/>
      <c r="Z119" s="933"/>
      <c r="AA119" s="935"/>
      <c r="AB119" s="936"/>
      <c r="AC119" s="938"/>
      <c r="AD119" s="957"/>
      <c r="AE119" s="958"/>
      <c r="AF119" s="959"/>
      <c r="AG119" s="939"/>
      <c r="AH119" s="940"/>
      <c r="AI119" s="941"/>
      <c r="AJ119" s="942"/>
      <c r="AK119" s="942"/>
      <c r="AL119" s="942"/>
      <c r="AM119" s="942"/>
      <c r="AN119" s="943"/>
      <c r="AO119" s="944"/>
      <c r="AP119" s="932"/>
      <c r="AQ119" s="932"/>
      <c r="AR119" s="932"/>
      <c r="AS119" s="932"/>
      <c r="AT119" s="945"/>
      <c r="AU119" s="946"/>
      <c r="AV119" s="926"/>
      <c r="AW119" s="925"/>
      <c r="AX119" s="926"/>
      <c r="AY119" s="925"/>
      <c r="AZ119" s="926"/>
      <c r="BA119" s="925"/>
      <c r="BB119" s="926"/>
      <c r="BC119" s="925"/>
      <c r="BD119" s="926"/>
      <c r="BE119" s="925"/>
      <c r="BF119" s="927"/>
      <c r="BG119" s="927"/>
      <c r="BH119" s="927"/>
      <c r="BI119" s="927"/>
      <c r="BJ119" s="927"/>
      <c r="BK119" s="927"/>
      <c r="BL119" s="928"/>
    </row>
    <row r="120" spans="1:64" ht="21.75" hidden="1" customHeight="1" x14ac:dyDescent="0.45">
      <c r="A120" s="929">
        <v>103</v>
      </c>
      <c r="B120" s="930"/>
      <c r="C120" s="931"/>
      <c r="D120" s="932"/>
      <c r="E120" s="932"/>
      <c r="F120" s="933"/>
      <c r="G120" s="934"/>
      <c r="H120" s="932"/>
      <c r="I120" s="932"/>
      <c r="J120" s="933"/>
      <c r="K120" s="935"/>
      <c r="L120" s="936"/>
      <c r="M120" s="936"/>
      <c r="N120" s="937"/>
      <c r="O120" s="332"/>
      <c r="P120" s="333"/>
      <c r="Q120" s="931"/>
      <c r="R120" s="932"/>
      <c r="S120" s="932"/>
      <c r="T120" s="932"/>
      <c r="U120" s="933"/>
      <c r="V120" s="934"/>
      <c r="W120" s="932"/>
      <c r="X120" s="932"/>
      <c r="Y120" s="932"/>
      <c r="Z120" s="933"/>
      <c r="AA120" s="935"/>
      <c r="AB120" s="936"/>
      <c r="AC120" s="938"/>
      <c r="AD120" s="957"/>
      <c r="AE120" s="958"/>
      <c r="AF120" s="959"/>
      <c r="AG120" s="939"/>
      <c r="AH120" s="940"/>
      <c r="AI120" s="941"/>
      <c r="AJ120" s="942"/>
      <c r="AK120" s="942"/>
      <c r="AL120" s="942"/>
      <c r="AM120" s="942"/>
      <c r="AN120" s="943"/>
      <c r="AO120" s="944"/>
      <c r="AP120" s="932"/>
      <c r="AQ120" s="932"/>
      <c r="AR120" s="932"/>
      <c r="AS120" s="932"/>
      <c r="AT120" s="945"/>
      <c r="AU120" s="946"/>
      <c r="AV120" s="926"/>
      <c r="AW120" s="925"/>
      <c r="AX120" s="926"/>
      <c r="AY120" s="925"/>
      <c r="AZ120" s="926"/>
      <c r="BA120" s="925"/>
      <c r="BB120" s="926"/>
      <c r="BC120" s="925"/>
      <c r="BD120" s="926"/>
      <c r="BE120" s="925"/>
      <c r="BF120" s="927"/>
      <c r="BG120" s="927"/>
      <c r="BH120" s="927"/>
      <c r="BI120" s="927"/>
      <c r="BJ120" s="927"/>
      <c r="BK120" s="927"/>
      <c r="BL120" s="928"/>
    </row>
    <row r="121" spans="1:64" ht="21.75" hidden="1" customHeight="1" x14ac:dyDescent="0.45">
      <c r="A121" s="929">
        <v>104</v>
      </c>
      <c r="B121" s="930"/>
      <c r="C121" s="931"/>
      <c r="D121" s="932"/>
      <c r="E121" s="932"/>
      <c r="F121" s="933"/>
      <c r="G121" s="934"/>
      <c r="H121" s="932"/>
      <c r="I121" s="932"/>
      <c r="J121" s="933"/>
      <c r="K121" s="935"/>
      <c r="L121" s="936"/>
      <c r="M121" s="936"/>
      <c r="N121" s="937"/>
      <c r="O121" s="332"/>
      <c r="P121" s="333"/>
      <c r="Q121" s="931"/>
      <c r="R121" s="932"/>
      <c r="S121" s="932"/>
      <c r="T121" s="932"/>
      <c r="U121" s="933"/>
      <c r="V121" s="934"/>
      <c r="W121" s="932"/>
      <c r="X121" s="932"/>
      <c r="Y121" s="932"/>
      <c r="Z121" s="933"/>
      <c r="AA121" s="935"/>
      <c r="AB121" s="936"/>
      <c r="AC121" s="938"/>
      <c r="AD121" s="957"/>
      <c r="AE121" s="958"/>
      <c r="AF121" s="959"/>
      <c r="AG121" s="939"/>
      <c r="AH121" s="940"/>
      <c r="AI121" s="941"/>
      <c r="AJ121" s="942"/>
      <c r="AK121" s="942"/>
      <c r="AL121" s="942"/>
      <c r="AM121" s="942"/>
      <c r="AN121" s="943"/>
      <c r="AO121" s="944"/>
      <c r="AP121" s="932"/>
      <c r="AQ121" s="932"/>
      <c r="AR121" s="932"/>
      <c r="AS121" s="932"/>
      <c r="AT121" s="945"/>
      <c r="AU121" s="946"/>
      <c r="AV121" s="926"/>
      <c r="AW121" s="925"/>
      <c r="AX121" s="926"/>
      <c r="AY121" s="925"/>
      <c r="AZ121" s="926"/>
      <c r="BA121" s="925"/>
      <c r="BB121" s="926"/>
      <c r="BC121" s="925"/>
      <c r="BD121" s="926"/>
      <c r="BE121" s="925"/>
      <c r="BF121" s="927"/>
      <c r="BG121" s="927"/>
      <c r="BH121" s="927"/>
      <c r="BI121" s="927"/>
      <c r="BJ121" s="927"/>
      <c r="BK121" s="927"/>
      <c r="BL121" s="928"/>
    </row>
    <row r="122" spans="1:64" ht="21.75" hidden="1" customHeight="1" x14ac:dyDescent="0.45">
      <c r="A122" s="929">
        <v>105</v>
      </c>
      <c r="B122" s="930"/>
      <c r="C122" s="931"/>
      <c r="D122" s="932"/>
      <c r="E122" s="932"/>
      <c r="F122" s="933"/>
      <c r="G122" s="934"/>
      <c r="H122" s="932"/>
      <c r="I122" s="932"/>
      <c r="J122" s="933"/>
      <c r="K122" s="935"/>
      <c r="L122" s="936"/>
      <c r="M122" s="936"/>
      <c r="N122" s="937"/>
      <c r="O122" s="332"/>
      <c r="P122" s="333"/>
      <c r="Q122" s="931"/>
      <c r="R122" s="932"/>
      <c r="S122" s="932"/>
      <c r="T122" s="932"/>
      <c r="U122" s="933"/>
      <c r="V122" s="934"/>
      <c r="W122" s="932"/>
      <c r="X122" s="932"/>
      <c r="Y122" s="932"/>
      <c r="Z122" s="933"/>
      <c r="AA122" s="935"/>
      <c r="AB122" s="936"/>
      <c r="AC122" s="938"/>
      <c r="AD122" s="957"/>
      <c r="AE122" s="958"/>
      <c r="AF122" s="959"/>
      <c r="AG122" s="939"/>
      <c r="AH122" s="940"/>
      <c r="AI122" s="941"/>
      <c r="AJ122" s="942"/>
      <c r="AK122" s="942"/>
      <c r="AL122" s="942"/>
      <c r="AM122" s="942"/>
      <c r="AN122" s="943"/>
      <c r="AO122" s="944"/>
      <c r="AP122" s="932"/>
      <c r="AQ122" s="932"/>
      <c r="AR122" s="932"/>
      <c r="AS122" s="932"/>
      <c r="AT122" s="945"/>
      <c r="AU122" s="946"/>
      <c r="AV122" s="926"/>
      <c r="AW122" s="925"/>
      <c r="AX122" s="926"/>
      <c r="AY122" s="925"/>
      <c r="AZ122" s="926"/>
      <c r="BA122" s="925"/>
      <c r="BB122" s="926"/>
      <c r="BC122" s="925"/>
      <c r="BD122" s="926"/>
      <c r="BE122" s="925"/>
      <c r="BF122" s="927"/>
      <c r="BG122" s="927"/>
      <c r="BH122" s="927"/>
      <c r="BI122" s="927"/>
      <c r="BJ122" s="927"/>
      <c r="BK122" s="927"/>
      <c r="BL122" s="928"/>
    </row>
    <row r="123" spans="1:64" ht="21.75" hidden="1" customHeight="1" x14ac:dyDescent="0.45">
      <c r="A123" s="929">
        <v>106</v>
      </c>
      <c r="B123" s="930"/>
      <c r="C123" s="931"/>
      <c r="D123" s="932"/>
      <c r="E123" s="932"/>
      <c r="F123" s="933"/>
      <c r="G123" s="934"/>
      <c r="H123" s="932"/>
      <c r="I123" s="932"/>
      <c r="J123" s="933"/>
      <c r="K123" s="935"/>
      <c r="L123" s="936"/>
      <c r="M123" s="936"/>
      <c r="N123" s="937"/>
      <c r="O123" s="332"/>
      <c r="P123" s="333"/>
      <c r="Q123" s="931"/>
      <c r="R123" s="932"/>
      <c r="S123" s="932"/>
      <c r="T123" s="932"/>
      <c r="U123" s="933"/>
      <c r="V123" s="934"/>
      <c r="W123" s="932"/>
      <c r="X123" s="932"/>
      <c r="Y123" s="932"/>
      <c r="Z123" s="933"/>
      <c r="AA123" s="935"/>
      <c r="AB123" s="936"/>
      <c r="AC123" s="938"/>
      <c r="AD123" s="957"/>
      <c r="AE123" s="958"/>
      <c r="AF123" s="959"/>
      <c r="AG123" s="939"/>
      <c r="AH123" s="940"/>
      <c r="AI123" s="941"/>
      <c r="AJ123" s="942"/>
      <c r="AK123" s="942"/>
      <c r="AL123" s="942"/>
      <c r="AM123" s="942"/>
      <c r="AN123" s="943"/>
      <c r="AO123" s="944"/>
      <c r="AP123" s="932"/>
      <c r="AQ123" s="932"/>
      <c r="AR123" s="932"/>
      <c r="AS123" s="932"/>
      <c r="AT123" s="945"/>
      <c r="AU123" s="946"/>
      <c r="AV123" s="926"/>
      <c r="AW123" s="925"/>
      <c r="AX123" s="926"/>
      <c r="AY123" s="925"/>
      <c r="AZ123" s="926"/>
      <c r="BA123" s="925"/>
      <c r="BB123" s="926"/>
      <c r="BC123" s="925"/>
      <c r="BD123" s="926"/>
      <c r="BE123" s="925"/>
      <c r="BF123" s="927"/>
      <c r="BG123" s="927"/>
      <c r="BH123" s="927"/>
      <c r="BI123" s="927"/>
      <c r="BJ123" s="927"/>
      <c r="BK123" s="927"/>
      <c r="BL123" s="928"/>
    </row>
    <row r="124" spans="1:64" ht="21.75" hidden="1" customHeight="1" x14ac:dyDescent="0.45">
      <c r="A124" s="929">
        <v>107</v>
      </c>
      <c r="B124" s="930"/>
      <c r="C124" s="931"/>
      <c r="D124" s="932"/>
      <c r="E124" s="932"/>
      <c r="F124" s="933"/>
      <c r="G124" s="934"/>
      <c r="H124" s="932"/>
      <c r="I124" s="932"/>
      <c r="J124" s="933"/>
      <c r="K124" s="935"/>
      <c r="L124" s="936"/>
      <c r="M124" s="936"/>
      <c r="N124" s="937"/>
      <c r="O124" s="332"/>
      <c r="P124" s="333"/>
      <c r="Q124" s="931"/>
      <c r="R124" s="932"/>
      <c r="S124" s="932"/>
      <c r="T124" s="932"/>
      <c r="U124" s="933"/>
      <c r="V124" s="934"/>
      <c r="W124" s="932"/>
      <c r="X124" s="932"/>
      <c r="Y124" s="932"/>
      <c r="Z124" s="933"/>
      <c r="AA124" s="935"/>
      <c r="AB124" s="936"/>
      <c r="AC124" s="938"/>
      <c r="AD124" s="957"/>
      <c r="AE124" s="958"/>
      <c r="AF124" s="959"/>
      <c r="AG124" s="939"/>
      <c r="AH124" s="940"/>
      <c r="AI124" s="941"/>
      <c r="AJ124" s="942"/>
      <c r="AK124" s="942"/>
      <c r="AL124" s="942"/>
      <c r="AM124" s="942"/>
      <c r="AN124" s="943"/>
      <c r="AO124" s="944"/>
      <c r="AP124" s="932"/>
      <c r="AQ124" s="932"/>
      <c r="AR124" s="932"/>
      <c r="AS124" s="932"/>
      <c r="AT124" s="945"/>
      <c r="AU124" s="946"/>
      <c r="AV124" s="926"/>
      <c r="AW124" s="925"/>
      <c r="AX124" s="926"/>
      <c r="AY124" s="925"/>
      <c r="AZ124" s="926"/>
      <c r="BA124" s="925"/>
      <c r="BB124" s="926"/>
      <c r="BC124" s="925"/>
      <c r="BD124" s="926"/>
      <c r="BE124" s="925"/>
      <c r="BF124" s="927"/>
      <c r="BG124" s="927"/>
      <c r="BH124" s="927"/>
      <c r="BI124" s="927"/>
      <c r="BJ124" s="927"/>
      <c r="BK124" s="927"/>
      <c r="BL124" s="928"/>
    </row>
    <row r="125" spans="1:64" ht="21.75" hidden="1" customHeight="1" x14ac:dyDescent="0.45">
      <c r="A125" s="929">
        <v>108</v>
      </c>
      <c r="B125" s="930"/>
      <c r="C125" s="931"/>
      <c r="D125" s="932"/>
      <c r="E125" s="932"/>
      <c r="F125" s="933"/>
      <c r="G125" s="934"/>
      <c r="H125" s="932"/>
      <c r="I125" s="932"/>
      <c r="J125" s="933"/>
      <c r="K125" s="935"/>
      <c r="L125" s="936"/>
      <c r="M125" s="936"/>
      <c r="N125" s="937"/>
      <c r="O125" s="332"/>
      <c r="P125" s="333"/>
      <c r="Q125" s="931"/>
      <c r="R125" s="932"/>
      <c r="S125" s="932"/>
      <c r="T125" s="932"/>
      <c r="U125" s="933"/>
      <c r="V125" s="934"/>
      <c r="W125" s="932"/>
      <c r="X125" s="932"/>
      <c r="Y125" s="932"/>
      <c r="Z125" s="933"/>
      <c r="AA125" s="935"/>
      <c r="AB125" s="936"/>
      <c r="AC125" s="938"/>
      <c r="AD125" s="957"/>
      <c r="AE125" s="958"/>
      <c r="AF125" s="959"/>
      <c r="AG125" s="939"/>
      <c r="AH125" s="940"/>
      <c r="AI125" s="941"/>
      <c r="AJ125" s="942"/>
      <c r="AK125" s="942"/>
      <c r="AL125" s="942"/>
      <c r="AM125" s="942"/>
      <c r="AN125" s="943"/>
      <c r="AO125" s="944"/>
      <c r="AP125" s="932"/>
      <c r="AQ125" s="932"/>
      <c r="AR125" s="932"/>
      <c r="AS125" s="932"/>
      <c r="AT125" s="945"/>
      <c r="AU125" s="946"/>
      <c r="AV125" s="926"/>
      <c r="AW125" s="925"/>
      <c r="AX125" s="926"/>
      <c r="AY125" s="925"/>
      <c r="AZ125" s="926"/>
      <c r="BA125" s="925"/>
      <c r="BB125" s="926"/>
      <c r="BC125" s="925"/>
      <c r="BD125" s="926"/>
      <c r="BE125" s="925"/>
      <c r="BF125" s="927"/>
      <c r="BG125" s="927"/>
      <c r="BH125" s="927"/>
      <c r="BI125" s="927"/>
      <c r="BJ125" s="927"/>
      <c r="BK125" s="927"/>
      <c r="BL125" s="928"/>
    </row>
    <row r="126" spans="1:64" ht="21.75" hidden="1" customHeight="1" x14ac:dyDescent="0.45">
      <c r="A126" s="929">
        <v>109</v>
      </c>
      <c r="B126" s="930"/>
      <c r="C126" s="931"/>
      <c r="D126" s="932"/>
      <c r="E126" s="932"/>
      <c r="F126" s="933"/>
      <c r="G126" s="934"/>
      <c r="H126" s="932"/>
      <c r="I126" s="932"/>
      <c r="J126" s="933"/>
      <c r="K126" s="935"/>
      <c r="L126" s="936"/>
      <c r="M126" s="936"/>
      <c r="N126" s="937"/>
      <c r="O126" s="332"/>
      <c r="P126" s="333"/>
      <c r="Q126" s="931"/>
      <c r="R126" s="932"/>
      <c r="S126" s="932"/>
      <c r="T126" s="932"/>
      <c r="U126" s="933"/>
      <c r="V126" s="934"/>
      <c r="W126" s="932"/>
      <c r="X126" s="932"/>
      <c r="Y126" s="932"/>
      <c r="Z126" s="933"/>
      <c r="AA126" s="935"/>
      <c r="AB126" s="936"/>
      <c r="AC126" s="938"/>
      <c r="AD126" s="957"/>
      <c r="AE126" s="958"/>
      <c r="AF126" s="959"/>
      <c r="AG126" s="939"/>
      <c r="AH126" s="940"/>
      <c r="AI126" s="941"/>
      <c r="AJ126" s="942"/>
      <c r="AK126" s="942"/>
      <c r="AL126" s="942"/>
      <c r="AM126" s="942"/>
      <c r="AN126" s="943"/>
      <c r="AO126" s="944"/>
      <c r="AP126" s="932"/>
      <c r="AQ126" s="932"/>
      <c r="AR126" s="932"/>
      <c r="AS126" s="932"/>
      <c r="AT126" s="945"/>
      <c r="AU126" s="946"/>
      <c r="AV126" s="926"/>
      <c r="AW126" s="925"/>
      <c r="AX126" s="926"/>
      <c r="AY126" s="925"/>
      <c r="AZ126" s="926"/>
      <c r="BA126" s="925"/>
      <c r="BB126" s="926"/>
      <c r="BC126" s="925"/>
      <c r="BD126" s="926"/>
      <c r="BE126" s="925"/>
      <c r="BF126" s="927"/>
      <c r="BG126" s="927"/>
      <c r="BH126" s="927"/>
      <c r="BI126" s="927"/>
      <c r="BJ126" s="927"/>
      <c r="BK126" s="927"/>
      <c r="BL126" s="928"/>
    </row>
    <row r="127" spans="1:64" ht="21.75" hidden="1" customHeight="1" x14ac:dyDescent="0.45">
      <c r="A127" s="929">
        <v>110</v>
      </c>
      <c r="B127" s="930"/>
      <c r="C127" s="931"/>
      <c r="D127" s="932"/>
      <c r="E127" s="932"/>
      <c r="F127" s="933"/>
      <c r="G127" s="934"/>
      <c r="H127" s="932"/>
      <c r="I127" s="932"/>
      <c r="J127" s="933"/>
      <c r="K127" s="935"/>
      <c r="L127" s="936"/>
      <c r="M127" s="936"/>
      <c r="N127" s="937"/>
      <c r="O127" s="332"/>
      <c r="P127" s="333"/>
      <c r="Q127" s="931"/>
      <c r="R127" s="932"/>
      <c r="S127" s="932"/>
      <c r="T127" s="932"/>
      <c r="U127" s="933"/>
      <c r="V127" s="934"/>
      <c r="W127" s="932"/>
      <c r="X127" s="932"/>
      <c r="Y127" s="932"/>
      <c r="Z127" s="933"/>
      <c r="AA127" s="935"/>
      <c r="AB127" s="936"/>
      <c r="AC127" s="938"/>
      <c r="AD127" s="957"/>
      <c r="AE127" s="958"/>
      <c r="AF127" s="959"/>
      <c r="AG127" s="939"/>
      <c r="AH127" s="940"/>
      <c r="AI127" s="941"/>
      <c r="AJ127" s="942"/>
      <c r="AK127" s="942"/>
      <c r="AL127" s="942"/>
      <c r="AM127" s="942"/>
      <c r="AN127" s="943"/>
      <c r="AO127" s="944"/>
      <c r="AP127" s="932"/>
      <c r="AQ127" s="932"/>
      <c r="AR127" s="932"/>
      <c r="AS127" s="932"/>
      <c r="AT127" s="945"/>
      <c r="AU127" s="946"/>
      <c r="AV127" s="926"/>
      <c r="AW127" s="925"/>
      <c r="AX127" s="926"/>
      <c r="AY127" s="925"/>
      <c r="AZ127" s="926"/>
      <c r="BA127" s="925"/>
      <c r="BB127" s="926"/>
      <c r="BC127" s="925"/>
      <c r="BD127" s="926"/>
      <c r="BE127" s="925"/>
      <c r="BF127" s="927"/>
      <c r="BG127" s="927"/>
      <c r="BH127" s="927"/>
      <c r="BI127" s="927"/>
      <c r="BJ127" s="927"/>
      <c r="BK127" s="927"/>
      <c r="BL127" s="928"/>
    </row>
    <row r="128" spans="1:64" ht="21.75" hidden="1" customHeight="1" x14ac:dyDescent="0.45">
      <c r="A128" s="929">
        <v>111</v>
      </c>
      <c r="B128" s="930"/>
      <c r="C128" s="931"/>
      <c r="D128" s="932"/>
      <c r="E128" s="932"/>
      <c r="F128" s="933"/>
      <c r="G128" s="934"/>
      <c r="H128" s="932"/>
      <c r="I128" s="932"/>
      <c r="J128" s="933"/>
      <c r="K128" s="935"/>
      <c r="L128" s="936"/>
      <c r="M128" s="936"/>
      <c r="N128" s="937"/>
      <c r="O128" s="332"/>
      <c r="P128" s="333"/>
      <c r="Q128" s="931"/>
      <c r="R128" s="932"/>
      <c r="S128" s="932"/>
      <c r="T128" s="932"/>
      <c r="U128" s="933"/>
      <c r="V128" s="934"/>
      <c r="W128" s="932"/>
      <c r="X128" s="932"/>
      <c r="Y128" s="932"/>
      <c r="Z128" s="933"/>
      <c r="AA128" s="935"/>
      <c r="AB128" s="936"/>
      <c r="AC128" s="938"/>
      <c r="AD128" s="957"/>
      <c r="AE128" s="958"/>
      <c r="AF128" s="959"/>
      <c r="AG128" s="939"/>
      <c r="AH128" s="940"/>
      <c r="AI128" s="941"/>
      <c r="AJ128" s="942"/>
      <c r="AK128" s="942"/>
      <c r="AL128" s="942"/>
      <c r="AM128" s="942"/>
      <c r="AN128" s="943"/>
      <c r="AO128" s="944"/>
      <c r="AP128" s="932"/>
      <c r="AQ128" s="932"/>
      <c r="AR128" s="932"/>
      <c r="AS128" s="932"/>
      <c r="AT128" s="945"/>
      <c r="AU128" s="946"/>
      <c r="AV128" s="926"/>
      <c r="AW128" s="925"/>
      <c r="AX128" s="926"/>
      <c r="AY128" s="925"/>
      <c r="AZ128" s="926"/>
      <c r="BA128" s="925"/>
      <c r="BB128" s="926"/>
      <c r="BC128" s="925"/>
      <c r="BD128" s="926"/>
      <c r="BE128" s="925"/>
      <c r="BF128" s="927"/>
      <c r="BG128" s="927"/>
      <c r="BH128" s="927"/>
      <c r="BI128" s="927"/>
      <c r="BJ128" s="927"/>
      <c r="BK128" s="927"/>
      <c r="BL128" s="928"/>
    </row>
    <row r="129" spans="1:64" ht="21.75" hidden="1" customHeight="1" x14ac:dyDescent="0.45">
      <c r="A129" s="929">
        <v>112</v>
      </c>
      <c r="B129" s="930"/>
      <c r="C129" s="931"/>
      <c r="D129" s="932"/>
      <c r="E129" s="932"/>
      <c r="F129" s="933"/>
      <c r="G129" s="934"/>
      <c r="H129" s="932"/>
      <c r="I129" s="932"/>
      <c r="J129" s="933"/>
      <c r="K129" s="935"/>
      <c r="L129" s="936"/>
      <c r="M129" s="936"/>
      <c r="N129" s="937"/>
      <c r="O129" s="332"/>
      <c r="P129" s="333"/>
      <c r="Q129" s="931"/>
      <c r="R129" s="932"/>
      <c r="S129" s="932"/>
      <c r="T129" s="932"/>
      <c r="U129" s="933"/>
      <c r="V129" s="934"/>
      <c r="W129" s="932"/>
      <c r="X129" s="932"/>
      <c r="Y129" s="932"/>
      <c r="Z129" s="933"/>
      <c r="AA129" s="935"/>
      <c r="AB129" s="936"/>
      <c r="AC129" s="938"/>
      <c r="AD129" s="957"/>
      <c r="AE129" s="958"/>
      <c r="AF129" s="959"/>
      <c r="AG129" s="939"/>
      <c r="AH129" s="940"/>
      <c r="AI129" s="941"/>
      <c r="AJ129" s="942"/>
      <c r="AK129" s="942"/>
      <c r="AL129" s="942"/>
      <c r="AM129" s="942"/>
      <c r="AN129" s="943"/>
      <c r="AO129" s="944"/>
      <c r="AP129" s="932"/>
      <c r="AQ129" s="932"/>
      <c r="AR129" s="932"/>
      <c r="AS129" s="932"/>
      <c r="AT129" s="945"/>
      <c r="AU129" s="946"/>
      <c r="AV129" s="926"/>
      <c r="AW129" s="925"/>
      <c r="AX129" s="926"/>
      <c r="AY129" s="925"/>
      <c r="AZ129" s="926"/>
      <c r="BA129" s="925"/>
      <c r="BB129" s="926"/>
      <c r="BC129" s="925"/>
      <c r="BD129" s="926"/>
      <c r="BE129" s="925"/>
      <c r="BF129" s="927"/>
      <c r="BG129" s="927"/>
      <c r="BH129" s="927"/>
      <c r="BI129" s="927"/>
      <c r="BJ129" s="927"/>
      <c r="BK129" s="927"/>
      <c r="BL129" s="928"/>
    </row>
    <row r="130" spans="1:64" ht="21.75" hidden="1" customHeight="1" x14ac:dyDescent="0.45">
      <c r="A130" s="929">
        <v>113</v>
      </c>
      <c r="B130" s="930"/>
      <c r="C130" s="931"/>
      <c r="D130" s="932"/>
      <c r="E130" s="932"/>
      <c r="F130" s="933"/>
      <c r="G130" s="934"/>
      <c r="H130" s="932"/>
      <c r="I130" s="932"/>
      <c r="J130" s="933"/>
      <c r="K130" s="935"/>
      <c r="L130" s="936"/>
      <c r="M130" s="936"/>
      <c r="N130" s="937"/>
      <c r="O130" s="332"/>
      <c r="P130" s="333"/>
      <c r="Q130" s="931"/>
      <c r="R130" s="932"/>
      <c r="S130" s="932"/>
      <c r="T130" s="932"/>
      <c r="U130" s="933"/>
      <c r="V130" s="934"/>
      <c r="W130" s="932"/>
      <c r="X130" s="932"/>
      <c r="Y130" s="932"/>
      <c r="Z130" s="933"/>
      <c r="AA130" s="935"/>
      <c r="AB130" s="936"/>
      <c r="AC130" s="938"/>
      <c r="AD130" s="957"/>
      <c r="AE130" s="958"/>
      <c r="AF130" s="959"/>
      <c r="AG130" s="939"/>
      <c r="AH130" s="940"/>
      <c r="AI130" s="941"/>
      <c r="AJ130" s="942"/>
      <c r="AK130" s="942"/>
      <c r="AL130" s="942"/>
      <c r="AM130" s="942"/>
      <c r="AN130" s="943"/>
      <c r="AO130" s="944"/>
      <c r="AP130" s="932"/>
      <c r="AQ130" s="932"/>
      <c r="AR130" s="932"/>
      <c r="AS130" s="932"/>
      <c r="AT130" s="945"/>
      <c r="AU130" s="946"/>
      <c r="AV130" s="926"/>
      <c r="AW130" s="925"/>
      <c r="AX130" s="926"/>
      <c r="AY130" s="925"/>
      <c r="AZ130" s="926"/>
      <c r="BA130" s="925"/>
      <c r="BB130" s="926"/>
      <c r="BC130" s="925"/>
      <c r="BD130" s="926"/>
      <c r="BE130" s="925"/>
      <c r="BF130" s="927"/>
      <c r="BG130" s="927"/>
      <c r="BH130" s="927"/>
      <c r="BI130" s="927"/>
      <c r="BJ130" s="927"/>
      <c r="BK130" s="927"/>
      <c r="BL130" s="928"/>
    </row>
    <row r="131" spans="1:64" ht="21.75" hidden="1" customHeight="1" x14ac:dyDescent="0.45">
      <c r="A131" s="929">
        <v>114</v>
      </c>
      <c r="B131" s="930"/>
      <c r="C131" s="931"/>
      <c r="D131" s="932"/>
      <c r="E131" s="932"/>
      <c r="F131" s="933"/>
      <c r="G131" s="934"/>
      <c r="H131" s="932"/>
      <c r="I131" s="932"/>
      <c r="J131" s="933"/>
      <c r="K131" s="935"/>
      <c r="L131" s="936"/>
      <c r="M131" s="936"/>
      <c r="N131" s="937"/>
      <c r="O131" s="332"/>
      <c r="P131" s="333"/>
      <c r="Q131" s="931"/>
      <c r="R131" s="932"/>
      <c r="S131" s="932"/>
      <c r="T131" s="932"/>
      <c r="U131" s="933"/>
      <c r="V131" s="934"/>
      <c r="W131" s="932"/>
      <c r="X131" s="932"/>
      <c r="Y131" s="932"/>
      <c r="Z131" s="933"/>
      <c r="AA131" s="935"/>
      <c r="AB131" s="936"/>
      <c r="AC131" s="938"/>
      <c r="AD131" s="957"/>
      <c r="AE131" s="958"/>
      <c r="AF131" s="959"/>
      <c r="AG131" s="939"/>
      <c r="AH131" s="940"/>
      <c r="AI131" s="941"/>
      <c r="AJ131" s="942"/>
      <c r="AK131" s="942"/>
      <c r="AL131" s="942"/>
      <c r="AM131" s="942"/>
      <c r="AN131" s="943"/>
      <c r="AO131" s="944"/>
      <c r="AP131" s="932"/>
      <c r="AQ131" s="932"/>
      <c r="AR131" s="932"/>
      <c r="AS131" s="932"/>
      <c r="AT131" s="945"/>
      <c r="AU131" s="946"/>
      <c r="AV131" s="926"/>
      <c r="AW131" s="925"/>
      <c r="AX131" s="926"/>
      <c r="AY131" s="925"/>
      <c r="AZ131" s="926"/>
      <c r="BA131" s="925"/>
      <c r="BB131" s="926"/>
      <c r="BC131" s="925"/>
      <c r="BD131" s="926"/>
      <c r="BE131" s="925"/>
      <c r="BF131" s="927"/>
      <c r="BG131" s="927"/>
      <c r="BH131" s="927"/>
      <c r="BI131" s="927"/>
      <c r="BJ131" s="927"/>
      <c r="BK131" s="927"/>
      <c r="BL131" s="928"/>
    </row>
    <row r="132" spans="1:64" ht="21.75" hidden="1" customHeight="1" x14ac:dyDescent="0.45">
      <c r="A132" s="929">
        <v>115</v>
      </c>
      <c r="B132" s="930"/>
      <c r="C132" s="931"/>
      <c r="D132" s="932"/>
      <c r="E132" s="932"/>
      <c r="F132" s="933"/>
      <c r="G132" s="934"/>
      <c r="H132" s="932"/>
      <c r="I132" s="932"/>
      <c r="J132" s="933"/>
      <c r="K132" s="935"/>
      <c r="L132" s="936"/>
      <c r="M132" s="936"/>
      <c r="N132" s="937"/>
      <c r="O132" s="332"/>
      <c r="P132" s="333"/>
      <c r="Q132" s="931"/>
      <c r="R132" s="932"/>
      <c r="S132" s="932"/>
      <c r="T132" s="932"/>
      <c r="U132" s="933"/>
      <c r="V132" s="934"/>
      <c r="W132" s="932"/>
      <c r="X132" s="932"/>
      <c r="Y132" s="932"/>
      <c r="Z132" s="933"/>
      <c r="AA132" s="935"/>
      <c r="AB132" s="936"/>
      <c r="AC132" s="938"/>
      <c r="AD132" s="957"/>
      <c r="AE132" s="958"/>
      <c r="AF132" s="959"/>
      <c r="AG132" s="939"/>
      <c r="AH132" s="940"/>
      <c r="AI132" s="941"/>
      <c r="AJ132" s="942"/>
      <c r="AK132" s="942"/>
      <c r="AL132" s="942"/>
      <c r="AM132" s="942"/>
      <c r="AN132" s="943"/>
      <c r="AO132" s="944"/>
      <c r="AP132" s="932"/>
      <c r="AQ132" s="932"/>
      <c r="AR132" s="932"/>
      <c r="AS132" s="932"/>
      <c r="AT132" s="945"/>
      <c r="AU132" s="946"/>
      <c r="AV132" s="926"/>
      <c r="AW132" s="925"/>
      <c r="AX132" s="926"/>
      <c r="AY132" s="925"/>
      <c r="AZ132" s="926"/>
      <c r="BA132" s="925"/>
      <c r="BB132" s="926"/>
      <c r="BC132" s="925"/>
      <c r="BD132" s="926"/>
      <c r="BE132" s="925"/>
      <c r="BF132" s="927"/>
      <c r="BG132" s="927"/>
      <c r="BH132" s="927"/>
      <c r="BI132" s="927"/>
      <c r="BJ132" s="927"/>
      <c r="BK132" s="927"/>
      <c r="BL132" s="928"/>
    </row>
    <row r="133" spans="1:64" ht="21.75" hidden="1" customHeight="1" x14ac:dyDescent="0.45">
      <c r="A133" s="929">
        <v>116</v>
      </c>
      <c r="B133" s="930"/>
      <c r="C133" s="931"/>
      <c r="D133" s="932"/>
      <c r="E133" s="932"/>
      <c r="F133" s="933"/>
      <c r="G133" s="934"/>
      <c r="H133" s="932"/>
      <c r="I133" s="932"/>
      <c r="J133" s="933"/>
      <c r="K133" s="935"/>
      <c r="L133" s="936"/>
      <c r="M133" s="936"/>
      <c r="N133" s="937"/>
      <c r="O133" s="332"/>
      <c r="P133" s="333"/>
      <c r="Q133" s="931"/>
      <c r="R133" s="932"/>
      <c r="S133" s="932"/>
      <c r="T133" s="932"/>
      <c r="U133" s="933"/>
      <c r="V133" s="934"/>
      <c r="W133" s="932"/>
      <c r="X133" s="932"/>
      <c r="Y133" s="932"/>
      <c r="Z133" s="933"/>
      <c r="AA133" s="935"/>
      <c r="AB133" s="936"/>
      <c r="AC133" s="938"/>
      <c r="AD133" s="957"/>
      <c r="AE133" s="958"/>
      <c r="AF133" s="959"/>
      <c r="AG133" s="939"/>
      <c r="AH133" s="940"/>
      <c r="AI133" s="941"/>
      <c r="AJ133" s="942"/>
      <c r="AK133" s="942"/>
      <c r="AL133" s="942"/>
      <c r="AM133" s="942"/>
      <c r="AN133" s="943"/>
      <c r="AO133" s="944"/>
      <c r="AP133" s="932"/>
      <c r="AQ133" s="932"/>
      <c r="AR133" s="932"/>
      <c r="AS133" s="932"/>
      <c r="AT133" s="945"/>
      <c r="AU133" s="946"/>
      <c r="AV133" s="926"/>
      <c r="AW133" s="925"/>
      <c r="AX133" s="926"/>
      <c r="AY133" s="925"/>
      <c r="AZ133" s="926"/>
      <c r="BA133" s="925"/>
      <c r="BB133" s="926"/>
      <c r="BC133" s="925"/>
      <c r="BD133" s="926"/>
      <c r="BE133" s="925"/>
      <c r="BF133" s="927"/>
      <c r="BG133" s="927"/>
      <c r="BH133" s="927"/>
      <c r="BI133" s="927"/>
      <c r="BJ133" s="927"/>
      <c r="BK133" s="927"/>
      <c r="BL133" s="928"/>
    </row>
    <row r="134" spans="1:64" ht="21.75" hidden="1" customHeight="1" x14ac:dyDescent="0.45">
      <c r="A134" s="929">
        <v>117</v>
      </c>
      <c r="B134" s="930"/>
      <c r="C134" s="931"/>
      <c r="D134" s="932"/>
      <c r="E134" s="932"/>
      <c r="F134" s="933"/>
      <c r="G134" s="934"/>
      <c r="H134" s="932"/>
      <c r="I134" s="932"/>
      <c r="J134" s="933"/>
      <c r="K134" s="935"/>
      <c r="L134" s="936"/>
      <c r="M134" s="936"/>
      <c r="N134" s="937"/>
      <c r="O134" s="332"/>
      <c r="P134" s="333"/>
      <c r="Q134" s="931"/>
      <c r="R134" s="932"/>
      <c r="S134" s="932"/>
      <c r="T134" s="932"/>
      <c r="U134" s="933"/>
      <c r="V134" s="934"/>
      <c r="W134" s="932"/>
      <c r="X134" s="932"/>
      <c r="Y134" s="932"/>
      <c r="Z134" s="933"/>
      <c r="AA134" s="935"/>
      <c r="AB134" s="936"/>
      <c r="AC134" s="938"/>
      <c r="AD134" s="957"/>
      <c r="AE134" s="958"/>
      <c r="AF134" s="959"/>
      <c r="AG134" s="939"/>
      <c r="AH134" s="940"/>
      <c r="AI134" s="941"/>
      <c r="AJ134" s="942"/>
      <c r="AK134" s="942"/>
      <c r="AL134" s="942"/>
      <c r="AM134" s="942"/>
      <c r="AN134" s="943"/>
      <c r="AO134" s="944"/>
      <c r="AP134" s="932"/>
      <c r="AQ134" s="932"/>
      <c r="AR134" s="932"/>
      <c r="AS134" s="932"/>
      <c r="AT134" s="945"/>
      <c r="AU134" s="946"/>
      <c r="AV134" s="926"/>
      <c r="AW134" s="925"/>
      <c r="AX134" s="926"/>
      <c r="AY134" s="925"/>
      <c r="AZ134" s="926"/>
      <c r="BA134" s="925"/>
      <c r="BB134" s="926"/>
      <c r="BC134" s="925"/>
      <c r="BD134" s="926"/>
      <c r="BE134" s="925"/>
      <c r="BF134" s="927"/>
      <c r="BG134" s="927"/>
      <c r="BH134" s="927"/>
      <c r="BI134" s="927"/>
      <c r="BJ134" s="927"/>
      <c r="BK134" s="927"/>
      <c r="BL134" s="928"/>
    </row>
    <row r="135" spans="1:64" ht="21.75" hidden="1" customHeight="1" x14ac:dyDescent="0.45">
      <c r="A135" s="929">
        <v>118</v>
      </c>
      <c r="B135" s="930"/>
      <c r="C135" s="931"/>
      <c r="D135" s="932"/>
      <c r="E135" s="932"/>
      <c r="F135" s="933"/>
      <c r="G135" s="934"/>
      <c r="H135" s="932"/>
      <c r="I135" s="932"/>
      <c r="J135" s="933"/>
      <c r="K135" s="935"/>
      <c r="L135" s="936"/>
      <c r="M135" s="936"/>
      <c r="N135" s="937"/>
      <c r="O135" s="332"/>
      <c r="P135" s="333"/>
      <c r="Q135" s="931"/>
      <c r="R135" s="932"/>
      <c r="S135" s="932"/>
      <c r="T135" s="932"/>
      <c r="U135" s="933"/>
      <c r="V135" s="934"/>
      <c r="W135" s="932"/>
      <c r="X135" s="932"/>
      <c r="Y135" s="932"/>
      <c r="Z135" s="933"/>
      <c r="AA135" s="935"/>
      <c r="AB135" s="936"/>
      <c r="AC135" s="938"/>
      <c r="AD135" s="957"/>
      <c r="AE135" s="958"/>
      <c r="AF135" s="959"/>
      <c r="AG135" s="939"/>
      <c r="AH135" s="940"/>
      <c r="AI135" s="941"/>
      <c r="AJ135" s="942"/>
      <c r="AK135" s="942"/>
      <c r="AL135" s="942"/>
      <c r="AM135" s="942"/>
      <c r="AN135" s="943"/>
      <c r="AO135" s="944"/>
      <c r="AP135" s="932"/>
      <c r="AQ135" s="932"/>
      <c r="AR135" s="932"/>
      <c r="AS135" s="932"/>
      <c r="AT135" s="945"/>
      <c r="AU135" s="946"/>
      <c r="AV135" s="926"/>
      <c r="AW135" s="925"/>
      <c r="AX135" s="926"/>
      <c r="AY135" s="925"/>
      <c r="AZ135" s="926"/>
      <c r="BA135" s="925"/>
      <c r="BB135" s="926"/>
      <c r="BC135" s="925"/>
      <c r="BD135" s="926"/>
      <c r="BE135" s="925"/>
      <c r="BF135" s="927"/>
      <c r="BG135" s="927"/>
      <c r="BH135" s="927"/>
      <c r="BI135" s="927"/>
      <c r="BJ135" s="927"/>
      <c r="BK135" s="927"/>
      <c r="BL135" s="928"/>
    </row>
    <row r="136" spans="1:64" ht="21.75" hidden="1" customHeight="1" x14ac:dyDescent="0.45">
      <c r="A136" s="929">
        <v>119</v>
      </c>
      <c r="B136" s="930"/>
      <c r="C136" s="931"/>
      <c r="D136" s="932"/>
      <c r="E136" s="932"/>
      <c r="F136" s="933"/>
      <c r="G136" s="934"/>
      <c r="H136" s="932"/>
      <c r="I136" s="932"/>
      <c r="J136" s="933"/>
      <c r="K136" s="935"/>
      <c r="L136" s="936"/>
      <c r="M136" s="936"/>
      <c r="N136" s="937"/>
      <c r="O136" s="332"/>
      <c r="P136" s="333"/>
      <c r="Q136" s="931"/>
      <c r="R136" s="932"/>
      <c r="S136" s="932"/>
      <c r="T136" s="932"/>
      <c r="U136" s="933"/>
      <c r="V136" s="934"/>
      <c r="W136" s="932"/>
      <c r="X136" s="932"/>
      <c r="Y136" s="932"/>
      <c r="Z136" s="933"/>
      <c r="AA136" s="935"/>
      <c r="AB136" s="936"/>
      <c r="AC136" s="938"/>
      <c r="AD136" s="957"/>
      <c r="AE136" s="958"/>
      <c r="AF136" s="959"/>
      <c r="AG136" s="939"/>
      <c r="AH136" s="940"/>
      <c r="AI136" s="941"/>
      <c r="AJ136" s="942"/>
      <c r="AK136" s="942"/>
      <c r="AL136" s="942"/>
      <c r="AM136" s="942"/>
      <c r="AN136" s="943"/>
      <c r="AO136" s="944"/>
      <c r="AP136" s="932"/>
      <c r="AQ136" s="932"/>
      <c r="AR136" s="932"/>
      <c r="AS136" s="932"/>
      <c r="AT136" s="945"/>
      <c r="AU136" s="946"/>
      <c r="AV136" s="926"/>
      <c r="AW136" s="925"/>
      <c r="AX136" s="926"/>
      <c r="AY136" s="925"/>
      <c r="AZ136" s="926"/>
      <c r="BA136" s="925"/>
      <c r="BB136" s="926"/>
      <c r="BC136" s="925"/>
      <c r="BD136" s="926"/>
      <c r="BE136" s="925"/>
      <c r="BF136" s="927"/>
      <c r="BG136" s="927"/>
      <c r="BH136" s="927"/>
      <c r="BI136" s="927"/>
      <c r="BJ136" s="927"/>
      <c r="BK136" s="927"/>
      <c r="BL136" s="928"/>
    </row>
    <row r="137" spans="1:64" ht="21.75" hidden="1" customHeight="1" x14ac:dyDescent="0.45">
      <c r="A137" s="929">
        <v>120</v>
      </c>
      <c r="B137" s="930"/>
      <c r="C137" s="931"/>
      <c r="D137" s="932"/>
      <c r="E137" s="932"/>
      <c r="F137" s="933"/>
      <c r="G137" s="934"/>
      <c r="H137" s="932"/>
      <c r="I137" s="932"/>
      <c r="J137" s="933"/>
      <c r="K137" s="935"/>
      <c r="L137" s="936"/>
      <c r="M137" s="936"/>
      <c r="N137" s="937"/>
      <c r="O137" s="332"/>
      <c r="P137" s="333"/>
      <c r="Q137" s="931"/>
      <c r="R137" s="932"/>
      <c r="S137" s="932"/>
      <c r="T137" s="932"/>
      <c r="U137" s="933"/>
      <c r="V137" s="934"/>
      <c r="W137" s="932"/>
      <c r="X137" s="932"/>
      <c r="Y137" s="932"/>
      <c r="Z137" s="933"/>
      <c r="AA137" s="935"/>
      <c r="AB137" s="936"/>
      <c r="AC137" s="938"/>
      <c r="AD137" s="957"/>
      <c r="AE137" s="958"/>
      <c r="AF137" s="959"/>
      <c r="AG137" s="939"/>
      <c r="AH137" s="940"/>
      <c r="AI137" s="941"/>
      <c r="AJ137" s="942"/>
      <c r="AK137" s="942"/>
      <c r="AL137" s="942"/>
      <c r="AM137" s="942"/>
      <c r="AN137" s="943"/>
      <c r="AO137" s="944"/>
      <c r="AP137" s="932"/>
      <c r="AQ137" s="932"/>
      <c r="AR137" s="932"/>
      <c r="AS137" s="932"/>
      <c r="AT137" s="945"/>
      <c r="AU137" s="946"/>
      <c r="AV137" s="926"/>
      <c r="AW137" s="925"/>
      <c r="AX137" s="926"/>
      <c r="AY137" s="925"/>
      <c r="AZ137" s="926"/>
      <c r="BA137" s="925"/>
      <c r="BB137" s="926"/>
      <c r="BC137" s="925"/>
      <c r="BD137" s="926"/>
      <c r="BE137" s="925"/>
      <c r="BF137" s="927"/>
      <c r="BG137" s="927"/>
      <c r="BH137" s="927"/>
      <c r="BI137" s="927"/>
      <c r="BJ137" s="927"/>
      <c r="BK137" s="927"/>
      <c r="BL137" s="928"/>
    </row>
    <row r="138" spans="1:64" ht="21.75" hidden="1" customHeight="1" x14ac:dyDescent="0.45">
      <c r="A138" s="929">
        <v>121</v>
      </c>
      <c r="B138" s="930"/>
      <c r="C138" s="931"/>
      <c r="D138" s="932"/>
      <c r="E138" s="932"/>
      <c r="F138" s="933"/>
      <c r="G138" s="934"/>
      <c r="H138" s="932"/>
      <c r="I138" s="932"/>
      <c r="J138" s="933"/>
      <c r="K138" s="935"/>
      <c r="L138" s="936"/>
      <c r="M138" s="936"/>
      <c r="N138" s="937"/>
      <c r="O138" s="332"/>
      <c r="P138" s="333"/>
      <c r="Q138" s="931"/>
      <c r="R138" s="932"/>
      <c r="S138" s="932"/>
      <c r="T138" s="932"/>
      <c r="U138" s="933"/>
      <c r="V138" s="934"/>
      <c r="W138" s="932"/>
      <c r="X138" s="932"/>
      <c r="Y138" s="932"/>
      <c r="Z138" s="933"/>
      <c r="AA138" s="935"/>
      <c r="AB138" s="936"/>
      <c r="AC138" s="938"/>
      <c r="AD138" s="957"/>
      <c r="AE138" s="958"/>
      <c r="AF138" s="959"/>
      <c r="AG138" s="939"/>
      <c r="AH138" s="940"/>
      <c r="AI138" s="941"/>
      <c r="AJ138" s="942"/>
      <c r="AK138" s="942"/>
      <c r="AL138" s="942"/>
      <c r="AM138" s="942"/>
      <c r="AN138" s="943"/>
      <c r="AO138" s="944"/>
      <c r="AP138" s="932"/>
      <c r="AQ138" s="932"/>
      <c r="AR138" s="932"/>
      <c r="AS138" s="932"/>
      <c r="AT138" s="945"/>
      <c r="AU138" s="946"/>
      <c r="AV138" s="926"/>
      <c r="AW138" s="925"/>
      <c r="AX138" s="926"/>
      <c r="AY138" s="925"/>
      <c r="AZ138" s="926"/>
      <c r="BA138" s="925"/>
      <c r="BB138" s="926"/>
      <c r="BC138" s="925"/>
      <c r="BD138" s="926"/>
      <c r="BE138" s="925"/>
      <c r="BF138" s="927"/>
      <c r="BG138" s="927"/>
      <c r="BH138" s="927"/>
      <c r="BI138" s="927"/>
      <c r="BJ138" s="927"/>
      <c r="BK138" s="927"/>
      <c r="BL138" s="928"/>
    </row>
    <row r="139" spans="1:64" ht="21.75" hidden="1" customHeight="1" x14ac:dyDescent="0.45">
      <c r="A139" s="929">
        <v>122</v>
      </c>
      <c r="B139" s="930"/>
      <c r="C139" s="931"/>
      <c r="D139" s="932"/>
      <c r="E139" s="932"/>
      <c r="F139" s="933"/>
      <c r="G139" s="934"/>
      <c r="H139" s="932"/>
      <c r="I139" s="932"/>
      <c r="J139" s="933"/>
      <c r="K139" s="935"/>
      <c r="L139" s="936"/>
      <c r="M139" s="936"/>
      <c r="N139" s="937"/>
      <c r="O139" s="332"/>
      <c r="P139" s="333"/>
      <c r="Q139" s="931"/>
      <c r="R139" s="932"/>
      <c r="S139" s="932"/>
      <c r="T139" s="932"/>
      <c r="U139" s="933"/>
      <c r="V139" s="934"/>
      <c r="W139" s="932"/>
      <c r="X139" s="932"/>
      <c r="Y139" s="932"/>
      <c r="Z139" s="933"/>
      <c r="AA139" s="935"/>
      <c r="AB139" s="936"/>
      <c r="AC139" s="938"/>
      <c r="AD139" s="957"/>
      <c r="AE139" s="958"/>
      <c r="AF139" s="959"/>
      <c r="AG139" s="939"/>
      <c r="AH139" s="940"/>
      <c r="AI139" s="941"/>
      <c r="AJ139" s="942"/>
      <c r="AK139" s="942"/>
      <c r="AL139" s="942"/>
      <c r="AM139" s="942"/>
      <c r="AN139" s="943"/>
      <c r="AO139" s="944"/>
      <c r="AP139" s="932"/>
      <c r="AQ139" s="932"/>
      <c r="AR139" s="932"/>
      <c r="AS139" s="932"/>
      <c r="AT139" s="945"/>
      <c r="AU139" s="946"/>
      <c r="AV139" s="926"/>
      <c r="AW139" s="925"/>
      <c r="AX139" s="926"/>
      <c r="AY139" s="925"/>
      <c r="AZ139" s="926"/>
      <c r="BA139" s="925"/>
      <c r="BB139" s="926"/>
      <c r="BC139" s="925"/>
      <c r="BD139" s="926"/>
      <c r="BE139" s="925"/>
      <c r="BF139" s="927"/>
      <c r="BG139" s="927"/>
      <c r="BH139" s="927"/>
      <c r="BI139" s="927"/>
      <c r="BJ139" s="927"/>
      <c r="BK139" s="927"/>
      <c r="BL139" s="928"/>
    </row>
    <row r="140" spans="1:64" ht="21.75" hidden="1" customHeight="1" x14ac:dyDescent="0.45">
      <c r="A140" s="929">
        <v>123</v>
      </c>
      <c r="B140" s="930"/>
      <c r="C140" s="931"/>
      <c r="D140" s="932"/>
      <c r="E140" s="932"/>
      <c r="F140" s="933"/>
      <c r="G140" s="934"/>
      <c r="H140" s="932"/>
      <c r="I140" s="932"/>
      <c r="J140" s="933"/>
      <c r="K140" s="935"/>
      <c r="L140" s="936"/>
      <c r="M140" s="936"/>
      <c r="N140" s="937"/>
      <c r="O140" s="332"/>
      <c r="P140" s="333"/>
      <c r="Q140" s="931"/>
      <c r="R140" s="932"/>
      <c r="S140" s="932"/>
      <c r="T140" s="932"/>
      <c r="U140" s="933"/>
      <c r="V140" s="934"/>
      <c r="W140" s="932"/>
      <c r="X140" s="932"/>
      <c r="Y140" s="932"/>
      <c r="Z140" s="933"/>
      <c r="AA140" s="935"/>
      <c r="AB140" s="936"/>
      <c r="AC140" s="938"/>
      <c r="AD140" s="957"/>
      <c r="AE140" s="958"/>
      <c r="AF140" s="959"/>
      <c r="AG140" s="939"/>
      <c r="AH140" s="940"/>
      <c r="AI140" s="941"/>
      <c r="AJ140" s="942"/>
      <c r="AK140" s="942"/>
      <c r="AL140" s="942"/>
      <c r="AM140" s="942"/>
      <c r="AN140" s="943"/>
      <c r="AO140" s="944"/>
      <c r="AP140" s="932"/>
      <c r="AQ140" s="932"/>
      <c r="AR140" s="932"/>
      <c r="AS140" s="932"/>
      <c r="AT140" s="945"/>
      <c r="AU140" s="946"/>
      <c r="AV140" s="926"/>
      <c r="AW140" s="925"/>
      <c r="AX140" s="926"/>
      <c r="AY140" s="925"/>
      <c r="AZ140" s="926"/>
      <c r="BA140" s="925"/>
      <c r="BB140" s="926"/>
      <c r="BC140" s="925"/>
      <c r="BD140" s="926"/>
      <c r="BE140" s="925"/>
      <c r="BF140" s="927"/>
      <c r="BG140" s="927"/>
      <c r="BH140" s="927"/>
      <c r="BI140" s="927"/>
      <c r="BJ140" s="927"/>
      <c r="BK140" s="927"/>
      <c r="BL140" s="928"/>
    </row>
    <row r="141" spans="1:64" ht="21.75" hidden="1" customHeight="1" x14ac:dyDescent="0.45">
      <c r="A141" s="929">
        <v>124</v>
      </c>
      <c r="B141" s="930"/>
      <c r="C141" s="931"/>
      <c r="D141" s="932"/>
      <c r="E141" s="932"/>
      <c r="F141" s="933"/>
      <c r="G141" s="934"/>
      <c r="H141" s="932"/>
      <c r="I141" s="932"/>
      <c r="J141" s="933"/>
      <c r="K141" s="935"/>
      <c r="L141" s="936"/>
      <c r="M141" s="936"/>
      <c r="N141" s="937"/>
      <c r="O141" s="332"/>
      <c r="P141" s="333"/>
      <c r="Q141" s="931"/>
      <c r="R141" s="932"/>
      <c r="S141" s="932"/>
      <c r="T141" s="932"/>
      <c r="U141" s="933"/>
      <c r="V141" s="934"/>
      <c r="W141" s="932"/>
      <c r="X141" s="932"/>
      <c r="Y141" s="932"/>
      <c r="Z141" s="933"/>
      <c r="AA141" s="935"/>
      <c r="AB141" s="936"/>
      <c r="AC141" s="938"/>
      <c r="AD141" s="957"/>
      <c r="AE141" s="958"/>
      <c r="AF141" s="959"/>
      <c r="AG141" s="939"/>
      <c r="AH141" s="940"/>
      <c r="AI141" s="941"/>
      <c r="AJ141" s="942"/>
      <c r="AK141" s="942"/>
      <c r="AL141" s="942"/>
      <c r="AM141" s="942"/>
      <c r="AN141" s="943"/>
      <c r="AO141" s="944"/>
      <c r="AP141" s="932"/>
      <c r="AQ141" s="932"/>
      <c r="AR141" s="932"/>
      <c r="AS141" s="932"/>
      <c r="AT141" s="945"/>
      <c r="AU141" s="946"/>
      <c r="AV141" s="926"/>
      <c r="AW141" s="925"/>
      <c r="AX141" s="926"/>
      <c r="AY141" s="925"/>
      <c r="AZ141" s="926"/>
      <c r="BA141" s="925"/>
      <c r="BB141" s="926"/>
      <c r="BC141" s="925"/>
      <c r="BD141" s="926"/>
      <c r="BE141" s="925"/>
      <c r="BF141" s="927"/>
      <c r="BG141" s="927"/>
      <c r="BH141" s="927"/>
      <c r="BI141" s="927"/>
      <c r="BJ141" s="927"/>
      <c r="BK141" s="927"/>
      <c r="BL141" s="928"/>
    </row>
    <row r="142" spans="1:64" ht="21.75" hidden="1" customHeight="1" x14ac:dyDescent="0.45">
      <c r="A142" s="929">
        <v>125</v>
      </c>
      <c r="B142" s="930"/>
      <c r="C142" s="931"/>
      <c r="D142" s="932"/>
      <c r="E142" s="932"/>
      <c r="F142" s="933"/>
      <c r="G142" s="934"/>
      <c r="H142" s="932"/>
      <c r="I142" s="932"/>
      <c r="J142" s="933"/>
      <c r="K142" s="935"/>
      <c r="L142" s="936"/>
      <c r="M142" s="936"/>
      <c r="N142" s="937"/>
      <c r="O142" s="332"/>
      <c r="P142" s="333"/>
      <c r="Q142" s="931"/>
      <c r="R142" s="932"/>
      <c r="S142" s="932"/>
      <c r="T142" s="932"/>
      <c r="U142" s="933"/>
      <c r="V142" s="934"/>
      <c r="W142" s="932"/>
      <c r="X142" s="932"/>
      <c r="Y142" s="932"/>
      <c r="Z142" s="933"/>
      <c r="AA142" s="935"/>
      <c r="AB142" s="936"/>
      <c r="AC142" s="938"/>
      <c r="AD142" s="957"/>
      <c r="AE142" s="958"/>
      <c r="AF142" s="959"/>
      <c r="AG142" s="939"/>
      <c r="AH142" s="940"/>
      <c r="AI142" s="941"/>
      <c r="AJ142" s="942"/>
      <c r="AK142" s="942"/>
      <c r="AL142" s="942"/>
      <c r="AM142" s="942"/>
      <c r="AN142" s="943"/>
      <c r="AO142" s="944"/>
      <c r="AP142" s="932"/>
      <c r="AQ142" s="932"/>
      <c r="AR142" s="932"/>
      <c r="AS142" s="932"/>
      <c r="AT142" s="945"/>
      <c r="AU142" s="946"/>
      <c r="AV142" s="926"/>
      <c r="AW142" s="925"/>
      <c r="AX142" s="926"/>
      <c r="AY142" s="925"/>
      <c r="AZ142" s="926"/>
      <c r="BA142" s="925"/>
      <c r="BB142" s="926"/>
      <c r="BC142" s="925"/>
      <c r="BD142" s="926"/>
      <c r="BE142" s="925"/>
      <c r="BF142" s="927"/>
      <c r="BG142" s="927"/>
      <c r="BH142" s="927"/>
      <c r="BI142" s="927"/>
      <c r="BJ142" s="927"/>
      <c r="BK142" s="927"/>
      <c r="BL142" s="928"/>
    </row>
    <row r="143" spans="1:64" ht="21.75" hidden="1" customHeight="1" x14ac:dyDescent="0.45">
      <c r="A143" s="929">
        <v>126</v>
      </c>
      <c r="B143" s="930"/>
      <c r="C143" s="931"/>
      <c r="D143" s="932"/>
      <c r="E143" s="932"/>
      <c r="F143" s="933"/>
      <c r="G143" s="934"/>
      <c r="H143" s="932"/>
      <c r="I143" s="932"/>
      <c r="J143" s="933"/>
      <c r="K143" s="935"/>
      <c r="L143" s="936"/>
      <c r="M143" s="936"/>
      <c r="N143" s="937"/>
      <c r="O143" s="332"/>
      <c r="P143" s="333"/>
      <c r="Q143" s="931"/>
      <c r="R143" s="932"/>
      <c r="S143" s="932"/>
      <c r="T143" s="932"/>
      <c r="U143" s="933"/>
      <c r="V143" s="934"/>
      <c r="W143" s="932"/>
      <c r="X143" s="932"/>
      <c r="Y143" s="932"/>
      <c r="Z143" s="933"/>
      <c r="AA143" s="935"/>
      <c r="AB143" s="936"/>
      <c r="AC143" s="938"/>
      <c r="AD143" s="957"/>
      <c r="AE143" s="958"/>
      <c r="AF143" s="959"/>
      <c r="AG143" s="939"/>
      <c r="AH143" s="940"/>
      <c r="AI143" s="941"/>
      <c r="AJ143" s="942"/>
      <c r="AK143" s="942"/>
      <c r="AL143" s="942"/>
      <c r="AM143" s="942"/>
      <c r="AN143" s="943"/>
      <c r="AO143" s="944"/>
      <c r="AP143" s="932"/>
      <c r="AQ143" s="932"/>
      <c r="AR143" s="932"/>
      <c r="AS143" s="932"/>
      <c r="AT143" s="945"/>
      <c r="AU143" s="946"/>
      <c r="AV143" s="926"/>
      <c r="AW143" s="925"/>
      <c r="AX143" s="926"/>
      <c r="AY143" s="925"/>
      <c r="AZ143" s="926"/>
      <c r="BA143" s="925"/>
      <c r="BB143" s="926"/>
      <c r="BC143" s="925"/>
      <c r="BD143" s="926"/>
      <c r="BE143" s="925"/>
      <c r="BF143" s="927"/>
      <c r="BG143" s="927"/>
      <c r="BH143" s="927"/>
      <c r="BI143" s="927"/>
      <c r="BJ143" s="927"/>
      <c r="BK143" s="927"/>
      <c r="BL143" s="928"/>
    </row>
    <row r="144" spans="1:64" ht="21.75" hidden="1" customHeight="1" x14ac:dyDescent="0.45">
      <c r="A144" s="929">
        <v>127</v>
      </c>
      <c r="B144" s="930"/>
      <c r="C144" s="931"/>
      <c r="D144" s="932"/>
      <c r="E144" s="932"/>
      <c r="F144" s="933"/>
      <c r="G144" s="934"/>
      <c r="H144" s="932"/>
      <c r="I144" s="932"/>
      <c r="J144" s="933"/>
      <c r="K144" s="935"/>
      <c r="L144" s="936"/>
      <c r="M144" s="936"/>
      <c r="N144" s="937"/>
      <c r="O144" s="332"/>
      <c r="P144" s="333"/>
      <c r="Q144" s="931"/>
      <c r="R144" s="932"/>
      <c r="S144" s="932"/>
      <c r="T144" s="932"/>
      <c r="U144" s="933"/>
      <c r="V144" s="934"/>
      <c r="W144" s="932"/>
      <c r="X144" s="932"/>
      <c r="Y144" s="932"/>
      <c r="Z144" s="933"/>
      <c r="AA144" s="935"/>
      <c r="AB144" s="936"/>
      <c r="AC144" s="938"/>
      <c r="AD144" s="957"/>
      <c r="AE144" s="958"/>
      <c r="AF144" s="959"/>
      <c r="AG144" s="939"/>
      <c r="AH144" s="940"/>
      <c r="AI144" s="941"/>
      <c r="AJ144" s="942"/>
      <c r="AK144" s="942"/>
      <c r="AL144" s="942"/>
      <c r="AM144" s="942"/>
      <c r="AN144" s="943"/>
      <c r="AO144" s="944"/>
      <c r="AP144" s="932"/>
      <c r="AQ144" s="932"/>
      <c r="AR144" s="932"/>
      <c r="AS144" s="932"/>
      <c r="AT144" s="945"/>
      <c r="AU144" s="946"/>
      <c r="AV144" s="926"/>
      <c r="AW144" s="925"/>
      <c r="AX144" s="926"/>
      <c r="AY144" s="925"/>
      <c r="AZ144" s="926"/>
      <c r="BA144" s="925"/>
      <c r="BB144" s="926"/>
      <c r="BC144" s="925"/>
      <c r="BD144" s="926"/>
      <c r="BE144" s="925"/>
      <c r="BF144" s="927"/>
      <c r="BG144" s="927"/>
      <c r="BH144" s="927"/>
      <c r="BI144" s="927"/>
      <c r="BJ144" s="927"/>
      <c r="BK144" s="927"/>
      <c r="BL144" s="928"/>
    </row>
    <row r="145" spans="1:64" ht="21.75" hidden="1" customHeight="1" x14ac:dyDescent="0.45">
      <c r="A145" s="929">
        <v>128</v>
      </c>
      <c r="B145" s="930"/>
      <c r="C145" s="931"/>
      <c r="D145" s="932"/>
      <c r="E145" s="932"/>
      <c r="F145" s="933"/>
      <c r="G145" s="934"/>
      <c r="H145" s="932"/>
      <c r="I145" s="932"/>
      <c r="J145" s="933"/>
      <c r="K145" s="935"/>
      <c r="L145" s="936"/>
      <c r="M145" s="936"/>
      <c r="N145" s="937"/>
      <c r="O145" s="332"/>
      <c r="P145" s="333"/>
      <c r="Q145" s="931"/>
      <c r="R145" s="932"/>
      <c r="S145" s="932"/>
      <c r="T145" s="932"/>
      <c r="U145" s="933"/>
      <c r="V145" s="934"/>
      <c r="W145" s="932"/>
      <c r="X145" s="932"/>
      <c r="Y145" s="932"/>
      <c r="Z145" s="933"/>
      <c r="AA145" s="935"/>
      <c r="AB145" s="936"/>
      <c r="AC145" s="938"/>
      <c r="AD145" s="957"/>
      <c r="AE145" s="958"/>
      <c r="AF145" s="959"/>
      <c r="AG145" s="939"/>
      <c r="AH145" s="940"/>
      <c r="AI145" s="941"/>
      <c r="AJ145" s="942"/>
      <c r="AK145" s="942"/>
      <c r="AL145" s="942"/>
      <c r="AM145" s="942"/>
      <c r="AN145" s="943"/>
      <c r="AO145" s="944"/>
      <c r="AP145" s="932"/>
      <c r="AQ145" s="932"/>
      <c r="AR145" s="932"/>
      <c r="AS145" s="932"/>
      <c r="AT145" s="945"/>
      <c r="AU145" s="946"/>
      <c r="AV145" s="926"/>
      <c r="AW145" s="925"/>
      <c r="AX145" s="926"/>
      <c r="AY145" s="925"/>
      <c r="AZ145" s="926"/>
      <c r="BA145" s="925"/>
      <c r="BB145" s="926"/>
      <c r="BC145" s="925"/>
      <c r="BD145" s="926"/>
      <c r="BE145" s="925"/>
      <c r="BF145" s="927"/>
      <c r="BG145" s="927"/>
      <c r="BH145" s="927"/>
      <c r="BI145" s="927"/>
      <c r="BJ145" s="927"/>
      <c r="BK145" s="927"/>
      <c r="BL145" s="928"/>
    </row>
    <row r="146" spans="1:64" ht="21.75" hidden="1" customHeight="1" x14ac:dyDescent="0.45">
      <c r="A146" s="929">
        <v>129</v>
      </c>
      <c r="B146" s="930"/>
      <c r="C146" s="931"/>
      <c r="D146" s="932"/>
      <c r="E146" s="932"/>
      <c r="F146" s="933"/>
      <c r="G146" s="934"/>
      <c r="H146" s="932"/>
      <c r="I146" s="932"/>
      <c r="J146" s="933"/>
      <c r="K146" s="935"/>
      <c r="L146" s="936"/>
      <c r="M146" s="936"/>
      <c r="N146" s="937"/>
      <c r="O146" s="332"/>
      <c r="P146" s="333"/>
      <c r="Q146" s="931"/>
      <c r="R146" s="932"/>
      <c r="S146" s="932"/>
      <c r="T146" s="932"/>
      <c r="U146" s="933"/>
      <c r="V146" s="934"/>
      <c r="W146" s="932"/>
      <c r="X146" s="932"/>
      <c r="Y146" s="932"/>
      <c r="Z146" s="933"/>
      <c r="AA146" s="935"/>
      <c r="AB146" s="936"/>
      <c r="AC146" s="938"/>
      <c r="AD146" s="957"/>
      <c r="AE146" s="958"/>
      <c r="AF146" s="959"/>
      <c r="AG146" s="939"/>
      <c r="AH146" s="940"/>
      <c r="AI146" s="941"/>
      <c r="AJ146" s="942"/>
      <c r="AK146" s="942"/>
      <c r="AL146" s="942"/>
      <c r="AM146" s="942"/>
      <c r="AN146" s="943"/>
      <c r="AO146" s="944"/>
      <c r="AP146" s="932"/>
      <c r="AQ146" s="932"/>
      <c r="AR146" s="932"/>
      <c r="AS146" s="932"/>
      <c r="AT146" s="945"/>
      <c r="AU146" s="946"/>
      <c r="AV146" s="926"/>
      <c r="AW146" s="925"/>
      <c r="AX146" s="926"/>
      <c r="AY146" s="925"/>
      <c r="AZ146" s="926"/>
      <c r="BA146" s="925"/>
      <c r="BB146" s="926"/>
      <c r="BC146" s="925"/>
      <c r="BD146" s="926"/>
      <c r="BE146" s="925"/>
      <c r="BF146" s="927"/>
      <c r="BG146" s="927"/>
      <c r="BH146" s="927"/>
      <c r="BI146" s="927"/>
      <c r="BJ146" s="927"/>
      <c r="BK146" s="927"/>
      <c r="BL146" s="928"/>
    </row>
    <row r="147" spans="1:64" ht="21.75" hidden="1" customHeight="1" x14ac:dyDescent="0.45">
      <c r="A147" s="929">
        <v>130</v>
      </c>
      <c r="B147" s="930"/>
      <c r="C147" s="931"/>
      <c r="D147" s="932"/>
      <c r="E147" s="932"/>
      <c r="F147" s="933"/>
      <c r="G147" s="934"/>
      <c r="H147" s="932"/>
      <c r="I147" s="932"/>
      <c r="J147" s="933"/>
      <c r="K147" s="935"/>
      <c r="L147" s="936"/>
      <c r="M147" s="936"/>
      <c r="N147" s="937"/>
      <c r="O147" s="332"/>
      <c r="P147" s="333"/>
      <c r="Q147" s="931"/>
      <c r="R147" s="932"/>
      <c r="S147" s="932"/>
      <c r="T147" s="932"/>
      <c r="U147" s="933"/>
      <c r="V147" s="934"/>
      <c r="W147" s="932"/>
      <c r="X147" s="932"/>
      <c r="Y147" s="932"/>
      <c r="Z147" s="933"/>
      <c r="AA147" s="935"/>
      <c r="AB147" s="936"/>
      <c r="AC147" s="938"/>
      <c r="AD147" s="957"/>
      <c r="AE147" s="958"/>
      <c r="AF147" s="959"/>
      <c r="AG147" s="939"/>
      <c r="AH147" s="940"/>
      <c r="AI147" s="941"/>
      <c r="AJ147" s="942"/>
      <c r="AK147" s="942"/>
      <c r="AL147" s="942"/>
      <c r="AM147" s="942"/>
      <c r="AN147" s="943"/>
      <c r="AO147" s="944"/>
      <c r="AP147" s="932"/>
      <c r="AQ147" s="932"/>
      <c r="AR147" s="932"/>
      <c r="AS147" s="932"/>
      <c r="AT147" s="945"/>
      <c r="AU147" s="946"/>
      <c r="AV147" s="926"/>
      <c r="AW147" s="925"/>
      <c r="AX147" s="926"/>
      <c r="AY147" s="925"/>
      <c r="AZ147" s="926"/>
      <c r="BA147" s="925"/>
      <c r="BB147" s="926"/>
      <c r="BC147" s="925"/>
      <c r="BD147" s="926"/>
      <c r="BE147" s="925"/>
      <c r="BF147" s="927"/>
      <c r="BG147" s="927"/>
      <c r="BH147" s="927"/>
      <c r="BI147" s="927"/>
      <c r="BJ147" s="927"/>
      <c r="BK147" s="927"/>
      <c r="BL147" s="928"/>
    </row>
    <row r="148" spans="1:64" ht="21.75" hidden="1" customHeight="1" x14ac:dyDescent="0.45">
      <c r="A148" s="929">
        <v>131</v>
      </c>
      <c r="B148" s="930"/>
      <c r="C148" s="931"/>
      <c r="D148" s="932"/>
      <c r="E148" s="932"/>
      <c r="F148" s="933"/>
      <c r="G148" s="934"/>
      <c r="H148" s="932"/>
      <c r="I148" s="932"/>
      <c r="J148" s="933"/>
      <c r="K148" s="935"/>
      <c r="L148" s="936"/>
      <c r="M148" s="936"/>
      <c r="N148" s="937"/>
      <c r="O148" s="332"/>
      <c r="P148" s="333"/>
      <c r="Q148" s="931"/>
      <c r="R148" s="932"/>
      <c r="S148" s="932"/>
      <c r="T148" s="932"/>
      <c r="U148" s="933"/>
      <c r="V148" s="934"/>
      <c r="W148" s="932"/>
      <c r="X148" s="932"/>
      <c r="Y148" s="932"/>
      <c r="Z148" s="933"/>
      <c r="AA148" s="935"/>
      <c r="AB148" s="936"/>
      <c r="AC148" s="938"/>
      <c r="AD148" s="957"/>
      <c r="AE148" s="958"/>
      <c r="AF148" s="959"/>
      <c r="AG148" s="939"/>
      <c r="AH148" s="940"/>
      <c r="AI148" s="941"/>
      <c r="AJ148" s="942"/>
      <c r="AK148" s="942"/>
      <c r="AL148" s="942"/>
      <c r="AM148" s="942"/>
      <c r="AN148" s="943"/>
      <c r="AO148" s="944"/>
      <c r="AP148" s="932"/>
      <c r="AQ148" s="932"/>
      <c r="AR148" s="932"/>
      <c r="AS148" s="932"/>
      <c r="AT148" s="945"/>
      <c r="AU148" s="946"/>
      <c r="AV148" s="926"/>
      <c r="AW148" s="925"/>
      <c r="AX148" s="926"/>
      <c r="AY148" s="925"/>
      <c r="AZ148" s="926"/>
      <c r="BA148" s="925"/>
      <c r="BB148" s="926"/>
      <c r="BC148" s="925"/>
      <c r="BD148" s="926"/>
      <c r="BE148" s="925"/>
      <c r="BF148" s="927"/>
      <c r="BG148" s="927"/>
      <c r="BH148" s="927"/>
      <c r="BI148" s="927"/>
      <c r="BJ148" s="927"/>
      <c r="BK148" s="927"/>
      <c r="BL148" s="928"/>
    </row>
    <row r="149" spans="1:64" ht="21.75" hidden="1" customHeight="1" x14ac:dyDescent="0.45">
      <c r="A149" s="929">
        <v>132</v>
      </c>
      <c r="B149" s="930"/>
      <c r="C149" s="931"/>
      <c r="D149" s="932"/>
      <c r="E149" s="932"/>
      <c r="F149" s="933"/>
      <c r="G149" s="934"/>
      <c r="H149" s="932"/>
      <c r="I149" s="932"/>
      <c r="J149" s="933"/>
      <c r="K149" s="935"/>
      <c r="L149" s="936"/>
      <c r="M149" s="936"/>
      <c r="N149" s="937"/>
      <c r="O149" s="332"/>
      <c r="P149" s="333"/>
      <c r="Q149" s="931"/>
      <c r="R149" s="932"/>
      <c r="S149" s="932"/>
      <c r="T149" s="932"/>
      <c r="U149" s="933"/>
      <c r="V149" s="934"/>
      <c r="W149" s="932"/>
      <c r="X149" s="932"/>
      <c r="Y149" s="932"/>
      <c r="Z149" s="933"/>
      <c r="AA149" s="935"/>
      <c r="AB149" s="936"/>
      <c r="AC149" s="938"/>
      <c r="AD149" s="957"/>
      <c r="AE149" s="958"/>
      <c r="AF149" s="959"/>
      <c r="AG149" s="939"/>
      <c r="AH149" s="940"/>
      <c r="AI149" s="941"/>
      <c r="AJ149" s="942"/>
      <c r="AK149" s="942"/>
      <c r="AL149" s="942"/>
      <c r="AM149" s="942"/>
      <c r="AN149" s="943"/>
      <c r="AO149" s="944"/>
      <c r="AP149" s="932"/>
      <c r="AQ149" s="932"/>
      <c r="AR149" s="932"/>
      <c r="AS149" s="932"/>
      <c r="AT149" s="945"/>
      <c r="AU149" s="946"/>
      <c r="AV149" s="926"/>
      <c r="AW149" s="925"/>
      <c r="AX149" s="926"/>
      <c r="AY149" s="925"/>
      <c r="AZ149" s="926"/>
      <c r="BA149" s="925"/>
      <c r="BB149" s="926"/>
      <c r="BC149" s="925"/>
      <c r="BD149" s="926"/>
      <c r="BE149" s="925"/>
      <c r="BF149" s="927"/>
      <c r="BG149" s="927"/>
      <c r="BH149" s="927"/>
      <c r="BI149" s="927"/>
      <c r="BJ149" s="927"/>
      <c r="BK149" s="927"/>
      <c r="BL149" s="928"/>
    </row>
    <row r="150" spans="1:64" ht="21.75" hidden="1" customHeight="1" x14ac:dyDescent="0.45">
      <c r="A150" s="929">
        <v>133</v>
      </c>
      <c r="B150" s="930"/>
      <c r="C150" s="931"/>
      <c r="D150" s="932"/>
      <c r="E150" s="932"/>
      <c r="F150" s="933"/>
      <c r="G150" s="934"/>
      <c r="H150" s="932"/>
      <c r="I150" s="932"/>
      <c r="J150" s="933"/>
      <c r="K150" s="935"/>
      <c r="L150" s="936"/>
      <c r="M150" s="936"/>
      <c r="N150" s="937"/>
      <c r="O150" s="332"/>
      <c r="P150" s="333"/>
      <c r="Q150" s="931"/>
      <c r="R150" s="932"/>
      <c r="S150" s="932"/>
      <c r="T150" s="932"/>
      <c r="U150" s="933"/>
      <c r="V150" s="934"/>
      <c r="W150" s="932"/>
      <c r="X150" s="932"/>
      <c r="Y150" s="932"/>
      <c r="Z150" s="933"/>
      <c r="AA150" s="935"/>
      <c r="AB150" s="936"/>
      <c r="AC150" s="938"/>
      <c r="AD150" s="957"/>
      <c r="AE150" s="958"/>
      <c r="AF150" s="959"/>
      <c r="AG150" s="939"/>
      <c r="AH150" s="940"/>
      <c r="AI150" s="941"/>
      <c r="AJ150" s="942"/>
      <c r="AK150" s="942"/>
      <c r="AL150" s="942"/>
      <c r="AM150" s="942"/>
      <c r="AN150" s="943"/>
      <c r="AO150" s="944"/>
      <c r="AP150" s="932"/>
      <c r="AQ150" s="932"/>
      <c r="AR150" s="932"/>
      <c r="AS150" s="932"/>
      <c r="AT150" s="945"/>
      <c r="AU150" s="946"/>
      <c r="AV150" s="926"/>
      <c r="AW150" s="925"/>
      <c r="AX150" s="926"/>
      <c r="AY150" s="925"/>
      <c r="AZ150" s="926"/>
      <c r="BA150" s="925"/>
      <c r="BB150" s="926"/>
      <c r="BC150" s="925"/>
      <c r="BD150" s="926"/>
      <c r="BE150" s="925"/>
      <c r="BF150" s="927"/>
      <c r="BG150" s="927"/>
      <c r="BH150" s="927"/>
      <c r="BI150" s="927"/>
      <c r="BJ150" s="927"/>
      <c r="BK150" s="927"/>
      <c r="BL150" s="928"/>
    </row>
    <row r="151" spans="1:64" ht="21.75" hidden="1" customHeight="1" x14ac:dyDescent="0.45">
      <c r="A151" s="929">
        <v>134</v>
      </c>
      <c r="B151" s="930"/>
      <c r="C151" s="931"/>
      <c r="D151" s="932"/>
      <c r="E151" s="932"/>
      <c r="F151" s="933"/>
      <c r="G151" s="934"/>
      <c r="H151" s="932"/>
      <c r="I151" s="932"/>
      <c r="J151" s="933"/>
      <c r="K151" s="935"/>
      <c r="L151" s="936"/>
      <c r="M151" s="936"/>
      <c r="N151" s="937"/>
      <c r="O151" s="332"/>
      <c r="P151" s="333"/>
      <c r="Q151" s="931"/>
      <c r="R151" s="932"/>
      <c r="S151" s="932"/>
      <c r="T151" s="932"/>
      <c r="U151" s="933"/>
      <c r="V151" s="934"/>
      <c r="W151" s="932"/>
      <c r="X151" s="932"/>
      <c r="Y151" s="932"/>
      <c r="Z151" s="933"/>
      <c r="AA151" s="935"/>
      <c r="AB151" s="936"/>
      <c r="AC151" s="938"/>
      <c r="AD151" s="957"/>
      <c r="AE151" s="958"/>
      <c r="AF151" s="959"/>
      <c r="AG151" s="939"/>
      <c r="AH151" s="940"/>
      <c r="AI151" s="941"/>
      <c r="AJ151" s="942"/>
      <c r="AK151" s="942"/>
      <c r="AL151" s="942"/>
      <c r="AM151" s="942"/>
      <c r="AN151" s="943"/>
      <c r="AO151" s="944"/>
      <c r="AP151" s="932"/>
      <c r="AQ151" s="932"/>
      <c r="AR151" s="932"/>
      <c r="AS151" s="932"/>
      <c r="AT151" s="945"/>
      <c r="AU151" s="946"/>
      <c r="AV151" s="926"/>
      <c r="AW151" s="925"/>
      <c r="AX151" s="926"/>
      <c r="AY151" s="925"/>
      <c r="AZ151" s="926"/>
      <c r="BA151" s="925"/>
      <c r="BB151" s="926"/>
      <c r="BC151" s="925"/>
      <c r="BD151" s="926"/>
      <c r="BE151" s="925"/>
      <c r="BF151" s="927"/>
      <c r="BG151" s="927"/>
      <c r="BH151" s="927"/>
      <c r="BI151" s="927"/>
      <c r="BJ151" s="927"/>
      <c r="BK151" s="927"/>
      <c r="BL151" s="928"/>
    </row>
    <row r="152" spans="1:64" ht="21.75" hidden="1" customHeight="1" x14ac:dyDescent="0.45">
      <c r="A152" s="929">
        <v>135</v>
      </c>
      <c r="B152" s="930"/>
      <c r="C152" s="931"/>
      <c r="D152" s="932"/>
      <c r="E152" s="932"/>
      <c r="F152" s="933"/>
      <c r="G152" s="934"/>
      <c r="H152" s="932"/>
      <c r="I152" s="932"/>
      <c r="J152" s="933"/>
      <c r="K152" s="935"/>
      <c r="L152" s="936"/>
      <c r="M152" s="936"/>
      <c r="N152" s="937"/>
      <c r="O152" s="332"/>
      <c r="P152" s="333"/>
      <c r="Q152" s="931"/>
      <c r="R152" s="932"/>
      <c r="S152" s="932"/>
      <c r="T152" s="932"/>
      <c r="U152" s="933"/>
      <c r="V152" s="934"/>
      <c r="W152" s="932"/>
      <c r="X152" s="932"/>
      <c r="Y152" s="932"/>
      <c r="Z152" s="933"/>
      <c r="AA152" s="935"/>
      <c r="AB152" s="936"/>
      <c r="AC152" s="938"/>
      <c r="AD152" s="957"/>
      <c r="AE152" s="958"/>
      <c r="AF152" s="959"/>
      <c r="AG152" s="939"/>
      <c r="AH152" s="940"/>
      <c r="AI152" s="941"/>
      <c r="AJ152" s="942"/>
      <c r="AK152" s="942"/>
      <c r="AL152" s="942"/>
      <c r="AM152" s="942"/>
      <c r="AN152" s="943"/>
      <c r="AO152" s="944"/>
      <c r="AP152" s="932"/>
      <c r="AQ152" s="932"/>
      <c r="AR152" s="932"/>
      <c r="AS152" s="932"/>
      <c r="AT152" s="945"/>
      <c r="AU152" s="946"/>
      <c r="AV152" s="926"/>
      <c r="AW152" s="925"/>
      <c r="AX152" s="926"/>
      <c r="AY152" s="925"/>
      <c r="AZ152" s="926"/>
      <c r="BA152" s="925"/>
      <c r="BB152" s="926"/>
      <c r="BC152" s="925"/>
      <c r="BD152" s="926"/>
      <c r="BE152" s="925"/>
      <c r="BF152" s="927"/>
      <c r="BG152" s="927"/>
      <c r="BH152" s="927"/>
      <c r="BI152" s="927"/>
      <c r="BJ152" s="927"/>
      <c r="BK152" s="927"/>
      <c r="BL152" s="928"/>
    </row>
    <row r="153" spans="1:64" ht="21.75" hidden="1" customHeight="1" x14ac:dyDescent="0.45">
      <c r="A153" s="929">
        <v>136</v>
      </c>
      <c r="B153" s="930"/>
      <c r="C153" s="931"/>
      <c r="D153" s="932"/>
      <c r="E153" s="932"/>
      <c r="F153" s="933"/>
      <c r="G153" s="934"/>
      <c r="H153" s="932"/>
      <c r="I153" s="932"/>
      <c r="J153" s="933"/>
      <c r="K153" s="935"/>
      <c r="L153" s="936"/>
      <c r="M153" s="936"/>
      <c r="N153" s="937"/>
      <c r="O153" s="332"/>
      <c r="P153" s="333"/>
      <c r="Q153" s="931"/>
      <c r="R153" s="932"/>
      <c r="S153" s="932"/>
      <c r="T153" s="932"/>
      <c r="U153" s="933"/>
      <c r="V153" s="934"/>
      <c r="W153" s="932"/>
      <c r="X153" s="932"/>
      <c r="Y153" s="932"/>
      <c r="Z153" s="933"/>
      <c r="AA153" s="935"/>
      <c r="AB153" s="936"/>
      <c r="AC153" s="938"/>
      <c r="AD153" s="957"/>
      <c r="AE153" s="958"/>
      <c r="AF153" s="959"/>
      <c r="AG153" s="939"/>
      <c r="AH153" s="940"/>
      <c r="AI153" s="941"/>
      <c r="AJ153" s="942"/>
      <c r="AK153" s="942"/>
      <c r="AL153" s="942"/>
      <c r="AM153" s="942"/>
      <c r="AN153" s="943"/>
      <c r="AO153" s="944"/>
      <c r="AP153" s="932"/>
      <c r="AQ153" s="932"/>
      <c r="AR153" s="932"/>
      <c r="AS153" s="932"/>
      <c r="AT153" s="945"/>
      <c r="AU153" s="946"/>
      <c r="AV153" s="926"/>
      <c r="AW153" s="925"/>
      <c r="AX153" s="926"/>
      <c r="AY153" s="925"/>
      <c r="AZ153" s="926"/>
      <c r="BA153" s="925"/>
      <c r="BB153" s="926"/>
      <c r="BC153" s="925"/>
      <c r="BD153" s="926"/>
      <c r="BE153" s="925"/>
      <c r="BF153" s="927"/>
      <c r="BG153" s="927"/>
      <c r="BH153" s="927"/>
      <c r="BI153" s="927"/>
      <c r="BJ153" s="927"/>
      <c r="BK153" s="927"/>
      <c r="BL153" s="928"/>
    </row>
    <row r="154" spans="1:64" ht="21.75" hidden="1" customHeight="1" x14ac:dyDescent="0.45">
      <c r="A154" s="929">
        <v>137</v>
      </c>
      <c r="B154" s="930"/>
      <c r="C154" s="931"/>
      <c r="D154" s="932"/>
      <c r="E154" s="932"/>
      <c r="F154" s="933"/>
      <c r="G154" s="934"/>
      <c r="H154" s="932"/>
      <c r="I154" s="932"/>
      <c r="J154" s="933"/>
      <c r="K154" s="935"/>
      <c r="L154" s="936"/>
      <c r="M154" s="936"/>
      <c r="N154" s="937"/>
      <c r="O154" s="332"/>
      <c r="P154" s="333"/>
      <c r="Q154" s="931"/>
      <c r="R154" s="932"/>
      <c r="S154" s="932"/>
      <c r="T154" s="932"/>
      <c r="U154" s="933"/>
      <c r="V154" s="934"/>
      <c r="W154" s="932"/>
      <c r="X154" s="932"/>
      <c r="Y154" s="932"/>
      <c r="Z154" s="933"/>
      <c r="AA154" s="935"/>
      <c r="AB154" s="936"/>
      <c r="AC154" s="938"/>
      <c r="AD154" s="957"/>
      <c r="AE154" s="958"/>
      <c r="AF154" s="959"/>
      <c r="AG154" s="939"/>
      <c r="AH154" s="940"/>
      <c r="AI154" s="941"/>
      <c r="AJ154" s="942"/>
      <c r="AK154" s="942"/>
      <c r="AL154" s="942"/>
      <c r="AM154" s="942"/>
      <c r="AN154" s="943"/>
      <c r="AO154" s="944"/>
      <c r="AP154" s="932"/>
      <c r="AQ154" s="932"/>
      <c r="AR154" s="932"/>
      <c r="AS154" s="932"/>
      <c r="AT154" s="945"/>
      <c r="AU154" s="946"/>
      <c r="AV154" s="926"/>
      <c r="AW154" s="925"/>
      <c r="AX154" s="926"/>
      <c r="AY154" s="925"/>
      <c r="AZ154" s="926"/>
      <c r="BA154" s="925"/>
      <c r="BB154" s="926"/>
      <c r="BC154" s="925"/>
      <c r="BD154" s="926"/>
      <c r="BE154" s="925"/>
      <c r="BF154" s="927"/>
      <c r="BG154" s="927"/>
      <c r="BH154" s="927"/>
      <c r="BI154" s="927"/>
      <c r="BJ154" s="927"/>
      <c r="BK154" s="927"/>
      <c r="BL154" s="928"/>
    </row>
    <row r="155" spans="1:64" ht="21.75" hidden="1" customHeight="1" x14ac:dyDescent="0.45">
      <c r="A155" s="929">
        <v>138</v>
      </c>
      <c r="B155" s="930"/>
      <c r="C155" s="931"/>
      <c r="D155" s="932"/>
      <c r="E155" s="932"/>
      <c r="F155" s="933"/>
      <c r="G155" s="934"/>
      <c r="H155" s="932"/>
      <c r="I155" s="932"/>
      <c r="J155" s="933"/>
      <c r="K155" s="935"/>
      <c r="L155" s="936"/>
      <c r="M155" s="936"/>
      <c r="N155" s="937"/>
      <c r="O155" s="332"/>
      <c r="P155" s="333"/>
      <c r="Q155" s="931"/>
      <c r="R155" s="932"/>
      <c r="S155" s="932"/>
      <c r="T155" s="932"/>
      <c r="U155" s="933"/>
      <c r="V155" s="934"/>
      <c r="W155" s="932"/>
      <c r="X155" s="932"/>
      <c r="Y155" s="932"/>
      <c r="Z155" s="933"/>
      <c r="AA155" s="935"/>
      <c r="AB155" s="936"/>
      <c r="AC155" s="938"/>
      <c r="AD155" s="957"/>
      <c r="AE155" s="958"/>
      <c r="AF155" s="959"/>
      <c r="AG155" s="939"/>
      <c r="AH155" s="940"/>
      <c r="AI155" s="941"/>
      <c r="AJ155" s="942"/>
      <c r="AK155" s="942"/>
      <c r="AL155" s="942"/>
      <c r="AM155" s="942"/>
      <c r="AN155" s="943"/>
      <c r="AO155" s="944"/>
      <c r="AP155" s="932"/>
      <c r="AQ155" s="932"/>
      <c r="AR155" s="932"/>
      <c r="AS155" s="932"/>
      <c r="AT155" s="945"/>
      <c r="AU155" s="946"/>
      <c r="AV155" s="926"/>
      <c r="AW155" s="925"/>
      <c r="AX155" s="926"/>
      <c r="AY155" s="925"/>
      <c r="AZ155" s="926"/>
      <c r="BA155" s="925"/>
      <c r="BB155" s="926"/>
      <c r="BC155" s="925"/>
      <c r="BD155" s="926"/>
      <c r="BE155" s="925"/>
      <c r="BF155" s="927"/>
      <c r="BG155" s="927"/>
      <c r="BH155" s="927"/>
      <c r="BI155" s="927"/>
      <c r="BJ155" s="927"/>
      <c r="BK155" s="927"/>
      <c r="BL155" s="928"/>
    </row>
    <row r="156" spans="1:64" ht="21.75" hidden="1" customHeight="1" x14ac:dyDescent="0.45">
      <c r="A156" s="929">
        <v>139</v>
      </c>
      <c r="B156" s="930"/>
      <c r="C156" s="931"/>
      <c r="D156" s="932"/>
      <c r="E156" s="932"/>
      <c r="F156" s="933"/>
      <c r="G156" s="934"/>
      <c r="H156" s="932"/>
      <c r="I156" s="932"/>
      <c r="J156" s="933"/>
      <c r="K156" s="935"/>
      <c r="L156" s="936"/>
      <c r="M156" s="936"/>
      <c r="N156" s="937"/>
      <c r="O156" s="332"/>
      <c r="P156" s="333"/>
      <c r="Q156" s="931"/>
      <c r="R156" s="932"/>
      <c r="S156" s="932"/>
      <c r="T156" s="932"/>
      <c r="U156" s="933"/>
      <c r="V156" s="934"/>
      <c r="W156" s="932"/>
      <c r="X156" s="932"/>
      <c r="Y156" s="932"/>
      <c r="Z156" s="933"/>
      <c r="AA156" s="935"/>
      <c r="AB156" s="936"/>
      <c r="AC156" s="938"/>
      <c r="AD156" s="957"/>
      <c r="AE156" s="958"/>
      <c r="AF156" s="959"/>
      <c r="AG156" s="939"/>
      <c r="AH156" s="940"/>
      <c r="AI156" s="941"/>
      <c r="AJ156" s="942"/>
      <c r="AK156" s="942"/>
      <c r="AL156" s="942"/>
      <c r="AM156" s="942"/>
      <c r="AN156" s="943"/>
      <c r="AO156" s="944"/>
      <c r="AP156" s="932"/>
      <c r="AQ156" s="932"/>
      <c r="AR156" s="932"/>
      <c r="AS156" s="932"/>
      <c r="AT156" s="945"/>
      <c r="AU156" s="946"/>
      <c r="AV156" s="926"/>
      <c r="AW156" s="925"/>
      <c r="AX156" s="926"/>
      <c r="AY156" s="925"/>
      <c r="AZ156" s="926"/>
      <c r="BA156" s="925"/>
      <c r="BB156" s="926"/>
      <c r="BC156" s="925"/>
      <c r="BD156" s="926"/>
      <c r="BE156" s="925"/>
      <c r="BF156" s="927"/>
      <c r="BG156" s="927"/>
      <c r="BH156" s="927"/>
      <c r="BI156" s="927"/>
      <c r="BJ156" s="927"/>
      <c r="BK156" s="927"/>
      <c r="BL156" s="928"/>
    </row>
    <row r="157" spans="1:64" ht="21.75" hidden="1" customHeight="1" x14ac:dyDescent="0.45">
      <c r="A157" s="929">
        <v>140</v>
      </c>
      <c r="B157" s="930"/>
      <c r="C157" s="931"/>
      <c r="D157" s="932"/>
      <c r="E157" s="932"/>
      <c r="F157" s="933"/>
      <c r="G157" s="934"/>
      <c r="H157" s="932"/>
      <c r="I157" s="932"/>
      <c r="J157" s="933"/>
      <c r="K157" s="935"/>
      <c r="L157" s="936"/>
      <c r="M157" s="936"/>
      <c r="N157" s="937"/>
      <c r="O157" s="332"/>
      <c r="P157" s="333"/>
      <c r="Q157" s="931"/>
      <c r="R157" s="932"/>
      <c r="S157" s="932"/>
      <c r="T157" s="932"/>
      <c r="U157" s="933"/>
      <c r="V157" s="934"/>
      <c r="W157" s="932"/>
      <c r="X157" s="932"/>
      <c r="Y157" s="932"/>
      <c r="Z157" s="933"/>
      <c r="AA157" s="935"/>
      <c r="AB157" s="936"/>
      <c r="AC157" s="938"/>
      <c r="AD157" s="957"/>
      <c r="AE157" s="958"/>
      <c r="AF157" s="959"/>
      <c r="AG157" s="939"/>
      <c r="AH157" s="940"/>
      <c r="AI157" s="941"/>
      <c r="AJ157" s="942"/>
      <c r="AK157" s="942"/>
      <c r="AL157" s="942"/>
      <c r="AM157" s="942"/>
      <c r="AN157" s="943"/>
      <c r="AO157" s="944"/>
      <c r="AP157" s="932"/>
      <c r="AQ157" s="932"/>
      <c r="AR157" s="932"/>
      <c r="AS157" s="932"/>
      <c r="AT157" s="945"/>
      <c r="AU157" s="946"/>
      <c r="AV157" s="926"/>
      <c r="AW157" s="925"/>
      <c r="AX157" s="926"/>
      <c r="AY157" s="925"/>
      <c r="AZ157" s="926"/>
      <c r="BA157" s="925"/>
      <c r="BB157" s="926"/>
      <c r="BC157" s="925"/>
      <c r="BD157" s="926"/>
      <c r="BE157" s="925"/>
      <c r="BF157" s="927"/>
      <c r="BG157" s="927"/>
      <c r="BH157" s="927"/>
      <c r="BI157" s="927"/>
      <c r="BJ157" s="927"/>
      <c r="BK157" s="927"/>
      <c r="BL157" s="928"/>
    </row>
    <row r="158" spans="1:64" ht="21.75" hidden="1" customHeight="1" x14ac:dyDescent="0.45">
      <c r="A158" s="929">
        <v>141</v>
      </c>
      <c r="B158" s="930"/>
      <c r="C158" s="931"/>
      <c r="D158" s="932"/>
      <c r="E158" s="932"/>
      <c r="F158" s="933"/>
      <c r="G158" s="934"/>
      <c r="H158" s="932"/>
      <c r="I158" s="932"/>
      <c r="J158" s="933"/>
      <c r="K158" s="935"/>
      <c r="L158" s="936"/>
      <c r="M158" s="936"/>
      <c r="N158" s="937"/>
      <c r="O158" s="332"/>
      <c r="P158" s="333"/>
      <c r="Q158" s="931"/>
      <c r="R158" s="932"/>
      <c r="S158" s="932"/>
      <c r="T158" s="932"/>
      <c r="U158" s="933"/>
      <c r="V158" s="934"/>
      <c r="W158" s="932"/>
      <c r="X158" s="932"/>
      <c r="Y158" s="932"/>
      <c r="Z158" s="933"/>
      <c r="AA158" s="935"/>
      <c r="AB158" s="936"/>
      <c r="AC158" s="938"/>
      <c r="AD158" s="957"/>
      <c r="AE158" s="958"/>
      <c r="AF158" s="959"/>
      <c r="AG158" s="939"/>
      <c r="AH158" s="940"/>
      <c r="AI158" s="941"/>
      <c r="AJ158" s="942"/>
      <c r="AK158" s="942"/>
      <c r="AL158" s="942"/>
      <c r="AM158" s="942"/>
      <c r="AN158" s="943"/>
      <c r="AO158" s="944"/>
      <c r="AP158" s="932"/>
      <c r="AQ158" s="932"/>
      <c r="AR158" s="932"/>
      <c r="AS158" s="932"/>
      <c r="AT158" s="945"/>
      <c r="AU158" s="946"/>
      <c r="AV158" s="926"/>
      <c r="AW158" s="925"/>
      <c r="AX158" s="926"/>
      <c r="AY158" s="925"/>
      <c r="AZ158" s="926"/>
      <c r="BA158" s="925"/>
      <c r="BB158" s="926"/>
      <c r="BC158" s="925"/>
      <c r="BD158" s="926"/>
      <c r="BE158" s="925"/>
      <c r="BF158" s="927"/>
      <c r="BG158" s="927"/>
      <c r="BH158" s="927"/>
      <c r="BI158" s="927"/>
      <c r="BJ158" s="927"/>
      <c r="BK158" s="927"/>
      <c r="BL158" s="928"/>
    </row>
    <row r="159" spans="1:64" ht="21.75" hidden="1" customHeight="1" x14ac:dyDescent="0.45">
      <c r="A159" s="929">
        <v>142</v>
      </c>
      <c r="B159" s="930"/>
      <c r="C159" s="931"/>
      <c r="D159" s="932"/>
      <c r="E159" s="932"/>
      <c r="F159" s="933"/>
      <c r="G159" s="934"/>
      <c r="H159" s="932"/>
      <c r="I159" s="932"/>
      <c r="J159" s="933"/>
      <c r="K159" s="935"/>
      <c r="L159" s="936"/>
      <c r="M159" s="936"/>
      <c r="N159" s="937"/>
      <c r="O159" s="332"/>
      <c r="P159" s="333"/>
      <c r="Q159" s="931"/>
      <c r="R159" s="932"/>
      <c r="S159" s="932"/>
      <c r="T159" s="932"/>
      <c r="U159" s="933"/>
      <c r="V159" s="934"/>
      <c r="W159" s="932"/>
      <c r="X159" s="932"/>
      <c r="Y159" s="932"/>
      <c r="Z159" s="933"/>
      <c r="AA159" s="935"/>
      <c r="AB159" s="936"/>
      <c r="AC159" s="938"/>
      <c r="AD159" s="957"/>
      <c r="AE159" s="958"/>
      <c r="AF159" s="959"/>
      <c r="AG159" s="939"/>
      <c r="AH159" s="940"/>
      <c r="AI159" s="941"/>
      <c r="AJ159" s="942"/>
      <c r="AK159" s="942"/>
      <c r="AL159" s="942"/>
      <c r="AM159" s="942"/>
      <c r="AN159" s="943"/>
      <c r="AO159" s="944"/>
      <c r="AP159" s="932"/>
      <c r="AQ159" s="932"/>
      <c r="AR159" s="932"/>
      <c r="AS159" s="932"/>
      <c r="AT159" s="945"/>
      <c r="AU159" s="946"/>
      <c r="AV159" s="926"/>
      <c r="AW159" s="925"/>
      <c r="AX159" s="926"/>
      <c r="AY159" s="925"/>
      <c r="AZ159" s="926"/>
      <c r="BA159" s="925"/>
      <c r="BB159" s="926"/>
      <c r="BC159" s="925"/>
      <c r="BD159" s="926"/>
      <c r="BE159" s="925"/>
      <c r="BF159" s="927"/>
      <c r="BG159" s="927"/>
      <c r="BH159" s="927"/>
      <c r="BI159" s="927"/>
      <c r="BJ159" s="927"/>
      <c r="BK159" s="927"/>
      <c r="BL159" s="928"/>
    </row>
    <row r="160" spans="1:64" ht="21.75" hidden="1" customHeight="1" x14ac:dyDescent="0.45">
      <c r="A160" s="929">
        <v>143</v>
      </c>
      <c r="B160" s="930"/>
      <c r="C160" s="931"/>
      <c r="D160" s="932"/>
      <c r="E160" s="932"/>
      <c r="F160" s="933"/>
      <c r="G160" s="934"/>
      <c r="H160" s="932"/>
      <c r="I160" s="932"/>
      <c r="J160" s="933"/>
      <c r="K160" s="935"/>
      <c r="L160" s="936"/>
      <c r="M160" s="936"/>
      <c r="N160" s="937"/>
      <c r="O160" s="332"/>
      <c r="P160" s="333"/>
      <c r="Q160" s="931"/>
      <c r="R160" s="932"/>
      <c r="S160" s="932"/>
      <c r="T160" s="932"/>
      <c r="U160" s="933"/>
      <c r="V160" s="934"/>
      <c r="W160" s="932"/>
      <c r="X160" s="932"/>
      <c r="Y160" s="932"/>
      <c r="Z160" s="933"/>
      <c r="AA160" s="935"/>
      <c r="AB160" s="936"/>
      <c r="AC160" s="938"/>
      <c r="AD160" s="957"/>
      <c r="AE160" s="958"/>
      <c r="AF160" s="959"/>
      <c r="AG160" s="939"/>
      <c r="AH160" s="940"/>
      <c r="AI160" s="941"/>
      <c r="AJ160" s="942"/>
      <c r="AK160" s="942"/>
      <c r="AL160" s="942"/>
      <c r="AM160" s="942"/>
      <c r="AN160" s="943"/>
      <c r="AO160" s="944"/>
      <c r="AP160" s="932"/>
      <c r="AQ160" s="932"/>
      <c r="AR160" s="932"/>
      <c r="AS160" s="932"/>
      <c r="AT160" s="945"/>
      <c r="AU160" s="946"/>
      <c r="AV160" s="926"/>
      <c r="AW160" s="925"/>
      <c r="AX160" s="926"/>
      <c r="AY160" s="925"/>
      <c r="AZ160" s="926"/>
      <c r="BA160" s="925"/>
      <c r="BB160" s="926"/>
      <c r="BC160" s="925"/>
      <c r="BD160" s="926"/>
      <c r="BE160" s="925"/>
      <c r="BF160" s="927"/>
      <c r="BG160" s="927"/>
      <c r="BH160" s="927"/>
      <c r="BI160" s="927"/>
      <c r="BJ160" s="927"/>
      <c r="BK160" s="927"/>
      <c r="BL160" s="928"/>
    </row>
    <row r="161" spans="1:64" ht="21.75" hidden="1" customHeight="1" x14ac:dyDescent="0.45">
      <c r="A161" s="929">
        <v>144</v>
      </c>
      <c r="B161" s="930"/>
      <c r="C161" s="931"/>
      <c r="D161" s="932"/>
      <c r="E161" s="932"/>
      <c r="F161" s="933"/>
      <c r="G161" s="934"/>
      <c r="H161" s="932"/>
      <c r="I161" s="932"/>
      <c r="J161" s="933"/>
      <c r="K161" s="935"/>
      <c r="L161" s="936"/>
      <c r="M161" s="936"/>
      <c r="N161" s="937"/>
      <c r="O161" s="332"/>
      <c r="P161" s="333"/>
      <c r="Q161" s="931"/>
      <c r="R161" s="932"/>
      <c r="S161" s="932"/>
      <c r="T161" s="932"/>
      <c r="U161" s="933"/>
      <c r="V161" s="934"/>
      <c r="W161" s="932"/>
      <c r="X161" s="932"/>
      <c r="Y161" s="932"/>
      <c r="Z161" s="933"/>
      <c r="AA161" s="935"/>
      <c r="AB161" s="936"/>
      <c r="AC161" s="938"/>
      <c r="AD161" s="957"/>
      <c r="AE161" s="958"/>
      <c r="AF161" s="959"/>
      <c r="AG161" s="939"/>
      <c r="AH161" s="940"/>
      <c r="AI161" s="941"/>
      <c r="AJ161" s="942"/>
      <c r="AK161" s="942"/>
      <c r="AL161" s="942"/>
      <c r="AM161" s="942"/>
      <c r="AN161" s="943"/>
      <c r="AO161" s="944"/>
      <c r="AP161" s="932"/>
      <c r="AQ161" s="932"/>
      <c r="AR161" s="932"/>
      <c r="AS161" s="932"/>
      <c r="AT161" s="945"/>
      <c r="AU161" s="946"/>
      <c r="AV161" s="926"/>
      <c r="AW161" s="925"/>
      <c r="AX161" s="926"/>
      <c r="AY161" s="925"/>
      <c r="AZ161" s="926"/>
      <c r="BA161" s="925"/>
      <c r="BB161" s="926"/>
      <c r="BC161" s="925"/>
      <c r="BD161" s="926"/>
      <c r="BE161" s="925"/>
      <c r="BF161" s="927"/>
      <c r="BG161" s="927"/>
      <c r="BH161" s="927"/>
      <c r="BI161" s="927"/>
      <c r="BJ161" s="927"/>
      <c r="BK161" s="927"/>
      <c r="BL161" s="928"/>
    </row>
    <row r="162" spans="1:64" ht="21.75" hidden="1" customHeight="1" x14ac:dyDescent="0.45">
      <c r="A162" s="929">
        <v>145</v>
      </c>
      <c r="B162" s="930"/>
      <c r="C162" s="931"/>
      <c r="D162" s="932"/>
      <c r="E162" s="932"/>
      <c r="F162" s="933"/>
      <c r="G162" s="934"/>
      <c r="H162" s="932"/>
      <c r="I162" s="932"/>
      <c r="J162" s="933"/>
      <c r="K162" s="935"/>
      <c r="L162" s="936"/>
      <c r="M162" s="936"/>
      <c r="N162" s="937"/>
      <c r="O162" s="332"/>
      <c r="P162" s="333"/>
      <c r="Q162" s="931"/>
      <c r="R162" s="932"/>
      <c r="S162" s="932"/>
      <c r="T162" s="932"/>
      <c r="U162" s="933"/>
      <c r="V162" s="934"/>
      <c r="W162" s="932"/>
      <c r="X162" s="932"/>
      <c r="Y162" s="932"/>
      <c r="Z162" s="933"/>
      <c r="AA162" s="935"/>
      <c r="AB162" s="936"/>
      <c r="AC162" s="938"/>
      <c r="AD162" s="957"/>
      <c r="AE162" s="958"/>
      <c r="AF162" s="959"/>
      <c r="AG162" s="939"/>
      <c r="AH162" s="940"/>
      <c r="AI162" s="941"/>
      <c r="AJ162" s="942"/>
      <c r="AK162" s="942"/>
      <c r="AL162" s="942"/>
      <c r="AM162" s="942"/>
      <c r="AN162" s="943"/>
      <c r="AO162" s="944"/>
      <c r="AP162" s="932"/>
      <c r="AQ162" s="932"/>
      <c r="AR162" s="932"/>
      <c r="AS162" s="932"/>
      <c r="AT162" s="945"/>
      <c r="AU162" s="946"/>
      <c r="AV162" s="926"/>
      <c r="AW162" s="925"/>
      <c r="AX162" s="926"/>
      <c r="AY162" s="925"/>
      <c r="AZ162" s="926"/>
      <c r="BA162" s="925"/>
      <c r="BB162" s="926"/>
      <c r="BC162" s="925"/>
      <c r="BD162" s="926"/>
      <c r="BE162" s="925"/>
      <c r="BF162" s="927"/>
      <c r="BG162" s="927"/>
      <c r="BH162" s="927"/>
      <c r="BI162" s="927"/>
      <c r="BJ162" s="927"/>
      <c r="BK162" s="927"/>
      <c r="BL162" s="928"/>
    </row>
    <row r="163" spans="1:64" ht="21.75" hidden="1" customHeight="1" x14ac:dyDescent="0.45">
      <c r="A163" s="929">
        <v>146</v>
      </c>
      <c r="B163" s="930"/>
      <c r="C163" s="931"/>
      <c r="D163" s="932"/>
      <c r="E163" s="932"/>
      <c r="F163" s="933"/>
      <c r="G163" s="934"/>
      <c r="H163" s="932"/>
      <c r="I163" s="932"/>
      <c r="J163" s="933"/>
      <c r="K163" s="935"/>
      <c r="L163" s="936"/>
      <c r="M163" s="936"/>
      <c r="N163" s="937"/>
      <c r="O163" s="332"/>
      <c r="P163" s="333"/>
      <c r="Q163" s="931"/>
      <c r="R163" s="932"/>
      <c r="S163" s="932"/>
      <c r="T163" s="932"/>
      <c r="U163" s="933"/>
      <c r="V163" s="934"/>
      <c r="W163" s="932"/>
      <c r="X163" s="932"/>
      <c r="Y163" s="932"/>
      <c r="Z163" s="933"/>
      <c r="AA163" s="935"/>
      <c r="AB163" s="936"/>
      <c r="AC163" s="938"/>
      <c r="AD163" s="957"/>
      <c r="AE163" s="958"/>
      <c r="AF163" s="959"/>
      <c r="AG163" s="939"/>
      <c r="AH163" s="940"/>
      <c r="AI163" s="941"/>
      <c r="AJ163" s="942"/>
      <c r="AK163" s="942"/>
      <c r="AL163" s="942"/>
      <c r="AM163" s="942"/>
      <c r="AN163" s="943"/>
      <c r="AO163" s="944"/>
      <c r="AP163" s="932"/>
      <c r="AQ163" s="932"/>
      <c r="AR163" s="932"/>
      <c r="AS163" s="932"/>
      <c r="AT163" s="945"/>
      <c r="AU163" s="946"/>
      <c r="AV163" s="926"/>
      <c r="AW163" s="925"/>
      <c r="AX163" s="926"/>
      <c r="AY163" s="925"/>
      <c r="AZ163" s="926"/>
      <c r="BA163" s="925"/>
      <c r="BB163" s="926"/>
      <c r="BC163" s="925"/>
      <c r="BD163" s="926"/>
      <c r="BE163" s="925"/>
      <c r="BF163" s="927"/>
      <c r="BG163" s="927"/>
      <c r="BH163" s="927"/>
      <c r="BI163" s="927"/>
      <c r="BJ163" s="927"/>
      <c r="BK163" s="927"/>
      <c r="BL163" s="928"/>
    </row>
    <row r="164" spans="1:64" ht="21.75" hidden="1" customHeight="1" x14ac:dyDescent="0.45">
      <c r="A164" s="929">
        <v>147</v>
      </c>
      <c r="B164" s="930"/>
      <c r="C164" s="931"/>
      <c r="D164" s="932"/>
      <c r="E164" s="932"/>
      <c r="F164" s="933"/>
      <c r="G164" s="934"/>
      <c r="H164" s="932"/>
      <c r="I164" s="932"/>
      <c r="J164" s="933"/>
      <c r="K164" s="935"/>
      <c r="L164" s="936"/>
      <c r="M164" s="936"/>
      <c r="N164" s="937"/>
      <c r="O164" s="332"/>
      <c r="P164" s="333"/>
      <c r="Q164" s="931"/>
      <c r="R164" s="932"/>
      <c r="S164" s="932"/>
      <c r="T164" s="932"/>
      <c r="U164" s="933"/>
      <c r="V164" s="934"/>
      <c r="W164" s="932"/>
      <c r="X164" s="932"/>
      <c r="Y164" s="932"/>
      <c r="Z164" s="933"/>
      <c r="AA164" s="935"/>
      <c r="AB164" s="936"/>
      <c r="AC164" s="938"/>
      <c r="AD164" s="957"/>
      <c r="AE164" s="958"/>
      <c r="AF164" s="959"/>
      <c r="AG164" s="939"/>
      <c r="AH164" s="940"/>
      <c r="AI164" s="941"/>
      <c r="AJ164" s="942"/>
      <c r="AK164" s="942"/>
      <c r="AL164" s="942"/>
      <c r="AM164" s="942"/>
      <c r="AN164" s="943"/>
      <c r="AO164" s="944"/>
      <c r="AP164" s="932"/>
      <c r="AQ164" s="932"/>
      <c r="AR164" s="932"/>
      <c r="AS164" s="932"/>
      <c r="AT164" s="945"/>
      <c r="AU164" s="946"/>
      <c r="AV164" s="926"/>
      <c r="AW164" s="925"/>
      <c r="AX164" s="926"/>
      <c r="AY164" s="925"/>
      <c r="AZ164" s="926"/>
      <c r="BA164" s="925"/>
      <c r="BB164" s="926"/>
      <c r="BC164" s="925"/>
      <c r="BD164" s="926"/>
      <c r="BE164" s="925"/>
      <c r="BF164" s="927"/>
      <c r="BG164" s="927"/>
      <c r="BH164" s="927"/>
      <c r="BI164" s="927"/>
      <c r="BJ164" s="927"/>
      <c r="BK164" s="927"/>
      <c r="BL164" s="928"/>
    </row>
    <row r="165" spans="1:64" ht="21.75" hidden="1" customHeight="1" x14ac:dyDescent="0.45">
      <c r="A165" s="929">
        <v>148</v>
      </c>
      <c r="B165" s="930"/>
      <c r="C165" s="931"/>
      <c r="D165" s="932"/>
      <c r="E165" s="932"/>
      <c r="F165" s="933"/>
      <c r="G165" s="934"/>
      <c r="H165" s="932"/>
      <c r="I165" s="932"/>
      <c r="J165" s="933"/>
      <c r="K165" s="935"/>
      <c r="L165" s="936"/>
      <c r="M165" s="936"/>
      <c r="N165" s="937"/>
      <c r="O165" s="332"/>
      <c r="P165" s="333"/>
      <c r="Q165" s="931"/>
      <c r="R165" s="932"/>
      <c r="S165" s="932"/>
      <c r="T165" s="932"/>
      <c r="U165" s="933"/>
      <c r="V165" s="934"/>
      <c r="W165" s="932"/>
      <c r="X165" s="932"/>
      <c r="Y165" s="932"/>
      <c r="Z165" s="933"/>
      <c r="AA165" s="935"/>
      <c r="AB165" s="936"/>
      <c r="AC165" s="938"/>
      <c r="AD165" s="957"/>
      <c r="AE165" s="958"/>
      <c r="AF165" s="959"/>
      <c r="AG165" s="939"/>
      <c r="AH165" s="940"/>
      <c r="AI165" s="941"/>
      <c r="AJ165" s="942"/>
      <c r="AK165" s="942"/>
      <c r="AL165" s="942"/>
      <c r="AM165" s="942"/>
      <c r="AN165" s="943"/>
      <c r="AO165" s="944"/>
      <c r="AP165" s="932"/>
      <c r="AQ165" s="932"/>
      <c r="AR165" s="932"/>
      <c r="AS165" s="932"/>
      <c r="AT165" s="945"/>
      <c r="AU165" s="946"/>
      <c r="AV165" s="926"/>
      <c r="AW165" s="925"/>
      <c r="AX165" s="926"/>
      <c r="AY165" s="925"/>
      <c r="AZ165" s="926"/>
      <c r="BA165" s="925"/>
      <c r="BB165" s="926"/>
      <c r="BC165" s="925"/>
      <c r="BD165" s="926"/>
      <c r="BE165" s="925"/>
      <c r="BF165" s="927"/>
      <c r="BG165" s="927"/>
      <c r="BH165" s="927"/>
      <c r="BI165" s="927"/>
      <c r="BJ165" s="927"/>
      <c r="BK165" s="927"/>
      <c r="BL165" s="928"/>
    </row>
    <row r="166" spans="1:64" ht="21.75" hidden="1" customHeight="1" x14ac:dyDescent="0.45">
      <c r="A166" s="929">
        <v>149</v>
      </c>
      <c r="B166" s="930"/>
      <c r="C166" s="931"/>
      <c r="D166" s="932"/>
      <c r="E166" s="932"/>
      <c r="F166" s="933"/>
      <c r="G166" s="934"/>
      <c r="H166" s="932"/>
      <c r="I166" s="932"/>
      <c r="J166" s="933"/>
      <c r="K166" s="935"/>
      <c r="L166" s="936"/>
      <c r="M166" s="936"/>
      <c r="N166" s="937"/>
      <c r="O166" s="332"/>
      <c r="P166" s="333"/>
      <c r="Q166" s="931"/>
      <c r="R166" s="932"/>
      <c r="S166" s="932"/>
      <c r="T166" s="932"/>
      <c r="U166" s="933"/>
      <c r="V166" s="934"/>
      <c r="W166" s="932"/>
      <c r="X166" s="932"/>
      <c r="Y166" s="932"/>
      <c r="Z166" s="933"/>
      <c r="AA166" s="935"/>
      <c r="AB166" s="936"/>
      <c r="AC166" s="938"/>
      <c r="AD166" s="957"/>
      <c r="AE166" s="958"/>
      <c r="AF166" s="959"/>
      <c r="AG166" s="939"/>
      <c r="AH166" s="940"/>
      <c r="AI166" s="941"/>
      <c r="AJ166" s="942"/>
      <c r="AK166" s="942"/>
      <c r="AL166" s="942"/>
      <c r="AM166" s="942"/>
      <c r="AN166" s="943"/>
      <c r="AO166" s="944"/>
      <c r="AP166" s="932"/>
      <c r="AQ166" s="932"/>
      <c r="AR166" s="932"/>
      <c r="AS166" s="932"/>
      <c r="AT166" s="945"/>
      <c r="AU166" s="946"/>
      <c r="AV166" s="926"/>
      <c r="AW166" s="925"/>
      <c r="AX166" s="926"/>
      <c r="AY166" s="925"/>
      <c r="AZ166" s="926"/>
      <c r="BA166" s="925"/>
      <c r="BB166" s="926"/>
      <c r="BC166" s="925"/>
      <c r="BD166" s="926"/>
      <c r="BE166" s="925"/>
      <c r="BF166" s="927"/>
      <c r="BG166" s="927"/>
      <c r="BH166" s="927"/>
      <c r="BI166" s="927"/>
      <c r="BJ166" s="927"/>
      <c r="BK166" s="927"/>
      <c r="BL166" s="928"/>
    </row>
    <row r="167" spans="1:64" ht="21.75" hidden="1" customHeight="1" x14ac:dyDescent="0.45">
      <c r="A167" s="929">
        <v>150</v>
      </c>
      <c r="B167" s="930"/>
      <c r="C167" s="931"/>
      <c r="D167" s="932"/>
      <c r="E167" s="932"/>
      <c r="F167" s="933"/>
      <c r="G167" s="934"/>
      <c r="H167" s="932"/>
      <c r="I167" s="932"/>
      <c r="J167" s="933"/>
      <c r="K167" s="935"/>
      <c r="L167" s="936"/>
      <c r="M167" s="936"/>
      <c r="N167" s="937"/>
      <c r="O167" s="332"/>
      <c r="P167" s="333"/>
      <c r="Q167" s="931"/>
      <c r="R167" s="932"/>
      <c r="S167" s="932"/>
      <c r="T167" s="932"/>
      <c r="U167" s="933"/>
      <c r="V167" s="934"/>
      <c r="W167" s="932"/>
      <c r="X167" s="932"/>
      <c r="Y167" s="932"/>
      <c r="Z167" s="933"/>
      <c r="AA167" s="935"/>
      <c r="AB167" s="936"/>
      <c r="AC167" s="938"/>
      <c r="AD167" s="957"/>
      <c r="AE167" s="958"/>
      <c r="AF167" s="959"/>
      <c r="AG167" s="939"/>
      <c r="AH167" s="940"/>
      <c r="AI167" s="941"/>
      <c r="AJ167" s="942"/>
      <c r="AK167" s="942"/>
      <c r="AL167" s="942"/>
      <c r="AM167" s="942"/>
      <c r="AN167" s="943"/>
      <c r="AO167" s="944"/>
      <c r="AP167" s="932"/>
      <c r="AQ167" s="932"/>
      <c r="AR167" s="932"/>
      <c r="AS167" s="932"/>
      <c r="AT167" s="945"/>
      <c r="AU167" s="946"/>
      <c r="AV167" s="926"/>
      <c r="AW167" s="925"/>
      <c r="AX167" s="926"/>
      <c r="AY167" s="925"/>
      <c r="AZ167" s="926"/>
      <c r="BA167" s="925"/>
      <c r="BB167" s="926"/>
      <c r="BC167" s="925"/>
      <c r="BD167" s="926"/>
      <c r="BE167" s="925"/>
      <c r="BF167" s="927"/>
      <c r="BG167" s="927"/>
      <c r="BH167" s="927"/>
      <c r="BI167" s="927"/>
      <c r="BJ167" s="927"/>
      <c r="BK167" s="927"/>
      <c r="BL167" s="928"/>
    </row>
    <row r="168" spans="1:64" ht="21.75" hidden="1" customHeight="1" x14ac:dyDescent="0.45">
      <c r="A168" s="929">
        <v>151</v>
      </c>
      <c r="B168" s="930"/>
      <c r="C168" s="931"/>
      <c r="D168" s="932"/>
      <c r="E168" s="932"/>
      <c r="F168" s="933"/>
      <c r="G168" s="934"/>
      <c r="H168" s="932"/>
      <c r="I168" s="932"/>
      <c r="J168" s="933"/>
      <c r="K168" s="935"/>
      <c r="L168" s="936"/>
      <c r="M168" s="936"/>
      <c r="N168" s="937"/>
      <c r="O168" s="332"/>
      <c r="P168" s="333"/>
      <c r="Q168" s="931"/>
      <c r="R168" s="932"/>
      <c r="S168" s="932"/>
      <c r="T168" s="932"/>
      <c r="U168" s="933"/>
      <c r="V168" s="934"/>
      <c r="W168" s="932"/>
      <c r="X168" s="932"/>
      <c r="Y168" s="932"/>
      <c r="Z168" s="933"/>
      <c r="AA168" s="935"/>
      <c r="AB168" s="936"/>
      <c r="AC168" s="938"/>
      <c r="AD168" s="957"/>
      <c r="AE168" s="958"/>
      <c r="AF168" s="959"/>
      <c r="AG168" s="939"/>
      <c r="AH168" s="940"/>
      <c r="AI168" s="941"/>
      <c r="AJ168" s="942"/>
      <c r="AK168" s="942"/>
      <c r="AL168" s="942"/>
      <c r="AM168" s="942"/>
      <c r="AN168" s="943"/>
      <c r="AO168" s="944"/>
      <c r="AP168" s="932"/>
      <c r="AQ168" s="932"/>
      <c r="AR168" s="932"/>
      <c r="AS168" s="932"/>
      <c r="AT168" s="945"/>
      <c r="AU168" s="946"/>
      <c r="AV168" s="926"/>
      <c r="AW168" s="925"/>
      <c r="AX168" s="926"/>
      <c r="AY168" s="925"/>
      <c r="AZ168" s="926"/>
      <c r="BA168" s="925"/>
      <c r="BB168" s="926"/>
      <c r="BC168" s="925"/>
      <c r="BD168" s="926"/>
      <c r="BE168" s="925"/>
      <c r="BF168" s="927"/>
      <c r="BG168" s="927"/>
      <c r="BH168" s="927"/>
      <c r="BI168" s="927"/>
      <c r="BJ168" s="927"/>
      <c r="BK168" s="927"/>
      <c r="BL168" s="928"/>
    </row>
    <row r="169" spans="1:64" ht="21.75" hidden="1" customHeight="1" x14ac:dyDescent="0.45">
      <c r="A169" s="929">
        <v>152</v>
      </c>
      <c r="B169" s="930"/>
      <c r="C169" s="931"/>
      <c r="D169" s="932"/>
      <c r="E169" s="932"/>
      <c r="F169" s="933"/>
      <c r="G169" s="934"/>
      <c r="H169" s="932"/>
      <c r="I169" s="932"/>
      <c r="J169" s="933"/>
      <c r="K169" s="935"/>
      <c r="L169" s="936"/>
      <c r="M169" s="936"/>
      <c r="N169" s="937"/>
      <c r="O169" s="332"/>
      <c r="P169" s="333"/>
      <c r="Q169" s="931"/>
      <c r="R169" s="932"/>
      <c r="S169" s="932"/>
      <c r="T169" s="932"/>
      <c r="U169" s="933"/>
      <c r="V169" s="934"/>
      <c r="W169" s="932"/>
      <c r="X169" s="932"/>
      <c r="Y169" s="932"/>
      <c r="Z169" s="933"/>
      <c r="AA169" s="935"/>
      <c r="AB169" s="936"/>
      <c r="AC169" s="938"/>
      <c r="AD169" s="957"/>
      <c r="AE169" s="958"/>
      <c r="AF169" s="959"/>
      <c r="AG169" s="939"/>
      <c r="AH169" s="940"/>
      <c r="AI169" s="941"/>
      <c r="AJ169" s="942"/>
      <c r="AK169" s="942"/>
      <c r="AL169" s="942"/>
      <c r="AM169" s="942"/>
      <c r="AN169" s="943"/>
      <c r="AO169" s="944"/>
      <c r="AP169" s="932"/>
      <c r="AQ169" s="932"/>
      <c r="AR169" s="932"/>
      <c r="AS169" s="932"/>
      <c r="AT169" s="945"/>
      <c r="AU169" s="946"/>
      <c r="AV169" s="926"/>
      <c r="AW169" s="925"/>
      <c r="AX169" s="926"/>
      <c r="AY169" s="925"/>
      <c r="AZ169" s="926"/>
      <c r="BA169" s="925"/>
      <c r="BB169" s="926"/>
      <c r="BC169" s="925"/>
      <c r="BD169" s="926"/>
      <c r="BE169" s="925"/>
      <c r="BF169" s="927"/>
      <c r="BG169" s="927"/>
      <c r="BH169" s="927"/>
      <c r="BI169" s="927"/>
      <c r="BJ169" s="927"/>
      <c r="BK169" s="927"/>
      <c r="BL169" s="928"/>
    </row>
    <row r="170" spans="1:64" ht="21.75" hidden="1" customHeight="1" x14ac:dyDescent="0.45">
      <c r="A170" s="929">
        <v>153</v>
      </c>
      <c r="B170" s="930"/>
      <c r="C170" s="931"/>
      <c r="D170" s="932"/>
      <c r="E170" s="932"/>
      <c r="F170" s="933"/>
      <c r="G170" s="934"/>
      <c r="H170" s="932"/>
      <c r="I170" s="932"/>
      <c r="J170" s="933"/>
      <c r="K170" s="935"/>
      <c r="L170" s="936"/>
      <c r="M170" s="936"/>
      <c r="N170" s="937"/>
      <c r="O170" s="332"/>
      <c r="P170" s="333"/>
      <c r="Q170" s="931"/>
      <c r="R170" s="932"/>
      <c r="S170" s="932"/>
      <c r="T170" s="932"/>
      <c r="U170" s="933"/>
      <c r="V170" s="934"/>
      <c r="W170" s="932"/>
      <c r="X170" s="932"/>
      <c r="Y170" s="932"/>
      <c r="Z170" s="933"/>
      <c r="AA170" s="935"/>
      <c r="AB170" s="936"/>
      <c r="AC170" s="938"/>
      <c r="AD170" s="957"/>
      <c r="AE170" s="958"/>
      <c r="AF170" s="959"/>
      <c r="AG170" s="939"/>
      <c r="AH170" s="940"/>
      <c r="AI170" s="941"/>
      <c r="AJ170" s="942"/>
      <c r="AK170" s="942"/>
      <c r="AL170" s="942"/>
      <c r="AM170" s="942"/>
      <c r="AN170" s="943"/>
      <c r="AO170" s="944"/>
      <c r="AP170" s="932"/>
      <c r="AQ170" s="932"/>
      <c r="AR170" s="932"/>
      <c r="AS170" s="932"/>
      <c r="AT170" s="945"/>
      <c r="AU170" s="946"/>
      <c r="AV170" s="926"/>
      <c r="AW170" s="925"/>
      <c r="AX170" s="926"/>
      <c r="AY170" s="925"/>
      <c r="AZ170" s="926"/>
      <c r="BA170" s="925"/>
      <c r="BB170" s="926"/>
      <c r="BC170" s="925"/>
      <c r="BD170" s="926"/>
      <c r="BE170" s="925"/>
      <c r="BF170" s="927"/>
      <c r="BG170" s="927"/>
      <c r="BH170" s="927"/>
      <c r="BI170" s="927"/>
      <c r="BJ170" s="927"/>
      <c r="BK170" s="927"/>
      <c r="BL170" s="928"/>
    </row>
    <row r="171" spans="1:64" ht="21.75" hidden="1" customHeight="1" x14ac:dyDescent="0.45">
      <c r="A171" s="929">
        <v>154</v>
      </c>
      <c r="B171" s="930"/>
      <c r="C171" s="931"/>
      <c r="D171" s="932"/>
      <c r="E171" s="932"/>
      <c r="F171" s="933"/>
      <c r="G171" s="934"/>
      <c r="H171" s="932"/>
      <c r="I171" s="932"/>
      <c r="J171" s="933"/>
      <c r="K171" s="935"/>
      <c r="L171" s="936"/>
      <c r="M171" s="936"/>
      <c r="N171" s="937"/>
      <c r="O171" s="332"/>
      <c r="P171" s="333"/>
      <c r="Q171" s="931"/>
      <c r="R171" s="932"/>
      <c r="S171" s="932"/>
      <c r="T171" s="932"/>
      <c r="U171" s="933"/>
      <c r="V171" s="934"/>
      <c r="W171" s="932"/>
      <c r="X171" s="932"/>
      <c r="Y171" s="932"/>
      <c r="Z171" s="933"/>
      <c r="AA171" s="935"/>
      <c r="AB171" s="936"/>
      <c r="AC171" s="938"/>
      <c r="AD171" s="957"/>
      <c r="AE171" s="958"/>
      <c r="AF171" s="959"/>
      <c r="AG171" s="939"/>
      <c r="AH171" s="940"/>
      <c r="AI171" s="941"/>
      <c r="AJ171" s="942"/>
      <c r="AK171" s="942"/>
      <c r="AL171" s="942"/>
      <c r="AM171" s="942"/>
      <c r="AN171" s="943"/>
      <c r="AO171" s="944"/>
      <c r="AP171" s="932"/>
      <c r="AQ171" s="932"/>
      <c r="AR171" s="932"/>
      <c r="AS171" s="932"/>
      <c r="AT171" s="945"/>
      <c r="AU171" s="946"/>
      <c r="AV171" s="926"/>
      <c r="AW171" s="925"/>
      <c r="AX171" s="926"/>
      <c r="AY171" s="925"/>
      <c r="AZ171" s="926"/>
      <c r="BA171" s="925"/>
      <c r="BB171" s="926"/>
      <c r="BC171" s="925"/>
      <c r="BD171" s="926"/>
      <c r="BE171" s="925"/>
      <c r="BF171" s="927"/>
      <c r="BG171" s="927"/>
      <c r="BH171" s="927"/>
      <c r="BI171" s="927"/>
      <c r="BJ171" s="927"/>
      <c r="BK171" s="927"/>
      <c r="BL171" s="928"/>
    </row>
    <row r="172" spans="1:64" ht="21.75" hidden="1" customHeight="1" x14ac:dyDescent="0.45">
      <c r="A172" s="929">
        <v>155</v>
      </c>
      <c r="B172" s="930"/>
      <c r="C172" s="931"/>
      <c r="D172" s="932"/>
      <c r="E172" s="932"/>
      <c r="F172" s="933"/>
      <c r="G172" s="934"/>
      <c r="H172" s="932"/>
      <c r="I172" s="932"/>
      <c r="J172" s="933"/>
      <c r="K172" s="935"/>
      <c r="L172" s="936"/>
      <c r="M172" s="936"/>
      <c r="N172" s="937"/>
      <c r="O172" s="332"/>
      <c r="P172" s="333"/>
      <c r="Q172" s="931"/>
      <c r="R172" s="932"/>
      <c r="S172" s="932"/>
      <c r="T172" s="932"/>
      <c r="U172" s="933"/>
      <c r="V172" s="934"/>
      <c r="W172" s="932"/>
      <c r="X172" s="932"/>
      <c r="Y172" s="932"/>
      <c r="Z172" s="933"/>
      <c r="AA172" s="935"/>
      <c r="AB172" s="936"/>
      <c r="AC172" s="938"/>
      <c r="AD172" s="957"/>
      <c r="AE172" s="958"/>
      <c r="AF172" s="959"/>
      <c r="AG172" s="939"/>
      <c r="AH172" s="940"/>
      <c r="AI172" s="941"/>
      <c r="AJ172" s="942"/>
      <c r="AK172" s="942"/>
      <c r="AL172" s="942"/>
      <c r="AM172" s="942"/>
      <c r="AN172" s="943"/>
      <c r="AO172" s="944"/>
      <c r="AP172" s="932"/>
      <c r="AQ172" s="932"/>
      <c r="AR172" s="932"/>
      <c r="AS172" s="932"/>
      <c r="AT172" s="945"/>
      <c r="AU172" s="946"/>
      <c r="AV172" s="926"/>
      <c r="AW172" s="925"/>
      <c r="AX172" s="926"/>
      <c r="AY172" s="925"/>
      <c r="AZ172" s="926"/>
      <c r="BA172" s="925"/>
      <c r="BB172" s="926"/>
      <c r="BC172" s="925"/>
      <c r="BD172" s="926"/>
      <c r="BE172" s="925"/>
      <c r="BF172" s="927"/>
      <c r="BG172" s="927"/>
      <c r="BH172" s="927"/>
      <c r="BI172" s="927"/>
      <c r="BJ172" s="927"/>
      <c r="BK172" s="927"/>
      <c r="BL172" s="928"/>
    </row>
    <row r="173" spans="1:64" ht="21.75" hidden="1" customHeight="1" x14ac:dyDescent="0.45">
      <c r="A173" s="929">
        <v>156</v>
      </c>
      <c r="B173" s="930"/>
      <c r="C173" s="931"/>
      <c r="D173" s="932"/>
      <c r="E173" s="932"/>
      <c r="F173" s="933"/>
      <c r="G173" s="934"/>
      <c r="H173" s="932"/>
      <c r="I173" s="932"/>
      <c r="J173" s="933"/>
      <c r="K173" s="935"/>
      <c r="L173" s="936"/>
      <c r="M173" s="936"/>
      <c r="N173" s="937"/>
      <c r="O173" s="332"/>
      <c r="P173" s="333"/>
      <c r="Q173" s="931"/>
      <c r="R173" s="932"/>
      <c r="S173" s="932"/>
      <c r="T173" s="932"/>
      <c r="U173" s="933"/>
      <c r="V173" s="934"/>
      <c r="W173" s="932"/>
      <c r="X173" s="932"/>
      <c r="Y173" s="932"/>
      <c r="Z173" s="933"/>
      <c r="AA173" s="935"/>
      <c r="AB173" s="936"/>
      <c r="AC173" s="938"/>
      <c r="AD173" s="957"/>
      <c r="AE173" s="958"/>
      <c r="AF173" s="959"/>
      <c r="AG173" s="939"/>
      <c r="AH173" s="940"/>
      <c r="AI173" s="941"/>
      <c r="AJ173" s="942"/>
      <c r="AK173" s="942"/>
      <c r="AL173" s="942"/>
      <c r="AM173" s="942"/>
      <c r="AN173" s="943"/>
      <c r="AO173" s="944"/>
      <c r="AP173" s="932"/>
      <c r="AQ173" s="932"/>
      <c r="AR173" s="932"/>
      <c r="AS173" s="932"/>
      <c r="AT173" s="945"/>
      <c r="AU173" s="946"/>
      <c r="AV173" s="926"/>
      <c r="AW173" s="925"/>
      <c r="AX173" s="926"/>
      <c r="AY173" s="925"/>
      <c r="AZ173" s="926"/>
      <c r="BA173" s="925"/>
      <c r="BB173" s="926"/>
      <c r="BC173" s="925"/>
      <c r="BD173" s="926"/>
      <c r="BE173" s="925"/>
      <c r="BF173" s="927"/>
      <c r="BG173" s="927"/>
      <c r="BH173" s="927"/>
      <c r="BI173" s="927"/>
      <c r="BJ173" s="927"/>
      <c r="BK173" s="927"/>
      <c r="BL173" s="928"/>
    </row>
    <row r="174" spans="1:64" ht="21.75" hidden="1" customHeight="1" x14ac:dyDescent="0.45">
      <c r="A174" s="929">
        <v>157</v>
      </c>
      <c r="B174" s="930"/>
      <c r="C174" s="931"/>
      <c r="D174" s="932"/>
      <c r="E174" s="932"/>
      <c r="F174" s="933"/>
      <c r="G174" s="934"/>
      <c r="H174" s="932"/>
      <c r="I174" s="932"/>
      <c r="J174" s="933"/>
      <c r="K174" s="935"/>
      <c r="L174" s="936"/>
      <c r="M174" s="936"/>
      <c r="N174" s="937"/>
      <c r="O174" s="332"/>
      <c r="P174" s="333"/>
      <c r="Q174" s="931"/>
      <c r="R174" s="932"/>
      <c r="S174" s="932"/>
      <c r="T174" s="932"/>
      <c r="U174" s="933"/>
      <c r="V174" s="934"/>
      <c r="W174" s="932"/>
      <c r="X174" s="932"/>
      <c r="Y174" s="932"/>
      <c r="Z174" s="933"/>
      <c r="AA174" s="935"/>
      <c r="AB174" s="936"/>
      <c r="AC174" s="938"/>
      <c r="AD174" s="957"/>
      <c r="AE174" s="958"/>
      <c r="AF174" s="959"/>
      <c r="AG174" s="939"/>
      <c r="AH174" s="940"/>
      <c r="AI174" s="941"/>
      <c r="AJ174" s="942"/>
      <c r="AK174" s="942"/>
      <c r="AL174" s="942"/>
      <c r="AM174" s="942"/>
      <c r="AN174" s="943"/>
      <c r="AO174" s="944"/>
      <c r="AP174" s="932"/>
      <c r="AQ174" s="932"/>
      <c r="AR174" s="932"/>
      <c r="AS174" s="932"/>
      <c r="AT174" s="945"/>
      <c r="AU174" s="946"/>
      <c r="AV174" s="926"/>
      <c r="AW174" s="925"/>
      <c r="AX174" s="926"/>
      <c r="AY174" s="925"/>
      <c r="AZ174" s="926"/>
      <c r="BA174" s="925"/>
      <c r="BB174" s="926"/>
      <c r="BC174" s="925"/>
      <c r="BD174" s="926"/>
      <c r="BE174" s="925"/>
      <c r="BF174" s="927"/>
      <c r="BG174" s="927"/>
      <c r="BH174" s="927"/>
      <c r="BI174" s="927"/>
      <c r="BJ174" s="927"/>
      <c r="BK174" s="927"/>
      <c r="BL174" s="928"/>
    </row>
    <row r="175" spans="1:64" ht="21.75" hidden="1" customHeight="1" x14ac:dyDescent="0.45">
      <c r="A175" s="929">
        <v>158</v>
      </c>
      <c r="B175" s="930"/>
      <c r="C175" s="931"/>
      <c r="D175" s="932"/>
      <c r="E175" s="932"/>
      <c r="F175" s="933"/>
      <c r="G175" s="934"/>
      <c r="H175" s="932"/>
      <c r="I175" s="932"/>
      <c r="J175" s="933"/>
      <c r="K175" s="935"/>
      <c r="L175" s="936"/>
      <c r="M175" s="936"/>
      <c r="N175" s="937"/>
      <c r="O175" s="332"/>
      <c r="P175" s="333"/>
      <c r="Q175" s="931"/>
      <c r="R175" s="932"/>
      <c r="S175" s="932"/>
      <c r="T175" s="932"/>
      <c r="U175" s="933"/>
      <c r="V175" s="934"/>
      <c r="W175" s="932"/>
      <c r="X175" s="932"/>
      <c r="Y175" s="932"/>
      <c r="Z175" s="933"/>
      <c r="AA175" s="935"/>
      <c r="AB175" s="936"/>
      <c r="AC175" s="938"/>
      <c r="AD175" s="957"/>
      <c r="AE175" s="958"/>
      <c r="AF175" s="959"/>
      <c r="AG175" s="939"/>
      <c r="AH175" s="940"/>
      <c r="AI175" s="941"/>
      <c r="AJ175" s="942"/>
      <c r="AK175" s="942"/>
      <c r="AL175" s="942"/>
      <c r="AM175" s="942"/>
      <c r="AN175" s="943"/>
      <c r="AO175" s="944"/>
      <c r="AP175" s="932"/>
      <c r="AQ175" s="932"/>
      <c r="AR175" s="932"/>
      <c r="AS175" s="932"/>
      <c r="AT175" s="945"/>
      <c r="AU175" s="946"/>
      <c r="AV175" s="926"/>
      <c r="AW175" s="925"/>
      <c r="AX175" s="926"/>
      <c r="AY175" s="925"/>
      <c r="AZ175" s="926"/>
      <c r="BA175" s="925"/>
      <c r="BB175" s="926"/>
      <c r="BC175" s="925"/>
      <c r="BD175" s="926"/>
      <c r="BE175" s="925"/>
      <c r="BF175" s="927"/>
      <c r="BG175" s="927"/>
      <c r="BH175" s="927"/>
      <c r="BI175" s="927"/>
      <c r="BJ175" s="927"/>
      <c r="BK175" s="927"/>
      <c r="BL175" s="928"/>
    </row>
    <row r="176" spans="1:64" ht="21.75" hidden="1" customHeight="1" x14ac:dyDescent="0.45">
      <c r="A176" s="929">
        <v>159</v>
      </c>
      <c r="B176" s="930"/>
      <c r="C176" s="931"/>
      <c r="D176" s="932"/>
      <c r="E176" s="932"/>
      <c r="F176" s="933"/>
      <c r="G176" s="934"/>
      <c r="H176" s="932"/>
      <c r="I176" s="932"/>
      <c r="J176" s="933"/>
      <c r="K176" s="935"/>
      <c r="L176" s="936"/>
      <c r="M176" s="936"/>
      <c r="N176" s="937"/>
      <c r="O176" s="332"/>
      <c r="P176" s="333"/>
      <c r="Q176" s="931"/>
      <c r="R176" s="932"/>
      <c r="S176" s="932"/>
      <c r="T176" s="932"/>
      <c r="U176" s="933"/>
      <c r="V176" s="934"/>
      <c r="W176" s="932"/>
      <c r="X176" s="932"/>
      <c r="Y176" s="932"/>
      <c r="Z176" s="933"/>
      <c r="AA176" s="935"/>
      <c r="AB176" s="936"/>
      <c r="AC176" s="938"/>
      <c r="AD176" s="957"/>
      <c r="AE176" s="958"/>
      <c r="AF176" s="959"/>
      <c r="AG176" s="939"/>
      <c r="AH176" s="940"/>
      <c r="AI176" s="941"/>
      <c r="AJ176" s="942"/>
      <c r="AK176" s="942"/>
      <c r="AL176" s="942"/>
      <c r="AM176" s="942"/>
      <c r="AN176" s="943"/>
      <c r="AO176" s="944"/>
      <c r="AP176" s="932"/>
      <c r="AQ176" s="932"/>
      <c r="AR176" s="932"/>
      <c r="AS176" s="932"/>
      <c r="AT176" s="945"/>
      <c r="AU176" s="946"/>
      <c r="AV176" s="926"/>
      <c r="AW176" s="925"/>
      <c r="AX176" s="926"/>
      <c r="AY176" s="925"/>
      <c r="AZ176" s="926"/>
      <c r="BA176" s="925"/>
      <c r="BB176" s="926"/>
      <c r="BC176" s="925"/>
      <c r="BD176" s="926"/>
      <c r="BE176" s="925"/>
      <c r="BF176" s="927"/>
      <c r="BG176" s="927"/>
      <c r="BH176" s="927"/>
      <c r="BI176" s="927"/>
      <c r="BJ176" s="927"/>
      <c r="BK176" s="927"/>
      <c r="BL176" s="928"/>
    </row>
    <row r="177" spans="1:64" ht="21.75" hidden="1" customHeight="1" x14ac:dyDescent="0.45">
      <c r="A177" s="929">
        <v>160</v>
      </c>
      <c r="B177" s="930"/>
      <c r="C177" s="931"/>
      <c r="D177" s="932"/>
      <c r="E177" s="932"/>
      <c r="F177" s="933"/>
      <c r="G177" s="934"/>
      <c r="H177" s="932"/>
      <c r="I177" s="932"/>
      <c r="J177" s="933"/>
      <c r="K177" s="935"/>
      <c r="L177" s="936"/>
      <c r="M177" s="936"/>
      <c r="N177" s="937"/>
      <c r="O177" s="332"/>
      <c r="P177" s="333"/>
      <c r="Q177" s="931"/>
      <c r="R177" s="932"/>
      <c r="S177" s="932"/>
      <c r="T177" s="932"/>
      <c r="U177" s="933"/>
      <c r="V177" s="934"/>
      <c r="W177" s="932"/>
      <c r="X177" s="932"/>
      <c r="Y177" s="932"/>
      <c r="Z177" s="933"/>
      <c r="AA177" s="935"/>
      <c r="AB177" s="936"/>
      <c r="AC177" s="938"/>
      <c r="AD177" s="957"/>
      <c r="AE177" s="958"/>
      <c r="AF177" s="959"/>
      <c r="AG177" s="939"/>
      <c r="AH177" s="940"/>
      <c r="AI177" s="941"/>
      <c r="AJ177" s="942"/>
      <c r="AK177" s="942"/>
      <c r="AL177" s="942"/>
      <c r="AM177" s="942"/>
      <c r="AN177" s="943"/>
      <c r="AO177" s="944"/>
      <c r="AP177" s="932"/>
      <c r="AQ177" s="932"/>
      <c r="AR177" s="932"/>
      <c r="AS177" s="932"/>
      <c r="AT177" s="945"/>
      <c r="AU177" s="946"/>
      <c r="AV177" s="926"/>
      <c r="AW177" s="925"/>
      <c r="AX177" s="926"/>
      <c r="AY177" s="925"/>
      <c r="AZ177" s="926"/>
      <c r="BA177" s="925"/>
      <c r="BB177" s="926"/>
      <c r="BC177" s="925"/>
      <c r="BD177" s="926"/>
      <c r="BE177" s="925"/>
      <c r="BF177" s="927"/>
      <c r="BG177" s="927"/>
      <c r="BH177" s="927"/>
      <c r="BI177" s="927"/>
      <c r="BJ177" s="927"/>
      <c r="BK177" s="927"/>
      <c r="BL177" s="928"/>
    </row>
    <row r="178" spans="1:64" ht="21.75" hidden="1" customHeight="1" x14ac:dyDescent="0.45">
      <c r="A178" s="929">
        <v>161</v>
      </c>
      <c r="B178" s="930"/>
      <c r="C178" s="931"/>
      <c r="D178" s="932"/>
      <c r="E178" s="932"/>
      <c r="F178" s="933"/>
      <c r="G178" s="934"/>
      <c r="H178" s="932"/>
      <c r="I178" s="932"/>
      <c r="J178" s="933"/>
      <c r="K178" s="935"/>
      <c r="L178" s="936"/>
      <c r="M178" s="936"/>
      <c r="N178" s="937"/>
      <c r="O178" s="332"/>
      <c r="P178" s="333"/>
      <c r="Q178" s="931"/>
      <c r="R178" s="932"/>
      <c r="S178" s="932"/>
      <c r="T178" s="932"/>
      <c r="U178" s="933"/>
      <c r="V178" s="934"/>
      <c r="W178" s="932"/>
      <c r="X178" s="932"/>
      <c r="Y178" s="932"/>
      <c r="Z178" s="933"/>
      <c r="AA178" s="935"/>
      <c r="AB178" s="936"/>
      <c r="AC178" s="938"/>
      <c r="AD178" s="957"/>
      <c r="AE178" s="958"/>
      <c r="AF178" s="959"/>
      <c r="AG178" s="939"/>
      <c r="AH178" s="940"/>
      <c r="AI178" s="941"/>
      <c r="AJ178" s="942"/>
      <c r="AK178" s="942"/>
      <c r="AL178" s="942"/>
      <c r="AM178" s="942"/>
      <c r="AN178" s="943"/>
      <c r="AO178" s="944"/>
      <c r="AP178" s="932"/>
      <c r="AQ178" s="932"/>
      <c r="AR178" s="932"/>
      <c r="AS178" s="932"/>
      <c r="AT178" s="945"/>
      <c r="AU178" s="946"/>
      <c r="AV178" s="926"/>
      <c r="AW178" s="925"/>
      <c r="AX178" s="926"/>
      <c r="AY178" s="925"/>
      <c r="AZ178" s="926"/>
      <c r="BA178" s="925"/>
      <c r="BB178" s="926"/>
      <c r="BC178" s="925"/>
      <c r="BD178" s="926"/>
      <c r="BE178" s="925"/>
      <c r="BF178" s="927"/>
      <c r="BG178" s="927"/>
      <c r="BH178" s="927"/>
      <c r="BI178" s="927"/>
      <c r="BJ178" s="927"/>
      <c r="BK178" s="927"/>
      <c r="BL178" s="928"/>
    </row>
    <row r="179" spans="1:64" ht="21.75" hidden="1" customHeight="1" x14ac:dyDescent="0.45">
      <c r="A179" s="929">
        <v>162</v>
      </c>
      <c r="B179" s="930"/>
      <c r="C179" s="931"/>
      <c r="D179" s="932"/>
      <c r="E179" s="932"/>
      <c r="F179" s="933"/>
      <c r="G179" s="934"/>
      <c r="H179" s="932"/>
      <c r="I179" s="932"/>
      <c r="J179" s="933"/>
      <c r="K179" s="935"/>
      <c r="L179" s="936"/>
      <c r="M179" s="936"/>
      <c r="N179" s="937"/>
      <c r="O179" s="332"/>
      <c r="P179" s="333"/>
      <c r="Q179" s="931"/>
      <c r="R179" s="932"/>
      <c r="S179" s="932"/>
      <c r="T179" s="932"/>
      <c r="U179" s="933"/>
      <c r="V179" s="934"/>
      <c r="W179" s="932"/>
      <c r="X179" s="932"/>
      <c r="Y179" s="932"/>
      <c r="Z179" s="933"/>
      <c r="AA179" s="935"/>
      <c r="AB179" s="936"/>
      <c r="AC179" s="938"/>
      <c r="AD179" s="957"/>
      <c r="AE179" s="958"/>
      <c r="AF179" s="959"/>
      <c r="AG179" s="939"/>
      <c r="AH179" s="940"/>
      <c r="AI179" s="941"/>
      <c r="AJ179" s="942"/>
      <c r="AK179" s="942"/>
      <c r="AL179" s="942"/>
      <c r="AM179" s="942"/>
      <c r="AN179" s="943"/>
      <c r="AO179" s="944"/>
      <c r="AP179" s="932"/>
      <c r="AQ179" s="932"/>
      <c r="AR179" s="932"/>
      <c r="AS179" s="932"/>
      <c r="AT179" s="945"/>
      <c r="AU179" s="946"/>
      <c r="AV179" s="926"/>
      <c r="AW179" s="925"/>
      <c r="AX179" s="926"/>
      <c r="AY179" s="925"/>
      <c r="AZ179" s="926"/>
      <c r="BA179" s="925"/>
      <c r="BB179" s="926"/>
      <c r="BC179" s="925"/>
      <c r="BD179" s="926"/>
      <c r="BE179" s="925"/>
      <c r="BF179" s="927"/>
      <c r="BG179" s="927"/>
      <c r="BH179" s="927"/>
      <c r="BI179" s="927"/>
      <c r="BJ179" s="927"/>
      <c r="BK179" s="927"/>
      <c r="BL179" s="928"/>
    </row>
    <row r="180" spans="1:64" ht="21.75" hidden="1" customHeight="1" x14ac:dyDescent="0.45">
      <c r="A180" s="929">
        <v>163</v>
      </c>
      <c r="B180" s="930"/>
      <c r="C180" s="931"/>
      <c r="D180" s="932"/>
      <c r="E180" s="932"/>
      <c r="F180" s="933"/>
      <c r="G180" s="934"/>
      <c r="H180" s="932"/>
      <c r="I180" s="932"/>
      <c r="J180" s="933"/>
      <c r="K180" s="935"/>
      <c r="L180" s="936"/>
      <c r="M180" s="936"/>
      <c r="N180" s="937"/>
      <c r="O180" s="332"/>
      <c r="P180" s="333"/>
      <c r="Q180" s="931"/>
      <c r="R180" s="932"/>
      <c r="S180" s="932"/>
      <c r="T180" s="932"/>
      <c r="U180" s="933"/>
      <c r="V180" s="934"/>
      <c r="W180" s="932"/>
      <c r="X180" s="932"/>
      <c r="Y180" s="932"/>
      <c r="Z180" s="933"/>
      <c r="AA180" s="935"/>
      <c r="AB180" s="936"/>
      <c r="AC180" s="938"/>
      <c r="AD180" s="957"/>
      <c r="AE180" s="958"/>
      <c r="AF180" s="959"/>
      <c r="AG180" s="939"/>
      <c r="AH180" s="940"/>
      <c r="AI180" s="941"/>
      <c r="AJ180" s="942"/>
      <c r="AK180" s="942"/>
      <c r="AL180" s="942"/>
      <c r="AM180" s="942"/>
      <c r="AN180" s="943"/>
      <c r="AO180" s="944"/>
      <c r="AP180" s="932"/>
      <c r="AQ180" s="932"/>
      <c r="AR180" s="932"/>
      <c r="AS180" s="932"/>
      <c r="AT180" s="945"/>
      <c r="AU180" s="946"/>
      <c r="AV180" s="926"/>
      <c r="AW180" s="925"/>
      <c r="AX180" s="926"/>
      <c r="AY180" s="925"/>
      <c r="AZ180" s="926"/>
      <c r="BA180" s="925"/>
      <c r="BB180" s="926"/>
      <c r="BC180" s="925"/>
      <c r="BD180" s="926"/>
      <c r="BE180" s="925"/>
      <c r="BF180" s="927"/>
      <c r="BG180" s="927"/>
      <c r="BH180" s="927"/>
      <c r="BI180" s="927"/>
      <c r="BJ180" s="927"/>
      <c r="BK180" s="927"/>
      <c r="BL180" s="928"/>
    </row>
    <row r="181" spans="1:64" ht="21.75" hidden="1" customHeight="1" x14ac:dyDescent="0.45">
      <c r="A181" s="929">
        <v>164</v>
      </c>
      <c r="B181" s="930"/>
      <c r="C181" s="931"/>
      <c r="D181" s="932"/>
      <c r="E181" s="932"/>
      <c r="F181" s="933"/>
      <c r="G181" s="934"/>
      <c r="H181" s="932"/>
      <c r="I181" s="932"/>
      <c r="J181" s="933"/>
      <c r="K181" s="935"/>
      <c r="L181" s="936"/>
      <c r="M181" s="936"/>
      <c r="N181" s="937"/>
      <c r="O181" s="332"/>
      <c r="P181" s="333"/>
      <c r="Q181" s="931"/>
      <c r="R181" s="932"/>
      <c r="S181" s="932"/>
      <c r="T181" s="932"/>
      <c r="U181" s="933"/>
      <c r="V181" s="934"/>
      <c r="W181" s="932"/>
      <c r="X181" s="932"/>
      <c r="Y181" s="932"/>
      <c r="Z181" s="933"/>
      <c r="AA181" s="935"/>
      <c r="AB181" s="936"/>
      <c r="AC181" s="938"/>
      <c r="AD181" s="957"/>
      <c r="AE181" s="958"/>
      <c r="AF181" s="959"/>
      <c r="AG181" s="939"/>
      <c r="AH181" s="940"/>
      <c r="AI181" s="941"/>
      <c r="AJ181" s="942"/>
      <c r="AK181" s="942"/>
      <c r="AL181" s="942"/>
      <c r="AM181" s="942"/>
      <c r="AN181" s="943"/>
      <c r="AO181" s="944"/>
      <c r="AP181" s="932"/>
      <c r="AQ181" s="932"/>
      <c r="AR181" s="932"/>
      <c r="AS181" s="932"/>
      <c r="AT181" s="945"/>
      <c r="AU181" s="946"/>
      <c r="AV181" s="926"/>
      <c r="AW181" s="925"/>
      <c r="AX181" s="926"/>
      <c r="AY181" s="925"/>
      <c r="AZ181" s="926"/>
      <c r="BA181" s="925"/>
      <c r="BB181" s="926"/>
      <c r="BC181" s="925"/>
      <c r="BD181" s="926"/>
      <c r="BE181" s="925"/>
      <c r="BF181" s="927"/>
      <c r="BG181" s="927"/>
      <c r="BH181" s="927"/>
      <c r="BI181" s="927"/>
      <c r="BJ181" s="927"/>
      <c r="BK181" s="927"/>
      <c r="BL181" s="928"/>
    </row>
    <row r="182" spans="1:64" ht="21.75" hidden="1" customHeight="1" x14ac:dyDescent="0.45">
      <c r="A182" s="929">
        <v>165</v>
      </c>
      <c r="B182" s="930"/>
      <c r="C182" s="931"/>
      <c r="D182" s="932"/>
      <c r="E182" s="932"/>
      <c r="F182" s="933"/>
      <c r="G182" s="934"/>
      <c r="H182" s="932"/>
      <c r="I182" s="932"/>
      <c r="J182" s="933"/>
      <c r="K182" s="935"/>
      <c r="L182" s="936"/>
      <c r="M182" s="936"/>
      <c r="N182" s="937"/>
      <c r="O182" s="332"/>
      <c r="P182" s="333"/>
      <c r="Q182" s="931"/>
      <c r="R182" s="932"/>
      <c r="S182" s="932"/>
      <c r="T182" s="932"/>
      <c r="U182" s="933"/>
      <c r="V182" s="934"/>
      <c r="W182" s="932"/>
      <c r="X182" s="932"/>
      <c r="Y182" s="932"/>
      <c r="Z182" s="933"/>
      <c r="AA182" s="935"/>
      <c r="AB182" s="936"/>
      <c r="AC182" s="938"/>
      <c r="AD182" s="957"/>
      <c r="AE182" s="958"/>
      <c r="AF182" s="959"/>
      <c r="AG182" s="939"/>
      <c r="AH182" s="940"/>
      <c r="AI182" s="941"/>
      <c r="AJ182" s="942"/>
      <c r="AK182" s="942"/>
      <c r="AL182" s="942"/>
      <c r="AM182" s="942"/>
      <c r="AN182" s="943"/>
      <c r="AO182" s="944"/>
      <c r="AP182" s="932"/>
      <c r="AQ182" s="932"/>
      <c r="AR182" s="932"/>
      <c r="AS182" s="932"/>
      <c r="AT182" s="945"/>
      <c r="AU182" s="946"/>
      <c r="AV182" s="926"/>
      <c r="AW182" s="925"/>
      <c r="AX182" s="926"/>
      <c r="AY182" s="925"/>
      <c r="AZ182" s="926"/>
      <c r="BA182" s="925"/>
      <c r="BB182" s="926"/>
      <c r="BC182" s="925"/>
      <c r="BD182" s="926"/>
      <c r="BE182" s="925"/>
      <c r="BF182" s="927"/>
      <c r="BG182" s="927"/>
      <c r="BH182" s="927"/>
      <c r="BI182" s="927"/>
      <c r="BJ182" s="927"/>
      <c r="BK182" s="927"/>
      <c r="BL182" s="928"/>
    </row>
    <row r="183" spans="1:64" ht="21.75" hidden="1" customHeight="1" x14ac:dyDescent="0.45">
      <c r="A183" s="929">
        <v>166</v>
      </c>
      <c r="B183" s="930"/>
      <c r="C183" s="931"/>
      <c r="D183" s="932"/>
      <c r="E183" s="932"/>
      <c r="F183" s="933"/>
      <c r="G183" s="934"/>
      <c r="H183" s="932"/>
      <c r="I183" s="932"/>
      <c r="J183" s="933"/>
      <c r="K183" s="935"/>
      <c r="L183" s="936"/>
      <c r="M183" s="936"/>
      <c r="N183" s="937"/>
      <c r="O183" s="332"/>
      <c r="P183" s="333"/>
      <c r="Q183" s="931"/>
      <c r="R183" s="932"/>
      <c r="S183" s="932"/>
      <c r="T183" s="932"/>
      <c r="U183" s="933"/>
      <c r="V183" s="934"/>
      <c r="W183" s="932"/>
      <c r="X183" s="932"/>
      <c r="Y183" s="932"/>
      <c r="Z183" s="933"/>
      <c r="AA183" s="935"/>
      <c r="AB183" s="936"/>
      <c r="AC183" s="938"/>
      <c r="AD183" s="957"/>
      <c r="AE183" s="958"/>
      <c r="AF183" s="959"/>
      <c r="AG183" s="939"/>
      <c r="AH183" s="940"/>
      <c r="AI183" s="941"/>
      <c r="AJ183" s="942"/>
      <c r="AK183" s="942"/>
      <c r="AL183" s="942"/>
      <c r="AM183" s="942"/>
      <c r="AN183" s="943"/>
      <c r="AO183" s="944"/>
      <c r="AP183" s="932"/>
      <c r="AQ183" s="932"/>
      <c r="AR183" s="932"/>
      <c r="AS183" s="932"/>
      <c r="AT183" s="945"/>
      <c r="AU183" s="946"/>
      <c r="AV183" s="926"/>
      <c r="AW183" s="925"/>
      <c r="AX183" s="926"/>
      <c r="AY183" s="925"/>
      <c r="AZ183" s="926"/>
      <c r="BA183" s="925"/>
      <c r="BB183" s="926"/>
      <c r="BC183" s="925"/>
      <c r="BD183" s="926"/>
      <c r="BE183" s="925"/>
      <c r="BF183" s="927"/>
      <c r="BG183" s="927"/>
      <c r="BH183" s="927"/>
      <c r="BI183" s="927"/>
      <c r="BJ183" s="927"/>
      <c r="BK183" s="927"/>
      <c r="BL183" s="928"/>
    </row>
    <row r="184" spans="1:64" ht="21.75" hidden="1" customHeight="1" x14ac:dyDescent="0.45">
      <c r="A184" s="929">
        <v>167</v>
      </c>
      <c r="B184" s="930"/>
      <c r="C184" s="931"/>
      <c r="D184" s="932"/>
      <c r="E184" s="932"/>
      <c r="F184" s="933"/>
      <c r="G184" s="934"/>
      <c r="H184" s="932"/>
      <c r="I184" s="932"/>
      <c r="J184" s="933"/>
      <c r="K184" s="935"/>
      <c r="L184" s="936"/>
      <c r="M184" s="936"/>
      <c r="N184" s="937"/>
      <c r="O184" s="332"/>
      <c r="P184" s="333"/>
      <c r="Q184" s="931"/>
      <c r="R184" s="932"/>
      <c r="S184" s="932"/>
      <c r="T184" s="932"/>
      <c r="U184" s="933"/>
      <c r="V184" s="934"/>
      <c r="W184" s="932"/>
      <c r="X184" s="932"/>
      <c r="Y184" s="932"/>
      <c r="Z184" s="933"/>
      <c r="AA184" s="935"/>
      <c r="AB184" s="936"/>
      <c r="AC184" s="938"/>
      <c r="AD184" s="957"/>
      <c r="AE184" s="958"/>
      <c r="AF184" s="959"/>
      <c r="AG184" s="939"/>
      <c r="AH184" s="940"/>
      <c r="AI184" s="941"/>
      <c r="AJ184" s="942"/>
      <c r="AK184" s="942"/>
      <c r="AL184" s="942"/>
      <c r="AM184" s="942"/>
      <c r="AN184" s="943"/>
      <c r="AO184" s="944"/>
      <c r="AP184" s="932"/>
      <c r="AQ184" s="932"/>
      <c r="AR184" s="932"/>
      <c r="AS184" s="932"/>
      <c r="AT184" s="945"/>
      <c r="AU184" s="946"/>
      <c r="AV184" s="926"/>
      <c r="AW184" s="925"/>
      <c r="AX184" s="926"/>
      <c r="AY184" s="925"/>
      <c r="AZ184" s="926"/>
      <c r="BA184" s="925"/>
      <c r="BB184" s="926"/>
      <c r="BC184" s="925"/>
      <c r="BD184" s="926"/>
      <c r="BE184" s="925"/>
      <c r="BF184" s="927"/>
      <c r="BG184" s="927"/>
      <c r="BH184" s="927"/>
      <c r="BI184" s="927"/>
      <c r="BJ184" s="927"/>
      <c r="BK184" s="927"/>
      <c r="BL184" s="928"/>
    </row>
    <row r="185" spans="1:64" ht="21.75" hidden="1" customHeight="1" x14ac:dyDescent="0.45">
      <c r="A185" s="929">
        <v>168</v>
      </c>
      <c r="B185" s="930"/>
      <c r="C185" s="931"/>
      <c r="D185" s="932"/>
      <c r="E185" s="932"/>
      <c r="F185" s="933"/>
      <c r="G185" s="934"/>
      <c r="H185" s="932"/>
      <c r="I185" s="932"/>
      <c r="J185" s="933"/>
      <c r="K185" s="935"/>
      <c r="L185" s="936"/>
      <c r="M185" s="936"/>
      <c r="N185" s="937"/>
      <c r="O185" s="332"/>
      <c r="P185" s="333"/>
      <c r="Q185" s="931"/>
      <c r="R185" s="932"/>
      <c r="S185" s="932"/>
      <c r="T185" s="932"/>
      <c r="U185" s="933"/>
      <c r="V185" s="934"/>
      <c r="W185" s="932"/>
      <c r="X185" s="932"/>
      <c r="Y185" s="932"/>
      <c r="Z185" s="933"/>
      <c r="AA185" s="935"/>
      <c r="AB185" s="936"/>
      <c r="AC185" s="938"/>
      <c r="AD185" s="957"/>
      <c r="AE185" s="958"/>
      <c r="AF185" s="959"/>
      <c r="AG185" s="939"/>
      <c r="AH185" s="940"/>
      <c r="AI185" s="941"/>
      <c r="AJ185" s="942"/>
      <c r="AK185" s="942"/>
      <c r="AL185" s="942"/>
      <c r="AM185" s="942"/>
      <c r="AN185" s="943"/>
      <c r="AO185" s="944"/>
      <c r="AP185" s="932"/>
      <c r="AQ185" s="932"/>
      <c r="AR185" s="932"/>
      <c r="AS185" s="932"/>
      <c r="AT185" s="945"/>
      <c r="AU185" s="946"/>
      <c r="AV185" s="926"/>
      <c r="AW185" s="925"/>
      <c r="AX185" s="926"/>
      <c r="AY185" s="925"/>
      <c r="AZ185" s="926"/>
      <c r="BA185" s="925"/>
      <c r="BB185" s="926"/>
      <c r="BC185" s="925"/>
      <c r="BD185" s="926"/>
      <c r="BE185" s="925"/>
      <c r="BF185" s="927"/>
      <c r="BG185" s="927"/>
      <c r="BH185" s="927"/>
      <c r="BI185" s="927"/>
      <c r="BJ185" s="927"/>
      <c r="BK185" s="927"/>
      <c r="BL185" s="928"/>
    </row>
    <row r="186" spans="1:64" ht="21.75" hidden="1" customHeight="1" x14ac:dyDescent="0.45">
      <c r="A186" s="929">
        <v>169</v>
      </c>
      <c r="B186" s="930"/>
      <c r="C186" s="931"/>
      <c r="D186" s="932"/>
      <c r="E186" s="932"/>
      <c r="F186" s="933"/>
      <c r="G186" s="934"/>
      <c r="H186" s="932"/>
      <c r="I186" s="932"/>
      <c r="J186" s="933"/>
      <c r="K186" s="935"/>
      <c r="L186" s="936"/>
      <c r="M186" s="936"/>
      <c r="N186" s="937"/>
      <c r="O186" s="332"/>
      <c r="P186" s="333"/>
      <c r="Q186" s="931"/>
      <c r="R186" s="932"/>
      <c r="S186" s="932"/>
      <c r="T186" s="932"/>
      <c r="U186" s="933"/>
      <c r="V186" s="934"/>
      <c r="W186" s="932"/>
      <c r="X186" s="932"/>
      <c r="Y186" s="932"/>
      <c r="Z186" s="933"/>
      <c r="AA186" s="935"/>
      <c r="AB186" s="936"/>
      <c r="AC186" s="938"/>
      <c r="AD186" s="957"/>
      <c r="AE186" s="958"/>
      <c r="AF186" s="959"/>
      <c r="AG186" s="939"/>
      <c r="AH186" s="940"/>
      <c r="AI186" s="941"/>
      <c r="AJ186" s="942"/>
      <c r="AK186" s="942"/>
      <c r="AL186" s="942"/>
      <c r="AM186" s="942"/>
      <c r="AN186" s="943"/>
      <c r="AO186" s="944"/>
      <c r="AP186" s="932"/>
      <c r="AQ186" s="932"/>
      <c r="AR186" s="932"/>
      <c r="AS186" s="932"/>
      <c r="AT186" s="945"/>
      <c r="AU186" s="946"/>
      <c r="AV186" s="926"/>
      <c r="AW186" s="925"/>
      <c r="AX186" s="926"/>
      <c r="AY186" s="925"/>
      <c r="AZ186" s="926"/>
      <c r="BA186" s="925"/>
      <c r="BB186" s="926"/>
      <c r="BC186" s="925"/>
      <c r="BD186" s="926"/>
      <c r="BE186" s="925"/>
      <c r="BF186" s="927"/>
      <c r="BG186" s="927"/>
      <c r="BH186" s="927"/>
      <c r="BI186" s="927"/>
      <c r="BJ186" s="927"/>
      <c r="BK186" s="927"/>
      <c r="BL186" s="928"/>
    </row>
    <row r="187" spans="1:64" ht="21.75" hidden="1" customHeight="1" x14ac:dyDescent="0.45">
      <c r="A187" s="929">
        <v>170</v>
      </c>
      <c r="B187" s="930"/>
      <c r="C187" s="931"/>
      <c r="D187" s="932"/>
      <c r="E187" s="932"/>
      <c r="F187" s="933"/>
      <c r="G187" s="934"/>
      <c r="H187" s="932"/>
      <c r="I187" s="932"/>
      <c r="J187" s="933"/>
      <c r="K187" s="935"/>
      <c r="L187" s="936"/>
      <c r="M187" s="936"/>
      <c r="N187" s="937"/>
      <c r="O187" s="332"/>
      <c r="P187" s="333"/>
      <c r="Q187" s="931"/>
      <c r="R187" s="932"/>
      <c r="S187" s="932"/>
      <c r="T187" s="932"/>
      <c r="U187" s="933"/>
      <c r="V187" s="934"/>
      <c r="W187" s="932"/>
      <c r="X187" s="932"/>
      <c r="Y187" s="932"/>
      <c r="Z187" s="933"/>
      <c r="AA187" s="935"/>
      <c r="AB187" s="936"/>
      <c r="AC187" s="938"/>
      <c r="AD187" s="957"/>
      <c r="AE187" s="958"/>
      <c r="AF187" s="959"/>
      <c r="AG187" s="939"/>
      <c r="AH187" s="940"/>
      <c r="AI187" s="941"/>
      <c r="AJ187" s="942"/>
      <c r="AK187" s="942"/>
      <c r="AL187" s="942"/>
      <c r="AM187" s="942"/>
      <c r="AN187" s="943"/>
      <c r="AO187" s="944"/>
      <c r="AP187" s="932"/>
      <c r="AQ187" s="932"/>
      <c r="AR187" s="932"/>
      <c r="AS187" s="932"/>
      <c r="AT187" s="945"/>
      <c r="AU187" s="946"/>
      <c r="AV187" s="926"/>
      <c r="AW187" s="925"/>
      <c r="AX187" s="926"/>
      <c r="AY187" s="925"/>
      <c r="AZ187" s="926"/>
      <c r="BA187" s="925"/>
      <c r="BB187" s="926"/>
      <c r="BC187" s="925"/>
      <c r="BD187" s="926"/>
      <c r="BE187" s="925"/>
      <c r="BF187" s="927"/>
      <c r="BG187" s="927"/>
      <c r="BH187" s="927"/>
      <c r="BI187" s="927"/>
      <c r="BJ187" s="927"/>
      <c r="BK187" s="927"/>
      <c r="BL187" s="928"/>
    </row>
    <row r="188" spans="1:64" ht="21.75" hidden="1" customHeight="1" x14ac:dyDescent="0.45">
      <c r="A188" s="929">
        <v>171</v>
      </c>
      <c r="B188" s="930"/>
      <c r="C188" s="931"/>
      <c r="D188" s="932"/>
      <c r="E188" s="932"/>
      <c r="F188" s="933"/>
      <c r="G188" s="934"/>
      <c r="H188" s="932"/>
      <c r="I188" s="932"/>
      <c r="J188" s="933"/>
      <c r="K188" s="935"/>
      <c r="L188" s="936"/>
      <c r="M188" s="936"/>
      <c r="N188" s="937"/>
      <c r="O188" s="332"/>
      <c r="P188" s="333"/>
      <c r="Q188" s="931"/>
      <c r="R188" s="932"/>
      <c r="S188" s="932"/>
      <c r="T188" s="932"/>
      <c r="U188" s="933"/>
      <c r="V188" s="934"/>
      <c r="W188" s="932"/>
      <c r="X188" s="932"/>
      <c r="Y188" s="932"/>
      <c r="Z188" s="933"/>
      <c r="AA188" s="935"/>
      <c r="AB188" s="936"/>
      <c r="AC188" s="938"/>
      <c r="AD188" s="957"/>
      <c r="AE188" s="958"/>
      <c r="AF188" s="959"/>
      <c r="AG188" s="939"/>
      <c r="AH188" s="940"/>
      <c r="AI188" s="941"/>
      <c r="AJ188" s="942"/>
      <c r="AK188" s="942"/>
      <c r="AL188" s="942"/>
      <c r="AM188" s="942"/>
      <c r="AN188" s="943"/>
      <c r="AO188" s="944"/>
      <c r="AP188" s="932"/>
      <c r="AQ188" s="932"/>
      <c r="AR188" s="932"/>
      <c r="AS188" s="932"/>
      <c r="AT188" s="945"/>
      <c r="AU188" s="946"/>
      <c r="AV188" s="926"/>
      <c r="AW188" s="925"/>
      <c r="AX188" s="926"/>
      <c r="AY188" s="925"/>
      <c r="AZ188" s="926"/>
      <c r="BA188" s="925"/>
      <c r="BB188" s="926"/>
      <c r="BC188" s="925"/>
      <c r="BD188" s="926"/>
      <c r="BE188" s="925"/>
      <c r="BF188" s="927"/>
      <c r="BG188" s="927"/>
      <c r="BH188" s="927"/>
      <c r="BI188" s="927"/>
      <c r="BJ188" s="927"/>
      <c r="BK188" s="927"/>
      <c r="BL188" s="928"/>
    </row>
    <row r="189" spans="1:64" ht="21.75" hidden="1" customHeight="1" x14ac:dyDescent="0.45">
      <c r="A189" s="929">
        <v>172</v>
      </c>
      <c r="B189" s="930"/>
      <c r="C189" s="931"/>
      <c r="D189" s="932"/>
      <c r="E189" s="932"/>
      <c r="F189" s="933"/>
      <c r="G189" s="934"/>
      <c r="H189" s="932"/>
      <c r="I189" s="932"/>
      <c r="J189" s="933"/>
      <c r="K189" s="935"/>
      <c r="L189" s="936"/>
      <c r="M189" s="936"/>
      <c r="N189" s="937"/>
      <c r="O189" s="332"/>
      <c r="P189" s="333"/>
      <c r="Q189" s="931"/>
      <c r="R189" s="932"/>
      <c r="S189" s="932"/>
      <c r="T189" s="932"/>
      <c r="U189" s="933"/>
      <c r="V189" s="934"/>
      <c r="W189" s="932"/>
      <c r="X189" s="932"/>
      <c r="Y189" s="932"/>
      <c r="Z189" s="933"/>
      <c r="AA189" s="935"/>
      <c r="AB189" s="936"/>
      <c r="AC189" s="938"/>
      <c r="AD189" s="957"/>
      <c r="AE189" s="958"/>
      <c r="AF189" s="959"/>
      <c r="AG189" s="939"/>
      <c r="AH189" s="940"/>
      <c r="AI189" s="941"/>
      <c r="AJ189" s="942"/>
      <c r="AK189" s="942"/>
      <c r="AL189" s="942"/>
      <c r="AM189" s="942"/>
      <c r="AN189" s="943"/>
      <c r="AO189" s="944"/>
      <c r="AP189" s="932"/>
      <c r="AQ189" s="932"/>
      <c r="AR189" s="932"/>
      <c r="AS189" s="932"/>
      <c r="AT189" s="945"/>
      <c r="AU189" s="946"/>
      <c r="AV189" s="926"/>
      <c r="AW189" s="925"/>
      <c r="AX189" s="926"/>
      <c r="AY189" s="925"/>
      <c r="AZ189" s="926"/>
      <c r="BA189" s="925"/>
      <c r="BB189" s="926"/>
      <c r="BC189" s="925"/>
      <c r="BD189" s="926"/>
      <c r="BE189" s="925"/>
      <c r="BF189" s="927"/>
      <c r="BG189" s="927"/>
      <c r="BH189" s="927"/>
      <c r="BI189" s="927"/>
      <c r="BJ189" s="927"/>
      <c r="BK189" s="927"/>
      <c r="BL189" s="928"/>
    </row>
    <row r="190" spans="1:64" ht="21.75" hidden="1" customHeight="1" x14ac:dyDescent="0.45">
      <c r="A190" s="929">
        <v>173</v>
      </c>
      <c r="B190" s="930"/>
      <c r="C190" s="931"/>
      <c r="D190" s="932"/>
      <c r="E190" s="932"/>
      <c r="F190" s="933"/>
      <c r="G190" s="934"/>
      <c r="H190" s="932"/>
      <c r="I190" s="932"/>
      <c r="J190" s="933"/>
      <c r="K190" s="935"/>
      <c r="L190" s="936"/>
      <c r="M190" s="936"/>
      <c r="N190" s="937"/>
      <c r="O190" s="332"/>
      <c r="P190" s="333"/>
      <c r="Q190" s="931"/>
      <c r="R190" s="932"/>
      <c r="S190" s="932"/>
      <c r="T190" s="932"/>
      <c r="U190" s="933"/>
      <c r="V190" s="934"/>
      <c r="W190" s="932"/>
      <c r="X190" s="932"/>
      <c r="Y190" s="932"/>
      <c r="Z190" s="933"/>
      <c r="AA190" s="935"/>
      <c r="AB190" s="936"/>
      <c r="AC190" s="938"/>
      <c r="AD190" s="957"/>
      <c r="AE190" s="958"/>
      <c r="AF190" s="959"/>
      <c r="AG190" s="939"/>
      <c r="AH190" s="940"/>
      <c r="AI190" s="941"/>
      <c r="AJ190" s="942"/>
      <c r="AK190" s="942"/>
      <c r="AL190" s="942"/>
      <c r="AM190" s="942"/>
      <c r="AN190" s="943"/>
      <c r="AO190" s="944"/>
      <c r="AP190" s="932"/>
      <c r="AQ190" s="932"/>
      <c r="AR190" s="932"/>
      <c r="AS190" s="932"/>
      <c r="AT190" s="945"/>
      <c r="AU190" s="946"/>
      <c r="AV190" s="926"/>
      <c r="AW190" s="925"/>
      <c r="AX190" s="926"/>
      <c r="AY190" s="925"/>
      <c r="AZ190" s="926"/>
      <c r="BA190" s="925"/>
      <c r="BB190" s="926"/>
      <c r="BC190" s="925"/>
      <c r="BD190" s="926"/>
      <c r="BE190" s="925"/>
      <c r="BF190" s="927"/>
      <c r="BG190" s="927"/>
      <c r="BH190" s="927"/>
      <c r="BI190" s="927"/>
      <c r="BJ190" s="927"/>
      <c r="BK190" s="927"/>
      <c r="BL190" s="928"/>
    </row>
    <row r="191" spans="1:64" ht="21.75" hidden="1" customHeight="1" x14ac:dyDescent="0.45">
      <c r="A191" s="929">
        <v>174</v>
      </c>
      <c r="B191" s="930"/>
      <c r="C191" s="931"/>
      <c r="D191" s="932"/>
      <c r="E191" s="932"/>
      <c r="F191" s="933"/>
      <c r="G191" s="934"/>
      <c r="H191" s="932"/>
      <c r="I191" s="932"/>
      <c r="J191" s="933"/>
      <c r="K191" s="935"/>
      <c r="L191" s="936"/>
      <c r="M191" s="936"/>
      <c r="N191" s="937"/>
      <c r="O191" s="332"/>
      <c r="P191" s="333"/>
      <c r="Q191" s="931"/>
      <c r="R191" s="932"/>
      <c r="S191" s="932"/>
      <c r="T191" s="932"/>
      <c r="U191" s="933"/>
      <c r="V191" s="934"/>
      <c r="W191" s="932"/>
      <c r="X191" s="932"/>
      <c r="Y191" s="932"/>
      <c r="Z191" s="933"/>
      <c r="AA191" s="935"/>
      <c r="AB191" s="936"/>
      <c r="AC191" s="938"/>
      <c r="AD191" s="957"/>
      <c r="AE191" s="958"/>
      <c r="AF191" s="959"/>
      <c r="AG191" s="939"/>
      <c r="AH191" s="940"/>
      <c r="AI191" s="941"/>
      <c r="AJ191" s="942"/>
      <c r="AK191" s="942"/>
      <c r="AL191" s="942"/>
      <c r="AM191" s="942"/>
      <c r="AN191" s="943"/>
      <c r="AO191" s="944"/>
      <c r="AP191" s="932"/>
      <c r="AQ191" s="932"/>
      <c r="AR191" s="932"/>
      <c r="AS191" s="932"/>
      <c r="AT191" s="945"/>
      <c r="AU191" s="946"/>
      <c r="AV191" s="926"/>
      <c r="AW191" s="925"/>
      <c r="AX191" s="926"/>
      <c r="AY191" s="925"/>
      <c r="AZ191" s="926"/>
      <c r="BA191" s="925"/>
      <c r="BB191" s="926"/>
      <c r="BC191" s="925"/>
      <c r="BD191" s="926"/>
      <c r="BE191" s="925"/>
      <c r="BF191" s="927"/>
      <c r="BG191" s="927"/>
      <c r="BH191" s="927"/>
      <c r="BI191" s="927"/>
      <c r="BJ191" s="927"/>
      <c r="BK191" s="927"/>
      <c r="BL191" s="928"/>
    </row>
    <row r="192" spans="1:64" ht="21.75" hidden="1" customHeight="1" x14ac:dyDescent="0.45">
      <c r="A192" s="929">
        <v>175</v>
      </c>
      <c r="B192" s="930"/>
      <c r="C192" s="931"/>
      <c r="D192" s="932"/>
      <c r="E192" s="932"/>
      <c r="F192" s="933"/>
      <c r="G192" s="934"/>
      <c r="H192" s="932"/>
      <c r="I192" s="932"/>
      <c r="J192" s="933"/>
      <c r="K192" s="935"/>
      <c r="L192" s="936"/>
      <c r="M192" s="936"/>
      <c r="N192" s="937"/>
      <c r="O192" s="332"/>
      <c r="P192" s="333"/>
      <c r="Q192" s="931"/>
      <c r="R192" s="932"/>
      <c r="S192" s="932"/>
      <c r="T192" s="932"/>
      <c r="U192" s="933"/>
      <c r="V192" s="934"/>
      <c r="W192" s="932"/>
      <c r="X192" s="932"/>
      <c r="Y192" s="932"/>
      <c r="Z192" s="933"/>
      <c r="AA192" s="935"/>
      <c r="AB192" s="936"/>
      <c r="AC192" s="938"/>
      <c r="AD192" s="957"/>
      <c r="AE192" s="958"/>
      <c r="AF192" s="959"/>
      <c r="AG192" s="939"/>
      <c r="AH192" s="940"/>
      <c r="AI192" s="941"/>
      <c r="AJ192" s="942"/>
      <c r="AK192" s="942"/>
      <c r="AL192" s="942"/>
      <c r="AM192" s="942"/>
      <c r="AN192" s="943"/>
      <c r="AO192" s="944"/>
      <c r="AP192" s="932"/>
      <c r="AQ192" s="932"/>
      <c r="AR192" s="932"/>
      <c r="AS192" s="932"/>
      <c r="AT192" s="945"/>
      <c r="AU192" s="946"/>
      <c r="AV192" s="926"/>
      <c r="AW192" s="925"/>
      <c r="AX192" s="926"/>
      <c r="AY192" s="925"/>
      <c r="AZ192" s="926"/>
      <c r="BA192" s="925"/>
      <c r="BB192" s="926"/>
      <c r="BC192" s="925"/>
      <c r="BD192" s="926"/>
      <c r="BE192" s="925"/>
      <c r="BF192" s="927"/>
      <c r="BG192" s="927"/>
      <c r="BH192" s="927"/>
      <c r="BI192" s="927"/>
      <c r="BJ192" s="927"/>
      <c r="BK192" s="927"/>
      <c r="BL192" s="928"/>
    </row>
    <row r="193" spans="1:64" ht="21.75" hidden="1" customHeight="1" x14ac:dyDescent="0.45">
      <c r="A193" s="929">
        <v>176</v>
      </c>
      <c r="B193" s="930"/>
      <c r="C193" s="931"/>
      <c r="D193" s="932"/>
      <c r="E193" s="932"/>
      <c r="F193" s="933"/>
      <c r="G193" s="934"/>
      <c r="H193" s="932"/>
      <c r="I193" s="932"/>
      <c r="J193" s="933"/>
      <c r="K193" s="935"/>
      <c r="L193" s="936"/>
      <c r="M193" s="936"/>
      <c r="N193" s="937"/>
      <c r="O193" s="332"/>
      <c r="P193" s="333"/>
      <c r="Q193" s="931"/>
      <c r="R193" s="932"/>
      <c r="S193" s="932"/>
      <c r="T193" s="932"/>
      <c r="U193" s="933"/>
      <c r="V193" s="934"/>
      <c r="W193" s="932"/>
      <c r="X193" s="932"/>
      <c r="Y193" s="932"/>
      <c r="Z193" s="933"/>
      <c r="AA193" s="935"/>
      <c r="AB193" s="936"/>
      <c r="AC193" s="938"/>
      <c r="AD193" s="957"/>
      <c r="AE193" s="958"/>
      <c r="AF193" s="959"/>
      <c r="AG193" s="939"/>
      <c r="AH193" s="940"/>
      <c r="AI193" s="941"/>
      <c r="AJ193" s="942"/>
      <c r="AK193" s="942"/>
      <c r="AL193" s="942"/>
      <c r="AM193" s="942"/>
      <c r="AN193" s="943"/>
      <c r="AO193" s="944"/>
      <c r="AP193" s="932"/>
      <c r="AQ193" s="932"/>
      <c r="AR193" s="932"/>
      <c r="AS193" s="932"/>
      <c r="AT193" s="945"/>
      <c r="AU193" s="946"/>
      <c r="AV193" s="926"/>
      <c r="AW193" s="925"/>
      <c r="AX193" s="926"/>
      <c r="AY193" s="925"/>
      <c r="AZ193" s="926"/>
      <c r="BA193" s="925"/>
      <c r="BB193" s="926"/>
      <c r="BC193" s="925"/>
      <c r="BD193" s="926"/>
      <c r="BE193" s="925"/>
      <c r="BF193" s="927"/>
      <c r="BG193" s="927"/>
      <c r="BH193" s="927"/>
      <c r="BI193" s="927"/>
      <c r="BJ193" s="927"/>
      <c r="BK193" s="927"/>
      <c r="BL193" s="928"/>
    </row>
    <row r="194" spans="1:64" ht="21.75" hidden="1" customHeight="1" x14ac:dyDescent="0.45">
      <c r="A194" s="929">
        <v>177</v>
      </c>
      <c r="B194" s="930"/>
      <c r="C194" s="931"/>
      <c r="D194" s="932"/>
      <c r="E194" s="932"/>
      <c r="F194" s="933"/>
      <c r="G194" s="934"/>
      <c r="H194" s="932"/>
      <c r="I194" s="932"/>
      <c r="J194" s="933"/>
      <c r="K194" s="935"/>
      <c r="L194" s="936"/>
      <c r="M194" s="936"/>
      <c r="N194" s="937"/>
      <c r="O194" s="332"/>
      <c r="P194" s="333"/>
      <c r="Q194" s="931"/>
      <c r="R194" s="932"/>
      <c r="S194" s="932"/>
      <c r="T194" s="932"/>
      <c r="U194" s="933"/>
      <c r="V194" s="934"/>
      <c r="W194" s="932"/>
      <c r="X194" s="932"/>
      <c r="Y194" s="932"/>
      <c r="Z194" s="933"/>
      <c r="AA194" s="935"/>
      <c r="AB194" s="936"/>
      <c r="AC194" s="938"/>
      <c r="AD194" s="957"/>
      <c r="AE194" s="958"/>
      <c r="AF194" s="959"/>
      <c r="AG194" s="939"/>
      <c r="AH194" s="940"/>
      <c r="AI194" s="941"/>
      <c r="AJ194" s="942"/>
      <c r="AK194" s="942"/>
      <c r="AL194" s="942"/>
      <c r="AM194" s="942"/>
      <c r="AN194" s="943"/>
      <c r="AO194" s="944"/>
      <c r="AP194" s="932"/>
      <c r="AQ194" s="932"/>
      <c r="AR194" s="932"/>
      <c r="AS194" s="932"/>
      <c r="AT194" s="945"/>
      <c r="AU194" s="946"/>
      <c r="AV194" s="926"/>
      <c r="AW194" s="925"/>
      <c r="AX194" s="926"/>
      <c r="AY194" s="925"/>
      <c r="AZ194" s="926"/>
      <c r="BA194" s="925"/>
      <c r="BB194" s="926"/>
      <c r="BC194" s="925"/>
      <c r="BD194" s="926"/>
      <c r="BE194" s="925"/>
      <c r="BF194" s="927"/>
      <c r="BG194" s="927"/>
      <c r="BH194" s="927"/>
      <c r="BI194" s="927"/>
      <c r="BJ194" s="927"/>
      <c r="BK194" s="927"/>
      <c r="BL194" s="928"/>
    </row>
    <row r="195" spans="1:64" ht="21.75" hidden="1" customHeight="1" x14ac:dyDescent="0.45">
      <c r="A195" s="929">
        <v>178</v>
      </c>
      <c r="B195" s="930"/>
      <c r="C195" s="931"/>
      <c r="D195" s="932"/>
      <c r="E195" s="932"/>
      <c r="F195" s="933"/>
      <c r="G195" s="934"/>
      <c r="H195" s="932"/>
      <c r="I195" s="932"/>
      <c r="J195" s="933"/>
      <c r="K195" s="935"/>
      <c r="L195" s="936"/>
      <c r="M195" s="936"/>
      <c r="N195" s="937"/>
      <c r="O195" s="332"/>
      <c r="P195" s="333"/>
      <c r="Q195" s="931"/>
      <c r="R195" s="932"/>
      <c r="S195" s="932"/>
      <c r="T195" s="932"/>
      <c r="U195" s="933"/>
      <c r="V195" s="934"/>
      <c r="W195" s="932"/>
      <c r="X195" s="932"/>
      <c r="Y195" s="932"/>
      <c r="Z195" s="933"/>
      <c r="AA195" s="935"/>
      <c r="AB195" s="936"/>
      <c r="AC195" s="938"/>
      <c r="AD195" s="957"/>
      <c r="AE195" s="958"/>
      <c r="AF195" s="959"/>
      <c r="AG195" s="939"/>
      <c r="AH195" s="940"/>
      <c r="AI195" s="941"/>
      <c r="AJ195" s="942"/>
      <c r="AK195" s="942"/>
      <c r="AL195" s="942"/>
      <c r="AM195" s="942"/>
      <c r="AN195" s="943"/>
      <c r="AO195" s="944"/>
      <c r="AP195" s="932"/>
      <c r="AQ195" s="932"/>
      <c r="AR195" s="932"/>
      <c r="AS195" s="932"/>
      <c r="AT195" s="945"/>
      <c r="AU195" s="946"/>
      <c r="AV195" s="926"/>
      <c r="AW195" s="925"/>
      <c r="AX195" s="926"/>
      <c r="AY195" s="925"/>
      <c r="AZ195" s="926"/>
      <c r="BA195" s="925"/>
      <c r="BB195" s="926"/>
      <c r="BC195" s="925"/>
      <c r="BD195" s="926"/>
      <c r="BE195" s="925"/>
      <c r="BF195" s="927"/>
      <c r="BG195" s="927"/>
      <c r="BH195" s="927"/>
      <c r="BI195" s="927"/>
      <c r="BJ195" s="927"/>
      <c r="BK195" s="927"/>
      <c r="BL195" s="928"/>
    </row>
    <row r="196" spans="1:64" ht="21.75" hidden="1" customHeight="1" x14ac:dyDescent="0.45">
      <c r="A196" s="929">
        <v>179</v>
      </c>
      <c r="B196" s="930"/>
      <c r="C196" s="931"/>
      <c r="D196" s="932"/>
      <c r="E196" s="932"/>
      <c r="F196" s="933"/>
      <c r="G196" s="934"/>
      <c r="H196" s="932"/>
      <c r="I196" s="932"/>
      <c r="J196" s="933"/>
      <c r="K196" s="935"/>
      <c r="L196" s="936"/>
      <c r="M196" s="936"/>
      <c r="N196" s="937"/>
      <c r="O196" s="332"/>
      <c r="P196" s="333"/>
      <c r="Q196" s="931"/>
      <c r="R196" s="932"/>
      <c r="S196" s="932"/>
      <c r="T196" s="932"/>
      <c r="U196" s="933"/>
      <c r="V196" s="934"/>
      <c r="W196" s="932"/>
      <c r="X196" s="932"/>
      <c r="Y196" s="932"/>
      <c r="Z196" s="933"/>
      <c r="AA196" s="935"/>
      <c r="AB196" s="936"/>
      <c r="AC196" s="938"/>
      <c r="AD196" s="957"/>
      <c r="AE196" s="958"/>
      <c r="AF196" s="959"/>
      <c r="AG196" s="939"/>
      <c r="AH196" s="940"/>
      <c r="AI196" s="941"/>
      <c r="AJ196" s="942"/>
      <c r="AK196" s="942"/>
      <c r="AL196" s="942"/>
      <c r="AM196" s="942"/>
      <c r="AN196" s="943"/>
      <c r="AO196" s="944"/>
      <c r="AP196" s="932"/>
      <c r="AQ196" s="932"/>
      <c r="AR196" s="932"/>
      <c r="AS196" s="932"/>
      <c r="AT196" s="945"/>
      <c r="AU196" s="946"/>
      <c r="AV196" s="926"/>
      <c r="AW196" s="925"/>
      <c r="AX196" s="926"/>
      <c r="AY196" s="925"/>
      <c r="AZ196" s="926"/>
      <c r="BA196" s="925"/>
      <c r="BB196" s="926"/>
      <c r="BC196" s="925"/>
      <c r="BD196" s="926"/>
      <c r="BE196" s="925"/>
      <c r="BF196" s="927"/>
      <c r="BG196" s="927"/>
      <c r="BH196" s="927"/>
      <c r="BI196" s="927"/>
      <c r="BJ196" s="927"/>
      <c r="BK196" s="927"/>
      <c r="BL196" s="928"/>
    </row>
    <row r="197" spans="1:64" ht="21.75" hidden="1" customHeight="1" x14ac:dyDescent="0.45">
      <c r="A197" s="929">
        <v>180</v>
      </c>
      <c r="B197" s="930"/>
      <c r="C197" s="931"/>
      <c r="D197" s="932"/>
      <c r="E197" s="932"/>
      <c r="F197" s="933"/>
      <c r="G197" s="934"/>
      <c r="H197" s="932"/>
      <c r="I197" s="932"/>
      <c r="J197" s="933"/>
      <c r="K197" s="935"/>
      <c r="L197" s="936"/>
      <c r="M197" s="936"/>
      <c r="N197" s="937"/>
      <c r="O197" s="332"/>
      <c r="P197" s="333"/>
      <c r="Q197" s="931"/>
      <c r="R197" s="932"/>
      <c r="S197" s="932"/>
      <c r="T197" s="932"/>
      <c r="U197" s="933"/>
      <c r="V197" s="934"/>
      <c r="W197" s="932"/>
      <c r="X197" s="932"/>
      <c r="Y197" s="932"/>
      <c r="Z197" s="933"/>
      <c r="AA197" s="935"/>
      <c r="AB197" s="936"/>
      <c r="AC197" s="938"/>
      <c r="AD197" s="957"/>
      <c r="AE197" s="958"/>
      <c r="AF197" s="959"/>
      <c r="AG197" s="939"/>
      <c r="AH197" s="940"/>
      <c r="AI197" s="941"/>
      <c r="AJ197" s="942"/>
      <c r="AK197" s="942"/>
      <c r="AL197" s="942"/>
      <c r="AM197" s="942"/>
      <c r="AN197" s="943"/>
      <c r="AO197" s="944"/>
      <c r="AP197" s="932"/>
      <c r="AQ197" s="932"/>
      <c r="AR197" s="932"/>
      <c r="AS197" s="932"/>
      <c r="AT197" s="945"/>
      <c r="AU197" s="946"/>
      <c r="AV197" s="926"/>
      <c r="AW197" s="925"/>
      <c r="AX197" s="926"/>
      <c r="AY197" s="925"/>
      <c r="AZ197" s="926"/>
      <c r="BA197" s="925"/>
      <c r="BB197" s="926"/>
      <c r="BC197" s="925"/>
      <c r="BD197" s="926"/>
      <c r="BE197" s="925"/>
      <c r="BF197" s="927"/>
      <c r="BG197" s="927"/>
      <c r="BH197" s="927"/>
      <c r="BI197" s="927"/>
      <c r="BJ197" s="927"/>
      <c r="BK197" s="927"/>
      <c r="BL197" s="928"/>
    </row>
    <row r="198" spans="1:64" ht="21.75" hidden="1" customHeight="1" x14ac:dyDescent="0.45">
      <c r="A198" s="929">
        <v>181</v>
      </c>
      <c r="B198" s="930"/>
      <c r="C198" s="931"/>
      <c r="D198" s="932"/>
      <c r="E198" s="932"/>
      <c r="F198" s="933"/>
      <c r="G198" s="934"/>
      <c r="H198" s="932"/>
      <c r="I198" s="932"/>
      <c r="J198" s="933"/>
      <c r="K198" s="935"/>
      <c r="L198" s="936"/>
      <c r="M198" s="936"/>
      <c r="N198" s="937"/>
      <c r="O198" s="332"/>
      <c r="P198" s="333"/>
      <c r="Q198" s="931"/>
      <c r="R198" s="932"/>
      <c r="S198" s="932"/>
      <c r="T198" s="932"/>
      <c r="U198" s="933"/>
      <c r="V198" s="934"/>
      <c r="W198" s="932"/>
      <c r="X198" s="932"/>
      <c r="Y198" s="932"/>
      <c r="Z198" s="933"/>
      <c r="AA198" s="935"/>
      <c r="AB198" s="936"/>
      <c r="AC198" s="938"/>
      <c r="AD198" s="957"/>
      <c r="AE198" s="958"/>
      <c r="AF198" s="959"/>
      <c r="AG198" s="939"/>
      <c r="AH198" s="940"/>
      <c r="AI198" s="941"/>
      <c r="AJ198" s="942"/>
      <c r="AK198" s="942"/>
      <c r="AL198" s="942"/>
      <c r="AM198" s="942"/>
      <c r="AN198" s="943"/>
      <c r="AO198" s="944"/>
      <c r="AP198" s="932"/>
      <c r="AQ198" s="932"/>
      <c r="AR198" s="932"/>
      <c r="AS198" s="932"/>
      <c r="AT198" s="945"/>
      <c r="AU198" s="946"/>
      <c r="AV198" s="926"/>
      <c r="AW198" s="925"/>
      <c r="AX198" s="926"/>
      <c r="AY198" s="925"/>
      <c r="AZ198" s="926"/>
      <c r="BA198" s="925"/>
      <c r="BB198" s="926"/>
      <c r="BC198" s="925"/>
      <c r="BD198" s="926"/>
      <c r="BE198" s="925"/>
      <c r="BF198" s="927"/>
      <c r="BG198" s="927"/>
      <c r="BH198" s="927"/>
      <c r="BI198" s="927"/>
      <c r="BJ198" s="927"/>
      <c r="BK198" s="927"/>
      <c r="BL198" s="928"/>
    </row>
    <row r="199" spans="1:64" ht="21.75" hidden="1" customHeight="1" x14ac:dyDescent="0.45">
      <c r="A199" s="929">
        <v>182</v>
      </c>
      <c r="B199" s="930"/>
      <c r="C199" s="931"/>
      <c r="D199" s="932"/>
      <c r="E199" s="932"/>
      <c r="F199" s="933"/>
      <c r="G199" s="934"/>
      <c r="H199" s="932"/>
      <c r="I199" s="932"/>
      <c r="J199" s="933"/>
      <c r="K199" s="935"/>
      <c r="L199" s="936"/>
      <c r="M199" s="936"/>
      <c r="N199" s="937"/>
      <c r="O199" s="332"/>
      <c r="P199" s="333"/>
      <c r="Q199" s="931"/>
      <c r="R199" s="932"/>
      <c r="S199" s="932"/>
      <c r="T199" s="932"/>
      <c r="U199" s="933"/>
      <c r="V199" s="934"/>
      <c r="W199" s="932"/>
      <c r="X199" s="932"/>
      <c r="Y199" s="932"/>
      <c r="Z199" s="933"/>
      <c r="AA199" s="935"/>
      <c r="AB199" s="936"/>
      <c r="AC199" s="938"/>
      <c r="AD199" s="957"/>
      <c r="AE199" s="958"/>
      <c r="AF199" s="959"/>
      <c r="AG199" s="939"/>
      <c r="AH199" s="940"/>
      <c r="AI199" s="941"/>
      <c r="AJ199" s="942"/>
      <c r="AK199" s="942"/>
      <c r="AL199" s="942"/>
      <c r="AM199" s="942"/>
      <c r="AN199" s="943"/>
      <c r="AO199" s="944"/>
      <c r="AP199" s="932"/>
      <c r="AQ199" s="932"/>
      <c r="AR199" s="932"/>
      <c r="AS199" s="932"/>
      <c r="AT199" s="945"/>
      <c r="AU199" s="946"/>
      <c r="AV199" s="926"/>
      <c r="AW199" s="925"/>
      <c r="AX199" s="926"/>
      <c r="AY199" s="925"/>
      <c r="AZ199" s="926"/>
      <c r="BA199" s="925"/>
      <c r="BB199" s="926"/>
      <c r="BC199" s="925"/>
      <c r="BD199" s="926"/>
      <c r="BE199" s="925"/>
      <c r="BF199" s="927"/>
      <c r="BG199" s="927"/>
      <c r="BH199" s="927"/>
      <c r="BI199" s="927"/>
      <c r="BJ199" s="927"/>
      <c r="BK199" s="927"/>
      <c r="BL199" s="928"/>
    </row>
    <row r="200" spans="1:64" ht="21.75" hidden="1" customHeight="1" x14ac:dyDescent="0.45">
      <c r="A200" s="929">
        <v>183</v>
      </c>
      <c r="B200" s="930"/>
      <c r="C200" s="931"/>
      <c r="D200" s="932"/>
      <c r="E200" s="932"/>
      <c r="F200" s="933"/>
      <c r="G200" s="934"/>
      <c r="H200" s="932"/>
      <c r="I200" s="932"/>
      <c r="J200" s="933"/>
      <c r="K200" s="935"/>
      <c r="L200" s="936"/>
      <c r="M200" s="936"/>
      <c r="N200" s="937"/>
      <c r="O200" s="332"/>
      <c r="P200" s="333"/>
      <c r="Q200" s="931"/>
      <c r="R200" s="932"/>
      <c r="S200" s="932"/>
      <c r="T200" s="932"/>
      <c r="U200" s="933"/>
      <c r="V200" s="934"/>
      <c r="W200" s="932"/>
      <c r="X200" s="932"/>
      <c r="Y200" s="932"/>
      <c r="Z200" s="933"/>
      <c r="AA200" s="935"/>
      <c r="AB200" s="936"/>
      <c r="AC200" s="938"/>
      <c r="AD200" s="957"/>
      <c r="AE200" s="958"/>
      <c r="AF200" s="959"/>
      <c r="AG200" s="939"/>
      <c r="AH200" s="940"/>
      <c r="AI200" s="941"/>
      <c r="AJ200" s="942"/>
      <c r="AK200" s="942"/>
      <c r="AL200" s="942"/>
      <c r="AM200" s="942"/>
      <c r="AN200" s="943"/>
      <c r="AO200" s="944"/>
      <c r="AP200" s="932"/>
      <c r="AQ200" s="932"/>
      <c r="AR200" s="932"/>
      <c r="AS200" s="932"/>
      <c r="AT200" s="945"/>
      <c r="AU200" s="946"/>
      <c r="AV200" s="926"/>
      <c r="AW200" s="925"/>
      <c r="AX200" s="926"/>
      <c r="AY200" s="925"/>
      <c r="AZ200" s="926"/>
      <c r="BA200" s="925"/>
      <c r="BB200" s="926"/>
      <c r="BC200" s="925"/>
      <c r="BD200" s="926"/>
      <c r="BE200" s="925"/>
      <c r="BF200" s="927"/>
      <c r="BG200" s="927"/>
      <c r="BH200" s="927"/>
      <c r="BI200" s="927"/>
      <c r="BJ200" s="927"/>
      <c r="BK200" s="927"/>
      <c r="BL200" s="928"/>
    </row>
    <row r="201" spans="1:64" ht="21.75" hidden="1" customHeight="1" x14ac:dyDescent="0.45">
      <c r="A201" s="929">
        <v>184</v>
      </c>
      <c r="B201" s="930"/>
      <c r="C201" s="931"/>
      <c r="D201" s="932"/>
      <c r="E201" s="932"/>
      <c r="F201" s="933"/>
      <c r="G201" s="934"/>
      <c r="H201" s="932"/>
      <c r="I201" s="932"/>
      <c r="J201" s="933"/>
      <c r="K201" s="935"/>
      <c r="L201" s="936"/>
      <c r="M201" s="936"/>
      <c r="N201" s="937"/>
      <c r="O201" s="332"/>
      <c r="P201" s="333"/>
      <c r="Q201" s="931"/>
      <c r="R201" s="932"/>
      <c r="S201" s="932"/>
      <c r="T201" s="932"/>
      <c r="U201" s="933"/>
      <c r="V201" s="934"/>
      <c r="W201" s="932"/>
      <c r="X201" s="932"/>
      <c r="Y201" s="932"/>
      <c r="Z201" s="933"/>
      <c r="AA201" s="935"/>
      <c r="AB201" s="936"/>
      <c r="AC201" s="938"/>
      <c r="AD201" s="957"/>
      <c r="AE201" s="958"/>
      <c r="AF201" s="959"/>
      <c r="AG201" s="939"/>
      <c r="AH201" s="940"/>
      <c r="AI201" s="941"/>
      <c r="AJ201" s="942"/>
      <c r="AK201" s="942"/>
      <c r="AL201" s="942"/>
      <c r="AM201" s="942"/>
      <c r="AN201" s="943"/>
      <c r="AO201" s="944"/>
      <c r="AP201" s="932"/>
      <c r="AQ201" s="932"/>
      <c r="AR201" s="932"/>
      <c r="AS201" s="932"/>
      <c r="AT201" s="945"/>
      <c r="AU201" s="946"/>
      <c r="AV201" s="926"/>
      <c r="AW201" s="925"/>
      <c r="AX201" s="926"/>
      <c r="AY201" s="925"/>
      <c r="AZ201" s="926"/>
      <c r="BA201" s="925"/>
      <c r="BB201" s="926"/>
      <c r="BC201" s="925"/>
      <c r="BD201" s="926"/>
      <c r="BE201" s="925"/>
      <c r="BF201" s="927"/>
      <c r="BG201" s="927"/>
      <c r="BH201" s="927"/>
      <c r="BI201" s="927"/>
      <c r="BJ201" s="927"/>
      <c r="BK201" s="927"/>
      <c r="BL201" s="928"/>
    </row>
    <row r="202" spans="1:64" ht="21.75" hidden="1" customHeight="1" x14ac:dyDescent="0.45">
      <c r="A202" s="929">
        <v>185</v>
      </c>
      <c r="B202" s="930"/>
      <c r="C202" s="931"/>
      <c r="D202" s="932"/>
      <c r="E202" s="932"/>
      <c r="F202" s="933"/>
      <c r="G202" s="934"/>
      <c r="H202" s="932"/>
      <c r="I202" s="932"/>
      <c r="J202" s="933"/>
      <c r="K202" s="935"/>
      <c r="L202" s="936"/>
      <c r="M202" s="936"/>
      <c r="N202" s="937"/>
      <c r="O202" s="332"/>
      <c r="P202" s="333"/>
      <c r="Q202" s="931"/>
      <c r="R202" s="932"/>
      <c r="S202" s="932"/>
      <c r="T202" s="932"/>
      <c r="U202" s="933"/>
      <c r="V202" s="934"/>
      <c r="W202" s="932"/>
      <c r="X202" s="932"/>
      <c r="Y202" s="932"/>
      <c r="Z202" s="933"/>
      <c r="AA202" s="935"/>
      <c r="AB202" s="936"/>
      <c r="AC202" s="938"/>
      <c r="AD202" s="957"/>
      <c r="AE202" s="958"/>
      <c r="AF202" s="959"/>
      <c r="AG202" s="939"/>
      <c r="AH202" s="940"/>
      <c r="AI202" s="941"/>
      <c r="AJ202" s="942"/>
      <c r="AK202" s="942"/>
      <c r="AL202" s="942"/>
      <c r="AM202" s="942"/>
      <c r="AN202" s="943"/>
      <c r="AO202" s="944"/>
      <c r="AP202" s="932"/>
      <c r="AQ202" s="932"/>
      <c r="AR202" s="932"/>
      <c r="AS202" s="932"/>
      <c r="AT202" s="945"/>
      <c r="AU202" s="946"/>
      <c r="AV202" s="926"/>
      <c r="AW202" s="925"/>
      <c r="AX202" s="926"/>
      <c r="AY202" s="925"/>
      <c r="AZ202" s="926"/>
      <c r="BA202" s="925"/>
      <c r="BB202" s="926"/>
      <c r="BC202" s="925"/>
      <c r="BD202" s="926"/>
      <c r="BE202" s="925"/>
      <c r="BF202" s="927"/>
      <c r="BG202" s="927"/>
      <c r="BH202" s="927"/>
      <c r="BI202" s="927"/>
      <c r="BJ202" s="927"/>
      <c r="BK202" s="927"/>
      <c r="BL202" s="928"/>
    </row>
    <row r="203" spans="1:64" ht="21.75" hidden="1" customHeight="1" x14ac:dyDescent="0.45">
      <c r="A203" s="929">
        <v>186</v>
      </c>
      <c r="B203" s="930"/>
      <c r="C203" s="931"/>
      <c r="D203" s="932"/>
      <c r="E203" s="932"/>
      <c r="F203" s="933"/>
      <c r="G203" s="934"/>
      <c r="H203" s="932"/>
      <c r="I203" s="932"/>
      <c r="J203" s="933"/>
      <c r="K203" s="935"/>
      <c r="L203" s="936"/>
      <c r="M203" s="936"/>
      <c r="N203" s="937"/>
      <c r="O203" s="332"/>
      <c r="P203" s="333"/>
      <c r="Q203" s="931"/>
      <c r="R203" s="932"/>
      <c r="S203" s="932"/>
      <c r="T203" s="932"/>
      <c r="U203" s="933"/>
      <c r="V203" s="934"/>
      <c r="W203" s="932"/>
      <c r="X203" s="932"/>
      <c r="Y203" s="932"/>
      <c r="Z203" s="933"/>
      <c r="AA203" s="935"/>
      <c r="AB203" s="936"/>
      <c r="AC203" s="938"/>
      <c r="AD203" s="957"/>
      <c r="AE203" s="958"/>
      <c r="AF203" s="959"/>
      <c r="AG203" s="939"/>
      <c r="AH203" s="940"/>
      <c r="AI203" s="941"/>
      <c r="AJ203" s="942"/>
      <c r="AK203" s="942"/>
      <c r="AL203" s="942"/>
      <c r="AM203" s="942"/>
      <c r="AN203" s="943"/>
      <c r="AO203" s="944"/>
      <c r="AP203" s="932"/>
      <c r="AQ203" s="932"/>
      <c r="AR203" s="932"/>
      <c r="AS203" s="932"/>
      <c r="AT203" s="945"/>
      <c r="AU203" s="946"/>
      <c r="AV203" s="926"/>
      <c r="AW203" s="925"/>
      <c r="AX203" s="926"/>
      <c r="AY203" s="925"/>
      <c r="AZ203" s="926"/>
      <c r="BA203" s="925"/>
      <c r="BB203" s="926"/>
      <c r="BC203" s="925"/>
      <c r="BD203" s="926"/>
      <c r="BE203" s="925"/>
      <c r="BF203" s="927"/>
      <c r="BG203" s="927"/>
      <c r="BH203" s="927"/>
      <c r="BI203" s="927"/>
      <c r="BJ203" s="927"/>
      <c r="BK203" s="927"/>
      <c r="BL203" s="928"/>
    </row>
    <row r="204" spans="1:64" ht="21.75" hidden="1" customHeight="1" x14ac:dyDescent="0.45">
      <c r="A204" s="929">
        <v>187</v>
      </c>
      <c r="B204" s="930"/>
      <c r="C204" s="931"/>
      <c r="D204" s="932"/>
      <c r="E204" s="932"/>
      <c r="F204" s="933"/>
      <c r="G204" s="934"/>
      <c r="H204" s="932"/>
      <c r="I204" s="932"/>
      <c r="J204" s="933"/>
      <c r="K204" s="935"/>
      <c r="L204" s="936"/>
      <c r="M204" s="936"/>
      <c r="N204" s="937"/>
      <c r="O204" s="332"/>
      <c r="P204" s="333"/>
      <c r="Q204" s="931"/>
      <c r="R204" s="932"/>
      <c r="S204" s="932"/>
      <c r="T204" s="932"/>
      <c r="U204" s="933"/>
      <c r="V204" s="934"/>
      <c r="W204" s="932"/>
      <c r="X204" s="932"/>
      <c r="Y204" s="932"/>
      <c r="Z204" s="933"/>
      <c r="AA204" s="935"/>
      <c r="AB204" s="936"/>
      <c r="AC204" s="938"/>
      <c r="AD204" s="957"/>
      <c r="AE204" s="958"/>
      <c r="AF204" s="959"/>
      <c r="AG204" s="939"/>
      <c r="AH204" s="940"/>
      <c r="AI204" s="941"/>
      <c r="AJ204" s="942"/>
      <c r="AK204" s="942"/>
      <c r="AL204" s="942"/>
      <c r="AM204" s="942"/>
      <c r="AN204" s="943"/>
      <c r="AO204" s="944"/>
      <c r="AP204" s="932"/>
      <c r="AQ204" s="932"/>
      <c r="AR204" s="932"/>
      <c r="AS204" s="932"/>
      <c r="AT204" s="945"/>
      <c r="AU204" s="946"/>
      <c r="AV204" s="926"/>
      <c r="AW204" s="925"/>
      <c r="AX204" s="926"/>
      <c r="AY204" s="925"/>
      <c r="AZ204" s="926"/>
      <c r="BA204" s="925"/>
      <c r="BB204" s="926"/>
      <c r="BC204" s="925"/>
      <c r="BD204" s="926"/>
      <c r="BE204" s="925"/>
      <c r="BF204" s="927"/>
      <c r="BG204" s="927"/>
      <c r="BH204" s="927"/>
      <c r="BI204" s="927"/>
      <c r="BJ204" s="927"/>
      <c r="BK204" s="927"/>
      <c r="BL204" s="928"/>
    </row>
    <row r="205" spans="1:64" ht="21.75" hidden="1" customHeight="1" x14ac:dyDescent="0.45">
      <c r="A205" s="929">
        <v>188</v>
      </c>
      <c r="B205" s="930"/>
      <c r="C205" s="931"/>
      <c r="D205" s="932"/>
      <c r="E205" s="932"/>
      <c r="F205" s="933"/>
      <c r="G205" s="934"/>
      <c r="H205" s="932"/>
      <c r="I205" s="932"/>
      <c r="J205" s="933"/>
      <c r="K205" s="935"/>
      <c r="L205" s="936"/>
      <c r="M205" s="936"/>
      <c r="N205" s="937"/>
      <c r="O205" s="332"/>
      <c r="P205" s="333"/>
      <c r="Q205" s="931"/>
      <c r="R205" s="932"/>
      <c r="S205" s="932"/>
      <c r="T205" s="932"/>
      <c r="U205" s="933"/>
      <c r="V205" s="934"/>
      <c r="W205" s="932"/>
      <c r="X205" s="932"/>
      <c r="Y205" s="932"/>
      <c r="Z205" s="933"/>
      <c r="AA205" s="935"/>
      <c r="AB205" s="936"/>
      <c r="AC205" s="938"/>
      <c r="AD205" s="957"/>
      <c r="AE205" s="958"/>
      <c r="AF205" s="959"/>
      <c r="AG205" s="939"/>
      <c r="AH205" s="940"/>
      <c r="AI205" s="941"/>
      <c r="AJ205" s="942"/>
      <c r="AK205" s="942"/>
      <c r="AL205" s="942"/>
      <c r="AM205" s="942"/>
      <c r="AN205" s="943"/>
      <c r="AO205" s="944"/>
      <c r="AP205" s="932"/>
      <c r="AQ205" s="932"/>
      <c r="AR205" s="932"/>
      <c r="AS205" s="932"/>
      <c r="AT205" s="945"/>
      <c r="AU205" s="946"/>
      <c r="AV205" s="926"/>
      <c r="AW205" s="925"/>
      <c r="AX205" s="926"/>
      <c r="AY205" s="925"/>
      <c r="AZ205" s="926"/>
      <c r="BA205" s="925"/>
      <c r="BB205" s="926"/>
      <c r="BC205" s="925"/>
      <c r="BD205" s="926"/>
      <c r="BE205" s="925"/>
      <c r="BF205" s="927"/>
      <c r="BG205" s="927"/>
      <c r="BH205" s="927"/>
      <c r="BI205" s="927"/>
      <c r="BJ205" s="927"/>
      <c r="BK205" s="927"/>
      <c r="BL205" s="928"/>
    </row>
    <row r="206" spans="1:64" ht="21.75" hidden="1" customHeight="1" x14ac:dyDescent="0.45">
      <c r="A206" s="929">
        <v>189</v>
      </c>
      <c r="B206" s="930"/>
      <c r="C206" s="931"/>
      <c r="D206" s="932"/>
      <c r="E206" s="932"/>
      <c r="F206" s="933"/>
      <c r="G206" s="934"/>
      <c r="H206" s="932"/>
      <c r="I206" s="932"/>
      <c r="J206" s="933"/>
      <c r="K206" s="935"/>
      <c r="L206" s="936"/>
      <c r="M206" s="936"/>
      <c r="N206" s="937"/>
      <c r="O206" s="332"/>
      <c r="P206" s="333"/>
      <c r="Q206" s="931"/>
      <c r="R206" s="932"/>
      <c r="S206" s="932"/>
      <c r="T206" s="932"/>
      <c r="U206" s="933"/>
      <c r="V206" s="934"/>
      <c r="W206" s="932"/>
      <c r="X206" s="932"/>
      <c r="Y206" s="932"/>
      <c r="Z206" s="933"/>
      <c r="AA206" s="935"/>
      <c r="AB206" s="936"/>
      <c r="AC206" s="938"/>
      <c r="AD206" s="957"/>
      <c r="AE206" s="958"/>
      <c r="AF206" s="959"/>
      <c r="AG206" s="939"/>
      <c r="AH206" s="940"/>
      <c r="AI206" s="941"/>
      <c r="AJ206" s="942"/>
      <c r="AK206" s="942"/>
      <c r="AL206" s="942"/>
      <c r="AM206" s="942"/>
      <c r="AN206" s="943"/>
      <c r="AO206" s="944"/>
      <c r="AP206" s="932"/>
      <c r="AQ206" s="932"/>
      <c r="AR206" s="932"/>
      <c r="AS206" s="932"/>
      <c r="AT206" s="945"/>
      <c r="AU206" s="946"/>
      <c r="AV206" s="926"/>
      <c r="AW206" s="925"/>
      <c r="AX206" s="926"/>
      <c r="AY206" s="925"/>
      <c r="AZ206" s="926"/>
      <c r="BA206" s="925"/>
      <c r="BB206" s="926"/>
      <c r="BC206" s="925"/>
      <c r="BD206" s="926"/>
      <c r="BE206" s="925"/>
      <c r="BF206" s="927"/>
      <c r="BG206" s="927"/>
      <c r="BH206" s="927"/>
      <c r="BI206" s="927"/>
      <c r="BJ206" s="927"/>
      <c r="BK206" s="927"/>
      <c r="BL206" s="928"/>
    </row>
    <row r="207" spans="1:64" ht="21.75" hidden="1" customHeight="1" x14ac:dyDescent="0.45">
      <c r="A207" s="929">
        <v>190</v>
      </c>
      <c r="B207" s="930"/>
      <c r="C207" s="931"/>
      <c r="D207" s="932"/>
      <c r="E207" s="932"/>
      <c r="F207" s="933"/>
      <c r="G207" s="934"/>
      <c r="H207" s="932"/>
      <c r="I207" s="932"/>
      <c r="J207" s="933"/>
      <c r="K207" s="935"/>
      <c r="L207" s="936"/>
      <c r="M207" s="936"/>
      <c r="N207" s="937"/>
      <c r="O207" s="332"/>
      <c r="P207" s="333"/>
      <c r="Q207" s="931"/>
      <c r="R207" s="932"/>
      <c r="S207" s="932"/>
      <c r="T207" s="932"/>
      <c r="U207" s="933"/>
      <c r="V207" s="934"/>
      <c r="W207" s="932"/>
      <c r="X207" s="932"/>
      <c r="Y207" s="932"/>
      <c r="Z207" s="933"/>
      <c r="AA207" s="935"/>
      <c r="AB207" s="936"/>
      <c r="AC207" s="938"/>
      <c r="AD207" s="957"/>
      <c r="AE207" s="958"/>
      <c r="AF207" s="959"/>
      <c r="AG207" s="939"/>
      <c r="AH207" s="940"/>
      <c r="AI207" s="941"/>
      <c r="AJ207" s="942"/>
      <c r="AK207" s="942"/>
      <c r="AL207" s="942"/>
      <c r="AM207" s="942"/>
      <c r="AN207" s="943"/>
      <c r="AO207" s="944"/>
      <c r="AP207" s="932"/>
      <c r="AQ207" s="932"/>
      <c r="AR207" s="932"/>
      <c r="AS207" s="932"/>
      <c r="AT207" s="945"/>
      <c r="AU207" s="946"/>
      <c r="AV207" s="926"/>
      <c r="AW207" s="925"/>
      <c r="AX207" s="926"/>
      <c r="AY207" s="925"/>
      <c r="AZ207" s="926"/>
      <c r="BA207" s="925"/>
      <c r="BB207" s="926"/>
      <c r="BC207" s="925"/>
      <c r="BD207" s="926"/>
      <c r="BE207" s="925"/>
      <c r="BF207" s="927"/>
      <c r="BG207" s="927"/>
      <c r="BH207" s="927"/>
      <c r="BI207" s="927"/>
      <c r="BJ207" s="927"/>
      <c r="BK207" s="927"/>
      <c r="BL207" s="928"/>
    </row>
    <row r="208" spans="1:64" ht="21.75" hidden="1" customHeight="1" x14ac:dyDescent="0.45">
      <c r="A208" s="929">
        <v>191</v>
      </c>
      <c r="B208" s="930"/>
      <c r="C208" s="931"/>
      <c r="D208" s="932"/>
      <c r="E208" s="932"/>
      <c r="F208" s="933"/>
      <c r="G208" s="934"/>
      <c r="H208" s="932"/>
      <c r="I208" s="932"/>
      <c r="J208" s="933"/>
      <c r="K208" s="935"/>
      <c r="L208" s="936"/>
      <c r="M208" s="936"/>
      <c r="N208" s="937"/>
      <c r="O208" s="332"/>
      <c r="P208" s="333"/>
      <c r="Q208" s="931"/>
      <c r="R208" s="932"/>
      <c r="S208" s="932"/>
      <c r="T208" s="932"/>
      <c r="U208" s="933"/>
      <c r="V208" s="934"/>
      <c r="W208" s="932"/>
      <c r="X208" s="932"/>
      <c r="Y208" s="932"/>
      <c r="Z208" s="933"/>
      <c r="AA208" s="935"/>
      <c r="AB208" s="936"/>
      <c r="AC208" s="938"/>
      <c r="AD208" s="957"/>
      <c r="AE208" s="958"/>
      <c r="AF208" s="959"/>
      <c r="AG208" s="939"/>
      <c r="AH208" s="940"/>
      <c r="AI208" s="941"/>
      <c r="AJ208" s="942"/>
      <c r="AK208" s="942"/>
      <c r="AL208" s="942"/>
      <c r="AM208" s="942"/>
      <c r="AN208" s="943"/>
      <c r="AO208" s="944"/>
      <c r="AP208" s="932"/>
      <c r="AQ208" s="932"/>
      <c r="AR208" s="932"/>
      <c r="AS208" s="932"/>
      <c r="AT208" s="945"/>
      <c r="AU208" s="946"/>
      <c r="AV208" s="926"/>
      <c r="AW208" s="925"/>
      <c r="AX208" s="926"/>
      <c r="AY208" s="925"/>
      <c r="AZ208" s="926"/>
      <c r="BA208" s="925"/>
      <c r="BB208" s="926"/>
      <c r="BC208" s="925"/>
      <c r="BD208" s="926"/>
      <c r="BE208" s="925"/>
      <c r="BF208" s="927"/>
      <c r="BG208" s="927"/>
      <c r="BH208" s="927"/>
      <c r="BI208" s="927"/>
      <c r="BJ208" s="927"/>
      <c r="BK208" s="927"/>
      <c r="BL208" s="928"/>
    </row>
    <row r="209" spans="1:64" ht="21.75" hidden="1" customHeight="1" x14ac:dyDescent="0.45">
      <c r="A209" s="929">
        <v>192</v>
      </c>
      <c r="B209" s="930"/>
      <c r="C209" s="931"/>
      <c r="D209" s="932"/>
      <c r="E209" s="932"/>
      <c r="F209" s="933"/>
      <c r="G209" s="934"/>
      <c r="H209" s="932"/>
      <c r="I209" s="932"/>
      <c r="J209" s="933"/>
      <c r="K209" s="935"/>
      <c r="L209" s="936"/>
      <c r="M209" s="936"/>
      <c r="N209" s="937"/>
      <c r="O209" s="332"/>
      <c r="P209" s="333"/>
      <c r="Q209" s="931"/>
      <c r="R209" s="932"/>
      <c r="S209" s="932"/>
      <c r="T209" s="932"/>
      <c r="U209" s="933"/>
      <c r="V209" s="934"/>
      <c r="W209" s="932"/>
      <c r="X209" s="932"/>
      <c r="Y209" s="932"/>
      <c r="Z209" s="933"/>
      <c r="AA209" s="935"/>
      <c r="AB209" s="936"/>
      <c r="AC209" s="938"/>
      <c r="AD209" s="957"/>
      <c r="AE209" s="958"/>
      <c r="AF209" s="959"/>
      <c r="AG209" s="939"/>
      <c r="AH209" s="940"/>
      <c r="AI209" s="941"/>
      <c r="AJ209" s="942"/>
      <c r="AK209" s="942"/>
      <c r="AL209" s="942"/>
      <c r="AM209" s="942"/>
      <c r="AN209" s="943"/>
      <c r="AO209" s="944"/>
      <c r="AP209" s="932"/>
      <c r="AQ209" s="932"/>
      <c r="AR209" s="932"/>
      <c r="AS209" s="932"/>
      <c r="AT209" s="945"/>
      <c r="AU209" s="946"/>
      <c r="AV209" s="926"/>
      <c r="AW209" s="925"/>
      <c r="AX209" s="926"/>
      <c r="AY209" s="925"/>
      <c r="AZ209" s="926"/>
      <c r="BA209" s="925"/>
      <c r="BB209" s="926"/>
      <c r="BC209" s="925"/>
      <c r="BD209" s="926"/>
      <c r="BE209" s="925"/>
      <c r="BF209" s="927"/>
      <c r="BG209" s="927"/>
      <c r="BH209" s="927"/>
      <c r="BI209" s="927"/>
      <c r="BJ209" s="927"/>
      <c r="BK209" s="927"/>
      <c r="BL209" s="928"/>
    </row>
    <row r="210" spans="1:64" ht="21.75" hidden="1" customHeight="1" x14ac:dyDescent="0.45">
      <c r="A210" s="929">
        <v>193</v>
      </c>
      <c r="B210" s="930"/>
      <c r="C210" s="931"/>
      <c r="D210" s="932"/>
      <c r="E210" s="932"/>
      <c r="F210" s="933"/>
      <c r="G210" s="934"/>
      <c r="H210" s="932"/>
      <c r="I210" s="932"/>
      <c r="J210" s="933"/>
      <c r="K210" s="935"/>
      <c r="L210" s="936"/>
      <c r="M210" s="936"/>
      <c r="N210" s="937"/>
      <c r="O210" s="332"/>
      <c r="P210" s="333"/>
      <c r="Q210" s="931"/>
      <c r="R210" s="932"/>
      <c r="S210" s="932"/>
      <c r="T210" s="932"/>
      <c r="U210" s="933"/>
      <c r="V210" s="934"/>
      <c r="W210" s="932"/>
      <c r="X210" s="932"/>
      <c r="Y210" s="932"/>
      <c r="Z210" s="933"/>
      <c r="AA210" s="935"/>
      <c r="AB210" s="936"/>
      <c r="AC210" s="938"/>
      <c r="AD210" s="957"/>
      <c r="AE210" s="958"/>
      <c r="AF210" s="959"/>
      <c r="AG210" s="939"/>
      <c r="AH210" s="940"/>
      <c r="AI210" s="941"/>
      <c r="AJ210" s="942"/>
      <c r="AK210" s="942"/>
      <c r="AL210" s="942"/>
      <c r="AM210" s="942"/>
      <c r="AN210" s="943"/>
      <c r="AO210" s="944"/>
      <c r="AP210" s="932"/>
      <c r="AQ210" s="932"/>
      <c r="AR210" s="932"/>
      <c r="AS210" s="932"/>
      <c r="AT210" s="945"/>
      <c r="AU210" s="946"/>
      <c r="AV210" s="926"/>
      <c r="AW210" s="925"/>
      <c r="AX210" s="926"/>
      <c r="AY210" s="925"/>
      <c r="AZ210" s="926"/>
      <c r="BA210" s="925"/>
      <c r="BB210" s="926"/>
      <c r="BC210" s="925"/>
      <c r="BD210" s="926"/>
      <c r="BE210" s="925"/>
      <c r="BF210" s="927"/>
      <c r="BG210" s="927"/>
      <c r="BH210" s="927"/>
      <c r="BI210" s="927"/>
      <c r="BJ210" s="927"/>
      <c r="BK210" s="927"/>
      <c r="BL210" s="928"/>
    </row>
    <row r="211" spans="1:64" ht="21.75" hidden="1" customHeight="1" x14ac:dyDescent="0.45">
      <c r="A211" s="929">
        <v>194</v>
      </c>
      <c r="B211" s="930"/>
      <c r="C211" s="931"/>
      <c r="D211" s="932"/>
      <c r="E211" s="932"/>
      <c r="F211" s="933"/>
      <c r="G211" s="934"/>
      <c r="H211" s="932"/>
      <c r="I211" s="932"/>
      <c r="J211" s="933"/>
      <c r="K211" s="935"/>
      <c r="L211" s="936"/>
      <c r="M211" s="936"/>
      <c r="N211" s="937"/>
      <c r="O211" s="332"/>
      <c r="P211" s="333"/>
      <c r="Q211" s="931"/>
      <c r="R211" s="932"/>
      <c r="S211" s="932"/>
      <c r="T211" s="932"/>
      <c r="U211" s="933"/>
      <c r="V211" s="934"/>
      <c r="W211" s="932"/>
      <c r="X211" s="932"/>
      <c r="Y211" s="932"/>
      <c r="Z211" s="933"/>
      <c r="AA211" s="935"/>
      <c r="AB211" s="936"/>
      <c r="AC211" s="938"/>
      <c r="AD211" s="957"/>
      <c r="AE211" s="958"/>
      <c r="AF211" s="959"/>
      <c r="AG211" s="939"/>
      <c r="AH211" s="940"/>
      <c r="AI211" s="941"/>
      <c r="AJ211" s="942"/>
      <c r="AK211" s="942"/>
      <c r="AL211" s="942"/>
      <c r="AM211" s="942"/>
      <c r="AN211" s="943"/>
      <c r="AO211" s="944"/>
      <c r="AP211" s="932"/>
      <c r="AQ211" s="932"/>
      <c r="AR211" s="932"/>
      <c r="AS211" s="932"/>
      <c r="AT211" s="945"/>
      <c r="AU211" s="946"/>
      <c r="AV211" s="926"/>
      <c r="AW211" s="925"/>
      <c r="AX211" s="926"/>
      <c r="AY211" s="925"/>
      <c r="AZ211" s="926"/>
      <c r="BA211" s="925"/>
      <c r="BB211" s="926"/>
      <c r="BC211" s="925"/>
      <c r="BD211" s="926"/>
      <c r="BE211" s="925"/>
      <c r="BF211" s="927"/>
      <c r="BG211" s="927"/>
      <c r="BH211" s="927"/>
      <c r="BI211" s="927"/>
      <c r="BJ211" s="927"/>
      <c r="BK211" s="927"/>
      <c r="BL211" s="928"/>
    </row>
    <row r="212" spans="1:64" ht="21.75" hidden="1" customHeight="1" x14ac:dyDescent="0.45">
      <c r="A212" s="929">
        <v>195</v>
      </c>
      <c r="B212" s="930"/>
      <c r="C212" s="931"/>
      <c r="D212" s="932"/>
      <c r="E212" s="932"/>
      <c r="F212" s="933"/>
      <c r="G212" s="934"/>
      <c r="H212" s="932"/>
      <c r="I212" s="932"/>
      <c r="J212" s="933"/>
      <c r="K212" s="935"/>
      <c r="L212" s="936"/>
      <c r="M212" s="936"/>
      <c r="N212" s="937"/>
      <c r="O212" s="332"/>
      <c r="P212" s="333"/>
      <c r="Q212" s="931"/>
      <c r="R212" s="932"/>
      <c r="S212" s="932"/>
      <c r="T212" s="932"/>
      <c r="U212" s="933"/>
      <c r="V212" s="934"/>
      <c r="W212" s="932"/>
      <c r="X212" s="932"/>
      <c r="Y212" s="932"/>
      <c r="Z212" s="933"/>
      <c r="AA212" s="935"/>
      <c r="AB212" s="936"/>
      <c r="AC212" s="938"/>
      <c r="AD212" s="957"/>
      <c r="AE212" s="958"/>
      <c r="AF212" s="959"/>
      <c r="AG212" s="939"/>
      <c r="AH212" s="940"/>
      <c r="AI212" s="941"/>
      <c r="AJ212" s="942"/>
      <c r="AK212" s="942"/>
      <c r="AL212" s="942"/>
      <c r="AM212" s="942"/>
      <c r="AN212" s="943"/>
      <c r="AO212" s="944"/>
      <c r="AP212" s="932"/>
      <c r="AQ212" s="932"/>
      <c r="AR212" s="932"/>
      <c r="AS212" s="932"/>
      <c r="AT212" s="945"/>
      <c r="AU212" s="946"/>
      <c r="AV212" s="926"/>
      <c r="AW212" s="925"/>
      <c r="AX212" s="926"/>
      <c r="AY212" s="925"/>
      <c r="AZ212" s="926"/>
      <c r="BA212" s="925"/>
      <c r="BB212" s="926"/>
      <c r="BC212" s="925"/>
      <c r="BD212" s="926"/>
      <c r="BE212" s="925"/>
      <c r="BF212" s="927"/>
      <c r="BG212" s="927"/>
      <c r="BH212" s="927"/>
      <c r="BI212" s="927"/>
      <c r="BJ212" s="927"/>
      <c r="BK212" s="927"/>
      <c r="BL212" s="928"/>
    </row>
    <row r="213" spans="1:64" ht="21.75" hidden="1" customHeight="1" x14ac:dyDescent="0.45">
      <c r="A213" s="929">
        <v>196</v>
      </c>
      <c r="B213" s="930"/>
      <c r="C213" s="931"/>
      <c r="D213" s="932"/>
      <c r="E213" s="932"/>
      <c r="F213" s="933"/>
      <c r="G213" s="934"/>
      <c r="H213" s="932"/>
      <c r="I213" s="932"/>
      <c r="J213" s="933"/>
      <c r="K213" s="935"/>
      <c r="L213" s="936"/>
      <c r="M213" s="936"/>
      <c r="N213" s="937"/>
      <c r="O213" s="332"/>
      <c r="P213" s="333"/>
      <c r="Q213" s="931"/>
      <c r="R213" s="932"/>
      <c r="S213" s="932"/>
      <c r="T213" s="932"/>
      <c r="U213" s="933"/>
      <c r="V213" s="934"/>
      <c r="W213" s="932"/>
      <c r="X213" s="932"/>
      <c r="Y213" s="932"/>
      <c r="Z213" s="933"/>
      <c r="AA213" s="935"/>
      <c r="AB213" s="936"/>
      <c r="AC213" s="938"/>
      <c r="AD213" s="957"/>
      <c r="AE213" s="958"/>
      <c r="AF213" s="959"/>
      <c r="AG213" s="939"/>
      <c r="AH213" s="940"/>
      <c r="AI213" s="941"/>
      <c r="AJ213" s="942"/>
      <c r="AK213" s="942"/>
      <c r="AL213" s="942"/>
      <c r="AM213" s="942"/>
      <c r="AN213" s="943"/>
      <c r="AO213" s="944"/>
      <c r="AP213" s="932"/>
      <c r="AQ213" s="932"/>
      <c r="AR213" s="932"/>
      <c r="AS213" s="932"/>
      <c r="AT213" s="945"/>
      <c r="AU213" s="946"/>
      <c r="AV213" s="926"/>
      <c r="AW213" s="925"/>
      <c r="AX213" s="926"/>
      <c r="AY213" s="925"/>
      <c r="AZ213" s="926"/>
      <c r="BA213" s="925"/>
      <c r="BB213" s="926"/>
      <c r="BC213" s="925"/>
      <c r="BD213" s="926"/>
      <c r="BE213" s="925"/>
      <c r="BF213" s="927"/>
      <c r="BG213" s="927"/>
      <c r="BH213" s="927"/>
      <c r="BI213" s="927"/>
      <c r="BJ213" s="927"/>
      <c r="BK213" s="927"/>
      <c r="BL213" s="928"/>
    </row>
    <row r="214" spans="1:64" ht="21.75" hidden="1" customHeight="1" x14ac:dyDescent="0.45">
      <c r="A214" s="929">
        <v>197</v>
      </c>
      <c r="B214" s="930"/>
      <c r="C214" s="931"/>
      <c r="D214" s="932"/>
      <c r="E214" s="932"/>
      <c r="F214" s="933"/>
      <c r="G214" s="934"/>
      <c r="H214" s="932"/>
      <c r="I214" s="932"/>
      <c r="J214" s="933"/>
      <c r="K214" s="935"/>
      <c r="L214" s="936"/>
      <c r="M214" s="936"/>
      <c r="N214" s="937"/>
      <c r="O214" s="332"/>
      <c r="P214" s="333"/>
      <c r="Q214" s="931"/>
      <c r="R214" s="932"/>
      <c r="S214" s="932"/>
      <c r="T214" s="932"/>
      <c r="U214" s="933"/>
      <c r="V214" s="934"/>
      <c r="W214" s="932"/>
      <c r="X214" s="932"/>
      <c r="Y214" s="932"/>
      <c r="Z214" s="933"/>
      <c r="AA214" s="935"/>
      <c r="AB214" s="936"/>
      <c r="AC214" s="938"/>
      <c r="AD214" s="957"/>
      <c r="AE214" s="958"/>
      <c r="AF214" s="959"/>
      <c r="AG214" s="939"/>
      <c r="AH214" s="940"/>
      <c r="AI214" s="941"/>
      <c r="AJ214" s="942"/>
      <c r="AK214" s="942"/>
      <c r="AL214" s="942"/>
      <c r="AM214" s="942"/>
      <c r="AN214" s="943"/>
      <c r="AO214" s="944"/>
      <c r="AP214" s="932"/>
      <c r="AQ214" s="932"/>
      <c r="AR214" s="932"/>
      <c r="AS214" s="932"/>
      <c r="AT214" s="945"/>
      <c r="AU214" s="946"/>
      <c r="AV214" s="926"/>
      <c r="AW214" s="925"/>
      <c r="AX214" s="926"/>
      <c r="AY214" s="925"/>
      <c r="AZ214" s="926"/>
      <c r="BA214" s="925"/>
      <c r="BB214" s="926"/>
      <c r="BC214" s="925"/>
      <c r="BD214" s="926"/>
      <c r="BE214" s="925"/>
      <c r="BF214" s="927"/>
      <c r="BG214" s="927"/>
      <c r="BH214" s="927"/>
      <c r="BI214" s="927"/>
      <c r="BJ214" s="927"/>
      <c r="BK214" s="927"/>
      <c r="BL214" s="928"/>
    </row>
    <row r="215" spans="1:64" ht="21.75" hidden="1" customHeight="1" x14ac:dyDescent="0.45">
      <c r="A215" s="929">
        <v>198</v>
      </c>
      <c r="B215" s="930"/>
      <c r="C215" s="931"/>
      <c r="D215" s="932"/>
      <c r="E215" s="932"/>
      <c r="F215" s="933"/>
      <c r="G215" s="934"/>
      <c r="H215" s="932"/>
      <c r="I215" s="932"/>
      <c r="J215" s="933"/>
      <c r="K215" s="935"/>
      <c r="L215" s="936"/>
      <c r="M215" s="936"/>
      <c r="N215" s="937"/>
      <c r="O215" s="332"/>
      <c r="P215" s="333"/>
      <c r="Q215" s="931"/>
      <c r="R215" s="932"/>
      <c r="S215" s="932"/>
      <c r="T215" s="932"/>
      <c r="U215" s="933"/>
      <c r="V215" s="934"/>
      <c r="W215" s="932"/>
      <c r="X215" s="932"/>
      <c r="Y215" s="932"/>
      <c r="Z215" s="933"/>
      <c r="AA215" s="935"/>
      <c r="AB215" s="936"/>
      <c r="AC215" s="938"/>
      <c r="AD215" s="957"/>
      <c r="AE215" s="958"/>
      <c r="AF215" s="959"/>
      <c r="AG215" s="939"/>
      <c r="AH215" s="940"/>
      <c r="AI215" s="941"/>
      <c r="AJ215" s="942"/>
      <c r="AK215" s="942"/>
      <c r="AL215" s="942"/>
      <c r="AM215" s="942"/>
      <c r="AN215" s="943"/>
      <c r="AO215" s="944"/>
      <c r="AP215" s="932"/>
      <c r="AQ215" s="932"/>
      <c r="AR215" s="932"/>
      <c r="AS215" s="932"/>
      <c r="AT215" s="945"/>
      <c r="AU215" s="946"/>
      <c r="AV215" s="926"/>
      <c r="AW215" s="925"/>
      <c r="AX215" s="926"/>
      <c r="AY215" s="925"/>
      <c r="AZ215" s="926"/>
      <c r="BA215" s="925"/>
      <c r="BB215" s="926"/>
      <c r="BC215" s="925"/>
      <c r="BD215" s="926"/>
      <c r="BE215" s="925"/>
      <c r="BF215" s="927"/>
      <c r="BG215" s="927"/>
      <c r="BH215" s="927"/>
      <c r="BI215" s="927"/>
      <c r="BJ215" s="927"/>
      <c r="BK215" s="927"/>
      <c r="BL215" s="928"/>
    </row>
    <row r="216" spans="1:64" ht="21.75" hidden="1" customHeight="1" x14ac:dyDescent="0.45">
      <c r="A216" s="929">
        <v>199</v>
      </c>
      <c r="B216" s="930"/>
      <c r="C216" s="931"/>
      <c r="D216" s="932"/>
      <c r="E216" s="932"/>
      <c r="F216" s="933"/>
      <c r="G216" s="934"/>
      <c r="H216" s="932"/>
      <c r="I216" s="932"/>
      <c r="J216" s="933"/>
      <c r="K216" s="935"/>
      <c r="L216" s="936"/>
      <c r="M216" s="936"/>
      <c r="N216" s="937"/>
      <c r="O216" s="332"/>
      <c r="P216" s="333"/>
      <c r="Q216" s="931"/>
      <c r="R216" s="932"/>
      <c r="S216" s="932"/>
      <c r="T216" s="932"/>
      <c r="U216" s="933"/>
      <c r="V216" s="934"/>
      <c r="W216" s="932"/>
      <c r="X216" s="932"/>
      <c r="Y216" s="932"/>
      <c r="Z216" s="933"/>
      <c r="AA216" s="935"/>
      <c r="AB216" s="936"/>
      <c r="AC216" s="938"/>
      <c r="AD216" s="957"/>
      <c r="AE216" s="958"/>
      <c r="AF216" s="959"/>
      <c r="AG216" s="939"/>
      <c r="AH216" s="940"/>
      <c r="AI216" s="941"/>
      <c r="AJ216" s="942"/>
      <c r="AK216" s="942"/>
      <c r="AL216" s="942"/>
      <c r="AM216" s="942"/>
      <c r="AN216" s="943"/>
      <c r="AO216" s="944"/>
      <c r="AP216" s="932"/>
      <c r="AQ216" s="932"/>
      <c r="AR216" s="932"/>
      <c r="AS216" s="932"/>
      <c r="AT216" s="945"/>
      <c r="AU216" s="946"/>
      <c r="AV216" s="926"/>
      <c r="AW216" s="925"/>
      <c r="AX216" s="926"/>
      <c r="AY216" s="925"/>
      <c r="AZ216" s="926"/>
      <c r="BA216" s="925"/>
      <c r="BB216" s="926"/>
      <c r="BC216" s="925"/>
      <c r="BD216" s="926"/>
      <c r="BE216" s="925"/>
      <c r="BF216" s="927"/>
      <c r="BG216" s="927"/>
      <c r="BH216" s="927"/>
      <c r="BI216" s="927"/>
      <c r="BJ216" s="927"/>
      <c r="BK216" s="927"/>
      <c r="BL216" s="928"/>
    </row>
    <row r="217" spans="1:64" ht="21.75" hidden="1" customHeight="1" x14ac:dyDescent="0.45">
      <c r="A217" s="929">
        <v>200</v>
      </c>
      <c r="B217" s="930"/>
      <c r="C217" s="931"/>
      <c r="D217" s="932"/>
      <c r="E217" s="932"/>
      <c r="F217" s="933"/>
      <c r="G217" s="934"/>
      <c r="H217" s="932"/>
      <c r="I217" s="932"/>
      <c r="J217" s="933"/>
      <c r="K217" s="935"/>
      <c r="L217" s="936"/>
      <c r="M217" s="936"/>
      <c r="N217" s="937"/>
      <c r="O217" s="332"/>
      <c r="P217" s="333"/>
      <c r="Q217" s="931"/>
      <c r="R217" s="932"/>
      <c r="S217" s="932"/>
      <c r="T217" s="932"/>
      <c r="U217" s="933"/>
      <c r="V217" s="934"/>
      <c r="W217" s="932"/>
      <c r="X217" s="932"/>
      <c r="Y217" s="932"/>
      <c r="Z217" s="933"/>
      <c r="AA217" s="935"/>
      <c r="AB217" s="936"/>
      <c r="AC217" s="938"/>
      <c r="AD217" s="957"/>
      <c r="AE217" s="958"/>
      <c r="AF217" s="959"/>
      <c r="AG217" s="939"/>
      <c r="AH217" s="940"/>
      <c r="AI217" s="941"/>
      <c r="AJ217" s="942"/>
      <c r="AK217" s="942"/>
      <c r="AL217" s="942"/>
      <c r="AM217" s="942"/>
      <c r="AN217" s="943"/>
      <c r="AO217" s="944"/>
      <c r="AP217" s="932"/>
      <c r="AQ217" s="932"/>
      <c r="AR217" s="932"/>
      <c r="AS217" s="932"/>
      <c r="AT217" s="945"/>
      <c r="AU217" s="946"/>
      <c r="AV217" s="926"/>
      <c r="AW217" s="925"/>
      <c r="AX217" s="926"/>
      <c r="AY217" s="925"/>
      <c r="AZ217" s="926"/>
      <c r="BA217" s="925"/>
      <c r="BB217" s="926"/>
      <c r="BC217" s="925"/>
      <c r="BD217" s="926"/>
      <c r="BE217" s="925"/>
      <c r="BF217" s="927"/>
      <c r="BG217" s="927"/>
      <c r="BH217" s="927"/>
      <c r="BI217" s="927"/>
      <c r="BJ217" s="927"/>
      <c r="BK217" s="927"/>
      <c r="BL217" s="928"/>
    </row>
    <row r="218" spans="1:64" ht="21.75" hidden="1" customHeight="1" x14ac:dyDescent="0.45">
      <c r="A218" s="929">
        <v>201</v>
      </c>
      <c r="B218" s="930"/>
      <c r="C218" s="931"/>
      <c r="D218" s="932"/>
      <c r="E218" s="932"/>
      <c r="F218" s="933"/>
      <c r="G218" s="934"/>
      <c r="H218" s="932"/>
      <c r="I218" s="932"/>
      <c r="J218" s="933"/>
      <c r="K218" s="935"/>
      <c r="L218" s="936"/>
      <c r="M218" s="936"/>
      <c r="N218" s="937"/>
      <c r="O218" s="332"/>
      <c r="P218" s="333"/>
      <c r="Q218" s="931"/>
      <c r="R218" s="932"/>
      <c r="S218" s="932"/>
      <c r="T218" s="932"/>
      <c r="U218" s="933"/>
      <c r="V218" s="934"/>
      <c r="W218" s="932"/>
      <c r="X218" s="932"/>
      <c r="Y218" s="932"/>
      <c r="Z218" s="933"/>
      <c r="AA218" s="935"/>
      <c r="AB218" s="936"/>
      <c r="AC218" s="938"/>
      <c r="AD218" s="957"/>
      <c r="AE218" s="958"/>
      <c r="AF218" s="959"/>
      <c r="AG218" s="939"/>
      <c r="AH218" s="940"/>
      <c r="AI218" s="941"/>
      <c r="AJ218" s="942"/>
      <c r="AK218" s="942"/>
      <c r="AL218" s="942"/>
      <c r="AM218" s="942"/>
      <c r="AN218" s="943"/>
      <c r="AO218" s="944"/>
      <c r="AP218" s="932"/>
      <c r="AQ218" s="932"/>
      <c r="AR218" s="932"/>
      <c r="AS218" s="932"/>
      <c r="AT218" s="945"/>
      <c r="AU218" s="946"/>
      <c r="AV218" s="926"/>
      <c r="AW218" s="925"/>
      <c r="AX218" s="926"/>
      <c r="AY218" s="925"/>
      <c r="AZ218" s="926"/>
      <c r="BA218" s="925"/>
      <c r="BB218" s="926"/>
      <c r="BC218" s="925"/>
      <c r="BD218" s="926"/>
      <c r="BE218" s="925"/>
      <c r="BF218" s="927"/>
      <c r="BG218" s="927"/>
      <c r="BH218" s="927"/>
      <c r="BI218" s="927"/>
      <c r="BJ218" s="927"/>
      <c r="BK218" s="927"/>
      <c r="BL218" s="928"/>
    </row>
    <row r="219" spans="1:64" ht="21.75" hidden="1" customHeight="1" x14ac:dyDescent="0.45">
      <c r="A219" s="929">
        <v>202</v>
      </c>
      <c r="B219" s="930"/>
      <c r="C219" s="931"/>
      <c r="D219" s="932"/>
      <c r="E219" s="932"/>
      <c r="F219" s="933"/>
      <c r="G219" s="934"/>
      <c r="H219" s="932"/>
      <c r="I219" s="932"/>
      <c r="J219" s="933"/>
      <c r="K219" s="935"/>
      <c r="L219" s="936"/>
      <c r="M219" s="936"/>
      <c r="N219" s="937"/>
      <c r="O219" s="332"/>
      <c r="P219" s="333"/>
      <c r="Q219" s="931"/>
      <c r="R219" s="932"/>
      <c r="S219" s="932"/>
      <c r="T219" s="932"/>
      <c r="U219" s="933"/>
      <c r="V219" s="934"/>
      <c r="W219" s="932"/>
      <c r="X219" s="932"/>
      <c r="Y219" s="932"/>
      <c r="Z219" s="933"/>
      <c r="AA219" s="935"/>
      <c r="AB219" s="936"/>
      <c r="AC219" s="938"/>
      <c r="AD219" s="957"/>
      <c r="AE219" s="958"/>
      <c r="AF219" s="959"/>
      <c r="AG219" s="939"/>
      <c r="AH219" s="940"/>
      <c r="AI219" s="941"/>
      <c r="AJ219" s="942"/>
      <c r="AK219" s="942"/>
      <c r="AL219" s="942"/>
      <c r="AM219" s="942"/>
      <c r="AN219" s="943"/>
      <c r="AO219" s="944"/>
      <c r="AP219" s="932"/>
      <c r="AQ219" s="932"/>
      <c r="AR219" s="932"/>
      <c r="AS219" s="932"/>
      <c r="AT219" s="945"/>
      <c r="AU219" s="946"/>
      <c r="AV219" s="926"/>
      <c r="AW219" s="925"/>
      <c r="AX219" s="926"/>
      <c r="AY219" s="925"/>
      <c r="AZ219" s="926"/>
      <c r="BA219" s="925"/>
      <c r="BB219" s="926"/>
      <c r="BC219" s="925"/>
      <c r="BD219" s="926"/>
      <c r="BE219" s="925"/>
      <c r="BF219" s="927"/>
      <c r="BG219" s="927"/>
      <c r="BH219" s="927"/>
      <c r="BI219" s="927"/>
      <c r="BJ219" s="927"/>
      <c r="BK219" s="927"/>
      <c r="BL219" s="928"/>
    </row>
    <row r="220" spans="1:64" ht="21.75" hidden="1" customHeight="1" x14ac:dyDescent="0.45">
      <c r="A220" s="929">
        <v>203</v>
      </c>
      <c r="B220" s="930"/>
      <c r="C220" s="931"/>
      <c r="D220" s="932"/>
      <c r="E220" s="932"/>
      <c r="F220" s="933"/>
      <c r="G220" s="934"/>
      <c r="H220" s="932"/>
      <c r="I220" s="932"/>
      <c r="J220" s="933"/>
      <c r="K220" s="935"/>
      <c r="L220" s="936"/>
      <c r="M220" s="936"/>
      <c r="N220" s="937"/>
      <c r="O220" s="332"/>
      <c r="P220" s="333"/>
      <c r="Q220" s="931"/>
      <c r="R220" s="932"/>
      <c r="S220" s="932"/>
      <c r="T220" s="932"/>
      <c r="U220" s="933"/>
      <c r="V220" s="934"/>
      <c r="W220" s="932"/>
      <c r="X220" s="932"/>
      <c r="Y220" s="932"/>
      <c r="Z220" s="933"/>
      <c r="AA220" s="935"/>
      <c r="AB220" s="936"/>
      <c r="AC220" s="938"/>
      <c r="AD220" s="957"/>
      <c r="AE220" s="958"/>
      <c r="AF220" s="959"/>
      <c r="AG220" s="939"/>
      <c r="AH220" s="940"/>
      <c r="AI220" s="941"/>
      <c r="AJ220" s="942"/>
      <c r="AK220" s="942"/>
      <c r="AL220" s="942"/>
      <c r="AM220" s="942"/>
      <c r="AN220" s="943"/>
      <c r="AO220" s="944"/>
      <c r="AP220" s="932"/>
      <c r="AQ220" s="932"/>
      <c r="AR220" s="932"/>
      <c r="AS220" s="932"/>
      <c r="AT220" s="945"/>
      <c r="AU220" s="946"/>
      <c r="AV220" s="926"/>
      <c r="AW220" s="925"/>
      <c r="AX220" s="926"/>
      <c r="AY220" s="925"/>
      <c r="AZ220" s="926"/>
      <c r="BA220" s="925"/>
      <c r="BB220" s="926"/>
      <c r="BC220" s="925"/>
      <c r="BD220" s="926"/>
      <c r="BE220" s="925"/>
      <c r="BF220" s="927"/>
      <c r="BG220" s="927"/>
      <c r="BH220" s="927"/>
      <c r="BI220" s="927"/>
      <c r="BJ220" s="927"/>
      <c r="BK220" s="927"/>
      <c r="BL220" s="928"/>
    </row>
    <row r="221" spans="1:64" ht="21.75" hidden="1" customHeight="1" x14ac:dyDescent="0.45">
      <c r="A221" s="929">
        <v>204</v>
      </c>
      <c r="B221" s="930"/>
      <c r="C221" s="931"/>
      <c r="D221" s="932"/>
      <c r="E221" s="932"/>
      <c r="F221" s="933"/>
      <c r="G221" s="934"/>
      <c r="H221" s="932"/>
      <c r="I221" s="932"/>
      <c r="J221" s="933"/>
      <c r="K221" s="935"/>
      <c r="L221" s="936"/>
      <c r="M221" s="936"/>
      <c r="N221" s="937"/>
      <c r="O221" s="332"/>
      <c r="P221" s="333"/>
      <c r="Q221" s="931"/>
      <c r="R221" s="932"/>
      <c r="S221" s="932"/>
      <c r="T221" s="932"/>
      <c r="U221" s="933"/>
      <c r="V221" s="934"/>
      <c r="W221" s="932"/>
      <c r="X221" s="932"/>
      <c r="Y221" s="932"/>
      <c r="Z221" s="933"/>
      <c r="AA221" s="935"/>
      <c r="AB221" s="936"/>
      <c r="AC221" s="938"/>
      <c r="AD221" s="957"/>
      <c r="AE221" s="958"/>
      <c r="AF221" s="959"/>
      <c r="AG221" s="939"/>
      <c r="AH221" s="940"/>
      <c r="AI221" s="941"/>
      <c r="AJ221" s="942"/>
      <c r="AK221" s="942"/>
      <c r="AL221" s="942"/>
      <c r="AM221" s="942"/>
      <c r="AN221" s="943"/>
      <c r="AO221" s="944"/>
      <c r="AP221" s="932"/>
      <c r="AQ221" s="932"/>
      <c r="AR221" s="932"/>
      <c r="AS221" s="932"/>
      <c r="AT221" s="945"/>
      <c r="AU221" s="946"/>
      <c r="AV221" s="926"/>
      <c r="AW221" s="925"/>
      <c r="AX221" s="926"/>
      <c r="AY221" s="925"/>
      <c r="AZ221" s="926"/>
      <c r="BA221" s="925"/>
      <c r="BB221" s="926"/>
      <c r="BC221" s="925"/>
      <c r="BD221" s="926"/>
      <c r="BE221" s="925"/>
      <c r="BF221" s="927"/>
      <c r="BG221" s="927"/>
      <c r="BH221" s="927"/>
      <c r="BI221" s="927"/>
      <c r="BJ221" s="927"/>
      <c r="BK221" s="927"/>
      <c r="BL221" s="928"/>
    </row>
    <row r="222" spans="1:64" ht="21.75" hidden="1" customHeight="1" x14ac:dyDescent="0.45">
      <c r="A222" s="929">
        <v>205</v>
      </c>
      <c r="B222" s="930"/>
      <c r="C222" s="931"/>
      <c r="D222" s="932"/>
      <c r="E222" s="932"/>
      <c r="F222" s="933"/>
      <c r="G222" s="934"/>
      <c r="H222" s="932"/>
      <c r="I222" s="932"/>
      <c r="J222" s="933"/>
      <c r="K222" s="935"/>
      <c r="L222" s="936"/>
      <c r="M222" s="936"/>
      <c r="N222" s="937"/>
      <c r="O222" s="332"/>
      <c r="P222" s="333"/>
      <c r="Q222" s="931"/>
      <c r="R222" s="932"/>
      <c r="S222" s="932"/>
      <c r="T222" s="932"/>
      <c r="U222" s="933"/>
      <c r="V222" s="934"/>
      <c r="W222" s="932"/>
      <c r="X222" s="932"/>
      <c r="Y222" s="932"/>
      <c r="Z222" s="933"/>
      <c r="AA222" s="935"/>
      <c r="AB222" s="936"/>
      <c r="AC222" s="938"/>
      <c r="AD222" s="957"/>
      <c r="AE222" s="958"/>
      <c r="AF222" s="959"/>
      <c r="AG222" s="939"/>
      <c r="AH222" s="940"/>
      <c r="AI222" s="941"/>
      <c r="AJ222" s="942"/>
      <c r="AK222" s="942"/>
      <c r="AL222" s="942"/>
      <c r="AM222" s="942"/>
      <c r="AN222" s="943"/>
      <c r="AO222" s="944"/>
      <c r="AP222" s="932"/>
      <c r="AQ222" s="932"/>
      <c r="AR222" s="932"/>
      <c r="AS222" s="932"/>
      <c r="AT222" s="945"/>
      <c r="AU222" s="946"/>
      <c r="AV222" s="926"/>
      <c r="AW222" s="925"/>
      <c r="AX222" s="926"/>
      <c r="AY222" s="925"/>
      <c r="AZ222" s="926"/>
      <c r="BA222" s="925"/>
      <c r="BB222" s="926"/>
      <c r="BC222" s="925"/>
      <c r="BD222" s="926"/>
      <c r="BE222" s="925"/>
      <c r="BF222" s="927"/>
      <c r="BG222" s="927"/>
      <c r="BH222" s="927"/>
      <c r="BI222" s="927"/>
      <c r="BJ222" s="927"/>
      <c r="BK222" s="927"/>
      <c r="BL222" s="928"/>
    </row>
    <row r="223" spans="1:64" ht="21.75" hidden="1" customHeight="1" x14ac:dyDescent="0.45">
      <c r="A223" s="929">
        <v>206</v>
      </c>
      <c r="B223" s="930"/>
      <c r="C223" s="931"/>
      <c r="D223" s="932"/>
      <c r="E223" s="932"/>
      <c r="F223" s="933"/>
      <c r="G223" s="934"/>
      <c r="H223" s="932"/>
      <c r="I223" s="932"/>
      <c r="J223" s="933"/>
      <c r="K223" s="935"/>
      <c r="L223" s="936"/>
      <c r="M223" s="936"/>
      <c r="N223" s="937"/>
      <c r="O223" s="332"/>
      <c r="P223" s="333"/>
      <c r="Q223" s="931"/>
      <c r="R223" s="932"/>
      <c r="S223" s="932"/>
      <c r="T223" s="932"/>
      <c r="U223" s="933"/>
      <c r="V223" s="934"/>
      <c r="W223" s="932"/>
      <c r="X223" s="932"/>
      <c r="Y223" s="932"/>
      <c r="Z223" s="933"/>
      <c r="AA223" s="935"/>
      <c r="AB223" s="936"/>
      <c r="AC223" s="938"/>
      <c r="AD223" s="957"/>
      <c r="AE223" s="958"/>
      <c r="AF223" s="959"/>
      <c r="AG223" s="939"/>
      <c r="AH223" s="940"/>
      <c r="AI223" s="941"/>
      <c r="AJ223" s="942"/>
      <c r="AK223" s="942"/>
      <c r="AL223" s="942"/>
      <c r="AM223" s="942"/>
      <c r="AN223" s="943"/>
      <c r="AO223" s="944"/>
      <c r="AP223" s="932"/>
      <c r="AQ223" s="932"/>
      <c r="AR223" s="932"/>
      <c r="AS223" s="932"/>
      <c r="AT223" s="945"/>
      <c r="AU223" s="946"/>
      <c r="AV223" s="926"/>
      <c r="AW223" s="925"/>
      <c r="AX223" s="926"/>
      <c r="AY223" s="925"/>
      <c r="AZ223" s="926"/>
      <c r="BA223" s="925"/>
      <c r="BB223" s="926"/>
      <c r="BC223" s="925"/>
      <c r="BD223" s="926"/>
      <c r="BE223" s="925"/>
      <c r="BF223" s="927"/>
      <c r="BG223" s="927"/>
      <c r="BH223" s="927"/>
      <c r="BI223" s="927"/>
      <c r="BJ223" s="927"/>
      <c r="BK223" s="927"/>
      <c r="BL223" s="928"/>
    </row>
    <row r="224" spans="1:64" ht="21.75" hidden="1" customHeight="1" x14ac:dyDescent="0.45">
      <c r="A224" s="929">
        <v>207</v>
      </c>
      <c r="B224" s="930"/>
      <c r="C224" s="931"/>
      <c r="D224" s="932"/>
      <c r="E224" s="932"/>
      <c r="F224" s="933"/>
      <c r="G224" s="934"/>
      <c r="H224" s="932"/>
      <c r="I224" s="932"/>
      <c r="J224" s="933"/>
      <c r="K224" s="935"/>
      <c r="L224" s="936"/>
      <c r="M224" s="936"/>
      <c r="N224" s="937"/>
      <c r="O224" s="332"/>
      <c r="P224" s="333"/>
      <c r="Q224" s="931"/>
      <c r="R224" s="932"/>
      <c r="S224" s="932"/>
      <c r="T224" s="932"/>
      <c r="U224" s="933"/>
      <c r="V224" s="934"/>
      <c r="W224" s="932"/>
      <c r="X224" s="932"/>
      <c r="Y224" s="932"/>
      <c r="Z224" s="933"/>
      <c r="AA224" s="935"/>
      <c r="AB224" s="936"/>
      <c r="AC224" s="938"/>
      <c r="AD224" s="957"/>
      <c r="AE224" s="958"/>
      <c r="AF224" s="959"/>
      <c r="AG224" s="939"/>
      <c r="AH224" s="940"/>
      <c r="AI224" s="941"/>
      <c r="AJ224" s="942"/>
      <c r="AK224" s="942"/>
      <c r="AL224" s="942"/>
      <c r="AM224" s="942"/>
      <c r="AN224" s="943"/>
      <c r="AO224" s="944"/>
      <c r="AP224" s="932"/>
      <c r="AQ224" s="932"/>
      <c r="AR224" s="932"/>
      <c r="AS224" s="932"/>
      <c r="AT224" s="945"/>
      <c r="AU224" s="946"/>
      <c r="AV224" s="926"/>
      <c r="AW224" s="925"/>
      <c r="AX224" s="926"/>
      <c r="AY224" s="925"/>
      <c r="AZ224" s="926"/>
      <c r="BA224" s="925"/>
      <c r="BB224" s="926"/>
      <c r="BC224" s="925"/>
      <c r="BD224" s="926"/>
      <c r="BE224" s="925"/>
      <c r="BF224" s="927"/>
      <c r="BG224" s="927"/>
      <c r="BH224" s="927"/>
      <c r="BI224" s="927"/>
      <c r="BJ224" s="927"/>
      <c r="BK224" s="927"/>
      <c r="BL224" s="928"/>
    </row>
    <row r="225" spans="1:64" ht="21.75" hidden="1" customHeight="1" x14ac:dyDescent="0.45">
      <c r="A225" s="929">
        <v>208</v>
      </c>
      <c r="B225" s="930"/>
      <c r="C225" s="931"/>
      <c r="D225" s="932"/>
      <c r="E225" s="932"/>
      <c r="F225" s="933"/>
      <c r="G225" s="934"/>
      <c r="H225" s="932"/>
      <c r="I225" s="932"/>
      <c r="J225" s="933"/>
      <c r="K225" s="935"/>
      <c r="L225" s="936"/>
      <c r="M225" s="936"/>
      <c r="N225" s="937"/>
      <c r="O225" s="332"/>
      <c r="P225" s="333"/>
      <c r="Q225" s="931"/>
      <c r="R225" s="932"/>
      <c r="S225" s="932"/>
      <c r="T225" s="932"/>
      <c r="U225" s="933"/>
      <c r="V225" s="934"/>
      <c r="W225" s="932"/>
      <c r="X225" s="932"/>
      <c r="Y225" s="932"/>
      <c r="Z225" s="933"/>
      <c r="AA225" s="935"/>
      <c r="AB225" s="936"/>
      <c r="AC225" s="938"/>
      <c r="AD225" s="957"/>
      <c r="AE225" s="958"/>
      <c r="AF225" s="959"/>
      <c r="AG225" s="939"/>
      <c r="AH225" s="940"/>
      <c r="AI225" s="941"/>
      <c r="AJ225" s="942"/>
      <c r="AK225" s="942"/>
      <c r="AL225" s="942"/>
      <c r="AM225" s="942"/>
      <c r="AN225" s="943"/>
      <c r="AO225" s="944"/>
      <c r="AP225" s="932"/>
      <c r="AQ225" s="932"/>
      <c r="AR225" s="932"/>
      <c r="AS225" s="932"/>
      <c r="AT225" s="945"/>
      <c r="AU225" s="946"/>
      <c r="AV225" s="926"/>
      <c r="AW225" s="925"/>
      <c r="AX225" s="926"/>
      <c r="AY225" s="925"/>
      <c r="AZ225" s="926"/>
      <c r="BA225" s="925"/>
      <c r="BB225" s="926"/>
      <c r="BC225" s="925"/>
      <c r="BD225" s="926"/>
      <c r="BE225" s="925"/>
      <c r="BF225" s="927"/>
      <c r="BG225" s="927"/>
      <c r="BH225" s="927"/>
      <c r="BI225" s="927"/>
      <c r="BJ225" s="927"/>
      <c r="BK225" s="927"/>
      <c r="BL225" s="928"/>
    </row>
    <row r="226" spans="1:64" ht="21.75" hidden="1" customHeight="1" x14ac:dyDescent="0.45">
      <c r="A226" s="929">
        <v>209</v>
      </c>
      <c r="B226" s="930"/>
      <c r="C226" s="931"/>
      <c r="D226" s="932"/>
      <c r="E226" s="932"/>
      <c r="F226" s="933"/>
      <c r="G226" s="934"/>
      <c r="H226" s="932"/>
      <c r="I226" s="932"/>
      <c r="J226" s="933"/>
      <c r="K226" s="935"/>
      <c r="L226" s="936"/>
      <c r="M226" s="936"/>
      <c r="N226" s="937"/>
      <c r="O226" s="332"/>
      <c r="P226" s="333"/>
      <c r="Q226" s="931"/>
      <c r="R226" s="932"/>
      <c r="S226" s="932"/>
      <c r="T226" s="932"/>
      <c r="U226" s="933"/>
      <c r="V226" s="934"/>
      <c r="W226" s="932"/>
      <c r="X226" s="932"/>
      <c r="Y226" s="932"/>
      <c r="Z226" s="933"/>
      <c r="AA226" s="935"/>
      <c r="AB226" s="936"/>
      <c r="AC226" s="938"/>
      <c r="AD226" s="957"/>
      <c r="AE226" s="958"/>
      <c r="AF226" s="959"/>
      <c r="AG226" s="939"/>
      <c r="AH226" s="940"/>
      <c r="AI226" s="941"/>
      <c r="AJ226" s="942"/>
      <c r="AK226" s="942"/>
      <c r="AL226" s="942"/>
      <c r="AM226" s="942"/>
      <c r="AN226" s="943"/>
      <c r="AO226" s="944"/>
      <c r="AP226" s="932"/>
      <c r="AQ226" s="932"/>
      <c r="AR226" s="932"/>
      <c r="AS226" s="932"/>
      <c r="AT226" s="945"/>
      <c r="AU226" s="946"/>
      <c r="AV226" s="926"/>
      <c r="AW226" s="925"/>
      <c r="AX226" s="926"/>
      <c r="AY226" s="925"/>
      <c r="AZ226" s="926"/>
      <c r="BA226" s="925"/>
      <c r="BB226" s="926"/>
      <c r="BC226" s="925"/>
      <c r="BD226" s="926"/>
      <c r="BE226" s="925"/>
      <c r="BF226" s="927"/>
      <c r="BG226" s="927"/>
      <c r="BH226" s="927"/>
      <c r="BI226" s="927"/>
      <c r="BJ226" s="927"/>
      <c r="BK226" s="927"/>
      <c r="BL226" s="928"/>
    </row>
    <row r="227" spans="1:64" ht="21.75" hidden="1" customHeight="1" x14ac:dyDescent="0.45">
      <c r="A227" s="929">
        <v>210</v>
      </c>
      <c r="B227" s="930"/>
      <c r="C227" s="931"/>
      <c r="D227" s="932"/>
      <c r="E227" s="932"/>
      <c r="F227" s="933"/>
      <c r="G227" s="934"/>
      <c r="H227" s="932"/>
      <c r="I227" s="932"/>
      <c r="J227" s="933"/>
      <c r="K227" s="935"/>
      <c r="L227" s="936"/>
      <c r="M227" s="936"/>
      <c r="N227" s="937"/>
      <c r="O227" s="332"/>
      <c r="P227" s="333"/>
      <c r="Q227" s="931"/>
      <c r="R227" s="932"/>
      <c r="S227" s="932"/>
      <c r="T227" s="932"/>
      <c r="U227" s="933"/>
      <c r="V227" s="934"/>
      <c r="W227" s="932"/>
      <c r="X227" s="932"/>
      <c r="Y227" s="932"/>
      <c r="Z227" s="933"/>
      <c r="AA227" s="935"/>
      <c r="AB227" s="936"/>
      <c r="AC227" s="938"/>
      <c r="AD227" s="957"/>
      <c r="AE227" s="958"/>
      <c r="AF227" s="959"/>
      <c r="AG227" s="939"/>
      <c r="AH227" s="940"/>
      <c r="AI227" s="941"/>
      <c r="AJ227" s="942"/>
      <c r="AK227" s="942"/>
      <c r="AL227" s="942"/>
      <c r="AM227" s="942"/>
      <c r="AN227" s="943"/>
      <c r="AO227" s="944"/>
      <c r="AP227" s="932"/>
      <c r="AQ227" s="932"/>
      <c r="AR227" s="932"/>
      <c r="AS227" s="932"/>
      <c r="AT227" s="945"/>
      <c r="AU227" s="946"/>
      <c r="AV227" s="926"/>
      <c r="AW227" s="925"/>
      <c r="AX227" s="926"/>
      <c r="AY227" s="925"/>
      <c r="AZ227" s="926"/>
      <c r="BA227" s="925"/>
      <c r="BB227" s="926"/>
      <c r="BC227" s="925"/>
      <c r="BD227" s="926"/>
      <c r="BE227" s="925"/>
      <c r="BF227" s="927"/>
      <c r="BG227" s="927"/>
      <c r="BH227" s="927"/>
      <c r="BI227" s="927"/>
      <c r="BJ227" s="927"/>
      <c r="BK227" s="927"/>
      <c r="BL227" s="928"/>
    </row>
    <row r="228" spans="1:64" ht="21.75" hidden="1" customHeight="1" x14ac:dyDescent="0.45">
      <c r="A228" s="929">
        <v>211</v>
      </c>
      <c r="B228" s="930"/>
      <c r="C228" s="931"/>
      <c r="D228" s="932"/>
      <c r="E228" s="932"/>
      <c r="F228" s="933"/>
      <c r="G228" s="934"/>
      <c r="H228" s="932"/>
      <c r="I228" s="932"/>
      <c r="J228" s="933"/>
      <c r="K228" s="935"/>
      <c r="L228" s="936"/>
      <c r="M228" s="936"/>
      <c r="N228" s="937"/>
      <c r="O228" s="332"/>
      <c r="P228" s="333"/>
      <c r="Q228" s="931"/>
      <c r="R228" s="932"/>
      <c r="S228" s="932"/>
      <c r="T228" s="932"/>
      <c r="U228" s="933"/>
      <c r="V228" s="934"/>
      <c r="W228" s="932"/>
      <c r="X228" s="932"/>
      <c r="Y228" s="932"/>
      <c r="Z228" s="933"/>
      <c r="AA228" s="935"/>
      <c r="AB228" s="936"/>
      <c r="AC228" s="938"/>
      <c r="AD228" s="957"/>
      <c r="AE228" s="958"/>
      <c r="AF228" s="959"/>
      <c r="AG228" s="939"/>
      <c r="AH228" s="940"/>
      <c r="AI228" s="941"/>
      <c r="AJ228" s="942"/>
      <c r="AK228" s="942"/>
      <c r="AL228" s="942"/>
      <c r="AM228" s="942"/>
      <c r="AN228" s="943"/>
      <c r="AO228" s="944"/>
      <c r="AP228" s="932"/>
      <c r="AQ228" s="932"/>
      <c r="AR228" s="932"/>
      <c r="AS228" s="932"/>
      <c r="AT228" s="945"/>
      <c r="AU228" s="946"/>
      <c r="AV228" s="926"/>
      <c r="AW228" s="925"/>
      <c r="AX228" s="926"/>
      <c r="AY228" s="925"/>
      <c r="AZ228" s="926"/>
      <c r="BA228" s="925"/>
      <c r="BB228" s="926"/>
      <c r="BC228" s="925"/>
      <c r="BD228" s="926"/>
      <c r="BE228" s="925"/>
      <c r="BF228" s="927"/>
      <c r="BG228" s="927"/>
      <c r="BH228" s="927"/>
      <c r="BI228" s="927"/>
      <c r="BJ228" s="927"/>
      <c r="BK228" s="927"/>
      <c r="BL228" s="928"/>
    </row>
    <row r="229" spans="1:64" ht="21.75" hidden="1" customHeight="1" x14ac:dyDescent="0.45">
      <c r="A229" s="929">
        <v>212</v>
      </c>
      <c r="B229" s="930"/>
      <c r="C229" s="931"/>
      <c r="D229" s="932"/>
      <c r="E229" s="932"/>
      <c r="F229" s="933"/>
      <c r="G229" s="934"/>
      <c r="H229" s="932"/>
      <c r="I229" s="932"/>
      <c r="J229" s="933"/>
      <c r="K229" s="935"/>
      <c r="L229" s="936"/>
      <c r="M229" s="936"/>
      <c r="N229" s="937"/>
      <c r="O229" s="332"/>
      <c r="P229" s="333"/>
      <c r="Q229" s="931"/>
      <c r="R229" s="932"/>
      <c r="S229" s="932"/>
      <c r="T229" s="932"/>
      <c r="U229" s="933"/>
      <c r="V229" s="934"/>
      <c r="W229" s="932"/>
      <c r="X229" s="932"/>
      <c r="Y229" s="932"/>
      <c r="Z229" s="933"/>
      <c r="AA229" s="935"/>
      <c r="AB229" s="936"/>
      <c r="AC229" s="938"/>
      <c r="AD229" s="957"/>
      <c r="AE229" s="958"/>
      <c r="AF229" s="959"/>
      <c r="AG229" s="939"/>
      <c r="AH229" s="940"/>
      <c r="AI229" s="941"/>
      <c r="AJ229" s="942"/>
      <c r="AK229" s="942"/>
      <c r="AL229" s="942"/>
      <c r="AM229" s="942"/>
      <c r="AN229" s="943"/>
      <c r="AO229" s="944"/>
      <c r="AP229" s="932"/>
      <c r="AQ229" s="932"/>
      <c r="AR229" s="932"/>
      <c r="AS229" s="932"/>
      <c r="AT229" s="945"/>
      <c r="AU229" s="946"/>
      <c r="AV229" s="926"/>
      <c r="AW229" s="925"/>
      <c r="AX229" s="926"/>
      <c r="AY229" s="925"/>
      <c r="AZ229" s="926"/>
      <c r="BA229" s="925"/>
      <c r="BB229" s="926"/>
      <c r="BC229" s="925"/>
      <c r="BD229" s="926"/>
      <c r="BE229" s="925"/>
      <c r="BF229" s="927"/>
      <c r="BG229" s="927"/>
      <c r="BH229" s="927"/>
      <c r="BI229" s="927"/>
      <c r="BJ229" s="927"/>
      <c r="BK229" s="927"/>
      <c r="BL229" s="928"/>
    </row>
    <row r="230" spans="1:64" ht="21.75" hidden="1" customHeight="1" x14ac:dyDescent="0.45">
      <c r="A230" s="929">
        <v>213</v>
      </c>
      <c r="B230" s="930"/>
      <c r="C230" s="931"/>
      <c r="D230" s="932"/>
      <c r="E230" s="932"/>
      <c r="F230" s="933"/>
      <c r="G230" s="934"/>
      <c r="H230" s="932"/>
      <c r="I230" s="932"/>
      <c r="J230" s="933"/>
      <c r="K230" s="935"/>
      <c r="L230" s="936"/>
      <c r="M230" s="936"/>
      <c r="N230" s="937"/>
      <c r="O230" s="332"/>
      <c r="P230" s="333"/>
      <c r="Q230" s="931"/>
      <c r="R230" s="932"/>
      <c r="S230" s="932"/>
      <c r="T230" s="932"/>
      <c r="U230" s="933"/>
      <c r="V230" s="934"/>
      <c r="W230" s="932"/>
      <c r="X230" s="932"/>
      <c r="Y230" s="932"/>
      <c r="Z230" s="933"/>
      <c r="AA230" s="935"/>
      <c r="AB230" s="936"/>
      <c r="AC230" s="938"/>
      <c r="AD230" s="957"/>
      <c r="AE230" s="958"/>
      <c r="AF230" s="959"/>
      <c r="AG230" s="939"/>
      <c r="AH230" s="940"/>
      <c r="AI230" s="941"/>
      <c r="AJ230" s="942"/>
      <c r="AK230" s="942"/>
      <c r="AL230" s="942"/>
      <c r="AM230" s="942"/>
      <c r="AN230" s="943"/>
      <c r="AO230" s="944"/>
      <c r="AP230" s="932"/>
      <c r="AQ230" s="932"/>
      <c r="AR230" s="932"/>
      <c r="AS230" s="932"/>
      <c r="AT230" s="945"/>
      <c r="AU230" s="946"/>
      <c r="AV230" s="926"/>
      <c r="AW230" s="925"/>
      <c r="AX230" s="926"/>
      <c r="AY230" s="925"/>
      <c r="AZ230" s="926"/>
      <c r="BA230" s="925"/>
      <c r="BB230" s="926"/>
      <c r="BC230" s="925"/>
      <c r="BD230" s="926"/>
      <c r="BE230" s="925"/>
      <c r="BF230" s="927"/>
      <c r="BG230" s="927"/>
      <c r="BH230" s="927"/>
      <c r="BI230" s="927"/>
      <c r="BJ230" s="927"/>
      <c r="BK230" s="927"/>
      <c r="BL230" s="928"/>
    </row>
    <row r="231" spans="1:64" ht="21.75" hidden="1" customHeight="1" x14ac:dyDescent="0.45">
      <c r="A231" s="929">
        <v>214</v>
      </c>
      <c r="B231" s="930"/>
      <c r="C231" s="931"/>
      <c r="D231" s="932"/>
      <c r="E231" s="932"/>
      <c r="F231" s="933"/>
      <c r="G231" s="934"/>
      <c r="H231" s="932"/>
      <c r="I231" s="932"/>
      <c r="J231" s="933"/>
      <c r="K231" s="935"/>
      <c r="L231" s="936"/>
      <c r="M231" s="936"/>
      <c r="N231" s="937"/>
      <c r="O231" s="332"/>
      <c r="P231" s="333"/>
      <c r="Q231" s="931"/>
      <c r="R231" s="932"/>
      <c r="S231" s="932"/>
      <c r="T231" s="932"/>
      <c r="U231" s="933"/>
      <c r="V231" s="934"/>
      <c r="W231" s="932"/>
      <c r="X231" s="932"/>
      <c r="Y231" s="932"/>
      <c r="Z231" s="933"/>
      <c r="AA231" s="935"/>
      <c r="AB231" s="936"/>
      <c r="AC231" s="938"/>
      <c r="AD231" s="957"/>
      <c r="AE231" s="958"/>
      <c r="AF231" s="959"/>
      <c r="AG231" s="939"/>
      <c r="AH231" s="940"/>
      <c r="AI231" s="941"/>
      <c r="AJ231" s="942"/>
      <c r="AK231" s="942"/>
      <c r="AL231" s="942"/>
      <c r="AM231" s="942"/>
      <c r="AN231" s="943"/>
      <c r="AO231" s="944"/>
      <c r="AP231" s="932"/>
      <c r="AQ231" s="932"/>
      <c r="AR231" s="932"/>
      <c r="AS231" s="932"/>
      <c r="AT231" s="945"/>
      <c r="AU231" s="946"/>
      <c r="AV231" s="926"/>
      <c r="AW231" s="925"/>
      <c r="AX231" s="926"/>
      <c r="AY231" s="925"/>
      <c r="AZ231" s="926"/>
      <c r="BA231" s="925"/>
      <c r="BB231" s="926"/>
      <c r="BC231" s="925"/>
      <c r="BD231" s="926"/>
      <c r="BE231" s="925"/>
      <c r="BF231" s="927"/>
      <c r="BG231" s="927"/>
      <c r="BH231" s="927"/>
      <c r="BI231" s="927"/>
      <c r="BJ231" s="927"/>
      <c r="BK231" s="927"/>
      <c r="BL231" s="928"/>
    </row>
    <row r="232" spans="1:64" ht="21.75" hidden="1" customHeight="1" x14ac:dyDescent="0.45">
      <c r="A232" s="929">
        <v>215</v>
      </c>
      <c r="B232" s="930"/>
      <c r="C232" s="931"/>
      <c r="D232" s="932"/>
      <c r="E232" s="932"/>
      <c r="F232" s="933"/>
      <c r="G232" s="934"/>
      <c r="H232" s="932"/>
      <c r="I232" s="932"/>
      <c r="J232" s="933"/>
      <c r="K232" s="935"/>
      <c r="L232" s="936"/>
      <c r="M232" s="936"/>
      <c r="N232" s="937"/>
      <c r="O232" s="332"/>
      <c r="P232" s="333"/>
      <c r="Q232" s="931"/>
      <c r="R232" s="932"/>
      <c r="S232" s="932"/>
      <c r="T232" s="932"/>
      <c r="U232" s="933"/>
      <c r="V232" s="934"/>
      <c r="W232" s="932"/>
      <c r="X232" s="932"/>
      <c r="Y232" s="932"/>
      <c r="Z232" s="933"/>
      <c r="AA232" s="935"/>
      <c r="AB232" s="936"/>
      <c r="AC232" s="938"/>
      <c r="AD232" s="957"/>
      <c r="AE232" s="958"/>
      <c r="AF232" s="959"/>
      <c r="AG232" s="939"/>
      <c r="AH232" s="940"/>
      <c r="AI232" s="941"/>
      <c r="AJ232" s="942"/>
      <c r="AK232" s="942"/>
      <c r="AL232" s="942"/>
      <c r="AM232" s="942"/>
      <c r="AN232" s="943"/>
      <c r="AO232" s="944"/>
      <c r="AP232" s="932"/>
      <c r="AQ232" s="932"/>
      <c r="AR232" s="932"/>
      <c r="AS232" s="932"/>
      <c r="AT232" s="945"/>
      <c r="AU232" s="946"/>
      <c r="AV232" s="926"/>
      <c r="AW232" s="925"/>
      <c r="AX232" s="926"/>
      <c r="AY232" s="925"/>
      <c r="AZ232" s="926"/>
      <c r="BA232" s="925"/>
      <c r="BB232" s="926"/>
      <c r="BC232" s="925"/>
      <c r="BD232" s="926"/>
      <c r="BE232" s="925"/>
      <c r="BF232" s="927"/>
      <c r="BG232" s="927"/>
      <c r="BH232" s="927"/>
      <c r="BI232" s="927"/>
      <c r="BJ232" s="927"/>
      <c r="BK232" s="927"/>
      <c r="BL232" s="928"/>
    </row>
    <row r="233" spans="1:64" ht="21.75" hidden="1" customHeight="1" x14ac:dyDescent="0.45">
      <c r="A233" s="929">
        <v>216</v>
      </c>
      <c r="B233" s="930"/>
      <c r="C233" s="931"/>
      <c r="D233" s="932"/>
      <c r="E233" s="932"/>
      <c r="F233" s="933"/>
      <c r="G233" s="934"/>
      <c r="H233" s="932"/>
      <c r="I233" s="932"/>
      <c r="J233" s="933"/>
      <c r="K233" s="935"/>
      <c r="L233" s="936"/>
      <c r="M233" s="936"/>
      <c r="N233" s="937"/>
      <c r="O233" s="332"/>
      <c r="P233" s="333"/>
      <c r="Q233" s="931"/>
      <c r="R233" s="932"/>
      <c r="S233" s="932"/>
      <c r="T233" s="932"/>
      <c r="U233" s="933"/>
      <c r="V233" s="934"/>
      <c r="W233" s="932"/>
      <c r="X233" s="932"/>
      <c r="Y233" s="932"/>
      <c r="Z233" s="933"/>
      <c r="AA233" s="935"/>
      <c r="AB233" s="936"/>
      <c r="AC233" s="938"/>
      <c r="AD233" s="957"/>
      <c r="AE233" s="958"/>
      <c r="AF233" s="959"/>
      <c r="AG233" s="939"/>
      <c r="AH233" s="940"/>
      <c r="AI233" s="941"/>
      <c r="AJ233" s="942"/>
      <c r="AK233" s="942"/>
      <c r="AL233" s="942"/>
      <c r="AM233" s="942"/>
      <c r="AN233" s="943"/>
      <c r="AO233" s="944"/>
      <c r="AP233" s="932"/>
      <c r="AQ233" s="932"/>
      <c r="AR233" s="932"/>
      <c r="AS233" s="932"/>
      <c r="AT233" s="945"/>
      <c r="AU233" s="946"/>
      <c r="AV233" s="926"/>
      <c r="AW233" s="925"/>
      <c r="AX233" s="926"/>
      <c r="AY233" s="925"/>
      <c r="AZ233" s="926"/>
      <c r="BA233" s="925"/>
      <c r="BB233" s="926"/>
      <c r="BC233" s="925"/>
      <c r="BD233" s="926"/>
      <c r="BE233" s="925"/>
      <c r="BF233" s="927"/>
      <c r="BG233" s="927"/>
      <c r="BH233" s="927"/>
      <c r="BI233" s="927"/>
      <c r="BJ233" s="927"/>
      <c r="BK233" s="927"/>
      <c r="BL233" s="928"/>
    </row>
    <row r="234" spans="1:64" ht="21.75" hidden="1" customHeight="1" x14ac:dyDescent="0.45">
      <c r="A234" s="929">
        <v>217</v>
      </c>
      <c r="B234" s="930"/>
      <c r="C234" s="931"/>
      <c r="D234" s="932"/>
      <c r="E234" s="932"/>
      <c r="F234" s="933"/>
      <c r="G234" s="934"/>
      <c r="H234" s="932"/>
      <c r="I234" s="932"/>
      <c r="J234" s="933"/>
      <c r="K234" s="935"/>
      <c r="L234" s="936"/>
      <c r="M234" s="936"/>
      <c r="N234" s="937"/>
      <c r="O234" s="332"/>
      <c r="P234" s="333"/>
      <c r="Q234" s="931"/>
      <c r="R234" s="932"/>
      <c r="S234" s="932"/>
      <c r="T234" s="932"/>
      <c r="U234" s="933"/>
      <c r="V234" s="934"/>
      <c r="W234" s="932"/>
      <c r="X234" s="932"/>
      <c r="Y234" s="932"/>
      <c r="Z234" s="933"/>
      <c r="AA234" s="935"/>
      <c r="AB234" s="936"/>
      <c r="AC234" s="938"/>
      <c r="AD234" s="957"/>
      <c r="AE234" s="958"/>
      <c r="AF234" s="959"/>
      <c r="AG234" s="939"/>
      <c r="AH234" s="940"/>
      <c r="AI234" s="941"/>
      <c r="AJ234" s="942"/>
      <c r="AK234" s="942"/>
      <c r="AL234" s="942"/>
      <c r="AM234" s="942"/>
      <c r="AN234" s="943"/>
      <c r="AO234" s="944"/>
      <c r="AP234" s="932"/>
      <c r="AQ234" s="932"/>
      <c r="AR234" s="932"/>
      <c r="AS234" s="932"/>
      <c r="AT234" s="945"/>
      <c r="AU234" s="946"/>
      <c r="AV234" s="926"/>
      <c r="AW234" s="925"/>
      <c r="AX234" s="926"/>
      <c r="AY234" s="925"/>
      <c r="AZ234" s="926"/>
      <c r="BA234" s="925"/>
      <c r="BB234" s="926"/>
      <c r="BC234" s="925"/>
      <c r="BD234" s="926"/>
      <c r="BE234" s="925"/>
      <c r="BF234" s="927"/>
      <c r="BG234" s="927"/>
      <c r="BH234" s="927"/>
      <c r="BI234" s="927"/>
      <c r="BJ234" s="927"/>
      <c r="BK234" s="927"/>
      <c r="BL234" s="928"/>
    </row>
    <row r="235" spans="1:64" ht="21.75" hidden="1" customHeight="1" x14ac:dyDescent="0.45">
      <c r="A235" s="929">
        <v>218</v>
      </c>
      <c r="B235" s="930"/>
      <c r="C235" s="931"/>
      <c r="D235" s="932"/>
      <c r="E235" s="932"/>
      <c r="F235" s="933"/>
      <c r="G235" s="934"/>
      <c r="H235" s="932"/>
      <c r="I235" s="932"/>
      <c r="J235" s="933"/>
      <c r="K235" s="935"/>
      <c r="L235" s="936"/>
      <c r="M235" s="936"/>
      <c r="N235" s="937"/>
      <c r="O235" s="332"/>
      <c r="P235" s="333"/>
      <c r="Q235" s="931"/>
      <c r="R235" s="932"/>
      <c r="S235" s="932"/>
      <c r="T235" s="932"/>
      <c r="U235" s="933"/>
      <c r="V235" s="934"/>
      <c r="W235" s="932"/>
      <c r="X235" s="932"/>
      <c r="Y235" s="932"/>
      <c r="Z235" s="933"/>
      <c r="AA235" s="935"/>
      <c r="AB235" s="936"/>
      <c r="AC235" s="938"/>
      <c r="AD235" s="957"/>
      <c r="AE235" s="958"/>
      <c r="AF235" s="959"/>
      <c r="AG235" s="939"/>
      <c r="AH235" s="940"/>
      <c r="AI235" s="941"/>
      <c r="AJ235" s="942"/>
      <c r="AK235" s="942"/>
      <c r="AL235" s="942"/>
      <c r="AM235" s="942"/>
      <c r="AN235" s="943"/>
      <c r="AO235" s="944"/>
      <c r="AP235" s="932"/>
      <c r="AQ235" s="932"/>
      <c r="AR235" s="932"/>
      <c r="AS235" s="932"/>
      <c r="AT235" s="945"/>
      <c r="AU235" s="946"/>
      <c r="AV235" s="926"/>
      <c r="AW235" s="925"/>
      <c r="AX235" s="926"/>
      <c r="AY235" s="925"/>
      <c r="AZ235" s="926"/>
      <c r="BA235" s="925"/>
      <c r="BB235" s="926"/>
      <c r="BC235" s="925"/>
      <c r="BD235" s="926"/>
      <c r="BE235" s="925"/>
      <c r="BF235" s="927"/>
      <c r="BG235" s="927"/>
      <c r="BH235" s="927"/>
      <c r="BI235" s="927"/>
      <c r="BJ235" s="927"/>
      <c r="BK235" s="927"/>
      <c r="BL235" s="928"/>
    </row>
    <row r="236" spans="1:64" ht="21.75" hidden="1" customHeight="1" x14ac:dyDescent="0.45">
      <c r="A236" s="929">
        <v>219</v>
      </c>
      <c r="B236" s="930"/>
      <c r="C236" s="931"/>
      <c r="D236" s="932"/>
      <c r="E236" s="932"/>
      <c r="F236" s="933"/>
      <c r="G236" s="934"/>
      <c r="H236" s="932"/>
      <c r="I236" s="932"/>
      <c r="J236" s="933"/>
      <c r="K236" s="935"/>
      <c r="L236" s="936"/>
      <c r="M236" s="936"/>
      <c r="N236" s="937"/>
      <c r="O236" s="332"/>
      <c r="P236" s="333"/>
      <c r="Q236" s="931"/>
      <c r="R236" s="932"/>
      <c r="S236" s="932"/>
      <c r="T236" s="932"/>
      <c r="U236" s="933"/>
      <c r="V236" s="934"/>
      <c r="W236" s="932"/>
      <c r="X236" s="932"/>
      <c r="Y236" s="932"/>
      <c r="Z236" s="933"/>
      <c r="AA236" s="935"/>
      <c r="AB236" s="936"/>
      <c r="AC236" s="938"/>
      <c r="AD236" s="957"/>
      <c r="AE236" s="958"/>
      <c r="AF236" s="959"/>
      <c r="AG236" s="939"/>
      <c r="AH236" s="940"/>
      <c r="AI236" s="941"/>
      <c r="AJ236" s="942"/>
      <c r="AK236" s="942"/>
      <c r="AL236" s="942"/>
      <c r="AM236" s="942"/>
      <c r="AN236" s="943"/>
      <c r="AO236" s="944"/>
      <c r="AP236" s="932"/>
      <c r="AQ236" s="932"/>
      <c r="AR236" s="932"/>
      <c r="AS236" s="932"/>
      <c r="AT236" s="945"/>
      <c r="AU236" s="946"/>
      <c r="AV236" s="926"/>
      <c r="AW236" s="925"/>
      <c r="AX236" s="926"/>
      <c r="AY236" s="925"/>
      <c r="AZ236" s="926"/>
      <c r="BA236" s="925"/>
      <c r="BB236" s="926"/>
      <c r="BC236" s="925"/>
      <c r="BD236" s="926"/>
      <c r="BE236" s="925"/>
      <c r="BF236" s="927"/>
      <c r="BG236" s="927"/>
      <c r="BH236" s="927"/>
      <c r="BI236" s="927"/>
      <c r="BJ236" s="927"/>
      <c r="BK236" s="927"/>
      <c r="BL236" s="928"/>
    </row>
    <row r="237" spans="1:64" ht="21.75" hidden="1" customHeight="1" x14ac:dyDescent="0.45">
      <c r="A237" s="929">
        <v>220</v>
      </c>
      <c r="B237" s="930"/>
      <c r="C237" s="931"/>
      <c r="D237" s="932"/>
      <c r="E237" s="932"/>
      <c r="F237" s="933"/>
      <c r="G237" s="934"/>
      <c r="H237" s="932"/>
      <c r="I237" s="932"/>
      <c r="J237" s="933"/>
      <c r="K237" s="935"/>
      <c r="L237" s="936"/>
      <c r="M237" s="936"/>
      <c r="N237" s="937"/>
      <c r="O237" s="332"/>
      <c r="P237" s="333"/>
      <c r="Q237" s="931"/>
      <c r="R237" s="932"/>
      <c r="S237" s="932"/>
      <c r="T237" s="932"/>
      <c r="U237" s="933"/>
      <c r="V237" s="934"/>
      <c r="W237" s="932"/>
      <c r="X237" s="932"/>
      <c r="Y237" s="932"/>
      <c r="Z237" s="933"/>
      <c r="AA237" s="935"/>
      <c r="AB237" s="936"/>
      <c r="AC237" s="938"/>
      <c r="AD237" s="957"/>
      <c r="AE237" s="958"/>
      <c r="AF237" s="959"/>
      <c r="AG237" s="939"/>
      <c r="AH237" s="940"/>
      <c r="AI237" s="941"/>
      <c r="AJ237" s="942"/>
      <c r="AK237" s="942"/>
      <c r="AL237" s="942"/>
      <c r="AM237" s="942"/>
      <c r="AN237" s="943"/>
      <c r="AO237" s="944"/>
      <c r="AP237" s="932"/>
      <c r="AQ237" s="932"/>
      <c r="AR237" s="932"/>
      <c r="AS237" s="932"/>
      <c r="AT237" s="945"/>
      <c r="AU237" s="946"/>
      <c r="AV237" s="926"/>
      <c r="AW237" s="925"/>
      <c r="AX237" s="926"/>
      <c r="AY237" s="925"/>
      <c r="AZ237" s="926"/>
      <c r="BA237" s="925"/>
      <c r="BB237" s="926"/>
      <c r="BC237" s="925"/>
      <c r="BD237" s="926"/>
      <c r="BE237" s="925"/>
      <c r="BF237" s="927"/>
      <c r="BG237" s="927"/>
      <c r="BH237" s="927"/>
      <c r="BI237" s="927"/>
      <c r="BJ237" s="927"/>
      <c r="BK237" s="927"/>
      <c r="BL237" s="928"/>
    </row>
    <row r="238" spans="1:64" ht="21.75" hidden="1" customHeight="1" x14ac:dyDescent="0.45">
      <c r="A238" s="929">
        <v>221</v>
      </c>
      <c r="B238" s="930"/>
      <c r="C238" s="931"/>
      <c r="D238" s="932"/>
      <c r="E238" s="932"/>
      <c r="F238" s="933"/>
      <c r="G238" s="934"/>
      <c r="H238" s="932"/>
      <c r="I238" s="932"/>
      <c r="J238" s="933"/>
      <c r="K238" s="935"/>
      <c r="L238" s="936"/>
      <c r="M238" s="936"/>
      <c r="N238" s="937"/>
      <c r="O238" s="332"/>
      <c r="P238" s="333"/>
      <c r="Q238" s="931"/>
      <c r="R238" s="932"/>
      <c r="S238" s="932"/>
      <c r="T238" s="932"/>
      <c r="U238" s="933"/>
      <c r="V238" s="934"/>
      <c r="W238" s="932"/>
      <c r="X238" s="932"/>
      <c r="Y238" s="932"/>
      <c r="Z238" s="933"/>
      <c r="AA238" s="935"/>
      <c r="AB238" s="936"/>
      <c r="AC238" s="938"/>
      <c r="AD238" s="957"/>
      <c r="AE238" s="958"/>
      <c r="AF238" s="959"/>
      <c r="AG238" s="939"/>
      <c r="AH238" s="940"/>
      <c r="AI238" s="941"/>
      <c r="AJ238" s="942"/>
      <c r="AK238" s="942"/>
      <c r="AL238" s="942"/>
      <c r="AM238" s="942"/>
      <c r="AN238" s="943"/>
      <c r="AO238" s="944"/>
      <c r="AP238" s="932"/>
      <c r="AQ238" s="932"/>
      <c r="AR238" s="932"/>
      <c r="AS238" s="932"/>
      <c r="AT238" s="945"/>
      <c r="AU238" s="946"/>
      <c r="AV238" s="926"/>
      <c r="AW238" s="925"/>
      <c r="AX238" s="926"/>
      <c r="AY238" s="925"/>
      <c r="AZ238" s="926"/>
      <c r="BA238" s="925"/>
      <c r="BB238" s="926"/>
      <c r="BC238" s="925"/>
      <c r="BD238" s="926"/>
      <c r="BE238" s="925"/>
      <c r="BF238" s="927"/>
      <c r="BG238" s="927"/>
      <c r="BH238" s="927"/>
      <c r="BI238" s="927"/>
      <c r="BJ238" s="927"/>
      <c r="BK238" s="927"/>
      <c r="BL238" s="928"/>
    </row>
    <row r="239" spans="1:64" ht="21.75" hidden="1" customHeight="1" x14ac:dyDescent="0.45">
      <c r="A239" s="929">
        <v>222</v>
      </c>
      <c r="B239" s="930"/>
      <c r="C239" s="931"/>
      <c r="D239" s="932"/>
      <c r="E239" s="932"/>
      <c r="F239" s="933"/>
      <c r="G239" s="934"/>
      <c r="H239" s="932"/>
      <c r="I239" s="932"/>
      <c r="J239" s="933"/>
      <c r="K239" s="935"/>
      <c r="L239" s="936"/>
      <c r="M239" s="936"/>
      <c r="N239" s="937"/>
      <c r="O239" s="332"/>
      <c r="P239" s="333"/>
      <c r="Q239" s="931"/>
      <c r="R239" s="932"/>
      <c r="S239" s="932"/>
      <c r="T239" s="932"/>
      <c r="U239" s="933"/>
      <c r="V239" s="934"/>
      <c r="W239" s="932"/>
      <c r="X239" s="932"/>
      <c r="Y239" s="932"/>
      <c r="Z239" s="933"/>
      <c r="AA239" s="935"/>
      <c r="AB239" s="936"/>
      <c r="AC239" s="938"/>
      <c r="AD239" s="957"/>
      <c r="AE239" s="958"/>
      <c r="AF239" s="959"/>
      <c r="AG239" s="939"/>
      <c r="AH239" s="940"/>
      <c r="AI239" s="941"/>
      <c r="AJ239" s="942"/>
      <c r="AK239" s="942"/>
      <c r="AL239" s="942"/>
      <c r="AM239" s="942"/>
      <c r="AN239" s="943"/>
      <c r="AO239" s="944"/>
      <c r="AP239" s="932"/>
      <c r="AQ239" s="932"/>
      <c r="AR239" s="932"/>
      <c r="AS239" s="932"/>
      <c r="AT239" s="945"/>
      <c r="AU239" s="946"/>
      <c r="AV239" s="926"/>
      <c r="AW239" s="925"/>
      <c r="AX239" s="926"/>
      <c r="AY239" s="925"/>
      <c r="AZ239" s="926"/>
      <c r="BA239" s="925"/>
      <c r="BB239" s="926"/>
      <c r="BC239" s="925"/>
      <c r="BD239" s="926"/>
      <c r="BE239" s="925"/>
      <c r="BF239" s="927"/>
      <c r="BG239" s="927"/>
      <c r="BH239" s="927"/>
      <c r="BI239" s="927"/>
      <c r="BJ239" s="927"/>
      <c r="BK239" s="927"/>
      <c r="BL239" s="928"/>
    </row>
    <row r="240" spans="1:64" ht="21.75" hidden="1" customHeight="1" x14ac:dyDescent="0.45">
      <c r="A240" s="929">
        <v>223</v>
      </c>
      <c r="B240" s="930"/>
      <c r="C240" s="931"/>
      <c r="D240" s="932"/>
      <c r="E240" s="932"/>
      <c r="F240" s="933"/>
      <c r="G240" s="934"/>
      <c r="H240" s="932"/>
      <c r="I240" s="932"/>
      <c r="J240" s="933"/>
      <c r="K240" s="935"/>
      <c r="L240" s="936"/>
      <c r="M240" s="936"/>
      <c r="N240" s="937"/>
      <c r="O240" s="332"/>
      <c r="P240" s="333"/>
      <c r="Q240" s="931"/>
      <c r="R240" s="932"/>
      <c r="S240" s="932"/>
      <c r="T240" s="932"/>
      <c r="U240" s="933"/>
      <c r="V240" s="934"/>
      <c r="W240" s="932"/>
      <c r="X240" s="932"/>
      <c r="Y240" s="932"/>
      <c r="Z240" s="933"/>
      <c r="AA240" s="935"/>
      <c r="AB240" s="936"/>
      <c r="AC240" s="938"/>
      <c r="AD240" s="957"/>
      <c r="AE240" s="958"/>
      <c r="AF240" s="959"/>
      <c r="AG240" s="939"/>
      <c r="AH240" s="940"/>
      <c r="AI240" s="941"/>
      <c r="AJ240" s="942"/>
      <c r="AK240" s="942"/>
      <c r="AL240" s="942"/>
      <c r="AM240" s="942"/>
      <c r="AN240" s="943"/>
      <c r="AO240" s="944"/>
      <c r="AP240" s="932"/>
      <c r="AQ240" s="932"/>
      <c r="AR240" s="932"/>
      <c r="AS240" s="932"/>
      <c r="AT240" s="945"/>
      <c r="AU240" s="946"/>
      <c r="AV240" s="926"/>
      <c r="AW240" s="925"/>
      <c r="AX240" s="926"/>
      <c r="AY240" s="925"/>
      <c r="AZ240" s="926"/>
      <c r="BA240" s="925"/>
      <c r="BB240" s="926"/>
      <c r="BC240" s="925"/>
      <c r="BD240" s="926"/>
      <c r="BE240" s="925"/>
      <c r="BF240" s="927"/>
      <c r="BG240" s="927"/>
      <c r="BH240" s="927"/>
      <c r="BI240" s="927"/>
      <c r="BJ240" s="927"/>
      <c r="BK240" s="927"/>
      <c r="BL240" s="928"/>
    </row>
    <row r="241" spans="1:64" ht="21.75" hidden="1" customHeight="1" x14ac:dyDescent="0.45">
      <c r="A241" s="929">
        <v>224</v>
      </c>
      <c r="B241" s="930"/>
      <c r="C241" s="931"/>
      <c r="D241" s="932"/>
      <c r="E241" s="932"/>
      <c r="F241" s="933"/>
      <c r="G241" s="934"/>
      <c r="H241" s="932"/>
      <c r="I241" s="932"/>
      <c r="J241" s="933"/>
      <c r="K241" s="935"/>
      <c r="L241" s="936"/>
      <c r="M241" s="936"/>
      <c r="N241" s="937"/>
      <c r="O241" s="332"/>
      <c r="P241" s="333"/>
      <c r="Q241" s="931"/>
      <c r="R241" s="932"/>
      <c r="S241" s="932"/>
      <c r="T241" s="932"/>
      <c r="U241" s="933"/>
      <c r="V241" s="934"/>
      <c r="W241" s="932"/>
      <c r="X241" s="932"/>
      <c r="Y241" s="932"/>
      <c r="Z241" s="933"/>
      <c r="AA241" s="935"/>
      <c r="AB241" s="936"/>
      <c r="AC241" s="938"/>
      <c r="AD241" s="957"/>
      <c r="AE241" s="958"/>
      <c r="AF241" s="959"/>
      <c r="AG241" s="939"/>
      <c r="AH241" s="940"/>
      <c r="AI241" s="941"/>
      <c r="AJ241" s="942"/>
      <c r="AK241" s="942"/>
      <c r="AL241" s="942"/>
      <c r="AM241" s="942"/>
      <c r="AN241" s="943"/>
      <c r="AO241" s="944"/>
      <c r="AP241" s="932"/>
      <c r="AQ241" s="932"/>
      <c r="AR241" s="932"/>
      <c r="AS241" s="932"/>
      <c r="AT241" s="945"/>
      <c r="AU241" s="946"/>
      <c r="AV241" s="926"/>
      <c r="AW241" s="925"/>
      <c r="AX241" s="926"/>
      <c r="AY241" s="925"/>
      <c r="AZ241" s="926"/>
      <c r="BA241" s="925"/>
      <c r="BB241" s="926"/>
      <c r="BC241" s="925"/>
      <c r="BD241" s="926"/>
      <c r="BE241" s="925"/>
      <c r="BF241" s="927"/>
      <c r="BG241" s="927"/>
      <c r="BH241" s="927"/>
      <c r="BI241" s="927"/>
      <c r="BJ241" s="927"/>
      <c r="BK241" s="927"/>
      <c r="BL241" s="928"/>
    </row>
    <row r="242" spans="1:64" ht="21.75" hidden="1" customHeight="1" x14ac:dyDescent="0.45">
      <c r="A242" s="929">
        <v>225</v>
      </c>
      <c r="B242" s="930"/>
      <c r="C242" s="931"/>
      <c r="D242" s="932"/>
      <c r="E242" s="932"/>
      <c r="F242" s="933"/>
      <c r="G242" s="934"/>
      <c r="H242" s="932"/>
      <c r="I242" s="932"/>
      <c r="J242" s="933"/>
      <c r="K242" s="935"/>
      <c r="L242" s="936"/>
      <c r="M242" s="936"/>
      <c r="N242" s="937"/>
      <c r="O242" s="332"/>
      <c r="P242" s="333"/>
      <c r="Q242" s="931"/>
      <c r="R242" s="932"/>
      <c r="S242" s="932"/>
      <c r="T242" s="932"/>
      <c r="U242" s="933"/>
      <c r="V242" s="934"/>
      <c r="W242" s="932"/>
      <c r="X242" s="932"/>
      <c r="Y242" s="932"/>
      <c r="Z242" s="933"/>
      <c r="AA242" s="935"/>
      <c r="AB242" s="936"/>
      <c r="AC242" s="938"/>
      <c r="AD242" s="957"/>
      <c r="AE242" s="958"/>
      <c r="AF242" s="959"/>
      <c r="AG242" s="939"/>
      <c r="AH242" s="940"/>
      <c r="AI242" s="941"/>
      <c r="AJ242" s="942"/>
      <c r="AK242" s="942"/>
      <c r="AL242" s="942"/>
      <c r="AM242" s="942"/>
      <c r="AN242" s="943"/>
      <c r="AO242" s="944"/>
      <c r="AP242" s="932"/>
      <c r="AQ242" s="932"/>
      <c r="AR242" s="932"/>
      <c r="AS242" s="932"/>
      <c r="AT242" s="945"/>
      <c r="AU242" s="946"/>
      <c r="AV242" s="926"/>
      <c r="AW242" s="925"/>
      <c r="AX242" s="926"/>
      <c r="AY242" s="925"/>
      <c r="AZ242" s="926"/>
      <c r="BA242" s="925"/>
      <c r="BB242" s="926"/>
      <c r="BC242" s="925"/>
      <c r="BD242" s="926"/>
      <c r="BE242" s="925"/>
      <c r="BF242" s="927"/>
      <c r="BG242" s="927"/>
      <c r="BH242" s="927"/>
      <c r="BI242" s="927"/>
      <c r="BJ242" s="927"/>
      <c r="BK242" s="927"/>
      <c r="BL242" s="928"/>
    </row>
    <row r="243" spans="1:64" ht="21.75" hidden="1" customHeight="1" x14ac:dyDescent="0.45">
      <c r="A243" s="929">
        <v>226</v>
      </c>
      <c r="B243" s="930"/>
      <c r="C243" s="931"/>
      <c r="D243" s="932"/>
      <c r="E243" s="932"/>
      <c r="F243" s="933"/>
      <c r="G243" s="934"/>
      <c r="H243" s="932"/>
      <c r="I243" s="932"/>
      <c r="J243" s="933"/>
      <c r="K243" s="935"/>
      <c r="L243" s="936"/>
      <c r="M243" s="936"/>
      <c r="N243" s="937"/>
      <c r="O243" s="332"/>
      <c r="P243" s="333"/>
      <c r="Q243" s="931"/>
      <c r="R243" s="932"/>
      <c r="S243" s="932"/>
      <c r="T243" s="932"/>
      <c r="U243" s="933"/>
      <c r="V243" s="934"/>
      <c r="W243" s="932"/>
      <c r="X243" s="932"/>
      <c r="Y243" s="932"/>
      <c r="Z243" s="933"/>
      <c r="AA243" s="935"/>
      <c r="AB243" s="936"/>
      <c r="AC243" s="938"/>
      <c r="AD243" s="957"/>
      <c r="AE243" s="958"/>
      <c r="AF243" s="959"/>
      <c r="AG243" s="939"/>
      <c r="AH243" s="940"/>
      <c r="AI243" s="941"/>
      <c r="AJ243" s="942"/>
      <c r="AK243" s="942"/>
      <c r="AL243" s="942"/>
      <c r="AM243" s="942"/>
      <c r="AN243" s="943"/>
      <c r="AO243" s="944"/>
      <c r="AP243" s="932"/>
      <c r="AQ243" s="932"/>
      <c r="AR243" s="932"/>
      <c r="AS243" s="932"/>
      <c r="AT243" s="945"/>
      <c r="AU243" s="946"/>
      <c r="AV243" s="926"/>
      <c r="AW243" s="925"/>
      <c r="AX243" s="926"/>
      <c r="AY243" s="925"/>
      <c r="AZ243" s="926"/>
      <c r="BA243" s="925"/>
      <c r="BB243" s="926"/>
      <c r="BC243" s="925"/>
      <c r="BD243" s="926"/>
      <c r="BE243" s="925"/>
      <c r="BF243" s="927"/>
      <c r="BG243" s="927"/>
      <c r="BH243" s="927"/>
      <c r="BI243" s="927"/>
      <c r="BJ243" s="927"/>
      <c r="BK243" s="927"/>
      <c r="BL243" s="928"/>
    </row>
    <row r="244" spans="1:64" ht="21.75" hidden="1" customHeight="1" x14ac:dyDescent="0.45">
      <c r="A244" s="929">
        <v>227</v>
      </c>
      <c r="B244" s="930"/>
      <c r="C244" s="931"/>
      <c r="D244" s="932"/>
      <c r="E244" s="932"/>
      <c r="F244" s="933"/>
      <c r="G244" s="934"/>
      <c r="H244" s="932"/>
      <c r="I244" s="932"/>
      <c r="J244" s="933"/>
      <c r="K244" s="935"/>
      <c r="L244" s="936"/>
      <c r="M244" s="936"/>
      <c r="N244" s="937"/>
      <c r="O244" s="332"/>
      <c r="P244" s="333"/>
      <c r="Q244" s="931"/>
      <c r="R244" s="932"/>
      <c r="S244" s="932"/>
      <c r="T244" s="932"/>
      <c r="U244" s="933"/>
      <c r="V244" s="934"/>
      <c r="W244" s="932"/>
      <c r="X244" s="932"/>
      <c r="Y244" s="932"/>
      <c r="Z244" s="933"/>
      <c r="AA244" s="935"/>
      <c r="AB244" s="936"/>
      <c r="AC244" s="938"/>
      <c r="AD244" s="957"/>
      <c r="AE244" s="958"/>
      <c r="AF244" s="959"/>
      <c r="AG244" s="939"/>
      <c r="AH244" s="940"/>
      <c r="AI244" s="941"/>
      <c r="AJ244" s="942"/>
      <c r="AK244" s="942"/>
      <c r="AL244" s="942"/>
      <c r="AM244" s="942"/>
      <c r="AN244" s="943"/>
      <c r="AO244" s="944"/>
      <c r="AP244" s="932"/>
      <c r="AQ244" s="932"/>
      <c r="AR244" s="932"/>
      <c r="AS244" s="932"/>
      <c r="AT244" s="945"/>
      <c r="AU244" s="946"/>
      <c r="AV244" s="926"/>
      <c r="AW244" s="925"/>
      <c r="AX244" s="926"/>
      <c r="AY244" s="925"/>
      <c r="AZ244" s="926"/>
      <c r="BA244" s="925"/>
      <c r="BB244" s="926"/>
      <c r="BC244" s="925"/>
      <c r="BD244" s="926"/>
      <c r="BE244" s="925"/>
      <c r="BF244" s="927"/>
      <c r="BG244" s="927"/>
      <c r="BH244" s="927"/>
      <c r="BI244" s="927"/>
      <c r="BJ244" s="927"/>
      <c r="BK244" s="927"/>
      <c r="BL244" s="928"/>
    </row>
    <row r="245" spans="1:64" ht="21.75" hidden="1" customHeight="1" x14ac:dyDescent="0.45">
      <c r="A245" s="929">
        <v>228</v>
      </c>
      <c r="B245" s="930"/>
      <c r="C245" s="931"/>
      <c r="D245" s="932"/>
      <c r="E245" s="932"/>
      <c r="F245" s="933"/>
      <c r="G245" s="934"/>
      <c r="H245" s="932"/>
      <c r="I245" s="932"/>
      <c r="J245" s="933"/>
      <c r="K245" s="935"/>
      <c r="L245" s="936"/>
      <c r="M245" s="936"/>
      <c r="N245" s="937"/>
      <c r="O245" s="332"/>
      <c r="P245" s="333"/>
      <c r="Q245" s="931"/>
      <c r="R245" s="932"/>
      <c r="S245" s="932"/>
      <c r="T245" s="932"/>
      <c r="U245" s="933"/>
      <c r="V245" s="934"/>
      <c r="W245" s="932"/>
      <c r="X245" s="932"/>
      <c r="Y245" s="932"/>
      <c r="Z245" s="933"/>
      <c r="AA245" s="935"/>
      <c r="AB245" s="936"/>
      <c r="AC245" s="938"/>
      <c r="AD245" s="957"/>
      <c r="AE245" s="958"/>
      <c r="AF245" s="959"/>
      <c r="AG245" s="939"/>
      <c r="AH245" s="940"/>
      <c r="AI245" s="941"/>
      <c r="AJ245" s="942"/>
      <c r="AK245" s="942"/>
      <c r="AL245" s="942"/>
      <c r="AM245" s="942"/>
      <c r="AN245" s="943"/>
      <c r="AO245" s="944"/>
      <c r="AP245" s="932"/>
      <c r="AQ245" s="932"/>
      <c r="AR245" s="932"/>
      <c r="AS245" s="932"/>
      <c r="AT245" s="945"/>
      <c r="AU245" s="946"/>
      <c r="AV245" s="926"/>
      <c r="AW245" s="925"/>
      <c r="AX245" s="926"/>
      <c r="AY245" s="925"/>
      <c r="AZ245" s="926"/>
      <c r="BA245" s="925"/>
      <c r="BB245" s="926"/>
      <c r="BC245" s="925"/>
      <c r="BD245" s="926"/>
      <c r="BE245" s="925"/>
      <c r="BF245" s="927"/>
      <c r="BG245" s="927"/>
      <c r="BH245" s="927"/>
      <c r="BI245" s="927"/>
      <c r="BJ245" s="927"/>
      <c r="BK245" s="927"/>
      <c r="BL245" s="928"/>
    </row>
    <row r="246" spans="1:64" ht="21.75" hidden="1" customHeight="1" x14ac:dyDescent="0.45">
      <c r="A246" s="929">
        <v>229</v>
      </c>
      <c r="B246" s="930"/>
      <c r="C246" s="931"/>
      <c r="D246" s="932"/>
      <c r="E246" s="932"/>
      <c r="F246" s="933"/>
      <c r="G246" s="934"/>
      <c r="H246" s="932"/>
      <c r="I246" s="932"/>
      <c r="J246" s="933"/>
      <c r="K246" s="935"/>
      <c r="L246" s="936"/>
      <c r="M246" s="936"/>
      <c r="N246" s="937"/>
      <c r="O246" s="332"/>
      <c r="P246" s="333"/>
      <c r="Q246" s="931"/>
      <c r="R246" s="932"/>
      <c r="S246" s="932"/>
      <c r="T246" s="932"/>
      <c r="U246" s="933"/>
      <c r="V246" s="934"/>
      <c r="W246" s="932"/>
      <c r="X246" s="932"/>
      <c r="Y246" s="932"/>
      <c r="Z246" s="933"/>
      <c r="AA246" s="935"/>
      <c r="AB246" s="936"/>
      <c r="AC246" s="938"/>
      <c r="AD246" s="957"/>
      <c r="AE246" s="958"/>
      <c r="AF246" s="959"/>
      <c r="AG246" s="939"/>
      <c r="AH246" s="940"/>
      <c r="AI246" s="941"/>
      <c r="AJ246" s="942"/>
      <c r="AK246" s="942"/>
      <c r="AL246" s="942"/>
      <c r="AM246" s="942"/>
      <c r="AN246" s="943"/>
      <c r="AO246" s="944"/>
      <c r="AP246" s="932"/>
      <c r="AQ246" s="932"/>
      <c r="AR246" s="932"/>
      <c r="AS246" s="932"/>
      <c r="AT246" s="945"/>
      <c r="AU246" s="946"/>
      <c r="AV246" s="926"/>
      <c r="AW246" s="925"/>
      <c r="AX246" s="926"/>
      <c r="AY246" s="925"/>
      <c r="AZ246" s="926"/>
      <c r="BA246" s="925"/>
      <c r="BB246" s="926"/>
      <c r="BC246" s="925"/>
      <c r="BD246" s="926"/>
      <c r="BE246" s="925"/>
      <c r="BF246" s="927"/>
      <c r="BG246" s="927"/>
      <c r="BH246" s="927"/>
      <c r="BI246" s="927"/>
      <c r="BJ246" s="927"/>
      <c r="BK246" s="927"/>
      <c r="BL246" s="928"/>
    </row>
    <row r="247" spans="1:64" ht="21.75" hidden="1" customHeight="1" x14ac:dyDescent="0.45">
      <c r="A247" s="929">
        <v>230</v>
      </c>
      <c r="B247" s="930"/>
      <c r="C247" s="931"/>
      <c r="D247" s="932"/>
      <c r="E247" s="932"/>
      <c r="F247" s="933"/>
      <c r="G247" s="934"/>
      <c r="H247" s="932"/>
      <c r="I247" s="932"/>
      <c r="J247" s="933"/>
      <c r="K247" s="935"/>
      <c r="L247" s="936"/>
      <c r="M247" s="936"/>
      <c r="N247" s="937"/>
      <c r="O247" s="332"/>
      <c r="P247" s="333"/>
      <c r="Q247" s="931"/>
      <c r="R247" s="932"/>
      <c r="S247" s="932"/>
      <c r="T247" s="932"/>
      <c r="U247" s="933"/>
      <c r="V247" s="934"/>
      <c r="W247" s="932"/>
      <c r="X247" s="932"/>
      <c r="Y247" s="932"/>
      <c r="Z247" s="933"/>
      <c r="AA247" s="935"/>
      <c r="AB247" s="936"/>
      <c r="AC247" s="938"/>
      <c r="AD247" s="957"/>
      <c r="AE247" s="958"/>
      <c r="AF247" s="959"/>
      <c r="AG247" s="939"/>
      <c r="AH247" s="940"/>
      <c r="AI247" s="941"/>
      <c r="AJ247" s="942"/>
      <c r="AK247" s="942"/>
      <c r="AL247" s="942"/>
      <c r="AM247" s="942"/>
      <c r="AN247" s="943"/>
      <c r="AO247" s="944"/>
      <c r="AP247" s="932"/>
      <c r="AQ247" s="932"/>
      <c r="AR247" s="932"/>
      <c r="AS247" s="932"/>
      <c r="AT247" s="945"/>
      <c r="AU247" s="946"/>
      <c r="AV247" s="926"/>
      <c r="AW247" s="925"/>
      <c r="AX247" s="926"/>
      <c r="AY247" s="925"/>
      <c r="AZ247" s="926"/>
      <c r="BA247" s="925"/>
      <c r="BB247" s="926"/>
      <c r="BC247" s="925"/>
      <c r="BD247" s="926"/>
      <c r="BE247" s="925"/>
      <c r="BF247" s="927"/>
      <c r="BG247" s="927"/>
      <c r="BH247" s="927"/>
      <c r="BI247" s="927"/>
      <c r="BJ247" s="927"/>
      <c r="BK247" s="927"/>
      <c r="BL247" s="928"/>
    </row>
    <row r="248" spans="1:64" ht="21.75" hidden="1" customHeight="1" x14ac:dyDescent="0.45">
      <c r="A248" s="929">
        <v>231</v>
      </c>
      <c r="B248" s="930"/>
      <c r="C248" s="931"/>
      <c r="D248" s="932"/>
      <c r="E248" s="932"/>
      <c r="F248" s="933"/>
      <c r="G248" s="934"/>
      <c r="H248" s="932"/>
      <c r="I248" s="932"/>
      <c r="J248" s="933"/>
      <c r="K248" s="935"/>
      <c r="L248" s="936"/>
      <c r="M248" s="936"/>
      <c r="N248" s="937"/>
      <c r="O248" s="332"/>
      <c r="P248" s="333"/>
      <c r="Q248" s="931"/>
      <c r="R248" s="932"/>
      <c r="S248" s="932"/>
      <c r="T248" s="932"/>
      <c r="U248" s="933"/>
      <c r="V248" s="934"/>
      <c r="W248" s="932"/>
      <c r="X248" s="932"/>
      <c r="Y248" s="932"/>
      <c r="Z248" s="933"/>
      <c r="AA248" s="935"/>
      <c r="AB248" s="936"/>
      <c r="AC248" s="938"/>
      <c r="AD248" s="957"/>
      <c r="AE248" s="958"/>
      <c r="AF248" s="959"/>
      <c r="AG248" s="939"/>
      <c r="AH248" s="940"/>
      <c r="AI248" s="941"/>
      <c r="AJ248" s="942"/>
      <c r="AK248" s="942"/>
      <c r="AL248" s="942"/>
      <c r="AM248" s="942"/>
      <c r="AN248" s="943"/>
      <c r="AO248" s="944"/>
      <c r="AP248" s="932"/>
      <c r="AQ248" s="932"/>
      <c r="AR248" s="932"/>
      <c r="AS248" s="932"/>
      <c r="AT248" s="945"/>
      <c r="AU248" s="946"/>
      <c r="AV248" s="926"/>
      <c r="AW248" s="925"/>
      <c r="AX248" s="926"/>
      <c r="AY248" s="925"/>
      <c r="AZ248" s="926"/>
      <c r="BA248" s="925"/>
      <c r="BB248" s="926"/>
      <c r="BC248" s="925"/>
      <c r="BD248" s="926"/>
      <c r="BE248" s="925"/>
      <c r="BF248" s="927"/>
      <c r="BG248" s="927"/>
      <c r="BH248" s="927"/>
      <c r="BI248" s="927"/>
      <c r="BJ248" s="927"/>
      <c r="BK248" s="927"/>
      <c r="BL248" s="928"/>
    </row>
    <row r="249" spans="1:64" ht="21.75" hidden="1" customHeight="1" x14ac:dyDescent="0.45">
      <c r="A249" s="929">
        <v>232</v>
      </c>
      <c r="B249" s="930"/>
      <c r="C249" s="931"/>
      <c r="D249" s="932"/>
      <c r="E249" s="932"/>
      <c r="F249" s="933"/>
      <c r="G249" s="934"/>
      <c r="H249" s="932"/>
      <c r="I249" s="932"/>
      <c r="J249" s="933"/>
      <c r="K249" s="935"/>
      <c r="L249" s="936"/>
      <c r="M249" s="936"/>
      <c r="N249" s="937"/>
      <c r="O249" s="332"/>
      <c r="P249" s="333"/>
      <c r="Q249" s="931"/>
      <c r="R249" s="932"/>
      <c r="S249" s="932"/>
      <c r="T249" s="932"/>
      <c r="U249" s="933"/>
      <c r="V249" s="934"/>
      <c r="W249" s="932"/>
      <c r="X249" s="932"/>
      <c r="Y249" s="932"/>
      <c r="Z249" s="933"/>
      <c r="AA249" s="935"/>
      <c r="AB249" s="936"/>
      <c r="AC249" s="938"/>
      <c r="AD249" s="957"/>
      <c r="AE249" s="958"/>
      <c r="AF249" s="959"/>
      <c r="AG249" s="939"/>
      <c r="AH249" s="940"/>
      <c r="AI249" s="941"/>
      <c r="AJ249" s="942"/>
      <c r="AK249" s="942"/>
      <c r="AL249" s="942"/>
      <c r="AM249" s="942"/>
      <c r="AN249" s="943"/>
      <c r="AO249" s="944"/>
      <c r="AP249" s="932"/>
      <c r="AQ249" s="932"/>
      <c r="AR249" s="932"/>
      <c r="AS249" s="932"/>
      <c r="AT249" s="945"/>
      <c r="AU249" s="946"/>
      <c r="AV249" s="926"/>
      <c r="AW249" s="925"/>
      <c r="AX249" s="926"/>
      <c r="AY249" s="925"/>
      <c r="AZ249" s="926"/>
      <c r="BA249" s="925"/>
      <c r="BB249" s="926"/>
      <c r="BC249" s="925"/>
      <c r="BD249" s="926"/>
      <c r="BE249" s="925"/>
      <c r="BF249" s="927"/>
      <c r="BG249" s="927"/>
      <c r="BH249" s="927"/>
      <c r="BI249" s="927"/>
      <c r="BJ249" s="927"/>
      <c r="BK249" s="927"/>
      <c r="BL249" s="928"/>
    </row>
    <row r="250" spans="1:64" ht="21.75" hidden="1" customHeight="1" x14ac:dyDescent="0.45">
      <c r="A250" s="929">
        <v>233</v>
      </c>
      <c r="B250" s="930"/>
      <c r="C250" s="931"/>
      <c r="D250" s="932"/>
      <c r="E250" s="932"/>
      <c r="F250" s="933"/>
      <c r="G250" s="934"/>
      <c r="H250" s="932"/>
      <c r="I250" s="932"/>
      <c r="J250" s="933"/>
      <c r="K250" s="935"/>
      <c r="L250" s="936"/>
      <c r="M250" s="936"/>
      <c r="N250" s="937"/>
      <c r="O250" s="332"/>
      <c r="P250" s="333"/>
      <c r="Q250" s="931"/>
      <c r="R250" s="932"/>
      <c r="S250" s="932"/>
      <c r="T250" s="932"/>
      <c r="U250" s="933"/>
      <c r="V250" s="934"/>
      <c r="W250" s="932"/>
      <c r="X250" s="932"/>
      <c r="Y250" s="932"/>
      <c r="Z250" s="933"/>
      <c r="AA250" s="935"/>
      <c r="AB250" s="936"/>
      <c r="AC250" s="938"/>
      <c r="AD250" s="957"/>
      <c r="AE250" s="958"/>
      <c r="AF250" s="959"/>
      <c r="AG250" s="939"/>
      <c r="AH250" s="940"/>
      <c r="AI250" s="941"/>
      <c r="AJ250" s="942"/>
      <c r="AK250" s="942"/>
      <c r="AL250" s="942"/>
      <c r="AM250" s="942"/>
      <c r="AN250" s="943"/>
      <c r="AO250" s="944"/>
      <c r="AP250" s="932"/>
      <c r="AQ250" s="932"/>
      <c r="AR250" s="932"/>
      <c r="AS250" s="932"/>
      <c r="AT250" s="945"/>
      <c r="AU250" s="946"/>
      <c r="AV250" s="926"/>
      <c r="AW250" s="925"/>
      <c r="AX250" s="926"/>
      <c r="AY250" s="925"/>
      <c r="AZ250" s="926"/>
      <c r="BA250" s="925"/>
      <c r="BB250" s="926"/>
      <c r="BC250" s="925"/>
      <c r="BD250" s="926"/>
      <c r="BE250" s="925"/>
      <c r="BF250" s="927"/>
      <c r="BG250" s="927"/>
      <c r="BH250" s="927"/>
      <c r="BI250" s="927"/>
      <c r="BJ250" s="927"/>
      <c r="BK250" s="927"/>
      <c r="BL250" s="928"/>
    </row>
    <row r="251" spans="1:64" ht="21.75" hidden="1" customHeight="1" x14ac:dyDescent="0.45">
      <c r="A251" s="929">
        <v>234</v>
      </c>
      <c r="B251" s="930"/>
      <c r="C251" s="931"/>
      <c r="D251" s="932"/>
      <c r="E251" s="932"/>
      <c r="F251" s="933"/>
      <c r="G251" s="934"/>
      <c r="H251" s="932"/>
      <c r="I251" s="932"/>
      <c r="J251" s="933"/>
      <c r="K251" s="935"/>
      <c r="L251" s="936"/>
      <c r="M251" s="936"/>
      <c r="N251" s="937"/>
      <c r="O251" s="332"/>
      <c r="P251" s="333"/>
      <c r="Q251" s="931"/>
      <c r="R251" s="932"/>
      <c r="S251" s="932"/>
      <c r="T251" s="932"/>
      <c r="U251" s="933"/>
      <c r="V251" s="934"/>
      <c r="W251" s="932"/>
      <c r="X251" s="932"/>
      <c r="Y251" s="932"/>
      <c r="Z251" s="933"/>
      <c r="AA251" s="935"/>
      <c r="AB251" s="936"/>
      <c r="AC251" s="938"/>
      <c r="AD251" s="957"/>
      <c r="AE251" s="958"/>
      <c r="AF251" s="959"/>
      <c r="AG251" s="939"/>
      <c r="AH251" s="940"/>
      <c r="AI251" s="941"/>
      <c r="AJ251" s="942"/>
      <c r="AK251" s="942"/>
      <c r="AL251" s="942"/>
      <c r="AM251" s="942"/>
      <c r="AN251" s="943"/>
      <c r="AO251" s="944"/>
      <c r="AP251" s="932"/>
      <c r="AQ251" s="932"/>
      <c r="AR251" s="932"/>
      <c r="AS251" s="932"/>
      <c r="AT251" s="945"/>
      <c r="AU251" s="946"/>
      <c r="AV251" s="926"/>
      <c r="AW251" s="925"/>
      <c r="AX251" s="926"/>
      <c r="AY251" s="925"/>
      <c r="AZ251" s="926"/>
      <c r="BA251" s="925"/>
      <c r="BB251" s="926"/>
      <c r="BC251" s="925"/>
      <c r="BD251" s="926"/>
      <c r="BE251" s="925"/>
      <c r="BF251" s="927"/>
      <c r="BG251" s="927"/>
      <c r="BH251" s="927"/>
      <c r="BI251" s="927"/>
      <c r="BJ251" s="927"/>
      <c r="BK251" s="927"/>
      <c r="BL251" s="928"/>
    </row>
    <row r="252" spans="1:64" ht="21.75" hidden="1" customHeight="1" x14ac:dyDescent="0.45">
      <c r="A252" s="929">
        <v>235</v>
      </c>
      <c r="B252" s="930"/>
      <c r="C252" s="931"/>
      <c r="D252" s="932"/>
      <c r="E252" s="932"/>
      <c r="F252" s="933"/>
      <c r="G252" s="934"/>
      <c r="H252" s="932"/>
      <c r="I252" s="932"/>
      <c r="J252" s="933"/>
      <c r="K252" s="935"/>
      <c r="L252" s="936"/>
      <c r="M252" s="936"/>
      <c r="N252" s="937"/>
      <c r="O252" s="332"/>
      <c r="P252" s="333"/>
      <c r="Q252" s="931"/>
      <c r="R252" s="932"/>
      <c r="S252" s="932"/>
      <c r="T252" s="932"/>
      <c r="U252" s="933"/>
      <c r="V252" s="934"/>
      <c r="W252" s="932"/>
      <c r="X252" s="932"/>
      <c r="Y252" s="932"/>
      <c r="Z252" s="933"/>
      <c r="AA252" s="935"/>
      <c r="AB252" s="936"/>
      <c r="AC252" s="938"/>
      <c r="AD252" s="957"/>
      <c r="AE252" s="958"/>
      <c r="AF252" s="959"/>
      <c r="AG252" s="939"/>
      <c r="AH252" s="940"/>
      <c r="AI252" s="941"/>
      <c r="AJ252" s="942"/>
      <c r="AK252" s="942"/>
      <c r="AL252" s="942"/>
      <c r="AM252" s="942"/>
      <c r="AN252" s="943"/>
      <c r="AO252" s="944"/>
      <c r="AP252" s="932"/>
      <c r="AQ252" s="932"/>
      <c r="AR252" s="932"/>
      <c r="AS252" s="932"/>
      <c r="AT252" s="945"/>
      <c r="AU252" s="946"/>
      <c r="AV252" s="926"/>
      <c r="AW252" s="925"/>
      <c r="AX252" s="926"/>
      <c r="AY252" s="925"/>
      <c r="AZ252" s="926"/>
      <c r="BA252" s="925"/>
      <c r="BB252" s="926"/>
      <c r="BC252" s="925"/>
      <c r="BD252" s="926"/>
      <c r="BE252" s="925"/>
      <c r="BF252" s="927"/>
      <c r="BG252" s="927"/>
      <c r="BH252" s="927"/>
      <c r="BI252" s="927"/>
      <c r="BJ252" s="927"/>
      <c r="BK252" s="927"/>
      <c r="BL252" s="928"/>
    </row>
    <row r="253" spans="1:64" ht="21.75" hidden="1" customHeight="1" x14ac:dyDescent="0.45">
      <c r="A253" s="929">
        <v>236</v>
      </c>
      <c r="B253" s="930"/>
      <c r="C253" s="931"/>
      <c r="D253" s="932"/>
      <c r="E253" s="932"/>
      <c r="F253" s="933"/>
      <c r="G253" s="934"/>
      <c r="H253" s="932"/>
      <c r="I253" s="932"/>
      <c r="J253" s="933"/>
      <c r="K253" s="935"/>
      <c r="L253" s="936"/>
      <c r="M253" s="936"/>
      <c r="N253" s="937"/>
      <c r="O253" s="332"/>
      <c r="P253" s="333"/>
      <c r="Q253" s="931"/>
      <c r="R253" s="932"/>
      <c r="S253" s="932"/>
      <c r="T253" s="932"/>
      <c r="U253" s="933"/>
      <c r="V253" s="934"/>
      <c r="W253" s="932"/>
      <c r="X253" s="932"/>
      <c r="Y253" s="932"/>
      <c r="Z253" s="933"/>
      <c r="AA253" s="935"/>
      <c r="AB253" s="936"/>
      <c r="AC253" s="938"/>
      <c r="AD253" s="957"/>
      <c r="AE253" s="958"/>
      <c r="AF253" s="959"/>
      <c r="AG253" s="939"/>
      <c r="AH253" s="940"/>
      <c r="AI253" s="941"/>
      <c r="AJ253" s="942"/>
      <c r="AK253" s="942"/>
      <c r="AL253" s="942"/>
      <c r="AM253" s="942"/>
      <c r="AN253" s="943"/>
      <c r="AO253" s="944"/>
      <c r="AP253" s="932"/>
      <c r="AQ253" s="932"/>
      <c r="AR253" s="932"/>
      <c r="AS253" s="932"/>
      <c r="AT253" s="945"/>
      <c r="AU253" s="946"/>
      <c r="AV253" s="926"/>
      <c r="AW253" s="925"/>
      <c r="AX253" s="926"/>
      <c r="AY253" s="925"/>
      <c r="AZ253" s="926"/>
      <c r="BA253" s="925"/>
      <c r="BB253" s="926"/>
      <c r="BC253" s="925"/>
      <c r="BD253" s="926"/>
      <c r="BE253" s="925"/>
      <c r="BF253" s="927"/>
      <c r="BG253" s="927"/>
      <c r="BH253" s="927"/>
      <c r="BI253" s="927"/>
      <c r="BJ253" s="927"/>
      <c r="BK253" s="927"/>
      <c r="BL253" s="928"/>
    </row>
    <row r="254" spans="1:64" ht="21.75" hidden="1" customHeight="1" x14ac:dyDescent="0.45">
      <c r="A254" s="929">
        <v>237</v>
      </c>
      <c r="B254" s="930"/>
      <c r="C254" s="931"/>
      <c r="D254" s="932"/>
      <c r="E254" s="932"/>
      <c r="F254" s="933"/>
      <c r="G254" s="934"/>
      <c r="H254" s="932"/>
      <c r="I254" s="932"/>
      <c r="J254" s="933"/>
      <c r="K254" s="935"/>
      <c r="L254" s="936"/>
      <c r="M254" s="936"/>
      <c r="N254" s="937"/>
      <c r="O254" s="332"/>
      <c r="P254" s="333"/>
      <c r="Q254" s="931"/>
      <c r="R254" s="932"/>
      <c r="S254" s="932"/>
      <c r="T254" s="932"/>
      <c r="U254" s="933"/>
      <c r="V254" s="934"/>
      <c r="W254" s="932"/>
      <c r="X254" s="932"/>
      <c r="Y254" s="932"/>
      <c r="Z254" s="933"/>
      <c r="AA254" s="935"/>
      <c r="AB254" s="936"/>
      <c r="AC254" s="938"/>
      <c r="AD254" s="957"/>
      <c r="AE254" s="958"/>
      <c r="AF254" s="959"/>
      <c r="AG254" s="939"/>
      <c r="AH254" s="940"/>
      <c r="AI254" s="941"/>
      <c r="AJ254" s="942"/>
      <c r="AK254" s="942"/>
      <c r="AL254" s="942"/>
      <c r="AM254" s="942"/>
      <c r="AN254" s="943"/>
      <c r="AO254" s="944"/>
      <c r="AP254" s="932"/>
      <c r="AQ254" s="932"/>
      <c r="AR254" s="932"/>
      <c r="AS254" s="932"/>
      <c r="AT254" s="945"/>
      <c r="AU254" s="946"/>
      <c r="AV254" s="926"/>
      <c r="AW254" s="925"/>
      <c r="AX254" s="926"/>
      <c r="AY254" s="925"/>
      <c r="AZ254" s="926"/>
      <c r="BA254" s="925"/>
      <c r="BB254" s="926"/>
      <c r="BC254" s="925"/>
      <c r="BD254" s="926"/>
      <c r="BE254" s="925"/>
      <c r="BF254" s="927"/>
      <c r="BG254" s="927"/>
      <c r="BH254" s="927"/>
      <c r="BI254" s="927"/>
      <c r="BJ254" s="927"/>
      <c r="BK254" s="927"/>
      <c r="BL254" s="928"/>
    </row>
    <row r="255" spans="1:64" ht="21.75" hidden="1" customHeight="1" x14ac:dyDescent="0.45">
      <c r="A255" s="929">
        <v>238</v>
      </c>
      <c r="B255" s="930"/>
      <c r="C255" s="931"/>
      <c r="D255" s="932"/>
      <c r="E255" s="932"/>
      <c r="F255" s="933"/>
      <c r="G255" s="934"/>
      <c r="H255" s="932"/>
      <c r="I255" s="932"/>
      <c r="J255" s="933"/>
      <c r="K255" s="935"/>
      <c r="L255" s="936"/>
      <c r="M255" s="936"/>
      <c r="N255" s="937"/>
      <c r="O255" s="332"/>
      <c r="P255" s="333"/>
      <c r="Q255" s="931"/>
      <c r="R255" s="932"/>
      <c r="S255" s="932"/>
      <c r="T255" s="932"/>
      <c r="U255" s="933"/>
      <c r="V255" s="934"/>
      <c r="W255" s="932"/>
      <c r="X255" s="932"/>
      <c r="Y255" s="932"/>
      <c r="Z255" s="933"/>
      <c r="AA255" s="935"/>
      <c r="AB255" s="936"/>
      <c r="AC255" s="938"/>
      <c r="AD255" s="957"/>
      <c r="AE255" s="958"/>
      <c r="AF255" s="959"/>
      <c r="AG255" s="939"/>
      <c r="AH255" s="940"/>
      <c r="AI255" s="941"/>
      <c r="AJ255" s="942"/>
      <c r="AK255" s="942"/>
      <c r="AL255" s="942"/>
      <c r="AM255" s="942"/>
      <c r="AN255" s="943"/>
      <c r="AO255" s="944"/>
      <c r="AP255" s="932"/>
      <c r="AQ255" s="932"/>
      <c r="AR255" s="932"/>
      <c r="AS255" s="932"/>
      <c r="AT255" s="945"/>
      <c r="AU255" s="946"/>
      <c r="AV255" s="926"/>
      <c r="AW255" s="925"/>
      <c r="AX255" s="926"/>
      <c r="AY255" s="925"/>
      <c r="AZ255" s="926"/>
      <c r="BA255" s="925"/>
      <c r="BB255" s="926"/>
      <c r="BC255" s="925"/>
      <c r="BD255" s="926"/>
      <c r="BE255" s="925"/>
      <c r="BF255" s="927"/>
      <c r="BG255" s="927"/>
      <c r="BH255" s="927"/>
      <c r="BI255" s="927"/>
      <c r="BJ255" s="927"/>
      <c r="BK255" s="927"/>
      <c r="BL255" s="928"/>
    </row>
    <row r="256" spans="1:64" ht="21.75" hidden="1" customHeight="1" x14ac:dyDescent="0.45">
      <c r="A256" s="929">
        <v>239</v>
      </c>
      <c r="B256" s="930"/>
      <c r="C256" s="931"/>
      <c r="D256" s="932"/>
      <c r="E256" s="932"/>
      <c r="F256" s="933"/>
      <c r="G256" s="934"/>
      <c r="H256" s="932"/>
      <c r="I256" s="932"/>
      <c r="J256" s="933"/>
      <c r="K256" s="935"/>
      <c r="L256" s="936"/>
      <c r="M256" s="936"/>
      <c r="N256" s="937"/>
      <c r="O256" s="332"/>
      <c r="P256" s="333"/>
      <c r="Q256" s="931"/>
      <c r="R256" s="932"/>
      <c r="S256" s="932"/>
      <c r="T256" s="932"/>
      <c r="U256" s="933"/>
      <c r="V256" s="934"/>
      <c r="W256" s="932"/>
      <c r="X256" s="932"/>
      <c r="Y256" s="932"/>
      <c r="Z256" s="933"/>
      <c r="AA256" s="935"/>
      <c r="AB256" s="936"/>
      <c r="AC256" s="938"/>
      <c r="AD256" s="957"/>
      <c r="AE256" s="958"/>
      <c r="AF256" s="959"/>
      <c r="AG256" s="939"/>
      <c r="AH256" s="940"/>
      <c r="AI256" s="941"/>
      <c r="AJ256" s="942"/>
      <c r="AK256" s="942"/>
      <c r="AL256" s="942"/>
      <c r="AM256" s="942"/>
      <c r="AN256" s="943"/>
      <c r="AO256" s="944"/>
      <c r="AP256" s="932"/>
      <c r="AQ256" s="932"/>
      <c r="AR256" s="932"/>
      <c r="AS256" s="932"/>
      <c r="AT256" s="945"/>
      <c r="AU256" s="946"/>
      <c r="AV256" s="926"/>
      <c r="AW256" s="925"/>
      <c r="AX256" s="926"/>
      <c r="AY256" s="925"/>
      <c r="AZ256" s="926"/>
      <c r="BA256" s="925"/>
      <c r="BB256" s="926"/>
      <c r="BC256" s="925"/>
      <c r="BD256" s="926"/>
      <c r="BE256" s="925"/>
      <c r="BF256" s="927"/>
      <c r="BG256" s="927"/>
      <c r="BH256" s="927"/>
      <c r="BI256" s="927"/>
      <c r="BJ256" s="927"/>
      <c r="BK256" s="927"/>
      <c r="BL256" s="928"/>
    </row>
    <row r="257" spans="1:64" ht="21.75" hidden="1" customHeight="1" x14ac:dyDescent="0.45">
      <c r="A257" s="929">
        <v>240</v>
      </c>
      <c r="B257" s="930"/>
      <c r="C257" s="931"/>
      <c r="D257" s="932"/>
      <c r="E257" s="932"/>
      <c r="F257" s="933"/>
      <c r="G257" s="934"/>
      <c r="H257" s="932"/>
      <c r="I257" s="932"/>
      <c r="J257" s="933"/>
      <c r="K257" s="935"/>
      <c r="L257" s="936"/>
      <c r="M257" s="936"/>
      <c r="N257" s="937"/>
      <c r="O257" s="332"/>
      <c r="P257" s="333"/>
      <c r="Q257" s="931"/>
      <c r="R257" s="932"/>
      <c r="S257" s="932"/>
      <c r="T257" s="932"/>
      <c r="U257" s="933"/>
      <c r="V257" s="934"/>
      <c r="W257" s="932"/>
      <c r="X257" s="932"/>
      <c r="Y257" s="932"/>
      <c r="Z257" s="933"/>
      <c r="AA257" s="935"/>
      <c r="AB257" s="936"/>
      <c r="AC257" s="938"/>
      <c r="AD257" s="957"/>
      <c r="AE257" s="958"/>
      <c r="AF257" s="959"/>
      <c r="AG257" s="939"/>
      <c r="AH257" s="940"/>
      <c r="AI257" s="941"/>
      <c r="AJ257" s="942"/>
      <c r="AK257" s="942"/>
      <c r="AL257" s="942"/>
      <c r="AM257" s="942"/>
      <c r="AN257" s="943"/>
      <c r="AO257" s="944"/>
      <c r="AP257" s="932"/>
      <c r="AQ257" s="932"/>
      <c r="AR257" s="932"/>
      <c r="AS257" s="932"/>
      <c r="AT257" s="945"/>
      <c r="AU257" s="946"/>
      <c r="AV257" s="926"/>
      <c r="AW257" s="925"/>
      <c r="AX257" s="926"/>
      <c r="AY257" s="925"/>
      <c r="AZ257" s="926"/>
      <c r="BA257" s="925"/>
      <c r="BB257" s="926"/>
      <c r="BC257" s="925"/>
      <c r="BD257" s="926"/>
      <c r="BE257" s="925"/>
      <c r="BF257" s="927"/>
      <c r="BG257" s="927"/>
      <c r="BH257" s="927"/>
      <c r="BI257" s="927"/>
      <c r="BJ257" s="927"/>
      <c r="BK257" s="927"/>
      <c r="BL257" s="928"/>
    </row>
    <row r="258" spans="1:64" ht="21.75" hidden="1" customHeight="1" x14ac:dyDescent="0.45">
      <c r="A258" s="929">
        <v>241</v>
      </c>
      <c r="B258" s="930"/>
      <c r="C258" s="931"/>
      <c r="D258" s="932"/>
      <c r="E258" s="932"/>
      <c r="F258" s="933"/>
      <c r="G258" s="934"/>
      <c r="H258" s="932"/>
      <c r="I258" s="932"/>
      <c r="J258" s="933"/>
      <c r="K258" s="935"/>
      <c r="L258" s="936"/>
      <c r="M258" s="936"/>
      <c r="N258" s="937"/>
      <c r="O258" s="332"/>
      <c r="P258" s="333"/>
      <c r="Q258" s="931"/>
      <c r="R258" s="932"/>
      <c r="S258" s="932"/>
      <c r="T258" s="932"/>
      <c r="U258" s="933"/>
      <c r="V258" s="934"/>
      <c r="W258" s="932"/>
      <c r="X258" s="932"/>
      <c r="Y258" s="932"/>
      <c r="Z258" s="933"/>
      <c r="AA258" s="935"/>
      <c r="AB258" s="936"/>
      <c r="AC258" s="938"/>
      <c r="AD258" s="957"/>
      <c r="AE258" s="958"/>
      <c r="AF258" s="959"/>
      <c r="AG258" s="939"/>
      <c r="AH258" s="940"/>
      <c r="AI258" s="941"/>
      <c r="AJ258" s="942"/>
      <c r="AK258" s="942"/>
      <c r="AL258" s="942"/>
      <c r="AM258" s="942"/>
      <c r="AN258" s="943"/>
      <c r="AO258" s="944"/>
      <c r="AP258" s="932"/>
      <c r="AQ258" s="932"/>
      <c r="AR258" s="932"/>
      <c r="AS258" s="932"/>
      <c r="AT258" s="945"/>
      <c r="AU258" s="946"/>
      <c r="AV258" s="926"/>
      <c r="AW258" s="925"/>
      <c r="AX258" s="926"/>
      <c r="AY258" s="925"/>
      <c r="AZ258" s="926"/>
      <c r="BA258" s="925"/>
      <c r="BB258" s="926"/>
      <c r="BC258" s="925"/>
      <c r="BD258" s="926"/>
      <c r="BE258" s="925"/>
      <c r="BF258" s="927"/>
      <c r="BG258" s="927"/>
      <c r="BH258" s="927"/>
      <c r="BI258" s="927"/>
      <c r="BJ258" s="927"/>
      <c r="BK258" s="927"/>
      <c r="BL258" s="928"/>
    </row>
    <row r="259" spans="1:64" ht="21.75" hidden="1" customHeight="1" x14ac:dyDescent="0.45">
      <c r="A259" s="929">
        <v>242</v>
      </c>
      <c r="B259" s="930"/>
      <c r="C259" s="931"/>
      <c r="D259" s="932"/>
      <c r="E259" s="932"/>
      <c r="F259" s="933"/>
      <c r="G259" s="934"/>
      <c r="H259" s="932"/>
      <c r="I259" s="932"/>
      <c r="J259" s="933"/>
      <c r="K259" s="935"/>
      <c r="L259" s="936"/>
      <c r="M259" s="936"/>
      <c r="N259" s="937"/>
      <c r="O259" s="332"/>
      <c r="P259" s="333"/>
      <c r="Q259" s="931"/>
      <c r="R259" s="932"/>
      <c r="S259" s="932"/>
      <c r="T259" s="932"/>
      <c r="U259" s="933"/>
      <c r="V259" s="934"/>
      <c r="W259" s="932"/>
      <c r="X259" s="932"/>
      <c r="Y259" s="932"/>
      <c r="Z259" s="933"/>
      <c r="AA259" s="935"/>
      <c r="AB259" s="936"/>
      <c r="AC259" s="938"/>
      <c r="AD259" s="957"/>
      <c r="AE259" s="958"/>
      <c r="AF259" s="959"/>
      <c r="AG259" s="939"/>
      <c r="AH259" s="940"/>
      <c r="AI259" s="941"/>
      <c r="AJ259" s="942"/>
      <c r="AK259" s="942"/>
      <c r="AL259" s="942"/>
      <c r="AM259" s="942"/>
      <c r="AN259" s="943"/>
      <c r="AO259" s="944"/>
      <c r="AP259" s="932"/>
      <c r="AQ259" s="932"/>
      <c r="AR259" s="932"/>
      <c r="AS259" s="932"/>
      <c r="AT259" s="945"/>
      <c r="AU259" s="946"/>
      <c r="AV259" s="926"/>
      <c r="AW259" s="925"/>
      <c r="AX259" s="926"/>
      <c r="AY259" s="925"/>
      <c r="AZ259" s="926"/>
      <c r="BA259" s="925"/>
      <c r="BB259" s="926"/>
      <c r="BC259" s="925"/>
      <c r="BD259" s="926"/>
      <c r="BE259" s="925"/>
      <c r="BF259" s="927"/>
      <c r="BG259" s="927"/>
      <c r="BH259" s="927"/>
      <c r="BI259" s="927"/>
      <c r="BJ259" s="927"/>
      <c r="BK259" s="927"/>
      <c r="BL259" s="928"/>
    </row>
    <row r="260" spans="1:64" ht="21.75" hidden="1" customHeight="1" x14ac:dyDescent="0.45">
      <c r="A260" s="929">
        <v>243</v>
      </c>
      <c r="B260" s="930"/>
      <c r="C260" s="931"/>
      <c r="D260" s="932"/>
      <c r="E260" s="932"/>
      <c r="F260" s="933"/>
      <c r="G260" s="934"/>
      <c r="H260" s="932"/>
      <c r="I260" s="932"/>
      <c r="J260" s="933"/>
      <c r="K260" s="935"/>
      <c r="L260" s="936"/>
      <c r="M260" s="936"/>
      <c r="N260" s="937"/>
      <c r="O260" s="332"/>
      <c r="P260" s="333"/>
      <c r="Q260" s="931"/>
      <c r="R260" s="932"/>
      <c r="S260" s="932"/>
      <c r="T260" s="932"/>
      <c r="U260" s="933"/>
      <c r="V260" s="934"/>
      <c r="W260" s="932"/>
      <c r="X260" s="932"/>
      <c r="Y260" s="932"/>
      <c r="Z260" s="933"/>
      <c r="AA260" s="935"/>
      <c r="AB260" s="936"/>
      <c r="AC260" s="938"/>
      <c r="AD260" s="957"/>
      <c r="AE260" s="958"/>
      <c r="AF260" s="959"/>
      <c r="AG260" s="939"/>
      <c r="AH260" s="940"/>
      <c r="AI260" s="941"/>
      <c r="AJ260" s="942"/>
      <c r="AK260" s="942"/>
      <c r="AL260" s="942"/>
      <c r="AM260" s="942"/>
      <c r="AN260" s="943"/>
      <c r="AO260" s="944"/>
      <c r="AP260" s="932"/>
      <c r="AQ260" s="932"/>
      <c r="AR260" s="932"/>
      <c r="AS260" s="932"/>
      <c r="AT260" s="945"/>
      <c r="AU260" s="946"/>
      <c r="AV260" s="926"/>
      <c r="AW260" s="925"/>
      <c r="AX260" s="926"/>
      <c r="AY260" s="925"/>
      <c r="AZ260" s="926"/>
      <c r="BA260" s="925"/>
      <c r="BB260" s="926"/>
      <c r="BC260" s="925"/>
      <c r="BD260" s="926"/>
      <c r="BE260" s="925"/>
      <c r="BF260" s="927"/>
      <c r="BG260" s="927"/>
      <c r="BH260" s="927"/>
      <c r="BI260" s="927"/>
      <c r="BJ260" s="927"/>
      <c r="BK260" s="927"/>
      <c r="BL260" s="928"/>
    </row>
    <row r="261" spans="1:64" ht="21.75" hidden="1" customHeight="1" x14ac:dyDescent="0.45">
      <c r="A261" s="929">
        <v>244</v>
      </c>
      <c r="B261" s="930"/>
      <c r="C261" s="931"/>
      <c r="D261" s="932"/>
      <c r="E261" s="932"/>
      <c r="F261" s="933"/>
      <c r="G261" s="934"/>
      <c r="H261" s="932"/>
      <c r="I261" s="932"/>
      <c r="J261" s="933"/>
      <c r="K261" s="935"/>
      <c r="L261" s="936"/>
      <c r="M261" s="936"/>
      <c r="N261" s="937"/>
      <c r="O261" s="332"/>
      <c r="P261" s="333"/>
      <c r="Q261" s="931"/>
      <c r="R261" s="932"/>
      <c r="S261" s="932"/>
      <c r="T261" s="932"/>
      <c r="U261" s="933"/>
      <c r="V261" s="934"/>
      <c r="W261" s="932"/>
      <c r="X261" s="932"/>
      <c r="Y261" s="932"/>
      <c r="Z261" s="933"/>
      <c r="AA261" s="935"/>
      <c r="AB261" s="936"/>
      <c r="AC261" s="938"/>
      <c r="AD261" s="957"/>
      <c r="AE261" s="958"/>
      <c r="AF261" s="959"/>
      <c r="AG261" s="939"/>
      <c r="AH261" s="940"/>
      <c r="AI261" s="941"/>
      <c r="AJ261" s="942"/>
      <c r="AK261" s="942"/>
      <c r="AL261" s="942"/>
      <c r="AM261" s="942"/>
      <c r="AN261" s="943"/>
      <c r="AO261" s="944"/>
      <c r="AP261" s="932"/>
      <c r="AQ261" s="932"/>
      <c r="AR261" s="932"/>
      <c r="AS261" s="932"/>
      <c r="AT261" s="945"/>
      <c r="AU261" s="946"/>
      <c r="AV261" s="926"/>
      <c r="AW261" s="925"/>
      <c r="AX261" s="926"/>
      <c r="AY261" s="925"/>
      <c r="AZ261" s="926"/>
      <c r="BA261" s="925"/>
      <c r="BB261" s="926"/>
      <c r="BC261" s="925"/>
      <c r="BD261" s="926"/>
      <c r="BE261" s="925"/>
      <c r="BF261" s="927"/>
      <c r="BG261" s="927"/>
      <c r="BH261" s="927"/>
      <c r="BI261" s="927"/>
      <c r="BJ261" s="927"/>
      <c r="BK261" s="927"/>
      <c r="BL261" s="928"/>
    </row>
    <row r="262" spans="1:64" ht="21.75" hidden="1" customHeight="1" x14ac:dyDescent="0.45">
      <c r="A262" s="929">
        <v>245</v>
      </c>
      <c r="B262" s="930"/>
      <c r="C262" s="931"/>
      <c r="D262" s="932"/>
      <c r="E262" s="932"/>
      <c r="F262" s="933"/>
      <c r="G262" s="934"/>
      <c r="H262" s="932"/>
      <c r="I262" s="932"/>
      <c r="J262" s="933"/>
      <c r="K262" s="935"/>
      <c r="L262" s="936"/>
      <c r="M262" s="936"/>
      <c r="N262" s="937"/>
      <c r="O262" s="332"/>
      <c r="P262" s="333"/>
      <c r="Q262" s="931"/>
      <c r="R262" s="932"/>
      <c r="S262" s="932"/>
      <c r="T262" s="932"/>
      <c r="U262" s="933"/>
      <c r="V262" s="934"/>
      <c r="W262" s="932"/>
      <c r="X262" s="932"/>
      <c r="Y262" s="932"/>
      <c r="Z262" s="933"/>
      <c r="AA262" s="935"/>
      <c r="AB262" s="936"/>
      <c r="AC262" s="938"/>
      <c r="AD262" s="957"/>
      <c r="AE262" s="958"/>
      <c r="AF262" s="959"/>
      <c r="AG262" s="939"/>
      <c r="AH262" s="940"/>
      <c r="AI262" s="941"/>
      <c r="AJ262" s="942"/>
      <c r="AK262" s="942"/>
      <c r="AL262" s="942"/>
      <c r="AM262" s="942"/>
      <c r="AN262" s="943"/>
      <c r="AO262" s="944"/>
      <c r="AP262" s="932"/>
      <c r="AQ262" s="932"/>
      <c r="AR262" s="932"/>
      <c r="AS262" s="932"/>
      <c r="AT262" s="945"/>
      <c r="AU262" s="946"/>
      <c r="AV262" s="926"/>
      <c r="AW262" s="925"/>
      <c r="AX262" s="926"/>
      <c r="AY262" s="925"/>
      <c r="AZ262" s="926"/>
      <c r="BA262" s="925"/>
      <c r="BB262" s="926"/>
      <c r="BC262" s="925"/>
      <c r="BD262" s="926"/>
      <c r="BE262" s="925"/>
      <c r="BF262" s="927"/>
      <c r="BG262" s="927"/>
      <c r="BH262" s="927"/>
      <c r="BI262" s="927"/>
      <c r="BJ262" s="927"/>
      <c r="BK262" s="927"/>
      <c r="BL262" s="928"/>
    </row>
    <row r="263" spans="1:64" ht="21.75" hidden="1" customHeight="1" x14ac:dyDescent="0.45">
      <c r="A263" s="929">
        <v>246</v>
      </c>
      <c r="B263" s="930"/>
      <c r="C263" s="931"/>
      <c r="D263" s="932"/>
      <c r="E263" s="932"/>
      <c r="F263" s="933"/>
      <c r="G263" s="934"/>
      <c r="H263" s="932"/>
      <c r="I263" s="932"/>
      <c r="J263" s="933"/>
      <c r="K263" s="935"/>
      <c r="L263" s="936"/>
      <c r="M263" s="936"/>
      <c r="N263" s="937"/>
      <c r="O263" s="332"/>
      <c r="P263" s="333"/>
      <c r="Q263" s="931"/>
      <c r="R263" s="932"/>
      <c r="S263" s="932"/>
      <c r="T263" s="932"/>
      <c r="U263" s="933"/>
      <c r="V263" s="934"/>
      <c r="W263" s="932"/>
      <c r="X263" s="932"/>
      <c r="Y263" s="932"/>
      <c r="Z263" s="933"/>
      <c r="AA263" s="935"/>
      <c r="AB263" s="936"/>
      <c r="AC263" s="938"/>
      <c r="AD263" s="957"/>
      <c r="AE263" s="958"/>
      <c r="AF263" s="959"/>
      <c r="AG263" s="939"/>
      <c r="AH263" s="940"/>
      <c r="AI263" s="941"/>
      <c r="AJ263" s="942"/>
      <c r="AK263" s="942"/>
      <c r="AL263" s="942"/>
      <c r="AM263" s="942"/>
      <c r="AN263" s="943"/>
      <c r="AO263" s="944"/>
      <c r="AP263" s="932"/>
      <c r="AQ263" s="932"/>
      <c r="AR263" s="932"/>
      <c r="AS263" s="932"/>
      <c r="AT263" s="945"/>
      <c r="AU263" s="946"/>
      <c r="AV263" s="926"/>
      <c r="AW263" s="925"/>
      <c r="AX263" s="926"/>
      <c r="AY263" s="925"/>
      <c r="AZ263" s="926"/>
      <c r="BA263" s="925"/>
      <c r="BB263" s="926"/>
      <c r="BC263" s="925"/>
      <c r="BD263" s="926"/>
      <c r="BE263" s="925"/>
      <c r="BF263" s="927"/>
      <c r="BG263" s="927"/>
      <c r="BH263" s="927"/>
      <c r="BI263" s="927"/>
      <c r="BJ263" s="927"/>
      <c r="BK263" s="927"/>
      <c r="BL263" s="928"/>
    </row>
    <row r="264" spans="1:64" ht="21.75" hidden="1" customHeight="1" x14ac:dyDescent="0.45">
      <c r="A264" s="929">
        <v>247</v>
      </c>
      <c r="B264" s="930"/>
      <c r="C264" s="931"/>
      <c r="D264" s="932"/>
      <c r="E264" s="932"/>
      <c r="F264" s="933"/>
      <c r="G264" s="934"/>
      <c r="H264" s="932"/>
      <c r="I264" s="932"/>
      <c r="J264" s="933"/>
      <c r="K264" s="935"/>
      <c r="L264" s="936"/>
      <c r="M264" s="936"/>
      <c r="N264" s="937"/>
      <c r="O264" s="332"/>
      <c r="P264" s="333"/>
      <c r="Q264" s="931"/>
      <c r="R264" s="932"/>
      <c r="S264" s="932"/>
      <c r="T264" s="932"/>
      <c r="U264" s="933"/>
      <c r="V264" s="934"/>
      <c r="W264" s="932"/>
      <c r="X264" s="932"/>
      <c r="Y264" s="932"/>
      <c r="Z264" s="933"/>
      <c r="AA264" s="935"/>
      <c r="AB264" s="936"/>
      <c r="AC264" s="938"/>
      <c r="AD264" s="957"/>
      <c r="AE264" s="958"/>
      <c r="AF264" s="959"/>
      <c r="AG264" s="939"/>
      <c r="AH264" s="940"/>
      <c r="AI264" s="941"/>
      <c r="AJ264" s="942"/>
      <c r="AK264" s="942"/>
      <c r="AL264" s="942"/>
      <c r="AM264" s="942"/>
      <c r="AN264" s="943"/>
      <c r="AO264" s="944"/>
      <c r="AP264" s="932"/>
      <c r="AQ264" s="932"/>
      <c r="AR264" s="932"/>
      <c r="AS264" s="932"/>
      <c r="AT264" s="945"/>
      <c r="AU264" s="946"/>
      <c r="AV264" s="926"/>
      <c r="AW264" s="925"/>
      <c r="AX264" s="926"/>
      <c r="AY264" s="925"/>
      <c r="AZ264" s="926"/>
      <c r="BA264" s="925"/>
      <c r="BB264" s="926"/>
      <c r="BC264" s="925"/>
      <c r="BD264" s="926"/>
      <c r="BE264" s="925"/>
      <c r="BF264" s="927"/>
      <c r="BG264" s="927"/>
      <c r="BH264" s="927"/>
      <c r="BI264" s="927"/>
      <c r="BJ264" s="927"/>
      <c r="BK264" s="927"/>
      <c r="BL264" s="928"/>
    </row>
    <row r="265" spans="1:64" ht="21.75" hidden="1" customHeight="1" x14ac:dyDescent="0.45">
      <c r="A265" s="929">
        <v>248</v>
      </c>
      <c r="B265" s="930"/>
      <c r="C265" s="931"/>
      <c r="D265" s="932"/>
      <c r="E265" s="932"/>
      <c r="F265" s="933"/>
      <c r="G265" s="934"/>
      <c r="H265" s="932"/>
      <c r="I265" s="932"/>
      <c r="J265" s="933"/>
      <c r="K265" s="935"/>
      <c r="L265" s="936"/>
      <c r="M265" s="936"/>
      <c r="N265" s="937"/>
      <c r="O265" s="332"/>
      <c r="P265" s="333"/>
      <c r="Q265" s="931"/>
      <c r="R265" s="932"/>
      <c r="S265" s="932"/>
      <c r="T265" s="932"/>
      <c r="U265" s="933"/>
      <c r="V265" s="934"/>
      <c r="W265" s="932"/>
      <c r="X265" s="932"/>
      <c r="Y265" s="932"/>
      <c r="Z265" s="933"/>
      <c r="AA265" s="935"/>
      <c r="AB265" s="936"/>
      <c r="AC265" s="938"/>
      <c r="AD265" s="957"/>
      <c r="AE265" s="958"/>
      <c r="AF265" s="959"/>
      <c r="AG265" s="939"/>
      <c r="AH265" s="940"/>
      <c r="AI265" s="941"/>
      <c r="AJ265" s="942"/>
      <c r="AK265" s="942"/>
      <c r="AL265" s="942"/>
      <c r="AM265" s="942"/>
      <c r="AN265" s="943"/>
      <c r="AO265" s="944"/>
      <c r="AP265" s="932"/>
      <c r="AQ265" s="932"/>
      <c r="AR265" s="932"/>
      <c r="AS265" s="932"/>
      <c r="AT265" s="945"/>
      <c r="AU265" s="946"/>
      <c r="AV265" s="926"/>
      <c r="AW265" s="925"/>
      <c r="AX265" s="926"/>
      <c r="AY265" s="925"/>
      <c r="AZ265" s="926"/>
      <c r="BA265" s="925"/>
      <c r="BB265" s="926"/>
      <c r="BC265" s="925"/>
      <c r="BD265" s="926"/>
      <c r="BE265" s="925"/>
      <c r="BF265" s="927"/>
      <c r="BG265" s="927"/>
      <c r="BH265" s="927"/>
      <c r="BI265" s="927"/>
      <c r="BJ265" s="927"/>
      <c r="BK265" s="927"/>
      <c r="BL265" s="928"/>
    </row>
    <row r="266" spans="1:64" ht="21.75" hidden="1" customHeight="1" x14ac:dyDescent="0.45">
      <c r="A266" s="929">
        <v>249</v>
      </c>
      <c r="B266" s="930"/>
      <c r="C266" s="931"/>
      <c r="D266" s="932"/>
      <c r="E266" s="932"/>
      <c r="F266" s="933"/>
      <c r="G266" s="934"/>
      <c r="H266" s="932"/>
      <c r="I266" s="932"/>
      <c r="J266" s="933"/>
      <c r="K266" s="935"/>
      <c r="L266" s="936"/>
      <c r="M266" s="936"/>
      <c r="N266" s="937"/>
      <c r="O266" s="332"/>
      <c r="P266" s="333"/>
      <c r="Q266" s="931"/>
      <c r="R266" s="932"/>
      <c r="S266" s="932"/>
      <c r="T266" s="932"/>
      <c r="U266" s="933"/>
      <c r="V266" s="934"/>
      <c r="W266" s="932"/>
      <c r="X266" s="932"/>
      <c r="Y266" s="932"/>
      <c r="Z266" s="933"/>
      <c r="AA266" s="935"/>
      <c r="AB266" s="936"/>
      <c r="AC266" s="938"/>
      <c r="AD266" s="957"/>
      <c r="AE266" s="958"/>
      <c r="AF266" s="959"/>
      <c r="AG266" s="939"/>
      <c r="AH266" s="940"/>
      <c r="AI266" s="941"/>
      <c r="AJ266" s="942"/>
      <c r="AK266" s="942"/>
      <c r="AL266" s="942"/>
      <c r="AM266" s="942"/>
      <c r="AN266" s="943"/>
      <c r="AO266" s="944"/>
      <c r="AP266" s="932"/>
      <c r="AQ266" s="932"/>
      <c r="AR266" s="932"/>
      <c r="AS266" s="932"/>
      <c r="AT266" s="945"/>
      <c r="AU266" s="946"/>
      <c r="AV266" s="926"/>
      <c r="AW266" s="925"/>
      <c r="AX266" s="926"/>
      <c r="AY266" s="925"/>
      <c r="AZ266" s="926"/>
      <c r="BA266" s="925"/>
      <c r="BB266" s="926"/>
      <c r="BC266" s="925"/>
      <c r="BD266" s="926"/>
      <c r="BE266" s="925"/>
      <c r="BF266" s="927"/>
      <c r="BG266" s="927"/>
      <c r="BH266" s="927"/>
      <c r="BI266" s="927"/>
      <c r="BJ266" s="927"/>
      <c r="BK266" s="927"/>
      <c r="BL266" s="928"/>
    </row>
    <row r="267" spans="1:64" ht="21.75" hidden="1" customHeight="1" x14ac:dyDescent="0.45">
      <c r="A267" s="929">
        <v>250</v>
      </c>
      <c r="B267" s="930"/>
      <c r="C267" s="931"/>
      <c r="D267" s="932"/>
      <c r="E267" s="932"/>
      <c r="F267" s="933"/>
      <c r="G267" s="934"/>
      <c r="H267" s="932"/>
      <c r="I267" s="932"/>
      <c r="J267" s="933"/>
      <c r="K267" s="935"/>
      <c r="L267" s="936"/>
      <c r="M267" s="936"/>
      <c r="N267" s="937"/>
      <c r="O267" s="332"/>
      <c r="P267" s="333"/>
      <c r="Q267" s="931"/>
      <c r="R267" s="932"/>
      <c r="S267" s="932"/>
      <c r="T267" s="932"/>
      <c r="U267" s="933"/>
      <c r="V267" s="934"/>
      <c r="W267" s="932"/>
      <c r="X267" s="932"/>
      <c r="Y267" s="932"/>
      <c r="Z267" s="933"/>
      <c r="AA267" s="935"/>
      <c r="AB267" s="936"/>
      <c r="AC267" s="938"/>
      <c r="AD267" s="957"/>
      <c r="AE267" s="958"/>
      <c r="AF267" s="959"/>
      <c r="AG267" s="939"/>
      <c r="AH267" s="940"/>
      <c r="AI267" s="941"/>
      <c r="AJ267" s="942"/>
      <c r="AK267" s="942"/>
      <c r="AL267" s="942"/>
      <c r="AM267" s="942"/>
      <c r="AN267" s="943"/>
      <c r="AO267" s="944"/>
      <c r="AP267" s="932"/>
      <c r="AQ267" s="932"/>
      <c r="AR267" s="932"/>
      <c r="AS267" s="932"/>
      <c r="AT267" s="945"/>
      <c r="AU267" s="946"/>
      <c r="AV267" s="926"/>
      <c r="AW267" s="925"/>
      <c r="AX267" s="926"/>
      <c r="AY267" s="925"/>
      <c r="AZ267" s="926"/>
      <c r="BA267" s="925"/>
      <c r="BB267" s="926"/>
      <c r="BC267" s="925"/>
      <c r="BD267" s="926"/>
      <c r="BE267" s="925"/>
      <c r="BF267" s="927"/>
      <c r="BG267" s="927"/>
      <c r="BH267" s="927"/>
      <c r="BI267" s="927"/>
      <c r="BJ267" s="927"/>
      <c r="BK267" s="927"/>
      <c r="BL267" s="928"/>
    </row>
    <row r="268" spans="1:64" ht="21.75" hidden="1" customHeight="1" x14ac:dyDescent="0.45">
      <c r="A268" s="929">
        <v>251</v>
      </c>
      <c r="B268" s="930"/>
      <c r="C268" s="931"/>
      <c r="D268" s="932"/>
      <c r="E268" s="932"/>
      <c r="F268" s="933"/>
      <c r="G268" s="934"/>
      <c r="H268" s="932"/>
      <c r="I268" s="932"/>
      <c r="J268" s="933"/>
      <c r="K268" s="935"/>
      <c r="L268" s="936"/>
      <c r="M268" s="936"/>
      <c r="N268" s="937"/>
      <c r="O268" s="332"/>
      <c r="P268" s="333"/>
      <c r="Q268" s="931"/>
      <c r="R268" s="932"/>
      <c r="S268" s="932"/>
      <c r="T268" s="932"/>
      <c r="U268" s="933"/>
      <c r="V268" s="934"/>
      <c r="W268" s="932"/>
      <c r="X268" s="932"/>
      <c r="Y268" s="932"/>
      <c r="Z268" s="933"/>
      <c r="AA268" s="935"/>
      <c r="AB268" s="936"/>
      <c r="AC268" s="938"/>
      <c r="AD268" s="957"/>
      <c r="AE268" s="958"/>
      <c r="AF268" s="959"/>
      <c r="AG268" s="939"/>
      <c r="AH268" s="940"/>
      <c r="AI268" s="941"/>
      <c r="AJ268" s="942"/>
      <c r="AK268" s="942"/>
      <c r="AL268" s="942"/>
      <c r="AM268" s="942"/>
      <c r="AN268" s="943"/>
      <c r="AO268" s="944"/>
      <c r="AP268" s="932"/>
      <c r="AQ268" s="932"/>
      <c r="AR268" s="932"/>
      <c r="AS268" s="932"/>
      <c r="AT268" s="945"/>
      <c r="AU268" s="946"/>
      <c r="AV268" s="926"/>
      <c r="AW268" s="925"/>
      <c r="AX268" s="926"/>
      <c r="AY268" s="925"/>
      <c r="AZ268" s="926"/>
      <c r="BA268" s="925"/>
      <c r="BB268" s="926"/>
      <c r="BC268" s="925"/>
      <c r="BD268" s="926"/>
      <c r="BE268" s="925"/>
      <c r="BF268" s="927"/>
      <c r="BG268" s="927"/>
      <c r="BH268" s="927"/>
      <c r="BI268" s="927"/>
      <c r="BJ268" s="927"/>
      <c r="BK268" s="927"/>
      <c r="BL268" s="928"/>
    </row>
    <row r="269" spans="1:64" ht="21.75" hidden="1" customHeight="1" x14ac:dyDescent="0.45">
      <c r="A269" s="929">
        <v>252</v>
      </c>
      <c r="B269" s="930"/>
      <c r="C269" s="931"/>
      <c r="D269" s="932"/>
      <c r="E269" s="932"/>
      <c r="F269" s="933"/>
      <c r="G269" s="934"/>
      <c r="H269" s="932"/>
      <c r="I269" s="932"/>
      <c r="J269" s="933"/>
      <c r="K269" s="935"/>
      <c r="L269" s="936"/>
      <c r="M269" s="936"/>
      <c r="N269" s="937"/>
      <c r="O269" s="332"/>
      <c r="P269" s="333"/>
      <c r="Q269" s="931"/>
      <c r="R269" s="932"/>
      <c r="S269" s="932"/>
      <c r="T269" s="932"/>
      <c r="U269" s="933"/>
      <c r="V269" s="934"/>
      <c r="W269" s="932"/>
      <c r="X269" s="932"/>
      <c r="Y269" s="932"/>
      <c r="Z269" s="933"/>
      <c r="AA269" s="935"/>
      <c r="AB269" s="936"/>
      <c r="AC269" s="938"/>
      <c r="AD269" s="957"/>
      <c r="AE269" s="958"/>
      <c r="AF269" s="959"/>
      <c r="AG269" s="939"/>
      <c r="AH269" s="940"/>
      <c r="AI269" s="941"/>
      <c r="AJ269" s="942"/>
      <c r="AK269" s="942"/>
      <c r="AL269" s="942"/>
      <c r="AM269" s="942"/>
      <c r="AN269" s="943"/>
      <c r="AO269" s="944"/>
      <c r="AP269" s="932"/>
      <c r="AQ269" s="932"/>
      <c r="AR269" s="932"/>
      <c r="AS269" s="932"/>
      <c r="AT269" s="945"/>
      <c r="AU269" s="946"/>
      <c r="AV269" s="926"/>
      <c r="AW269" s="925"/>
      <c r="AX269" s="926"/>
      <c r="AY269" s="925"/>
      <c r="AZ269" s="926"/>
      <c r="BA269" s="925"/>
      <c r="BB269" s="926"/>
      <c r="BC269" s="925"/>
      <c r="BD269" s="926"/>
      <c r="BE269" s="925"/>
      <c r="BF269" s="927"/>
      <c r="BG269" s="927"/>
      <c r="BH269" s="927"/>
      <c r="BI269" s="927"/>
      <c r="BJ269" s="927"/>
      <c r="BK269" s="927"/>
      <c r="BL269" s="928"/>
    </row>
    <row r="270" spans="1:64" ht="21.75" hidden="1" customHeight="1" x14ac:dyDescent="0.45">
      <c r="A270" s="929">
        <v>253</v>
      </c>
      <c r="B270" s="930"/>
      <c r="C270" s="931"/>
      <c r="D270" s="932"/>
      <c r="E270" s="932"/>
      <c r="F270" s="933"/>
      <c r="G270" s="934"/>
      <c r="H270" s="932"/>
      <c r="I270" s="932"/>
      <c r="J270" s="933"/>
      <c r="K270" s="935"/>
      <c r="L270" s="936"/>
      <c r="M270" s="936"/>
      <c r="N270" s="937"/>
      <c r="O270" s="332"/>
      <c r="P270" s="333"/>
      <c r="Q270" s="931"/>
      <c r="R270" s="932"/>
      <c r="S270" s="932"/>
      <c r="T270" s="932"/>
      <c r="U270" s="933"/>
      <c r="V270" s="934"/>
      <c r="W270" s="932"/>
      <c r="X270" s="932"/>
      <c r="Y270" s="932"/>
      <c r="Z270" s="933"/>
      <c r="AA270" s="935"/>
      <c r="AB270" s="936"/>
      <c r="AC270" s="938"/>
      <c r="AD270" s="957"/>
      <c r="AE270" s="958"/>
      <c r="AF270" s="959"/>
      <c r="AG270" s="939"/>
      <c r="AH270" s="940"/>
      <c r="AI270" s="941"/>
      <c r="AJ270" s="942"/>
      <c r="AK270" s="942"/>
      <c r="AL270" s="942"/>
      <c r="AM270" s="942"/>
      <c r="AN270" s="943"/>
      <c r="AO270" s="944"/>
      <c r="AP270" s="932"/>
      <c r="AQ270" s="932"/>
      <c r="AR270" s="932"/>
      <c r="AS270" s="932"/>
      <c r="AT270" s="945"/>
      <c r="AU270" s="946"/>
      <c r="AV270" s="926"/>
      <c r="AW270" s="925"/>
      <c r="AX270" s="926"/>
      <c r="AY270" s="925"/>
      <c r="AZ270" s="926"/>
      <c r="BA270" s="925"/>
      <c r="BB270" s="926"/>
      <c r="BC270" s="925"/>
      <c r="BD270" s="926"/>
      <c r="BE270" s="925"/>
      <c r="BF270" s="927"/>
      <c r="BG270" s="927"/>
      <c r="BH270" s="927"/>
      <c r="BI270" s="927"/>
      <c r="BJ270" s="927"/>
      <c r="BK270" s="927"/>
      <c r="BL270" s="928"/>
    </row>
    <row r="271" spans="1:64" ht="21.75" hidden="1" customHeight="1" x14ac:dyDescent="0.45">
      <c r="A271" s="929">
        <v>254</v>
      </c>
      <c r="B271" s="930"/>
      <c r="C271" s="931"/>
      <c r="D271" s="932"/>
      <c r="E271" s="932"/>
      <c r="F271" s="933"/>
      <c r="G271" s="934"/>
      <c r="H271" s="932"/>
      <c r="I271" s="932"/>
      <c r="J271" s="933"/>
      <c r="K271" s="935"/>
      <c r="L271" s="936"/>
      <c r="M271" s="936"/>
      <c r="N271" s="937"/>
      <c r="O271" s="332"/>
      <c r="P271" s="333"/>
      <c r="Q271" s="931"/>
      <c r="R271" s="932"/>
      <c r="S271" s="932"/>
      <c r="T271" s="932"/>
      <c r="U271" s="933"/>
      <c r="V271" s="934"/>
      <c r="W271" s="932"/>
      <c r="X271" s="932"/>
      <c r="Y271" s="932"/>
      <c r="Z271" s="933"/>
      <c r="AA271" s="935"/>
      <c r="AB271" s="936"/>
      <c r="AC271" s="938"/>
      <c r="AD271" s="957"/>
      <c r="AE271" s="958"/>
      <c r="AF271" s="959"/>
      <c r="AG271" s="939"/>
      <c r="AH271" s="940"/>
      <c r="AI271" s="941"/>
      <c r="AJ271" s="942"/>
      <c r="AK271" s="942"/>
      <c r="AL271" s="942"/>
      <c r="AM271" s="942"/>
      <c r="AN271" s="943"/>
      <c r="AO271" s="944"/>
      <c r="AP271" s="932"/>
      <c r="AQ271" s="932"/>
      <c r="AR271" s="932"/>
      <c r="AS271" s="932"/>
      <c r="AT271" s="945"/>
      <c r="AU271" s="946"/>
      <c r="AV271" s="926"/>
      <c r="AW271" s="925"/>
      <c r="AX271" s="926"/>
      <c r="AY271" s="925"/>
      <c r="AZ271" s="926"/>
      <c r="BA271" s="925"/>
      <c r="BB271" s="926"/>
      <c r="BC271" s="925"/>
      <c r="BD271" s="926"/>
      <c r="BE271" s="925"/>
      <c r="BF271" s="927"/>
      <c r="BG271" s="927"/>
      <c r="BH271" s="927"/>
      <c r="BI271" s="927"/>
      <c r="BJ271" s="927"/>
      <c r="BK271" s="927"/>
      <c r="BL271" s="928"/>
    </row>
    <row r="272" spans="1:64" ht="21.75" hidden="1" customHeight="1" x14ac:dyDescent="0.45">
      <c r="A272" s="929">
        <v>255</v>
      </c>
      <c r="B272" s="930"/>
      <c r="C272" s="931"/>
      <c r="D272" s="932"/>
      <c r="E272" s="932"/>
      <c r="F272" s="933"/>
      <c r="G272" s="934"/>
      <c r="H272" s="932"/>
      <c r="I272" s="932"/>
      <c r="J272" s="933"/>
      <c r="K272" s="935"/>
      <c r="L272" s="936"/>
      <c r="M272" s="936"/>
      <c r="N272" s="937"/>
      <c r="O272" s="332"/>
      <c r="P272" s="333"/>
      <c r="Q272" s="931"/>
      <c r="R272" s="932"/>
      <c r="S272" s="932"/>
      <c r="T272" s="932"/>
      <c r="U272" s="933"/>
      <c r="V272" s="934"/>
      <c r="W272" s="932"/>
      <c r="X272" s="932"/>
      <c r="Y272" s="932"/>
      <c r="Z272" s="933"/>
      <c r="AA272" s="935"/>
      <c r="AB272" s="936"/>
      <c r="AC272" s="938"/>
      <c r="AD272" s="957"/>
      <c r="AE272" s="958"/>
      <c r="AF272" s="959"/>
      <c r="AG272" s="939"/>
      <c r="AH272" s="940"/>
      <c r="AI272" s="941"/>
      <c r="AJ272" s="942"/>
      <c r="AK272" s="942"/>
      <c r="AL272" s="942"/>
      <c r="AM272" s="942"/>
      <c r="AN272" s="943"/>
      <c r="AO272" s="944"/>
      <c r="AP272" s="932"/>
      <c r="AQ272" s="932"/>
      <c r="AR272" s="932"/>
      <c r="AS272" s="932"/>
      <c r="AT272" s="945"/>
      <c r="AU272" s="946"/>
      <c r="AV272" s="926"/>
      <c r="AW272" s="925"/>
      <c r="AX272" s="926"/>
      <c r="AY272" s="925"/>
      <c r="AZ272" s="926"/>
      <c r="BA272" s="925"/>
      <c r="BB272" s="926"/>
      <c r="BC272" s="925"/>
      <c r="BD272" s="926"/>
      <c r="BE272" s="925"/>
      <c r="BF272" s="927"/>
      <c r="BG272" s="927"/>
      <c r="BH272" s="927"/>
      <c r="BI272" s="927"/>
      <c r="BJ272" s="927"/>
      <c r="BK272" s="927"/>
      <c r="BL272" s="928"/>
    </row>
    <row r="273" spans="1:67" ht="21.75" hidden="1" customHeight="1" x14ac:dyDescent="0.45">
      <c r="A273" s="929">
        <v>256</v>
      </c>
      <c r="B273" s="930"/>
      <c r="C273" s="931"/>
      <c r="D273" s="932"/>
      <c r="E273" s="932"/>
      <c r="F273" s="933"/>
      <c r="G273" s="934"/>
      <c r="H273" s="932"/>
      <c r="I273" s="932"/>
      <c r="J273" s="933"/>
      <c r="K273" s="935"/>
      <c r="L273" s="936"/>
      <c r="M273" s="936"/>
      <c r="N273" s="937"/>
      <c r="O273" s="332"/>
      <c r="P273" s="333"/>
      <c r="Q273" s="931"/>
      <c r="R273" s="932"/>
      <c r="S273" s="932"/>
      <c r="T273" s="932"/>
      <c r="U273" s="933"/>
      <c r="V273" s="934"/>
      <c r="W273" s="932"/>
      <c r="X273" s="932"/>
      <c r="Y273" s="932"/>
      <c r="Z273" s="933"/>
      <c r="AA273" s="935"/>
      <c r="AB273" s="936"/>
      <c r="AC273" s="938"/>
      <c r="AD273" s="957"/>
      <c r="AE273" s="958"/>
      <c r="AF273" s="959"/>
      <c r="AG273" s="939"/>
      <c r="AH273" s="940"/>
      <c r="AI273" s="941"/>
      <c r="AJ273" s="942"/>
      <c r="AK273" s="942"/>
      <c r="AL273" s="942"/>
      <c r="AM273" s="942"/>
      <c r="AN273" s="943"/>
      <c r="AO273" s="944"/>
      <c r="AP273" s="932"/>
      <c r="AQ273" s="932"/>
      <c r="AR273" s="932"/>
      <c r="AS273" s="932"/>
      <c r="AT273" s="945"/>
      <c r="AU273" s="946"/>
      <c r="AV273" s="926"/>
      <c r="AW273" s="925"/>
      <c r="AX273" s="926"/>
      <c r="AY273" s="925"/>
      <c r="AZ273" s="926"/>
      <c r="BA273" s="925"/>
      <c r="BB273" s="926"/>
      <c r="BC273" s="925"/>
      <c r="BD273" s="926"/>
      <c r="BE273" s="925"/>
      <c r="BF273" s="927"/>
      <c r="BG273" s="927"/>
      <c r="BH273" s="927"/>
      <c r="BI273" s="927"/>
      <c r="BJ273" s="927"/>
      <c r="BK273" s="927"/>
      <c r="BL273" s="928"/>
    </row>
    <row r="274" spans="1:67" ht="21.75" hidden="1" customHeight="1" x14ac:dyDescent="0.45">
      <c r="A274" s="929">
        <v>257</v>
      </c>
      <c r="B274" s="930"/>
      <c r="C274" s="931"/>
      <c r="D274" s="932"/>
      <c r="E274" s="932"/>
      <c r="F274" s="933"/>
      <c r="G274" s="934"/>
      <c r="H274" s="932"/>
      <c r="I274" s="932"/>
      <c r="J274" s="933"/>
      <c r="K274" s="935"/>
      <c r="L274" s="936"/>
      <c r="M274" s="936"/>
      <c r="N274" s="937"/>
      <c r="O274" s="332"/>
      <c r="P274" s="333"/>
      <c r="Q274" s="931"/>
      <c r="R274" s="932"/>
      <c r="S274" s="932"/>
      <c r="T274" s="932"/>
      <c r="U274" s="933"/>
      <c r="V274" s="934"/>
      <c r="W274" s="932"/>
      <c r="X274" s="932"/>
      <c r="Y274" s="932"/>
      <c r="Z274" s="933"/>
      <c r="AA274" s="935"/>
      <c r="AB274" s="936"/>
      <c r="AC274" s="938"/>
      <c r="AD274" s="957"/>
      <c r="AE274" s="958"/>
      <c r="AF274" s="959"/>
      <c r="AG274" s="939"/>
      <c r="AH274" s="940"/>
      <c r="AI274" s="941"/>
      <c r="AJ274" s="942"/>
      <c r="AK274" s="942"/>
      <c r="AL274" s="942"/>
      <c r="AM274" s="942"/>
      <c r="AN274" s="943"/>
      <c r="AO274" s="944"/>
      <c r="AP274" s="932"/>
      <c r="AQ274" s="932"/>
      <c r="AR274" s="932"/>
      <c r="AS274" s="932"/>
      <c r="AT274" s="945"/>
      <c r="AU274" s="946"/>
      <c r="AV274" s="926"/>
      <c r="AW274" s="925"/>
      <c r="AX274" s="926"/>
      <c r="AY274" s="925"/>
      <c r="AZ274" s="926"/>
      <c r="BA274" s="925"/>
      <c r="BB274" s="926"/>
      <c r="BC274" s="925"/>
      <c r="BD274" s="926"/>
      <c r="BE274" s="925"/>
      <c r="BF274" s="927"/>
      <c r="BG274" s="927"/>
      <c r="BH274" s="927"/>
      <c r="BI274" s="927"/>
      <c r="BJ274" s="927"/>
      <c r="BK274" s="927"/>
      <c r="BL274" s="928"/>
    </row>
    <row r="275" spans="1:67" ht="21.75" hidden="1" customHeight="1" x14ac:dyDescent="0.45">
      <c r="A275" s="995">
        <v>258</v>
      </c>
      <c r="B275" s="996"/>
      <c r="C275" s="997"/>
      <c r="D275" s="991"/>
      <c r="E275" s="991"/>
      <c r="F275" s="998"/>
      <c r="G275" s="999"/>
      <c r="H275" s="991"/>
      <c r="I275" s="991"/>
      <c r="J275" s="998"/>
      <c r="K275" s="1000"/>
      <c r="L275" s="1001"/>
      <c r="M275" s="1001"/>
      <c r="N275" s="1002"/>
      <c r="O275" s="334"/>
      <c r="P275" s="335"/>
      <c r="Q275" s="997"/>
      <c r="R275" s="991"/>
      <c r="S275" s="991"/>
      <c r="T275" s="991"/>
      <c r="U275" s="998"/>
      <c r="V275" s="999"/>
      <c r="W275" s="991"/>
      <c r="X275" s="991"/>
      <c r="Y275" s="991"/>
      <c r="Z275" s="998"/>
      <c r="AA275" s="1000"/>
      <c r="AB275" s="1001"/>
      <c r="AC275" s="1003"/>
      <c r="AD275" s="1007"/>
      <c r="AE275" s="1008"/>
      <c r="AF275" s="1009"/>
      <c r="AG275" s="1010"/>
      <c r="AH275" s="1011"/>
      <c r="AI275" s="1004"/>
      <c r="AJ275" s="1005"/>
      <c r="AK275" s="1005"/>
      <c r="AL275" s="1005"/>
      <c r="AM275" s="1005"/>
      <c r="AN275" s="1006"/>
      <c r="AO275" s="990"/>
      <c r="AP275" s="991"/>
      <c r="AQ275" s="991"/>
      <c r="AR275" s="991"/>
      <c r="AS275" s="991"/>
      <c r="AT275" s="992"/>
      <c r="AU275" s="993"/>
      <c r="AV275" s="994"/>
      <c r="AW275" s="978"/>
      <c r="AX275" s="994"/>
      <c r="AY275" s="978"/>
      <c r="AZ275" s="994"/>
      <c r="BA275" s="978"/>
      <c r="BB275" s="994"/>
      <c r="BC275" s="978"/>
      <c r="BD275" s="994"/>
      <c r="BE275" s="978"/>
      <c r="BF275" s="979"/>
      <c r="BG275" s="979"/>
      <c r="BH275" s="979"/>
      <c r="BI275" s="979"/>
      <c r="BJ275" s="979"/>
      <c r="BK275" s="979"/>
      <c r="BL275" s="980"/>
    </row>
    <row r="276" spans="1:67" s="33" customFormat="1" ht="2.2000000000000002" customHeight="1" thickBot="1" x14ac:dyDescent="0.4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BN276" s="417"/>
      <c r="BO276" s="418"/>
    </row>
    <row r="277" spans="1:67" s="33" customFormat="1" ht="3.75" customHeight="1" x14ac:dyDescent="0.4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N277" s="417"/>
      <c r="BO277" s="418"/>
    </row>
    <row r="278" spans="1:67" s="22" customFormat="1" ht="15" customHeight="1" x14ac:dyDescent="0.45">
      <c r="A278" s="34" t="s">
        <v>1148</v>
      </c>
      <c r="B278" s="981" t="s">
        <v>2311</v>
      </c>
      <c r="C278" s="982"/>
      <c r="D278" s="982"/>
      <c r="E278" s="982"/>
      <c r="F278" s="982"/>
      <c r="G278" s="982"/>
      <c r="H278" s="982"/>
      <c r="I278" s="982"/>
      <c r="J278" s="982"/>
      <c r="K278" s="982"/>
      <c r="L278" s="982"/>
      <c r="M278" s="982"/>
      <c r="N278" s="982"/>
      <c r="O278" s="982"/>
      <c r="P278" s="982"/>
      <c r="Q278" s="983"/>
      <c r="R278" s="984" t="s">
        <v>1321</v>
      </c>
      <c r="S278" s="985"/>
      <c r="T278" s="985"/>
      <c r="U278" s="985"/>
      <c r="V278" s="985"/>
      <c r="W278" s="986"/>
      <c r="X278" s="984" t="s">
        <v>1322</v>
      </c>
      <c r="Y278" s="985"/>
      <c r="Z278" s="985"/>
      <c r="AA278" s="985"/>
      <c r="AB278" s="986"/>
      <c r="AC278" s="987" t="s">
        <v>1323</v>
      </c>
      <c r="AD278" s="988"/>
      <c r="AE278" s="988"/>
      <c r="AF278" s="989"/>
      <c r="AH278" s="908" t="s">
        <v>1324</v>
      </c>
      <c r="AI278" s="909"/>
      <c r="AJ278" s="909"/>
      <c r="AK278" s="909"/>
      <c r="AL278" s="909"/>
      <c r="AM278" s="909"/>
      <c r="AN278" s="909"/>
      <c r="AO278" s="909"/>
      <c r="AP278" s="909"/>
      <c r="AQ278" s="909"/>
      <c r="AR278" s="909"/>
      <c r="AS278" s="909"/>
      <c r="AT278" s="909"/>
      <c r="AU278" s="909"/>
      <c r="AV278" s="909"/>
      <c r="AW278" s="909"/>
      <c r="AX278" s="909"/>
      <c r="AY278" s="909"/>
      <c r="AZ278" s="909"/>
      <c r="BA278" s="909"/>
      <c r="BB278" s="909"/>
      <c r="BC278" s="909"/>
      <c r="BD278" s="909"/>
      <c r="BE278" s="909"/>
      <c r="BF278" s="909"/>
      <c r="BG278" s="909"/>
      <c r="BH278" s="909"/>
      <c r="BI278" s="909"/>
      <c r="BJ278" s="909"/>
      <c r="BK278" s="909"/>
      <c r="BL278" s="912"/>
      <c r="BN278" s="409"/>
      <c r="BO278" s="410"/>
    </row>
    <row r="279" spans="1:67" ht="23" customHeight="1" x14ac:dyDescent="0.45">
      <c r="A279" s="302" t="s">
        <v>1229</v>
      </c>
      <c r="B279" s="1043"/>
      <c r="C279" s="1044"/>
      <c r="D279" s="1044"/>
      <c r="E279" s="1044"/>
      <c r="F279" s="1044"/>
      <c r="G279" s="1044"/>
      <c r="H279" s="1044"/>
      <c r="I279" s="1044"/>
      <c r="J279" s="1044"/>
      <c r="K279" s="1044"/>
      <c r="L279" s="1044"/>
      <c r="M279" s="1044"/>
      <c r="N279" s="1044"/>
      <c r="O279" s="1044"/>
      <c r="P279" s="1044"/>
      <c r="Q279" s="1045"/>
      <c r="R279" s="1027"/>
      <c r="S279" s="1028"/>
      <c r="T279" s="1028"/>
      <c r="U279" s="1028"/>
      <c r="V279" s="1028"/>
      <c r="W279" s="1029"/>
      <c r="X279" s="1027"/>
      <c r="Y279" s="1028"/>
      <c r="Z279" s="1028"/>
      <c r="AA279" s="1028"/>
      <c r="AB279" s="1029"/>
      <c r="AC279" s="1012"/>
      <c r="AD279" s="1013"/>
      <c r="AE279" s="1013"/>
      <c r="AF279" s="1014"/>
      <c r="AG279" s="21"/>
      <c r="AH279" s="1041" t="s">
        <v>1325</v>
      </c>
      <c r="AI279" s="457"/>
      <c r="AJ279" s="457"/>
      <c r="AK279" s="457"/>
      <c r="AL279" s="1042"/>
      <c r="AM279" s="456" t="s">
        <v>1990</v>
      </c>
      <c r="AN279" s="457"/>
      <c r="AO279" s="1042"/>
      <c r="AP279" s="642" t="s">
        <v>1326</v>
      </c>
      <c r="AQ279" s="1038"/>
      <c r="AR279" s="1038"/>
      <c r="AS279" s="1038"/>
      <c r="AT279" s="1038"/>
      <c r="AU279" s="1038"/>
      <c r="AV279" s="1038"/>
      <c r="AW279" s="1038"/>
      <c r="AX279" s="1038"/>
      <c r="AY279" s="1039"/>
      <c r="AZ279" s="456" t="s">
        <v>1327</v>
      </c>
      <c r="BA279" s="457"/>
      <c r="BB279" s="457"/>
      <c r="BC279" s="457"/>
      <c r="BD279" s="457"/>
      <c r="BE279" s="457"/>
      <c r="BF279" s="457"/>
      <c r="BG279" s="457"/>
      <c r="BH279" s="457"/>
      <c r="BI279" s="457"/>
      <c r="BJ279" s="457"/>
      <c r="BK279" s="457"/>
      <c r="BL279" s="1034"/>
    </row>
    <row r="280" spans="1:67" ht="23" customHeight="1" x14ac:dyDescent="0.45">
      <c r="A280" s="302" t="s">
        <v>1245</v>
      </c>
      <c r="B280" s="1043"/>
      <c r="C280" s="1044"/>
      <c r="D280" s="1044"/>
      <c r="E280" s="1044"/>
      <c r="F280" s="1044"/>
      <c r="G280" s="1044"/>
      <c r="H280" s="1044"/>
      <c r="I280" s="1044"/>
      <c r="J280" s="1044"/>
      <c r="K280" s="1044"/>
      <c r="L280" s="1044"/>
      <c r="M280" s="1044"/>
      <c r="N280" s="1044"/>
      <c r="O280" s="1044"/>
      <c r="P280" s="1044"/>
      <c r="Q280" s="1045"/>
      <c r="R280" s="1027"/>
      <c r="S280" s="1028"/>
      <c r="T280" s="1028"/>
      <c r="U280" s="1028"/>
      <c r="V280" s="1028"/>
      <c r="W280" s="1029"/>
      <c r="X280" s="1027"/>
      <c r="Y280" s="1028"/>
      <c r="Z280" s="1028"/>
      <c r="AA280" s="1028"/>
      <c r="AB280" s="1029"/>
      <c r="AC280" s="1012"/>
      <c r="AD280" s="1013"/>
      <c r="AE280" s="1013"/>
      <c r="AF280" s="1014"/>
      <c r="AG280" s="21"/>
      <c r="AH280" s="1033"/>
      <c r="AI280" s="1022"/>
      <c r="AJ280" s="1022"/>
      <c r="AK280" s="1022"/>
      <c r="AL280" s="1023"/>
      <c r="AM280" s="1021"/>
      <c r="AN280" s="1022"/>
      <c r="AO280" s="1023"/>
      <c r="AP280" s="1030"/>
      <c r="AQ280" s="1031"/>
      <c r="AR280" s="1031"/>
      <c r="AS280" s="1031"/>
      <c r="AT280" s="1031"/>
      <c r="AU280" s="1031"/>
      <c r="AV280" s="1031"/>
      <c r="AW280" s="1031"/>
      <c r="AX280" s="1031"/>
      <c r="AY280" s="1032"/>
      <c r="AZ280" s="1035"/>
      <c r="BA280" s="1036"/>
      <c r="BB280" s="1036"/>
      <c r="BC280" s="1036"/>
      <c r="BD280" s="1036"/>
      <c r="BE280" s="1036"/>
      <c r="BF280" s="1036"/>
      <c r="BG280" s="1036"/>
      <c r="BH280" s="1036"/>
      <c r="BI280" s="1036"/>
      <c r="BJ280" s="1036"/>
      <c r="BK280" s="1036"/>
      <c r="BL280" s="1037"/>
    </row>
    <row r="281" spans="1:67" ht="23" customHeight="1" x14ac:dyDescent="0.45">
      <c r="A281" s="302" t="s">
        <v>1260</v>
      </c>
      <c r="B281" s="1043"/>
      <c r="C281" s="1044"/>
      <c r="D281" s="1044"/>
      <c r="E281" s="1044"/>
      <c r="F281" s="1044"/>
      <c r="G281" s="1044"/>
      <c r="H281" s="1044"/>
      <c r="I281" s="1044"/>
      <c r="J281" s="1044"/>
      <c r="K281" s="1044"/>
      <c r="L281" s="1044"/>
      <c r="M281" s="1044"/>
      <c r="N281" s="1044"/>
      <c r="O281" s="1044"/>
      <c r="P281" s="1044"/>
      <c r="Q281" s="1045"/>
      <c r="R281" s="1027"/>
      <c r="S281" s="1028"/>
      <c r="T281" s="1028"/>
      <c r="U281" s="1028"/>
      <c r="V281" s="1028"/>
      <c r="W281" s="1029"/>
      <c r="X281" s="1027"/>
      <c r="Y281" s="1028"/>
      <c r="Z281" s="1028"/>
      <c r="AA281" s="1028"/>
      <c r="AB281" s="1029"/>
      <c r="AC281" s="1012"/>
      <c r="AD281" s="1013"/>
      <c r="AE281" s="1013"/>
      <c r="AF281" s="1014"/>
      <c r="AG281" s="21"/>
      <c r="AH281" s="1033"/>
      <c r="AI281" s="1022"/>
      <c r="AJ281" s="1022"/>
      <c r="AK281" s="1022"/>
      <c r="AL281" s="1023"/>
      <c r="AM281" s="1021"/>
      <c r="AN281" s="1022"/>
      <c r="AO281" s="1023"/>
      <c r="AP281" s="1030"/>
      <c r="AQ281" s="1031"/>
      <c r="AR281" s="1031"/>
      <c r="AS281" s="1031"/>
      <c r="AT281" s="1031"/>
      <c r="AU281" s="1031"/>
      <c r="AV281" s="1031"/>
      <c r="AW281" s="1031"/>
      <c r="AX281" s="1031"/>
      <c r="AY281" s="1032"/>
      <c r="AZ281" s="1063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5"/>
    </row>
    <row r="282" spans="1:67" ht="23" customHeight="1" x14ac:dyDescent="0.45">
      <c r="A282" s="302" t="s">
        <v>1276</v>
      </c>
      <c r="B282" s="1043"/>
      <c r="C282" s="1044"/>
      <c r="D282" s="1044"/>
      <c r="E282" s="1044"/>
      <c r="F282" s="1044"/>
      <c r="G282" s="1044"/>
      <c r="H282" s="1044"/>
      <c r="I282" s="1044"/>
      <c r="J282" s="1044"/>
      <c r="K282" s="1044"/>
      <c r="L282" s="1044"/>
      <c r="M282" s="1044"/>
      <c r="N282" s="1044"/>
      <c r="O282" s="1044"/>
      <c r="P282" s="1044"/>
      <c r="Q282" s="1045"/>
      <c r="R282" s="1027"/>
      <c r="S282" s="1028"/>
      <c r="T282" s="1028"/>
      <c r="U282" s="1028"/>
      <c r="V282" s="1028"/>
      <c r="W282" s="1029"/>
      <c r="X282" s="1027"/>
      <c r="Y282" s="1028"/>
      <c r="Z282" s="1028"/>
      <c r="AA282" s="1028"/>
      <c r="AB282" s="1029"/>
      <c r="AC282" s="1012"/>
      <c r="AD282" s="1013"/>
      <c r="AE282" s="1013"/>
      <c r="AF282" s="1014"/>
      <c r="AG282" s="21"/>
      <c r="AH282" s="1040"/>
      <c r="AI282" s="1025"/>
      <c r="AJ282" s="1025"/>
      <c r="AK282" s="1025"/>
      <c r="AL282" s="1026"/>
      <c r="AM282" s="1024"/>
      <c r="AN282" s="1025"/>
      <c r="AO282" s="1026"/>
      <c r="AP282" s="1015"/>
      <c r="AQ282" s="1016"/>
      <c r="AR282" s="1016"/>
      <c r="AS282" s="1016"/>
      <c r="AT282" s="1016"/>
      <c r="AU282" s="1016"/>
      <c r="AV282" s="1016"/>
      <c r="AW282" s="1016"/>
      <c r="AX282" s="1016"/>
      <c r="AY282" s="1017"/>
      <c r="AZ282" s="1018"/>
      <c r="BA282" s="1019"/>
      <c r="BB282" s="1019"/>
      <c r="BC282" s="1019"/>
      <c r="BD282" s="1019"/>
      <c r="BE282" s="1019"/>
      <c r="BF282" s="1019"/>
      <c r="BG282" s="1019"/>
      <c r="BH282" s="1019"/>
      <c r="BI282" s="1019"/>
      <c r="BJ282" s="1019"/>
      <c r="BK282" s="1019"/>
      <c r="BL282" s="1020"/>
    </row>
    <row r="283" spans="1:67" ht="23" customHeight="1" x14ac:dyDescent="0.45">
      <c r="A283" s="302" t="s">
        <v>1291</v>
      </c>
      <c r="B283" s="1043"/>
      <c r="C283" s="1044"/>
      <c r="D283" s="1044"/>
      <c r="E283" s="1044"/>
      <c r="F283" s="1044"/>
      <c r="G283" s="1044"/>
      <c r="H283" s="1044"/>
      <c r="I283" s="1044"/>
      <c r="J283" s="1044"/>
      <c r="K283" s="1044"/>
      <c r="L283" s="1044"/>
      <c r="M283" s="1044"/>
      <c r="N283" s="1044"/>
      <c r="O283" s="1044"/>
      <c r="P283" s="1044"/>
      <c r="Q283" s="1045"/>
      <c r="R283" s="1027"/>
      <c r="S283" s="1028"/>
      <c r="T283" s="1028"/>
      <c r="U283" s="1028"/>
      <c r="V283" s="1028"/>
      <c r="W283" s="1029"/>
      <c r="X283" s="1027"/>
      <c r="Y283" s="1028"/>
      <c r="Z283" s="1028"/>
      <c r="AA283" s="1028"/>
      <c r="AB283" s="1029"/>
      <c r="AC283" s="1012"/>
      <c r="AD283" s="1013"/>
      <c r="AE283" s="1013"/>
      <c r="AF283" s="1014"/>
      <c r="AG283" s="35"/>
      <c r="AH283" s="23"/>
      <c r="AI283" s="1061"/>
      <c r="AJ283" s="1061"/>
      <c r="AK283" s="1061"/>
      <c r="AL283" s="1061"/>
      <c r="AM283" s="1061"/>
      <c r="AN283" s="1061"/>
      <c r="AO283" s="1061"/>
      <c r="AP283" s="1061"/>
      <c r="AQ283" s="1061"/>
      <c r="AR283" s="1061"/>
      <c r="AS283" s="1061"/>
      <c r="AT283" s="1061"/>
      <c r="AU283" s="1061"/>
      <c r="AV283" s="1061"/>
      <c r="AW283" s="1061"/>
      <c r="AX283" s="1061"/>
      <c r="AY283" s="1061"/>
      <c r="AZ283" s="1062"/>
      <c r="BA283" s="1062"/>
      <c r="BB283" s="1062"/>
      <c r="BC283" s="1062"/>
      <c r="BD283" s="1062"/>
      <c r="BE283" s="1062"/>
      <c r="BF283" s="1062"/>
      <c r="BG283" s="1062"/>
      <c r="BH283" s="1062"/>
      <c r="BI283" s="1062"/>
      <c r="BJ283" s="1062"/>
      <c r="BK283" s="1062"/>
      <c r="BL283" s="1062"/>
    </row>
    <row r="284" spans="1:67" ht="19.149999999999999" customHeight="1" x14ac:dyDescent="0.45">
      <c r="A284" s="303" t="s">
        <v>1231</v>
      </c>
      <c r="B284" s="1052"/>
      <c r="C284" s="1053"/>
      <c r="D284" s="1053"/>
      <c r="E284" s="1053"/>
      <c r="F284" s="1053"/>
      <c r="G284" s="1053"/>
      <c r="H284" s="1053"/>
      <c r="I284" s="1053"/>
      <c r="J284" s="1053"/>
      <c r="K284" s="1053"/>
      <c r="L284" s="1053"/>
      <c r="M284" s="1053"/>
      <c r="N284" s="1053"/>
      <c r="O284" s="1053"/>
      <c r="P284" s="1053"/>
      <c r="Q284" s="1054"/>
      <c r="R284" s="1055"/>
      <c r="S284" s="1056"/>
      <c r="T284" s="1056"/>
      <c r="U284" s="1056"/>
      <c r="V284" s="1056"/>
      <c r="W284" s="1057"/>
      <c r="X284" s="1055"/>
      <c r="Y284" s="1056"/>
      <c r="Z284" s="1056"/>
      <c r="AA284" s="1056"/>
      <c r="AB284" s="1057"/>
      <c r="AC284" s="1058"/>
      <c r="AD284" s="1059"/>
      <c r="AE284" s="1059"/>
      <c r="AF284" s="1060"/>
      <c r="AG284" s="35"/>
      <c r="AH284" s="461" t="s">
        <v>2309</v>
      </c>
      <c r="AI284" s="462"/>
      <c r="AJ284" s="462"/>
      <c r="AK284" s="463"/>
      <c r="AL284" s="458"/>
      <c r="AM284" s="459"/>
      <c r="AN284" s="459"/>
      <c r="AO284" s="459"/>
      <c r="AP284" s="459"/>
      <c r="AQ284" s="459"/>
      <c r="AR284" s="460"/>
      <c r="AS284" s="36"/>
      <c r="AT284" s="1046" t="s">
        <v>2310</v>
      </c>
      <c r="AU284" s="1047"/>
      <c r="AV284" s="1047"/>
      <c r="AW284" s="1047"/>
      <c r="AX284" s="1047"/>
      <c r="AY284" s="1047"/>
      <c r="AZ284" s="1048"/>
      <c r="BA284" s="1049"/>
      <c r="BB284" s="1050"/>
      <c r="BC284" s="1050"/>
      <c r="BD284" s="1050"/>
      <c r="BE284" s="1050"/>
      <c r="BF284" s="1050"/>
      <c r="BG284" s="1050"/>
      <c r="BH284" s="1050"/>
      <c r="BI284" s="1050"/>
      <c r="BJ284" s="1050"/>
      <c r="BK284" s="1050"/>
      <c r="BL284" s="1051"/>
    </row>
  </sheetData>
  <sheetProtection formatColumns="0" formatRows="0" selectLockedCells="1"/>
  <mergeCells count="4408">
    <mergeCell ref="BN19:BN21"/>
    <mergeCell ref="AD258:AF258"/>
    <mergeCell ref="AG258:AH258"/>
    <mergeCell ref="AD259:AF259"/>
    <mergeCell ref="AG259:AH259"/>
    <mergeCell ref="AD260:AF260"/>
    <mergeCell ref="AD270:AF270"/>
    <mergeCell ref="AG270:AH270"/>
    <mergeCell ref="AD271:AF271"/>
    <mergeCell ref="AG271:AH271"/>
    <mergeCell ref="AD272:AF272"/>
    <mergeCell ref="AG272:AH272"/>
    <mergeCell ref="AD266:AF266"/>
    <mergeCell ref="AG266:AH266"/>
    <mergeCell ref="AD267:AF267"/>
    <mergeCell ref="AG267:AH267"/>
    <mergeCell ref="AD268:AF268"/>
    <mergeCell ref="AG268:AH268"/>
    <mergeCell ref="AD262:AF262"/>
    <mergeCell ref="AG262:AH262"/>
    <mergeCell ref="AD263:AF263"/>
    <mergeCell ref="AG263:AH263"/>
    <mergeCell ref="AD264:AF264"/>
    <mergeCell ref="AG264:AH264"/>
    <mergeCell ref="AD269:AF269"/>
    <mergeCell ref="AG269:AH269"/>
    <mergeCell ref="AD265:AF265"/>
    <mergeCell ref="AG265:AH265"/>
    <mergeCell ref="AD261:AF261"/>
    <mergeCell ref="AG261:AH261"/>
    <mergeCell ref="AG238:AH238"/>
    <mergeCell ref="AD239:AF239"/>
    <mergeCell ref="AD234:AF234"/>
    <mergeCell ref="AG234:AH234"/>
    <mergeCell ref="AD235:AF235"/>
    <mergeCell ref="AG235:AH235"/>
    <mergeCell ref="AD236:AF236"/>
    <mergeCell ref="AG236:AH236"/>
    <mergeCell ref="AD241:AF241"/>
    <mergeCell ref="AG241:AH241"/>
    <mergeCell ref="AD237:AF237"/>
    <mergeCell ref="AG237:AH237"/>
    <mergeCell ref="AG260:AH260"/>
    <mergeCell ref="AD254:AF254"/>
    <mergeCell ref="AG254:AH254"/>
    <mergeCell ref="AD255:AF255"/>
    <mergeCell ref="AG255:AH255"/>
    <mergeCell ref="AD256:AF256"/>
    <mergeCell ref="AG256:AH256"/>
    <mergeCell ref="AD250:AF250"/>
    <mergeCell ref="AG250:AH250"/>
    <mergeCell ref="AD251:AF251"/>
    <mergeCell ref="AG251:AH251"/>
    <mergeCell ref="AD252:AF252"/>
    <mergeCell ref="AG252:AH252"/>
    <mergeCell ref="AD246:AF246"/>
    <mergeCell ref="AG246:AH246"/>
    <mergeCell ref="AD247:AF247"/>
    <mergeCell ref="AG247:AH247"/>
    <mergeCell ref="AD245:AF245"/>
    <mergeCell ref="AG245:AH245"/>
    <mergeCell ref="B282:Q282"/>
    <mergeCell ref="R282:W282"/>
    <mergeCell ref="X282:AB282"/>
    <mergeCell ref="AD230:AF230"/>
    <mergeCell ref="AG230:AH230"/>
    <mergeCell ref="AD231:AF231"/>
    <mergeCell ref="AG231:AH231"/>
    <mergeCell ref="AD232:AF232"/>
    <mergeCell ref="AG232:AH232"/>
    <mergeCell ref="AD226:AF226"/>
    <mergeCell ref="AG226:AH226"/>
    <mergeCell ref="AD227:AF227"/>
    <mergeCell ref="AG227:AH227"/>
    <mergeCell ref="AD228:AF228"/>
    <mergeCell ref="AG228:AH228"/>
    <mergeCell ref="AD222:AF222"/>
    <mergeCell ref="AG222:AH222"/>
    <mergeCell ref="AD223:AF223"/>
    <mergeCell ref="AG223:AH223"/>
    <mergeCell ref="AD224:AF224"/>
    <mergeCell ref="AG224:AH224"/>
    <mergeCell ref="AD229:AF229"/>
    <mergeCell ref="AG229:AH229"/>
    <mergeCell ref="AD225:AF225"/>
    <mergeCell ref="AG225:AH225"/>
    <mergeCell ref="AD242:AF242"/>
    <mergeCell ref="AG242:AH242"/>
    <mergeCell ref="AD243:AF243"/>
    <mergeCell ref="AG243:AH243"/>
    <mergeCell ref="AD244:AF244"/>
    <mergeCell ref="AG244:AH244"/>
    <mergeCell ref="AD238:AF238"/>
    <mergeCell ref="B279:Q279"/>
    <mergeCell ref="B280:Q280"/>
    <mergeCell ref="B281:Q281"/>
    <mergeCell ref="AD218:AF218"/>
    <mergeCell ref="AG218:AH218"/>
    <mergeCell ref="AD219:AF219"/>
    <mergeCell ref="AG219:AH219"/>
    <mergeCell ref="AD220:AF220"/>
    <mergeCell ref="AG220:AH220"/>
    <mergeCell ref="AT284:AZ284"/>
    <mergeCell ref="BA284:BL284"/>
    <mergeCell ref="AD213:AF213"/>
    <mergeCell ref="AG213:AH213"/>
    <mergeCell ref="AD214:AF214"/>
    <mergeCell ref="AG214:AH214"/>
    <mergeCell ref="AD215:AF215"/>
    <mergeCell ref="AG215:AH215"/>
    <mergeCell ref="AD216:AF216"/>
    <mergeCell ref="AG216:AH216"/>
    <mergeCell ref="B284:Q284"/>
    <mergeCell ref="R284:W284"/>
    <mergeCell ref="X284:AB284"/>
    <mergeCell ref="AC284:AF284"/>
    <mergeCell ref="AH284:AK284"/>
    <mergeCell ref="AL284:AR284"/>
    <mergeCell ref="B283:Q283"/>
    <mergeCell ref="R283:W283"/>
    <mergeCell ref="X283:AB283"/>
    <mergeCell ref="AC283:AF283"/>
    <mergeCell ref="AI283:AY283"/>
    <mergeCell ref="AZ283:BL283"/>
    <mergeCell ref="AZ281:BL281"/>
    <mergeCell ref="AC282:AF282"/>
    <mergeCell ref="AP282:AY282"/>
    <mergeCell ref="AZ282:BL282"/>
    <mergeCell ref="AM281:AO281"/>
    <mergeCell ref="AM282:AO282"/>
    <mergeCell ref="R281:W281"/>
    <mergeCell ref="X281:AB281"/>
    <mergeCell ref="AC281:AF281"/>
    <mergeCell ref="AP281:AY281"/>
    <mergeCell ref="AH281:AL281"/>
    <mergeCell ref="AZ279:BL279"/>
    <mergeCell ref="R280:W280"/>
    <mergeCell ref="X280:AB280"/>
    <mergeCell ref="AC280:AF280"/>
    <mergeCell ref="AP280:AY280"/>
    <mergeCell ref="AZ280:BL280"/>
    <mergeCell ref="AM280:AO280"/>
    <mergeCell ref="AH280:AL280"/>
    <mergeCell ref="R279:W279"/>
    <mergeCell ref="X279:AB279"/>
    <mergeCell ref="AC279:AF279"/>
    <mergeCell ref="AP279:AY279"/>
    <mergeCell ref="AH282:AL282"/>
    <mergeCell ref="AH279:AL279"/>
    <mergeCell ref="AM279:AO279"/>
    <mergeCell ref="BE275:BL275"/>
    <mergeCell ref="B278:Q278"/>
    <mergeCell ref="R278:W278"/>
    <mergeCell ref="X278:AB278"/>
    <mergeCell ref="AC278:AF278"/>
    <mergeCell ref="AH278:BL278"/>
    <mergeCell ref="AO275:AT275"/>
    <mergeCell ref="AU275:AV275"/>
    <mergeCell ref="AW275:AX275"/>
    <mergeCell ref="AY275:AZ275"/>
    <mergeCell ref="BA275:BB275"/>
    <mergeCell ref="BC275:BD275"/>
    <mergeCell ref="BC274:BD274"/>
    <mergeCell ref="BE274:BL274"/>
    <mergeCell ref="A275:B275"/>
    <mergeCell ref="C275:F275"/>
    <mergeCell ref="G275:J275"/>
    <mergeCell ref="K275:N275"/>
    <mergeCell ref="Q275:U275"/>
    <mergeCell ref="V275:Z275"/>
    <mergeCell ref="AA275:AC275"/>
    <mergeCell ref="AI275:AN275"/>
    <mergeCell ref="AI274:AN274"/>
    <mergeCell ref="AO274:AT274"/>
    <mergeCell ref="AU274:AV274"/>
    <mergeCell ref="AW274:AX274"/>
    <mergeCell ref="AY274:AZ274"/>
    <mergeCell ref="BA274:BB274"/>
    <mergeCell ref="AD274:AF274"/>
    <mergeCell ref="AG274:AH274"/>
    <mergeCell ref="AD275:AF275"/>
    <mergeCell ref="AG275:AH275"/>
    <mergeCell ref="BA273:BB273"/>
    <mergeCell ref="BC273:BD273"/>
    <mergeCell ref="BE273:BL273"/>
    <mergeCell ref="A274:B274"/>
    <mergeCell ref="C274:F274"/>
    <mergeCell ref="G274:J274"/>
    <mergeCell ref="K274:N274"/>
    <mergeCell ref="Q274:U274"/>
    <mergeCell ref="V274:Z274"/>
    <mergeCell ref="AA274:AC274"/>
    <mergeCell ref="AA273:AC273"/>
    <mergeCell ref="AI273:AN273"/>
    <mergeCell ref="AO273:AT273"/>
    <mergeCell ref="AU273:AV273"/>
    <mergeCell ref="AW273:AX273"/>
    <mergeCell ref="AY273:AZ273"/>
    <mergeCell ref="AD273:AF273"/>
    <mergeCell ref="AG273:AH273"/>
    <mergeCell ref="A273:B273"/>
    <mergeCell ref="C273:F273"/>
    <mergeCell ref="G273:J273"/>
    <mergeCell ref="K273:N273"/>
    <mergeCell ref="Q273:U273"/>
    <mergeCell ref="V273:Z273"/>
    <mergeCell ref="AU272:AV272"/>
    <mergeCell ref="AW272:AX272"/>
    <mergeCell ref="AY272:AZ272"/>
    <mergeCell ref="BA272:BB272"/>
    <mergeCell ref="BC272:BD272"/>
    <mergeCell ref="BE272:BL272"/>
    <mergeCell ref="BE271:BL271"/>
    <mergeCell ref="A272:B272"/>
    <mergeCell ref="C272:F272"/>
    <mergeCell ref="G272:J272"/>
    <mergeCell ref="K272:N272"/>
    <mergeCell ref="Q272:U272"/>
    <mergeCell ref="V272:Z272"/>
    <mergeCell ref="AA272:AC272"/>
    <mergeCell ref="AI272:AN272"/>
    <mergeCell ref="AO272:AT272"/>
    <mergeCell ref="AO271:AT271"/>
    <mergeCell ref="AU271:AV271"/>
    <mergeCell ref="AW271:AX271"/>
    <mergeCell ref="AY271:AZ271"/>
    <mergeCell ref="BA271:BB271"/>
    <mergeCell ref="BC271:BD271"/>
    <mergeCell ref="BC270:BD270"/>
    <mergeCell ref="BE270:BL270"/>
    <mergeCell ref="A271:B271"/>
    <mergeCell ref="C271:F271"/>
    <mergeCell ref="G271:J271"/>
    <mergeCell ref="K271:N271"/>
    <mergeCell ref="Q271:U271"/>
    <mergeCell ref="V271:Z271"/>
    <mergeCell ref="AA271:AC271"/>
    <mergeCell ref="AI271:AN271"/>
    <mergeCell ref="AI270:AN270"/>
    <mergeCell ref="AO270:AT270"/>
    <mergeCell ref="AU270:AV270"/>
    <mergeCell ref="AW270:AX270"/>
    <mergeCell ref="AY270:AZ270"/>
    <mergeCell ref="BA270:BB270"/>
    <mergeCell ref="BA269:BB269"/>
    <mergeCell ref="BC269:BD269"/>
    <mergeCell ref="BE269:BL269"/>
    <mergeCell ref="A270:B270"/>
    <mergeCell ref="C270:F270"/>
    <mergeCell ref="G270:J270"/>
    <mergeCell ref="K270:N270"/>
    <mergeCell ref="Q270:U270"/>
    <mergeCell ref="V270:Z270"/>
    <mergeCell ref="AA270:AC270"/>
    <mergeCell ref="AA269:AC269"/>
    <mergeCell ref="AI269:AN269"/>
    <mergeCell ref="AO269:AT269"/>
    <mergeCell ref="AU269:AV269"/>
    <mergeCell ref="AW269:AX269"/>
    <mergeCell ref="AY269:AZ269"/>
    <mergeCell ref="A269:B269"/>
    <mergeCell ref="C269:F269"/>
    <mergeCell ref="G269:J269"/>
    <mergeCell ref="K269:N269"/>
    <mergeCell ref="Q269:U269"/>
    <mergeCell ref="V269:Z269"/>
    <mergeCell ref="AU268:AV268"/>
    <mergeCell ref="AW268:AX268"/>
    <mergeCell ref="AY268:AZ268"/>
    <mergeCell ref="BA268:BB268"/>
    <mergeCell ref="BC268:BD268"/>
    <mergeCell ref="BE268:BL268"/>
    <mergeCell ref="BE267:BL267"/>
    <mergeCell ref="A268:B268"/>
    <mergeCell ref="C268:F268"/>
    <mergeCell ref="G268:J268"/>
    <mergeCell ref="K268:N268"/>
    <mergeCell ref="Q268:U268"/>
    <mergeCell ref="V268:Z268"/>
    <mergeCell ref="AA268:AC268"/>
    <mergeCell ref="AI268:AN268"/>
    <mergeCell ref="AO268:AT268"/>
    <mergeCell ref="AO267:AT267"/>
    <mergeCell ref="AU267:AV267"/>
    <mergeCell ref="AW267:AX267"/>
    <mergeCell ref="AY267:AZ267"/>
    <mergeCell ref="BA267:BB267"/>
    <mergeCell ref="BC267:BD267"/>
    <mergeCell ref="BC266:BD266"/>
    <mergeCell ref="BE266:BL266"/>
    <mergeCell ref="A267:B267"/>
    <mergeCell ref="C267:F267"/>
    <mergeCell ref="G267:J267"/>
    <mergeCell ref="K267:N267"/>
    <mergeCell ref="Q267:U267"/>
    <mergeCell ref="V267:Z267"/>
    <mergeCell ref="AA267:AC267"/>
    <mergeCell ref="AI267:AN267"/>
    <mergeCell ref="AI266:AN266"/>
    <mergeCell ref="AO266:AT266"/>
    <mergeCell ref="AU266:AV266"/>
    <mergeCell ref="AW266:AX266"/>
    <mergeCell ref="AY266:AZ266"/>
    <mergeCell ref="BA266:BB266"/>
    <mergeCell ref="BA265:BB265"/>
    <mergeCell ref="BC265:BD265"/>
    <mergeCell ref="BE265:BL265"/>
    <mergeCell ref="A266:B266"/>
    <mergeCell ref="C266:F266"/>
    <mergeCell ref="G266:J266"/>
    <mergeCell ref="K266:N266"/>
    <mergeCell ref="Q266:U266"/>
    <mergeCell ref="V266:Z266"/>
    <mergeCell ref="AA266:AC266"/>
    <mergeCell ref="AA265:AC265"/>
    <mergeCell ref="AI265:AN265"/>
    <mergeCell ref="AO265:AT265"/>
    <mergeCell ref="AU265:AV265"/>
    <mergeCell ref="AW265:AX265"/>
    <mergeCell ref="AY265:AZ265"/>
    <mergeCell ref="A265:B265"/>
    <mergeCell ref="C265:F265"/>
    <mergeCell ref="G265:J265"/>
    <mergeCell ref="K265:N265"/>
    <mergeCell ref="Q265:U265"/>
    <mergeCell ref="V265:Z265"/>
    <mergeCell ref="AU264:AV264"/>
    <mergeCell ref="AW264:AX264"/>
    <mergeCell ref="AY264:AZ264"/>
    <mergeCell ref="BA264:BB264"/>
    <mergeCell ref="BC264:BD264"/>
    <mergeCell ref="BE264:BL264"/>
    <mergeCell ref="BE263:BL263"/>
    <mergeCell ref="A264:B264"/>
    <mergeCell ref="C264:F264"/>
    <mergeCell ref="G264:J264"/>
    <mergeCell ref="K264:N264"/>
    <mergeCell ref="Q264:U264"/>
    <mergeCell ref="V264:Z264"/>
    <mergeCell ref="AA264:AC264"/>
    <mergeCell ref="AI264:AN264"/>
    <mergeCell ref="AO264:AT264"/>
    <mergeCell ref="AO263:AT263"/>
    <mergeCell ref="AU263:AV263"/>
    <mergeCell ref="AW263:AX263"/>
    <mergeCell ref="AY263:AZ263"/>
    <mergeCell ref="BA263:BB263"/>
    <mergeCell ref="BC263:BD263"/>
    <mergeCell ref="BC262:BD262"/>
    <mergeCell ref="BE262:BL262"/>
    <mergeCell ref="A263:B263"/>
    <mergeCell ref="C263:F263"/>
    <mergeCell ref="G263:J263"/>
    <mergeCell ref="K263:N263"/>
    <mergeCell ref="Q263:U263"/>
    <mergeCell ref="V263:Z263"/>
    <mergeCell ref="AA263:AC263"/>
    <mergeCell ref="AI263:AN263"/>
    <mergeCell ref="AI262:AN262"/>
    <mergeCell ref="AO262:AT262"/>
    <mergeCell ref="AU262:AV262"/>
    <mergeCell ref="AW262:AX262"/>
    <mergeCell ref="AY262:AZ262"/>
    <mergeCell ref="BA262:BB262"/>
    <mergeCell ref="BA261:BB261"/>
    <mergeCell ref="BC261:BD261"/>
    <mergeCell ref="BE261:BL261"/>
    <mergeCell ref="A262:B262"/>
    <mergeCell ref="C262:F262"/>
    <mergeCell ref="G262:J262"/>
    <mergeCell ref="K262:N262"/>
    <mergeCell ref="Q262:U262"/>
    <mergeCell ref="V262:Z262"/>
    <mergeCell ref="AA262:AC262"/>
    <mergeCell ref="AA261:AC261"/>
    <mergeCell ref="AI261:AN261"/>
    <mergeCell ref="AO261:AT261"/>
    <mergeCell ref="AU261:AV261"/>
    <mergeCell ref="AW261:AX261"/>
    <mergeCell ref="AY261:AZ261"/>
    <mergeCell ref="A261:B261"/>
    <mergeCell ref="C261:F261"/>
    <mergeCell ref="G261:J261"/>
    <mergeCell ref="K261:N261"/>
    <mergeCell ref="Q261:U261"/>
    <mergeCell ref="V261:Z261"/>
    <mergeCell ref="AU260:AV260"/>
    <mergeCell ref="AW260:AX260"/>
    <mergeCell ref="AY260:AZ260"/>
    <mergeCell ref="BA260:BB260"/>
    <mergeCell ref="BC260:BD260"/>
    <mergeCell ref="BE260:BL260"/>
    <mergeCell ref="BE259:BL259"/>
    <mergeCell ref="A260:B260"/>
    <mergeCell ref="C260:F260"/>
    <mergeCell ref="G260:J260"/>
    <mergeCell ref="K260:N260"/>
    <mergeCell ref="Q260:U260"/>
    <mergeCell ref="V260:Z260"/>
    <mergeCell ref="AA260:AC260"/>
    <mergeCell ref="AI260:AN260"/>
    <mergeCell ref="AO260:AT260"/>
    <mergeCell ref="AO259:AT259"/>
    <mergeCell ref="AU259:AV259"/>
    <mergeCell ref="AW259:AX259"/>
    <mergeCell ref="AY259:AZ259"/>
    <mergeCell ref="BA259:BB259"/>
    <mergeCell ref="BC259:BD259"/>
    <mergeCell ref="BC258:BD258"/>
    <mergeCell ref="BE258:BL258"/>
    <mergeCell ref="A259:B259"/>
    <mergeCell ref="C259:F259"/>
    <mergeCell ref="G259:J259"/>
    <mergeCell ref="K259:N259"/>
    <mergeCell ref="Q259:U259"/>
    <mergeCell ref="V259:Z259"/>
    <mergeCell ref="AA259:AC259"/>
    <mergeCell ref="AI259:AN259"/>
    <mergeCell ref="AI258:AN258"/>
    <mergeCell ref="AO258:AT258"/>
    <mergeCell ref="AU258:AV258"/>
    <mergeCell ref="AW258:AX258"/>
    <mergeCell ref="AY258:AZ258"/>
    <mergeCell ref="BA258:BB258"/>
    <mergeCell ref="BA257:BB257"/>
    <mergeCell ref="BC257:BD257"/>
    <mergeCell ref="BE257:BL257"/>
    <mergeCell ref="A258:B258"/>
    <mergeCell ref="C258:F258"/>
    <mergeCell ref="G258:J258"/>
    <mergeCell ref="K258:N258"/>
    <mergeCell ref="Q258:U258"/>
    <mergeCell ref="V258:Z258"/>
    <mergeCell ref="AA258:AC258"/>
    <mergeCell ref="AA257:AC257"/>
    <mergeCell ref="AI257:AN257"/>
    <mergeCell ref="AO257:AT257"/>
    <mergeCell ref="AU257:AV257"/>
    <mergeCell ref="AW257:AX257"/>
    <mergeCell ref="AY257:AZ257"/>
    <mergeCell ref="A257:B257"/>
    <mergeCell ref="C257:F257"/>
    <mergeCell ref="G257:J257"/>
    <mergeCell ref="K257:N257"/>
    <mergeCell ref="Q257:U257"/>
    <mergeCell ref="V257:Z257"/>
    <mergeCell ref="AU256:AV256"/>
    <mergeCell ref="AW256:AX256"/>
    <mergeCell ref="AY256:AZ256"/>
    <mergeCell ref="BA256:BB256"/>
    <mergeCell ref="BC256:BD256"/>
    <mergeCell ref="BE256:BL256"/>
    <mergeCell ref="BE255:BL255"/>
    <mergeCell ref="A256:B256"/>
    <mergeCell ref="C256:F256"/>
    <mergeCell ref="G256:J256"/>
    <mergeCell ref="K256:N256"/>
    <mergeCell ref="Q256:U256"/>
    <mergeCell ref="V256:Z256"/>
    <mergeCell ref="AA256:AC256"/>
    <mergeCell ref="AI256:AN256"/>
    <mergeCell ref="AO256:AT256"/>
    <mergeCell ref="AO255:AT255"/>
    <mergeCell ref="AU255:AV255"/>
    <mergeCell ref="AW255:AX255"/>
    <mergeCell ref="AY255:AZ255"/>
    <mergeCell ref="BA255:BB255"/>
    <mergeCell ref="BC255:BD255"/>
    <mergeCell ref="AD257:AF257"/>
    <mergeCell ref="AG257:AH257"/>
    <mergeCell ref="BC254:BD254"/>
    <mergeCell ref="BE254:BL254"/>
    <mergeCell ref="A255:B255"/>
    <mergeCell ref="C255:F255"/>
    <mergeCell ref="G255:J255"/>
    <mergeCell ref="K255:N255"/>
    <mergeCell ref="Q255:U255"/>
    <mergeCell ref="V255:Z255"/>
    <mergeCell ref="AA255:AC255"/>
    <mergeCell ref="AI255:AN255"/>
    <mergeCell ref="AI254:AN254"/>
    <mergeCell ref="AO254:AT254"/>
    <mergeCell ref="AU254:AV254"/>
    <mergeCell ref="AW254:AX254"/>
    <mergeCell ref="AY254:AZ254"/>
    <mergeCell ref="BA254:BB254"/>
    <mergeCell ref="BA253:BB253"/>
    <mergeCell ref="BC253:BD253"/>
    <mergeCell ref="BE253:BL253"/>
    <mergeCell ref="A254:B254"/>
    <mergeCell ref="C254:F254"/>
    <mergeCell ref="G254:J254"/>
    <mergeCell ref="K254:N254"/>
    <mergeCell ref="Q254:U254"/>
    <mergeCell ref="V254:Z254"/>
    <mergeCell ref="AA254:AC254"/>
    <mergeCell ref="AA253:AC253"/>
    <mergeCell ref="AI253:AN253"/>
    <mergeCell ref="AO253:AT253"/>
    <mergeCell ref="AU253:AV253"/>
    <mergeCell ref="AW253:AX253"/>
    <mergeCell ref="AY253:AZ253"/>
    <mergeCell ref="A253:B253"/>
    <mergeCell ref="C253:F253"/>
    <mergeCell ref="G253:J253"/>
    <mergeCell ref="K253:N253"/>
    <mergeCell ref="Q253:U253"/>
    <mergeCell ref="V253:Z253"/>
    <mergeCell ref="AU252:AV252"/>
    <mergeCell ref="AW252:AX252"/>
    <mergeCell ref="AY252:AZ252"/>
    <mergeCell ref="BA252:BB252"/>
    <mergeCell ref="BC252:BD252"/>
    <mergeCell ref="BE252:BL252"/>
    <mergeCell ref="BE251:BL251"/>
    <mergeCell ref="A252:B252"/>
    <mergeCell ref="C252:F252"/>
    <mergeCell ref="G252:J252"/>
    <mergeCell ref="K252:N252"/>
    <mergeCell ref="Q252:U252"/>
    <mergeCell ref="V252:Z252"/>
    <mergeCell ref="AA252:AC252"/>
    <mergeCell ref="AI252:AN252"/>
    <mergeCell ref="AO252:AT252"/>
    <mergeCell ref="AO251:AT251"/>
    <mergeCell ref="AU251:AV251"/>
    <mergeCell ref="AW251:AX251"/>
    <mergeCell ref="AY251:AZ251"/>
    <mergeCell ref="BA251:BB251"/>
    <mergeCell ref="BC251:BD251"/>
    <mergeCell ref="AD253:AF253"/>
    <mergeCell ref="AG253:AH253"/>
    <mergeCell ref="BC250:BD250"/>
    <mergeCell ref="BE250:BL250"/>
    <mergeCell ref="A251:B251"/>
    <mergeCell ref="C251:F251"/>
    <mergeCell ref="G251:J251"/>
    <mergeCell ref="K251:N251"/>
    <mergeCell ref="Q251:U251"/>
    <mergeCell ref="V251:Z251"/>
    <mergeCell ref="AA251:AC251"/>
    <mergeCell ref="AI251:AN251"/>
    <mergeCell ref="AI250:AN250"/>
    <mergeCell ref="AO250:AT250"/>
    <mergeCell ref="AU250:AV250"/>
    <mergeCell ref="AW250:AX250"/>
    <mergeCell ref="AY250:AZ250"/>
    <mergeCell ref="BA250:BB250"/>
    <mergeCell ref="BA249:BB249"/>
    <mergeCell ref="BC249:BD249"/>
    <mergeCell ref="BE249:BL249"/>
    <mergeCell ref="A250:B250"/>
    <mergeCell ref="C250:F250"/>
    <mergeCell ref="G250:J250"/>
    <mergeCell ref="K250:N250"/>
    <mergeCell ref="Q250:U250"/>
    <mergeCell ref="V250:Z250"/>
    <mergeCell ref="AA250:AC250"/>
    <mergeCell ref="AA249:AC249"/>
    <mergeCell ref="AI249:AN249"/>
    <mergeCell ref="AO249:AT249"/>
    <mergeCell ref="AU249:AV249"/>
    <mergeCell ref="AW249:AX249"/>
    <mergeCell ref="AY249:AZ249"/>
    <mergeCell ref="A249:B249"/>
    <mergeCell ref="C249:F249"/>
    <mergeCell ref="G249:J249"/>
    <mergeCell ref="K249:N249"/>
    <mergeCell ref="Q249:U249"/>
    <mergeCell ref="V249:Z249"/>
    <mergeCell ref="AU248:AV248"/>
    <mergeCell ref="AW248:AX248"/>
    <mergeCell ref="AY248:AZ248"/>
    <mergeCell ref="BA248:BB248"/>
    <mergeCell ref="BC248:BD248"/>
    <mergeCell ref="BE248:BL248"/>
    <mergeCell ref="BE247:BL247"/>
    <mergeCell ref="A248:B248"/>
    <mergeCell ref="C248:F248"/>
    <mergeCell ref="G248:J248"/>
    <mergeCell ref="K248:N248"/>
    <mergeCell ref="Q248:U248"/>
    <mergeCell ref="V248:Z248"/>
    <mergeCell ref="AA248:AC248"/>
    <mergeCell ref="AI248:AN248"/>
    <mergeCell ref="AO248:AT248"/>
    <mergeCell ref="AO247:AT247"/>
    <mergeCell ref="AU247:AV247"/>
    <mergeCell ref="AW247:AX247"/>
    <mergeCell ref="AY247:AZ247"/>
    <mergeCell ref="BA247:BB247"/>
    <mergeCell ref="BC247:BD247"/>
    <mergeCell ref="AD248:AF248"/>
    <mergeCell ref="AG248:AH248"/>
    <mergeCell ref="AD249:AF249"/>
    <mergeCell ref="AG249:AH249"/>
    <mergeCell ref="BC246:BD246"/>
    <mergeCell ref="BE246:BL246"/>
    <mergeCell ref="A247:B247"/>
    <mergeCell ref="C247:F247"/>
    <mergeCell ref="G247:J247"/>
    <mergeCell ref="K247:N247"/>
    <mergeCell ref="Q247:U247"/>
    <mergeCell ref="V247:Z247"/>
    <mergeCell ref="AA247:AC247"/>
    <mergeCell ref="AI247:AN247"/>
    <mergeCell ref="AI246:AN246"/>
    <mergeCell ref="AO246:AT246"/>
    <mergeCell ref="AU246:AV246"/>
    <mergeCell ref="AW246:AX246"/>
    <mergeCell ref="AY246:AZ246"/>
    <mergeCell ref="BA246:BB246"/>
    <mergeCell ref="BA245:BB245"/>
    <mergeCell ref="BC245:BD245"/>
    <mergeCell ref="BE245:BL245"/>
    <mergeCell ref="A246:B246"/>
    <mergeCell ref="C246:F246"/>
    <mergeCell ref="G246:J246"/>
    <mergeCell ref="K246:N246"/>
    <mergeCell ref="Q246:U246"/>
    <mergeCell ref="V246:Z246"/>
    <mergeCell ref="AA246:AC246"/>
    <mergeCell ref="AA245:AC245"/>
    <mergeCell ref="AI245:AN245"/>
    <mergeCell ref="AO245:AT245"/>
    <mergeCell ref="AU245:AV245"/>
    <mergeCell ref="AW245:AX245"/>
    <mergeCell ref="AY245:AZ245"/>
    <mergeCell ref="A245:B245"/>
    <mergeCell ref="C245:F245"/>
    <mergeCell ref="G245:J245"/>
    <mergeCell ref="K245:N245"/>
    <mergeCell ref="Q245:U245"/>
    <mergeCell ref="V245:Z245"/>
    <mergeCell ref="AU244:AV244"/>
    <mergeCell ref="AW244:AX244"/>
    <mergeCell ref="AY244:AZ244"/>
    <mergeCell ref="BA244:BB244"/>
    <mergeCell ref="BC244:BD244"/>
    <mergeCell ref="BE244:BL244"/>
    <mergeCell ref="BE243:BL243"/>
    <mergeCell ref="A244:B244"/>
    <mergeCell ref="C244:F244"/>
    <mergeCell ref="G244:J244"/>
    <mergeCell ref="K244:N244"/>
    <mergeCell ref="Q244:U244"/>
    <mergeCell ref="V244:Z244"/>
    <mergeCell ref="AA244:AC244"/>
    <mergeCell ref="AI244:AN244"/>
    <mergeCell ref="AO244:AT244"/>
    <mergeCell ref="AO243:AT243"/>
    <mergeCell ref="AU243:AV243"/>
    <mergeCell ref="AW243:AX243"/>
    <mergeCell ref="AY243:AZ243"/>
    <mergeCell ref="BA243:BB243"/>
    <mergeCell ref="BC243:BD243"/>
    <mergeCell ref="BC242:BD242"/>
    <mergeCell ref="BE242:BL242"/>
    <mergeCell ref="A243:B243"/>
    <mergeCell ref="C243:F243"/>
    <mergeCell ref="G243:J243"/>
    <mergeCell ref="K243:N243"/>
    <mergeCell ref="Q243:U243"/>
    <mergeCell ref="V243:Z243"/>
    <mergeCell ref="AA243:AC243"/>
    <mergeCell ref="AI243:AN243"/>
    <mergeCell ref="AI242:AN242"/>
    <mergeCell ref="AO242:AT242"/>
    <mergeCell ref="AU242:AV242"/>
    <mergeCell ref="AW242:AX242"/>
    <mergeCell ref="AY242:AZ242"/>
    <mergeCell ref="BA242:BB242"/>
    <mergeCell ref="BA241:BB241"/>
    <mergeCell ref="BC241:BD241"/>
    <mergeCell ref="BE241:BL241"/>
    <mergeCell ref="A242:B242"/>
    <mergeCell ref="C242:F242"/>
    <mergeCell ref="G242:J242"/>
    <mergeCell ref="K242:N242"/>
    <mergeCell ref="Q242:U242"/>
    <mergeCell ref="V242:Z242"/>
    <mergeCell ref="AA242:AC242"/>
    <mergeCell ref="AA241:AC241"/>
    <mergeCell ref="AI241:AN241"/>
    <mergeCell ref="AO241:AT241"/>
    <mergeCell ref="AU241:AV241"/>
    <mergeCell ref="AW241:AX241"/>
    <mergeCell ref="AY241:AZ241"/>
    <mergeCell ref="A241:B241"/>
    <mergeCell ref="C241:F241"/>
    <mergeCell ref="G241:J241"/>
    <mergeCell ref="K241:N241"/>
    <mergeCell ref="Q241:U241"/>
    <mergeCell ref="V241:Z241"/>
    <mergeCell ref="AU240:AV240"/>
    <mergeCell ref="AW240:AX240"/>
    <mergeCell ref="AY240:AZ240"/>
    <mergeCell ref="BA240:BB240"/>
    <mergeCell ref="BC240:BD240"/>
    <mergeCell ref="BE240:BL240"/>
    <mergeCell ref="BE239:BL239"/>
    <mergeCell ref="A240:B240"/>
    <mergeCell ref="C240:F240"/>
    <mergeCell ref="G240:J240"/>
    <mergeCell ref="K240:N240"/>
    <mergeCell ref="Q240:U240"/>
    <mergeCell ref="V240:Z240"/>
    <mergeCell ref="AA240:AC240"/>
    <mergeCell ref="AI240:AN240"/>
    <mergeCell ref="AO240:AT240"/>
    <mergeCell ref="AO239:AT239"/>
    <mergeCell ref="AU239:AV239"/>
    <mergeCell ref="AW239:AX239"/>
    <mergeCell ref="AY239:AZ239"/>
    <mergeCell ref="BA239:BB239"/>
    <mergeCell ref="BC239:BD239"/>
    <mergeCell ref="AG239:AH239"/>
    <mergeCell ref="AD240:AF240"/>
    <mergeCell ref="AG240:AH240"/>
    <mergeCell ref="BC238:BD238"/>
    <mergeCell ref="BE238:BL238"/>
    <mergeCell ref="A239:B239"/>
    <mergeCell ref="C239:F239"/>
    <mergeCell ref="G239:J239"/>
    <mergeCell ref="K239:N239"/>
    <mergeCell ref="Q239:U239"/>
    <mergeCell ref="V239:Z239"/>
    <mergeCell ref="AA239:AC239"/>
    <mergeCell ref="AI239:AN239"/>
    <mergeCell ref="AI238:AN238"/>
    <mergeCell ref="AO238:AT238"/>
    <mergeCell ref="AU238:AV238"/>
    <mergeCell ref="AW238:AX238"/>
    <mergeCell ref="AY238:AZ238"/>
    <mergeCell ref="BA238:BB238"/>
    <mergeCell ref="BA237:BB237"/>
    <mergeCell ref="BC237:BD237"/>
    <mergeCell ref="BE237:BL237"/>
    <mergeCell ref="A238:B238"/>
    <mergeCell ref="C238:F238"/>
    <mergeCell ref="G238:J238"/>
    <mergeCell ref="K238:N238"/>
    <mergeCell ref="Q238:U238"/>
    <mergeCell ref="V238:Z238"/>
    <mergeCell ref="AA238:AC238"/>
    <mergeCell ref="AA237:AC237"/>
    <mergeCell ref="AI237:AN237"/>
    <mergeCell ref="AO237:AT237"/>
    <mergeCell ref="AU237:AV237"/>
    <mergeCell ref="AW237:AX237"/>
    <mergeCell ref="AY237:AZ237"/>
    <mergeCell ref="A237:B237"/>
    <mergeCell ref="C237:F237"/>
    <mergeCell ref="G237:J237"/>
    <mergeCell ref="K237:N237"/>
    <mergeCell ref="Q237:U237"/>
    <mergeCell ref="V237:Z237"/>
    <mergeCell ref="AU236:AV236"/>
    <mergeCell ref="AW236:AX236"/>
    <mergeCell ref="AY236:AZ236"/>
    <mergeCell ref="BA236:BB236"/>
    <mergeCell ref="BC236:BD236"/>
    <mergeCell ref="BE236:BL236"/>
    <mergeCell ref="BE235:BL235"/>
    <mergeCell ref="A236:B236"/>
    <mergeCell ref="C236:F236"/>
    <mergeCell ref="G236:J236"/>
    <mergeCell ref="K236:N236"/>
    <mergeCell ref="Q236:U236"/>
    <mergeCell ref="V236:Z236"/>
    <mergeCell ref="AA236:AC236"/>
    <mergeCell ref="AI236:AN236"/>
    <mergeCell ref="AO236:AT236"/>
    <mergeCell ref="AO235:AT235"/>
    <mergeCell ref="AU235:AV235"/>
    <mergeCell ref="AW235:AX235"/>
    <mergeCell ref="AY235:AZ235"/>
    <mergeCell ref="BA235:BB235"/>
    <mergeCell ref="BC235:BD235"/>
    <mergeCell ref="BC234:BD234"/>
    <mergeCell ref="BE234:BL234"/>
    <mergeCell ref="A235:B235"/>
    <mergeCell ref="C235:F235"/>
    <mergeCell ref="G235:J235"/>
    <mergeCell ref="K235:N235"/>
    <mergeCell ref="Q235:U235"/>
    <mergeCell ref="V235:Z235"/>
    <mergeCell ref="AA235:AC235"/>
    <mergeCell ref="AI235:AN235"/>
    <mergeCell ref="AI234:AN234"/>
    <mergeCell ref="AO234:AT234"/>
    <mergeCell ref="AU234:AV234"/>
    <mergeCell ref="AW234:AX234"/>
    <mergeCell ref="AY234:AZ234"/>
    <mergeCell ref="BA234:BB234"/>
    <mergeCell ref="BA233:BB233"/>
    <mergeCell ref="BC233:BD233"/>
    <mergeCell ref="BE233:BL233"/>
    <mergeCell ref="A234:B234"/>
    <mergeCell ref="C234:F234"/>
    <mergeCell ref="G234:J234"/>
    <mergeCell ref="K234:N234"/>
    <mergeCell ref="Q234:U234"/>
    <mergeCell ref="V234:Z234"/>
    <mergeCell ref="AA234:AC234"/>
    <mergeCell ref="AA233:AC233"/>
    <mergeCell ref="AI233:AN233"/>
    <mergeCell ref="AO233:AT233"/>
    <mergeCell ref="AU233:AV233"/>
    <mergeCell ref="AW233:AX233"/>
    <mergeCell ref="AY233:AZ233"/>
    <mergeCell ref="AD233:AF233"/>
    <mergeCell ref="AG233:AH233"/>
    <mergeCell ref="A233:B233"/>
    <mergeCell ref="C233:F233"/>
    <mergeCell ref="G233:J233"/>
    <mergeCell ref="K233:N233"/>
    <mergeCell ref="Q233:U233"/>
    <mergeCell ref="V233:Z233"/>
    <mergeCell ref="AU232:AV232"/>
    <mergeCell ref="AW232:AX232"/>
    <mergeCell ref="AY232:AZ232"/>
    <mergeCell ref="BA232:BB232"/>
    <mergeCell ref="BC232:BD232"/>
    <mergeCell ref="BE232:BL232"/>
    <mergeCell ref="BE231:BL231"/>
    <mergeCell ref="A232:B232"/>
    <mergeCell ref="C232:F232"/>
    <mergeCell ref="G232:J232"/>
    <mergeCell ref="K232:N232"/>
    <mergeCell ref="Q232:U232"/>
    <mergeCell ref="V232:Z232"/>
    <mergeCell ref="AA232:AC232"/>
    <mergeCell ref="AI232:AN232"/>
    <mergeCell ref="AO232:AT232"/>
    <mergeCell ref="AO231:AT231"/>
    <mergeCell ref="AU231:AV231"/>
    <mergeCell ref="AW231:AX231"/>
    <mergeCell ref="AY231:AZ231"/>
    <mergeCell ref="BA231:BB231"/>
    <mergeCell ref="BC231:BD231"/>
    <mergeCell ref="BC230:BD230"/>
    <mergeCell ref="BE230:BL230"/>
    <mergeCell ref="A231:B231"/>
    <mergeCell ref="C231:F231"/>
    <mergeCell ref="G231:J231"/>
    <mergeCell ref="K231:N231"/>
    <mergeCell ref="Q231:U231"/>
    <mergeCell ref="V231:Z231"/>
    <mergeCell ref="AA231:AC231"/>
    <mergeCell ref="AI231:AN231"/>
    <mergeCell ref="AI230:AN230"/>
    <mergeCell ref="AO230:AT230"/>
    <mergeCell ref="AU230:AV230"/>
    <mergeCell ref="AW230:AX230"/>
    <mergeCell ref="AY230:AZ230"/>
    <mergeCell ref="BA230:BB230"/>
    <mergeCell ref="BA229:BB229"/>
    <mergeCell ref="BC229:BD229"/>
    <mergeCell ref="BE229:BL229"/>
    <mergeCell ref="A230:B230"/>
    <mergeCell ref="C230:F230"/>
    <mergeCell ref="G230:J230"/>
    <mergeCell ref="K230:N230"/>
    <mergeCell ref="Q230:U230"/>
    <mergeCell ref="V230:Z230"/>
    <mergeCell ref="AA230:AC230"/>
    <mergeCell ref="AA229:AC229"/>
    <mergeCell ref="AI229:AN229"/>
    <mergeCell ref="AO229:AT229"/>
    <mergeCell ref="AU229:AV229"/>
    <mergeCell ref="AW229:AX229"/>
    <mergeCell ref="AY229:AZ229"/>
    <mergeCell ref="A229:B229"/>
    <mergeCell ref="C229:F229"/>
    <mergeCell ref="G229:J229"/>
    <mergeCell ref="K229:N229"/>
    <mergeCell ref="Q229:U229"/>
    <mergeCell ref="V229:Z229"/>
    <mergeCell ref="AU228:AV228"/>
    <mergeCell ref="AW228:AX228"/>
    <mergeCell ref="AY228:AZ228"/>
    <mergeCell ref="BA228:BB228"/>
    <mergeCell ref="BC228:BD228"/>
    <mergeCell ref="BE228:BL228"/>
    <mergeCell ref="BE227:BL227"/>
    <mergeCell ref="A228:B228"/>
    <mergeCell ref="C228:F228"/>
    <mergeCell ref="G228:J228"/>
    <mergeCell ref="K228:N228"/>
    <mergeCell ref="Q228:U228"/>
    <mergeCell ref="V228:Z228"/>
    <mergeCell ref="AA228:AC228"/>
    <mergeCell ref="AI228:AN228"/>
    <mergeCell ref="AO228:AT228"/>
    <mergeCell ref="AO227:AT227"/>
    <mergeCell ref="AU227:AV227"/>
    <mergeCell ref="AW227:AX227"/>
    <mergeCell ref="AY227:AZ227"/>
    <mergeCell ref="BA227:BB227"/>
    <mergeCell ref="BC227:BD227"/>
    <mergeCell ref="BC226:BD226"/>
    <mergeCell ref="BE226:BL226"/>
    <mergeCell ref="A227:B227"/>
    <mergeCell ref="C227:F227"/>
    <mergeCell ref="G227:J227"/>
    <mergeCell ref="K227:N227"/>
    <mergeCell ref="Q227:U227"/>
    <mergeCell ref="V227:Z227"/>
    <mergeCell ref="AA227:AC227"/>
    <mergeCell ref="AI227:AN227"/>
    <mergeCell ref="AI226:AN226"/>
    <mergeCell ref="AO226:AT226"/>
    <mergeCell ref="AU226:AV226"/>
    <mergeCell ref="AW226:AX226"/>
    <mergeCell ref="AY226:AZ226"/>
    <mergeCell ref="BA226:BB226"/>
    <mergeCell ref="BA225:BB225"/>
    <mergeCell ref="BC225:BD225"/>
    <mergeCell ref="BE225:BL225"/>
    <mergeCell ref="A226:B226"/>
    <mergeCell ref="C226:F226"/>
    <mergeCell ref="G226:J226"/>
    <mergeCell ref="K226:N226"/>
    <mergeCell ref="Q226:U226"/>
    <mergeCell ref="V226:Z226"/>
    <mergeCell ref="AA226:AC226"/>
    <mergeCell ref="AA225:AC225"/>
    <mergeCell ref="AI225:AN225"/>
    <mergeCell ref="AO225:AT225"/>
    <mergeCell ref="AU225:AV225"/>
    <mergeCell ref="AW225:AX225"/>
    <mergeCell ref="AY225:AZ225"/>
    <mergeCell ref="A225:B225"/>
    <mergeCell ref="C225:F225"/>
    <mergeCell ref="G225:J225"/>
    <mergeCell ref="K225:N225"/>
    <mergeCell ref="Q225:U225"/>
    <mergeCell ref="V225:Z225"/>
    <mergeCell ref="AU224:AV224"/>
    <mergeCell ref="AW224:AX224"/>
    <mergeCell ref="AY224:AZ224"/>
    <mergeCell ref="BA224:BB224"/>
    <mergeCell ref="BC224:BD224"/>
    <mergeCell ref="BE224:BL224"/>
    <mergeCell ref="BE223:BL223"/>
    <mergeCell ref="A224:B224"/>
    <mergeCell ref="C224:F224"/>
    <mergeCell ref="G224:J224"/>
    <mergeCell ref="K224:N224"/>
    <mergeCell ref="Q224:U224"/>
    <mergeCell ref="V224:Z224"/>
    <mergeCell ref="AA224:AC224"/>
    <mergeCell ref="AI224:AN224"/>
    <mergeCell ref="AO224:AT224"/>
    <mergeCell ref="AO223:AT223"/>
    <mergeCell ref="AU223:AV223"/>
    <mergeCell ref="AW223:AX223"/>
    <mergeCell ref="AY223:AZ223"/>
    <mergeCell ref="BA223:BB223"/>
    <mergeCell ref="BC223:BD223"/>
    <mergeCell ref="BC222:BD222"/>
    <mergeCell ref="BE222:BL222"/>
    <mergeCell ref="A223:B223"/>
    <mergeCell ref="C223:F223"/>
    <mergeCell ref="G223:J223"/>
    <mergeCell ref="K223:N223"/>
    <mergeCell ref="Q223:U223"/>
    <mergeCell ref="V223:Z223"/>
    <mergeCell ref="AA223:AC223"/>
    <mergeCell ref="AI223:AN223"/>
    <mergeCell ref="AI222:AN222"/>
    <mergeCell ref="AO222:AT222"/>
    <mergeCell ref="AU222:AV222"/>
    <mergeCell ref="AW222:AX222"/>
    <mergeCell ref="AY222:AZ222"/>
    <mergeCell ref="BA222:BB222"/>
    <mergeCell ref="BA221:BB221"/>
    <mergeCell ref="BC221:BD221"/>
    <mergeCell ref="BE221:BL221"/>
    <mergeCell ref="A222:B222"/>
    <mergeCell ref="C222:F222"/>
    <mergeCell ref="G222:J222"/>
    <mergeCell ref="K222:N222"/>
    <mergeCell ref="Q222:U222"/>
    <mergeCell ref="V222:Z222"/>
    <mergeCell ref="AA222:AC222"/>
    <mergeCell ref="AA221:AC221"/>
    <mergeCell ref="AI221:AN221"/>
    <mergeCell ref="AO221:AT221"/>
    <mergeCell ref="AU221:AV221"/>
    <mergeCell ref="AW221:AX221"/>
    <mergeCell ref="AY221:AZ221"/>
    <mergeCell ref="AD221:AF221"/>
    <mergeCell ref="AG221:AH221"/>
    <mergeCell ref="A221:B221"/>
    <mergeCell ref="C221:F221"/>
    <mergeCell ref="G221:J221"/>
    <mergeCell ref="K221:N221"/>
    <mergeCell ref="Q221:U221"/>
    <mergeCell ref="V221:Z221"/>
    <mergeCell ref="AU220:AV220"/>
    <mergeCell ref="AW220:AX220"/>
    <mergeCell ref="AY220:AZ220"/>
    <mergeCell ref="BA220:BB220"/>
    <mergeCell ref="BC220:BD220"/>
    <mergeCell ref="BE220:BL220"/>
    <mergeCell ref="BE219:BL219"/>
    <mergeCell ref="A220:B220"/>
    <mergeCell ref="C220:F220"/>
    <mergeCell ref="G220:J220"/>
    <mergeCell ref="K220:N220"/>
    <mergeCell ref="Q220:U220"/>
    <mergeCell ref="V220:Z220"/>
    <mergeCell ref="AA220:AC220"/>
    <mergeCell ref="AI220:AN220"/>
    <mergeCell ref="AO220:AT220"/>
    <mergeCell ref="AO219:AT219"/>
    <mergeCell ref="AU219:AV219"/>
    <mergeCell ref="AW219:AX219"/>
    <mergeCell ref="AY219:AZ219"/>
    <mergeCell ref="BA219:BB219"/>
    <mergeCell ref="BC219:BD219"/>
    <mergeCell ref="BC218:BD218"/>
    <mergeCell ref="BE218:BL218"/>
    <mergeCell ref="A219:B219"/>
    <mergeCell ref="C219:F219"/>
    <mergeCell ref="G219:J219"/>
    <mergeCell ref="K219:N219"/>
    <mergeCell ref="Q219:U219"/>
    <mergeCell ref="V219:Z219"/>
    <mergeCell ref="AA219:AC219"/>
    <mergeCell ref="AI219:AN219"/>
    <mergeCell ref="AI218:AN218"/>
    <mergeCell ref="AO218:AT218"/>
    <mergeCell ref="AU218:AV218"/>
    <mergeCell ref="AW218:AX218"/>
    <mergeCell ref="AY218:AZ218"/>
    <mergeCell ref="BA218:BB218"/>
    <mergeCell ref="BA217:BB217"/>
    <mergeCell ref="BC217:BD217"/>
    <mergeCell ref="BE217:BL217"/>
    <mergeCell ref="A218:B218"/>
    <mergeCell ref="C218:F218"/>
    <mergeCell ref="G218:J218"/>
    <mergeCell ref="K218:N218"/>
    <mergeCell ref="Q218:U218"/>
    <mergeCell ref="V218:Z218"/>
    <mergeCell ref="AA218:AC218"/>
    <mergeCell ref="AA217:AC217"/>
    <mergeCell ref="AI217:AN217"/>
    <mergeCell ref="AO217:AT217"/>
    <mergeCell ref="AU217:AV217"/>
    <mergeCell ref="AW217:AX217"/>
    <mergeCell ref="AY217:AZ217"/>
    <mergeCell ref="AD217:AF217"/>
    <mergeCell ref="AG217:AH217"/>
    <mergeCell ref="A217:B217"/>
    <mergeCell ref="C217:F217"/>
    <mergeCell ref="G217:J217"/>
    <mergeCell ref="K217:N217"/>
    <mergeCell ref="Q217:U217"/>
    <mergeCell ref="V217:Z217"/>
    <mergeCell ref="AU216:AV216"/>
    <mergeCell ref="AW216:AX216"/>
    <mergeCell ref="AY216:AZ216"/>
    <mergeCell ref="BA216:BB216"/>
    <mergeCell ref="BC216:BD216"/>
    <mergeCell ref="BE216:BL216"/>
    <mergeCell ref="BE215:BL215"/>
    <mergeCell ref="A216:B216"/>
    <mergeCell ref="C216:F216"/>
    <mergeCell ref="G216:J216"/>
    <mergeCell ref="K216:N216"/>
    <mergeCell ref="Q216:U216"/>
    <mergeCell ref="V216:Z216"/>
    <mergeCell ref="AA216:AC216"/>
    <mergeCell ref="AI216:AN216"/>
    <mergeCell ref="AO216:AT216"/>
    <mergeCell ref="AO215:AT215"/>
    <mergeCell ref="AU215:AV215"/>
    <mergeCell ref="AW215:AX215"/>
    <mergeCell ref="AY215:AZ215"/>
    <mergeCell ref="BA215:BB215"/>
    <mergeCell ref="BC215:BD215"/>
    <mergeCell ref="BC214:BD214"/>
    <mergeCell ref="BE214:BL214"/>
    <mergeCell ref="A215:B215"/>
    <mergeCell ref="C215:F215"/>
    <mergeCell ref="G215:J215"/>
    <mergeCell ref="K215:N215"/>
    <mergeCell ref="Q215:U215"/>
    <mergeCell ref="V215:Z215"/>
    <mergeCell ref="AA215:AC215"/>
    <mergeCell ref="AI215:AN215"/>
    <mergeCell ref="AI214:AN214"/>
    <mergeCell ref="AO214:AT214"/>
    <mergeCell ref="AU214:AV214"/>
    <mergeCell ref="AW214:AX214"/>
    <mergeCell ref="AY214:AZ214"/>
    <mergeCell ref="BA214:BB214"/>
    <mergeCell ref="BA213:BB213"/>
    <mergeCell ref="BC213:BD213"/>
    <mergeCell ref="BE213:BL213"/>
    <mergeCell ref="A214:B214"/>
    <mergeCell ref="C214:F214"/>
    <mergeCell ref="G214:J214"/>
    <mergeCell ref="K214:N214"/>
    <mergeCell ref="Q214:U214"/>
    <mergeCell ref="V214:Z214"/>
    <mergeCell ref="AA214:AC214"/>
    <mergeCell ref="AA213:AC213"/>
    <mergeCell ref="AI213:AN213"/>
    <mergeCell ref="AO213:AT213"/>
    <mergeCell ref="AU213:AV213"/>
    <mergeCell ref="AW213:AX213"/>
    <mergeCell ref="AY213:AZ213"/>
    <mergeCell ref="A213:B213"/>
    <mergeCell ref="C213:F213"/>
    <mergeCell ref="G213:J213"/>
    <mergeCell ref="K213:N213"/>
    <mergeCell ref="Q213:U213"/>
    <mergeCell ref="V213:Z213"/>
    <mergeCell ref="AU212:AV212"/>
    <mergeCell ref="AW212:AX212"/>
    <mergeCell ref="AY212:AZ212"/>
    <mergeCell ref="BA212:BB212"/>
    <mergeCell ref="BC212:BD212"/>
    <mergeCell ref="BE212:BL212"/>
    <mergeCell ref="V212:Z212"/>
    <mergeCell ref="AA212:AC212"/>
    <mergeCell ref="AD212:AF212"/>
    <mergeCell ref="AG212:AH212"/>
    <mergeCell ref="AI212:AN212"/>
    <mergeCell ref="AO212:AT212"/>
    <mergeCell ref="A212:B212"/>
    <mergeCell ref="C212:F212"/>
    <mergeCell ref="G212:J212"/>
    <mergeCell ref="K212:N212"/>
    <mergeCell ref="Q212:U212"/>
    <mergeCell ref="AO211:AT211"/>
    <mergeCell ref="AU211:AV211"/>
    <mergeCell ref="A211:B211"/>
    <mergeCell ref="C211:F211"/>
    <mergeCell ref="G211:J211"/>
    <mergeCell ref="K211:N211"/>
    <mergeCell ref="Q211:U211"/>
    <mergeCell ref="V211:Z211"/>
    <mergeCell ref="AW210:AX210"/>
    <mergeCell ref="AY210:AZ210"/>
    <mergeCell ref="BA210:BB210"/>
    <mergeCell ref="BC210:BD210"/>
    <mergeCell ref="BE210:BL210"/>
    <mergeCell ref="V210:Z210"/>
    <mergeCell ref="AA210:AC210"/>
    <mergeCell ref="AD210:AF210"/>
    <mergeCell ref="AG210:AH210"/>
    <mergeCell ref="AI210:AN210"/>
    <mergeCell ref="AO210:AT210"/>
    <mergeCell ref="AW209:AX209"/>
    <mergeCell ref="AY209:AZ209"/>
    <mergeCell ref="BA209:BB209"/>
    <mergeCell ref="BC209:BD209"/>
    <mergeCell ref="BE209:BL209"/>
    <mergeCell ref="AW211:AX211"/>
    <mergeCell ref="AY211:AZ211"/>
    <mergeCell ref="BA211:BB211"/>
    <mergeCell ref="BC211:BD211"/>
    <mergeCell ref="BE211:BL211"/>
    <mergeCell ref="A210:B210"/>
    <mergeCell ref="C210:F210"/>
    <mergeCell ref="G210:J210"/>
    <mergeCell ref="K210:N210"/>
    <mergeCell ref="Q210:U210"/>
    <mergeCell ref="AA209:AC209"/>
    <mergeCell ref="AD209:AF209"/>
    <mergeCell ref="AG209:AH209"/>
    <mergeCell ref="AI209:AN209"/>
    <mergeCell ref="AO209:AT209"/>
    <mergeCell ref="AU209:AV209"/>
    <mergeCell ref="A209:B209"/>
    <mergeCell ref="C209:F209"/>
    <mergeCell ref="G209:J209"/>
    <mergeCell ref="K209:N209"/>
    <mergeCell ref="Q209:U209"/>
    <mergeCell ref="V209:Z209"/>
    <mergeCell ref="AU210:AV210"/>
    <mergeCell ref="AA211:AC211"/>
    <mergeCell ref="AD211:AF211"/>
    <mergeCell ref="AG211:AH211"/>
    <mergeCell ref="AI211:AN211"/>
    <mergeCell ref="V207:Z207"/>
    <mergeCell ref="AU208:AV208"/>
    <mergeCell ref="AW208:AX208"/>
    <mergeCell ref="AY208:AZ208"/>
    <mergeCell ref="BA208:BB208"/>
    <mergeCell ref="BC208:BD208"/>
    <mergeCell ref="BE208:BL208"/>
    <mergeCell ref="V208:Z208"/>
    <mergeCell ref="AA208:AC208"/>
    <mergeCell ref="AD208:AF208"/>
    <mergeCell ref="AG208:AH208"/>
    <mergeCell ref="AI208:AN208"/>
    <mergeCell ref="AO208:AT208"/>
    <mergeCell ref="AW207:AX207"/>
    <mergeCell ref="AY207:AZ207"/>
    <mergeCell ref="BA207:BB207"/>
    <mergeCell ref="BC207:BD207"/>
    <mergeCell ref="BE207:BL207"/>
    <mergeCell ref="AW206:AX206"/>
    <mergeCell ref="AY206:AZ206"/>
    <mergeCell ref="BA206:BB206"/>
    <mergeCell ref="BC206:BD206"/>
    <mergeCell ref="BE206:BL206"/>
    <mergeCell ref="V206:Z206"/>
    <mergeCell ref="AA206:AC206"/>
    <mergeCell ref="AD206:AF206"/>
    <mergeCell ref="AG206:AH206"/>
    <mergeCell ref="AI206:AN206"/>
    <mergeCell ref="AO206:AT206"/>
    <mergeCell ref="AW205:AX205"/>
    <mergeCell ref="AY205:AZ205"/>
    <mergeCell ref="BA205:BB205"/>
    <mergeCell ref="BC205:BD205"/>
    <mergeCell ref="BE205:BL205"/>
    <mergeCell ref="A208:B208"/>
    <mergeCell ref="C208:F208"/>
    <mergeCell ref="G208:J208"/>
    <mergeCell ref="K208:N208"/>
    <mergeCell ref="Q208:U208"/>
    <mergeCell ref="AA207:AC207"/>
    <mergeCell ref="AD207:AF207"/>
    <mergeCell ref="AG207:AH207"/>
    <mergeCell ref="AI207:AN207"/>
    <mergeCell ref="AO207:AT207"/>
    <mergeCell ref="AU207:AV207"/>
    <mergeCell ref="A207:B207"/>
    <mergeCell ref="C207:F207"/>
    <mergeCell ref="G207:J207"/>
    <mergeCell ref="K207:N207"/>
    <mergeCell ref="Q207:U207"/>
    <mergeCell ref="A206:B206"/>
    <mergeCell ref="C206:F206"/>
    <mergeCell ref="G206:J206"/>
    <mergeCell ref="K206:N206"/>
    <mergeCell ref="Q206:U206"/>
    <mergeCell ref="AA205:AC205"/>
    <mergeCell ref="AD205:AF205"/>
    <mergeCell ref="AG205:AH205"/>
    <mergeCell ref="AI205:AN205"/>
    <mergeCell ref="AO205:AT205"/>
    <mergeCell ref="AU205:AV205"/>
    <mergeCell ref="A205:B205"/>
    <mergeCell ref="C205:F205"/>
    <mergeCell ref="G205:J205"/>
    <mergeCell ref="K205:N205"/>
    <mergeCell ref="Q205:U205"/>
    <mergeCell ref="V205:Z205"/>
    <mergeCell ref="AU206:AV206"/>
    <mergeCell ref="V203:Z203"/>
    <mergeCell ref="AU204:AV204"/>
    <mergeCell ref="AW204:AX204"/>
    <mergeCell ref="AY204:AZ204"/>
    <mergeCell ref="BA204:BB204"/>
    <mergeCell ref="BC204:BD204"/>
    <mergeCell ref="BE204:BL204"/>
    <mergeCell ref="V204:Z204"/>
    <mergeCell ref="AA204:AC204"/>
    <mergeCell ref="AD204:AF204"/>
    <mergeCell ref="AG204:AH204"/>
    <mergeCell ref="AI204:AN204"/>
    <mergeCell ref="AO204:AT204"/>
    <mergeCell ref="AW203:AX203"/>
    <mergeCell ref="AY203:AZ203"/>
    <mergeCell ref="BA203:BB203"/>
    <mergeCell ref="BC203:BD203"/>
    <mergeCell ref="BE203:BL203"/>
    <mergeCell ref="AW202:AX202"/>
    <mergeCell ref="AY202:AZ202"/>
    <mergeCell ref="BA202:BB202"/>
    <mergeCell ref="BC202:BD202"/>
    <mergeCell ref="BE202:BL202"/>
    <mergeCell ref="V202:Z202"/>
    <mergeCell ref="AA202:AC202"/>
    <mergeCell ref="AD202:AF202"/>
    <mergeCell ref="AG202:AH202"/>
    <mergeCell ref="AI202:AN202"/>
    <mergeCell ref="AO202:AT202"/>
    <mergeCell ref="AW201:AX201"/>
    <mergeCell ref="AY201:AZ201"/>
    <mergeCell ref="BA201:BB201"/>
    <mergeCell ref="BC201:BD201"/>
    <mergeCell ref="BE201:BL201"/>
    <mergeCell ref="A204:B204"/>
    <mergeCell ref="C204:F204"/>
    <mergeCell ref="G204:J204"/>
    <mergeCell ref="K204:N204"/>
    <mergeCell ref="Q204:U204"/>
    <mergeCell ref="AA203:AC203"/>
    <mergeCell ref="AD203:AF203"/>
    <mergeCell ref="AG203:AH203"/>
    <mergeCell ref="AI203:AN203"/>
    <mergeCell ref="AO203:AT203"/>
    <mergeCell ref="AU203:AV203"/>
    <mergeCell ref="A203:B203"/>
    <mergeCell ref="C203:F203"/>
    <mergeCell ref="G203:J203"/>
    <mergeCell ref="K203:N203"/>
    <mergeCell ref="Q203:U203"/>
    <mergeCell ref="A202:B202"/>
    <mergeCell ref="C202:F202"/>
    <mergeCell ref="G202:J202"/>
    <mergeCell ref="K202:N202"/>
    <mergeCell ref="Q202:U202"/>
    <mergeCell ref="AA201:AC201"/>
    <mergeCell ref="AD201:AF201"/>
    <mergeCell ref="AG201:AH201"/>
    <mergeCell ref="AI201:AN201"/>
    <mergeCell ref="AO201:AT201"/>
    <mergeCell ref="AU201:AV201"/>
    <mergeCell ref="A201:B201"/>
    <mergeCell ref="C201:F201"/>
    <mergeCell ref="G201:J201"/>
    <mergeCell ref="K201:N201"/>
    <mergeCell ref="Q201:U201"/>
    <mergeCell ref="V201:Z201"/>
    <mergeCell ref="AU202:AV202"/>
    <mergeCell ref="V199:Z199"/>
    <mergeCell ref="AU200:AV200"/>
    <mergeCell ref="AW200:AX200"/>
    <mergeCell ref="AY200:AZ200"/>
    <mergeCell ref="BA200:BB200"/>
    <mergeCell ref="BC200:BD200"/>
    <mergeCell ref="BE200:BL200"/>
    <mergeCell ref="V200:Z200"/>
    <mergeCell ref="AA200:AC200"/>
    <mergeCell ref="AD200:AF200"/>
    <mergeCell ref="AG200:AH200"/>
    <mergeCell ref="AI200:AN200"/>
    <mergeCell ref="AO200:AT200"/>
    <mergeCell ref="AW199:AX199"/>
    <mergeCell ref="AY199:AZ199"/>
    <mergeCell ref="BA199:BB199"/>
    <mergeCell ref="BC199:BD199"/>
    <mergeCell ref="BE199:BL199"/>
    <mergeCell ref="AW198:AX198"/>
    <mergeCell ref="AY198:AZ198"/>
    <mergeCell ref="BA198:BB198"/>
    <mergeCell ref="BC198:BD198"/>
    <mergeCell ref="BE198:BL198"/>
    <mergeCell ref="V198:Z198"/>
    <mergeCell ref="AA198:AC198"/>
    <mergeCell ref="AD198:AF198"/>
    <mergeCell ref="AG198:AH198"/>
    <mergeCell ref="AI198:AN198"/>
    <mergeCell ref="AO198:AT198"/>
    <mergeCell ref="AW197:AX197"/>
    <mergeCell ref="AY197:AZ197"/>
    <mergeCell ref="BA197:BB197"/>
    <mergeCell ref="BC197:BD197"/>
    <mergeCell ref="BE197:BL197"/>
    <mergeCell ref="A200:B200"/>
    <mergeCell ref="C200:F200"/>
    <mergeCell ref="G200:J200"/>
    <mergeCell ref="K200:N200"/>
    <mergeCell ref="Q200:U200"/>
    <mergeCell ref="AA199:AC199"/>
    <mergeCell ref="AD199:AF199"/>
    <mergeCell ref="AG199:AH199"/>
    <mergeCell ref="AI199:AN199"/>
    <mergeCell ref="AO199:AT199"/>
    <mergeCell ref="AU199:AV199"/>
    <mergeCell ref="A199:B199"/>
    <mergeCell ref="C199:F199"/>
    <mergeCell ref="G199:J199"/>
    <mergeCell ref="K199:N199"/>
    <mergeCell ref="Q199:U199"/>
    <mergeCell ref="A198:B198"/>
    <mergeCell ref="C198:F198"/>
    <mergeCell ref="G198:J198"/>
    <mergeCell ref="K198:N198"/>
    <mergeCell ref="Q198:U198"/>
    <mergeCell ref="AA197:AC197"/>
    <mergeCell ref="AD197:AF197"/>
    <mergeCell ref="AG197:AH197"/>
    <mergeCell ref="AI197:AN197"/>
    <mergeCell ref="AO197:AT197"/>
    <mergeCell ref="AU197:AV197"/>
    <mergeCell ref="A197:B197"/>
    <mergeCell ref="C197:F197"/>
    <mergeCell ref="G197:J197"/>
    <mergeCell ref="K197:N197"/>
    <mergeCell ref="Q197:U197"/>
    <mergeCell ref="V197:Z197"/>
    <mergeCell ref="AU198:AV198"/>
    <mergeCell ref="V195:Z195"/>
    <mergeCell ref="AU196:AV196"/>
    <mergeCell ref="AW196:AX196"/>
    <mergeCell ref="AY196:AZ196"/>
    <mergeCell ref="BA196:BB196"/>
    <mergeCell ref="BC196:BD196"/>
    <mergeCell ref="BE196:BL196"/>
    <mergeCell ref="V196:Z196"/>
    <mergeCell ref="AA196:AC196"/>
    <mergeCell ref="AD196:AF196"/>
    <mergeCell ref="AG196:AH196"/>
    <mergeCell ref="AI196:AN196"/>
    <mergeCell ref="AO196:AT196"/>
    <mergeCell ref="AW195:AX195"/>
    <mergeCell ref="AY195:AZ195"/>
    <mergeCell ref="BA195:BB195"/>
    <mergeCell ref="BC195:BD195"/>
    <mergeCell ref="BE195:BL195"/>
    <mergeCell ref="AW194:AX194"/>
    <mergeCell ref="AY194:AZ194"/>
    <mergeCell ref="BA194:BB194"/>
    <mergeCell ref="BC194:BD194"/>
    <mergeCell ref="BE194:BL194"/>
    <mergeCell ref="V194:Z194"/>
    <mergeCell ref="AA194:AC194"/>
    <mergeCell ref="AD194:AF194"/>
    <mergeCell ref="AG194:AH194"/>
    <mergeCell ref="AI194:AN194"/>
    <mergeCell ref="AO194:AT194"/>
    <mergeCell ref="AW193:AX193"/>
    <mergeCell ref="AY193:AZ193"/>
    <mergeCell ref="BA193:BB193"/>
    <mergeCell ref="BC193:BD193"/>
    <mergeCell ref="BE193:BL193"/>
    <mergeCell ref="A196:B196"/>
    <mergeCell ref="C196:F196"/>
    <mergeCell ref="G196:J196"/>
    <mergeCell ref="K196:N196"/>
    <mergeCell ref="Q196:U196"/>
    <mergeCell ref="AA195:AC195"/>
    <mergeCell ref="AD195:AF195"/>
    <mergeCell ref="AG195:AH195"/>
    <mergeCell ref="AI195:AN195"/>
    <mergeCell ref="AO195:AT195"/>
    <mergeCell ref="AU195:AV195"/>
    <mergeCell ref="A195:B195"/>
    <mergeCell ref="C195:F195"/>
    <mergeCell ref="G195:J195"/>
    <mergeCell ref="K195:N195"/>
    <mergeCell ref="Q195:U195"/>
    <mergeCell ref="A194:B194"/>
    <mergeCell ref="C194:F194"/>
    <mergeCell ref="G194:J194"/>
    <mergeCell ref="K194:N194"/>
    <mergeCell ref="Q194:U194"/>
    <mergeCell ref="AA193:AC193"/>
    <mergeCell ref="AD193:AF193"/>
    <mergeCell ref="AG193:AH193"/>
    <mergeCell ref="AI193:AN193"/>
    <mergeCell ref="AO193:AT193"/>
    <mergeCell ref="AU193:AV193"/>
    <mergeCell ref="A193:B193"/>
    <mergeCell ref="C193:F193"/>
    <mergeCell ref="G193:J193"/>
    <mergeCell ref="K193:N193"/>
    <mergeCell ref="Q193:U193"/>
    <mergeCell ref="V193:Z193"/>
    <mergeCell ref="AU194:AV194"/>
    <mergeCell ref="V191:Z191"/>
    <mergeCell ref="AU192:AV192"/>
    <mergeCell ref="AW192:AX192"/>
    <mergeCell ref="AY192:AZ192"/>
    <mergeCell ref="BA192:BB192"/>
    <mergeCell ref="BC192:BD192"/>
    <mergeCell ref="BE192:BL192"/>
    <mergeCell ref="V192:Z192"/>
    <mergeCell ref="AA192:AC192"/>
    <mergeCell ref="AD192:AF192"/>
    <mergeCell ref="AG192:AH192"/>
    <mergeCell ref="AI192:AN192"/>
    <mergeCell ref="AO192:AT192"/>
    <mergeCell ref="AW191:AX191"/>
    <mergeCell ref="AY191:AZ191"/>
    <mergeCell ref="BA191:BB191"/>
    <mergeCell ref="BC191:BD191"/>
    <mergeCell ref="BE191:BL191"/>
    <mergeCell ref="AW190:AX190"/>
    <mergeCell ref="AY190:AZ190"/>
    <mergeCell ref="BA190:BB190"/>
    <mergeCell ref="BC190:BD190"/>
    <mergeCell ref="BE190:BL190"/>
    <mergeCell ref="V190:Z190"/>
    <mergeCell ref="AA190:AC190"/>
    <mergeCell ref="AD190:AF190"/>
    <mergeCell ref="AG190:AH190"/>
    <mergeCell ref="AI190:AN190"/>
    <mergeCell ref="AO190:AT190"/>
    <mergeCell ref="AW189:AX189"/>
    <mergeCell ref="AY189:AZ189"/>
    <mergeCell ref="BA189:BB189"/>
    <mergeCell ref="BC189:BD189"/>
    <mergeCell ref="BE189:BL189"/>
    <mergeCell ref="A192:B192"/>
    <mergeCell ref="C192:F192"/>
    <mergeCell ref="G192:J192"/>
    <mergeCell ref="K192:N192"/>
    <mergeCell ref="Q192:U192"/>
    <mergeCell ref="AA191:AC191"/>
    <mergeCell ref="AD191:AF191"/>
    <mergeCell ref="AG191:AH191"/>
    <mergeCell ref="AI191:AN191"/>
    <mergeCell ref="AO191:AT191"/>
    <mergeCell ref="AU191:AV191"/>
    <mergeCell ref="A191:B191"/>
    <mergeCell ref="C191:F191"/>
    <mergeCell ref="G191:J191"/>
    <mergeCell ref="K191:N191"/>
    <mergeCell ref="Q191:U191"/>
    <mergeCell ref="A190:B190"/>
    <mergeCell ref="C190:F190"/>
    <mergeCell ref="G190:J190"/>
    <mergeCell ref="K190:N190"/>
    <mergeCell ref="Q190:U190"/>
    <mergeCell ref="AA189:AC189"/>
    <mergeCell ref="AD189:AF189"/>
    <mergeCell ref="AG189:AH189"/>
    <mergeCell ref="AI189:AN189"/>
    <mergeCell ref="AO189:AT189"/>
    <mergeCell ref="AU189:AV189"/>
    <mergeCell ref="A189:B189"/>
    <mergeCell ref="C189:F189"/>
    <mergeCell ref="G189:J189"/>
    <mergeCell ref="K189:N189"/>
    <mergeCell ref="Q189:U189"/>
    <mergeCell ref="V189:Z189"/>
    <mergeCell ref="AU190:AV190"/>
    <mergeCell ref="V187:Z187"/>
    <mergeCell ref="AU188:AV188"/>
    <mergeCell ref="AW188:AX188"/>
    <mergeCell ref="AY188:AZ188"/>
    <mergeCell ref="BA188:BB188"/>
    <mergeCell ref="BC188:BD188"/>
    <mergeCell ref="BE188:BL188"/>
    <mergeCell ref="V188:Z188"/>
    <mergeCell ref="AA188:AC188"/>
    <mergeCell ref="AD188:AF188"/>
    <mergeCell ref="AG188:AH188"/>
    <mergeCell ref="AI188:AN188"/>
    <mergeCell ref="AO188:AT188"/>
    <mergeCell ref="AW187:AX187"/>
    <mergeCell ref="AY187:AZ187"/>
    <mergeCell ref="BA187:BB187"/>
    <mergeCell ref="BC187:BD187"/>
    <mergeCell ref="BE187:BL187"/>
    <mergeCell ref="AW186:AX186"/>
    <mergeCell ref="AY186:AZ186"/>
    <mergeCell ref="BA186:BB186"/>
    <mergeCell ref="BC186:BD186"/>
    <mergeCell ref="BE186:BL186"/>
    <mergeCell ref="V186:Z186"/>
    <mergeCell ref="AA186:AC186"/>
    <mergeCell ref="AD186:AF186"/>
    <mergeCell ref="AG186:AH186"/>
    <mergeCell ref="AI186:AN186"/>
    <mergeCell ref="AO186:AT186"/>
    <mergeCell ref="AW185:AX185"/>
    <mergeCell ref="AY185:AZ185"/>
    <mergeCell ref="BA185:BB185"/>
    <mergeCell ref="BC185:BD185"/>
    <mergeCell ref="BE185:BL185"/>
    <mergeCell ref="A188:B188"/>
    <mergeCell ref="C188:F188"/>
    <mergeCell ref="G188:J188"/>
    <mergeCell ref="K188:N188"/>
    <mergeCell ref="Q188:U188"/>
    <mergeCell ref="AA187:AC187"/>
    <mergeCell ref="AD187:AF187"/>
    <mergeCell ref="AG187:AH187"/>
    <mergeCell ref="AI187:AN187"/>
    <mergeCell ref="AO187:AT187"/>
    <mergeCell ref="AU187:AV187"/>
    <mergeCell ref="A187:B187"/>
    <mergeCell ref="C187:F187"/>
    <mergeCell ref="G187:J187"/>
    <mergeCell ref="K187:N187"/>
    <mergeCell ref="Q187:U187"/>
    <mergeCell ref="A186:B186"/>
    <mergeCell ref="C186:F186"/>
    <mergeCell ref="G186:J186"/>
    <mergeCell ref="K186:N186"/>
    <mergeCell ref="Q186:U186"/>
    <mergeCell ref="AA185:AC185"/>
    <mergeCell ref="AD185:AF185"/>
    <mergeCell ref="AG185:AH185"/>
    <mergeCell ref="AI185:AN185"/>
    <mergeCell ref="AO185:AT185"/>
    <mergeCell ref="AU185:AV185"/>
    <mergeCell ref="A185:B185"/>
    <mergeCell ref="C185:F185"/>
    <mergeCell ref="G185:J185"/>
    <mergeCell ref="K185:N185"/>
    <mergeCell ref="Q185:U185"/>
    <mergeCell ref="V185:Z185"/>
    <mergeCell ref="AU186:AV186"/>
    <mergeCell ref="V183:Z183"/>
    <mergeCell ref="AU184:AV184"/>
    <mergeCell ref="AW184:AX184"/>
    <mergeCell ref="AY184:AZ184"/>
    <mergeCell ref="BA184:BB184"/>
    <mergeCell ref="BC184:BD184"/>
    <mergeCell ref="BE184:BL184"/>
    <mergeCell ref="V184:Z184"/>
    <mergeCell ref="AA184:AC184"/>
    <mergeCell ref="AD184:AF184"/>
    <mergeCell ref="AG184:AH184"/>
    <mergeCell ref="AI184:AN184"/>
    <mergeCell ref="AO184:AT184"/>
    <mergeCell ref="AW183:AX183"/>
    <mergeCell ref="AY183:AZ183"/>
    <mergeCell ref="BA183:BB183"/>
    <mergeCell ref="BC183:BD183"/>
    <mergeCell ref="BE183:BL183"/>
    <mergeCell ref="AW182:AX182"/>
    <mergeCell ref="AY182:AZ182"/>
    <mergeCell ref="BA182:BB182"/>
    <mergeCell ref="BC182:BD182"/>
    <mergeCell ref="BE182:BL182"/>
    <mergeCell ref="V182:Z182"/>
    <mergeCell ref="AA182:AC182"/>
    <mergeCell ref="AD182:AF182"/>
    <mergeCell ref="AG182:AH182"/>
    <mergeCell ref="AI182:AN182"/>
    <mergeCell ref="AO182:AT182"/>
    <mergeCell ref="AW181:AX181"/>
    <mergeCell ref="AY181:AZ181"/>
    <mergeCell ref="BA181:BB181"/>
    <mergeCell ref="BC181:BD181"/>
    <mergeCell ref="BE181:BL181"/>
    <mergeCell ref="A184:B184"/>
    <mergeCell ref="C184:F184"/>
    <mergeCell ref="G184:J184"/>
    <mergeCell ref="K184:N184"/>
    <mergeCell ref="Q184:U184"/>
    <mergeCell ref="AA183:AC183"/>
    <mergeCell ref="AD183:AF183"/>
    <mergeCell ref="AG183:AH183"/>
    <mergeCell ref="AI183:AN183"/>
    <mergeCell ref="AO183:AT183"/>
    <mergeCell ref="AU183:AV183"/>
    <mergeCell ref="A183:B183"/>
    <mergeCell ref="C183:F183"/>
    <mergeCell ref="G183:J183"/>
    <mergeCell ref="K183:N183"/>
    <mergeCell ref="Q183:U183"/>
    <mergeCell ref="A182:B182"/>
    <mergeCell ref="C182:F182"/>
    <mergeCell ref="G182:J182"/>
    <mergeCell ref="K182:N182"/>
    <mergeCell ref="Q182:U182"/>
    <mergeCell ref="AA181:AC181"/>
    <mergeCell ref="AD181:AF181"/>
    <mergeCell ref="AG181:AH181"/>
    <mergeCell ref="AI181:AN181"/>
    <mergeCell ref="AO181:AT181"/>
    <mergeCell ref="AU181:AV181"/>
    <mergeCell ref="A181:B181"/>
    <mergeCell ref="C181:F181"/>
    <mergeCell ref="G181:J181"/>
    <mergeCell ref="K181:N181"/>
    <mergeCell ref="Q181:U181"/>
    <mergeCell ref="V181:Z181"/>
    <mergeCell ref="AU182:AV182"/>
    <mergeCell ref="V179:Z179"/>
    <mergeCell ref="AU180:AV180"/>
    <mergeCell ref="AW180:AX180"/>
    <mergeCell ref="AY180:AZ180"/>
    <mergeCell ref="BA180:BB180"/>
    <mergeCell ref="BC180:BD180"/>
    <mergeCell ref="BE180:BL180"/>
    <mergeCell ref="V180:Z180"/>
    <mergeCell ref="AA180:AC180"/>
    <mergeCell ref="AD180:AF180"/>
    <mergeCell ref="AG180:AH180"/>
    <mergeCell ref="AI180:AN180"/>
    <mergeCell ref="AO180:AT180"/>
    <mergeCell ref="AW179:AX179"/>
    <mergeCell ref="AY179:AZ179"/>
    <mergeCell ref="BA179:BB179"/>
    <mergeCell ref="BC179:BD179"/>
    <mergeCell ref="BE179:BL179"/>
    <mergeCell ref="AW178:AX178"/>
    <mergeCell ref="AY178:AZ178"/>
    <mergeCell ref="BA178:BB178"/>
    <mergeCell ref="BC178:BD178"/>
    <mergeCell ref="BE178:BL178"/>
    <mergeCell ref="V178:Z178"/>
    <mergeCell ref="AA178:AC178"/>
    <mergeCell ref="AD178:AF178"/>
    <mergeCell ref="AG178:AH178"/>
    <mergeCell ref="AI178:AN178"/>
    <mergeCell ref="AO178:AT178"/>
    <mergeCell ref="AW177:AX177"/>
    <mergeCell ref="AY177:AZ177"/>
    <mergeCell ref="BA177:BB177"/>
    <mergeCell ref="BC177:BD177"/>
    <mergeCell ref="BE177:BL177"/>
    <mergeCell ref="A180:B180"/>
    <mergeCell ref="C180:F180"/>
    <mergeCell ref="G180:J180"/>
    <mergeCell ref="K180:N180"/>
    <mergeCell ref="Q180:U180"/>
    <mergeCell ref="AA179:AC179"/>
    <mergeCell ref="AD179:AF179"/>
    <mergeCell ref="AG179:AH179"/>
    <mergeCell ref="AI179:AN179"/>
    <mergeCell ref="AO179:AT179"/>
    <mergeCell ref="AU179:AV179"/>
    <mergeCell ref="A179:B179"/>
    <mergeCell ref="C179:F179"/>
    <mergeCell ref="G179:J179"/>
    <mergeCell ref="K179:N179"/>
    <mergeCell ref="Q179:U179"/>
    <mergeCell ref="A178:B178"/>
    <mergeCell ref="C178:F178"/>
    <mergeCell ref="G178:J178"/>
    <mergeCell ref="K178:N178"/>
    <mergeCell ref="Q178:U178"/>
    <mergeCell ref="AA177:AC177"/>
    <mergeCell ref="AD177:AF177"/>
    <mergeCell ref="AG177:AH177"/>
    <mergeCell ref="AI177:AN177"/>
    <mergeCell ref="AO177:AT177"/>
    <mergeCell ref="AU177:AV177"/>
    <mergeCell ref="A177:B177"/>
    <mergeCell ref="C177:F177"/>
    <mergeCell ref="G177:J177"/>
    <mergeCell ref="K177:N177"/>
    <mergeCell ref="Q177:U177"/>
    <mergeCell ref="V177:Z177"/>
    <mergeCell ref="AU178:AV178"/>
    <mergeCell ref="V175:Z175"/>
    <mergeCell ref="AU176:AV176"/>
    <mergeCell ref="AW176:AX176"/>
    <mergeCell ref="AY176:AZ176"/>
    <mergeCell ref="BA176:BB176"/>
    <mergeCell ref="BC176:BD176"/>
    <mergeCell ref="BE176:BL176"/>
    <mergeCell ref="V176:Z176"/>
    <mergeCell ref="AA176:AC176"/>
    <mergeCell ref="AD176:AF176"/>
    <mergeCell ref="AG176:AH176"/>
    <mergeCell ref="AI176:AN176"/>
    <mergeCell ref="AO176:AT176"/>
    <mergeCell ref="AW175:AX175"/>
    <mergeCell ref="AY175:AZ175"/>
    <mergeCell ref="BA175:BB175"/>
    <mergeCell ref="BC175:BD175"/>
    <mergeCell ref="BE175:BL175"/>
    <mergeCell ref="AW174:AX174"/>
    <mergeCell ref="AY174:AZ174"/>
    <mergeCell ref="BA174:BB174"/>
    <mergeCell ref="BC174:BD174"/>
    <mergeCell ref="BE174:BL174"/>
    <mergeCell ref="V174:Z174"/>
    <mergeCell ref="AA174:AC174"/>
    <mergeCell ref="AD174:AF174"/>
    <mergeCell ref="AG174:AH174"/>
    <mergeCell ref="AI174:AN174"/>
    <mergeCell ref="AO174:AT174"/>
    <mergeCell ref="AW173:AX173"/>
    <mergeCell ref="AY173:AZ173"/>
    <mergeCell ref="BA173:BB173"/>
    <mergeCell ref="BC173:BD173"/>
    <mergeCell ref="BE173:BL173"/>
    <mergeCell ref="A176:B176"/>
    <mergeCell ref="C176:F176"/>
    <mergeCell ref="G176:J176"/>
    <mergeCell ref="K176:N176"/>
    <mergeCell ref="Q176:U176"/>
    <mergeCell ref="AA175:AC175"/>
    <mergeCell ref="AD175:AF175"/>
    <mergeCell ref="AG175:AH175"/>
    <mergeCell ref="AI175:AN175"/>
    <mergeCell ref="AO175:AT175"/>
    <mergeCell ref="AU175:AV175"/>
    <mergeCell ref="A175:B175"/>
    <mergeCell ref="C175:F175"/>
    <mergeCell ref="G175:J175"/>
    <mergeCell ref="K175:N175"/>
    <mergeCell ref="Q175:U175"/>
    <mergeCell ref="A174:B174"/>
    <mergeCell ref="C174:F174"/>
    <mergeCell ref="G174:J174"/>
    <mergeCell ref="K174:N174"/>
    <mergeCell ref="Q174:U174"/>
    <mergeCell ref="AA173:AC173"/>
    <mergeCell ref="AD173:AF173"/>
    <mergeCell ref="AG173:AH173"/>
    <mergeCell ref="AI173:AN173"/>
    <mergeCell ref="AO173:AT173"/>
    <mergeCell ref="AU173:AV173"/>
    <mergeCell ref="A173:B173"/>
    <mergeCell ref="C173:F173"/>
    <mergeCell ref="G173:J173"/>
    <mergeCell ref="K173:N173"/>
    <mergeCell ref="Q173:U173"/>
    <mergeCell ref="V173:Z173"/>
    <mergeCell ref="AU174:AV174"/>
    <mergeCell ref="V171:Z171"/>
    <mergeCell ref="AU172:AV172"/>
    <mergeCell ref="AW172:AX172"/>
    <mergeCell ref="AY172:AZ172"/>
    <mergeCell ref="BA172:BB172"/>
    <mergeCell ref="BC172:BD172"/>
    <mergeCell ref="BE172:BL172"/>
    <mergeCell ref="V172:Z172"/>
    <mergeCell ref="AA172:AC172"/>
    <mergeCell ref="AD172:AF172"/>
    <mergeCell ref="AG172:AH172"/>
    <mergeCell ref="AI172:AN172"/>
    <mergeCell ref="AO172:AT172"/>
    <mergeCell ref="AW171:AX171"/>
    <mergeCell ref="AY171:AZ171"/>
    <mergeCell ref="BA171:BB171"/>
    <mergeCell ref="BC171:BD171"/>
    <mergeCell ref="BE171:BL171"/>
    <mergeCell ref="AW170:AX170"/>
    <mergeCell ref="AY170:AZ170"/>
    <mergeCell ref="BA170:BB170"/>
    <mergeCell ref="BC170:BD170"/>
    <mergeCell ref="BE170:BL170"/>
    <mergeCell ref="V170:Z170"/>
    <mergeCell ref="AA170:AC170"/>
    <mergeCell ref="AD170:AF170"/>
    <mergeCell ref="AG170:AH170"/>
    <mergeCell ref="AI170:AN170"/>
    <mergeCell ref="AO170:AT170"/>
    <mergeCell ref="AW169:AX169"/>
    <mergeCell ref="AY169:AZ169"/>
    <mergeCell ref="BA169:BB169"/>
    <mergeCell ref="BC169:BD169"/>
    <mergeCell ref="BE169:BL169"/>
    <mergeCell ref="A172:B172"/>
    <mergeCell ref="C172:F172"/>
    <mergeCell ref="G172:J172"/>
    <mergeCell ref="K172:N172"/>
    <mergeCell ref="Q172:U172"/>
    <mergeCell ref="AA171:AC171"/>
    <mergeCell ref="AD171:AF171"/>
    <mergeCell ref="AG171:AH171"/>
    <mergeCell ref="AI171:AN171"/>
    <mergeCell ref="AO171:AT171"/>
    <mergeCell ref="AU171:AV171"/>
    <mergeCell ref="A171:B171"/>
    <mergeCell ref="C171:F171"/>
    <mergeCell ref="G171:J171"/>
    <mergeCell ref="K171:N171"/>
    <mergeCell ref="Q171:U171"/>
    <mergeCell ref="A170:B170"/>
    <mergeCell ref="C170:F170"/>
    <mergeCell ref="G170:J170"/>
    <mergeCell ref="K170:N170"/>
    <mergeCell ref="Q170:U170"/>
    <mergeCell ref="AA169:AC169"/>
    <mergeCell ref="AD169:AF169"/>
    <mergeCell ref="AG169:AH169"/>
    <mergeCell ref="AI169:AN169"/>
    <mergeCell ref="AO169:AT169"/>
    <mergeCell ref="AU169:AV169"/>
    <mergeCell ref="A169:B169"/>
    <mergeCell ref="C169:F169"/>
    <mergeCell ref="G169:J169"/>
    <mergeCell ref="K169:N169"/>
    <mergeCell ref="Q169:U169"/>
    <mergeCell ref="V169:Z169"/>
    <mergeCell ref="AU170:AV170"/>
    <mergeCell ref="V167:Z167"/>
    <mergeCell ref="AU168:AV168"/>
    <mergeCell ref="AW168:AX168"/>
    <mergeCell ref="AY168:AZ168"/>
    <mergeCell ref="BA168:BB168"/>
    <mergeCell ref="BC168:BD168"/>
    <mergeCell ref="BE168:BL168"/>
    <mergeCell ref="V168:Z168"/>
    <mergeCell ref="AA168:AC168"/>
    <mergeCell ref="AD168:AF168"/>
    <mergeCell ref="AG168:AH168"/>
    <mergeCell ref="AI168:AN168"/>
    <mergeCell ref="AO168:AT168"/>
    <mergeCell ref="AW167:AX167"/>
    <mergeCell ref="AY167:AZ167"/>
    <mergeCell ref="BA167:BB167"/>
    <mergeCell ref="BC167:BD167"/>
    <mergeCell ref="BE167:BL167"/>
    <mergeCell ref="AW166:AX166"/>
    <mergeCell ref="AY166:AZ166"/>
    <mergeCell ref="BA166:BB166"/>
    <mergeCell ref="BC166:BD166"/>
    <mergeCell ref="BE166:BL166"/>
    <mergeCell ref="V166:Z166"/>
    <mergeCell ref="AA166:AC166"/>
    <mergeCell ref="AD166:AF166"/>
    <mergeCell ref="AG166:AH166"/>
    <mergeCell ref="AI166:AN166"/>
    <mergeCell ref="AO166:AT166"/>
    <mergeCell ref="AW165:AX165"/>
    <mergeCell ref="AY165:AZ165"/>
    <mergeCell ref="BA165:BB165"/>
    <mergeCell ref="BC165:BD165"/>
    <mergeCell ref="BE165:BL165"/>
    <mergeCell ref="A168:B168"/>
    <mergeCell ref="C168:F168"/>
    <mergeCell ref="G168:J168"/>
    <mergeCell ref="K168:N168"/>
    <mergeCell ref="Q168:U168"/>
    <mergeCell ref="AA167:AC167"/>
    <mergeCell ref="AD167:AF167"/>
    <mergeCell ref="AG167:AH167"/>
    <mergeCell ref="AI167:AN167"/>
    <mergeCell ref="AO167:AT167"/>
    <mergeCell ref="AU167:AV167"/>
    <mergeCell ref="A167:B167"/>
    <mergeCell ref="C167:F167"/>
    <mergeCell ref="G167:J167"/>
    <mergeCell ref="K167:N167"/>
    <mergeCell ref="Q167:U167"/>
    <mergeCell ref="A166:B166"/>
    <mergeCell ref="C166:F166"/>
    <mergeCell ref="G166:J166"/>
    <mergeCell ref="K166:N166"/>
    <mergeCell ref="Q166:U166"/>
    <mergeCell ref="AA165:AC165"/>
    <mergeCell ref="AD165:AF165"/>
    <mergeCell ref="AG165:AH165"/>
    <mergeCell ref="AI165:AN165"/>
    <mergeCell ref="AO165:AT165"/>
    <mergeCell ref="AU165:AV165"/>
    <mergeCell ref="A165:B165"/>
    <mergeCell ref="C165:F165"/>
    <mergeCell ref="G165:J165"/>
    <mergeCell ref="K165:N165"/>
    <mergeCell ref="Q165:U165"/>
    <mergeCell ref="V165:Z165"/>
    <mergeCell ref="AU166:AV166"/>
    <mergeCell ref="V163:Z163"/>
    <mergeCell ref="AU164:AV164"/>
    <mergeCell ref="AW164:AX164"/>
    <mergeCell ref="AY164:AZ164"/>
    <mergeCell ref="BA164:BB164"/>
    <mergeCell ref="BC164:BD164"/>
    <mergeCell ref="BE164:BL164"/>
    <mergeCell ref="V164:Z164"/>
    <mergeCell ref="AA164:AC164"/>
    <mergeCell ref="AD164:AF164"/>
    <mergeCell ref="AG164:AH164"/>
    <mergeCell ref="AI164:AN164"/>
    <mergeCell ref="AO164:AT164"/>
    <mergeCell ref="AW163:AX163"/>
    <mergeCell ref="AY163:AZ163"/>
    <mergeCell ref="BA163:BB163"/>
    <mergeCell ref="BC163:BD163"/>
    <mergeCell ref="BE163:BL163"/>
    <mergeCell ref="AW162:AX162"/>
    <mergeCell ref="AY162:AZ162"/>
    <mergeCell ref="BA162:BB162"/>
    <mergeCell ref="BC162:BD162"/>
    <mergeCell ref="BE162:BL162"/>
    <mergeCell ref="V162:Z162"/>
    <mergeCell ref="AA162:AC162"/>
    <mergeCell ref="AD162:AF162"/>
    <mergeCell ref="AG162:AH162"/>
    <mergeCell ref="AI162:AN162"/>
    <mergeCell ref="AO162:AT162"/>
    <mergeCell ref="AW161:AX161"/>
    <mergeCell ref="AY161:AZ161"/>
    <mergeCell ref="BA161:BB161"/>
    <mergeCell ref="BC161:BD161"/>
    <mergeCell ref="BE161:BL161"/>
    <mergeCell ref="A164:B164"/>
    <mergeCell ref="C164:F164"/>
    <mergeCell ref="G164:J164"/>
    <mergeCell ref="K164:N164"/>
    <mergeCell ref="Q164:U164"/>
    <mergeCell ref="AA163:AC163"/>
    <mergeCell ref="AD163:AF163"/>
    <mergeCell ref="AG163:AH163"/>
    <mergeCell ref="AI163:AN163"/>
    <mergeCell ref="AO163:AT163"/>
    <mergeCell ref="AU163:AV163"/>
    <mergeCell ref="A163:B163"/>
    <mergeCell ref="C163:F163"/>
    <mergeCell ref="G163:J163"/>
    <mergeCell ref="K163:N163"/>
    <mergeCell ref="Q163:U163"/>
    <mergeCell ref="A162:B162"/>
    <mergeCell ref="C162:F162"/>
    <mergeCell ref="G162:J162"/>
    <mergeCell ref="K162:N162"/>
    <mergeCell ref="Q162:U162"/>
    <mergeCell ref="AA161:AC161"/>
    <mergeCell ref="AD161:AF161"/>
    <mergeCell ref="AG161:AH161"/>
    <mergeCell ref="AI161:AN161"/>
    <mergeCell ref="AO161:AT161"/>
    <mergeCell ref="AU161:AV161"/>
    <mergeCell ref="A161:B161"/>
    <mergeCell ref="C161:F161"/>
    <mergeCell ref="G161:J161"/>
    <mergeCell ref="K161:N161"/>
    <mergeCell ref="Q161:U161"/>
    <mergeCell ref="V161:Z161"/>
    <mergeCell ref="AU162:AV162"/>
    <mergeCell ref="V159:Z159"/>
    <mergeCell ref="AU160:AV160"/>
    <mergeCell ref="AW160:AX160"/>
    <mergeCell ref="AY160:AZ160"/>
    <mergeCell ref="BA160:BB160"/>
    <mergeCell ref="BC160:BD160"/>
    <mergeCell ref="BE160:BL160"/>
    <mergeCell ref="V160:Z160"/>
    <mergeCell ref="AA160:AC160"/>
    <mergeCell ref="AD160:AF160"/>
    <mergeCell ref="AG160:AH160"/>
    <mergeCell ref="AI160:AN160"/>
    <mergeCell ref="AO160:AT160"/>
    <mergeCell ref="AW159:AX159"/>
    <mergeCell ref="AY159:AZ159"/>
    <mergeCell ref="BA159:BB159"/>
    <mergeCell ref="BC159:BD159"/>
    <mergeCell ref="BE159:BL159"/>
    <mergeCell ref="AW158:AX158"/>
    <mergeCell ref="AY158:AZ158"/>
    <mergeCell ref="BA158:BB158"/>
    <mergeCell ref="BC158:BD158"/>
    <mergeCell ref="BE158:BL158"/>
    <mergeCell ref="V158:Z158"/>
    <mergeCell ref="AA158:AC158"/>
    <mergeCell ref="AD158:AF158"/>
    <mergeCell ref="AG158:AH158"/>
    <mergeCell ref="AI158:AN158"/>
    <mergeCell ref="AO158:AT158"/>
    <mergeCell ref="AW157:AX157"/>
    <mergeCell ref="AY157:AZ157"/>
    <mergeCell ref="BA157:BB157"/>
    <mergeCell ref="BC157:BD157"/>
    <mergeCell ref="BE157:BL157"/>
    <mergeCell ref="A160:B160"/>
    <mergeCell ref="C160:F160"/>
    <mergeCell ref="G160:J160"/>
    <mergeCell ref="K160:N160"/>
    <mergeCell ref="Q160:U160"/>
    <mergeCell ref="AA159:AC159"/>
    <mergeCell ref="AD159:AF159"/>
    <mergeCell ref="AG159:AH159"/>
    <mergeCell ref="AI159:AN159"/>
    <mergeCell ref="AO159:AT159"/>
    <mergeCell ref="AU159:AV159"/>
    <mergeCell ref="A159:B159"/>
    <mergeCell ref="C159:F159"/>
    <mergeCell ref="G159:J159"/>
    <mergeCell ref="K159:N159"/>
    <mergeCell ref="Q159:U159"/>
    <mergeCell ref="A158:B158"/>
    <mergeCell ref="C158:F158"/>
    <mergeCell ref="G158:J158"/>
    <mergeCell ref="K158:N158"/>
    <mergeCell ref="Q158:U158"/>
    <mergeCell ref="AA157:AC157"/>
    <mergeCell ref="AD157:AF157"/>
    <mergeCell ref="AG157:AH157"/>
    <mergeCell ref="AI157:AN157"/>
    <mergeCell ref="AO157:AT157"/>
    <mergeCell ref="AU157:AV157"/>
    <mergeCell ref="A157:B157"/>
    <mergeCell ref="C157:F157"/>
    <mergeCell ref="G157:J157"/>
    <mergeCell ref="K157:N157"/>
    <mergeCell ref="Q157:U157"/>
    <mergeCell ref="V157:Z157"/>
    <mergeCell ref="AU158:AV158"/>
    <mergeCell ref="V155:Z155"/>
    <mergeCell ref="AU156:AV156"/>
    <mergeCell ref="AW156:AX156"/>
    <mergeCell ref="AY156:AZ156"/>
    <mergeCell ref="BA156:BB156"/>
    <mergeCell ref="BC156:BD156"/>
    <mergeCell ref="BE156:BL156"/>
    <mergeCell ref="V156:Z156"/>
    <mergeCell ref="AA156:AC156"/>
    <mergeCell ref="AD156:AF156"/>
    <mergeCell ref="AG156:AH156"/>
    <mergeCell ref="AI156:AN156"/>
    <mergeCell ref="AO156:AT156"/>
    <mergeCell ref="AW155:AX155"/>
    <mergeCell ref="AY155:AZ155"/>
    <mergeCell ref="BA155:BB155"/>
    <mergeCell ref="BC155:BD155"/>
    <mergeCell ref="BE155:BL155"/>
    <mergeCell ref="AW154:AX154"/>
    <mergeCell ref="AY154:AZ154"/>
    <mergeCell ref="BA154:BB154"/>
    <mergeCell ref="BC154:BD154"/>
    <mergeCell ref="BE154:BL154"/>
    <mergeCell ref="V154:Z154"/>
    <mergeCell ref="AA154:AC154"/>
    <mergeCell ref="AD154:AF154"/>
    <mergeCell ref="AG154:AH154"/>
    <mergeCell ref="AI154:AN154"/>
    <mergeCell ref="AO154:AT154"/>
    <mergeCell ref="AW153:AX153"/>
    <mergeCell ref="AY153:AZ153"/>
    <mergeCell ref="BA153:BB153"/>
    <mergeCell ref="BC153:BD153"/>
    <mergeCell ref="BE153:BL153"/>
    <mergeCell ref="A156:B156"/>
    <mergeCell ref="C156:F156"/>
    <mergeCell ref="G156:J156"/>
    <mergeCell ref="K156:N156"/>
    <mergeCell ref="Q156:U156"/>
    <mergeCell ref="AA155:AC155"/>
    <mergeCell ref="AD155:AF155"/>
    <mergeCell ref="AG155:AH155"/>
    <mergeCell ref="AI155:AN155"/>
    <mergeCell ref="AO155:AT155"/>
    <mergeCell ref="AU155:AV155"/>
    <mergeCell ref="A155:B155"/>
    <mergeCell ref="C155:F155"/>
    <mergeCell ref="G155:J155"/>
    <mergeCell ref="K155:N155"/>
    <mergeCell ref="Q155:U155"/>
    <mergeCell ref="A154:B154"/>
    <mergeCell ref="C154:F154"/>
    <mergeCell ref="G154:J154"/>
    <mergeCell ref="K154:N154"/>
    <mergeCell ref="Q154:U154"/>
    <mergeCell ref="AA153:AC153"/>
    <mergeCell ref="AD153:AF153"/>
    <mergeCell ref="AG153:AH153"/>
    <mergeCell ref="AI153:AN153"/>
    <mergeCell ref="AO153:AT153"/>
    <mergeCell ref="AU153:AV153"/>
    <mergeCell ref="A153:B153"/>
    <mergeCell ref="C153:F153"/>
    <mergeCell ref="G153:J153"/>
    <mergeCell ref="K153:N153"/>
    <mergeCell ref="Q153:U153"/>
    <mergeCell ref="V153:Z153"/>
    <mergeCell ref="AU154:AV154"/>
    <mergeCell ref="V151:Z151"/>
    <mergeCell ref="AU152:AV152"/>
    <mergeCell ref="AW152:AX152"/>
    <mergeCell ref="AY152:AZ152"/>
    <mergeCell ref="BA152:BB152"/>
    <mergeCell ref="BC152:BD152"/>
    <mergeCell ref="BE152:BL152"/>
    <mergeCell ref="V152:Z152"/>
    <mergeCell ref="AA152:AC152"/>
    <mergeCell ref="AD152:AF152"/>
    <mergeCell ref="AG152:AH152"/>
    <mergeCell ref="AI152:AN152"/>
    <mergeCell ref="AO152:AT152"/>
    <mergeCell ref="AW151:AX151"/>
    <mergeCell ref="AY151:AZ151"/>
    <mergeCell ref="BA151:BB151"/>
    <mergeCell ref="BC151:BD151"/>
    <mergeCell ref="BE151:BL151"/>
    <mergeCell ref="AW150:AX150"/>
    <mergeCell ref="AY150:AZ150"/>
    <mergeCell ref="BA150:BB150"/>
    <mergeCell ref="BC150:BD150"/>
    <mergeCell ref="BE150:BL150"/>
    <mergeCell ref="V150:Z150"/>
    <mergeCell ref="AA150:AC150"/>
    <mergeCell ref="AD150:AF150"/>
    <mergeCell ref="AG150:AH150"/>
    <mergeCell ref="AI150:AN150"/>
    <mergeCell ref="AO150:AT150"/>
    <mergeCell ref="AW149:AX149"/>
    <mergeCell ref="AY149:AZ149"/>
    <mergeCell ref="BA149:BB149"/>
    <mergeCell ref="BC149:BD149"/>
    <mergeCell ref="BE149:BL149"/>
    <mergeCell ref="A152:B152"/>
    <mergeCell ref="C152:F152"/>
    <mergeCell ref="G152:J152"/>
    <mergeCell ref="K152:N152"/>
    <mergeCell ref="Q152:U152"/>
    <mergeCell ref="AA151:AC151"/>
    <mergeCell ref="AD151:AF151"/>
    <mergeCell ref="AG151:AH151"/>
    <mergeCell ref="AI151:AN151"/>
    <mergeCell ref="AO151:AT151"/>
    <mergeCell ref="AU151:AV151"/>
    <mergeCell ref="A151:B151"/>
    <mergeCell ref="C151:F151"/>
    <mergeCell ref="G151:J151"/>
    <mergeCell ref="K151:N151"/>
    <mergeCell ref="Q151:U151"/>
    <mergeCell ref="A150:B150"/>
    <mergeCell ref="C150:F150"/>
    <mergeCell ref="G150:J150"/>
    <mergeCell ref="K150:N150"/>
    <mergeCell ref="Q150:U150"/>
    <mergeCell ref="AA149:AC149"/>
    <mergeCell ref="AD149:AF149"/>
    <mergeCell ref="AG149:AH149"/>
    <mergeCell ref="AI149:AN149"/>
    <mergeCell ref="AO149:AT149"/>
    <mergeCell ref="AU149:AV149"/>
    <mergeCell ref="A149:B149"/>
    <mergeCell ref="C149:F149"/>
    <mergeCell ref="G149:J149"/>
    <mergeCell ref="K149:N149"/>
    <mergeCell ref="Q149:U149"/>
    <mergeCell ref="V149:Z149"/>
    <mergeCell ref="AU150:AV150"/>
    <mergeCell ref="V147:Z147"/>
    <mergeCell ref="AU148:AV148"/>
    <mergeCell ref="AW148:AX148"/>
    <mergeCell ref="AY148:AZ148"/>
    <mergeCell ref="BA148:BB148"/>
    <mergeCell ref="BC148:BD148"/>
    <mergeCell ref="BE148:BL148"/>
    <mergeCell ref="V148:Z148"/>
    <mergeCell ref="AA148:AC148"/>
    <mergeCell ref="AD148:AF148"/>
    <mergeCell ref="AG148:AH148"/>
    <mergeCell ref="AI148:AN148"/>
    <mergeCell ref="AO148:AT148"/>
    <mergeCell ref="AW147:AX147"/>
    <mergeCell ref="AY147:AZ147"/>
    <mergeCell ref="BA147:BB147"/>
    <mergeCell ref="BC147:BD147"/>
    <mergeCell ref="BE147:BL147"/>
    <mergeCell ref="AW146:AX146"/>
    <mergeCell ref="AY146:AZ146"/>
    <mergeCell ref="BA146:BB146"/>
    <mergeCell ref="BC146:BD146"/>
    <mergeCell ref="BE146:BL146"/>
    <mergeCell ref="V146:Z146"/>
    <mergeCell ref="AA146:AC146"/>
    <mergeCell ref="AD146:AF146"/>
    <mergeCell ref="AG146:AH146"/>
    <mergeCell ref="AI146:AN146"/>
    <mergeCell ref="AO146:AT146"/>
    <mergeCell ref="AW145:AX145"/>
    <mergeCell ref="AY145:AZ145"/>
    <mergeCell ref="BA145:BB145"/>
    <mergeCell ref="BC145:BD145"/>
    <mergeCell ref="BE145:BL145"/>
    <mergeCell ref="A148:B148"/>
    <mergeCell ref="C148:F148"/>
    <mergeCell ref="G148:J148"/>
    <mergeCell ref="K148:N148"/>
    <mergeCell ref="Q148:U148"/>
    <mergeCell ref="AA147:AC147"/>
    <mergeCell ref="AD147:AF147"/>
    <mergeCell ref="AG147:AH147"/>
    <mergeCell ref="AI147:AN147"/>
    <mergeCell ref="AO147:AT147"/>
    <mergeCell ref="AU147:AV147"/>
    <mergeCell ref="A147:B147"/>
    <mergeCell ref="C147:F147"/>
    <mergeCell ref="G147:J147"/>
    <mergeCell ref="K147:N147"/>
    <mergeCell ref="Q147:U147"/>
    <mergeCell ref="A146:B146"/>
    <mergeCell ref="C146:F146"/>
    <mergeCell ref="G146:J146"/>
    <mergeCell ref="K146:N146"/>
    <mergeCell ref="Q146:U146"/>
    <mergeCell ref="AA145:AC145"/>
    <mergeCell ref="AD145:AF145"/>
    <mergeCell ref="AG145:AH145"/>
    <mergeCell ref="AI145:AN145"/>
    <mergeCell ref="AO145:AT145"/>
    <mergeCell ref="AU145:AV145"/>
    <mergeCell ref="A145:B145"/>
    <mergeCell ref="C145:F145"/>
    <mergeCell ref="G145:J145"/>
    <mergeCell ref="K145:N145"/>
    <mergeCell ref="Q145:U145"/>
    <mergeCell ref="V145:Z145"/>
    <mergeCell ref="AU146:AV146"/>
    <mergeCell ref="V143:Z143"/>
    <mergeCell ref="AU144:AV144"/>
    <mergeCell ref="AW144:AX144"/>
    <mergeCell ref="AY144:AZ144"/>
    <mergeCell ref="BA144:BB144"/>
    <mergeCell ref="BC144:BD144"/>
    <mergeCell ref="BE144:BL144"/>
    <mergeCell ref="V144:Z144"/>
    <mergeCell ref="AA144:AC144"/>
    <mergeCell ref="AD144:AF144"/>
    <mergeCell ref="AG144:AH144"/>
    <mergeCell ref="AI144:AN144"/>
    <mergeCell ref="AO144:AT144"/>
    <mergeCell ref="AW143:AX143"/>
    <mergeCell ref="AY143:AZ143"/>
    <mergeCell ref="BA143:BB143"/>
    <mergeCell ref="BC143:BD143"/>
    <mergeCell ref="BE143:BL143"/>
    <mergeCell ref="AW142:AX142"/>
    <mergeCell ref="AY142:AZ142"/>
    <mergeCell ref="BA142:BB142"/>
    <mergeCell ref="BC142:BD142"/>
    <mergeCell ref="BE142:BL142"/>
    <mergeCell ref="V142:Z142"/>
    <mergeCell ref="AA142:AC142"/>
    <mergeCell ref="AD142:AF142"/>
    <mergeCell ref="AG142:AH142"/>
    <mergeCell ref="AI142:AN142"/>
    <mergeCell ref="AO142:AT142"/>
    <mergeCell ref="AW141:AX141"/>
    <mergeCell ref="AY141:AZ141"/>
    <mergeCell ref="BA141:BB141"/>
    <mergeCell ref="BC141:BD141"/>
    <mergeCell ref="BE141:BL141"/>
    <mergeCell ref="A144:B144"/>
    <mergeCell ref="C144:F144"/>
    <mergeCell ref="G144:J144"/>
    <mergeCell ref="K144:N144"/>
    <mergeCell ref="Q144:U144"/>
    <mergeCell ref="AA143:AC143"/>
    <mergeCell ref="AD143:AF143"/>
    <mergeCell ref="AG143:AH143"/>
    <mergeCell ref="AI143:AN143"/>
    <mergeCell ref="AO143:AT143"/>
    <mergeCell ref="AU143:AV143"/>
    <mergeCell ref="A143:B143"/>
    <mergeCell ref="C143:F143"/>
    <mergeCell ref="G143:J143"/>
    <mergeCell ref="K143:N143"/>
    <mergeCell ref="Q143:U143"/>
    <mergeCell ref="A142:B142"/>
    <mergeCell ref="C142:F142"/>
    <mergeCell ref="G142:J142"/>
    <mergeCell ref="K142:N142"/>
    <mergeCell ref="Q142:U142"/>
    <mergeCell ref="AA141:AC141"/>
    <mergeCell ref="AD141:AF141"/>
    <mergeCell ref="AG141:AH141"/>
    <mergeCell ref="AI141:AN141"/>
    <mergeCell ref="AO141:AT141"/>
    <mergeCell ref="AU141:AV141"/>
    <mergeCell ref="A141:B141"/>
    <mergeCell ref="C141:F141"/>
    <mergeCell ref="G141:J141"/>
    <mergeCell ref="K141:N141"/>
    <mergeCell ref="Q141:U141"/>
    <mergeCell ref="V141:Z141"/>
    <mergeCell ref="AU142:AV142"/>
    <mergeCell ref="V139:Z139"/>
    <mergeCell ref="AU140:AV140"/>
    <mergeCell ref="AW140:AX140"/>
    <mergeCell ref="AY140:AZ140"/>
    <mergeCell ref="BA140:BB140"/>
    <mergeCell ref="BC140:BD140"/>
    <mergeCell ref="BE140:BL140"/>
    <mergeCell ref="V140:Z140"/>
    <mergeCell ref="AA140:AC140"/>
    <mergeCell ref="AD140:AF140"/>
    <mergeCell ref="AG140:AH140"/>
    <mergeCell ref="AI140:AN140"/>
    <mergeCell ref="AO140:AT140"/>
    <mergeCell ref="AW139:AX139"/>
    <mergeCell ref="AY139:AZ139"/>
    <mergeCell ref="BA139:BB139"/>
    <mergeCell ref="BC139:BD139"/>
    <mergeCell ref="BE139:BL139"/>
    <mergeCell ref="AW138:AX138"/>
    <mergeCell ref="AY138:AZ138"/>
    <mergeCell ref="BA138:BB138"/>
    <mergeCell ref="BC138:BD138"/>
    <mergeCell ref="BE138:BL138"/>
    <mergeCell ref="V138:Z138"/>
    <mergeCell ref="AA138:AC138"/>
    <mergeCell ref="AD138:AF138"/>
    <mergeCell ref="AG138:AH138"/>
    <mergeCell ref="AI138:AN138"/>
    <mergeCell ref="AO138:AT138"/>
    <mergeCell ref="AW137:AX137"/>
    <mergeCell ref="AY137:AZ137"/>
    <mergeCell ref="BA137:BB137"/>
    <mergeCell ref="BC137:BD137"/>
    <mergeCell ref="BE137:BL137"/>
    <mergeCell ref="A140:B140"/>
    <mergeCell ref="C140:F140"/>
    <mergeCell ref="G140:J140"/>
    <mergeCell ref="K140:N140"/>
    <mergeCell ref="Q140:U140"/>
    <mergeCell ref="AA139:AC139"/>
    <mergeCell ref="AD139:AF139"/>
    <mergeCell ref="AG139:AH139"/>
    <mergeCell ref="AI139:AN139"/>
    <mergeCell ref="AO139:AT139"/>
    <mergeCell ref="AU139:AV139"/>
    <mergeCell ref="A139:B139"/>
    <mergeCell ref="C139:F139"/>
    <mergeCell ref="G139:J139"/>
    <mergeCell ref="K139:N139"/>
    <mergeCell ref="Q139:U139"/>
    <mergeCell ref="A138:B138"/>
    <mergeCell ref="C138:F138"/>
    <mergeCell ref="G138:J138"/>
    <mergeCell ref="K138:N138"/>
    <mergeCell ref="Q138:U138"/>
    <mergeCell ref="AA137:AC137"/>
    <mergeCell ref="AD137:AF137"/>
    <mergeCell ref="AG137:AH137"/>
    <mergeCell ref="AI137:AN137"/>
    <mergeCell ref="AO137:AT137"/>
    <mergeCell ref="AU137:AV137"/>
    <mergeCell ref="A137:B137"/>
    <mergeCell ref="C137:F137"/>
    <mergeCell ref="G137:J137"/>
    <mergeCell ref="K137:N137"/>
    <mergeCell ref="Q137:U137"/>
    <mergeCell ref="V137:Z137"/>
    <mergeCell ref="AU138:AV138"/>
    <mergeCell ref="V135:Z135"/>
    <mergeCell ref="AU136:AV136"/>
    <mergeCell ref="AW136:AX136"/>
    <mergeCell ref="AY136:AZ136"/>
    <mergeCell ref="BA136:BB136"/>
    <mergeCell ref="BC136:BD136"/>
    <mergeCell ref="BE136:BL136"/>
    <mergeCell ref="V136:Z136"/>
    <mergeCell ref="AA136:AC136"/>
    <mergeCell ref="AD136:AF136"/>
    <mergeCell ref="AG136:AH136"/>
    <mergeCell ref="AI136:AN136"/>
    <mergeCell ref="AO136:AT136"/>
    <mergeCell ref="AW135:AX135"/>
    <mergeCell ref="AY135:AZ135"/>
    <mergeCell ref="BA135:BB135"/>
    <mergeCell ref="BC135:BD135"/>
    <mergeCell ref="BE135:BL135"/>
    <mergeCell ref="AW134:AX134"/>
    <mergeCell ref="AY134:AZ134"/>
    <mergeCell ref="BA134:BB134"/>
    <mergeCell ref="BC134:BD134"/>
    <mergeCell ref="BE134:BL134"/>
    <mergeCell ref="V134:Z134"/>
    <mergeCell ref="AA134:AC134"/>
    <mergeCell ref="AD134:AF134"/>
    <mergeCell ref="AG134:AH134"/>
    <mergeCell ref="AI134:AN134"/>
    <mergeCell ref="AO134:AT134"/>
    <mergeCell ref="AW133:AX133"/>
    <mergeCell ref="AY133:AZ133"/>
    <mergeCell ref="BA133:BB133"/>
    <mergeCell ref="BC133:BD133"/>
    <mergeCell ref="BE133:BL133"/>
    <mergeCell ref="A136:B136"/>
    <mergeCell ref="C136:F136"/>
    <mergeCell ref="G136:J136"/>
    <mergeCell ref="K136:N136"/>
    <mergeCell ref="Q136:U136"/>
    <mergeCell ref="AA135:AC135"/>
    <mergeCell ref="AD135:AF135"/>
    <mergeCell ref="AG135:AH135"/>
    <mergeCell ref="AI135:AN135"/>
    <mergeCell ref="AO135:AT135"/>
    <mergeCell ref="AU135:AV135"/>
    <mergeCell ref="A135:B135"/>
    <mergeCell ref="C135:F135"/>
    <mergeCell ref="G135:J135"/>
    <mergeCell ref="K135:N135"/>
    <mergeCell ref="Q135:U135"/>
    <mergeCell ref="A134:B134"/>
    <mergeCell ref="C134:F134"/>
    <mergeCell ref="G134:J134"/>
    <mergeCell ref="K134:N134"/>
    <mergeCell ref="Q134:U134"/>
    <mergeCell ref="AA133:AC133"/>
    <mergeCell ref="AD133:AF133"/>
    <mergeCell ref="AG133:AH133"/>
    <mergeCell ref="AI133:AN133"/>
    <mergeCell ref="AO133:AT133"/>
    <mergeCell ref="AU133:AV133"/>
    <mergeCell ref="A133:B133"/>
    <mergeCell ref="C133:F133"/>
    <mergeCell ref="G133:J133"/>
    <mergeCell ref="K133:N133"/>
    <mergeCell ref="Q133:U133"/>
    <mergeCell ref="V133:Z133"/>
    <mergeCell ref="AU134:AV134"/>
    <mergeCell ref="V131:Z131"/>
    <mergeCell ref="AU132:AV132"/>
    <mergeCell ref="AW132:AX132"/>
    <mergeCell ref="AY132:AZ132"/>
    <mergeCell ref="BA132:BB132"/>
    <mergeCell ref="BC132:BD132"/>
    <mergeCell ref="BE132:BL132"/>
    <mergeCell ref="V132:Z132"/>
    <mergeCell ref="AA132:AC132"/>
    <mergeCell ref="AD132:AF132"/>
    <mergeCell ref="AG132:AH132"/>
    <mergeCell ref="AI132:AN132"/>
    <mergeCell ref="AO132:AT132"/>
    <mergeCell ref="AW131:AX131"/>
    <mergeCell ref="AY131:AZ131"/>
    <mergeCell ref="BA131:BB131"/>
    <mergeCell ref="BC131:BD131"/>
    <mergeCell ref="BE131:BL131"/>
    <mergeCell ref="AW130:AX130"/>
    <mergeCell ref="AY130:AZ130"/>
    <mergeCell ref="BA130:BB130"/>
    <mergeCell ref="BC130:BD130"/>
    <mergeCell ref="BE130:BL130"/>
    <mergeCell ref="V130:Z130"/>
    <mergeCell ref="AA130:AC130"/>
    <mergeCell ref="AD130:AF130"/>
    <mergeCell ref="AG130:AH130"/>
    <mergeCell ref="AI130:AN130"/>
    <mergeCell ref="AO130:AT130"/>
    <mergeCell ref="AW129:AX129"/>
    <mergeCell ref="AY129:AZ129"/>
    <mergeCell ref="BA129:BB129"/>
    <mergeCell ref="BC129:BD129"/>
    <mergeCell ref="BE129:BL129"/>
    <mergeCell ref="A132:B132"/>
    <mergeCell ref="C132:F132"/>
    <mergeCell ref="G132:J132"/>
    <mergeCell ref="K132:N132"/>
    <mergeCell ref="Q132:U132"/>
    <mergeCell ref="AA131:AC131"/>
    <mergeCell ref="AD131:AF131"/>
    <mergeCell ref="AG131:AH131"/>
    <mergeCell ref="AI131:AN131"/>
    <mergeCell ref="AO131:AT131"/>
    <mergeCell ref="AU131:AV131"/>
    <mergeCell ref="A131:B131"/>
    <mergeCell ref="C131:F131"/>
    <mergeCell ref="G131:J131"/>
    <mergeCell ref="K131:N131"/>
    <mergeCell ref="Q131:U131"/>
    <mergeCell ref="A130:B130"/>
    <mergeCell ref="C130:F130"/>
    <mergeCell ref="G130:J130"/>
    <mergeCell ref="K130:N130"/>
    <mergeCell ref="Q130:U130"/>
    <mergeCell ref="AA129:AC129"/>
    <mergeCell ref="AD129:AF129"/>
    <mergeCell ref="AG129:AH129"/>
    <mergeCell ref="AI129:AN129"/>
    <mergeCell ref="AO129:AT129"/>
    <mergeCell ref="AU129:AV129"/>
    <mergeCell ref="A129:B129"/>
    <mergeCell ref="C129:F129"/>
    <mergeCell ref="G129:J129"/>
    <mergeCell ref="K129:N129"/>
    <mergeCell ref="Q129:U129"/>
    <mergeCell ref="V129:Z129"/>
    <mergeCell ref="AU130:AV130"/>
    <mergeCell ref="V127:Z127"/>
    <mergeCell ref="AU128:AV128"/>
    <mergeCell ref="AW128:AX128"/>
    <mergeCell ref="AY128:AZ128"/>
    <mergeCell ref="BA128:BB128"/>
    <mergeCell ref="BC128:BD128"/>
    <mergeCell ref="BE128:BL128"/>
    <mergeCell ref="V128:Z128"/>
    <mergeCell ref="AA128:AC128"/>
    <mergeCell ref="AD128:AF128"/>
    <mergeCell ref="AG128:AH128"/>
    <mergeCell ref="AI128:AN128"/>
    <mergeCell ref="AO128:AT128"/>
    <mergeCell ref="AW127:AX127"/>
    <mergeCell ref="AY127:AZ127"/>
    <mergeCell ref="BA127:BB127"/>
    <mergeCell ref="BC127:BD127"/>
    <mergeCell ref="BE127:BL127"/>
    <mergeCell ref="AW126:AX126"/>
    <mergeCell ref="AY126:AZ126"/>
    <mergeCell ref="BA126:BB126"/>
    <mergeCell ref="BC126:BD126"/>
    <mergeCell ref="BE126:BL126"/>
    <mergeCell ref="V126:Z126"/>
    <mergeCell ref="AA126:AC126"/>
    <mergeCell ref="AD126:AF126"/>
    <mergeCell ref="AG126:AH126"/>
    <mergeCell ref="AI126:AN126"/>
    <mergeCell ref="AO126:AT126"/>
    <mergeCell ref="AW125:AX125"/>
    <mergeCell ref="AY125:AZ125"/>
    <mergeCell ref="BA125:BB125"/>
    <mergeCell ref="BC125:BD125"/>
    <mergeCell ref="BE125:BL125"/>
    <mergeCell ref="A128:B128"/>
    <mergeCell ref="C128:F128"/>
    <mergeCell ref="G128:J128"/>
    <mergeCell ref="K128:N128"/>
    <mergeCell ref="Q128:U128"/>
    <mergeCell ref="AA127:AC127"/>
    <mergeCell ref="AD127:AF127"/>
    <mergeCell ref="AG127:AH127"/>
    <mergeCell ref="AI127:AN127"/>
    <mergeCell ref="AO127:AT127"/>
    <mergeCell ref="AU127:AV127"/>
    <mergeCell ref="A127:B127"/>
    <mergeCell ref="C127:F127"/>
    <mergeCell ref="G127:J127"/>
    <mergeCell ref="K127:N127"/>
    <mergeCell ref="Q127:U127"/>
    <mergeCell ref="A126:B126"/>
    <mergeCell ref="C126:F126"/>
    <mergeCell ref="G126:J126"/>
    <mergeCell ref="K126:N126"/>
    <mergeCell ref="Q126:U126"/>
    <mergeCell ref="AA125:AC125"/>
    <mergeCell ref="AD125:AF125"/>
    <mergeCell ref="AG125:AH125"/>
    <mergeCell ref="AI125:AN125"/>
    <mergeCell ref="AO125:AT125"/>
    <mergeCell ref="AU125:AV125"/>
    <mergeCell ref="A125:B125"/>
    <mergeCell ref="C125:F125"/>
    <mergeCell ref="G125:J125"/>
    <mergeCell ref="K125:N125"/>
    <mergeCell ref="Q125:U125"/>
    <mergeCell ref="V125:Z125"/>
    <mergeCell ref="AU126:AV126"/>
    <mergeCell ref="V123:Z123"/>
    <mergeCell ref="AU124:AV124"/>
    <mergeCell ref="AW124:AX124"/>
    <mergeCell ref="AY124:AZ124"/>
    <mergeCell ref="BA124:BB124"/>
    <mergeCell ref="BC124:BD124"/>
    <mergeCell ref="BE124:BL124"/>
    <mergeCell ref="V124:Z124"/>
    <mergeCell ref="AA124:AC124"/>
    <mergeCell ref="AD124:AF124"/>
    <mergeCell ref="AG124:AH124"/>
    <mergeCell ref="AI124:AN124"/>
    <mergeCell ref="AO124:AT124"/>
    <mergeCell ref="AW123:AX123"/>
    <mergeCell ref="AY123:AZ123"/>
    <mergeCell ref="BA123:BB123"/>
    <mergeCell ref="BC123:BD123"/>
    <mergeCell ref="BE123:BL123"/>
    <mergeCell ref="AW122:AX122"/>
    <mergeCell ref="AY122:AZ122"/>
    <mergeCell ref="BA122:BB122"/>
    <mergeCell ref="BC122:BD122"/>
    <mergeCell ref="BE122:BL122"/>
    <mergeCell ref="V122:Z122"/>
    <mergeCell ref="AA122:AC122"/>
    <mergeCell ref="AD122:AF122"/>
    <mergeCell ref="AG122:AH122"/>
    <mergeCell ref="AI122:AN122"/>
    <mergeCell ref="AO122:AT122"/>
    <mergeCell ref="AW121:AX121"/>
    <mergeCell ref="AY121:AZ121"/>
    <mergeCell ref="BA121:BB121"/>
    <mergeCell ref="BC121:BD121"/>
    <mergeCell ref="BE121:BL121"/>
    <mergeCell ref="A124:B124"/>
    <mergeCell ref="C124:F124"/>
    <mergeCell ref="G124:J124"/>
    <mergeCell ref="K124:N124"/>
    <mergeCell ref="Q124:U124"/>
    <mergeCell ref="AA123:AC123"/>
    <mergeCell ref="AD123:AF123"/>
    <mergeCell ref="AG123:AH123"/>
    <mergeCell ref="AI123:AN123"/>
    <mergeCell ref="AO123:AT123"/>
    <mergeCell ref="AU123:AV123"/>
    <mergeCell ref="A123:B123"/>
    <mergeCell ref="C123:F123"/>
    <mergeCell ref="G123:J123"/>
    <mergeCell ref="K123:N123"/>
    <mergeCell ref="Q123:U123"/>
    <mergeCell ref="A122:B122"/>
    <mergeCell ref="C122:F122"/>
    <mergeCell ref="G122:J122"/>
    <mergeCell ref="K122:N122"/>
    <mergeCell ref="Q122:U122"/>
    <mergeCell ref="AA121:AC121"/>
    <mergeCell ref="AD121:AF121"/>
    <mergeCell ref="AG121:AH121"/>
    <mergeCell ref="AI121:AN121"/>
    <mergeCell ref="AO121:AT121"/>
    <mergeCell ref="AU121:AV121"/>
    <mergeCell ref="A121:B121"/>
    <mergeCell ref="C121:F121"/>
    <mergeCell ref="G121:J121"/>
    <mergeCell ref="K121:N121"/>
    <mergeCell ref="Q121:U121"/>
    <mergeCell ref="V121:Z121"/>
    <mergeCell ref="AU122:AV122"/>
    <mergeCell ref="V119:Z119"/>
    <mergeCell ref="AU120:AV120"/>
    <mergeCell ref="AW120:AX120"/>
    <mergeCell ref="AY120:AZ120"/>
    <mergeCell ref="BA120:BB120"/>
    <mergeCell ref="BC120:BD120"/>
    <mergeCell ref="BE120:BL120"/>
    <mergeCell ref="V120:Z120"/>
    <mergeCell ref="AA120:AC120"/>
    <mergeCell ref="AD120:AF120"/>
    <mergeCell ref="AG120:AH120"/>
    <mergeCell ref="AI120:AN120"/>
    <mergeCell ref="AO120:AT120"/>
    <mergeCell ref="AW119:AX119"/>
    <mergeCell ref="AY119:AZ119"/>
    <mergeCell ref="BA119:BB119"/>
    <mergeCell ref="BC119:BD119"/>
    <mergeCell ref="BE119:BL119"/>
    <mergeCell ref="AW118:AX118"/>
    <mergeCell ref="AY118:AZ118"/>
    <mergeCell ref="BA118:BB118"/>
    <mergeCell ref="BC118:BD118"/>
    <mergeCell ref="BE118:BL118"/>
    <mergeCell ref="V118:Z118"/>
    <mergeCell ref="AA118:AC118"/>
    <mergeCell ref="AD118:AF118"/>
    <mergeCell ref="AG118:AH118"/>
    <mergeCell ref="AI118:AN118"/>
    <mergeCell ref="AO118:AT118"/>
    <mergeCell ref="AW117:AX117"/>
    <mergeCell ref="AY117:AZ117"/>
    <mergeCell ref="BA117:BB117"/>
    <mergeCell ref="BC117:BD117"/>
    <mergeCell ref="BE117:BL117"/>
    <mergeCell ref="A120:B120"/>
    <mergeCell ref="C120:F120"/>
    <mergeCell ref="G120:J120"/>
    <mergeCell ref="K120:N120"/>
    <mergeCell ref="Q120:U120"/>
    <mergeCell ref="AA119:AC119"/>
    <mergeCell ref="AD119:AF119"/>
    <mergeCell ref="AG119:AH119"/>
    <mergeCell ref="AI119:AN119"/>
    <mergeCell ref="AO119:AT119"/>
    <mergeCell ref="AU119:AV119"/>
    <mergeCell ref="A119:B119"/>
    <mergeCell ref="C119:F119"/>
    <mergeCell ref="G119:J119"/>
    <mergeCell ref="K119:N119"/>
    <mergeCell ref="Q119:U119"/>
    <mergeCell ref="A118:B118"/>
    <mergeCell ref="C118:F118"/>
    <mergeCell ref="G118:J118"/>
    <mergeCell ref="K118:N118"/>
    <mergeCell ref="Q118:U118"/>
    <mergeCell ref="AA117:AC117"/>
    <mergeCell ref="AD117:AF117"/>
    <mergeCell ref="AG117:AH117"/>
    <mergeCell ref="AI117:AN117"/>
    <mergeCell ref="AO117:AT117"/>
    <mergeCell ref="AU117:AV117"/>
    <mergeCell ref="A117:B117"/>
    <mergeCell ref="C117:F117"/>
    <mergeCell ref="G117:J117"/>
    <mergeCell ref="K117:N117"/>
    <mergeCell ref="Q117:U117"/>
    <mergeCell ref="V117:Z117"/>
    <mergeCell ref="AU118:AV118"/>
    <mergeCell ref="V115:Z115"/>
    <mergeCell ref="AU116:AV116"/>
    <mergeCell ref="AW116:AX116"/>
    <mergeCell ref="AY116:AZ116"/>
    <mergeCell ref="BA116:BB116"/>
    <mergeCell ref="BC116:BD116"/>
    <mergeCell ref="BE116:BL116"/>
    <mergeCell ref="V116:Z116"/>
    <mergeCell ref="AA116:AC116"/>
    <mergeCell ref="AD116:AF116"/>
    <mergeCell ref="AG116:AH116"/>
    <mergeCell ref="AI116:AN116"/>
    <mergeCell ref="AO116:AT116"/>
    <mergeCell ref="AW115:AX115"/>
    <mergeCell ref="AY115:AZ115"/>
    <mergeCell ref="BA115:BB115"/>
    <mergeCell ref="BC115:BD115"/>
    <mergeCell ref="BE115:BL115"/>
    <mergeCell ref="AW114:AX114"/>
    <mergeCell ref="AY114:AZ114"/>
    <mergeCell ref="BA114:BB114"/>
    <mergeCell ref="BC114:BD114"/>
    <mergeCell ref="BE114:BL114"/>
    <mergeCell ref="V114:Z114"/>
    <mergeCell ref="AA114:AC114"/>
    <mergeCell ref="AD114:AF114"/>
    <mergeCell ref="AG114:AH114"/>
    <mergeCell ref="AI114:AN114"/>
    <mergeCell ref="AO114:AT114"/>
    <mergeCell ref="AW113:AX113"/>
    <mergeCell ref="AY113:AZ113"/>
    <mergeCell ref="BA113:BB113"/>
    <mergeCell ref="BC113:BD113"/>
    <mergeCell ref="BE113:BL113"/>
    <mergeCell ref="A116:B116"/>
    <mergeCell ref="C116:F116"/>
    <mergeCell ref="G116:J116"/>
    <mergeCell ref="K116:N116"/>
    <mergeCell ref="Q116:U116"/>
    <mergeCell ref="AA115:AC115"/>
    <mergeCell ref="AD115:AF115"/>
    <mergeCell ref="AG115:AH115"/>
    <mergeCell ref="AI115:AN115"/>
    <mergeCell ref="AO115:AT115"/>
    <mergeCell ref="AU115:AV115"/>
    <mergeCell ref="A115:B115"/>
    <mergeCell ref="C115:F115"/>
    <mergeCell ref="G115:J115"/>
    <mergeCell ref="K115:N115"/>
    <mergeCell ref="Q115:U115"/>
    <mergeCell ref="A114:B114"/>
    <mergeCell ref="C114:F114"/>
    <mergeCell ref="G114:J114"/>
    <mergeCell ref="K114:N114"/>
    <mergeCell ref="Q114:U114"/>
    <mergeCell ref="AA113:AC113"/>
    <mergeCell ref="AD113:AF113"/>
    <mergeCell ref="AG113:AH113"/>
    <mergeCell ref="AI113:AN113"/>
    <mergeCell ref="AO113:AT113"/>
    <mergeCell ref="AU113:AV113"/>
    <mergeCell ref="A113:B113"/>
    <mergeCell ref="C113:F113"/>
    <mergeCell ref="G113:J113"/>
    <mergeCell ref="K113:N113"/>
    <mergeCell ref="Q113:U113"/>
    <mergeCell ref="V113:Z113"/>
    <mergeCell ref="AU114:AV114"/>
    <mergeCell ref="V111:Z111"/>
    <mergeCell ref="AU112:AV112"/>
    <mergeCell ref="AW112:AX112"/>
    <mergeCell ref="AY112:AZ112"/>
    <mergeCell ref="BA112:BB112"/>
    <mergeCell ref="BC112:BD112"/>
    <mergeCell ref="BE112:BL112"/>
    <mergeCell ref="V112:Z112"/>
    <mergeCell ref="AA112:AC112"/>
    <mergeCell ref="AD112:AF112"/>
    <mergeCell ref="AG112:AH112"/>
    <mergeCell ref="AI112:AN112"/>
    <mergeCell ref="AO112:AT112"/>
    <mergeCell ref="AW111:AX111"/>
    <mergeCell ref="AY111:AZ111"/>
    <mergeCell ref="BA111:BB111"/>
    <mergeCell ref="BC111:BD111"/>
    <mergeCell ref="BE111:BL111"/>
    <mergeCell ref="AW110:AX110"/>
    <mergeCell ref="AY110:AZ110"/>
    <mergeCell ref="BA110:BB110"/>
    <mergeCell ref="BC110:BD110"/>
    <mergeCell ref="BE110:BL110"/>
    <mergeCell ref="V110:Z110"/>
    <mergeCell ref="AA110:AC110"/>
    <mergeCell ref="AD110:AF110"/>
    <mergeCell ref="AG110:AH110"/>
    <mergeCell ref="AI110:AN110"/>
    <mergeCell ref="AO110:AT110"/>
    <mergeCell ref="AW109:AX109"/>
    <mergeCell ref="AY109:AZ109"/>
    <mergeCell ref="BA109:BB109"/>
    <mergeCell ref="BC109:BD109"/>
    <mergeCell ref="BE109:BL109"/>
    <mergeCell ref="A112:B112"/>
    <mergeCell ref="C112:F112"/>
    <mergeCell ref="G112:J112"/>
    <mergeCell ref="K112:N112"/>
    <mergeCell ref="Q112:U112"/>
    <mergeCell ref="AA111:AC111"/>
    <mergeCell ref="AD111:AF111"/>
    <mergeCell ref="AG111:AH111"/>
    <mergeCell ref="AI111:AN111"/>
    <mergeCell ref="AO111:AT111"/>
    <mergeCell ref="AU111:AV111"/>
    <mergeCell ref="A111:B111"/>
    <mergeCell ref="C111:F111"/>
    <mergeCell ref="G111:J111"/>
    <mergeCell ref="K111:N111"/>
    <mergeCell ref="Q111:U111"/>
    <mergeCell ref="A110:B110"/>
    <mergeCell ref="C110:F110"/>
    <mergeCell ref="G110:J110"/>
    <mergeCell ref="K110:N110"/>
    <mergeCell ref="Q110:U110"/>
    <mergeCell ref="AA109:AC109"/>
    <mergeCell ref="AD109:AF109"/>
    <mergeCell ref="AG109:AH109"/>
    <mergeCell ref="AI109:AN109"/>
    <mergeCell ref="AO109:AT109"/>
    <mergeCell ref="AU109:AV109"/>
    <mergeCell ref="A109:B109"/>
    <mergeCell ref="C109:F109"/>
    <mergeCell ref="G109:J109"/>
    <mergeCell ref="K109:N109"/>
    <mergeCell ref="Q109:U109"/>
    <mergeCell ref="V109:Z109"/>
    <mergeCell ref="AU110:AV110"/>
    <mergeCell ref="V107:Z107"/>
    <mergeCell ref="AU108:AV108"/>
    <mergeCell ref="AW108:AX108"/>
    <mergeCell ref="AY108:AZ108"/>
    <mergeCell ref="BA108:BB108"/>
    <mergeCell ref="BC108:BD108"/>
    <mergeCell ref="BE108:BL108"/>
    <mergeCell ref="V108:Z108"/>
    <mergeCell ref="AA108:AC108"/>
    <mergeCell ref="AD108:AF108"/>
    <mergeCell ref="AG108:AH108"/>
    <mergeCell ref="AI108:AN108"/>
    <mergeCell ref="AO108:AT108"/>
    <mergeCell ref="AW107:AX107"/>
    <mergeCell ref="AY107:AZ107"/>
    <mergeCell ref="BA107:BB107"/>
    <mergeCell ref="BC107:BD107"/>
    <mergeCell ref="BE107:BL107"/>
    <mergeCell ref="AW106:AX106"/>
    <mergeCell ref="AY106:AZ106"/>
    <mergeCell ref="BA106:BB106"/>
    <mergeCell ref="BC106:BD106"/>
    <mergeCell ref="BE106:BL106"/>
    <mergeCell ref="V106:Z106"/>
    <mergeCell ref="AA106:AC106"/>
    <mergeCell ref="AD106:AF106"/>
    <mergeCell ref="AG106:AH106"/>
    <mergeCell ref="AI106:AN106"/>
    <mergeCell ref="AO106:AT106"/>
    <mergeCell ref="AW105:AX105"/>
    <mergeCell ref="AY105:AZ105"/>
    <mergeCell ref="BA105:BB105"/>
    <mergeCell ref="BC105:BD105"/>
    <mergeCell ref="BE105:BL105"/>
    <mergeCell ref="A108:B108"/>
    <mergeCell ref="C108:F108"/>
    <mergeCell ref="G108:J108"/>
    <mergeCell ref="K108:N108"/>
    <mergeCell ref="Q108:U108"/>
    <mergeCell ref="AA107:AC107"/>
    <mergeCell ref="AD107:AF107"/>
    <mergeCell ref="AG107:AH107"/>
    <mergeCell ref="AI107:AN107"/>
    <mergeCell ref="AO107:AT107"/>
    <mergeCell ref="AU107:AV107"/>
    <mergeCell ref="A107:B107"/>
    <mergeCell ref="C107:F107"/>
    <mergeCell ref="G107:J107"/>
    <mergeCell ref="K107:N107"/>
    <mergeCell ref="Q107:U107"/>
    <mergeCell ref="A106:B106"/>
    <mergeCell ref="C106:F106"/>
    <mergeCell ref="G106:J106"/>
    <mergeCell ref="K106:N106"/>
    <mergeCell ref="Q106:U106"/>
    <mergeCell ref="AA105:AC105"/>
    <mergeCell ref="AD105:AF105"/>
    <mergeCell ref="AG105:AH105"/>
    <mergeCell ref="AI105:AN105"/>
    <mergeCell ref="AO105:AT105"/>
    <mergeCell ref="AU105:AV105"/>
    <mergeCell ref="A105:B105"/>
    <mergeCell ref="C105:F105"/>
    <mergeCell ref="G105:J105"/>
    <mergeCell ref="K105:N105"/>
    <mergeCell ref="Q105:U105"/>
    <mergeCell ref="V105:Z105"/>
    <mergeCell ref="AU106:AV106"/>
    <mergeCell ref="V103:Z103"/>
    <mergeCell ref="AU104:AV104"/>
    <mergeCell ref="AW104:AX104"/>
    <mergeCell ref="AY104:AZ104"/>
    <mergeCell ref="BA104:BB104"/>
    <mergeCell ref="BC104:BD104"/>
    <mergeCell ref="BE104:BL104"/>
    <mergeCell ref="V104:Z104"/>
    <mergeCell ref="AA104:AC104"/>
    <mergeCell ref="AD104:AF104"/>
    <mergeCell ref="AG104:AH104"/>
    <mergeCell ref="AI104:AN104"/>
    <mergeCell ref="AO104:AT104"/>
    <mergeCell ref="AW103:AX103"/>
    <mergeCell ref="AY103:AZ103"/>
    <mergeCell ref="BA103:BB103"/>
    <mergeCell ref="BC103:BD103"/>
    <mergeCell ref="BE103:BL103"/>
    <mergeCell ref="AW102:AX102"/>
    <mergeCell ref="AY102:AZ102"/>
    <mergeCell ref="BA102:BB102"/>
    <mergeCell ref="BC102:BD102"/>
    <mergeCell ref="BE102:BL102"/>
    <mergeCell ref="V102:Z102"/>
    <mergeCell ref="AA102:AC102"/>
    <mergeCell ref="AD102:AF102"/>
    <mergeCell ref="AG102:AH102"/>
    <mergeCell ref="AI102:AN102"/>
    <mergeCell ref="AO102:AT102"/>
    <mergeCell ref="AW101:AX101"/>
    <mergeCell ref="AY101:AZ101"/>
    <mergeCell ref="BA101:BB101"/>
    <mergeCell ref="BC101:BD101"/>
    <mergeCell ref="BE101:BL101"/>
    <mergeCell ref="A104:B104"/>
    <mergeCell ref="C104:F104"/>
    <mergeCell ref="G104:J104"/>
    <mergeCell ref="K104:N104"/>
    <mergeCell ref="Q104:U104"/>
    <mergeCell ref="AA103:AC103"/>
    <mergeCell ref="AD103:AF103"/>
    <mergeCell ref="AG103:AH103"/>
    <mergeCell ref="AI103:AN103"/>
    <mergeCell ref="AO103:AT103"/>
    <mergeCell ref="AU103:AV103"/>
    <mergeCell ref="A103:B103"/>
    <mergeCell ref="C103:F103"/>
    <mergeCell ref="G103:J103"/>
    <mergeCell ref="K103:N103"/>
    <mergeCell ref="Q103:U103"/>
    <mergeCell ref="A102:B102"/>
    <mergeCell ref="C102:F102"/>
    <mergeCell ref="G102:J102"/>
    <mergeCell ref="K102:N102"/>
    <mergeCell ref="Q102:U102"/>
    <mergeCell ref="AA101:AC101"/>
    <mergeCell ref="AD101:AF101"/>
    <mergeCell ref="AG101:AH101"/>
    <mergeCell ref="AI101:AN101"/>
    <mergeCell ref="AO101:AT101"/>
    <mergeCell ref="AU101:AV101"/>
    <mergeCell ref="A101:B101"/>
    <mergeCell ref="C101:F101"/>
    <mergeCell ref="G101:J101"/>
    <mergeCell ref="K101:N101"/>
    <mergeCell ref="Q101:U101"/>
    <mergeCell ref="V101:Z101"/>
    <mergeCell ref="AU102:AV102"/>
    <mergeCell ref="V99:Z99"/>
    <mergeCell ref="AU100:AV100"/>
    <mergeCell ref="AW100:AX100"/>
    <mergeCell ref="AY100:AZ100"/>
    <mergeCell ref="BA100:BB100"/>
    <mergeCell ref="BC100:BD100"/>
    <mergeCell ref="BE100:BL100"/>
    <mergeCell ref="V100:Z100"/>
    <mergeCell ref="AA100:AC100"/>
    <mergeCell ref="AD100:AF100"/>
    <mergeCell ref="AG100:AH100"/>
    <mergeCell ref="AI100:AN100"/>
    <mergeCell ref="AO100:AT100"/>
    <mergeCell ref="AW99:AX99"/>
    <mergeCell ref="AY99:AZ99"/>
    <mergeCell ref="BA99:BB99"/>
    <mergeCell ref="BC99:BD99"/>
    <mergeCell ref="BE99:BL99"/>
    <mergeCell ref="AW98:AX98"/>
    <mergeCell ref="AY98:AZ98"/>
    <mergeCell ref="BA98:BB98"/>
    <mergeCell ref="BC98:BD98"/>
    <mergeCell ref="BE98:BL98"/>
    <mergeCell ref="V98:Z98"/>
    <mergeCell ref="AA98:AC98"/>
    <mergeCell ref="AD98:AF98"/>
    <mergeCell ref="AG98:AH98"/>
    <mergeCell ref="AI98:AN98"/>
    <mergeCell ref="AO98:AT98"/>
    <mergeCell ref="AW97:AX97"/>
    <mergeCell ref="AY97:AZ97"/>
    <mergeCell ref="BA97:BB97"/>
    <mergeCell ref="BC97:BD97"/>
    <mergeCell ref="BE97:BL97"/>
    <mergeCell ref="A100:B100"/>
    <mergeCell ref="C100:F100"/>
    <mergeCell ref="G100:J100"/>
    <mergeCell ref="K100:N100"/>
    <mergeCell ref="Q100:U100"/>
    <mergeCell ref="AA99:AC99"/>
    <mergeCell ref="AD99:AF99"/>
    <mergeCell ref="AG99:AH99"/>
    <mergeCell ref="AI99:AN99"/>
    <mergeCell ref="AO99:AT99"/>
    <mergeCell ref="AU99:AV99"/>
    <mergeCell ref="A99:B99"/>
    <mergeCell ref="C99:F99"/>
    <mergeCell ref="G99:J99"/>
    <mergeCell ref="K99:N99"/>
    <mergeCell ref="Q99:U99"/>
    <mergeCell ref="A98:B98"/>
    <mergeCell ref="C98:F98"/>
    <mergeCell ref="G98:J98"/>
    <mergeCell ref="K98:N98"/>
    <mergeCell ref="Q98:U98"/>
    <mergeCell ref="AA97:AC97"/>
    <mergeCell ref="AD97:AF97"/>
    <mergeCell ref="AG97:AH97"/>
    <mergeCell ref="AI97:AN97"/>
    <mergeCell ref="AO97:AT97"/>
    <mergeCell ref="AU97:AV97"/>
    <mergeCell ref="A97:B97"/>
    <mergeCell ref="C97:F97"/>
    <mergeCell ref="G97:J97"/>
    <mergeCell ref="K97:N97"/>
    <mergeCell ref="Q97:U97"/>
    <mergeCell ref="V97:Z97"/>
    <mergeCell ref="AU98:AV98"/>
    <mergeCell ref="V95:Z95"/>
    <mergeCell ref="AU96:AV96"/>
    <mergeCell ref="AW96:AX96"/>
    <mergeCell ref="AY96:AZ96"/>
    <mergeCell ref="BA96:BB96"/>
    <mergeCell ref="BC96:BD96"/>
    <mergeCell ref="BE96:BL96"/>
    <mergeCell ref="V96:Z96"/>
    <mergeCell ref="AA96:AC96"/>
    <mergeCell ref="AD96:AF96"/>
    <mergeCell ref="AG96:AH96"/>
    <mergeCell ref="AI96:AN96"/>
    <mergeCell ref="AO96:AT96"/>
    <mergeCell ref="AW95:AX95"/>
    <mergeCell ref="AY95:AZ95"/>
    <mergeCell ref="BA95:BB95"/>
    <mergeCell ref="BC95:BD95"/>
    <mergeCell ref="BE95:BL95"/>
    <mergeCell ref="AW94:AX94"/>
    <mergeCell ref="AY94:AZ94"/>
    <mergeCell ref="BA94:BB94"/>
    <mergeCell ref="BC94:BD94"/>
    <mergeCell ref="BE94:BL94"/>
    <mergeCell ref="V94:Z94"/>
    <mergeCell ref="AA94:AC94"/>
    <mergeCell ref="AD94:AF94"/>
    <mergeCell ref="AG94:AH94"/>
    <mergeCell ref="AI94:AN94"/>
    <mergeCell ref="AO94:AT94"/>
    <mergeCell ref="AW93:AX93"/>
    <mergeCell ref="AY93:AZ93"/>
    <mergeCell ref="BA93:BB93"/>
    <mergeCell ref="BC93:BD93"/>
    <mergeCell ref="BE93:BL93"/>
    <mergeCell ref="A96:B96"/>
    <mergeCell ref="C96:F96"/>
    <mergeCell ref="G96:J96"/>
    <mergeCell ref="K96:N96"/>
    <mergeCell ref="Q96:U96"/>
    <mergeCell ref="AA95:AC95"/>
    <mergeCell ref="AD95:AF95"/>
    <mergeCell ref="AG95:AH95"/>
    <mergeCell ref="AI95:AN95"/>
    <mergeCell ref="AO95:AT95"/>
    <mergeCell ref="AU95:AV95"/>
    <mergeCell ref="A95:B95"/>
    <mergeCell ref="C95:F95"/>
    <mergeCell ref="G95:J95"/>
    <mergeCell ref="K95:N95"/>
    <mergeCell ref="Q95:U95"/>
    <mergeCell ref="A94:B94"/>
    <mergeCell ref="C94:F94"/>
    <mergeCell ref="G94:J94"/>
    <mergeCell ref="K94:N94"/>
    <mergeCell ref="Q94:U94"/>
    <mergeCell ref="AA93:AC93"/>
    <mergeCell ref="AD93:AF93"/>
    <mergeCell ref="AG93:AH93"/>
    <mergeCell ref="AI93:AN93"/>
    <mergeCell ref="AO93:AT93"/>
    <mergeCell ref="AU93:AV93"/>
    <mergeCell ref="A93:B93"/>
    <mergeCell ref="C93:F93"/>
    <mergeCell ref="G93:J93"/>
    <mergeCell ref="K93:N93"/>
    <mergeCell ref="Q93:U93"/>
    <mergeCell ref="V93:Z93"/>
    <mergeCell ref="AU94:AV94"/>
    <mergeCell ref="V91:Z91"/>
    <mergeCell ref="AU92:AV92"/>
    <mergeCell ref="AW92:AX92"/>
    <mergeCell ref="AY92:AZ92"/>
    <mergeCell ref="BA92:BB92"/>
    <mergeCell ref="BC92:BD92"/>
    <mergeCell ref="BE92:BL92"/>
    <mergeCell ref="V92:Z92"/>
    <mergeCell ref="AA92:AC92"/>
    <mergeCell ref="AD92:AF92"/>
    <mergeCell ref="AG92:AH92"/>
    <mergeCell ref="AI92:AN92"/>
    <mergeCell ref="AO92:AT92"/>
    <mergeCell ref="AW91:AX91"/>
    <mergeCell ref="AY91:AZ91"/>
    <mergeCell ref="BA91:BB91"/>
    <mergeCell ref="BC91:BD91"/>
    <mergeCell ref="BE91:BL91"/>
    <mergeCell ref="AW90:AX90"/>
    <mergeCell ref="AY90:AZ90"/>
    <mergeCell ref="BA90:BB90"/>
    <mergeCell ref="BC90:BD90"/>
    <mergeCell ref="BE90:BL90"/>
    <mergeCell ref="V90:Z90"/>
    <mergeCell ref="AA90:AC90"/>
    <mergeCell ref="AD90:AF90"/>
    <mergeCell ref="AG90:AH90"/>
    <mergeCell ref="AI90:AN90"/>
    <mergeCell ref="AO90:AT90"/>
    <mergeCell ref="AW89:AX89"/>
    <mergeCell ref="AY89:AZ89"/>
    <mergeCell ref="BA89:BB89"/>
    <mergeCell ref="BC89:BD89"/>
    <mergeCell ref="BE89:BL89"/>
    <mergeCell ref="A92:B92"/>
    <mergeCell ref="C92:F92"/>
    <mergeCell ref="G92:J92"/>
    <mergeCell ref="K92:N92"/>
    <mergeCell ref="Q92:U92"/>
    <mergeCell ref="AA91:AC91"/>
    <mergeCell ref="AD91:AF91"/>
    <mergeCell ref="AG91:AH91"/>
    <mergeCell ref="AI91:AN91"/>
    <mergeCell ref="AO91:AT91"/>
    <mergeCell ref="AU91:AV91"/>
    <mergeCell ref="A91:B91"/>
    <mergeCell ref="C91:F91"/>
    <mergeCell ref="G91:J91"/>
    <mergeCell ref="K91:N91"/>
    <mergeCell ref="Q91:U91"/>
    <mergeCell ref="A90:B90"/>
    <mergeCell ref="C90:F90"/>
    <mergeCell ref="G90:J90"/>
    <mergeCell ref="K90:N90"/>
    <mergeCell ref="Q90:U90"/>
    <mergeCell ref="AA89:AC89"/>
    <mergeCell ref="AD89:AF89"/>
    <mergeCell ref="AG89:AH89"/>
    <mergeCell ref="AI89:AN89"/>
    <mergeCell ref="AO89:AT89"/>
    <mergeCell ref="AU89:AV89"/>
    <mergeCell ref="A89:B89"/>
    <mergeCell ref="C89:F89"/>
    <mergeCell ref="G89:J89"/>
    <mergeCell ref="K89:N89"/>
    <mergeCell ref="Q89:U89"/>
    <mergeCell ref="V89:Z89"/>
    <mergeCell ref="AU90:AV90"/>
    <mergeCell ref="V87:Z87"/>
    <mergeCell ref="AU88:AV88"/>
    <mergeCell ref="AW88:AX88"/>
    <mergeCell ref="AY88:AZ88"/>
    <mergeCell ref="BA88:BB88"/>
    <mergeCell ref="BC88:BD88"/>
    <mergeCell ref="BE88:BL88"/>
    <mergeCell ref="V88:Z88"/>
    <mergeCell ref="AA88:AC88"/>
    <mergeCell ref="AD88:AF88"/>
    <mergeCell ref="AG88:AH88"/>
    <mergeCell ref="AI88:AN88"/>
    <mergeCell ref="AO88:AT88"/>
    <mergeCell ref="AW87:AX87"/>
    <mergeCell ref="AY87:AZ87"/>
    <mergeCell ref="BA87:BB87"/>
    <mergeCell ref="BC87:BD87"/>
    <mergeCell ref="BE87:BL87"/>
    <mergeCell ref="AW86:AX86"/>
    <mergeCell ref="AY86:AZ86"/>
    <mergeCell ref="BA86:BB86"/>
    <mergeCell ref="BC86:BD86"/>
    <mergeCell ref="BE86:BL86"/>
    <mergeCell ref="V86:Z86"/>
    <mergeCell ref="AA86:AC86"/>
    <mergeCell ref="AD86:AF86"/>
    <mergeCell ref="AG86:AH86"/>
    <mergeCell ref="AI86:AN86"/>
    <mergeCell ref="AO86:AT86"/>
    <mergeCell ref="AW85:AX85"/>
    <mergeCell ref="AY85:AZ85"/>
    <mergeCell ref="BA85:BB85"/>
    <mergeCell ref="BC85:BD85"/>
    <mergeCell ref="BE85:BL85"/>
    <mergeCell ref="A88:B88"/>
    <mergeCell ref="C88:F88"/>
    <mergeCell ref="G88:J88"/>
    <mergeCell ref="K88:N88"/>
    <mergeCell ref="Q88:U88"/>
    <mergeCell ref="AA87:AC87"/>
    <mergeCell ref="AD87:AF87"/>
    <mergeCell ref="AG87:AH87"/>
    <mergeCell ref="AI87:AN87"/>
    <mergeCell ref="AO87:AT87"/>
    <mergeCell ref="AU87:AV87"/>
    <mergeCell ref="A87:B87"/>
    <mergeCell ref="C87:F87"/>
    <mergeCell ref="G87:J87"/>
    <mergeCell ref="K87:N87"/>
    <mergeCell ref="Q87:U87"/>
    <mergeCell ref="A86:B86"/>
    <mergeCell ref="C86:F86"/>
    <mergeCell ref="G86:J86"/>
    <mergeCell ref="K86:N86"/>
    <mergeCell ref="Q86:U86"/>
    <mergeCell ref="AA85:AC85"/>
    <mergeCell ref="AD85:AF85"/>
    <mergeCell ref="AG85:AH85"/>
    <mergeCell ref="AI85:AN85"/>
    <mergeCell ref="AO85:AT85"/>
    <mergeCell ref="AU85:AV85"/>
    <mergeCell ref="A85:B85"/>
    <mergeCell ref="C85:F85"/>
    <mergeCell ref="G85:J85"/>
    <mergeCell ref="K85:N85"/>
    <mergeCell ref="Q85:U85"/>
    <mergeCell ref="V85:Z85"/>
    <mergeCell ref="AU86:AV86"/>
    <mergeCell ref="V83:Z83"/>
    <mergeCell ref="AU84:AV84"/>
    <mergeCell ref="AW84:AX84"/>
    <mergeCell ref="AY84:AZ84"/>
    <mergeCell ref="BA84:BB84"/>
    <mergeCell ref="BC84:BD84"/>
    <mergeCell ref="BE84:BL84"/>
    <mergeCell ref="V84:Z84"/>
    <mergeCell ref="AA84:AC84"/>
    <mergeCell ref="AD84:AF84"/>
    <mergeCell ref="AG84:AH84"/>
    <mergeCell ref="AI84:AN84"/>
    <mergeCell ref="AO84:AT84"/>
    <mergeCell ref="AW83:AX83"/>
    <mergeCell ref="AY83:AZ83"/>
    <mergeCell ref="BA83:BB83"/>
    <mergeCell ref="BC83:BD83"/>
    <mergeCell ref="BE83:BL83"/>
    <mergeCell ref="AW82:AX82"/>
    <mergeCell ref="AY82:AZ82"/>
    <mergeCell ref="BA82:BB82"/>
    <mergeCell ref="BC82:BD82"/>
    <mergeCell ref="BE82:BL82"/>
    <mergeCell ref="V82:Z82"/>
    <mergeCell ref="AA82:AC82"/>
    <mergeCell ref="AD82:AF82"/>
    <mergeCell ref="AG82:AH82"/>
    <mergeCell ref="AI82:AN82"/>
    <mergeCell ref="AO82:AT82"/>
    <mergeCell ref="AW81:AX81"/>
    <mergeCell ref="AY81:AZ81"/>
    <mergeCell ref="BA81:BB81"/>
    <mergeCell ref="BC81:BD81"/>
    <mergeCell ref="BE81:BL81"/>
    <mergeCell ref="A84:B84"/>
    <mergeCell ref="C84:F84"/>
    <mergeCell ref="G84:J84"/>
    <mergeCell ref="K84:N84"/>
    <mergeCell ref="Q84:U84"/>
    <mergeCell ref="AA83:AC83"/>
    <mergeCell ref="AD83:AF83"/>
    <mergeCell ref="AG83:AH83"/>
    <mergeCell ref="AI83:AN83"/>
    <mergeCell ref="AO83:AT83"/>
    <mergeCell ref="AU83:AV83"/>
    <mergeCell ref="A83:B83"/>
    <mergeCell ref="C83:F83"/>
    <mergeCell ref="G83:J83"/>
    <mergeCell ref="K83:N83"/>
    <mergeCell ref="Q83:U83"/>
    <mergeCell ref="A82:B82"/>
    <mergeCell ref="C82:F82"/>
    <mergeCell ref="G82:J82"/>
    <mergeCell ref="K82:N82"/>
    <mergeCell ref="Q82:U82"/>
    <mergeCell ref="AA81:AC81"/>
    <mergeCell ref="AD81:AF81"/>
    <mergeCell ref="AG81:AH81"/>
    <mergeCell ref="AI81:AN81"/>
    <mergeCell ref="AO81:AT81"/>
    <mergeCell ref="AU81:AV81"/>
    <mergeCell ref="A81:B81"/>
    <mergeCell ref="C81:F81"/>
    <mergeCell ref="G81:J81"/>
    <mergeCell ref="K81:N81"/>
    <mergeCell ref="Q81:U81"/>
    <mergeCell ref="V81:Z81"/>
    <mergeCell ref="AU82:AV82"/>
    <mergeCell ref="V79:Z79"/>
    <mergeCell ref="AU80:AV80"/>
    <mergeCell ref="AW80:AX80"/>
    <mergeCell ref="AY80:AZ80"/>
    <mergeCell ref="BA80:BB80"/>
    <mergeCell ref="BC80:BD80"/>
    <mergeCell ref="BE80:BL80"/>
    <mergeCell ref="V80:Z80"/>
    <mergeCell ref="AA80:AC80"/>
    <mergeCell ref="AD80:AF80"/>
    <mergeCell ref="AG80:AH80"/>
    <mergeCell ref="AI80:AN80"/>
    <mergeCell ref="AO80:AT80"/>
    <mergeCell ref="AW79:AX79"/>
    <mergeCell ref="AY79:AZ79"/>
    <mergeCell ref="BA79:BB79"/>
    <mergeCell ref="BC79:BD79"/>
    <mergeCell ref="BE79:BL79"/>
    <mergeCell ref="AW78:AX78"/>
    <mergeCell ref="AY78:AZ78"/>
    <mergeCell ref="BA78:BB78"/>
    <mergeCell ref="BC78:BD78"/>
    <mergeCell ref="BE78:BL78"/>
    <mergeCell ref="V78:Z78"/>
    <mergeCell ref="AA78:AC78"/>
    <mergeCell ref="AD78:AF78"/>
    <mergeCell ref="AG78:AH78"/>
    <mergeCell ref="AI78:AN78"/>
    <mergeCell ref="AO78:AT78"/>
    <mergeCell ref="AW77:AX77"/>
    <mergeCell ref="AY77:AZ77"/>
    <mergeCell ref="BA77:BB77"/>
    <mergeCell ref="BC77:BD77"/>
    <mergeCell ref="BE77:BL77"/>
    <mergeCell ref="A80:B80"/>
    <mergeCell ref="C80:F80"/>
    <mergeCell ref="G80:J80"/>
    <mergeCell ref="K80:N80"/>
    <mergeCell ref="Q80:U80"/>
    <mergeCell ref="AA79:AC79"/>
    <mergeCell ref="AD79:AF79"/>
    <mergeCell ref="AG79:AH79"/>
    <mergeCell ref="AI79:AN79"/>
    <mergeCell ref="AO79:AT79"/>
    <mergeCell ref="AU79:AV79"/>
    <mergeCell ref="A79:B79"/>
    <mergeCell ref="C79:F79"/>
    <mergeCell ref="G79:J79"/>
    <mergeCell ref="K79:N79"/>
    <mergeCell ref="Q79:U79"/>
    <mergeCell ref="A78:B78"/>
    <mergeCell ref="C78:F78"/>
    <mergeCell ref="G78:J78"/>
    <mergeCell ref="K78:N78"/>
    <mergeCell ref="Q78:U78"/>
    <mergeCell ref="AA77:AC77"/>
    <mergeCell ref="AD77:AF77"/>
    <mergeCell ref="AG77:AH77"/>
    <mergeCell ref="AI77:AN77"/>
    <mergeCell ref="AO77:AT77"/>
    <mergeCell ref="AU77:AV77"/>
    <mergeCell ref="A77:B77"/>
    <mergeCell ref="C77:F77"/>
    <mergeCell ref="G77:J77"/>
    <mergeCell ref="K77:N77"/>
    <mergeCell ref="Q77:U77"/>
    <mergeCell ref="V77:Z77"/>
    <mergeCell ref="AU78:AV78"/>
    <mergeCell ref="V75:Z75"/>
    <mergeCell ref="AU76:AV76"/>
    <mergeCell ref="AW76:AX76"/>
    <mergeCell ref="AY76:AZ76"/>
    <mergeCell ref="BA76:BB76"/>
    <mergeCell ref="BC76:BD76"/>
    <mergeCell ref="BE76:BL76"/>
    <mergeCell ref="V76:Z76"/>
    <mergeCell ref="AA76:AC76"/>
    <mergeCell ref="AD76:AF76"/>
    <mergeCell ref="AG76:AH76"/>
    <mergeCell ref="AI76:AN76"/>
    <mergeCell ref="AO76:AT76"/>
    <mergeCell ref="AW75:AX75"/>
    <mergeCell ref="AY75:AZ75"/>
    <mergeCell ref="BA75:BB75"/>
    <mergeCell ref="BC75:BD75"/>
    <mergeCell ref="BE75:BL75"/>
    <mergeCell ref="AW74:AX74"/>
    <mergeCell ref="AY74:AZ74"/>
    <mergeCell ref="BA74:BB74"/>
    <mergeCell ref="BC74:BD74"/>
    <mergeCell ref="BE74:BL74"/>
    <mergeCell ref="V74:Z74"/>
    <mergeCell ref="AA74:AC74"/>
    <mergeCell ref="AD74:AF74"/>
    <mergeCell ref="AG74:AH74"/>
    <mergeCell ref="AI74:AN74"/>
    <mergeCell ref="AO74:AT74"/>
    <mergeCell ref="AW73:AX73"/>
    <mergeCell ref="AY73:AZ73"/>
    <mergeCell ref="BA73:BB73"/>
    <mergeCell ref="BC73:BD73"/>
    <mergeCell ref="BE73:BL73"/>
    <mergeCell ref="A76:B76"/>
    <mergeCell ref="C76:F76"/>
    <mergeCell ref="G76:J76"/>
    <mergeCell ref="K76:N76"/>
    <mergeCell ref="Q76:U76"/>
    <mergeCell ref="AA75:AC75"/>
    <mergeCell ref="AD75:AF75"/>
    <mergeCell ref="AG75:AH75"/>
    <mergeCell ref="AI75:AN75"/>
    <mergeCell ref="AO75:AT75"/>
    <mergeCell ref="AU75:AV75"/>
    <mergeCell ref="A75:B75"/>
    <mergeCell ref="C75:F75"/>
    <mergeCell ref="G75:J75"/>
    <mergeCell ref="K75:N75"/>
    <mergeCell ref="Q75:U75"/>
    <mergeCell ref="A74:B74"/>
    <mergeCell ref="C74:F74"/>
    <mergeCell ref="G74:J74"/>
    <mergeCell ref="K74:N74"/>
    <mergeCell ref="Q74:U74"/>
    <mergeCell ref="AA73:AC73"/>
    <mergeCell ref="AD73:AF73"/>
    <mergeCell ref="AG73:AH73"/>
    <mergeCell ref="AI73:AN73"/>
    <mergeCell ref="AO73:AT73"/>
    <mergeCell ref="AU73:AV73"/>
    <mergeCell ref="A73:B73"/>
    <mergeCell ref="C73:F73"/>
    <mergeCell ref="G73:J73"/>
    <mergeCell ref="K73:N73"/>
    <mergeCell ref="Q73:U73"/>
    <mergeCell ref="V73:Z73"/>
    <mergeCell ref="AU74:AV74"/>
    <mergeCell ref="V71:Z71"/>
    <mergeCell ref="AU72:AV72"/>
    <mergeCell ref="AW72:AX72"/>
    <mergeCell ref="AY72:AZ72"/>
    <mergeCell ref="BA72:BB72"/>
    <mergeCell ref="BC72:BD72"/>
    <mergeCell ref="BE72:BL72"/>
    <mergeCell ref="V72:Z72"/>
    <mergeCell ref="AA72:AC72"/>
    <mergeCell ref="AD72:AF72"/>
    <mergeCell ref="AG72:AH72"/>
    <mergeCell ref="AI72:AN72"/>
    <mergeCell ref="AO72:AT72"/>
    <mergeCell ref="AW71:AX71"/>
    <mergeCell ref="AY71:AZ71"/>
    <mergeCell ref="BA71:BB71"/>
    <mergeCell ref="BC71:BD71"/>
    <mergeCell ref="BE71:BL71"/>
    <mergeCell ref="AW70:AX70"/>
    <mergeCell ref="AY70:AZ70"/>
    <mergeCell ref="BA70:BB70"/>
    <mergeCell ref="BC70:BD70"/>
    <mergeCell ref="BE70:BL70"/>
    <mergeCell ref="V70:Z70"/>
    <mergeCell ref="AA70:AC70"/>
    <mergeCell ref="AD70:AF70"/>
    <mergeCell ref="AG70:AH70"/>
    <mergeCell ref="AI70:AN70"/>
    <mergeCell ref="AO70:AT70"/>
    <mergeCell ref="AW69:AX69"/>
    <mergeCell ref="AY69:AZ69"/>
    <mergeCell ref="BA69:BB69"/>
    <mergeCell ref="BC69:BD69"/>
    <mergeCell ref="BE69:BL69"/>
    <mergeCell ref="A72:B72"/>
    <mergeCell ref="C72:F72"/>
    <mergeCell ref="G72:J72"/>
    <mergeCell ref="K72:N72"/>
    <mergeCell ref="Q72:U72"/>
    <mergeCell ref="AA71:AC71"/>
    <mergeCell ref="AD71:AF71"/>
    <mergeCell ref="AG71:AH71"/>
    <mergeCell ref="AI71:AN71"/>
    <mergeCell ref="AO71:AT71"/>
    <mergeCell ref="AU71:AV71"/>
    <mergeCell ref="A71:B71"/>
    <mergeCell ref="C71:F71"/>
    <mergeCell ref="G71:J71"/>
    <mergeCell ref="K71:N71"/>
    <mergeCell ref="Q71:U71"/>
    <mergeCell ref="A70:B70"/>
    <mergeCell ref="C70:F70"/>
    <mergeCell ref="G70:J70"/>
    <mergeCell ref="K70:N70"/>
    <mergeCell ref="Q70:U70"/>
    <mergeCell ref="AA69:AC69"/>
    <mergeCell ref="AD69:AF69"/>
    <mergeCell ref="AG69:AH69"/>
    <mergeCell ref="AI69:AN69"/>
    <mergeCell ref="AO69:AT69"/>
    <mergeCell ref="AU69:AV69"/>
    <mergeCell ref="A69:B69"/>
    <mergeCell ref="C69:F69"/>
    <mergeCell ref="G69:J69"/>
    <mergeCell ref="K69:N69"/>
    <mergeCell ref="Q69:U69"/>
    <mergeCell ref="V69:Z69"/>
    <mergeCell ref="AU70:AV70"/>
    <mergeCell ref="V67:Z67"/>
    <mergeCell ref="AU68:AV68"/>
    <mergeCell ref="AW68:AX68"/>
    <mergeCell ref="AY68:AZ68"/>
    <mergeCell ref="BA68:BB68"/>
    <mergeCell ref="BC68:BD68"/>
    <mergeCell ref="BE68:BL68"/>
    <mergeCell ref="V68:Z68"/>
    <mergeCell ref="AA68:AC68"/>
    <mergeCell ref="AD68:AF68"/>
    <mergeCell ref="AG68:AH68"/>
    <mergeCell ref="AI68:AN68"/>
    <mergeCell ref="AO68:AT68"/>
    <mergeCell ref="AW67:AX67"/>
    <mergeCell ref="AY67:AZ67"/>
    <mergeCell ref="BA67:BB67"/>
    <mergeCell ref="BC67:BD67"/>
    <mergeCell ref="BE67:BL67"/>
    <mergeCell ref="AW66:AX66"/>
    <mergeCell ref="AY66:AZ66"/>
    <mergeCell ref="BA66:BB66"/>
    <mergeCell ref="BC66:BD66"/>
    <mergeCell ref="BE66:BL66"/>
    <mergeCell ref="V66:Z66"/>
    <mergeCell ref="AA66:AC66"/>
    <mergeCell ref="AD66:AF66"/>
    <mergeCell ref="AG66:AH66"/>
    <mergeCell ref="AI66:AN66"/>
    <mergeCell ref="AO66:AT66"/>
    <mergeCell ref="AW65:AX65"/>
    <mergeCell ref="AY65:AZ65"/>
    <mergeCell ref="BA65:BB65"/>
    <mergeCell ref="BC65:BD65"/>
    <mergeCell ref="BE65:BL65"/>
    <mergeCell ref="A68:B68"/>
    <mergeCell ref="C68:F68"/>
    <mergeCell ref="G68:J68"/>
    <mergeCell ref="K68:N68"/>
    <mergeCell ref="Q68:U68"/>
    <mergeCell ref="AA67:AC67"/>
    <mergeCell ref="AD67:AF67"/>
    <mergeCell ref="AG67:AH67"/>
    <mergeCell ref="AI67:AN67"/>
    <mergeCell ref="AO67:AT67"/>
    <mergeCell ref="AU67:AV67"/>
    <mergeCell ref="A67:B67"/>
    <mergeCell ref="C67:F67"/>
    <mergeCell ref="G67:J67"/>
    <mergeCell ref="K67:N67"/>
    <mergeCell ref="Q67:U67"/>
    <mergeCell ref="A66:B66"/>
    <mergeCell ref="C66:F66"/>
    <mergeCell ref="G66:J66"/>
    <mergeCell ref="K66:N66"/>
    <mergeCell ref="Q66:U66"/>
    <mergeCell ref="AA65:AC65"/>
    <mergeCell ref="AD65:AF65"/>
    <mergeCell ref="AG65:AH65"/>
    <mergeCell ref="AI65:AN65"/>
    <mergeCell ref="AO65:AT65"/>
    <mergeCell ref="AU65:AV65"/>
    <mergeCell ref="A65:B65"/>
    <mergeCell ref="C65:F65"/>
    <mergeCell ref="G65:J65"/>
    <mergeCell ref="K65:N65"/>
    <mergeCell ref="Q65:U65"/>
    <mergeCell ref="V65:Z65"/>
    <mergeCell ref="AU66:AV66"/>
    <mergeCell ref="V63:Z63"/>
    <mergeCell ref="AU64:AV64"/>
    <mergeCell ref="AW64:AX64"/>
    <mergeCell ref="AY64:AZ64"/>
    <mergeCell ref="BA64:BB64"/>
    <mergeCell ref="BC64:BD64"/>
    <mergeCell ref="BE64:BL64"/>
    <mergeCell ref="V64:Z64"/>
    <mergeCell ref="AA64:AC64"/>
    <mergeCell ref="AD64:AF64"/>
    <mergeCell ref="AG64:AH64"/>
    <mergeCell ref="AI64:AN64"/>
    <mergeCell ref="AO64:AT64"/>
    <mergeCell ref="AW63:AX63"/>
    <mergeCell ref="AY63:AZ63"/>
    <mergeCell ref="BA63:BB63"/>
    <mergeCell ref="BC63:BD63"/>
    <mergeCell ref="BE63:BL63"/>
    <mergeCell ref="AW62:AX62"/>
    <mergeCell ref="AY62:AZ62"/>
    <mergeCell ref="BA62:BB62"/>
    <mergeCell ref="BC62:BD62"/>
    <mergeCell ref="BE62:BL62"/>
    <mergeCell ref="V62:Z62"/>
    <mergeCell ref="AA62:AC62"/>
    <mergeCell ref="AD62:AF62"/>
    <mergeCell ref="AG62:AH62"/>
    <mergeCell ref="AI62:AN62"/>
    <mergeCell ref="AO62:AT62"/>
    <mergeCell ref="AW61:AX61"/>
    <mergeCell ref="AY61:AZ61"/>
    <mergeCell ref="BA61:BB61"/>
    <mergeCell ref="BC61:BD61"/>
    <mergeCell ref="BE61:BL61"/>
    <mergeCell ref="A64:B64"/>
    <mergeCell ref="C64:F64"/>
    <mergeCell ref="G64:J64"/>
    <mergeCell ref="K64:N64"/>
    <mergeCell ref="Q64:U64"/>
    <mergeCell ref="AA63:AC63"/>
    <mergeCell ref="AD63:AF63"/>
    <mergeCell ref="AG63:AH63"/>
    <mergeCell ref="AI63:AN63"/>
    <mergeCell ref="AO63:AT63"/>
    <mergeCell ref="AU63:AV63"/>
    <mergeCell ref="A63:B63"/>
    <mergeCell ref="C63:F63"/>
    <mergeCell ref="G63:J63"/>
    <mergeCell ref="K63:N63"/>
    <mergeCell ref="Q63:U63"/>
    <mergeCell ref="A62:B62"/>
    <mergeCell ref="C62:F62"/>
    <mergeCell ref="G62:J62"/>
    <mergeCell ref="K62:N62"/>
    <mergeCell ref="Q62:U62"/>
    <mergeCell ref="AA61:AC61"/>
    <mergeCell ref="AD61:AF61"/>
    <mergeCell ref="AG61:AH61"/>
    <mergeCell ref="AI61:AN61"/>
    <mergeCell ref="AO61:AT61"/>
    <mergeCell ref="AU61:AV61"/>
    <mergeCell ref="A61:B61"/>
    <mergeCell ref="C61:F61"/>
    <mergeCell ref="G61:J61"/>
    <mergeCell ref="K61:N61"/>
    <mergeCell ref="Q61:U61"/>
    <mergeCell ref="V61:Z61"/>
    <mergeCell ref="AU62:AV62"/>
    <mergeCell ref="V59:Z59"/>
    <mergeCell ref="AU60:AV60"/>
    <mergeCell ref="AW60:AX60"/>
    <mergeCell ref="AY60:AZ60"/>
    <mergeCell ref="BA60:BB60"/>
    <mergeCell ref="BC60:BD60"/>
    <mergeCell ref="BE60:BL60"/>
    <mergeCell ref="V60:Z60"/>
    <mergeCell ref="AA60:AC60"/>
    <mergeCell ref="AD60:AF60"/>
    <mergeCell ref="AG60:AH60"/>
    <mergeCell ref="AI60:AN60"/>
    <mergeCell ref="AO60:AT60"/>
    <mergeCell ref="AW59:AX59"/>
    <mergeCell ref="AY59:AZ59"/>
    <mergeCell ref="BA59:BB59"/>
    <mergeCell ref="BC59:BD59"/>
    <mergeCell ref="BE59:BL59"/>
    <mergeCell ref="AW58:AX58"/>
    <mergeCell ref="AY58:AZ58"/>
    <mergeCell ref="BA58:BB58"/>
    <mergeCell ref="BC58:BD58"/>
    <mergeCell ref="BE58:BL58"/>
    <mergeCell ref="V58:Z58"/>
    <mergeCell ref="AA58:AC58"/>
    <mergeCell ref="AD58:AF58"/>
    <mergeCell ref="AG58:AH58"/>
    <mergeCell ref="AI58:AN58"/>
    <mergeCell ref="AO58:AT58"/>
    <mergeCell ref="AW57:AX57"/>
    <mergeCell ref="AY57:AZ57"/>
    <mergeCell ref="BA57:BB57"/>
    <mergeCell ref="BC57:BD57"/>
    <mergeCell ref="BE57:BL57"/>
    <mergeCell ref="A60:B60"/>
    <mergeCell ref="C60:F60"/>
    <mergeCell ref="G60:J60"/>
    <mergeCell ref="K60:N60"/>
    <mergeCell ref="Q60:U60"/>
    <mergeCell ref="AA59:AC59"/>
    <mergeCell ref="AD59:AF59"/>
    <mergeCell ref="AG59:AH59"/>
    <mergeCell ref="AI59:AN59"/>
    <mergeCell ref="AO59:AT59"/>
    <mergeCell ref="AU59:AV59"/>
    <mergeCell ref="A59:B59"/>
    <mergeCell ref="C59:F59"/>
    <mergeCell ref="G59:J59"/>
    <mergeCell ref="K59:N59"/>
    <mergeCell ref="Q59:U59"/>
    <mergeCell ref="A58:B58"/>
    <mergeCell ref="C58:F58"/>
    <mergeCell ref="G58:J58"/>
    <mergeCell ref="K58:N58"/>
    <mergeCell ref="Q58:U58"/>
    <mergeCell ref="AA57:AC57"/>
    <mergeCell ref="AD57:AF57"/>
    <mergeCell ref="AG57:AH57"/>
    <mergeCell ref="AI57:AN57"/>
    <mergeCell ref="AO57:AT57"/>
    <mergeCell ref="AU57:AV57"/>
    <mergeCell ref="A57:B57"/>
    <mergeCell ref="C57:F57"/>
    <mergeCell ref="G57:J57"/>
    <mergeCell ref="K57:N57"/>
    <mergeCell ref="Q57:U57"/>
    <mergeCell ref="V57:Z57"/>
    <mergeCell ref="AU58:AV58"/>
    <mergeCell ref="V55:Z55"/>
    <mergeCell ref="AU56:AV56"/>
    <mergeCell ref="AW56:AX56"/>
    <mergeCell ref="AY56:AZ56"/>
    <mergeCell ref="BA56:BB56"/>
    <mergeCell ref="BC56:BD56"/>
    <mergeCell ref="BE56:BL56"/>
    <mergeCell ref="V56:Z56"/>
    <mergeCell ref="AA56:AC56"/>
    <mergeCell ref="AD56:AF56"/>
    <mergeCell ref="AG56:AH56"/>
    <mergeCell ref="AI56:AN56"/>
    <mergeCell ref="AO56:AT56"/>
    <mergeCell ref="AW55:AX55"/>
    <mergeCell ref="AY55:AZ55"/>
    <mergeCell ref="BA55:BB55"/>
    <mergeCell ref="BC55:BD55"/>
    <mergeCell ref="BE55:BL55"/>
    <mergeCell ref="AW54:AX54"/>
    <mergeCell ref="AY54:AZ54"/>
    <mergeCell ref="BA54:BB54"/>
    <mergeCell ref="BC54:BD54"/>
    <mergeCell ref="BE54:BL54"/>
    <mergeCell ref="V54:Z54"/>
    <mergeCell ref="AA54:AC54"/>
    <mergeCell ref="AD54:AF54"/>
    <mergeCell ref="AG54:AH54"/>
    <mergeCell ref="AI54:AN54"/>
    <mergeCell ref="AO54:AT54"/>
    <mergeCell ref="AW53:AX53"/>
    <mergeCell ref="AY53:AZ53"/>
    <mergeCell ref="BA53:BB53"/>
    <mergeCell ref="BC53:BD53"/>
    <mergeCell ref="BE53:BL53"/>
    <mergeCell ref="A56:B56"/>
    <mergeCell ref="C56:F56"/>
    <mergeCell ref="G56:J56"/>
    <mergeCell ref="K56:N56"/>
    <mergeCell ref="Q56:U56"/>
    <mergeCell ref="AA55:AC55"/>
    <mergeCell ref="AD55:AF55"/>
    <mergeCell ref="AG55:AH55"/>
    <mergeCell ref="AI55:AN55"/>
    <mergeCell ref="AO55:AT55"/>
    <mergeCell ref="AU55:AV55"/>
    <mergeCell ref="A55:B55"/>
    <mergeCell ref="C55:F55"/>
    <mergeCell ref="G55:J55"/>
    <mergeCell ref="K55:N55"/>
    <mergeCell ref="Q55:U55"/>
    <mergeCell ref="A54:B54"/>
    <mergeCell ref="C54:F54"/>
    <mergeCell ref="G54:J54"/>
    <mergeCell ref="K54:N54"/>
    <mergeCell ref="Q54:U54"/>
    <mergeCell ref="AA53:AC53"/>
    <mergeCell ref="AD53:AF53"/>
    <mergeCell ref="AG53:AH53"/>
    <mergeCell ref="AI53:AN53"/>
    <mergeCell ref="AO53:AT53"/>
    <mergeCell ref="AU53:AV53"/>
    <mergeCell ref="A53:B53"/>
    <mergeCell ref="C53:F53"/>
    <mergeCell ref="G53:J53"/>
    <mergeCell ref="K53:N53"/>
    <mergeCell ref="Q53:U53"/>
    <mergeCell ref="V53:Z53"/>
    <mergeCell ref="AU54:AV54"/>
    <mergeCell ref="V51:Z51"/>
    <mergeCell ref="AU52:AV52"/>
    <mergeCell ref="AW52:AX52"/>
    <mergeCell ref="AY52:AZ52"/>
    <mergeCell ref="BA52:BB52"/>
    <mergeCell ref="BC52:BD52"/>
    <mergeCell ref="BE52:BL52"/>
    <mergeCell ref="V52:Z52"/>
    <mergeCell ref="AA52:AC52"/>
    <mergeCell ref="AD52:AF52"/>
    <mergeCell ref="AG52:AH52"/>
    <mergeCell ref="AI52:AN52"/>
    <mergeCell ref="AO52:AT52"/>
    <mergeCell ref="AW51:AX51"/>
    <mergeCell ref="AY51:AZ51"/>
    <mergeCell ref="BA51:BB51"/>
    <mergeCell ref="BC51:BD51"/>
    <mergeCell ref="BE51:BL51"/>
    <mergeCell ref="AW50:AX50"/>
    <mergeCell ref="AY50:AZ50"/>
    <mergeCell ref="BA50:BB50"/>
    <mergeCell ref="BC50:BD50"/>
    <mergeCell ref="BE50:BL50"/>
    <mergeCell ref="V50:Z50"/>
    <mergeCell ref="AA50:AC50"/>
    <mergeCell ref="AD50:AF50"/>
    <mergeCell ref="AG50:AH50"/>
    <mergeCell ref="AI50:AN50"/>
    <mergeCell ref="AO50:AT50"/>
    <mergeCell ref="AW49:AX49"/>
    <mergeCell ref="AY49:AZ49"/>
    <mergeCell ref="BA49:BB49"/>
    <mergeCell ref="BC49:BD49"/>
    <mergeCell ref="BE49:BL49"/>
    <mergeCell ref="A52:B52"/>
    <mergeCell ref="C52:F52"/>
    <mergeCell ref="G52:J52"/>
    <mergeCell ref="K52:N52"/>
    <mergeCell ref="Q52:U52"/>
    <mergeCell ref="AA51:AC51"/>
    <mergeCell ref="AD51:AF51"/>
    <mergeCell ref="AG51:AH51"/>
    <mergeCell ref="AI51:AN51"/>
    <mergeCell ref="AO51:AT51"/>
    <mergeCell ref="AU51:AV51"/>
    <mergeCell ref="A51:B51"/>
    <mergeCell ref="C51:F51"/>
    <mergeCell ref="G51:J51"/>
    <mergeCell ref="K51:N51"/>
    <mergeCell ref="Q51:U51"/>
    <mergeCell ref="A50:B50"/>
    <mergeCell ref="C50:F50"/>
    <mergeCell ref="G50:J50"/>
    <mergeCell ref="K50:N50"/>
    <mergeCell ref="Q50:U50"/>
    <mergeCell ref="AA49:AC49"/>
    <mergeCell ref="AD49:AF49"/>
    <mergeCell ref="AG49:AH49"/>
    <mergeCell ref="AI49:AN49"/>
    <mergeCell ref="AO49:AT49"/>
    <mergeCell ref="AU49:AV49"/>
    <mergeCell ref="A49:B49"/>
    <mergeCell ref="C49:F49"/>
    <mergeCell ref="G49:J49"/>
    <mergeCell ref="K49:N49"/>
    <mergeCell ref="Q49:U49"/>
    <mergeCell ref="V49:Z49"/>
    <mergeCell ref="AU50:AV50"/>
    <mergeCell ref="V47:Z47"/>
    <mergeCell ref="AU48:AV48"/>
    <mergeCell ref="AW48:AX48"/>
    <mergeCell ref="AY48:AZ48"/>
    <mergeCell ref="BA48:BB48"/>
    <mergeCell ref="BC48:BD48"/>
    <mergeCell ref="BE48:BL48"/>
    <mergeCell ref="V48:Z48"/>
    <mergeCell ref="AA48:AC48"/>
    <mergeCell ref="AD48:AF48"/>
    <mergeCell ref="AG48:AH48"/>
    <mergeCell ref="AI48:AN48"/>
    <mergeCell ref="AO48:AT48"/>
    <mergeCell ref="AW47:AX47"/>
    <mergeCell ref="AY47:AZ47"/>
    <mergeCell ref="BA47:BB47"/>
    <mergeCell ref="BC47:BD47"/>
    <mergeCell ref="BE47:BL47"/>
    <mergeCell ref="AW46:AX46"/>
    <mergeCell ref="AY46:AZ46"/>
    <mergeCell ref="BA46:BB46"/>
    <mergeCell ref="BC46:BD46"/>
    <mergeCell ref="BE46:BL46"/>
    <mergeCell ref="V46:Z46"/>
    <mergeCell ref="AA46:AC46"/>
    <mergeCell ref="AD46:AF46"/>
    <mergeCell ref="AG46:AH46"/>
    <mergeCell ref="AI46:AN46"/>
    <mergeCell ref="AO46:AT46"/>
    <mergeCell ref="AW45:AX45"/>
    <mergeCell ref="AY45:AZ45"/>
    <mergeCell ref="BA45:BB45"/>
    <mergeCell ref="BC45:BD45"/>
    <mergeCell ref="BE45:BL45"/>
    <mergeCell ref="A48:B48"/>
    <mergeCell ref="C48:F48"/>
    <mergeCell ref="G48:J48"/>
    <mergeCell ref="K48:N48"/>
    <mergeCell ref="Q48:U48"/>
    <mergeCell ref="AA47:AC47"/>
    <mergeCell ref="AD47:AF47"/>
    <mergeCell ref="AG47:AH47"/>
    <mergeCell ref="AI47:AN47"/>
    <mergeCell ref="AO47:AT47"/>
    <mergeCell ref="AU47:AV47"/>
    <mergeCell ref="A47:B47"/>
    <mergeCell ref="C47:F47"/>
    <mergeCell ref="G47:J47"/>
    <mergeCell ref="K47:N47"/>
    <mergeCell ref="Q47:U47"/>
    <mergeCell ref="A46:B46"/>
    <mergeCell ref="C46:F46"/>
    <mergeCell ref="G46:J46"/>
    <mergeCell ref="K46:N46"/>
    <mergeCell ref="Q46:U46"/>
    <mergeCell ref="AA45:AC45"/>
    <mergeCell ref="AD45:AF45"/>
    <mergeCell ref="AG45:AH45"/>
    <mergeCell ref="AI45:AN45"/>
    <mergeCell ref="AO45:AT45"/>
    <mergeCell ref="AU45:AV45"/>
    <mergeCell ref="A45:B45"/>
    <mergeCell ref="C45:F45"/>
    <mergeCell ref="G45:J45"/>
    <mergeCell ref="K45:N45"/>
    <mergeCell ref="Q45:U45"/>
    <mergeCell ref="V45:Z45"/>
    <mergeCell ref="AU46:AV46"/>
    <mergeCell ref="V43:Z43"/>
    <mergeCell ref="AU44:AV44"/>
    <mergeCell ref="AW44:AX44"/>
    <mergeCell ref="AY44:AZ44"/>
    <mergeCell ref="BA44:BB44"/>
    <mergeCell ref="BC44:BD44"/>
    <mergeCell ref="BE44:BL44"/>
    <mergeCell ref="V44:Z44"/>
    <mergeCell ref="AA44:AC44"/>
    <mergeCell ref="AD44:AF44"/>
    <mergeCell ref="AG44:AH44"/>
    <mergeCell ref="AI44:AN44"/>
    <mergeCell ref="AO44:AT44"/>
    <mergeCell ref="AW43:AX43"/>
    <mergeCell ref="AY43:AZ43"/>
    <mergeCell ref="BA43:BB43"/>
    <mergeCell ref="BC43:BD43"/>
    <mergeCell ref="BE43:BL43"/>
    <mergeCell ref="AW42:AX42"/>
    <mergeCell ref="AY42:AZ42"/>
    <mergeCell ref="BA42:BB42"/>
    <mergeCell ref="BC42:BD42"/>
    <mergeCell ref="BE42:BL42"/>
    <mergeCell ref="V42:Z42"/>
    <mergeCell ref="AA42:AC42"/>
    <mergeCell ref="AD42:AF42"/>
    <mergeCell ref="AG42:AH42"/>
    <mergeCell ref="AI42:AN42"/>
    <mergeCell ref="AO42:AT42"/>
    <mergeCell ref="AW41:AX41"/>
    <mergeCell ref="AY41:AZ41"/>
    <mergeCell ref="BA41:BB41"/>
    <mergeCell ref="BC41:BD41"/>
    <mergeCell ref="BE41:BL41"/>
    <mergeCell ref="A44:B44"/>
    <mergeCell ref="C44:F44"/>
    <mergeCell ref="G44:J44"/>
    <mergeCell ref="K44:N44"/>
    <mergeCell ref="Q44:U44"/>
    <mergeCell ref="AA43:AC43"/>
    <mergeCell ref="AD43:AF43"/>
    <mergeCell ref="AG43:AH43"/>
    <mergeCell ref="AI43:AN43"/>
    <mergeCell ref="AO43:AT43"/>
    <mergeCell ref="AU43:AV43"/>
    <mergeCell ref="A43:B43"/>
    <mergeCell ref="C43:F43"/>
    <mergeCell ref="G43:J43"/>
    <mergeCell ref="K43:N43"/>
    <mergeCell ref="Q43:U43"/>
    <mergeCell ref="A42:B42"/>
    <mergeCell ref="C42:F42"/>
    <mergeCell ref="G42:J42"/>
    <mergeCell ref="K42:N42"/>
    <mergeCell ref="Q42:U42"/>
    <mergeCell ref="AA41:AC41"/>
    <mergeCell ref="AD41:AF41"/>
    <mergeCell ref="AG41:AH41"/>
    <mergeCell ref="AI41:AN41"/>
    <mergeCell ref="AO41:AT41"/>
    <mergeCell ref="AU41:AV41"/>
    <mergeCell ref="A41:B41"/>
    <mergeCell ref="C41:F41"/>
    <mergeCell ref="G41:J41"/>
    <mergeCell ref="K41:N41"/>
    <mergeCell ref="Q41:U41"/>
    <mergeCell ref="V41:Z41"/>
    <mergeCell ref="AU42:AV42"/>
    <mergeCell ref="V39:Z39"/>
    <mergeCell ref="AU40:AV40"/>
    <mergeCell ref="AW40:AX40"/>
    <mergeCell ref="AY40:AZ40"/>
    <mergeCell ref="BA40:BB40"/>
    <mergeCell ref="BC40:BD40"/>
    <mergeCell ref="BE40:BL40"/>
    <mergeCell ref="V40:Z40"/>
    <mergeCell ref="AA40:AC40"/>
    <mergeCell ref="AD40:AF40"/>
    <mergeCell ref="AG40:AH40"/>
    <mergeCell ref="AI40:AN40"/>
    <mergeCell ref="AO40:AT40"/>
    <mergeCell ref="AW39:AX39"/>
    <mergeCell ref="AY39:AZ39"/>
    <mergeCell ref="BA39:BB39"/>
    <mergeCell ref="BC39:BD39"/>
    <mergeCell ref="BE39:BL39"/>
    <mergeCell ref="AW38:AX38"/>
    <mergeCell ref="AY38:AZ38"/>
    <mergeCell ref="BA38:BB38"/>
    <mergeCell ref="BC38:BD38"/>
    <mergeCell ref="BE38:BL38"/>
    <mergeCell ref="V38:Z38"/>
    <mergeCell ref="AA38:AC38"/>
    <mergeCell ref="AD38:AF38"/>
    <mergeCell ref="AG38:AH38"/>
    <mergeCell ref="AI38:AN38"/>
    <mergeCell ref="AO38:AT38"/>
    <mergeCell ref="AW37:AX37"/>
    <mergeCell ref="AY37:AZ37"/>
    <mergeCell ref="BA37:BB37"/>
    <mergeCell ref="BC37:BD37"/>
    <mergeCell ref="BE37:BL37"/>
    <mergeCell ref="A40:B40"/>
    <mergeCell ref="C40:F40"/>
    <mergeCell ref="G40:J40"/>
    <mergeCell ref="K40:N40"/>
    <mergeCell ref="Q40:U40"/>
    <mergeCell ref="AA39:AC39"/>
    <mergeCell ref="AD39:AF39"/>
    <mergeCell ref="AG39:AH39"/>
    <mergeCell ref="AI39:AN39"/>
    <mergeCell ref="AO39:AT39"/>
    <mergeCell ref="AU39:AV39"/>
    <mergeCell ref="A39:B39"/>
    <mergeCell ref="C39:F39"/>
    <mergeCell ref="G39:J39"/>
    <mergeCell ref="K39:N39"/>
    <mergeCell ref="Q39:U39"/>
    <mergeCell ref="A38:B38"/>
    <mergeCell ref="C38:F38"/>
    <mergeCell ref="G38:J38"/>
    <mergeCell ref="K38:N38"/>
    <mergeCell ref="Q38:U38"/>
    <mergeCell ref="AA37:AC37"/>
    <mergeCell ref="AD37:AF37"/>
    <mergeCell ref="AG37:AH37"/>
    <mergeCell ref="AI37:AN37"/>
    <mergeCell ref="AO37:AT37"/>
    <mergeCell ref="AU37:AV37"/>
    <mergeCell ref="A37:B37"/>
    <mergeCell ref="C37:F37"/>
    <mergeCell ref="G37:J37"/>
    <mergeCell ref="K37:N37"/>
    <mergeCell ref="Q37:U37"/>
    <mergeCell ref="V37:Z37"/>
    <mergeCell ref="AU38:AV38"/>
    <mergeCell ref="V35:Z35"/>
    <mergeCell ref="AU36:AV36"/>
    <mergeCell ref="AW36:AX36"/>
    <mergeCell ref="AY36:AZ36"/>
    <mergeCell ref="BA36:BB36"/>
    <mergeCell ref="BC36:BD36"/>
    <mergeCell ref="BE36:BL36"/>
    <mergeCell ref="V36:Z36"/>
    <mergeCell ref="AA36:AC36"/>
    <mergeCell ref="AD36:AF36"/>
    <mergeCell ref="AG36:AH36"/>
    <mergeCell ref="AI36:AN36"/>
    <mergeCell ref="AO36:AT36"/>
    <mergeCell ref="AW35:AX35"/>
    <mergeCell ref="AY35:AZ35"/>
    <mergeCell ref="BA35:BB35"/>
    <mergeCell ref="BC35:BD35"/>
    <mergeCell ref="BE35:BL35"/>
    <mergeCell ref="AW34:AX34"/>
    <mergeCell ref="AY34:AZ34"/>
    <mergeCell ref="BA34:BB34"/>
    <mergeCell ref="BC34:BD34"/>
    <mergeCell ref="BE34:BL34"/>
    <mergeCell ref="V34:Z34"/>
    <mergeCell ref="AA34:AC34"/>
    <mergeCell ref="AD34:AF34"/>
    <mergeCell ref="AG34:AH34"/>
    <mergeCell ref="AI34:AN34"/>
    <mergeCell ref="AO34:AT34"/>
    <mergeCell ref="AW33:AX33"/>
    <mergeCell ref="AY33:AZ33"/>
    <mergeCell ref="BA33:BB33"/>
    <mergeCell ref="BC33:BD33"/>
    <mergeCell ref="BE33:BL33"/>
    <mergeCell ref="A36:B36"/>
    <mergeCell ref="C36:F36"/>
    <mergeCell ref="G36:J36"/>
    <mergeCell ref="K36:N36"/>
    <mergeCell ref="Q36:U36"/>
    <mergeCell ref="AA35:AC35"/>
    <mergeCell ref="AD35:AF35"/>
    <mergeCell ref="AG35:AH35"/>
    <mergeCell ref="AI35:AN35"/>
    <mergeCell ref="AO35:AT35"/>
    <mergeCell ref="AU35:AV35"/>
    <mergeCell ref="A35:B35"/>
    <mergeCell ref="C35:F35"/>
    <mergeCell ref="G35:J35"/>
    <mergeCell ref="K35:N35"/>
    <mergeCell ref="Q35:U35"/>
    <mergeCell ref="A34:B34"/>
    <mergeCell ref="C34:F34"/>
    <mergeCell ref="G34:J34"/>
    <mergeCell ref="K34:N34"/>
    <mergeCell ref="Q34:U34"/>
    <mergeCell ref="AA33:AC33"/>
    <mergeCell ref="AD33:AF33"/>
    <mergeCell ref="AG33:AH33"/>
    <mergeCell ref="AI33:AN33"/>
    <mergeCell ref="AO33:AT33"/>
    <mergeCell ref="AU33:AV33"/>
    <mergeCell ref="A33:B33"/>
    <mergeCell ref="C33:F33"/>
    <mergeCell ref="G33:J33"/>
    <mergeCell ref="K33:N33"/>
    <mergeCell ref="Q33:U33"/>
    <mergeCell ref="V33:Z33"/>
    <mergeCell ref="AU34:AV34"/>
    <mergeCell ref="V31:Z31"/>
    <mergeCell ref="AU32:AV32"/>
    <mergeCell ref="AW32:AX32"/>
    <mergeCell ref="AY32:AZ32"/>
    <mergeCell ref="BA32:BB32"/>
    <mergeCell ref="BC32:BD32"/>
    <mergeCell ref="BE32:BL32"/>
    <mergeCell ref="V32:Z32"/>
    <mergeCell ref="AA32:AC32"/>
    <mergeCell ref="AD32:AF32"/>
    <mergeCell ref="AG32:AH32"/>
    <mergeCell ref="AI32:AN32"/>
    <mergeCell ref="AO32:AT32"/>
    <mergeCell ref="AW31:AX31"/>
    <mergeCell ref="AY31:AZ31"/>
    <mergeCell ref="BA31:BB31"/>
    <mergeCell ref="BC31:BD31"/>
    <mergeCell ref="BE31:BL31"/>
    <mergeCell ref="AW30:AX30"/>
    <mergeCell ref="AY30:AZ30"/>
    <mergeCell ref="BA30:BB30"/>
    <mergeCell ref="BC30:BD30"/>
    <mergeCell ref="BE30:BL30"/>
    <mergeCell ref="V30:Z30"/>
    <mergeCell ref="AA30:AC30"/>
    <mergeCell ref="AD30:AF30"/>
    <mergeCell ref="AG30:AH30"/>
    <mergeCell ref="AI30:AN30"/>
    <mergeCell ref="AO30:AT30"/>
    <mergeCell ref="AW29:AX29"/>
    <mergeCell ref="AY29:AZ29"/>
    <mergeCell ref="BA29:BB29"/>
    <mergeCell ref="BC29:BD29"/>
    <mergeCell ref="BE29:BL29"/>
    <mergeCell ref="A32:B32"/>
    <mergeCell ref="C32:F32"/>
    <mergeCell ref="G32:J32"/>
    <mergeCell ref="K32:N32"/>
    <mergeCell ref="Q32:U32"/>
    <mergeCell ref="AA31:AC31"/>
    <mergeCell ref="AD31:AF31"/>
    <mergeCell ref="AG31:AH31"/>
    <mergeCell ref="AI31:AN31"/>
    <mergeCell ref="AO31:AT31"/>
    <mergeCell ref="AU31:AV31"/>
    <mergeCell ref="A31:B31"/>
    <mergeCell ref="C31:F31"/>
    <mergeCell ref="G31:J31"/>
    <mergeCell ref="K31:N31"/>
    <mergeCell ref="Q31:U31"/>
    <mergeCell ref="BA28:BB28"/>
    <mergeCell ref="BC28:BD28"/>
    <mergeCell ref="BE28:BL28"/>
    <mergeCell ref="V28:Z28"/>
    <mergeCell ref="AA28:AC28"/>
    <mergeCell ref="AD28:AF28"/>
    <mergeCell ref="AG28:AH28"/>
    <mergeCell ref="AI28:AN28"/>
    <mergeCell ref="AO28:AT28"/>
    <mergeCell ref="AW27:AX27"/>
    <mergeCell ref="AY27:AZ27"/>
    <mergeCell ref="BA27:BB27"/>
    <mergeCell ref="BC27:BD27"/>
    <mergeCell ref="BE27:BL27"/>
    <mergeCell ref="A30:B30"/>
    <mergeCell ref="C30:F30"/>
    <mergeCell ref="G30:J30"/>
    <mergeCell ref="K30:N30"/>
    <mergeCell ref="Q30:U30"/>
    <mergeCell ref="AA29:AC29"/>
    <mergeCell ref="AD29:AF29"/>
    <mergeCell ref="AG29:AH29"/>
    <mergeCell ref="AI29:AN29"/>
    <mergeCell ref="AO29:AT29"/>
    <mergeCell ref="AU29:AV29"/>
    <mergeCell ref="A29:B29"/>
    <mergeCell ref="C29:F29"/>
    <mergeCell ref="G29:J29"/>
    <mergeCell ref="K29:N29"/>
    <mergeCell ref="Q29:U29"/>
    <mergeCell ref="V29:Z29"/>
    <mergeCell ref="AU30:AV30"/>
    <mergeCell ref="BE26:BL26"/>
    <mergeCell ref="V26:Z26"/>
    <mergeCell ref="AA26:AC26"/>
    <mergeCell ref="AD26:AF26"/>
    <mergeCell ref="AG26:AH26"/>
    <mergeCell ref="AI26:AN26"/>
    <mergeCell ref="AO26:AT26"/>
    <mergeCell ref="AW25:AX25"/>
    <mergeCell ref="AY25:AZ25"/>
    <mergeCell ref="BA25:BB25"/>
    <mergeCell ref="BC25:BD25"/>
    <mergeCell ref="BE25:BL25"/>
    <mergeCell ref="A28:B28"/>
    <mergeCell ref="C28:F28"/>
    <mergeCell ref="G28:J28"/>
    <mergeCell ref="K28:N28"/>
    <mergeCell ref="Q28:U28"/>
    <mergeCell ref="AA27:AC27"/>
    <mergeCell ref="AD27:AF27"/>
    <mergeCell ref="AG27:AH27"/>
    <mergeCell ref="AI27:AN27"/>
    <mergeCell ref="AO27:AT27"/>
    <mergeCell ref="AU27:AV27"/>
    <mergeCell ref="A27:B27"/>
    <mergeCell ref="C27:F27"/>
    <mergeCell ref="G27:J27"/>
    <mergeCell ref="K27:N27"/>
    <mergeCell ref="Q27:U27"/>
    <mergeCell ref="V27:Z27"/>
    <mergeCell ref="AU28:AV28"/>
    <mergeCell ref="AW28:AX28"/>
    <mergeCell ref="AY28:AZ28"/>
    <mergeCell ref="A26:B26"/>
    <mergeCell ref="C26:F26"/>
    <mergeCell ref="G26:J26"/>
    <mergeCell ref="K26:N26"/>
    <mergeCell ref="Q26:U26"/>
    <mergeCell ref="AA25:AC25"/>
    <mergeCell ref="AD25:AF25"/>
    <mergeCell ref="AG25:AH25"/>
    <mergeCell ref="AI25:AN25"/>
    <mergeCell ref="AO25:AT25"/>
    <mergeCell ref="AU25:AV25"/>
    <mergeCell ref="AY24:AZ24"/>
    <mergeCell ref="BA24:BB24"/>
    <mergeCell ref="BC24:BD24"/>
    <mergeCell ref="BE24:BL24"/>
    <mergeCell ref="A25:B25"/>
    <mergeCell ref="C25:F25"/>
    <mergeCell ref="G25:J25"/>
    <mergeCell ref="K25:N25"/>
    <mergeCell ref="Q25:U25"/>
    <mergeCell ref="V25:Z25"/>
    <mergeCell ref="AD24:AF24"/>
    <mergeCell ref="AG24:AH24"/>
    <mergeCell ref="AI24:AN24"/>
    <mergeCell ref="AO24:AT24"/>
    <mergeCell ref="AU24:AV24"/>
    <mergeCell ref="AW24:AX24"/>
    <mergeCell ref="AU26:AV26"/>
    <mergeCell ref="AW26:AX26"/>
    <mergeCell ref="AY26:AZ26"/>
    <mergeCell ref="BA26:BB26"/>
    <mergeCell ref="BC26:BD26"/>
    <mergeCell ref="BA23:BB23"/>
    <mergeCell ref="BC23:BD23"/>
    <mergeCell ref="BE23:BL23"/>
    <mergeCell ref="A24:B24"/>
    <mergeCell ref="C24:F24"/>
    <mergeCell ref="G24:J24"/>
    <mergeCell ref="K24:N24"/>
    <mergeCell ref="Q24:U24"/>
    <mergeCell ref="V24:Z24"/>
    <mergeCell ref="AA24:AC24"/>
    <mergeCell ref="AG23:AH23"/>
    <mergeCell ref="AI23:AN23"/>
    <mergeCell ref="AO23:AT23"/>
    <mergeCell ref="AU23:AV23"/>
    <mergeCell ref="AW23:AX23"/>
    <mergeCell ref="AY23:AZ23"/>
    <mergeCell ref="BC20:BD22"/>
    <mergeCell ref="BE20:BL22"/>
    <mergeCell ref="A23:B23"/>
    <mergeCell ref="C23:F23"/>
    <mergeCell ref="G23:J23"/>
    <mergeCell ref="K23:N23"/>
    <mergeCell ref="Q23:U23"/>
    <mergeCell ref="V23:Z23"/>
    <mergeCell ref="AA23:AC23"/>
    <mergeCell ref="AD23:AF23"/>
    <mergeCell ref="AI20:AN22"/>
    <mergeCell ref="AO20:AT22"/>
    <mergeCell ref="AU20:AV22"/>
    <mergeCell ref="AW20:AX22"/>
    <mergeCell ref="AY20:AZ22"/>
    <mergeCell ref="BA20:BB22"/>
    <mergeCell ref="P20:P22"/>
    <mergeCell ref="Q20:U22"/>
    <mergeCell ref="V20:Z22"/>
    <mergeCell ref="AA20:AC22"/>
    <mergeCell ref="AD20:AF22"/>
    <mergeCell ref="AG20:AH22"/>
    <mergeCell ref="A19:B22"/>
    <mergeCell ref="C19:P19"/>
    <mergeCell ref="Q19:AC19"/>
    <mergeCell ref="AD19:AH19"/>
    <mergeCell ref="AI19:AT19"/>
    <mergeCell ref="AU19:BL19"/>
    <mergeCell ref="C20:F22"/>
    <mergeCell ref="G20:J22"/>
    <mergeCell ref="K20:N22"/>
    <mergeCell ref="O20:O22"/>
    <mergeCell ref="AW10:BE10"/>
    <mergeCell ref="BF10:BL10"/>
    <mergeCell ref="A12:H12"/>
    <mergeCell ref="I12:AD12"/>
    <mergeCell ref="AE12:BA12"/>
    <mergeCell ref="BB12:BL12"/>
    <mergeCell ref="BB13:BL17"/>
    <mergeCell ref="AB10:AK10"/>
    <mergeCell ref="Y10:AA10"/>
    <mergeCell ref="AE8:AG8"/>
    <mergeCell ref="AH8:AU8"/>
    <mergeCell ref="A10:D10"/>
    <mergeCell ref="E10:W10"/>
    <mergeCell ref="AM10:AO10"/>
    <mergeCell ref="AP10:AU10"/>
    <mergeCell ref="AE5:AG5"/>
    <mergeCell ref="AH5:AU5"/>
    <mergeCell ref="AE6:AG6"/>
    <mergeCell ref="AH6:AU6"/>
    <mergeCell ref="AE7:AG7"/>
    <mergeCell ref="AH7:AU7"/>
    <mergeCell ref="S1:AB8"/>
    <mergeCell ref="AC1:AD8"/>
    <mergeCell ref="AE1:AU1"/>
    <mergeCell ref="AV1:BL8"/>
    <mergeCell ref="AE2:AG2"/>
    <mergeCell ref="AH2:AU2"/>
    <mergeCell ref="AE3:AG3"/>
    <mergeCell ref="AH3:AU3"/>
    <mergeCell ref="AE4:AG4"/>
    <mergeCell ref="AH4:AU4"/>
  </mergeCells>
  <phoneticPr fontId="21" type="noConversion"/>
  <dataValidations count="9">
    <dataValidation type="list" allowBlank="1" showInputMessage="1" showErrorMessage="1" sqref="Q23:U275" xr:uid="{06465793-BF32-4F05-9645-547A9E2CD6EC}">
      <formula1>INDIRECT(SUBSTITUTE($AH$5,"_"," "))</formula1>
    </dataValidation>
    <dataValidation type="list" allowBlank="1" showInputMessage="1" showErrorMessage="1" sqref="AU23:BD275" xr:uid="{F8D9ED6D-821F-497C-96A2-8786AAE6E757}">
      <formula1>"P,F"</formula1>
    </dataValidation>
    <dataValidation type="decimal" allowBlank="1" showInputMessage="1" showErrorMessage="1" sqref="AC279:AF284" xr:uid="{52EC2486-A739-44EB-808F-0A8362C1B14E}">
      <formula1>0</formula1>
      <formula2>500</formula2>
    </dataValidation>
    <dataValidation type="list" allowBlank="1" showInputMessage="1" showErrorMessage="1" sqref="O23:O275" xr:uid="{5709828D-58DD-4348-8456-D2645A670834}">
      <formula1>"F,M"</formula1>
    </dataValidation>
    <dataValidation type="whole" allowBlank="1" showInputMessage="1" showErrorMessage="1" errorTitle="Ano incorrecto" error="Digite o ano de nascimento. Não a idade." sqref="P23:P275" xr:uid="{D9FC8213-8DC4-41E6-B245-1221EEF0F6F4}">
      <formula1>1870</formula1>
      <formula2>2030</formula2>
    </dataValidation>
    <dataValidation type="date" allowBlank="1" showInputMessage="1" showErrorMessage="1" errorTitle="DATA INCORRECTA" error="Insira a data respeitando a formatação do seu computador" sqref="AP10:AU10 BF10:BL10" xr:uid="{8C85509B-386F-45EC-97E0-4058643A8167}">
      <formula1>43831</formula1>
      <formula2>47849</formula2>
    </dataValidation>
    <dataValidation type="whole" allowBlank="1" showInputMessage="1" showErrorMessage="1" errorTitle="Telefone incorrecto!" error="Insira apenas um número de celular observando o formato" sqref="AA23:AC262" xr:uid="{EAE08EBB-5794-4DF6-9D0C-937D6B9DDA7C}">
      <formula1>820020010</formula1>
      <formula2>890090016</formula2>
    </dataValidation>
    <dataValidation type="list" allowBlank="1" showInputMessage="1" showErrorMessage="1" sqref="AO23:AT275" xr:uid="{A308F0D0-E7AF-4A4E-9E3A-78103B04A895}">
      <formula1>social_roles</formula1>
    </dataValidation>
    <dataValidation type="list" allowBlank="1" showInputMessage="1" showErrorMessage="1" sqref="B279:Q284" xr:uid="{53D0278B-5188-4459-A3B9-63CD2AB27E1B}">
      <formula1>benef_topic_choices</formula1>
    </dataValidation>
  </dataValidations>
  <printOptions horizontalCentered="1"/>
  <pageMargins left="0.1" right="0.1" top="0.1" bottom="0.75" header="0.3" footer="0.1"/>
  <pageSetup paperSize="9" orientation="landscape" r:id="rId1"/>
  <headerFooter>
    <oddFooter>&amp;C&amp;"Arial Nova Cond Light,Bold"&amp;8O(A) FACILITADOR(A)&amp;"-,Regular"&amp;11
&amp;"Arial Nova Cond Light,Italic"&amp;8Assinatura legível e carimbo
PG &amp;P/&amp;N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31F9C57A-48CD-4E17-88E9-F18F552DBED3}">
          <x14:formula1>
            <xm:f>lists!$Z$2:$Z$30</xm:f>
          </x14:formula1>
          <xm:sqref>AM280:AO282</xm:sqref>
        </x14:dataValidation>
        <x14:dataValidation type="list" allowBlank="1" showInputMessage="1" showErrorMessage="1" xr:uid="{1022A3F2-7CFE-4561-8E0F-17974AEF3038}">
          <x14:formula1>
            <xm:f>lists!$AB$2:$AB$11</xm:f>
          </x14:formula1>
          <xm:sqref>AB10:AK10</xm:sqref>
        </x14:dataValidation>
        <x14:dataValidation type="list" allowBlank="1" showInputMessage="1" xr:uid="{2D739CB0-7F99-49B6-90BB-B1C6E28AE5F3}">
          <x14:formula1>
            <xm:f>lists!$Z$2:$Z$30</xm:f>
          </x14:formula1>
          <xm:sqref>R279:W284</xm:sqref>
        </x14:dataValidation>
        <x14:dataValidation type="list" allowBlank="1" showInputMessage="1" showErrorMessage="1" xr:uid="{94722810-C63D-4153-B13E-ACAB43B22147}">
          <x14:formula1>
            <xm:f>xxxx!$A$2:$A$52</xm:f>
          </x14:formula1>
          <xm:sqref>BN2</xm:sqref>
        </x14:dataValidation>
        <x14:dataValidation type="list" allowBlank="1" showInputMessage="1" showErrorMessage="1" xr:uid="{95468FB4-E793-45AA-8977-2F4EB6CDEC33}">
          <x14:formula1>
            <xm:f>lists!$W$2:$W$121</xm:f>
          </x14:formula1>
          <xm:sqref>E10:W10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9279-C243-4C0A-B9DD-7F6380119DC8}">
  <sheetPr codeName="Sheet23">
    <tabColor rgb="FF00B050"/>
  </sheetPr>
  <dimension ref="A1:C52"/>
  <sheetViews>
    <sheetView zoomScale="190" zoomScaleNormal="190" workbookViewId="0">
      <selection activeCell="E7" sqref="E7"/>
    </sheetView>
  </sheetViews>
  <sheetFormatPr defaultRowHeight="13.9" x14ac:dyDescent="0.4"/>
  <cols>
    <col min="1" max="1" width="22.19921875" style="39" customWidth="1"/>
    <col min="2" max="2" width="13.46484375" style="287" customWidth="1"/>
    <col min="3" max="3" width="13.33203125" style="287" customWidth="1"/>
    <col min="4" max="16384" width="9.06640625" style="39"/>
  </cols>
  <sheetData>
    <row r="1" spans="1:3" ht="18.399999999999999" customHeight="1" x14ac:dyDescent="0.4">
      <c r="A1" s="131" t="s">
        <v>2538</v>
      </c>
      <c r="B1" s="105" t="s">
        <v>2192</v>
      </c>
      <c r="C1" s="105" t="s">
        <v>2312</v>
      </c>
    </row>
    <row r="2" spans="1:3" x14ac:dyDescent="0.4">
      <c r="A2" s="39" t="s">
        <v>2539</v>
      </c>
      <c r="B2" s="287">
        <v>824646850</v>
      </c>
      <c r="C2" s="287">
        <v>101327272</v>
      </c>
    </row>
    <row r="3" spans="1:3" x14ac:dyDescent="0.4">
      <c r="A3" s="39" t="s">
        <v>2540</v>
      </c>
      <c r="B3" s="287">
        <v>870070017</v>
      </c>
      <c r="C3" s="287">
        <v>103149061</v>
      </c>
    </row>
    <row r="4" spans="1:3" x14ac:dyDescent="0.4">
      <c r="A4" s="39" t="s">
        <v>2541</v>
      </c>
      <c r="B4" s="287">
        <v>870706970</v>
      </c>
      <c r="C4" s="287">
        <v>103659124</v>
      </c>
    </row>
    <row r="5" spans="1:3" x14ac:dyDescent="0.4">
      <c r="A5" s="39" t="s">
        <v>2500</v>
      </c>
      <c r="B5" s="287">
        <v>823339260</v>
      </c>
      <c r="C5" s="287">
        <v>103260116</v>
      </c>
    </row>
    <row r="6" spans="1:3" x14ac:dyDescent="0.4">
      <c r="A6" s="39" t="s">
        <v>2542</v>
      </c>
      <c r="B6" s="287">
        <v>848498198</v>
      </c>
      <c r="C6" s="287">
        <v>109197580</v>
      </c>
    </row>
    <row r="7" spans="1:3" x14ac:dyDescent="0.4">
      <c r="A7" s="39" t="s">
        <v>2488</v>
      </c>
      <c r="B7" s="287">
        <v>846174913</v>
      </c>
      <c r="C7" s="287">
        <v>102542762</v>
      </c>
    </row>
    <row r="8" spans="1:3" x14ac:dyDescent="0.4">
      <c r="A8" s="39" t="s">
        <v>2543</v>
      </c>
      <c r="B8" s="287">
        <v>843035315</v>
      </c>
      <c r="C8" s="287">
        <v>100894343</v>
      </c>
    </row>
    <row r="9" spans="1:3" x14ac:dyDescent="0.4">
      <c r="A9" s="39" t="s">
        <v>2544</v>
      </c>
      <c r="B9" s="287">
        <v>827401622</v>
      </c>
      <c r="C9" s="287">
        <v>110589123</v>
      </c>
    </row>
    <row r="10" spans="1:3" x14ac:dyDescent="0.4">
      <c r="A10" s="39" t="s">
        <v>2545</v>
      </c>
      <c r="B10" s="287">
        <v>859800720</v>
      </c>
      <c r="C10" s="287">
        <v>100870630</v>
      </c>
    </row>
    <row r="11" spans="1:3" x14ac:dyDescent="0.4">
      <c r="A11" s="39" t="s">
        <v>2546</v>
      </c>
      <c r="B11" s="287">
        <v>872351967</v>
      </c>
      <c r="C11" s="287">
        <v>106864233</v>
      </c>
    </row>
    <row r="12" spans="1:3" x14ac:dyDescent="0.4">
      <c r="A12" s="39" t="s">
        <v>2547</v>
      </c>
      <c r="B12" s="287">
        <v>872982420</v>
      </c>
      <c r="C12" s="287">
        <v>103160987</v>
      </c>
    </row>
    <row r="13" spans="1:3" x14ac:dyDescent="0.4">
      <c r="A13" s="39" t="s">
        <v>2548</v>
      </c>
      <c r="B13" s="287">
        <v>843639236</v>
      </c>
      <c r="C13" s="287">
        <v>119429897</v>
      </c>
    </row>
    <row r="14" spans="1:3" x14ac:dyDescent="0.4">
      <c r="A14" s="39" t="s">
        <v>2549</v>
      </c>
      <c r="B14" s="287">
        <v>842927205</v>
      </c>
      <c r="C14" s="287">
        <v>100864665</v>
      </c>
    </row>
    <row r="15" spans="1:3" x14ac:dyDescent="0.4">
      <c r="A15" s="39" t="s">
        <v>2550</v>
      </c>
      <c r="B15" s="287">
        <v>824129460</v>
      </c>
      <c r="C15" s="287">
        <v>100868113</v>
      </c>
    </row>
    <row r="16" spans="1:3" x14ac:dyDescent="0.4">
      <c r="A16" s="39" t="s">
        <v>2551</v>
      </c>
      <c r="B16" s="287">
        <v>877223760</v>
      </c>
      <c r="C16" s="287">
        <v>102032330</v>
      </c>
    </row>
    <row r="17" spans="1:3" x14ac:dyDescent="0.4">
      <c r="A17" s="39" t="s">
        <v>2552</v>
      </c>
      <c r="B17" s="287">
        <v>844405665</v>
      </c>
      <c r="C17" s="287">
        <v>110757891</v>
      </c>
    </row>
    <row r="18" spans="1:3" x14ac:dyDescent="0.4">
      <c r="A18" s="39" t="s">
        <v>2553</v>
      </c>
      <c r="B18" s="287">
        <v>842587536</v>
      </c>
      <c r="C18" s="287">
        <v>115695673</v>
      </c>
    </row>
    <row r="19" spans="1:3" x14ac:dyDescent="0.4">
      <c r="A19" s="39" t="s">
        <v>2554</v>
      </c>
      <c r="B19" s="287">
        <v>844001597</v>
      </c>
      <c r="C19" s="287">
        <v>111563306</v>
      </c>
    </row>
    <row r="20" spans="1:3" x14ac:dyDescent="0.4">
      <c r="A20" s="39" t="s">
        <v>2555</v>
      </c>
      <c r="B20" s="287">
        <v>829038585</v>
      </c>
      <c r="C20" s="287">
        <v>102640063</v>
      </c>
    </row>
    <row r="21" spans="1:3" x14ac:dyDescent="0.4">
      <c r="A21" s="39" t="s">
        <v>2556</v>
      </c>
      <c r="C21" s="287">
        <v>100197065</v>
      </c>
    </row>
    <row r="22" spans="1:3" x14ac:dyDescent="0.4">
      <c r="A22" s="39" t="s">
        <v>2557</v>
      </c>
      <c r="C22" s="287">
        <v>100183927</v>
      </c>
    </row>
    <row r="23" spans="1:3" x14ac:dyDescent="0.4">
      <c r="A23" s="39" t="s">
        <v>2558</v>
      </c>
      <c r="C23" s="287">
        <v>101494799</v>
      </c>
    </row>
    <row r="24" spans="1:3" x14ac:dyDescent="0.4">
      <c r="A24" s="39" t="s">
        <v>2559</v>
      </c>
      <c r="C24" s="287">
        <v>110183763</v>
      </c>
    </row>
    <row r="25" spans="1:3" x14ac:dyDescent="0.4">
      <c r="A25" s="39" t="s">
        <v>2560</v>
      </c>
      <c r="B25" s="287">
        <v>845188388</v>
      </c>
      <c r="C25" s="287">
        <v>106803609</v>
      </c>
    </row>
    <row r="26" spans="1:3" x14ac:dyDescent="0.4">
      <c r="A26" s="39" t="s">
        <v>2561</v>
      </c>
      <c r="B26" s="287">
        <v>825343007</v>
      </c>
      <c r="C26" s="287">
        <v>111175047</v>
      </c>
    </row>
    <row r="27" spans="1:3" x14ac:dyDescent="0.4">
      <c r="A27" s="39" t="s">
        <v>2562</v>
      </c>
      <c r="B27" s="287">
        <v>846636101</v>
      </c>
      <c r="C27" s="287">
        <v>118185331</v>
      </c>
    </row>
    <row r="28" spans="1:3" x14ac:dyDescent="0.4">
      <c r="A28" s="39" t="s">
        <v>2563</v>
      </c>
      <c r="B28" s="287">
        <v>824997240</v>
      </c>
      <c r="C28" s="287">
        <v>128504222</v>
      </c>
    </row>
    <row r="29" spans="1:3" x14ac:dyDescent="0.4">
      <c r="A29" s="39" t="s">
        <v>2564</v>
      </c>
      <c r="B29" s="287">
        <v>863121329</v>
      </c>
      <c r="C29" s="287">
        <v>103847915</v>
      </c>
    </row>
    <row r="30" spans="1:3" x14ac:dyDescent="0.4">
      <c r="A30" s="39" t="s">
        <v>2565</v>
      </c>
      <c r="B30" s="287">
        <v>849129710</v>
      </c>
      <c r="C30" s="287">
        <v>123200871</v>
      </c>
    </row>
    <row r="31" spans="1:3" x14ac:dyDescent="0.4">
      <c r="A31" s="39" t="s">
        <v>2499</v>
      </c>
      <c r="B31" s="287">
        <v>872596346</v>
      </c>
      <c r="C31" s="287">
        <v>107958584</v>
      </c>
    </row>
    <row r="32" spans="1:3" x14ac:dyDescent="0.4">
      <c r="A32" s="39" t="s">
        <v>2566</v>
      </c>
      <c r="B32" s="287">
        <v>823833114</v>
      </c>
      <c r="C32" s="287">
        <v>111730814</v>
      </c>
    </row>
    <row r="33" spans="1:3" x14ac:dyDescent="0.4">
      <c r="A33" s="39" t="s">
        <v>2567</v>
      </c>
      <c r="B33" s="287">
        <v>870552770</v>
      </c>
      <c r="C33" s="287">
        <v>104922521</v>
      </c>
    </row>
    <row r="34" spans="1:3" x14ac:dyDescent="0.4">
      <c r="A34" s="39" t="s">
        <v>2568</v>
      </c>
      <c r="B34" s="287">
        <v>848777516</v>
      </c>
      <c r="C34" s="287">
        <v>104468241</v>
      </c>
    </row>
    <row r="35" spans="1:3" x14ac:dyDescent="0.4">
      <c r="A35" s="39" t="s">
        <v>2569</v>
      </c>
      <c r="B35" s="287" t="s">
        <v>2586</v>
      </c>
      <c r="C35" s="287">
        <v>112841822</v>
      </c>
    </row>
    <row r="36" spans="1:3" x14ac:dyDescent="0.4">
      <c r="A36" s="39" t="s">
        <v>2570</v>
      </c>
      <c r="B36" s="287">
        <v>863868198</v>
      </c>
      <c r="C36" s="287">
        <v>108596120</v>
      </c>
    </row>
    <row r="37" spans="1:3" x14ac:dyDescent="0.4">
      <c r="A37" s="39" t="s">
        <v>2571</v>
      </c>
      <c r="C37" s="287">
        <v>111153566</v>
      </c>
    </row>
    <row r="38" spans="1:3" x14ac:dyDescent="0.4">
      <c r="A38" s="39" t="s">
        <v>2572</v>
      </c>
      <c r="B38" s="287">
        <v>844438152</v>
      </c>
      <c r="C38" s="287">
        <v>102202429</v>
      </c>
    </row>
    <row r="39" spans="1:3" x14ac:dyDescent="0.4">
      <c r="A39" s="39" t="s">
        <v>2573</v>
      </c>
      <c r="B39" s="287">
        <v>862578388</v>
      </c>
      <c r="C39" s="287">
        <v>118151771</v>
      </c>
    </row>
    <row r="40" spans="1:3" x14ac:dyDescent="0.4">
      <c r="A40" s="39" t="s">
        <v>2574</v>
      </c>
      <c r="C40" s="287">
        <v>107491740</v>
      </c>
    </row>
    <row r="41" spans="1:3" x14ac:dyDescent="0.4">
      <c r="A41" s="39" t="s">
        <v>2575</v>
      </c>
      <c r="B41" s="287">
        <v>849554955</v>
      </c>
      <c r="C41" s="287">
        <v>122094545</v>
      </c>
    </row>
    <row r="42" spans="1:3" x14ac:dyDescent="0.4">
      <c r="A42" s="39" t="s">
        <v>2576</v>
      </c>
      <c r="B42" s="287">
        <v>869867391</v>
      </c>
      <c r="C42" s="287">
        <v>103846501</v>
      </c>
    </row>
    <row r="43" spans="1:3" x14ac:dyDescent="0.4">
      <c r="A43" s="39" t="s">
        <v>2501</v>
      </c>
      <c r="C43" s="287">
        <v>103817765</v>
      </c>
    </row>
    <row r="44" spans="1:3" x14ac:dyDescent="0.4">
      <c r="A44" s="39" t="s">
        <v>2577</v>
      </c>
      <c r="C44" s="287">
        <v>102427981</v>
      </c>
    </row>
    <row r="45" spans="1:3" x14ac:dyDescent="0.4">
      <c r="A45" s="39" t="s">
        <v>2578</v>
      </c>
      <c r="C45" s="287">
        <v>120018132</v>
      </c>
    </row>
    <row r="46" spans="1:3" x14ac:dyDescent="0.4">
      <c r="A46" s="39" t="s">
        <v>2579</v>
      </c>
      <c r="C46" s="287">
        <v>101043851</v>
      </c>
    </row>
    <row r="47" spans="1:3" x14ac:dyDescent="0.4">
      <c r="A47" s="39" t="s">
        <v>2580</v>
      </c>
      <c r="C47" s="287">
        <v>124952417</v>
      </c>
    </row>
    <row r="48" spans="1:3" x14ac:dyDescent="0.4">
      <c r="A48" s="39" t="s">
        <v>2581</v>
      </c>
      <c r="C48" s="287">
        <v>114026603</v>
      </c>
    </row>
    <row r="49" spans="1:3" x14ac:dyDescent="0.4">
      <c r="A49" s="39" t="s">
        <v>2582</v>
      </c>
      <c r="C49" s="287">
        <v>129148799</v>
      </c>
    </row>
    <row r="50" spans="1:3" x14ac:dyDescent="0.4">
      <c r="A50" s="39" t="s">
        <v>2583</v>
      </c>
      <c r="C50" s="287">
        <v>103848105</v>
      </c>
    </row>
    <row r="51" spans="1:3" x14ac:dyDescent="0.4">
      <c r="A51" s="39" t="s">
        <v>2584</v>
      </c>
      <c r="C51" s="287">
        <v>121115204</v>
      </c>
    </row>
    <row r="52" spans="1:3" x14ac:dyDescent="0.4">
      <c r="A52" s="39" t="s">
        <v>2585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5E20-2BCB-4128-9A02-EA65C9376201}">
  <sheetPr codeName="Sheet5">
    <tabColor rgb="FF00B050"/>
  </sheetPr>
  <dimension ref="A1:BG180"/>
  <sheetViews>
    <sheetView showGridLines="0" tabSelected="1" view="pageBreakPreview" topLeftCell="A73" zoomScale="85" zoomScaleNormal="175" zoomScaleSheetLayoutView="85" workbookViewId="0">
      <selection activeCell="X84" sqref="X84:AE84"/>
    </sheetView>
  </sheetViews>
  <sheetFormatPr defaultColWidth="1.86328125" defaultRowHeight="13.9" x14ac:dyDescent="0.45"/>
  <cols>
    <col min="1" max="2" width="1.33203125" style="105" customWidth="1"/>
    <col min="3" max="6" width="2.33203125" style="105" customWidth="1"/>
    <col min="7" max="7" width="2.53125" style="105" customWidth="1"/>
    <col min="8" max="10" width="2.33203125" style="105" customWidth="1"/>
    <col min="11" max="11" width="3.33203125" style="105" customWidth="1"/>
    <col min="12" max="12" width="2.33203125" style="105" customWidth="1"/>
    <col min="13" max="13" width="4.33203125" style="105" customWidth="1"/>
    <col min="14" max="14" width="2.1328125" style="105" customWidth="1"/>
    <col min="15" max="15" width="1.6640625" style="105" customWidth="1"/>
    <col min="16" max="16" width="2.86328125" style="105" customWidth="1"/>
    <col min="17" max="17" width="5.86328125" style="105" customWidth="1"/>
    <col min="18" max="19" width="2.33203125" style="105" customWidth="1"/>
    <col min="20" max="20" width="1.3984375" style="105" customWidth="1"/>
    <col min="21" max="21" width="2.1328125" style="105" customWidth="1"/>
    <col min="22" max="22" width="3.1328125" style="105" customWidth="1"/>
    <col min="23" max="23" width="9.86328125" style="105" customWidth="1"/>
    <col min="24" max="24" width="5" style="105" customWidth="1"/>
    <col min="25" max="25" width="0.6640625" style="105" customWidth="1"/>
    <col min="26" max="26" width="2.3984375" style="105" customWidth="1"/>
    <col min="27" max="27" width="1.33203125" style="105" customWidth="1"/>
    <col min="28" max="28" width="1.6640625" style="105" customWidth="1"/>
    <col min="29" max="29" width="0.6640625" style="105" customWidth="1"/>
    <col min="30" max="30" width="1.1328125" style="105" customWidth="1"/>
    <col min="31" max="31" width="3.86328125" style="105" customWidth="1"/>
    <col min="32" max="32" width="0.3984375" style="105" customWidth="1"/>
    <col min="33" max="33" width="2.6640625" style="105" customWidth="1"/>
    <col min="34" max="34" width="1.33203125" style="105" customWidth="1"/>
    <col min="35" max="35" width="2.53125" style="105" customWidth="1"/>
    <col min="36" max="37" width="1.6640625" style="105" customWidth="1"/>
    <col min="38" max="38" width="2.53125" style="105" customWidth="1"/>
    <col min="39" max="39" width="7.1328125" style="105" customWidth="1"/>
    <col min="40" max="40" width="2.1328125" style="105" customWidth="1"/>
    <col min="41" max="41" width="7.86328125" style="105" customWidth="1"/>
    <col min="42" max="42" width="1.86328125" style="105" customWidth="1"/>
    <col min="43" max="43" width="1.3984375" style="105" customWidth="1"/>
    <col min="44" max="44" width="2.86328125" style="105" customWidth="1"/>
    <col min="45" max="45" width="1.53125" style="105" customWidth="1"/>
    <col min="46" max="46" width="1.6640625" style="105" customWidth="1"/>
    <col min="47" max="47" width="3.33203125" style="105" customWidth="1"/>
    <col min="48" max="48" width="1.33203125" style="105" customWidth="1"/>
    <col min="49" max="49" width="2.53125" style="105" customWidth="1"/>
    <col min="50" max="50" width="3" style="105" customWidth="1"/>
    <col min="51" max="51" width="2" style="105" customWidth="1"/>
    <col min="52" max="52" width="1.53125" style="105" customWidth="1"/>
    <col min="53" max="53" width="2.53125" style="105" customWidth="1"/>
    <col min="54" max="54" width="1.86328125" style="105" customWidth="1"/>
    <col min="55" max="55" width="2.6640625" style="105" customWidth="1"/>
    <col min="56" max="56" width="2.53125" style="105" customWidth="1"/>
    <col min="57" max="58" width="1.86328125" style="105"/>
    <col min="59" max="59" width="13.265625" style="105" customWidth="1"/>
    <col min="60" max="16384" width="1.86328125" style="105"/>
  </cols>
  <sheetData>
    <row r="1" spans="1:56" ht="15" customHeight="1" x14ac:dyDescent="0.45">
      <c r="A1" s="121"/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22"/>
      <c r="Q1" s="1124" t="s">
        <v>2093</v>
      </c>
      <c r="R1" s="1125"/>
      <c r="S1" s="1125"/>
      <c r="T1" s="1125"/>
      <c r="U1" s="1125"/>
      <c r="V1" s="1125"/>
      <c r="W1" s="1125"/>
      <c r="X1" s="1125"/>
      <c r="Y1" s="1125"/>
      <c r="Z1" s="1126"/>
      <c r="AA1" s="581" t="s">
        <v>2033</v>
      </c>
      <c r="AB1" s="581"/>
      <c r="AC1" s="581"/>
      <c r="AD1" s="581"/>
      <c r="AE1" s="581"/>
      <c r="AF1" s="1133" t="s">
        <v>2027</v>
      </c>
      <c r="AG1" s="1134"/>
      <c r="AH1" s="1134"/>
      <c r="AI1" s="1134"/>
      <c r="AJ1" s="1134"/>
      <c r="AK1" s="1134"/>
      <c r="AL1" s="1134"/>
      <c r="AM1" s="1134"/>
      <c r="AN1" s="1134"/>
      <c r="AO1" s="1134"/>
      <c r="AP1" s="1134"/>
      <c r="AQ1" s="1134"/>
      <c r="AR1" s="1134"/>
      <c r="AS1" s="1134"/>
      <c r="AT1" s="1134"/>
      <c r="AU1" s="1134"/>
      <c r="AV1" s="1134"/>
      <c r="AW1" s="831" t="s">
        <v>2034</v>
      </c>
      <c r="AX1" s="831"/>
      <c r="AY1" s="831"/>
      <c r="AZ1" s="831"/>
      <c r="BA1" s="831"/>
      <c r="BB1" s="831"/>
      <c r="BC1" s="831"/>
      <c r="BD1" s="832"/>
    </row>
    <row r="2" spans="1:56" ht="19.45" customHeight="1" x14ac:dyDescent="0.4">
      <c r="A2" s="4"/>
      <c r="B2" s="5"/>
      <c r="C2" s="5"/>
      <c r="D2" s="5"/>
      <c r="E2" s="5"/>
      <c r="F2" s="5"/>
      <c r="G2" s="5"/>
      <c r="H2" s="106"/>
      <c r="I2" s="140"/>
      <c r="J2" s="140"/>
      <c r="K2" s="140"/>
      <c r="L2" s="140"/>
      <c r="M2" s="140"/>
      <c r="N2" s="140"/>
      <c r="O2" s="140"/>
      <c r="P2" s="141"/>
      <c r="Q2" s="1127"/>
      <c r="R2" s="1128"/>
      <c r="S2" s="1128"/>
      <c r="T2" s="1128"/>
      <c r="U2" s="1128"/>
      <c r="V2" s="1128"/>
      <c r="W2" s="1128"/>
      <c r="X2" s="1128"/>
      <c r="Y2" s="1128"/>
      <c r="Z2" s="1129"/>
      <c r="AA2" s="582"/>
      <c r="AB2" s="582"/>
      <c r="AC2" s="582"/>
      <c r="AD2" s="582"/>
      <c r="AE2" s="582"/>
      <c r="AF2" s="1112" t="s">
        <v>2028</v>
      </c>
      <c r="AG2" s="1113"/>
      <c r="AH2" s="1113"/>
      <c r="AI2" s="1113"/>
      <c r="AJ2" s="1113"/>
      <c r="AK2" s="1114"/>
      <c r="AL2" s="1115"/>
      <c r="AM2" s="1116"/>
      <c r="AN2" s="1116"/>
      <c r="AO2" s="1116"/>
      <c r="AP2" s="1116"/>
      <c r="AQ2" s="1116"/>
      <c r="AR2" s="1116"/>
      <c r="AS2" s="1116"/>
      <c r="AT2" s="1116"/>
      <c r="AU2" s="1116"/>
      <c r="AV2" s="1117"/>
      <c r="AW2" s="834"/>
      <c r="AX2" s="834"/>
      <c r="AY2" s="834"/>
      <c r="AZ2" s="834"/>
      <c r="BA2" s="834"/>
      <c r="BB2" s="834"/>
      <c r="BC2" s="834"/>
      <c r="BD2" s="835"/>
    </row>
    <row r="3" spans="1:56" ht="19.45" customHeight="1" x14ac:dyDescent="0.4">
      <c r="A3" s="4"/>
      <c r="B3" s="5"/>
      <c r="C3" s="5"/>
      <c r="D3" s="5"/>
      <c r="E3" s="5"/>
      <c r="F3" s="5"/>
      <c r="G3" s="5"/>
      <c r="H3" s="106"/>
      <c r="I3" s="142"/>
      <c r="J3" s="142"/>
      <c r="K3" s="142"/>
      <c r="L3" s="142"/>
      <c r="M3" s="142"/>
      <c r="N3" s="142"/>
      <c r="O3" s="142"/>
      <c r="P3" s="141"/>
      <c r="Q3" s="1127"/>
      <c r="R3" s="1128"/>
      <c r="S3" s="1128"/>
      <c r="T3" s="1128"/>
      <c r="U3" s="1128"/>
      <c r="V3" s="1128"/>
      <c r="W3" s="1128"/>
      <c r="X3" s="1128"/>
      <c r="Y3" s="1128"/>
      <c r="Z3" s="1129"/>
      <c r="AA3" s="582"/>
      <c r="AB3" s="582"/>
      <c r="AC3" s="582"/>
      <c r="AD3" s="582"/>
      <c r="AE3" s="582"/>
      <c r="AF3" s="1112" t="s">
        <v>2088</v>
      </c>
      <c r="AG3" s="1113"/>
      <c r="AH3" s="1113"/>
      <c r="AI3" s="1113"/>
      <c r="AJ3" s="1113"/>
      <c r="AK3" s="1114"/>
      <c r="AL3" s="1115"/>
      <c r="AM3" s="1116"/>
      <c r="AN3" s="1116"/>
      <c r="AO3" s="1116"/>
      <c r="AP3" s="1116"/>
      <c r="AQ3" s="1116"/>
      <c r="AR3" s="1116"/>
      <c r="AS3" s="1116"/>
      <c r="AT3" s="1116"/>
      <c r="AU3" s="1116"/>
      <c r="AV3" s="1117"/>
      <c r="AW3" s="834"/>
      <c r="AX3" s="834"/>
      <c r="AY3" s="834"/>
      <c r="AZ3" s="834"/>
      <c r="BA3" s="834"/>
      <c r="BB3" s="834"/>
      <c r="BC3" s="834"/>
      <c r="BD3" s="835"/>
    </row>
    <row r="4" spans="1:56" ht="19.45" customHeight="1" x14ac:dyDescent="0.35">
      <c r="A4" s="123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1"/>
      <c r="Q4" s="1127"/>
      <c r="R4" s="1128"/>
      <c r="S4" s="1128"/>
      <c r="T4" s="1128"/>
      <c r="U4" s="1128"/>
      <c r="V4" s="1128"/>
      <c r="W4" s="1128"/>
      <c r="X4" s="1128"/>
      <c r="Y4" s="1128"/>
      <c r="Z4" s="1129"/>
      <c r="AA4" s="582"/>
      <c r="AB4" s="582"/>
      <c r="AC4" s="582"/>
      <c r="AD4" s="582"/>
      <c r="AE4" s="582"/>
      <c r="AF4" s="1112" t="s">
        <v>1218</v>
      </c>
      <c r="AG4" s="1113"/>
      <c r="AH4" s="1113"/>
      <c r="AI4" s="1113"/>
      <c r="AJ4" s="1113"/>
      <c r="AK4" s="1114"/>
      <c r="AL4" s="1115"/>
      <c r="AM4" s="1116"/>
      <c r="AN4" s="1116"/>
      <c r="AO4" s="1116"/>
      <c r="AP4" s="1116"/>
      <c r="AQ4" s="1116"/>
      <c r="AR4" s="1116"/>
      <c r="AS4" s="1116"/>
      <c r="AT4" s="1116"/>
      <c r="AU4" s="1116"/>
      <c r="AV4" s="1117"/>
      <c r="AW4" s="834"/>
      <c r="AX4" s="834"/>
      <c r="AY4" s="834"/>
      <c r="AZ4" s="834"/>
      <c r="BA4" s="834"/>
      <c r="BB4" s="834"/>
      <c r="BC4" s="834"/>
      <c r="BD4" s="835"/>
    </row>
    <row r="5" spans="1:56" ht="19.45" customHeight="1" x14ac:dyDescent="0.45">
      <c r="A5" s="124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1"/>
      <c r="Q5" s="1127"/>
      <c r="R5" s="1128"/>
      <c r="S5" s="1128"/>
      <c r="T5" s="1128"/>
      <c r="U5" s="1128"/>
      <c r="V5" s="1128"/>
      <c r="W5" s="1128"/>
      <c r="X5" s="1128"/>
      <c r="Y5" s="1128"/>
      <c r="Z5" s="1129"/>
      <c r="AA5" s="582"/>
      <c r="AB5" s="582"/>
      <c r="AC5" s="582"/>
      <c r="AD5" s="582"/>
      <c r="AE5" s="582"/>
      <c r="AF5" s="1112" t="s">
        <v>2089</v>
      </c>
      <c r="AG5" s="1113"/>
      <c r="AH5" s="1113"/>
      <c r="AI5" s="1113"/>
      <c r="AJ5" s="1113"/>
      <c r="AK5" s="1114"/>
      <c r="AL5" s="1115"/>
      <c r="AM5" s="1116"/>
      <c r="AN5" s="1116"/>
      <c r="AO5" s="1116"/>
      <c r="AP5" s="1116"/>
      <c r="AQ5" s="1116"/>
      <c r="AR5" s="1116"/>
      <c r="AS5" s="1116"/>
      <c r="AT5" s="1116"/>
      <c r="AU5" s="1116"/>
      <c r="AV5" s="1117"/>
      <c r="AW5" s="834"/>
      <c r="AX5" s="834"/>
      <c r="AY5" s="834"/>
      <c r="AZ5" s="834"/>
      <c r="BA5" s="834"/>
      <c r="BB5" s="834"/>
      <c r="BC5" s="834"/>
      <c r="BD5" s="835"/>
    </row>
    <row r="6" spans="1:56" ht="19.45" customHeight="1" x14ac:dyDescent="0.45">
      <c r="A6" s="124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1"/>
      <c r="Q6" s="1127"/>
      <c r="R6" s="1128"/>
      <c r="S6" s="1128"/>
      <c r="T6" s="1128"/>
      <c r="U6" s="1128"/>
      <c r="V6" s="1128"/>
      <c r="W6" s="1128"/>
      <c r="X6" s="1128"/>
      <c r="Y6" s="1128"/>
      <c r="Z6" s="1129"/>
      <c r="AA6" s="582"/>
      <c r="AB6" s="582"/>
      <c r="AC6" s="582"/>
      <c r="AD6" s="582"/>
      <c r="AE6" s="582"/>
      <c r="AF6" s="1112" t="s">
        <v>2090</v>
      </c>
      <c r="AG6" s="1113"/>
      <c r="AH6" s="1113"/>
      <c r="AI6" s="1113"/>
      <c r="AJ6" s="1113"/>
      <c r="AK6" s="1114"/>
      <c r="AL6" s="1115"/>
      <c r="AM6" s="1116"/>
      <c r="AN6" s="1116"/>
      <c r="AO6" s="1116"/>
      <c r="AP6" s="1116"/>
      <c r="AQ6" s="1116"/>
      <c r="AR6" s="1116"/>
      <c r="AS6" s="1116"/>
      <c r="AT6" s="1116"/>
      <c r="AU6" s="1116"/>
      <c r="AV6" s="1117"/>
      <c r="AW6" s="834"/>
      <c r="AX6" s="834"/>
      <c r="AY6" s="834"/>
      <c r="AZ6" s="834"/>
      <c r="BA6" s="834"/>
      <c r="BB6" s="834"/>
      <c r="BC6" s="834"/>
      <c r="BD6" s="835"/>
    </row>
    <row r="7" spans="1:56" ht="19.45" customHeight="1" x14ac:dyDescent="0.45">
      <c r="A7" s="125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7"/>
      <c r="Q7" s="1130"/>
      <c r="R7" s="1131"/>
      <c r="S7" s="1131"/>
      <c r="T7" s="1131"/>
      <c r="U7" s="1131"/>
      <c r="V7" s="1131"/>
      <c r="W7" s="1131"/>
      <c r="X7" s="1131"/>
      <c r="Y7" s="1131"/>
      <c r="Z7" s="1132"/>
      <c r="AA7" s="583"/>
      <c r="AB7" s="583"/>
      <c r="AC7" s="583"/>
      <c r="AD7" s="583"/>
      <c r="AE7" s="583"/>
      <c r="AF7" s="1118" t="s">
        <v>2037</v>
      </c>
      <c r="AG7" s="1119"/>
      <c r="AH7" s="1119"/>
      <c r="AI7" s="1119"/>
      <c r="AJ7" s="1119"/>
      <c r="AK7" s="1120"/>
      <c r="AL7" s="1121"/>
      <c r="AM7" s="1122"/>
      <c r="AN7" s="1122"/>
      <c r="AO7" s="1122"/>
      <c r="AP7" s="1122"/>
      <c r="AQ7" s="1122"/>
      <c r="AR7" s="1122"/>
      <c r="AS7" s="1122"/>
      <c r="AT7" s="1122"/>
      <c r="AU7" s="1122"/>
      <c r="AV7" s="1123"/>
      <c r="AW7" s="837"/>
      <c r="AX7" s="837"/>
      <c r="AY7" s="837"/>
      <c r="AZ7" s="837"/>
      <c r="BA7" s="837"/>
      <c r="BB7" s="837"/>
      <c r="BC7" s="837"/>
      <c r="BD7" s="838"/>
    </row>
    <row r="8" spans="1:56" hidden="1" x14ac:dyDescent="0.45"/>
    <row r="9" spans="1:56" hidden="1" x14ac:dyDescent="0.45"/>
    <row r="10" spans="1:56" hidden="1" x14ac:dyDescent="0.45">
      <c r="H10" s="546"/>
      <c r="I10" s="546"/>
      <c r="J10" s="546"/>
      <c r="K10" s="546"/>
      <c r="L10" s="546"/>
      <c r="M10" s="546"/>
      <c r="N10" s="546"/>
      <c r="O10" s="546"/>
      <c r="P10" s="546"/>
      <c r="Q10" s="546"/>
    </row>
    <row r="11" spans="1:56" hidden="1" x14ac:dyDescent="0.45"/>
    <row r="12" spans="1:56" hidden="1" x14ac:dyDescent="0.45"/>
    <row r="13" spans="1:56" s="108" customFormat="1" hidden="1" x14ac:dyDescent="0.45">
      <c r="A13" s="547" t="s">
        <v>2001</v>
      </c>
      <c r="B13" s="547"/>
      <c r="C13" s="547"/>
      <c r="D13" s="547"/>
      <c r="E13" s="547"/>
      <c r="F13" s="547"/>
      <c r="G13" s="547"/>
      <c r="H13" s="547"/>
      <c r="I13" s="547"/>
      <c r="J13" s="547"/>
      <c r="K13" s="547"/>
      <c r="L13" s="547"/>
      <c r="M13" s="547"/>
      <c r="N13" s="547"/>
      <c r="O13" s="547"/>
      <c r="P13" s="547"/>
      <c r="Q13" s="547"/>
      <c r="R13" s="547"/>
      <c r="S13" s="547"/>
      <c r="T13" s="547"/>
      <c r="U13" s="547"/>
      <c r="V13" s="547"/>
      <c r="W13" s="547"/>
      <c r="X13" s="547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  <c r="AI13" s="547"/>
      <c r="AJ13" s="547"/>
      <c r="AK13" s="547"/>
      <c r="AL13" s="547"/>
      <c r="AM13" s="547"/>
      <c r="AN13" s="547"/>
      <c r="AO13" s="547"/>
      <c r="AP13" s="547"/>
      <c r="AQ13" s="547"/>
      <c r="AR13" s="547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/>
    </row>
    <row r="14" spans="1:56" s="108" customFormat="1" ht="5.25" hidden="1" customHeight="1" x14ac:dyDescent="0.4">
      <c r="A14" s="590" t="s">
        <v>2002</v>
      </c>
      <c r="B14" s="590"/>
      <c r="C14" s="590"/>
      <c r="D14" s="590"/>
      <c r="E14" s="590"/>
      <c r="F14" s="590"/>
      <c r="G14" s="590"/>
      <c r="H14" s="590"/>
      <c r="I14" s="590"/>
      <c r="J14" s="590"/>
      <c r="K14" s="590"/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  <c r="X14" s="590"/>
      <c r="Y14" s="590"/>
      <c r="Z14" s="590"/>
      <c r="AA14" s="590"/>
      <c r="AB14" s="590"/>
      <c r="AC14" s="590"/>
      <c r="AD14" s="590"/>
      <c r="AE14" s="590"/>
      <c r="AF14" s="590"/>
      <c r="AG14" s="590"/>
      <c r="AH14" s="590"/>
      <c r="AI14" s="590"/>
      <c r="AJ14" s="590"/>
      <c r="AK14" s="590"/>
      <c r="AL14" s="590"/>
      <c r="AM14" s="590"/>
      <c r="AN14" s="590"/>
      <c r="AO14" s="590"/>
      <c r="AP14" s="590"/>
      <c r="AQ14" s="590"/>
      <c r="AR14" s="590"/>
      <c r="AS14" s="590"/>
      <c r="AT14" s="590"/>
      <c r="AU14" s="590"/>
      <c r="AV14" s="590"/>
      <c r="AW14" s="590"/>
      <c r="AX14" s="590"/>
      <c r="AY14" s="590"/>
      <c r="AZ14" s="590"/>
      <c r="BA14" s="590"/>
      <c r="BB14" s="590"/>
      <c r="BC14" s="590"/>
      <c r="BD14" s="590"/>
    </row>
    <row r="15" spans="1:56" s="107" customFormat="1" ht="12.75" hidden="1" x14ac:dyDescent="0.45">
      <c r="A15" s="547" t="s">
        <v>2003</v>
      </c>
      <c r="B15" s="547"/>
      <c r="C15" s="547"/>
      <c r="D15" s="547"/>
      <c r="E15" s="547"/>
      <c r="F15" s="547"/>
      <c r="G15" s="547"/>
      <c r="H15" s="547"/>
      <c r="I15" s="547"/>
      <c r="J15" s="547"/>
      <c r="K15" s="547"/>
      <c r="L15" s="547"/>
      <c r="M15" s="547"/>
      <c r="N15" s="547"/>
      <c r="O15" s="547"/>
      <c r="P15" s="547"/>
      <c r="Q15" s="547"/>
      <c r="R15" s="547"/>
      <c r="S15" s="547"/>
      <c r="T15" s="547"/>
      <c r="U15" s="547"/>
      <c r="V15" s="547"/>
      <c r="W15" s="547"/>
      <c r="X15" s="547"/>
      <c r="Y15" s="547"/>
      <c r="Z15" s="547"/>
      <c r="AA15" s="547"/>
      <c r="AB15" s="547"/>
      <c r="AC15" s="547"/>
      <c r="AD15" s="547"/>
      <c r="AE15" s="547"/>
      <c r="AF15" s="547"/>
      <c r="AG15" s="547"/>
      <c r="AH15" s="547"/>
      <c r="AI15" s="547"/>
      <c r="AJ15" s="547"/>
      <c r="AK15" s="547"/>
      <c r="AL15" s="547"/>
      <c r="AM15" s="547"/>
      <c r="AN15" s="547"/>
      <c r="AO15" s="547"/>
      <c r="AP15" s="547"/>
      <c r="AQ15" s="547"/>
      <c r="AR15" s="547"/>
      <c r="AS15" s="547"/>
      <c r="AT15" s="547"/>
      <c r="AU15" s="547"/>
      <c r="AV15" s="547"/>
      <c r="AW15" s="547"/>
      <c r="AX15" s="547"/>
      <c r="AY15" s="547"/>
      <c r="AZ15" s="547"/>
      <c r="BA15" s="547"/>
      <c r="BB15" s="547"/>
      <c r="BC15" s="547"/>
      <c r="BD15" s="547"/>
    </row>
    <row r="16" spans="1:56" s="107" customFormat="1" ht="12.75" hidden="1" x14ac:dyDescent="0.45">
      <c r="A16" s="547" t="s">
        <v>2004</v>
      </c>
      <c r="B16" s="547"/>
      <c r="C16" s="547"/>
      <c r="D16" s="547"/>
      <c r="E16" s="547"/>
      <c r="F16" s="547"/>
      <c r="G16" s="547"/>
      <c r="H16" s="547"/>
      <c r="I16" s="547"/>
      <c r="J16" s="547"/>
      <c r="K16" s="547"/>
      <c r="L16" s="547"/>
      <c r="M16" s="547"/>
      <c r="N16" s="547"/>
      <c r="O16" s="547"/>
      <c r="P16" s="547"/>
      <c r="Q16" s="547"/>
      <c r="R16" s="547"/>
      <c r="S16" s="547"/>
      <c r="T16" s="547"/>
      <c r="U16" s="547"/>
      <c r="V16" s="547"/>
      <c r="W16" s="547"/>
      <c r="X16" s="547"/>
      <c r="Y16" s="547"/>
      <c r="Z16" s="547"/>
      <c r="AA16" s="547"/>
      <c r="AB16" s="547"/>
      <c r="AC16" s="547"/>
      <c r="AD16" s="547"/>
      <c r="AE16" s="547"/>
      <c r="AF16" s="547"/>
      <c r="AG16" s="547"/>
      <c r="AH16" s="547"/>
      <c r="AI16" s="547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47"/>
      <c r="AY16" s="547"/>
      <c r="AZ16" s="547"/>
      <c r="BA16" s="547"/>
      <c r="BB16" s="547"/>
      <c r="BC16" s="547"/>
      <c r="BD16" s="547"/>
    </row>
    <row r="17" spans="1:56" s="107" customFormat="1" ht="6" hidden="1" customHeight="1" x14ac:dyDescent="0.45"/>
    <row r="18" spans="1:56" ht="18.399999999999999" hidden="1" x14ac:dyDescent="0.45">
      <c r="A18" s="589" t="s">
        <v>2005</v>
      </c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</row>
    <row r="19" spans="1:56" ht="11.25" hidden="1" customHeight="1" x14ac:dyDescent="0.45">
      <c r="A19" s="587" t="s">
        <v>2006</v>
      </c>
      <c r="B19" s="587"/>
      <c r="C19" s="587"/>
      <c r="D19" s="587"/>
      <c r="E19" s="587"/>
      <c r="F19" s="587"/>
      <c r="G19" s="587"/>
      <c r="H19" s="587"/>
      <c r="I19" s="587"/>
      <c r="J19" s="587"/>
      <c r="K19" s="587"/>
      <c r="L19" s="587"/>
      <c r="M19" s="587"/>
      <c r="N19" s="587"/>
      <c r="O19" s="587"/>
      <c r="P19" s="587"/>
      <c r="Q19" s="587"/>
      <c r="R19" s="587"/>
      <c r="S19" s="587"/>
      <c r="T19" s="587"/>
      <c r="U19" s="587"/>
      <c r="V19" s="587"/>
      <c r="W19" s="587"/>
      <c r="X19" s="587"/>
      <c r="Y19" s="587"/>
      <c r="Z19" s="587"/>
      <c r="AA19" s="587"/>
      <c r="AB19" s="587"/>
      <c r="AC19" s="587"/>
      <c r="AD19" s="587"/>
      <c r="AE19" s="587"/>
      <c r="AF19" s="587"/>
      <c r="AG19" s="587"/>
      <c r="AH19" s="587"/>
      <c r="AI19" s="587"/>
      <c r="AJ19" s="595" t="s">
        <v>2007</v>
      </c>
      <c r="AK19" s="595"/>
      <c r="AL19" s="595"/>
      <c r="AM19" s="109"/>
      <c r="AN19" s="109"/>
      <c r="AO19" s="109"/>
      <c r="AP19" s="587"/>
      <c r="AQ19" s="587"/>
      <c r="AR19" s="587"/>
      <c r="AS19" s="587" t="s">
        <v>2029</v>
      </c>
      <c r="AT19" s="587"/>
      <c r="AU19" s="587"/>
      <c r="AV19" s="587"/>
      <c r="AW19" s="587"/>
      <c r="AX19" s="587"/>
      <c r="AY19" s="587"/>
      <c r="AZ19" s="587"/>
      <c r="BA19" s="587"/>
      <c r="BB19" s="587"/>
      <c r="BC19" s="587"/>
      <c r="BD19" s="587"/>
    </row>
    <row r="20" spans="1:56" s="111" customFormat="1" ht="12.75" hidden="1" customHeight="1" x14ac:dyDescent="0.45">
      <c r="A20" s="588" t="s">
        <v>1959</v>
      </c>
      <c r="B20" s="588"/>
      <c r="C20" s="588"/>
      <c r="D20" s="588"/>
      <c r="E20" s="588"/>
      <c r="F20" s="588"/>
      <c r="G20" s="588" t="s">
        <v>1960</v>
      </c>
      <c r="H20" s="588"/>
      <c r="I20" s="588"/>
      <c r="J20" s="588"/>
      <c r="K20" s="588"/>
      <c r="L20" s="588"/>
      <c r="M20" s="588" t="s">
        <v>2009</v>
      </c>
      <c r="N20" s="588"/>
      <c r="O20" s="588"/>
      <c r="P20" s="588" t="s">
        <v>1963</v>
      </c>
      <c r="Q20" s="588"/>
      <c r="R20" s="588"/>
      <c r="S20" s="588"/>
      <c r="T20" s="588"/>
      <c r="U20" s="588" t="s">
        <v>1955</v>
      </c>
      <c r="V20" s="588"/>
      <c r="W20" s="588"/>
      <c r="X20" s="588"/>
      <c r="Y20" s="588"/>
      <c r="Z20" s="588" t="s">
        <v>1945</v>
      </c>
      <c r="AA20" s="588"/>
      <c r="AB20" s="588"/>
      <c r="AC20" s="588"/>
      <c r="AD20" s="588"/>
      <c r="AE20" s="588" t="s">
        <v>1310</v>
      </c>
      <c r="AF20" s="588"/>
      <c r="AG20" s="588"/>
      <c r="AH20" s="588"/>
      <c r="AI20" s="588"/>
      <c r="AJ20" s="594" t="s">
        <v>2010</v>
      </c>
      <c r="AK20" s="594"/>
      <c r="AL20" s="594"/>
      <c r="AM20" s="110"/>
      <c r="AN20" s="110"/>
      <c r="AO20" s="110"/>
      <c r="AP20" s="587"/>
      <c r="AQ20" s="587"/>
      <c r="AR20" s="587"/>
      <c r="AS20" s="591"/>
      <c r="AT20" s="591"/>
      <c r="AU20" s="591"/>
      <c r="AV20" s="591"/>
      <c r="AW20" s="591"/>
      <c r="AX20" s="591"/>
      <c r="AY20" s="591"/>
      <c r="AZ20" s="591"/>
      <c r="BA20" s="591"/>
      <c r="BB20" s="591"/>
      <c r="BC20" s="591"/>
      <c r="BD20" s="591"/>
    </row>
    <row r="21" spans="1:56" s="111" customFormat="1" ht="12.75" hidden="1" customHeight="1" x14ac:dyDescent="0.45">
      <c r="A21" s="591"/>
      <c r="B21" s="591"/>
      <c r="C21" s="591"/>
      <c r="D21" s="591"/>
      <c r="E21" s="591"/>
      <c r="F21" s="591"/>
      <c r="G21" s="591"/>
      <c r="H21" s="591"/>
      <c r="I21" s="591"/>
      <c r="J21" s="591"/>
      <c r="K21" s="591"/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  <c r="AF21" s="591"/>
      <c r="AG21" s="591"/>
      <c r="AH21" s="591"/>
      <c r="AI21" s="591"/>
      <c r="AJ21" s="592"/>
      <c r="AK21" s="592"/>
      <c r="AL21" s="592"/>
      <c r="AM21" s="112"/>
      <c r="AN21" s="112"/>
      <c r="AO21" s="112"/>
      <c r="AP21" s="593"/>
      <c r="AQ21" s="593"/>
      <c r="AR21" s="593"/>
      <c r="AS21" s="591"/>
      <c r="AT21" s="591"/>
      <c r="AU21" s="591"/>
      <c r="AV21" s="591"/>
      <c r="AW21" s="591"/>
      <c r="AX21" s="591"/>
      <c r="AY21" s="591"/>
      <c r="AZ21" s="591"/>
      <c r="BA21" s="591"/>
      <c r="BB21" s="591"/>
      <c r="BC21" s="591"/>
      <c r="BD21" s="591"/>
    </row>
    <row r="22" spans="1:56" s="107" customFormat="1" ht="12.75" hidden="1" customHeight="1" x14ac:dyDescent="0.45">
      <c r="A22" s="591"/>
      <c r="B22" s="591"/>
      <c r="C22" s="591"/>
      <c r="D22" s="591"/>
      <c r="E22" s="591"/>
      <c r="F22" s="591"/>
      <c r="G22" s="591"/>
      <c r="H22" s="591"/>
      <c r="I22" s="591"/>
      <c r="J22" s="591"/>
      <c r="K22" s="591"/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  <c r="AF22" s="591"/>
      <c r="AG22" s="591"/>
      <c r="AH22" s="591"/>
      <c r="AI22" s="591"/>
      <c r="AJ22" s="592"/>
      <c r="AK22" s="592"/>
      <c r="AL22" s="592"/>
      <c r="AM22" s="112"/>
      <c r="AN22" s="112"/>
      <c r="AO22" s="112"/>
      <c r="AP22" s="593"/>
      <c r="AQ22" s="593"/>
      <c r="AR22" s="593"/>
      <c r="AS22" s="591"/>
      <c r="AT22" s="591"/>
      <c r="AU22" s="591"/>
      <c r="AV22" s="591"/>
      <c r="AW22" s="591"/>
      <c r="AX22" s="591"/>
      <c r="AY22" s="591"/>
      <c r="AZ22" s="591"/>
      <c r="BA22" s="591"/>
      <c r="BB22" s="591"/>
      <c r="BC22" s="591"/>
      <c r="BD22" s="591"/>
    </row>
    <row r="23" spans="1:56" ht="5.25" customHeight="1" x14ac:dyDescent="0.45"/>
    <row r="24" spans="1:56" ht="18" customHeight="1" x14ac:dyDescent="0.45">
      <c r="A24" s="1135" t="s">
        <v>2081</v>
      </c>
      <c r="B24" s="1135"/>
      <c r="C24" s="1135"/>
      <c r="D24" s="1135"/>
      <c r="E24" s="1135"/>
      <c r="F24" s="1135"/>
      <c r="G24" s="1136"/>
      <c r="H24" s="1136"/>
      <c r="I24" s="1136"/>
      <c r="J24" s="1136"/>
      <c r="K24" s="1136"/>
      <c r="L24" s="1136"/>
      <c r="M24" s="1136"/>
      <c r="N24" s="1136"/>
      <c r="O24" s="1136"/>
      <c r="P24" s="1136"/>
      <c r="Q24" s="1136"/>
      <c r="R24" s="1136"/>
      <c r="S24" s="1136"/>
      <c r="T24" s="1136"/>
      <c r="U24" s="1136"/>
      <c r="V24" s="1136"/>
      <c r="W24" s="1136"/>
      <c r="X24" s="1136"/>
      <c r="Y24" s="128"/>
      <c r="Z24" s="1074" t="s">
        <v>2040</v>
      </c>
      <c r="AA24" s="1230"/>
      <c r="AB24" s="1230"/>
      <c r="AC24" s="1230"/>
      <c r="AD24" s="1230"/>
      <c r="AE24" s="1230"/>
      <c r="AF24" s="1231"/>
      <c r="AG24" s="1136"/>
      <c r="AH24" s="1136"/>
      <c r="AI24" s="1136"/>
      <c r="AJ24" s="1136"/>
      <c r="AK24" s="1136"/>
      <c r="AL24" s="1136"/>
      <c r="AM24" s="1136"/>
      <c r="AN24" s="131"/>
      <c r="AO24" s="1074" t="s">
        <v>2185</v>
      </c>
      <c r="AP24" s="1231"/>
      <c r="AQ24" s="1228"/>
      <c r="AR24" s="1229"/>
      <c r="AS24" s="1229"/>
      <c r="AT24" s="1229"/>
      <c r="AU24" s="1229"/>
      <c r="AV24" s="128"/>
      <c r="AW24" s="1074" t="s">
        <v>1976</v>
      </c>
      <c r="AX24" s="1230"/>
      <c r="AY24" s="1231"/>
      <c r="AZ24" s="1232"/>
      <c r="BA24" s="1233"/>
      <c r="BB24" s="1233"/>
      <c r="BC24" s="1233"/>
      <c r="BD24" s="1234"/>
    </row>
    <row r="25" spans="1:56" ht="5.25" customHeight="1" x14ac:dyDescent="0.45"/>
    <row r="26" spans="1:56" s="21" customFormat="1" ht="13.45" customHeight="1" x14ac:dyDescent="0.45">
      <c r="A26" s="1252" t="s">
        <v>1223</v>
      </c>
      <c r="B26" s="608"/>
      <c r="C26" s="608"/>
      <c r="D26" s="608"/>
      <c r="E26" s="608"/>
      <c r="F26" s="608"/>
      <c r="G26" s="608"/>
      <c r="H26" s="608"/>
      <c r="I26" s="608"/>
      <c r="J26" s="608"/>
      <c r="K26" s="608"/>
      <c r="L26" s="608"/>
      <c r="M26" s="608"/>
      <c r="N26" s="1250" t="s">
        <v>1224</v>
      </c>
      <c r="O26" s="608"/>
      <c r="P26" s="608"/>
      <c r="Q26" s="608"/>
      <c r="R26" s="608"/>
      <c r="S26" s="608"/>
      <c r="T26" s="608"/>
      <c r="U26" s="608"/>
      <c r="V26" s="608"/>
      <c r="W26" s="608"/>
      <c r="X26" s="608"/>
      <c r="Y26" s="1251"/>
      <c r="Z26" s="608" t="s">
        <v>2039</v>
      </c>
      <c r="AA26" s="608"/>
      <c r="AB26" s="608"/>
      <c r="AC26" s="608"/>
      <c r="AD26" s="608"/>
      <c r="AE26" s="608"/>
      <c r="AF26" s="608"/>
      <c r="AG26" s="608"/>
      <c r="AH26" s="608"/>
      <c r="AI26" s="608"/>
      <c r="AJ26" s="608"/>
      <c r="AK26" s="608"/>
      <c r="AL26" s="608"/>
      <c r="AM26" s="608"/>
      <c r="AN26" s="608"/>
      <c r="AO26" s="608"/>
      <c r="AP26" s="608"/>
      <c r="AQ26" s="608"/>
      <c r="AR26" s="608"/>
      <c r="AS26" s="608"/>
      <c r="AT26" s="608"/>
      <c r="AU26" s="608"/>
      <c r="AV26" s="608"/>
      <c r="AW26" s="608"/>
      <c r="AX26" s="608"/>
      <c r="AY26" s="608"/>
      <c r="AZ26" s="608"/>
      <c r="BA26" s="608"/>
      <c r="BB26" s="608"/>
      <c r="BC26" s="608"/>
      <c r="BD26" s="1253"/>
    </row>
    <row r="27" spans="1:56" s="26" customFormat="1" ht="10.45" customHeight="1" x14ac:dyDescent="0.45">
      <c r="A27" s="1246">
        <v>1</v>
      </c>
      <c r="B27" s="1247"/>
      <c r="C27" s="61" t="s">
        <v>1226</v>
      </c>
      <c r="H27" s="62">
        <v>6</v>
      </c>
      <c r="I27" s="61" t="s">
        <v>1227</v>
      </c>
      <c r="J27" s="61"/>
      <c r="K27" s="61"/>
      <c r="L27" s="61"/>
      <c r="N27" s="132">
        <v>1</v>
      </c>
      <c r="O27" s="61" t="s">
        <v>2094</v>
      </c>
      <c r="P27" s="61"/>
      <c r="Q27" s="61"/>
      <c r="R27" s="61"/>
      <c r="S27" s="61"/>
      <c r="T27" s="61"/>
      <c r="U27" s="61"/>
      <c r="V27" s="62">
        <v>6</v>
      </c>
      <c r="W27" s="61" t="s">
        <v>1228</v>
      </c>
      <c r="Y27" s="133"/>
      <c r="Z27" s="62" t="s">
        <v>1229</v>
      </c>
      <c r="AA27" s="61" t="s">
        <v>1230</v>
      </c>
      <c r="AG27" s="62" t="s">
        <v>1231</v>
      </c>
      <c r="AH27" s="26" t="s">
        <v>1232</v>
      </c>
      <c r="AK27" s="62" t="s">
        <v>1233</v>
      </c>
      <c r="AL27" s="61" t="s">
        <v>1234</v>
      </c>
      <c r="AN27" s="62" t="s">
        <v>1235</v>
      </c>
      <c r="AO27" s="61" t="s">
        <v>1236</v>
      </c>
      <c r="AP27" s="61"/>
      <c r="AR27" s="62" t="s">
        <v>1237</v>
      </c>
      <c r="AS27" s="61" t="s">
        <v>1238</v>
      </c>
      <c r="AW27" s="62" t="s">
        <v>1239</v>
      </c>
      <c r="AX27" s="61" t="s">
        <v>1240</v>
      </c>
      <c r="AZ27" s="61"/>
      <c r="BC27" s="917"/>
      <c r="BD27" s="1145"/>
    </row>
    <row r="28" spans="1:56" s="26" customFormat="1" ht="10.45" customHeight="1" x14ac:dyDescent="0.45">
      <c r="A28" s="1246">
        <v>2</v>
      </c>
      <c r="B28" s="1247"/>
      <c r="C28" s="61" t="s">
        <v>1241</v>
      </c>
      <c r="H28" s="62">
        <v>7</v>
      </c>
      <c r="I28" s="61" t="s">
        <v>1242</v>
      </c>
      <c r="J28" s="61"/>
      <c r="K28" s="61"/>
      <c r="L28" s="61"/>
      <c r="N28" s="132">
        <v>2</v>
      </c>
      <c r="O28" s="61" t="s">
        <v>1243</v>
      </c>
      <c r="P28" s="61"/>
      <c r="Q28" s="61"/>
      <c r="R28" s="61"/>
      <c r="S28" s="61"/>
      <c r="T28" s="61"/>
      <c r="U28" s="61"/>
      <c r="V28" s="62">
        <v>7</v>
      </c>
      <c r="W28" s="61" t="s">
        <v>1244</v>
      </c>
      <c r="Y28" s="133"/>
      <c r="Z28" s="62" t="s">
        <v>1245</v>
      </c>
      <c r="AA28" s="61" t="s">
        <v>1246</v>
      </c>
      <c r="AG28" s="62" t="s">
        <v>1247</v>
      </c>
      <c r="AH28" s="26" t="s">
        <v>1248</v>
      </c>
      <c r="AK28" s="62" t="s">
        <v>1249</v>
      </c>
      <c r="AL28" s="61" t="s">
        <v>1248</v>
      </c>
      <c r="AN28" s="62" t="s">
        <v>1250</v>
      </c>
      <c r="AO28" s="61" t="s">
        <v>1251</v>
      </c>
      <c r="AP28" s="61"/>
      <c r="AR28" s="62" t="s">
        <v>1252</v>
      </c>
      <c r="AS28" s="61" t="s">
        <v>1253</v>
      </c>
      <c r="AW28" s="62" t="s">
        <v>1254</v>
      </c>
      <c r="AX28" s="61" t="s">
        <v>1255</v>
      </c>
      <c r="AY28" s="60"/>
      <c r="AZ28" s="61"/>
      <c r="BC28" s="917"/>
      <c r="BD28" s="1145"/>
    </row>
    <row r="29" spans="1:56" s="26" customFormat="1" ht="10.45" customHeight="1" x14ac:dyDescent="0.45">
      <c r="A29" s="1246">
        <v>3</v>
      </c>
      <c r="B29" s="1247"/>
      <c r="C29" s="61" t="s">
        <v>1256</v>
      </c>
      <c r="H29" s="62">
        <v>8</v>
      </c>
      <c r="I29" s="61" t="s">
        <v>1257</v>
      </c>
      <c r="J29" s="61"/>
      <c r="K29" s="61"/>
      <c r="L29" s="61"/>
      <c r="N29" s="132">
        <v>3</v>
      </c>
      <c r="O29" s="61" t="s">
        <v>1258</v>
      </c>
      <c r="P29" s="61"/>
      <c r="Q29" s="61"/>
      <c r="R29" s="61"/>
      <c r="S29" s="61"/>
      <c r="T29" s="61"/>
      <c r="U29" s="61"/>
      <c r="V29" s="62">
        <v>8</v>
      </c>
      <c r="W29" s="61" t="s">
        <v>1259</v>
      </c>
      <c r="Y29" s="133"/>
      <c r="Z29" s="62" t="s">
        <v>1260</v>
      </c>
      <c r="AA29" s="61" t="s">
        <v>1261</v>
      </c>
      <c r="AG29" s="62" t="s">
        <v>1262</v>
      </c>
      <c r="AH29" s="61" t="s">
        <v>1263</v>
      </c>
      <c r="AK29" s="62" t="s">
        <v>1264</v>
      </c>
      <c r="AL29" s="61" t="s">
        <v>1265</v>
      </c>
      <c r="AN29" s="62" t="s">
        <v>1266</v>
      </c>
      <c r="AO29" s="61" t="s">
        <v>1267</v>
      </c>
      <c r="AR29" s="62" t="s">
        <v>1268</v>
      </c>
      <c r="AS29" s="61" t="s">
        <v>1269</v>
      </c>
      <c r="AW29" s="62" t="s">
        <v>1270</v>
      </c>
      <c r="AX29" s="61" t="s">
        <v>1271</v>
      </c>
      <c r="AY29" s="60"/>
      <c r="AZ29" s="61"/>
      <c r="BC29" s="917"/>
      <c r="BD29" s="1145"/>
    </row>
    <row r="30" spans="1:56" s="26" customFormat="1" ht="10.45" customHeight="1" x14ac:dyDescent="0.45">
      <c r="A30" s="1246">
        <v>4</v>
      </c>
      <c r="B30" s="1247"/>
      <c r="C30" s="61" t="s">
        <v>1272</v>
      </c>
      <c r="H30" s="62">
        <v>9</v>
      </c>
      <c r="I30" s="61" t="s">
        <v>1273</v>
      </c>
      <c r="J30" s="61"/>
      <c r="K30" s="61"/>
      <c r="L30" s="61"/>
      <c r="N30" s="132">
        <v>4</v>
      </c>
      <c r="O30" s="61" t="s">
        <v>1274</v>
      </c>
      <c r="P30" s="61"/>
      <c r="Q30" s="61"/>
      <c r="R30" s="61"/>
      <c r="S30" s="61"/>
      <c r="T30" s="61"/>
      <c r="U30" s="61"/>
      <c r="V30" s="62">
        <v>9</v>
      </c>
      <c r="W30" s="61" t="s">
        <v>1275</v>
      </c>
      <c r="Y30" s="133"/>
      <c r="Z30" s="62" t="s">
        <v>1276</v>
      </c>
      <c r="AA30" s="61" t="s">
        <v>1277</v>
      </c>
      <c r="AG30" s="62" t="s">
        <v>1278</v>
      </c>
      <c r="AH30" s="61" t="s">
        <v>1279</v>
      </c>
      <c r="AK30" s="62" t="s">
        <v>1280</v>
      </c>
      <c r="AL30" s="61" t="s">
        <v>1281</v>
      </c>
      <c r="AN30" s="62" t="s">
        <v>1282</v>
      </c>
      <c r="AO30" s="61" t="s">
        <v>1283</v>
      </c>
      <c r="AR30" s="62" t="s">
        <v>1284</v>
      </c>
      <c r="AS30" s="61" t="s">
        <v>1285</v>
      </c>
      <c r="AW30" s="62" t="s">
        <v>1286</v>
      </c>
      <c r="AX30" s="61" t="s">
        <v>1287</v>
      </c>
      <c r="AY30" s="60"/>
      <c r="AZ30" s="61"/>
      <c r="BC30" s="917"/>
      <c r="BD30" s="1145"/>
    </row>
    <row r="31" spans="1:56" s="26" customFormat="1" ht="10.45" customHeight="1" x14ac:dyDescent="0.45">
      <c r="A31" s="1248">
        <v>5</v>
      </c>
      <c r="B31" s="1249"/>
      <c r="C31" s="135" t="s">
        <v>1288</v>
      </c>
      <c r="D31" s="136"/>
      <c r="E31" s="136"/>
      <c r="F31" s="136"/>
      <c r="G31" s="136"/>
      <c r="H31" s="134">
        <v>10</v>
      </c>
      <c r="I31" s="135" t="s">
        <v>1289</v>
      </c>
      <c r="J31" s="135"/>
      <c r="K31" s="135"/>
      <c r="L31" s="135"/>
      <c r="M31" s="136"/>
      <c r="N31" s="138">
        <v>5</v>
      </c>
      <c r="O31" s="135" t="s">
        <v>1290</v>
      </c>
      <c r="P31" s="135"/>
      <c r="Q31" s="135"/>
      <c r="R31" s="135"/>
      <c r="S31" s="135"/>
      <c r="T31" s="135"/>
      <c r="U31" s="135"/>
      <c r="V31" s="134">
        <v>10</v>
      </c>
      <c r="W31" s="135" t="s">
        <v>1289</v>
      </c>
      <c r="X31" s="136"/>
      <c r="Y31" s="137"/>
      <c r="Z31" s="134" t="s">
        <v>1291</v>
      </c>
      <c r="AA31" s="135" t="s">
        <v>1292</v>
      </c>
      <c r="AB31" s="136"/>
      <c r="AC31" s="136"/>
      <c r="AD31" s="136"/>
      <c r="AE31" s="136"/>
      <c r="AF31" s="136"/>
      <c r="AG31" s="134" t="s">
        <v>1293</v>
      </c>
      <c r="AH31" s="135" t="s">
        <v>1294</v>
      </c>
      <c r="AI31" s="136"/>
      <c r="AJ31" s="136"/>
      <c r="AK31" s="134" t="s">
        <v>1295</v>
      </c>
      <c r="AL31" s="135" t="s">
        <v>1296</v>
      </c>
      <c r="AM31" s="136"/>
      <c r="AN31" s="134" t="s">
        <v>1297</v>
      </c>
      <c r="AO31" s="135" t="s">
        <v>1298</v>
      </c>
      <c r="AP31" s="136"/>
      <c r="AQ31" s="136"/>
      <c r="AR31" s="134" t="s">
        <v>1299</v>
      </c>
      <c r="AS31" s="135" t="s">
        <v>1300</v>
      </c>
      <c r="AT31" s="136"/>
      <c r="AU31" s="136"/>
      <c r="AV31" s="136"/>
      <c r="AW31" s="134" t="s">
        <v>1301</v>
      </c>
      <c r="AX31" s="135" t="s">
        <v>1302</v>
      </c>
      <c r="AY31" s="135"/>
      <c r="AZ31" s="135"/>
      <c r="BA31" s="136"/>
      <c r="BB31" s="139"/>
      <c r="BC31" s="1146"/>
      <c r="BD31" s="1147"/>
    </row>
    <row r="32" spans="1:56" ht="5.25" customHeight="1" x14ac:dyDescent="0.45"/>
    <row r="33" spans="1:59" s="129" customFormat="1" ht="14.2" customHeight="1" x14ac:dyDescent="0.45">
      <c r="A33" s="1148" t="s">
        <v>1148</v>
      </c>
      <c r="B33" s="1149"/>
      <c r="C33" s="1154" t="s">
        <v>1977</v>
      </c>
      <c r="D33" s="1155"/>
      <c r="E33" s="1155"/>
      <c r="F33" s="1155"/>
      <c r="G33" s="1155"/>
      <c r="H33" s="1155"/>
      <c r="I33" s="1155"/>
      <c r="J33" s="1155"/>
      <c r="K33" s="1155"/>
      <c r="L33" s="1155"/>
      <c r="M33" s="1155"/>
      <c r="N33" s="1155"/>
      <c r="O33" s="1155"/>
      <c r="P33" s="1155"/>
      <c r="Q33" s="1156"/>
      <c r="R33" s="1154" t="s">
        <v>2030</v>
      </c>
      <c r="S33" s="1155"/>
      <c r="T33" s="1155"/>
      <c r="U33" s="1155"/>
      <c r="V33" s="1155"/>
      <c r="W33" s="1155"/>
      <c r="X33" s="1155"/>
      <c r="Y33" s="1155"/>
      <c r="Z33" s="1155"/>
      <c r="AA33" s="1155"/>
      <c r="AB33" s="1155"/>
      <c r="AC33" s="1155"/>
      <c r="AD33" s="1155"/>
      <c r="AE33" s="1155"/>
      <c r="AF33" s="1155"/>
      <c r="AG33" s="1155"/>
      <c r="AH33" s="1155"/>
      <c r="AI33" s="1155"/>
      <c r="AJ33" s="1155"/>
      <c r="AK33" s="1155"/>
      <c r="AL33" s="1156"/>
      <c r="AM33" s="477" t="s">
        <v>2035</v>
      </c>
      <c r="AN33" s="475"/>
      <c r="AO33" s="475"/>
      <c r="AP33" s="1157" t="s">
        <v>2031</v>
      </c>
      <c r="AQ33" s="1158"/>
      <c r="AR33" s="1158"/>
      <c r="AS33" s="1158"/>
      <c r="AT33" s="1158"/>
      <c r="AU33" s="1158"/>
      <c r="AV33" s="1158"/>
      <c r="AW33" s="1158"/>
      <c r="AX33" s="1159"/>
      <c r="AY33" s="1166" t="s">
        <v>1953</v>
      </c>
      <c r="AZ33" s="1167"/>
      <c r="BA33" s="1167"/>
      <c r="BB33" s="1167"/>
      <c r="BC33" s="1167"/>
      <c r="BD33" s="1168"/>
      <c r="BG33" s="1256" t="s">
        <v>2297</v>
      </c>
    </row>
    <row r="34" spans="1:59" s="129" customFormat="1" ht="8.1999999999999993" customHeight="1" x14ac:dyDescent="0.45">
      <c r="A34" s="1150"/>
      <c r="B34" s="1151"/>
      <c r="C34" s="1137" t="s">
        <v>2087</v>
      </c>
      <c r="D34" s="1138"/>
      <c r="E34" s="1138"/>
      <c r="F34" s="1138"/>
      <c r="G34" s="1138"/>
      <c r="H34" s="1138"/>
      <c r="I34" s="1138"/>
      <c r="J34" s="1138" t="s">
        <v>2086</v>
      </c>
      <c r="K34" s="1138"/>
      <c r="L34" s="1138"/>
      <c r="M34" s="1138"/>
      <c r="N34" s="1138"/>
      <c r="O34" s="1138"/>
      <c r="P34" s="1175" t="s">
        <v>1965</v>
      </c>
      <c r="Q34" s="1177" t="s">
        <v>1308</v>
      </c>
      <c r="R34" s="1137" t="s">
        <v>2084</v>
      </c>
      <c r="S34" s="1138"/>
      <c r="T34" s="1138"/>
      <c r="U34" s="1138"/>
      <c r="V34" s="1138"/>
      <c r="W34" s="1138"/>
      <c r="X34" s="1138" t="s">
        <v>2116</v>
      </c>
      <c r="Y34" s="1138"/>
      <c r="Z34" s="1138"/>
      <c r="AA34" s="1138"/>
      <c r="AB34" s="1138"/>
      <c r="AC34" s="1138"/>
      <c r="AD34" s="1138"/>
      <c r="AE34" s="1138"/>
      <c r="AF34" s="1141" t="s">
        <v>1310</v>
      </c>
      <c r="AG34" s="1141"/>
      <c r="AH34" s="1141"/>
      <c r="AI34" s="1141"/>
      <c r="AJ34" s="1141"/>
      <c r="AK34" s="1141"/>
      <c r="AL34" s="1142"/>
      <c r="AM34" s="635" t="s">
        <v>2038</v>
      </c>
      <c r="AN34" s="640"/>
      <c r="AO34" s="623" t="s">
        <v>2032</v>
      </c>
      <c r="AP34" s="1160"/>
      <c r="AQ34" s="1161"/>
      <c r="AR34" s="1161"/>
      <c r="AS34" s="1161"/>
      <c r="AT34" s="1161"/>
      <c r="AU34" s="1161"/>
      <c r="AV34" s="1161"/>
      <c r="AW34" s="1161"/>
      <c r="AX34" s="1162"/>
      <c r="AY34" s="1169"/>
      <c r="AZ34" s="1170"/>
      <c r="BA34" s="1170"/>
      <c r="BB34" s="1170"/>
      <c r="BC34" s="1170"/>
      <c r="BD34" s="1171"/>
      <c r="BG34" s="1256"/>
    </row>
    <row r="35" spans="1:59" s="129" customFormat="1" ht="15" customHeight="1" x14ac:dyDescent="0.45">
      <c r="A35" s="1152"/>
      <c r="B35" s="1153"/>
      <c r="C35" s="1139"/>
      <c r="D35" s="1140"/>
      <c r="E35" s="1140"/>
      <c r="F35" s="1140"/>
      <c r="G35" s="1140"/>
      <c r="H35" s="1140"/>
      <c r="I35" s="1140"/>
      <c r="J35" s="1140"/>
      <c r="K35" s="1140"/>
      <c r="L35" s="1140"/>
      <c r="M35" s="1140"/>
      <c r="N35" s="1140"/>
      <c r="O35" s="1140"/>
      <c r="P35" s="1176"/>
      <c r="Q35" s="1178"/>
      <c r="R35" s="1139"/>
      <c r="S35" s="1140"/>
      <c r="T35" s="1140"/>
      <c r="U35" s="1140"/>
      <c r="V35" s="1140"/>
      <c r="W35" s="1140"/>
      <c r="X35" s="1140"/>
      <c r="Y35" s="1140"/>
      <c r="Z35" s="1140"/>
      <c r="AA35" s="1140"/>
      <c r="AB35" s="1140"/>
      <c r="AC35" s="1140"/>
      <c r="AD35" s="1140"/>
      <c r="AE35" s="1140"/>
      <c r="AF35" s="1143"/>
      <c r="AG35" s="1143"/>
      <c r="AH35" s="1143"/>
      <c r="AI35" s="1143"/>
      <c r="AJ35" s="1143"/>
      <c r="AK35" s="1143"/>
      <c r="AL35" s="1144"/>
      <c r="AM35" s="638"/>
      <c r="AN35" s="641"/>
      <c r="AO35" s="624"/>
      <c r="AP35" s="1163"/>
      <c r="AQ35" s="1164"/>
      <c r="AR35" s="1164"/>
      <c r="AS35" s="1164"/>
      <c r="AT35" s="1164"/>
      <c r="AU35" s="1164"/>
      <c r="AV35" s="1164"/>
      <c r="AW35" s="1164"/>
      <c r="AX35" s="1165"/>
      <c r="AY35" s="1172"/>
      <c r="AZ35" s="1173"/>
      <c r="BA35" s="1173"/>
      <c r="BB35" s="1173"/>
      <c r="BC35" s="1173"/>
      <c r="BD35" s="1174"/>
      <c r="BG35" s="1256"/>
    </row>
    <row r="36" spans="1:59" ht="21" customHeight="1" x14ac:dyDescent="0.45">
      <c r="A36" s="1099">
        <v>1</v>
      </c>
      <c r="B36" s="1100"/>
      <c r="C36" s="1101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296"/>
      <c r="Q36" s="297"/>
      <c r="R36" s="1101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3"/>
      <c r="AG36" s="1103"/>
      <c r="AH36" s="1103"/>
      <c r="AI36" s="1103"/>
      <c r="AJ36" s="1103"/>
      <c r="AK36" s="1103"/>
      <c r="AL36" s="1104"/>
      <c r="AM36" s="1105"/>
      <c r="AN36" s="1106"/>
      <c r="AO36" s="298"/>
      <c r="AP36" s="1107"/>
      <c r="AQ36" s="1102"/>
      <c r="AR36" s="1102"/>
      <c r="AS36" s="1102"/>
      <c r="AT36" s="1102"/>
      <c r="AU36" s="1102"/>
      <c r="AV36" s="1102"/>
      <c r="AW36" s="1102"/>
      <c r="AX36" s="1108"/>
      <c r="AY36" s="1109"/>
      <c r="AZ36" s="1110"/>
      <c r="BA36" s="1110"/>
      <c r="BB36" s="1110"/>
      <c r="BC36" s="1110"/>
      <c r="BD36" s="1111"/>
    </row>
    <row r="37" spans="1:59" ht="21" customHeight="1" x14ac:dyDescent="0.45">
      <c r="A37" s="1099">
        <f>+A36+1</f>
        <v>2</v>
      </c>
      <c r="B37" s="1100"/>
      <c r="C37" s="1101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296"/>
      <c r="Q37" s="297"/>
      <c r="R37" s="1101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3"/>
      <c r="AG37" s="1103"/>
      <c r="AH37" s="1103"/>
      <c r="AI37" s="1103"/>
      <c r="AJ37" s="1103"/>
      <c r="AK37" s="1103"/>
      <c r="AL37" s="1104"/>
      <c r="AM37" s="1105"/>
      <c r="AN37" s="1106"/>
      <c r="AO37" s="298"/>
      <c r="AP37" s="1107"/>
      <c r="AQ37" s="1102"/>
      <c r="AR37" s="1102"/>
      <c r="AS37" s="1102"/>
      <c r="AT37" s="1102"/>
      <c r="AU37" s="1102"/>
      <c r="AV37" s="1102"/>
      <c r="AW37" s="1102"/>
      <c r="AX37" s="1108"/>
      <c r="AY37" s="1109"/>
      <c r="AZ37" s="1110"/>
      <c r="BA37" s="1110"/>
      <c r="BB37" s="1110"/>
      <c r="BC37" s="1110"/>
      <c r="BD37" s="1111"/>
    </row>
    <row r="38" spans="1:59" ht="21" customHeight="1" x14ac:dyDescent="0.45">
      <c r="A38" s="1099">
        <f t="shared" ref="A38:A101" si="0">+A37+1</f>
        <v>3</v>
      </c>
      <c r="B38" s="1100"/>
      <c r="C38" s="1101"/>
      <c r="D38" s="1102"/>
      <c r="E38" s="1102"/>
      <c r="F38" s="1102"/>
      <c r="G38" s="1102"/>
      <c r="H38" s="1102"/>
      <c r="I38" s="1102"/>
      <c r="J38" s="1102"/>
      <c r="K38" s="1102"/>
      <c r="L38" s="1102"/>
      <c r="M38" s="1102"/>
      <c r="N38" s="1102"/>
      <c r="O38" s="1102"/>
      <c r="P38" s="296"/>
      <c r="Q38" s="297"/>
      <c r="R38" s="1101"/>
      <c r="S38" s="1102"/>
      <c r="T38" s="1102"/>
      <c r="U38" s="1102"/>
      <c r="V38" s="1102"/>
      <c r="W38" s="1102"/>
      <c r="X38" s="1102"/>
      <c r="Y38" s="1102"/>
      <c r="Z38" s="1102"/>
      <c r="AA38" s="1102"/>
      <c r="AB38" s="1102"/>
      <c r="AC38" s="1102"/>
      <c r="AD38" s="1102"/>
      <c r="AE38" s="1102"/>
      <c r="AF38" s="1103"/>
      <c r="AG38" s="1103"/>
      <c r="AH38" s="1103"/>
      <c r="AI38" s="1103"/>
      <c r="AJ38" s="1103"/>
      <c r="AK38" s="1103"/>
      <c r="AL38" s="1104"/>
      <c r="AM38" s="1105"/>
      <c r="AN38" s="1106"/>
      <c r="AO38" s="298"/>
      <c r="AP38" s="1107"/>
      <c r="AQ38" s="1102"/>
      <c r="AR38" s="1102"/>
      <c r="AS38" s="1102"/>
      <c r="AT38" s="1102"/>
      <c r="AU38" s="1102"/>
      <c r="AV38" s="1102"/>
      <c r="AW38" s="1102"/>
      <c r="AX38" s="1108"/>
      <c r="AY38" s="1109"/>
      <c r="AZ38" s="1110"/>
      <c r="BA38" s="1110"/>
      <c r="BB38" s="1110"/>
      <c r="BC38" s="1110"/>
      <c r="BD38" s="1111"/>
    </row>
    <row r="39" spans="1:59" ht="21" customHeight="1" x14ac:dyDescent="0.45">
      <c r="A39" s="1099">
        <f t="shared" si="0"/>
        <v>4</v>
      </c>
      <c r="B39" s="1100"/>
      <c r="C39" s="1101"/>
      <c r="D39" s="1102"/>
      <c r="E39" s="1102"/>
      <c r="F39" s="1102"/>
      <c r="G39" s="1102"/>
      <c r="H39" s="1102"/>
      <c r="I39" s="1102"/>
      <c r="J39" s="1102"/>
      <c r="K39" s="1102"/>
      <c r="L39" s="1102"/>
      <c r="M39" s="1102"/>
      <c r="N39" s="1102"/>
      <c r="O39" s="1102"/>
      <c r="P39" s="296"/>
      <c r="Q39" s="297"/>
      <c r="R39" s="1101"/>
      <c r="S39" s="1102"/>
      <c r="T39" s="1102"/>
      <c r="U39" s="1102"/>
      <c r="V39" s="1102"/>
      <c r="W39" s="1102"/>
      <c r="X39" s="1102"/>
      <c r="Y39" s="1102"/>
      <c r="Z39" s="1102"/>
      <c r="AA39" s="1102"/>
      <c r="AB39" s="1102"/>
      <c r="AC39" s="1102"/>
      <c r="AD39" s="1102"/>
      <c r="AE39" s="1102"/>
      <c r="AF39" s="1103"/>
      <c r="AG39" s="1103"/>
      <c r="AH39" s="1103"/>
      <c r="AI39" s="1103"/>
      <c r="AJ39" s="1103"/>
      <c r="AK39" s="1103"/>
      <c r="AL39" s="1104"/>
      <c r="AM39" s="1105"/>
      <c r="AN39" s="1106"/>
      <c r="AO39" s="298"/>
      <c r="AP39" s="1107"/>
      <c r="AQ39" s="1102"/>
      <c r="AR39" s="1102"/>
      <c r="AS39" s="1102"/>
      <c r="AT39" s="1102"/>
      <c r="AU39" s="1102"/>
      <c r="AV39" s="1102"/>
      <c r="AW39" s="1102"/>
      <c r="AX39" s="1108"/>
      <c r="AY39" s="1109"/>
      <c r="AZ39" s="1110"/>
      <c r="BA39" s="1110"/>
      <c r="BB39" s="1110"/>
      <c r="BC39" s="1110"/>
      <c r="BD39" s="1111"/>
    </row>
    <row r="40" spans="1:59" ht="21" customHeight="1" x14ac:dyDescent="0.45">
      <c r="A40" s="1099">
        <f t="shared" si="0"/>
        <v>5</v>
      </c>
      <c r="B40" s="1100"/>
      <c r="C40" s="1101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296"/>
      <c r="Q40" s="297"/>
      <c r="R40" s="1101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3"/>
      <c r="AG40" s="1103"/>
      <c r="AH40" s="1103"/>
      <c r="AI40" s="1103"/>
      <c r="AJ40" s="1103"/>
      <c r="AK40" s="1103"/>
      <c r="AL40" s="1104"/>
      <c r="AM40" s="1105"/>
      <c r="AN40" s="1106"/>
      <c r="AO40" s="298"/>
      <c r="AP40" s="1107"/>
      <c r="AQ40" s="1102"/>
      <c r="AR40" s="1102"/>
      <c r="AS40" s="1102"/>
      <c r="AT40" s="1102"/>
      <c r="AU40" s="1102"/>
      <c r="AV40" s="1102"/>
      <c r="AW40" s="1102"/>
      <c r="AX40" s="1108"/>
      <c r="AY40" s="1109"/>
      <c r="AZ40" s="1110"/>
      <c r="BA40" s="1110"/>
      <c r="BB40" s="1110"/>
      <c r="BC40" s="1110"/>
      <c r="BD40" s="1111"/>
    </row>
    <row r="41" spans="1:59" ht="21" customHeight="1" x14ac:dyDescent="0.45">
      <c r="A41" s="1099">
        <f t="shared" si="0"/>
        <v>6</v>
      </c>
      <c r="B41" s="1100"/>
      <c r="C41" s="1101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296"/>
      <c r="Q41" s="297"/>
      <c r="R41" s="1101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3"/>
      <c r="AG41" s="1103"/>
      <c r="AH41" s="1103"/>
      <c r="AI41" s="1103"/>
      <c r="AJ41" s="1103"/>
      <c r="AK41" s="1103"/>
      <c r="AL41" s="1104"/>
      <c r="AM41" s="1105"/>
      <c r="AN41" s="1106"/>
      <c r="AO41" s="298"/>
      <c r="AP41" s="1107"/>
      <c r="AQ41" s="1102"/>
      <c r="AR41" s="1102"/>
      <c r="AS41" s="1102"/>
      <c r="AT41" s="1102"/>
      <c r="AU41" s="1102"/>
      <c r="AV41" s="1102"/>
      <c r="AW41" s="1102"/>
      <c r="AX41" s="1108"/>
      <c r="AY41" s="1109"/>
      <c r="AZ41" s="1110"/>
      <c r="BA41" s="1110"/>
      <c r="BB41" s="1110"/>
      <c r="BC41" s="1110"/>
      <c r="BD41" s="1111"/>
    </row>
    <row r="42" spans="1:59" ht="21" customHeight="1" x14ac:dyDescent="0.45">
      <c r="A42" s="1099">
        <f t="shared" si="0"/>
        <v>7</v>
      </c>
      <c r="B42" s="1100"/>
      <c r="C42" s="1101"/>
      <c r="D42" s="1102"/>
      <c r="E42" s="1102"/>
      <c r="F42" s="1102"/>
      <c r="G42" s="1102"/>
      <c r="H42" s="1102"/>
      <c r="I42" s="1102"/>
      <c r="J42" s="1102"/>
      <c r="K42" s="1102"/>
      <c r="L42" s="1102"/>
      <c r="M42" s="1102"/>
      <c r="N42" s="1102"/>
      <c r="O42" s="1102"/>
      <c r="P42" s="296"/>
      <c r="Q42" s="297"/>
      <c r="R42" s="1101"/>
      <c r="S42" s="1102"/>
      <c r="T42" s="1102"/>
      <c r="U42" s="1102"/>
      <c r="V42" s="1102"/>
      <c r="W42" s="1102"/>
      <c r="X42" s="1102"/>
      <c r="Y42" s="1102"/>
      <c r="Z42" s="1102"/>
      <c r="AA42" s="1102"/>
      <c r="AB42" s="1102"/>
      <c r="AC42" s="1102"/>
      <c r="AD42" s="1102"/>
      <c r="AE42" s="1102"/>
      <c r="AF42" s="1103"/>
      <c r="AG42" s="1103"/>
      <c r="AH42" s="1103"/>
      <c r="AI42" s="1103"/>
      <c r="AJ42" s="1103"/>
      <c r="AK42" s="1103"/>
      <c r="AL42" s="1104"/>
      <c r="AM42" s="1105"/>
      <c r="AN42" s="1106"/>
      <c r="AO42" s="298"/>
      <c r="AP42" s="1107"/>
      <c r="AQ42" s="1102"/>
      <c r="AR42" s="1102"/>
      <c r="AS42" s="1102"/>
      <c r="AT42" s="1102"/>
      <c r="AU42" s="1102"/>
      <c r="AV42" s="1102"/>
      <c r="AW42" s="1102"/>
      <c r="AX42" s="1108"/>
      <c r="AY42" s="1109"/>
      <c r="AZ42" s="1110"/>
      <c r="BA42" s="1110"/>
      <c r="BB42" s="1110"/>
      <c r="BC42" s="1110"/>
      <c r="BD42" s="1111"/>
    </row>
    <row r="43" spans="1:59" ht="21" customHeight="1" x14ac:dyDescent="0.45">
      <c r="A43" s="1099">
        <f t="shared" si="0"/>
        <v>8</v>
      </c>
      <c r="B43" s="1100"/>
      <c r="C43" s="1101"/>
      <c r="D43" s="1102"/>
      <c r="E43" s="1102"/>
      <c r="F43" s="1102"/>
      <c r="G43" s="1102"/>
      <c r="H43" s="1102"/>
      <c r="I43" s="1102"/>
      <c r="J43" s="1102"/>
      <c r="K43" s="1102"/>
      <c r="L43" s="1102"/>
      <c r="M43" s="1102"/>
      <c r="N43" s="1102"/>
      <c r="O43" s="1102"/>
      <c r="P43" s="296"/>
      <c r="Q43" s="297"/>
      <c r="R43" s="1101"/>
      <c r="S43" s="1102"/>
      <c r="T43" s="1102"/>
      <c r="U43" s="1102"/>
      <c r="V43" s="1102"/>
      <c r="W43" s="1102"/>
      <c r="X43" s="1102"/>
      <c r="Y43" s="1102"/>
      <c r="Z43" s="1102"/>
      <c r="AA43" s="1102"/>
      <c r="AB43" s="1102"/>
      <c r="AC43" s="1102"/>
      <c r="AD43" s="1102"/>
      <c r="AE43" s="1102"/>
      <c r="AF43" s="1103"/>
      <c r="AG43" s="1103"/>
      <c r="AH43" s="1103"/>
      <c r="AI43" s="1103"/>
      <c r="AJ43" s="1103"/>
      <c r="AK43" s="1103"/>
      <c r="AL43" s="1104"/>
      <c r="AM43" s="1105"/>
      <c r="AN43" s="1106"/>
      <c r="AO43" s="298"/>
      <c r="AP43" s="1107"/>
      <c r="AQ43" s="1102"/>
      <c r="AR43" s="1102"/>
      <c r="AS43" s="1102"/>
      <c r="AT43" s="1102"/>
      <c r="AU43" s="1102"/>
      <c r="AV43" s="1102"/>
      <c r="AW43" s="1102"/>
      <c r="AX43" s="1108"/>
      <c r="AY43" s="1109"/>
      <c r="AZ43" s="1110"/>
      <c r="BA43" s="1110"/>
      <c r="BB43" s="1110"/>
      <c r="BC43" s="1110"/>
      <c r="BD43" s="1111"/>
    </row>
    <row r="44" spans="1:59" ht="21" customHeight="1" x14ac:dyDescent="0.45">
      <c r="A44" s="1099">
        <f t="shared" si="0"/>
        <v>9</v>
      </c>
      <c r="B44" s="1100"/>
      <c r="C44" s="1101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296"/>
      <c r="Q44" s="297"/>
      <c r="R44" s="1101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3"/>
      <c r="AG44" s="1103"/>
      <c r="AH44" s="1103"/>
      <c r="AI44" s="1103"/>
      <c r="AJ44" s="1103"/>
      <c r="AK44" s="1103"/>
      <c r="AL44" s="1104"/>
      <c r="AM44" s="1105"/>
      <c r="AN44" s="1106"/>
      <c r="AO44" s="298"/>
      <c r="AP44" s="1107"/>
      <c r="AQ44" s="1102"/>
      <c r="AR44" s="1102"/>
      <c r="AS44" s="1102"/>
      <c r="AT44" s="1102"/>
      <c r="AU44" s="1102"/>
      <c r="AV44" s="1102"/>
      <c r="AW44" s="1102"/>
      <c r="AX44" s="1108"/>
      <c r="AY44" s="1109"/>
      <c r="AZ44" s="1110"/>
      <c r="BA44" s="1110"/>
      <c r="BB44" s="1110"/>
      <c r="BC44" s="1110"/>
      <c r="BD44" s="1111"/>
    </row>
    <row r="45" spans="1:59" ht="21" customHeight="1" x14ac:dyDescent="0.45">
      <c r="A45" s="1099">
        <f t="shared" si="0"/>
        <v>10</v>
      </c>
      <c r="B45" s="1100"/>
      <c r="C45" s="1101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296"/>
      <c r="Q45" s="297"/>
      <c r="R45" s="1101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3"/>
      <c r="AG45" s="1103"/>
      <c r="AH45" s="1103"/>
      <c r="AI45" s="1103"/>
      <c r="AJ45" s="1103"/>
      <c r="AK45" s="1103"/>
      <c r="AL45" s="1104"/>
      <c r="AM45" s="1105"/>
      <c r="AN45" s="1106"/>
      <c r="AO45" s="298"/>
      <c r="AP45" s="1107"/>
      <c r="AQ45" s="1102"/>
      <c r="AR45" s="1102"/>
      <c r="AS45" s="1102"/>
      <c r="AT45" s="1102"/>
      <c r="AU45" s="1102"/>
      <c r="AV45" s="1102"/>
      <c r="AW45" s="1102"/>
      <c r="AX45" s="1108"/>
      <c r="AY45" s="1109"/>
      <c r="AZ45" s="1110"/>
      <c r="BA45" s="1110"/>
      <c r="BB45" s="1110"/>
      <c r="BC45" s="1110"/>
      <c r="BD45" s="1111"/>
    </row>
    <row r="46" spans="1:59" ht="21" customHeight="1" x14ac:dyDescent="0.45">
      <c r="A46" s="1099">
        <f t="shared" si="0"/>
        <v>11</v>
      </c>
      <c r="B46" s="1100"/>
      <c r="C46" s="1101"/>
      <c r="D46" s="1102"/>
      <c r="E46" s="1102"/>
      <c r="F46" s="1102"/>
      <c r="G46" s="1102"/>
      <c r="H46" s="1102"/>
      <c r="I46" s="1102"/>
      <c r="J46" s="1102"/>
      <c r="K46" s="1102"/>
      <c r="L46" s="1102"/>
      <c r="M46" s="1102"/>
      <c r="N46" s="1102"/>
      <c r="O46" s="1102"/>
      <c r="P46" s="296"/>
      <c r="Q46" s="297"/>
      <c r="R46" s="1101"/>
      <c r="S46" s="1102"/>
      <c r="T46" s="1102"/>
      <c r="U46" s="1102"/>
      <c r="V46" s="1102"/>
      <c r="W46" s="1102"/>
      <c r="X46" s="1102"/>
      <c r="Y46" s="1102"/>
      <c r="Z46" s="1102"/>
      <c r="AA46" s="1102"/>
      <c r="AB46" s="1102"/>
      <c r="AC46" s="1102"/>
      <c r="AD46" s="1102"/>
      <c r="AE46" s="1102"/>
      <c r="AF46" s="1103"/>
      <c r="AG46" s="1103"/>
      <c r="AH46" s="1103"/>
      <c r="AI46" s="1103"/>
      <c r="AJ46" s="1103"/>
      <c r="AK46" s="1103"/>
      <c r="AL46" s="1104"/>
      <c r="AM46" s="1105"/>
      <c r="AN46" s="1106"/>
      <c r="AO46" s="298"/>
      <c r="AP46" s="1107"/>
      <c r="AQ46" s="1102"/>
      <c r="AR46" s="1102"/>
      <c r="AS46" s="1102"/>
      <c r="AT46" s="1102"/>
      <c r="AU46" s="1102"/>
      <c r="AV46" s="1102"/>
      <c r="AW46" s="1102"/>
      <c r="AX46" s="1108"/>
      <c r="AY46" s="1109"/>
      <c r="AZ46" s="1110"/>
      <c r="BA46" s="1110"/>
      <c r="BB46" s="1110"/>
      <c r="BC46" s="1110"/>
      <c r="BD46" s="1111"/>
    </row>
    <row r="47" spans="1:59" ht="21" customHeight="1" x14ac:dyDescent="0.45">
      <c r="A47" s="1099">
        <f t="shared" si="0"/>
        <v>12</v>
      </c>
      <c r="B47" s="1100"/>
      <c r="C47" s="1101"/>
      <c r="D47" s="1102"/>
      <c r="E47" s="1102"/>
      <c r="F47" s="1102"/>
      <c r="G47" s="1102"/>
      <c r="H47" s="1102"/>
      <c r="I47" s="1102"/>
      <c r="J47" s="1102"/>
      <c r="K47" s="1102"/>
      <c r="L47" s="1102"/>
      <c r="M47" s="1102"/>
      <c r="N47" s="1102"/>
      <c r="O47" s="1102"/>
      <c r="P47" s="296"/>
      <c r="Q47" s="297"/>
      <c r="R47" s="1101"/>
      <c r="S47" s="1102"/>
      <c r="T47" s="1102"/>
      <c r="U47" s="1102"/>
      <c r="V47" s="1102"/>
      <c r="W47" s="1102"/>
      <c r="X47" s="1102"/>
      <c r="Y47" s="1102"/>
      <c r="Z47" s="1102"/>
      <c r="AA47" s="1102"/>
      <c r="AB47" s="1102"/>
      <c r="AC47" s="1102"/>
      <c r="AD47" s="1102"/>
      <c r="AE47" s="1102"/>
      <c r="AF47" s="1103"/>
      <c r="AG47" s="1103"/>
      <c r="AH47" s="1103"/>
      <c r="AI47" s="1103"/>
      <c r="AJ47" s="1103"/>
      <c r="AK47" s="1103"/>
      <c r="AL47" s="1104"/>
      <c r="AM47" s="1105"/>
      <c r="AN47" s="1106"/>
      <c r="AO47" s="298"/>
      <c r="AP47" s="1107"/>
      <c r="AQ47" s="1102"/>
      <c r="AR47" s="1102"/>
      <c r="AS47" s="1102"/>
      <c r="AT47" s="1102"/>
      <c r="AU47" s="1102"/>
      <c r="AV47" s="1102"/>
      <c r="AW47" s="1102"/>
      <c r="AX47" s="1108"/>
      <c r="AY47" s="1109"/>
      <c r="AZ47" s="1110"/>
      <c r="BA47" s="1110"/>
      <c r="BB47" s="1110"/>
      <c r="BC47" s="1110"/>
      <c r="BD47" s="1111"/>
    </row>
    <row r="48" spans="1:59" ht="21" customHeight="1" x14ac:dyDescent="0.45">
      <c r="A48" s="1099">
        <f t="shared" si="0"/>
        <v>13</v>
      </c>
      <c r="B48" s="1100"/>
      <c r="C48" s="1101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296"/>
      <c r="Q48" s="297"/>
      <c r="R48" s="1101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3"/>
      <c r="AG48" s="1103"/>
      <c r="AH48" s="1103"/>
      <c r="AI48" s="1103"/>
      <c r="AJ48" s="1103"/>
      <c r="AK48" s="1103"/>
      <c r="AL48" s="1104"/>
      <c r="AM48" s="1105"/>
      <c r="AN48" s="1106"/>
      <c r="AO48" s="298"/>
      <c r="AP48" s="1107"/>
      <c r="AQ48" s="1102"/>
      <c r="AR48" s="1102"/>
      <c r="AS48" s="1102"/>
      <c r="AT48" s="1102"/>
      <c r="AU48" s="1102"/>
      <c r="AV48" s="1102"/>
      <c r="AW48" s="1102"/>
      <c r="AX48" s="1108"/>
      <c r="AY48" s="1109"/>
      <c r="AZ48" s="1110"/>
      <c r="BA48" s="1110"/>
      <c r="BB48" s="1110"/>
      <c r="BC48" s="1110"/>
      <c r="BD48" s="1111"/>
    </row>
    <row r="49" spans="1:56" ht="21" customHeight="1" x14ac:dyDescent="0.45">
      <c r="A49" s="1099">
        <f t="shared" si="0"/>
        <v>14</v>
      </c>
      <c r="B49" s="1100"/>
      <c r="C49" s="1101"/>
      <c r="D49" s="1102"/>
      <c r="E49" s="1102"/>
      <c r="F49" s="1102"/>
      <c r="G49" s="1102"/>
      <c r="H49" s="1102"/>
      <c r="I49" s="1102"/>
      <c r="J49" s="1102"/>
      <c r="K49" s="1102"/>
      <c r="L49" s="1102"/>
      <c r="M49" s="1102"/>
      <c r="N49" s="1102"/>
      <c r="O49" s="1102"/>
      <c r="P49" s="296"/>
      <c r="Q49" s="297"/>
      <c r="R49" s="1101"/>
      <c r="S49" s="1102"/>
      <c r="T49" s="1102"/>
      <c r="U49" s="1102"/>
      <c r="V49" s="1102"/>
      <c r="W49" s="1102"/>
      <c r="X49" s="1102"/>
      <c r="Y49" s="1102"/>
      <c r="Z49" s="1102"/>
      <c r="AA49" s="1102"/>
      <c r="AB49" s="1102"/>
      <c r="AC49" s="1102"/>
      <c r="AD49" s="1102"/>
      <c r="AE49" s="1102"/>
      <c r="AF49" s="1103"/>
      <c r="AG49" s="1103"/>
      <c r="AH49" s="1103"/>
      <c r="AI49" s="1103"/>
      <c r="AJ49" s="1103"/>
      <c r="AK49" s="1103"/>
      <c r="AL49" s="1104"/>
      <c r="AM49" s="1105"/>
      <c r="AN49" s="1106"/>
      <c r="AO49" s="298"/>
      <c r="AP49" s="1107"/>
      <c r="AQ49" s="1102"/>
      <c r="AR49" s="1102"/>
      <c r="AS49" s="1102"/>
      <c r="AT49" s="1102"/>
      <c r="AU49" s="1102"/>
      <c r="AV49" s="1102"/>
      <c r="AW49" s="1102"/>
      <c r="AX49" s="1108"/>
      <c r="AY49" s="1109"/>
      <c r="AZ49" s="1110"/>
      <c r="BA49" s="1110"/>
      <c r="BB49" s="1110"/>
      <c r="BC49" s="1110"/>
      <c r="BD49" s="1111"/>
    </row>
    <row r="50" spans="1:56" ht="21" customHeight="1" x14ac:dyDescent="0.45">
      <c r="A50" s="1099">
        <f t="shared" si="0"/>
        <v>15</v>
      </c>
      <c r="B50" s="1100"/>
      <c r="C50" s="1101"/>
      <c r="D50" s="1102"/>
      <c r="E50" s="1102"/>
      <c r="F50" s="1102"/>
      <c r="G50" s="1102"/>
      <c r="H50" s="1102"/>
      <c r="I50" s="1102"/>
      <c r="J50" s="1102"/>
      <c r="K50" s="1102"/>
      <c r="L50" s="1102"/>
      <c r="M50" s="1102"/>
      <c r="N50" s="1102"/>
      <c r="O50" s="1102"/>
      <c r="P50" s="296"/>
      <c r="Q50" s="297"/>
      <c r="R50" s="1101"/>
      <c r="S50" s="1102"/>
      <c r="T50" s="1102"/>
      <c r="U50" s="1102"/>
      <c r="V50" s="1102"/>
      <c r="W50" s="1102"/>
      <c r="X50" s="1102"/>
      <c r="Y50" s="1102"/>
      <c r="Z50" s="1102"/>
      <c r="AA50" s="1102"/>
      <c r="AB50" s="1102"/>
      <c r="AC50" s="1102"/>
      <c r="AD50" s="1102"/>
      <c r="AE50" s="1102"/>
      <c r="AF50" s="1103"/>
      <c r="AG50" s="1103"/>
      <c r="AH50" s="1103"/>
      <c r="AI50" s="1103"/>
      <c r="AJ50" s="1103"/>
      <c r="AK50" s="1103"/>
      <c r="AL50" s="1104"/>
      <c r="AM50" s="1105"/>
      <c r="AN50" s="1106"/>
      <c r="AO50" s="298"/>
      <c r="AP50" s="1107"/>
      <c r="AQ50" s="1102"/>
      <c r="AR50" s="1102"/>
      <c r="AS50" s="1102"/>
      <c r="AT50" s="1102"/>
      <c r="AU50" s="1102"/>
      <c r="AV50" s="1102"/>
      <c r="AW50" s="1102"/>
      <c r="AX50" s="1108"/>
      <c r="AY50" s="1109"/>
      <c r="AZ50" s="1110"/>
      <c r="BA50" s="1110"/>
      <c r="BB50" s="1110"/>
      <c r="BC50" s="1110"/>
      <c r="BD50" s="1111"/>
    </row>
    <row r="51" spans="1:56" ht="21" customHeight="1" x14ac:dyDescent="0.45">
      <c r="A51" s="1099">
        <f t="shared" si="0"/>
        <v>16</v>
      </c>
      <c r="B51" s="1100"/>
      <c r="C51" s="1101"/>
      <c r="D51" s="1102"/>
      <c r="E51" s="1102"/>
      <c r="F51" s="1102"/>
      <c r="G51" s="1102"/>
      <c r="H51" s="1102"/>
      <c r="I51" s="1102"/>
      <c r="J51" s="1102"/>
      <c r="K51" s="1102"/>
      <c r="L51" s="1102"/>
      <c r="M51" s="1102"/>
      <c r="N51" s="1102"/>
      <c r="O51" s="1102"/>
      <c r="P51" s="296"/>
      <c r="Q51" s="297"/>
      <c r="R51" s="1101"/>
      <c r="S51" s="1102"/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  <c r="AF51" s="1103"/>
      <c r="AG51" s="1103"/>
      <c r="AH51" s="1103"/>
      <c r="AI51" s="1103"/>
      <c r="AJ51" s="1103"/>
      <c r="AK51" s="1103"/>
      <c r="AL51" s="1104"/>
      <c r="AM51" s="1105"/>
      <c r="AN51" s="1106"/>
      <c r="AO51" s="298"/>
      <c r="AP51" s="1107"/>
      <c r="AQ51" s="1102"/>
      <c r="AR51" s="1102"/>
      <c r="AS51" s="1102"/>
      <c r="AT51" s="1102"/>
      <c r="AU51" s="1102"/>
      <c r="AV51" s="1102"/>
      <c r="AW51" s="1102"/>
      <c r="AX51" s="1108"/>
      <c r="AY51" s="1109"/>
      <c r="AZ51" s="1110"/>
      <c r="BA51" s="1110"/>
      <c r="BB51" s="1110"/>
      <c r="BC51" s="1110"/>
      <c r="BD51" s="1111"/>
    </row>
    <row r="52" spans="1:56" ht="21" customHeight="1" x14ac:dyDescent="0.45">
      <c r="A52" s="1099">
        <f t="shared" si="0"/>
        <v>17</v>
      </c>
      <c r="B52" s="1100"/>
      <c r="C52" s="1101"/>
      <c r="D52" s="1102"/>
      <c r="E52" s="1102"/>
      <c r="F52" s="1102"/>
      <c r="G52" s="1102"/>
      <c r="H52" s="1102"/>
      <c r="I52" s="1102"/>
      <c r="J52" s="1102"/>
      <c r="K52" s="1102"/>
      <c r="L52" s="1102"/>
      <c r="M52" s="1102"/>
      <c r="N52" s="1102"/>
      <c r="O52" s="1102"/>
      <c r="P52" s="296"/>
      <c r="Q52" s="297"/>
      <c r="R52" s="1101"/>
      <c r="S52" s="1102"/>
      <c r="T52" s="1102"/>
      <c r="U52" s="1102"/>
      <c r="V52" s="1102"/>
      <c r="W52" s="1102"/>
      <c r="X52" s="1102"/>
      <c r="Y52" s="1102"/>
      <c r="Z52" s="1102"/>
      <c r="AA52" s="1102"/>
      <c r="AB52" s="1102"/>
      <c r="AC52" s="1102"/>
      <c r="AD52" s="1102"/>
      <c r="AE52" s="1102"/>
      <c r="AF52" s="1103"/>
      <c r="AG52" s="1103"/>
      <c r="AH52" s="1103"/>
      <c r="AI52" s="1103"/>
      <c r="AJ52" s="1103"/>
      <c r="AK52" s="1103"/>
      <c r="AL52" s="1104"/>
      <c r="AM52" s="1105"/>
      <c r="AN52" s="1106"/>
      <c r="AO52" s="298"/>
      <c r="AP52" s="1107"/>
      <c r="AQ52" s="1102"/>
      <c r="AR52" s="1102"/>
      <c r="AS52" s="1102"/>
      <c r="AT52" s="1102"/>
      <c r="AU52" s="1102"/>
      <c r="AV52" s="1102"/>
      <c r="AW52" s="1102"/>
      <c r="AX52" s="1108"/>
      <c r="AY52" s="1109"/>
      <c r="AZ52" s="1110"/>
      <c r="BA52" s="1110"/>
      <c r="BB52" s="1110"/>
      <c r="BC52" s="1110"/>
      <c r="BD52" s="1111"/>
    </row>
    <row r="53" spans="1:56" ht="21" customHeight="1" x14ac:dyDescent="0.45">
      <c r="A53" s="1099">
        <f t="shared" si="0"/>
        <v>18</v>
      </c>
      <c r="B53" s="1100"/>
      <c r="C53" s="1101"/>
      <c r="D53" s="1102"/>
      <c r="E53" s="1102"/>
      <c r="F53" s="1102"/>
      <c r="G53" s="1102"/>
      <c r="H53" s="1102"/>
      <c r="I53" s="1102"/>
      <c r="J53" s="1102"/>
      <c r="K53" s="1102"/>
      <c r="L53" s="1102"/>
      <c r="M53" s="1102"/>
      <c r="N53" s="1102"/>
      <c r="O53" s="1102"/>
      <c r="P53" s="296"/>
      <c r="Q53" s="297"/>
      <c r="R53" s="1101"/>
      <c r="S53" s="1102"/>
      <c r="T53" s="1102"/>
      <c r="U53" s="1102"/>
      <c r="V53" s="1102"/>
      <c r="W53" s="1102"/>
      <c r="X53" s="1102"/>
      <c r="Y53" s="1102"/>
      <c r="Z53" s="1102"/>
      <c r="AA53" s="1102"/>
      <c r="AB53" s="1102"/>
      <c r="AC53" s="1102"/>
      <c r="AD53" s="1102"/>
      <c r="AE53" s="1102"/>
      <c r="AF53" s="1103"/>
      <c r="AG53" s="1103"/>
      <c r="AH53" s="1103"/>
      <c r="AI53" s="1103"/>
      <c r="AJ53" s="1103"/>
      <c r="AK53" s="1103"/>
      <c r="AL53" s="1104"/>
      <c r="AM53" s="1105"/>
      <c r="AN53" s="1106"/>
      <c r="AO53" s="298"/>
      <c r="AP53" s="1107"/>
      <c r="AQ53" s="1102"/>
      <c r="AR53" s="1102"/>
      <c r="AS53" s="1102"/>
      <c r="AT53" s="1102"/>
      <c r="AU53" s="1102"/>
      <c r="AV53" s="1102"/>
      <c r="AW53" s="1102"/>
      <c r="AX53" s="1108"/>
      <c r="AY53" s="1109"/>
      <c r="AZ53" s="1110"/>
      <c r="BA53" s="1110"/>
      <c r="BB53" s="1110"/>
      <c r="BC53" s="1110"/>
      <c r="BD53" s="1111"/>
    </row>
    <row r="54" spans="1:56" ht="21" customHeight="1" x14ac:dyDescent="0.45">
      <c r="A54" s="1099">
        <f t="shared" si="0"/>
        <v>19</v>
      </c>
      <c r="B54" s="1100"/>
      <c r="C54" s="1101"/>
      <c r="D54" s="1102"/>
      <c r="E54" s="1102"/>
      <c r="F54" s="1102"/>
      <c r="G54" s="1102"/>
      <c r="H54" s="1102"/>
      <c r="I54" s="1102"/>
      <c r="J54" s="1102"/>
      <c r="K54" s="1102"/>
      <c r="L54" s="1102"/>
      <c r="M54" s="1102"/>
      <c r="N54" s="1102"/>
      <c r="O54" s="1102"/>
      <c r="P54" s="296"/>
      <c r="Q54" s="297"/>
      <c r="R54" s="1101"/>
      <c r="S54" s="1102"/>
      <c r="T54" s="1102"/>
      <c r="U54" s="1102"/>
      <c r="V54" s="1102"/>
      <c r="W54" s="1102"/>
      <c r="X54" s="1102"/>
      <c r="Y54" s="1102"/>
      <c r="Z54" s="1102"/>
      <c r="AA54" s="1102"/>
      <c r="AB54" s="1102"/>
      <c r="AC54" s="1102"/>
      <c r="AD54" s="1102"/>
      <c r="AE54" s="1102"/>
      <c r="AF54" s="1103"/>
      <c r="AG54" s="1103"/>
      <c r="AH54" s="1103"/>
      <c r="AI54" s="1103"/>
      <c r="AJ54" s="1103"/>
      <c r="AK54" s="1103"/>
      <c r="AL54" s="1104"/>
      <c r="AM54" s="1105"/>
      <c r="AN54" s="1106"/>
      <c r="AO54" s="298"/>
      <c r="AP54" s="1107"/>
      <c r="AQ54" s="1102"/>
      <c r="AR54" s="1102"/>
      <c r="AS54" s="1102"/>
      <c r="AT54" s="1102"/>
      <c r="AU54" s="1102"/>
      <c r="AV54" s="1102"/>
      <c r="AW54" s="1102"/>
      <c r="AX54" s="1108"/>
      <c r="AY54" s="1109"/>
      <c r="AZ54" s="1110"/>
      <c r="BA54" s="1110"/>
      <c r="BB54" s="1110"/>
      <c r="BC54" s="1110"/>
      <c r="BD54" s="1111"/>
    </row>
    <row r="55" spans="1:56" ht="21" customHeight="1" x14ac:dyDescent="0.45">
      <c r="A55" s="1099">
        <f t="shared" si="0"/>
        <v>20</v>
      </c>
      <c r="B55" s="1100"/>
      <c r="C55" s="1101"/>
      <c r="D55" s="1102"/>
      <c r="E55" s="1102"/>
      <c r="F55" s="1102"/>
      <c r="G55" s="1102"/>
      <c r="H55" s="1102"/>
      <c r="I55" s="1102"/>
      <c r="J55" s="1102"/>
      <c r="K55" s="1102"/>
      <c r="L55" s="1102"/>
      <c r="M55" s="1102"/>
      <c r="N55" s="1102"/>
      <c r="O55" s="1102"/>
      <c r="P55" s="296"/>
      <c r="Q55" s="297"/>
      <c r="R55" s="1101"/>
      <c r="S55" s="1102"/>
      <c r="T55" s="1102"/>
      <c r="U55" s="1102"/>
      <c r="V55" s="1102"/>
      <c r="W55" s="1102"/>
      <c r="X55" s="1102"/>
      <c r="Y55" s="1102"/>
      <c r="Z55" s="1102"/>
      <c r="AA55" s="1102"/>
      <c r="AB55" s="1102"/>
      <c r="AC55" s="1102"/>
      <c r="AD55" s="1102"/>
      <c r="AE55" s="1102"/>
      <c r="AF55" s="1103"/>
      <c r="AG55" s="1103"/>
      <c r="AH55" s="1103"/>
      <c r="AI55" s="1103"/>
      <c r="AJ55" s="1103"/>
      <c r="AK55" s="1103"/>
      <c r="AL55" s="1104"/>
      <c r="AM55" s="1105"/>
      <c r="AN55" s="1106"/>
      <c r="AO55" s="298"/>
      <c r="AP55" s="1107"/>
      <c r="AQ55" s="1102"/>
      <c r="AR55" s="1102"/>
      <c r="AS55" s="1102"/>
      <c r="AT55" s="1102"/>
      <c r="AU55" s="1102"/>
      <c r="AV55" s="1102"/>
      <c r="AW55" s="1102"/>
      <c r="AX55" s="1108"/>
      <c r="AY55" s="1109"/>
      <c r="AZ55" s="1110"/>
      <c r="BA55" s="1110"/>
      <c r="BB55" s="1110"/>
      <c r="BC55" s="1110"/>
      <c r="BD55" s="1111"/>
    </row>
    <row r="56" spans="1:56" ht="21" customHeight="1" x14ac:dyDescent="0.45">
      <c r="A56" s="1099">
        <f t="shared" si="0"/>
        <v>21</v>
      </c>
      <c r="B56" s="1100"/>
      <c r="C56" s="1101"/>
      <c r="D56" s="1102"/>
      <c r="E56" s="1102"/>
      <c r="F56" s="1102"/>
      <c r="G56" s="1102"/>
      <c r="H56" s="1102"/>
      <c r="I56" s="1102"/>
      <c r="J56" s="1102"/>
      <c r="K56" s="1102"/>
      <c r="L56" s="1102"/>
      <c r="M56" s="1102"/>
      <c r="N56" s="1102"/>
      <c r="O56" s="1102"/>
      <c r="P56" s="296"/>
      <c r="Q56" s="297"/>
      <c r="R56" s="1101"/>
      <c r="S56" s="1102"/>
      <c r="T56" s="1102"/>
      <c r="U56" s="1102"/>
      <c r="V56" s="1102"/>
      <c r="W56" s="1102"/>
      <c r="X56" s="1102"/>
      <c r="Y56" s="1102"/>
      <c r="Z56" s="1102"/>
      <c r="AA56" s="1102"/>
      <c r="AB56" s="1102"/>
      <c r="AC56" s="1102"/>
      <c r="AD56" s="1102"/>
      <c r="AE56" s="1102"/>
      <c r="AF56" s="1103"/>
      <c r="AG56" s="1103"/>
      <c r="AH56" s="1103"/>
      <c r="AI56" s="1103"/>
      <c r="AJ56" s="1103"/>
      <c r="AK56" s="1103"/>
      <c r="AL56" s="1104"/>
      <c r="AM56" s="1105"/>
      <c r="AN56" s="1106"/>
      <c r="AO56" s="298"/>
      <c r="AP56" s="1107"/>
      <c r="AQ56" s="1102"/>
      <c r="AR56" s="1102"/>
      <c r="AS56" s="1102"/>
      <c r="AT56" s="1102"/>
      <c r="AU56" s="1102"/>
      <c r="AV56" s="1102"/>
      <c r="AW56" s="1102"/>
      <c r="AX56" s="1108"/>
      <c r="AY56" s="1109"/>
      <c r="AZ56" s="1110"/>
      <c r="BA56" s="1110"/>
      <c r="BB56" s="1110"/>
      <c r="BC56" s="1110"/>
      <c r="BD56" s="1111"/>
    </row>
    <row r="57" spans="1:56" ht="21" customHeight="1" x14ac:dyDescent="0.45">
      <c r="A57" s="1099">
        <f t="shared" si="0"/>
        <v>22</v>
      </c>
      <c r="B57" s="1100"/>
      <c r="C57" s="1101"/>
      <c r="D57" s="1102"/>
      <c r="E57" s="1102"/>
      <c r="F57" s="1102"/>
      <c r="G57" s="1102"/>
      <c r="H57" s="1102"/>
      <c r="I57" s="1102"/>
      <c r="J57" s="1102"/>
      <c r="K57" s="1102"/>
      <c r="L57" s="1102"/>
      <c r="M57" s="1102"/>
      <c r="N57" s="1102"/>
      <c r="O57" s="1102"/>
      <c r="P57" s="296"/>
      <c r="Q57" s="297"/>
      <c r="R57" s="1101"/>
      <c r="S57" s="1102"/>
      <c r="T57" s="1102"/>
      <c r="U57" s="1102"/>
      <c r="V57" s="1102"/>
      <c r="W57" s="1102"/>
      <c r="X57" s="1102"/>
      <c r="Y57" s="1102"/>
      <c r="Z57" s="1102"/>
      <c r="AA57" s="1102"/>
      <c r="AB57" s="1102"/>
      <c r="AC57" s="1102"/>
      <c r="AD57" s="1102"/>
      <c r="AE57" s="1102"/>
      <c r="AF57" s="1103"/>
      <c r="AG57" s="1103"/>
      <c r="AH57" s="1103"/>
      <c r="AI57" s="1103"/>
      <c r="AJ57" s="1103"/>
      <c r="AK57" s="1103"/>
      <c r="AL57" s="1104"/>
      <c r="AM57" s="1105"/>
      <c r="AN57" s="1106"/>
      <c r="AO57" s="298"/>
      <c r="AP57" s="1107"/>
      <c r="AQ57" s="1102"/>
      <c r="AR57" s="1102"/>
      <c r="AS57" s="1102"/>
      <c r="AT57" s="1102"/>
      <c r="AU57" s="1102"/>
      <c r="AV57" s="1102"/>
      <c r="AW57" s="1102"/>
      <c r="AX57" s="1108"/>
      <c r="AY57" s="1109"/>
      <c r="AZ57" s="1110"/>
      <c r="BA57" s="1110"/>
      <c r="BB57" s="1110"/>
      <c r="BC57" s="1110"/>
      <c r="BD57" s="1111"/>
    </row>
    <row r="58" spans="1:56" ht="21" customHeight="1" x14ac:dyDescent="0.45">
      <c r="A58" s="1099">
        <f t="shared" si="0"/>
        <v>23</v>
      </c>
      <c r="B58" s="1100"/>
      <c r="C58" s="1101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296"/>
      <c r="Q58" s="297"/>
      <c r="R58" s="1101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3"/>
      <c r="AG58" s="1103"/>
      <c r="AH58" s="1103"/>
      <c r="AI58" s="1103"/>
      <c r="AJ58" s="1103"/>
      <c r="AK58" s="1103"/>
      <c r="AL58" s="1104"/>
      <c r="AM58" s="1105"/>
      <c r="AN58" s="1106"/>
      <c r="AO58" s="298"/>
      <c r="AP58" s="1107"/>
      <c r="AQ58" s="1102"/>
      <c r="AR58" s="1102"/>
      <c r="AS58" s="1102"/>
      <c r="AT58" s="1102"/>
      <c r="AU58" s="1102"/>
      <c r="AV58" s="1102"/>
      <c r="AW58" s="1102"/>
      <c r="AX58" s="1108"/>
      <c r="AY58" s="1109"/>
      <c r="AZ58" s="1110"/>
      <c r="BA58" s="1110"/>
      <c r="BB58" s="1110"/>
      <c r="BC58" s="1110"/>
      <c r="BD58" s="1111"/>
    </row>
    <row r="59" spans="1:56" ht="21" customHeight="1" x14ac:dyDescent="0.45">
      <c r="A59" s="1099">
        <f t="shared" si="0"/>
        <v>24</v>
      </c>
      <c r="B59" s="1100"/>
      <c r="C59" s="1101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296"/>
      <c r="Q59" s="297"/>
      <c r="R59" s="1101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3"/>
      <c r="AG59" s="1103"/>
      <c r="AH59" s="1103"/>
      <c r="AI59" s="1103"/>
      <c r="AJ59" s="1103"/>
      <c r="AK59" s="1103"/>
      <c r="AL59" s="1104"/>
      <c r="AM59" s="1105"/>
      <c r="AN59" s="1106"/>
      <c r="AO59" s="298"/>
      <c r="AP59" s="1107"/>
      <c r="AQ59" s="1102"/>
      <c r="AR59" s="1102"/>
      <c r="AS59" s="1102"/>
      <c r="AT59" s="1102"/>
      <c r="AU59" s="1102"/>
      <c r="AV59" s="1102"/>
      <c r="AW59" s="1102"/>
      <c r="AX59" s="1108"/>
      <c r="AY59" s="1109"/>
      <c r="AZ59" s="1110"/>
      <c r="BA59" s="1110"/>
      <c r="BB59" s="1110"/>
      <c r="BC59" s="1110"/>
      <c r="BD59" s="1111"/>
    </row>
    <row r="60" spans="1:56" ht="21" customHeight="1" x14ac:dyDescent="0.45">
      <c r="A60" s="1099">
        <f t="shared" si="0"/>
        <v>25</v>
      </c>
      <c r="B60" s="1100"/>
      <c r="C60" s="1101"/>
      <c r="D60" s="1102"/>
      <c r="E60" s="1102"/>
      <c r="F60" s="1102"/>
      <c r="G60" s="1102"/>
      <c r="H60" s="1102"/>
      <c r="I60" s="1102"/>
      <c r="J60" s="1102"/>
      <c r="K60" s="1102"/>
      <c r="L60" s="1102"/>
      <c r="M60" s="1102"/>
      <c r="N60" s="1102"/>
      <c r="O60" s="1102"/>
      <c r="P60" s="296"/>
      <c r="Q60" s="297"/>
      <c r="R60" s="1101"/>
      <c r="S60" s="1102"/>
      <c r="T60" s="1102"/>
      <c r="U60" s="1102"/>
      <c r="V60" s="1102"/>
      <c r="W60" s="1102"/>
      <c r="X60" s="1102"/>
      <c r="Y60" s="1102"/>
      <c r="Z60" s="1102"/>
      <c r="AA60" s="1102"/>
      <c r="AB60" s="1102"/>
      <c r="AC60" s="1102"/>
      <c r="AD60" s="1102"/>
      <c r="AE60" s="1102"/>
      <c r="AF60" s="1103"/>
      <c r="AG60" s="1103"/>
      <c r="AH60" s="1103"/>
      <c r="AI60" s="1103"/>
      <c r="AJ60" s="1103"/>
      <c r="AK60" s="1103"/>
      <c r="AL60" s="1104"/>
      <c r="AM60" s="1105"/>
      <c r="AN60" s="1106"/>
      <c r="AO60" s="298"/>
      <c r="AP60" s="1107"/>
      <c r="AQ60" s="1102"/>
      <c r="AR60" s="1102"/>
      <c r="AS60" s="1102"/>
      <c r="AT60" s="1102"/>
      <c r="AU60" s="1102"/>
      <c r="AV60" s="1102"/>
      <c r="AW60" s="1102"/>
      <c r="AX60" s="1108"/>
      <c r="AY60" s="1109"/>
      <c r="AZ60" s="1110"/>
      <c r="BA60" s="1110"/>
      <c r="BB60" s="1110"/>
      <c r="BC60" s="1110"/>
      <c r="BD60" s="1111"/>
    </row>
    <row r="61" spans="1:56" ht="21" customHeight="1" x14ac:dyDescent="0.45">
      <c r="A61" s="1099">
        <f t="shared" si="0"/>
        <v>26</v>
      </c>
      <c r="B61" s="1100"/>
      <c r="C61" s="1101"/>
      <c r="D61" s="1102"/>
      <c r="E61" s="1102"/>
      <c r="F61" s="1102"/>
      <c r="G61" s="1102"/>
      <c r="H61" s="1102"/>
      <c r="I61" s="1102"/>
      <c r="J61" s="1102"/>
      <c r="K61" s="1102"/>
      <c r="L61" s="1102"/>
      <c r="M61" s="1102"/>
      <c r="N61" s="1102"/>
      <c r="O61" s="1102"/>
      <c r="P61" s="296"/>
      <c r="Q61" s="297"/>
      <c r="R61" s="1101"/>
      <c r="S61" s="1102"/>
      <c r="T61" s="1102"/>
      <c r="U61" s="1102"/>
      <c r="V61" s="1102"/>
      <c r="W61" s="1102"/>
      <c r="X61" s="1102"/>
      <c r="Y61" s="1102"/>
      <c r="Z61" s="1102"/>
      <c r="AA61" s="1102"/>
      <c r="AB61" s="1102"/>
      <c r="AC61" s="1102"/>
      <c r="AD61" s="1102"/>
      <c r="AE61" s="1102"/>
      <c r="AF61" s="1103"/>
      <c r="AG61" s="1103"/>
      <c r="AH61" s="1103"/>
      <c r="AI61" s="1103"/>
      <c r="AJ61" s="1103"/>
      <c r="AK61" s="1103"/>
      <c r="AL61" s="1104"/>
      <c r="AM61" s="1105"/>
      <c r="AN61" s="1106"/>
      <c r="AO61" s="298"/>
      <c r="AP61" s="1107"/>
      <c r="AQ61" s="1102"/>
      <c r="AR61" s="1102"/>
      <c r="AS61" s="1102"/>
      <c r="AT61" s="1102"/>
      <c r="AU61" s="1102"/>
      <c r="AV61" s="1102"/>
      <c r="AW61" s="1102"/>
      <c r="AX61" s="1108"/>
      <c r="AY61" s="1109"/>
      <c r="AZ61" s="1110"/>
      <c r="BA61" s="1110"/>
      <c r="BB61" s="1110"/>
      <c r="BC61" s="1110"/>
      <c r="BD61" s="1111"/>
    </row>
    <row r="62" spans="1:56" ht="21" customHeight="1" x14ac:dyDescent="0.45">
      <c r="A62" s="1099">
        <f t="shared" si="0"/>
        <v>27</v>
      </c>
      <c r="B62" s="1100"/>
      <c r="C62" s="1101"/>
      <c r="D62" s="1102"/>
      <c r="E62" s="1102"/>
      <c r="F62" s="1102"/>
      <c r="G62" s="1102"/>
      <c r="H62" s="1102"/>
      <c r="I62" s="1102"/>
      <c r="J62" s="1102"/>
      <c r="K62" s="1102"/>
      <c r="L62" s="1102"/>
      <c r="M62" s="1102"/>
      <c r="N62" s="1102"/>
      <c r="O62" s="1102"/>
      <c r="P62" s="296"/>
      <c r="Q62" s="297"/>
      <c r="R62" s="1101"/>
      <c r="S62" s="1102"/>
      <c r="T62" s="1102"/>
      <c r="U62" s="1102"/>
      <c r="V62" s="1102"/>
      <c r="W62" s="1102"/>
      <c r="X62" s="1102"/>
      <c r="Y62" s="1102"/>
      <c r="Z62" s="1102"/>
      <c r="AA62" s="1102"/>
      <c r="AB62" s="1102"/>
      <c r="AC62" s="1102"/>
      <c r="AD62" s="1102"/>
      <c r="AE62" s="1102"/>
      <c r="AF62" s="1103"/>
      <c r="AG62" s="1103"/>
      <c r="AH62" s="1103"/>
      <c r="AI62" s="1103"/>
      <c r="AJ62" s="1103"/>
      <c r="AK62" s="1103"/>
      <c r="AL62" s="1104"/>
      <c r="AM62" s="1105"/>
      <c r="AN62" s="1106"/>
      <c r="AO62" s="298"/>
      <c r="AP62" s="1107"/>
      <c r="AQ62" s="1102"/>
      <c r="AR62" s="1102"/>
      <c r="AS62" s="1102"/>
      <c r="AT62" s="1102"/>
      <c r="AU62" s="1102"/>
      <c r="AV62" s="1102"/>
      <c r="AW62" s="1102"/>
      <c r="AX62" s="1108"/>
      <c r="AY62" s="1109"/>
      <c r="AZ62" s="1110"/>
      <c r="BA62" s="1110"/>
      <c r="BB62" s="1110"/>
      <c r="BC62" s="1110"/>
      <c r="BD62" s="1111"/>
    </row>
    <row r="63" spans="1:56" ht="21" customHeight="1" x14ac:dyDescent="0.45">
      <c r="A63" s="1099">
        <f t="shared" si="0"/>
        <v>28</v>
      </c>
      <c r="B63" s="1100"/>
      <c r="C63" s="1101"/>
      <c r="D63" s="1102"/>
      <c r="E63" s="1102"/>
      <c r="F63" s="1102"/>
      <c r="G63" s="1102"/>
      <c r="H63" s="1102"/>
      <c r="I63" s="1102"/>
      <c r="J63" s="1102"/>
      <c r="K63" s="1102"/>
      <c r="L63" s="1102"/>
      <c r="M63" s="1102"/>
      <c r="N63" s="1102"/>
      <c r="O63" s="1102"/>
      <c r="P63" s="296"/>
      <c r="Q63" s="297"/>
      <c r="R63" s="1101"/>
      <c r="S63" s="1102"/>
      <c r="T63" s="1102"/>
      <c r="U63" s="1102"/>
      <c r="V63" s="1102"/>
      <c r="W63" s="1102"/>
      <c r="X63" s="1102"/>
      <c r="Y63" s="1102"/>
      <c r="Z63" s="1102"/>
      <c r="AA63" s="1102"/>
      <c r="AB63" s="1102"/>
      <c r="AC63" s="1102"/>
      <c r="AD63" s="1102"/>
      <c r="AE63" s="1102"/>
      <c r="AF63" s="1103"/>
      <c r="AG63" s="1103"/>
      <c r="AH63" s="1103"/>
      <c r="AI63" s="1103"/>
      <c r="AJ63" s="1103"/>
      <c r="AK63" s="1103"/>
      <c r="AL63" s="1104"/>
      <c r="AM63" s="1105"/>
      <c r="AN63" s="1106"/>
      <c r="AO63" s="298"/>
      <c r="AP63" s="1107"/>
      <c r="AQ63" s="1102"/>
      <c r="AR63" s="1102"/>
      <c r="AS63" s="1102"/>
      <c r="AT63" s="1102"/>
      <c r="AU63" s="1102"/>
      <c r="AV63" s="1102"/>
      <c r="AW63" s="1102"/>
      <c r="AX63" s="1108"/>
      <c r="AY63" s="1109"/>
      <c r="AZ63" s="1110"/>
      <c r="BA63" s="1110"/>
      <c r="BB63" s="1110"/>
      <c r="BC63" s="1110"/>
      <c r="BD63" s="1111"/>
    </row>
    <row r="64" spans="1:56" ht="21" customHeight="1" x14ac:dyDescent="0.45">
      <c r="A64" s="1099">
        <f t="shared" si="0"/>
        <v>29</v>
      </c>
      <c r="B64" s="1100"/>
      <c r="C64" s="1101"/>
      <c r="D64" s="1102"/>
      <c r="E64" s="1102"/>
      <c r="F64" s="1102"/>
      <c r="G64" s="1102"/>
      <c r="H64" s="1102"/>
      <c r="I64" s="1102"/>
      <c r="J64" s="1102"/>
      <c r="K64" s="1102"/>
      <c r="L64" s="1102"/>
      <c r="M64" s="1102"/>
      <c r="N64" s="1102"/>
      <c r="O64" s="1102"/>
      <c r="P64" s="296"/>
      <c r="Q64" s="297"/>
      <c r="R64" s="1101"/>
      <c r="S64" s="1102"/>
      <c r="T64" s="1102"/>
      <c r="U64" s="1102"/>
      <c r="V64" s="1102"/>
      <c r="W64" s="1102"/>
      <c r="X64" s="1102"/>
      <c r="Y64" s="1102"/>
      <c r="Z64" s="1102"/>
      <c r="AA64" s="1102"/>
      <c r="AB64" s="1102"/>
      <c r="AC64" s="1102"/>
      <c r="AD64" s="1102"/>
      <c r="AE64" s="1102"/>
      <c r="AF64" s="1103"/>
      <c r="AG64" s="1103"/>
      <c r="AH64" s="1103"/>
      <c r="AI64" s="1103"/>
      <c r="AJ64" s="1103"/>
      <c r="AK64" s="1103"/>
      <c r="AL64" s="1104"/>
      <c r="AM64" s="1105"/>
      <c r="AN64" s="1106"/>
      <c r="AO64" s="298"/>
      <c r="AP64" s="1107"/>
      <c r="AQ64" s="1102"/>
      <c r="AR64" s="1102"/>
      <c r="AS64" s="1102"/>
      <c r="AT64" s="1102"/>
      <c r="AU64" s="1102"/>
      <c r="AV64" s="1102"/>
      <c r="AW64" s="1102"/>
      <c r="AX64" s="1108"/>
      <c r="AY64" s="1109"/>
      <c r="AZ64" s="1110"/>
      <c r="BA64" s="1110"/>
      <c r="BB64" s="1110"/>
      <c r="BC64" s="1110"/>
      <c r="BD64" s="1111"/>
    </row>
    <row r="65" spans="1:56" ht="21" customHeight="1" x14ac:dyDescent="0.45">
      <c r="A65" s="1099">
        <f t="shared" si="0"/>
        <v>30</v>
      </c>
      <c r="B65" s="1100"/>
      <c r="C65" s="1101"/>
      <c r="D65" s="1102"/>
      <c r="E65" s="1102"/>
      <c r="F65" s="1102"/>
      <c r="G65" s="1102"/>
      <c r="H65" s="1102"/>
      <c r="I65" s="1102"/>
      <c r="J65" s="1102"/>
      <c r="K65" s="1102"/>
      <c r="L65" s="1102"/>
      <c r="M65" s="1102"/>
      <c r="N65" s="1102"/>
      <c r="O65" s="1102"/>
      <c r="P65" s="296"/>
      <c r="Q65" s="297"/>
      <c r="R65" s="1101"/>
      <c r="S65" s="1102"/>
      <c r="T65" s="1102"/>
      <c r="U65" s="1102"/>
      <c r="V65" s="1102"/>
      <c r="W65" s="1102"/>
      <c r="X65" s="1102"/>
      <c r="Y65" s="1102"/>
      <c r="Z65" s="1102"/>
      <c r="AA65" s="1102"/>
      <c r="AB65" s="1102"/>
      <c r="AC65" s="1102"/>
      <c r="AD65" s="1102"/>
      <c r="AE65" s="1102"/>
      <c r="AF65" s="1103"/>
      <c r="AG65" s="1103"/>
      <c r="AH65" s="1103"/>
      <c r="AI65" s="1103"/>
      <c r="AJ65" s="1103"/>
      <c r="AK65" s="1103"/>
      <c r="AL65" s="1104"/>
      <c r="AM65" s="1105"/>
      <c r="AN65" s="1106"/>
      <c r="AO65" s="298"/>
      <c r="AP65" s="1107"/>
      <c r="AQ65" s="1102"/>
      <c r="AR65" s="1102"/>
      <c r="AS65" s="1102"/>
      <c r="AT65" s="1102"/>
      <c r="AU65" s="1102"/>
      <c r="AV65" s="1102"/>
      <c r="AW65" s="1102"/>
      <c r="AX65" s="1108"/>
      <c r="AY65" s="1109"/>
      <c r="AZ65" s="1110"/>
      <c r="BA65" s="1110"/>
      <c r="BB65" s="1110"/>
      <c r="BC65" s="1110"/>
      <c r="BD65" s="1111"/>
    </row>
    <row r="66" spans="1:56" ht="21" customHeight="1" x14ac:dyDescent="0.45">
      <c r="A66" s="1099">
        <f t="shared" si="0"/>
        <v>31</v>
      </c>
      <c r="B66" s="1100"/>
      <c r="C66" s="1101"/>
      <c r="D66" s="1102"/>
      <c r="E66" s="1102"/>
      <c r="F66" s="1102"/>
      <c r="G66" s="1102"/>
      <c r="H66" s="1102"/>
      <c r="I66" s="1102"/>
      <c r="J66" s="1102"/>
      <c r="K66" s="1102"/>
      <c r="L66" s="1102"/>
      <c r="M66" s="1102"/>
      <c r="N66" s="1102"/>
      <c r="O66" s="1102"/>
      <c r="P66" s="296"/>
      <c r="Q66" s="297"/>
      <c r="R66" s="1101"/>
      <c r="S66" s="1102"/>
      <c r="T66" s="1102"/>
      <c r="U66" s="1102"/>
      <c r="V66" s="1102"/>
      <c r="W66" s="1102"/>
      <c r="X66" s="1102"/>
      <c r="Y66" s="1102"/>
      <c r="Z66" s="1102"/>
      <c r="AA66" s="1102"/>
      <c r="AB66" s="1102"/>
      <c r="AC66" s="1102"/>
      <c r="AD66" s="1102"/>
      <c r="AE66" s="1102"/>
      <c r="AF66" s="1103"/>
      <c r="AG66" s="1103"/>
      <c r="AH66" s="1103"/>
      <c r="AI66" s="1103"/>
      <c r="AJ66" s="1103"/>
      <c r="AK66" s="1103"/>
      <c r="AL66" s="1104"/>
      <c r="AM66" s="1105"/>
      <c r="AN66" s="1106"/>
      <c r="AO66" s="298"/>
      <c r="AP66" s="1107"/>
      <c r="AQ66" s="1102"/>
      <c r="AR66" s="1102"/>
      <c r="AS66" s="1102"/>
      <c r="AT66" s="1102"/>
      <c r="AU66" s="1102"/>
      <c r="AV66" s="1102"/>
      <c r="AW66" s="1102"/>
      <c r="AX66" s="1108"/>
      <c r="AY66" s="1109"/>
      <c r="AZ66" s="1110"/>
      <c r="BA66" s="1110"/>
      <c r="BB66" s="1110"/>
      <c r="BC66" s="1110"/>
      <c r="BD66" s="1111"/>
    </row>
    <row r="67" spans="1:56" ht="21" customHeight="1" x14ac:dyDescent="0.45">
      <c r="A67" s="1099">
        <f t="shared" si="0"/>
        <v>32</v>
      </c>
      <c r="B67" s="1100"/>
      <c r="C67" s="1101"/>
      <c r="D67" s="1102"/>
      <c r="E67" s="1102"/>
      <c r="F67" s="1102"/>
      <c r="G67" s="1102"/>
      <c r="H67" s="1102"/>
      <c r="I67" s="1102"/>
      <c r="J67" s="1102"/>
      <c r="K67" s="1102"/>
      <c r="L67" s="1102"/>
      <c r="M67" s="1102"/>
      <c r="N67" s="1102"/>
      <c r="O67" s="1102"/>
      <c r="P67" s="296"/>
      <c r="Q67" s="297"/>
      <c r="R67" s="1101"/>
      <c r="S67" s="1102"/>
      <c r="T67" s="1102"/>
      <c r="U67" s="1102"/>
      <c r="V67" s="1102"/>
      <c r="W67" s="1102"/>
      <c r="X67" s="1102"/>
      <c r="Y67" s="1102"/>
      <c r="Z67" s="1102"/>
      <c r="AA67" s="1102"/>
      <c r="AB67" s="1102"/>
      <c r="AC67" s="1102"/>
      <c r="AD67" s="1102"/>
      <c r="AE67" s="1102"/>
      <c r="AF67" s="1103"/>
      <c r="AG67" s="1103"/>
      <c r="AH67" s="1103"/>
      <c r="AI67" s="1103"/>
      <c r="AJ67" s="1103"/>
      <c r="AK67" s="1103"/>
      <c r="AL67" s="1104"/>
      <c r="AM67" s="1105"/>
      <c r="AN67" s="1106"/>
      <c r="AO67" s="298"/>
      <c r="AP67" s="1107"/>
      <c r="AQ67" s="1102"/>
      <c r="AR67" s="1102"/>
      <c r="AS67" s="1102"/>
      <c r="AT67" s="1102"/>
      <c r="AU67" s="1102"/>
      <c r="AV67" s="1102"/>
      <c r="AW67" s="1102"/>
      <c r="AX67" s="1108"/>
      <c r="AY67" s="1109"/>
      <c r="AZ67" s="1110"/>
      <c r="BA67" s="1110"/>
      <c r="BB67" s="1110"/>
      <c r="BC67" s="1110"/>
      <c r="BD67" s="1111"/>
    </row>
    <row r="68" spans="1:56" ht="21" customHeight="1" x14ac:dyDescent="0.45">
      <c r="A68" s="1099">
        <f t="shared" si="0"/>
        <v>33</v>
      </c>
      <c r="B68" s="1100"/>
      <c r="C68" s="1101"/>
      <c r="D68" s="1102"/>
      <c r="E68" s="1102"/>
      <c r="F68" s="1102"/>
      <c r="G68" s="1102"/>
      <c r="H68" s="1102"/>
      <c r="I68" s="1102"/>
      <c r="J68" s="1102"/>
      <c r="K68" s="1102"/>
      <c r="L68" s="1102"/>
      <c r="M68" s="1102"/>
      <c r="N68" s="1102"/>
      <c r="O68" s="1102"/>
      <c r="P68" s="296"/>
      <c r="Q68" s="297"/>
      <c r="R68" s="1101"/>
      <c r="S68" s="1102"/>
      <c r="T68" s="1102"/>
      <c r="U68" s="1102"/>
      <c r="V68" s="1102"/>
      <c r="W68" s="1102"/>
      <c r="X68" s="1102"/>
      <c r="Y68" s="1102"/>
      <c r="Z68" s="1102"/>
      <c r="AA68" s="1102"/>
      <c r="AB68" s="1102"/>
      <c r="AC68" s="1102"/>
      <c r="AD68" s="1102"/>
      <c r="AE68" s="1102"/>
      <c r="AF68" s="1103"/>
      <c r="AG68" s="1103"/>
      <c r="AH68" s="1103"/>
      <c r="AI68" s="1103"/>
      <c r="AJ68" s="1103"/>
      <c r="AK68" s="1103"/>
      <c r="AL68" s="1104"/>
      <c r="AM68" s="1105"/>
      <c r="AN68" s="1106"/>
      <c r="AO68" s="298"/>
      <c r="AP68" s="1107"/>
      <c r="AQ68" s="1102"/>
      <c r="AR68" s="1102"/>
      <c r="AS68" s="1102"/>
      <c r="AT68" s="1102"/>
      <c r="AU68" s="1102"/>
      <c r="AV68" s="1102"/>
      <c r="AW68" s="1102"/>
      <c r="AX68" s="1108"/>
      <c r="AY68" s="1109"/>
      <c r="AZ68" s="1110"/>
      <c r="BA68" s="1110"/>
      <c r="BB68" s="1110"/>
      <c r="BC68" s="1110"/>
      <c r="BD68" s="1111"/>
    </row>
    <row r="69" spans="1:56" ht="21" customHeight="1" x14ac:dyDescent="0.45">
      <c r="A69" s="1099">
        <f t="shared" si="0"/>
        <v>34</v>
      </c>
      <c r="B69" s="1100"/>
      <c r="C69" s="1101"/>
      <c r="D69" s="1102"/>
      <c r="E69" s="1102"/>
      <c r="F69" s="1102"/>
      <c r="G69" s="1102"/>
      <c r="H69" s="1102"/>
      <c r="I69" s="1102"/>
      <c r="J69" s="1102"/>
      <c r="K69" s="1102"/>
      <c r="L69" s="1102"/>
      <c r="M69" s="1102"/>
      <c r="N69" s="1102"/>
      <c r="O69" s="1102"/>
      <c r="P69" s="296"/>
      <c r="Q69" s="297"/>
      <c r="R69" s="1101"/>
      <c r="S69" s="1102"/>
      <c r="T69" s="1102"/>
      <c r="U69" s="1102"/>
      <c r="V69" s="1102"/>
      <c r="W69" s="1102"/>
      <c r="X69" s="1102"/>
      <c r="Y69" s="1102"/>
      <c r="Z69" s="1102"/>
      <c r="AA69" s="1102"/>
      <c r="AB69" s="1102"/>
      <c r="AC69" s="1102"/>
      <c r="AD69" s="1102"/>
      <c r="AE69" s="1102"/>
      <c r="AF69" s="1103"/>
      <c r="AG69" s="1103"/>
      <c r="AH69" s="1103"/>
      <c r="AI69" s="1103"/>
      <c r="AJ69" s="1103"/>
      <c r="AK69" s="1103"/>
      <c r="AL69" s="1104"/>
      <c r="AM69" s="1105"/>
      <c r="AN69" s="1106"/>
      <c r="AO69" s="298"/>
      <c r="AP69" s="1107"/>
      <c r="AQ69" s="1102"/>
      <c r="AR69" s="1102"/>
      <c r="AS69" s="1102"/>
      <c r="AT69" s="1102"/>
      <c r="AU69" s="1102"/>
      <c r="AV69" s="1102"/>
      <c r="AW69" s="1102"/>
      <c r="AX69" s="1108"/>
      <c r="AY69" s="1109"/>
      <c r="AZ69" s="1110"/>
      <c r="BA69" s="1110"/>
      <c r="BB69" s="1110"/>
      <c r="BC69" s="1110"/>
      <c r="BD69" s="1111"/>
    </row>
    <row r="70" spans="1:56" ht="21" customHeight="1" x14ac:dyDescent="0.45">
      <c r="A70" s="1099">
        <f t="shared" si="0"/>
        <v>35</v>
      </c>
      <c r="B70" s="1100"/>
      <c r="C70" s="1101"/>
      <c r="D70" s="1102"/>
      <c r="E70" s="1102"/>
      <c r="F70" s="1102"/>
      <c r="G70" s="1102"/>
      <c r="H70" s="1102"/>
      <c r="I70" s="1102"/>
      <c r="J70" s="1102"/>
      <c r="K70" s="1102"/>
      <c r="L70" s="1102"/>
      <c r="M70" s="1102"/>
      <c r="N70" s="1102"/>
      <c r="O70" s="1102"/>
      <c r="P70" s="296"/>
      <c r="Q70" s="297"/>
      <c r="R70" s="1101"/>
      <c r="S70" s="1102"/>
      <c r="T70" s="1102"/>
      <c r="U70" s="1102"/>
      <c r="V70" s="1102"/>
      <c r="W70" s="1102"/>
      <c r="X70" s="1102"/>
      <c r="Y70" s="1102"/>
      <c r="Z70" s="1102"/>
      <c r="AA70" s="1102"/>
      <c r="AB70" s="1102"/>
      <c r="AC70" s="1102"/>
      <c r="AD70" s="1102"/>
      <c r="AE70" s="1102"/>
      <c r="AF70" s="1103"/>
      <c r="AG70" s="1103"/>
      <c r="AH70" s="1103"/>
      <c r="AI70" s="1103"/>
      <c r="AJ70" s="1103"/>
      <c r="AK70" s="1103"/>
      <c r="AL70" s="1104"/>
      <c r="AM70" s="1105"/>
      <c r="AN70" s="1106"/>
      <c r="AO70" s="298"/>
      <c r="AP70" s="1107"/>
      <c r="AQ70" s="1102"/>
      <c r="AR70" s="1102"/>
      <c r="AS70" s="1102"/>
      <c r="AT70" s="1102"/>
      <c r="AU70" s="1102"/>
      <c r="AV70" s="1102"/>
      <c r="AW70" s="1102"/>
      <c r="AX70" s="1108"/>
      <c r="AY70" s="1109"/>
      <c r="AZ70" s="1110"/>
      <c r="BA70" s="1110"/>
      <c r="BB70" s="1110"/>
      <c r="BC70" s="1110"/>
      <c r="BD70" s="1111"/>
    </row>
    <row r="71" spans="1:56" ht="21" customHeight="1" x14ac:dyDescent="0.45">
      <c r="A71" s="1099">
        <f t="shared" si="0"/>
        <v>36</v>
      </c>
      <c r="B71" s="1100"/>
      <c r="C71" s="1101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296"/>
      <c r="Q71" s="297"/>
      <c r="R71" s="1101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3"/>
      <c r="AG71" s="1103"/>
      <c r="AH71" s="1103"/>
      <c r="AI71" s="1103"/>
      <c r="AJ71" s="1103"/>
      <c r="AK71" s="1103"/>
      <c r="AL71" s="1104"/>
      <c r="AM71" s="1105"/>
      <c r="AN71" s="1106"/>
      <c r="AO71" s="298"/>
      <c r="AP71" s="1107"/>
      <c r="AQ71" s="1102"/>
      <c r="AR71" s="1102"/>
      <c r="AS71" s="1102"/>
      <c r="AT71" s="1102"/>
      <c r="AU71" s="1102"/>
      <c r="AV71" s="1102"/>
      <c r="AW71" s="1102"/>
      <c r="AX71" s="1108"/>
      <c r="AY71" s="1109"/>
      <c r="AZ71" s="1110"/>
      <c r="BA71" s="1110"/>
      <c r="BB71" s="1110"/>
      <c r="BC71" s="1110"/>
      <c r="BD71" s="1111"/>
    </row>
    <row r="72" spans="1:56" ht="21" customHeight="1" x14ac:dyDescent="0.45">
      <c r="A72" s="1099">
        <f t="shared" si="0"/>
        <v>37</v>
      </c>
      <c r="B72" s="1100"/>
      <c r="C72" s="1101"/>
      <c r="D72" s="1102"/>
      <c r="E72" s="1102"/>
      <c r="F72" s="1102"/>
      <c r="G72" s="1102"/>
      <c r="H72" s="1102"/>
      <c r="I72" s="1102"/>
      <c r="J72" s="1102"/>
      <c r="K72" s="1102"/>
      <c r="L72" s="1102"/>
      <c r="M72" s="1102"/>
      <c r="N72" s="1102"/>
      <c r="O72" s="1102"/>
      <c r="P72" s="296"/>
      <c r="Q72" s="297"/>
      <c r="R72" s="1101"/>
      <c r="S72" s="1102"/>
      <c r="T72" s="1102"/>
      <c r="U72" s="1102"/>
      <c r="V72" s="1102"/>
      <c r="W72" s="1102"/>
      <c r="X72" s="1102"/>
      <c r="Y72" s="1102"/>
      <c r="Z72" s="1102"/>
      <c r="AA72" s="1102"/>
      <c r="AB72" s="1102"/>
      <c r="AC72" s="1102"/>
      <c r="AD72" s="1102"/>
      <c r="AE72" s="1102"/>
      <c r="AF72" s="1103"/>
      <c r="AG72" s="1103"/>
      <c r="AH72" s="1103"/>
      <c r="AI72" s="1103"/>
      <c r="AJ72" s="1103"/>
      <c r="AK72" s="1103"/>
      <c r="AL72" s="1104"/>
      <c r="AM72" s="1105"/>
      <c r="AN72" s="1106"/>
      <c r="AO72" s="298"/>
      <c r="AP72" s="1107"/>
      <c r="AQ72" s="1102"/>
      <c r="AR72" s="1102"/>
      <c r="AS72" s="1102"/>
      <c r="AT72" s="1102"/>
      <c r="AU72" s="1102"/>
      <c r="AV72" s="1102"/>
      <c r="AW72" s="1102"/>
      <c r="AX72" s="1108"/>
      <c r="AY72" s="1109"/>
      <c r="AZ72" s="1110"/>
      <c r="BA72" s="1110"/>
      <c r="BB72" s="1110"/>
      <c r="BC72" s="1110"/>
      <c r="BD72" s="1111"/>
    </row>
    <row r="73" spans="1:56" ht="21" customHeight="1" x14ac:dyDescent="0.45">
      <c r="A73" s="1099">
        <f t="shared" si="0"/>
        <v>38</v>
      </c>
      <c r="B73" s="1100"/>
      <c r="C73" s="1101"/>
      <c r="D73" s="1102"/>
      <c r="E73" s="1102"/>
      <c r="F73" s="1102"/>
      <c r="G73" s="1102"/>
      <c r="H73" s="1102"/>
      <c r="I73" s="1102"/>
      <c r="J73" s="1102"/>
      <c r="K73" s="1102"/>
      <c r="L73" s="1102"/>
      <c r="M73" s="1102"/>
      <c r="N73" s="1102"/>
      <c r="O73" s="1102"/>
      <c r="P73" s="296"/>
      <c r="Q73" s="297"/>
      <c r="R73" s="1101"/>
      <c r="S73" s="1102"/>
      <c r="T73" s="1102"/>
      <c r="U73" s="1102"/>
      <c r="V73" s="1102"/>
      <c r="W73" s="1102"/>
      <c r="X73" s="1102"/>
      <c r="Y73" s="1102"/>
      <c r="Z73" s="1102"/>
      <c r="AA73" s="1102"/>
      <c r="AB73" s="1102"/>
      <c r="AC73" s="1102"/>
      <c r="AD73" s="1102"/>
      <c r="AE73" s="1102"/>
      <c r="AF73" s="1103"/>
      <c r="AG73" s="1103"/>
      <c r="AH73" s="1103"/>
      <c r="AI73" s="1103"/>
      <c r="AJ73" s="1103"/>
      <c r="AK73" s="1103"/>
      <c r="AL73" s="1104"/>
      <c r="AM73" s="1105"/>
      <c r="AN73" s="1106"/>
      <c r="AO73" s="298"/>
      <c r="AP73" s="1107"/>
      <c r="AQ73" s="1102"/>
      <c r="AR73" s="1102"/>
      <c r="AS73" s="1102"/>
      <c r="AT73" s="1102"/>
      <c r="AU73" s="1102"/>
      <c r="AV73" s="1102"/>
      <c r="AW73" s="1102"/>
      <c r="AX73" s="1108"/>
      <c r="AY73" s="1109"/>
      <c r="AZ73" s="1110"/>
      <c r="BA73" s="1110"/>
      <c r="BB73" s="1110"/>
      <c r="BC73" s="1110"/>
      <c r="BD73" s="1111"/>
    </row>
    <row r="74" spans="1:56" ht="21" customHeight="1" x14ac:dyDescent="0.45">
      <c r="A74" s="1099">
        <f t="shared" si="0"/>
        <v>39</v>
      </c>
      <c r="B74" s="1100"/>
      <c r="C74" s="1101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296"/>
      <c r="Q74" s="297"/>
      <c r="R74" s="1101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3"/>
      <c r="AG74" s="1103"/>
      <c r="AH74" s="1103"/>
      <c r="AI74" s="1103"/>
      <c r="AJ74" s="1103"/>
      <c r="AK74" s="1103"/>
      <c r="AL74" s="1104"/>
      <c r="AM74" s="1105"/>
      <c r="AN74" s="1106"/>
      <c r="AO74" s="298"/>
      <c r="AP74" s="1107"/>
      <c r="AQ74" s="1102"/>
      <c r="AR74" s="1102"/>
      <c r="AS74" s="1102"/>
      <c r="AT74" s="1102"/>
      <c r="AU74" s="1102"/>
      <c r="AV74" s="1102"/>
      <c r="AW74" s="1102"/>
      <c r="AX74" s="1108"/>
      <c r="AY74" s="1109"/>
      <c r="AZ74" s="1110"/>
      <c r="BA74" s="1110"/>
      <c r="BB74" s="1110"/>
      <c r="BC74" s="1110"/>
      <c r="BD74" s="1111"/>
    </row>
    <row r="75" spans="1:56" ht="21" customHeight="1" x14ac:dyDescent="0.45">
      <c r="A75" s="1099">
        <f t="shared" si="0"/>
        <v>40</v>
      </c>
      <c r="B75" s="1100"/>
      <c r="C75" s="1101"/>
      <c r="D75" s="1102"/>
      <c r="E75" s="1102"/>
      <c r="F75" s="1102"/>
      <c r="G75" s="1102"/>
      <c r="H75" s="1102"/>
      <c r="I75" s="1102"/>
      <c r="J75" s="1102"/>
      <c r="K75" s="1102"/>
      <c r="L75" s="1102"/>
      <c r="M75" s="1102"/>
      <c r="N75" s="1102"/>
      <c r="O75" s="1102"/>
      <c r="P75" s="296"/>
      <c r="Q75" s="297"/>
      <c r="R75" s="1101"/>
      <c r="S75" s="1102"/>
      <c r="T75" s="1102"/>
      <c r="U75" s="1102"/>
      <c r="V75" s="1102"/>
      <c r="W75" s="1102"/>
      <c r="X75" s="1102"/>
      <c r="Y75" s="1102"/>
      <c r="Z75" s="1102"/>
      <c r="AA75" s="1102"/>
      <c r="AB75" s="1102"/>
      <c r="AC75" s="1102"/>
      <c r="AD75" s="1102"/>
      <c r="AE75" s="1102"/>
      <c r="AF75" s="1103"/>
      <c r="AG75" s="1103"/>
      <c r="AH75" s="1103"/>
      <c r="AI75" s="1103"/>
      <c r="AJ75" s="1103"/>
      <c r="AK75" s="1103"/>
      <c r="AL75" s="1104"/>
      <c r="AM75" s="1105"/>
      <c r="AN75" s="1106"/>
      <c r="AO75" s="298"/>
      <c r="AP75" s="1107"/>
      <c r="AQ75" s="1102"/>
      <c r="AR75" s="1102"/>
      <c r="AS75" s="1102"/>
      <c r="AT75" s="1102"/>
      <c r="AU75" s="1102"/>
      <c r="AV75" s="1102"/>
      <c r="AW75" s="1102"/>
      <c r="AX75" s="1108"/>
      <c r="AY75" s="1109"/>
      <c r="AZ75" s="1110"/>
      <c r="BA75" s="1110"/>
      <c r="BB75" s="1110"/>
      <c r="BC75" s="1110"/>
      <c r="BD75" s="1111"/>
    </row>
    <row r="76" spans="1:56" ht="21" customHeight="1" x14ac:dyDescent="0.45">
      <c r="A76" s="1099">
        <f t="shared" si="0"/>
        <v>41</v>
      </c>
      <c r="B76" s="1100"/>
      <c r="C76" s="1101"/>
      <c r="D76" s="1102"/>
      <c r="E76" s="1102"/>
      <c r="F76" s="1102"/>
      <c r="G76" s="1102"/>
      <c r="H76" s="1102"/>
      <c r="I76" s="1102"/>
      <c r="J76" s="1102"/>
      <c r="K76" s="1102"/>
      <c r="L76" s="1102"/>
      <c r="M76" s="1102"/>
      <c r="N76" s="1102"/>
      <c r="O76" s="1102"/>
      <c r="P76" s="296"/>
      <c r="Q76" s="297"/>
      <c r="R76" s="1101"/>
      <c r="S76" s="1102"/>
      <c r="T76" s="1102"/>
      <c r="U76" s="1102"/>
      <c r="V76" s="1102"/>
      <c r="W76" s="1102"/>
      <c r="X76" s="1102"/>
      <c r="Y76" s="1102"/>
      <c r="Z76" s="1102"/>
      <c r="AA76" s="1102"/>
      <c r="AB76" s="1102"/>
      <c r="AC76" s="1102"/>
      <c r="AD76" s="1102"/>
      <c r="AE76" s="1102"/>
      <c r="AF76" s="1103"/>
      <c r="AG76" s="1103"/>
      <c r="AH76" s="1103"/>
      <c r="AI76" s="1103"/>
      <c r="AJ76" s="1103"/>
      <c r="AK76" s="1103"/>
      <c r="AL76" s="1104"/>
      <c r="AM76" s="1105"/>
      <c r="AN76" s="1106"/>
      <c r="AO76" s="298"/>
      <c r="AP76" s="1107"/>
      <c r="AQ76" s="1102"/>
      <c r="AR76" s="1102"/>
      <c r="AS76" s="1102"/>
      <c r="AT76" s="1102"/>
      <c r="AU76" s="1102"/>
      <c r="AV76" s="1102"/>
      <c r="AW76" s="1102"/>
      <c r="AX76" s="1108"/>
      <c r="AY76" s="1109"/>
      <c r="AZ76" s="1110"/>
      <c r="BA76" s="1110"/>
      <c r="BB76" s="1110"/>
      <c r="BC76" s="1110"/>
      <c r="BD76" s="1111"/>
    </row>
    <row r="77" spans="1:56" ht="21" customHeight="1" x14ac:dyDescent="0.45">
      <c r="A77" s="1099">
        <f t="shared" si="0"/>
        <v>42</v>
      </c>
      <c r="B77" s="1100"/>
      <c r="C77" s="1101"/>
      <c r="D77" s="1102"/>
      <c r="E77" s="1102"/>
      <c r="F77" s="1102"/>
      <c r="G77" s="1102"/>
      <c r="H77" s="1102"/>
      <c r="I77" s="1102"/>
      <c r="J77" s="1102"/>
      <c r="K77" s="1102"/>
      <c r="L77" s="1102"/>
      <c r="M77" s="1102"/>
      <c r="N77" s="1102"/>
      <c r="O77" s="1102"/>
      <c r="P77" s="296"/>
      <c r="Q77" s="297"/>
      <c r="R77" s="1101"/>
      <c r="S77" s="1102"/>
      <c r="T77" s="1102"/>
      <c r="U77" s="1102"/>
      <c r="V77" s="1102"/>
      <c r="W77" s="1102"/>
      <c r="X77" s="1102"/>
      <c r="Y77" s="1102"/>
      <c r="Z77" s="1102"/>
      <c r="AA77" s="1102"/>
      <c r="AB77" s="1102"/>
      <c r="AC77" s="1102"/>
      <c r="AD77" s="1102"/>
      <c r="AE77" s="1102"/>
      <c r="AF77" s="1103"/>
      <c r="AG77" s="1103"/>
      <c r="AH77" s="1103"/>
      <c r="AI77" s="1103"/>
      <c r="AJ77" s="1103"/>
      <c r="AK77" s="1103"/>
      <c r="AL77" s="1104"/>
      <c r="AM77" s="1105"/>
      <c r="AN77" s="1106"/>
      <c r="AO77" s="298"/>
      <c r="AP77" s="1107"/>
      <c r="AQ77" s="1102"/>
      <c r="AR77" s="1102"/>
      <c r="AS77" s="1102"/>
      <c r="AT77" s="1102"/>
      <c r="AU77" s="1102"/>
      <c r="AV77" s="1102"/>
      <c r="AW77" s="1102"/>
      <c r="AX77" s="1108"/>
      <c r="AY77" s="1109"/>
      <c r="AZ77" s="1110"/>
      <c r="BA77" s="1110"/>
      <c r="BB77" s="1110"/>
      <c r="BC77" s="1110"/>
      <c r="BD77" s="1111"/>
    </row>
    <row r="78" spans="1:56" ht="21" customHeight="1" x14ac:dyDescent="0.45">
      <c r="A78" s="1099">
        <f t="shared" si="0"/>
        <v>43</v>
      </c>
      <c r="B78" s="1100"/>
      <c r="C78" s="1101"/>
      <c r="D78" s="1102"/>
      <c r="E78" s="1102"/>
      <c r="F78" s="1102"/>
      <c r="G78" s="1102"/>
      <c r="H78" s="1102"/>
      <c r="I78" s="1102"/>
      <c r="J78" s="1102"/>
      <c r="K78" s="1102"/>
      <c r="L78" s="1102"/>
      <c r="M78" s="1102"/>
      <c r="N78" s="1102"/>
      <c r="O78" s="1102"/>
      <c r="P78" s="296"/>
      <c r="Q78" s="297"/>
      <c r="R78" s="1101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3"/>
      <c r="AG78" s="1103"/>
      <c r="AH78" s="1103"/>
      <c r="AI78" s="1103"/>
      <c r="AJ78" s="1103"/>
      <c r="AK78" s="1103"/>
      <c r="AL78" s="1104"/>
      <c r="AM78" s="1105"/>
      <c r="AN78" s="1106"/>
      <c r="AO78" s="298"/>
      <c r="AP78" s="1107"/>
      <c r="AQ78" s="1102"/>
      <c r="AR78" s="1102"/>
      <c r="AS78" s="1102"/>
      <c r="AT78" s="1102"/>
      <c r="AU78" s="1102"/>
      <c r="AV78" s="1102"/>
      <c r="AW78" s="1102"/>
      <c r="AX78" s="1108"/>
      <c r="AY78" s="1109"/>
      <c r="AZ78" s="1110"/>
      <c r="BA78" s="1110"/>
      <c r="BB78" s="1110"/>
      <c r="BC78" s="1110"/>
      <c r="BD78" s="1111"/>
    </row>
    <row r="79" spans="1:56" ht="21" customHeight="1" x14ac:dyDescent="0.45">
      <c r="A79" s="1099">
        <f t="shared" si="0"/>
        <v>44</v>
      </c>
      <c r="B79" s="1100"/>
      <c r="C79" s="1101"/>
      <c r="D79" s="1102"/>
      <c r="E79" s="1102"/>
      <c r="F79" s="1102"/>
      <c r="G79" s="1102"/>
      <c r="H79" s="1102"/>
      <c r="I79" s="1102"/>
      <c r="J79" s="1102"/>
      <c r="K79" s="1102"/>
      <c r="L79" s="1102"/>
      <c r="M79" s="1102"/>
      <c r="N79" s="1102"/>
      <c r="O79" s="1102"/>
      <c r="P79" s="296"/>
      <c r="Q79" s="297"/>
      <c r="R79" s="1101"/>
      <c r="S79" s="1102"/>
      <c r="T79" s="1102"/>
      <c r="U79" s="1102"/>
      <c r="V79" s="1102"/>
      <c r="W79" s="1102"/>
      <c r="X79" s="1102"/>
      <c r="Y79" s="1102"/>
      <c r="Z79" s="1102"/>
      <c r="AA79" s="1102"/>
      <c r="AB79" s="1102"/>
      <c r="AC79" s="1102"/>
      <c r="AD79" s="1102"/>
      <c r="AE79" s="1102"/>
      <c r="AF79" s="1103"/>
      <c r="AG79" s="1103"/>
      <c r="AH79" s="1103"/>
      <c r="AI79" s="1103"/>
      <c r="AJ79" s="1103"/>
      <c r="AK79" s="1103"/>
      <c r="AL79" s="1104"/>
      <c r="AM79" s="1105"/>
      <c r="AN79" s="1106"/>
      <c r="AO79" s="298"/>
      <c r="AP79" s="1107"/>
      <c r="AQ79" s="1102"/>
      <c r="AR79" s="1102"/>
      <c r="AS79" s="1102"/>
      <c r="AT79" s="1102"/>
      <c r="AU79" s="1102"/>
      <c r="AV79" s="1102"/>
      <c r="AW79" s="1102"/>
      <c r="AX79" s="1108"/>
      <c r="AY79" s="1109"/>
      <c r="AZ79" s="1110"/>
      <c r="BA79" s="1110"/>
      <c r="BB79" s="1110"/>
      <c r="BC79" s="1110"/>
      <c r="BD79" s="1111"/>
    </row>
    <row r="80" spans="1:56" ht="21" customHeight="1" x14ac:dyDescent="0.45">
      <c r="A80" s="1099">
        <f t="shared" si="0"/>
        <v>45</v>
      </c>
      <c r="B80" s="1100"/>
      <c r="C80" s="1101"/>
      <c r="D80" s="1102"/>
      <c r="E80" s="1102"/>
      <c r="F80" s="1102"/>
      <c r="G80" s="1102"/>
      <c r="H80" s="1102"/>
      <c r="I80" s="1102"/>
      <c r="J80" s="1102"/>
      <c r="K80" s="1102"/>
      <c r="L80" s="1102"/>
      <c r="M80" s="1102"/>
      <c r="N80" s="1102"/>
      <c r="O80" s="1102"/>
      <c r="P80" s="296"/>
      <c r="Q80" s="297"/>
      <c r="R80" s="1101"/>
      <c r="S80" s="1102"/>
      <c r="T80" s="1102"/>
      <c r="U80" s="1102"/>
      <c r="V80" s="1102"/>
      <c r="W80" s="1102"/>
      <c r="X80" s="1102"/>
      <c r="Y80" s="1102"/>
      <c r="Z80" s="1102"/>
      <c r="AA80" s="1102"/>
      <c r="AB80" s="1102"/>
      <c r="AC80" s="1102"/>
      <c r="AD80" s="1102"/>
      <c r="AE80" s="1102"/>
      <c r="AF80" s="1103"/>
      <c r="AG80" s="1103"/>
      <c r="AH80" s="1103"/>
      <c r="AI80" s="1103"/>
      <c r="AJ80" s="1103"/>
      <c r="AK80" s="1103"/>
      <c r="AL80" s="1104"/>
      <c r="AM80" s="1105"/>
      <c r="AN80" s="1106"/>
      <c r="AO80" s="298"/>
      <c r="AP80" s="1107"/>
      <c r="AQ80" s="1102"/>
      <c r="AR80" s="1102"/>
      <c r="AS80" s="1102"/>
      <c r="AT80" s="1102"/>
      <c r="AU80" s="1102"/>
      <c r="AV80" s="1102"/>
      <c r="AW80" s="1102"/>
      <c r="AX80" s="1108"/>
      <c r="AY80" s="1109"/>
      <c r="AZ80" s="1110"/>
      <c r="BA80" s="1110"/>
      <c r="BB80" s="1110"/>
      <c r="BC80" s="1110"/>
      <c r="BD80" s="1111"/>
    </row>
    <row r="81" spans="1:56" ht="21" customHeight="1" x14ac:dyDescent="0.45">
      <c r="A81" s="1099">
        <f t="shared" si="0"/>
        <v>46</v>
      </c>
      <c r="B81" s="1100"/>
      <c r="C81" s="1101"/>
      <c r="D81" s="1102"/>
      <c r="E81" s="1102"/>
      <c r="F81" s="1102"/>
      <c r="G81" s="1102"/>
      <c r="H81" s="1102"/>
      <c r="I81" s="1102"/>
      <c r="J81" s="1102"/>
      <c r="K81" s="1102"/>
      <c r="L81" s="1102"/>
      <c r="M81" s="1102"/>
      <c r="N81" s="1102"/>
      <c r="O81" s="1102"/>
      <c r="P81" s="296"/>
      <c r="Q81" s="297"/>
      <c r="R81" s="1101"/>
      <c r="S81" s="1102"/>
      <c r="T81" s="1102"/>
      <c r="U81" s="1102"/>
      <c r="V81" s="1102"/>
      <c r="W81" s="1102"/>
      <c r="X81" s="1102"/>
      <c r="Y81" s="1102"/>
      <c r="Z81" s="1102"/>
      <c r="AA81" s="1102"/>
      <c r="AB81" s="1102"/>
      <c r="AC81" s="1102"/>
      <c r="AD81" s="1102"/>
      <c r="AE81" s="1102"/>
      <c r="AF81" s="1103"/>
      <c r="AG81" s="1103"/>
      <c r="AH81" s="1103"/>
      <c r="AI81" s="1103"/>
      <c r="AJ81" s="1103"/>
      <c r="AK81" s="1103"/>
      <c r="AL81" s="1104"/>
      <c r="AM81" s="1105"/>
      <c r="AN81" s="1106"/>
      <c r="AO81" s="298"/>
      <c r="AP81" s="1107"/>
      <c r="AQ81" s="1102"/>
      <c r="AR81" s="1102"/>
      <c r="AS81" s="1102"/>
      <c r="AT81" s="1102"/>
      <c r="AU81" s="1102"/>
      <c r="AV81" s="1102"/>
      <c r="AW81" s="1102"/>
      <c r="AX81" s="1108"/>
      <c r="AY81" s="1109"/>
      <c r="AZ81" s="1110"/>
      <c r="BA81" s="1110"/>
      <c r="BB81" s="1110"/>
      <c r="BC81" s="1110"/>
      <c r="BD81" s="1111"/>
    </row>
    <row r="82" spans="1:56" ht="21" customHeight="1" x14ac:dyDescent="0.45">
      <c r="A82" s="1099">
        <f t="shared" si="0"/>
        <v>47</v>
      </c>
      <c r="B82" s="1100"/>
      <c r="C82" s="1101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296"/>
      <c r="Q82" s="297"/>
      <c r="R82" s="1101"/>
      <c r="S82" s="1102"/>
      <c r="T82" s="1102"/>
      <c r="U82" s="1102"/>
      <c r="V82" s="1102"/>
      <c r="W82" s="1102"/>
      <c r="X82" s="1102"/>
      <c r="Y82" s="1102"/>
      <c r="Z82" s="1102"/>
      <c r="AA82" s="1102"/>
      <c r="AB82" s="1102"/>
      <c r="AC82" s="1102"/>
      <c r="AD82" s="1102"/>
      <c r="AE82" s="1102"/>
      <c r="AF82" s="1103"/>
      <c r="AG82" s="1103"/>
      <c r="AH82" s="1103"/>
      <c r="AI82" s="1103"/>
      <c r="AJ82" s="1103"/>
      <c r="AK82" s="1103"/>
      <c r="AL82" s="1104"/>
      <c r="AM82" s="1105"/>
      <c r="AN82" s="1106"/>
      <c r="AO82" s="298"/>
      <c r="AP82" s="1107"/>
      <c r="AQ82" s="1102"/>
      <c r="AR82" s="1102"/>
      <c r="AS82" s="1102"/>
      <c r="AT82" s="1102"/>
      <c r="AU82" s="1102"/>
      <c r="AV82" s="1102"/>
      <c r="AW82" s="1102"/>
      <c r="AX82" s="1108"/>
      <c r="AY82" s="1109"/>
      <c r="AZ82" s="1110"/>
      <c r="BA82" s="1110"/>
      <c r="BB82" s="1110"/>
      <c r="BC82" s="1110"/>
      <c r="BD82" s="1111"/>
    </row>
    <row r="83" spans="1:56" ht="21" customHeight="1" x14ac:dyDescent="0.45">
      <c r="A83" s="1099">
        <f t="shared" si="0"/>
        <v>48</v>
      </c>
      <c r="B83" s="1100"/>
      <c r="C83" s="1101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296"/>
      <c r="Q83" s="297"/>
      <c r="R83" s="1101"/>
      <c r="S83" s="1102"/>
      <c r="T83" s="1102"/>
      <c r="U83" s="1102"/>
      <c r="V83" s="1102"/>
      <c r="W83" s="1102"/>
      <c r="X83" s="1102"/>
      <c r="Y83" s="1102"/>
      <c r="Z83" s="1102"/>
      <c r="AA83" s="1102"/>
      <c r="AB83" s="1102"/>
      <c r="AC83" s="1102"/>
      <c r="AD83" s="1102"/>
      <c r="AE83" s="1102"/>
      <c r="AF83" s="1103"/>
      <c r="AG83" s="1103"/>
      <c r="AH83" s="1103"/>
      <c r="AI83" s="1103"/>
      <c r="AJ83" s="1103"/>
      <c r="AK83" s="1103"/>
      <c r="AL83" s="1104"/>
      <c r="AM83" s="1105"/>
      <c r="AN83" s="1106"/>
      <c r="AO83" s="298"/>
      <c r="AP83" s="1107"/>
      <c r="AQ83" s="1102"/>
      <c r="AR83" s="1102"/>
      <c r="AS83" s="1102"/>
      <c r="AT83" s="1102"/>
      <c r="AU83" s="1102"/>
      <c r="AV83" s="1102"/>
      <c r="AW83" s="1102"/>
      <c r="AX83" s="1108"/>
      <c r="AY83" s="1109"/>
      <c r="AZ83" s="1110"/>
      <c r="BA83" s="1110"/>
      <c r="BB83" s="1110"/>
      <c r="BC83" s="1110"/>
      <c r="BD83" s="1111"/>
    </row>
    <row r="84" spans="1:56" ht="21" customHeight="1" x14ac:dyDescent="0.45">
      <c r="A84" s="1099">
        <f t="shared" si="0"/>
        <v>49</v>
      </c>
      <c r="B84" s="1100"/>
      <c r="C84" s="1101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296"/>
      <c r="Q84" s="297"/>
      <c r="R84" s="1101"/>
      <c r="S84" s="1102"/>
      <c r="T84" s="1102"/>
      <c r="U84" s="1102"/>
      <c r="V84" s="1102"/>
      <c r="W84" s="1102"/>
      <c r="X84" s="1102"/>
      <c r="Y84" s="1102"/>
      <c r="Z84" s="1102"/>
      <c r="AA84" s="1102"/>
      <c r="AB84" s="1102"/>
      <c r="AC84" s="1102"/>
      <c r="AD84" s="1102"/>
      <c r="AE84" s="1102"/>
      <c r="AF84" s="1103"/>
      <c r="AG84" s="1103"/>
      <c r="AH84" s="1103"/>
      <c r="AI84" s="1103"/>
      <c r="AJ84" s="1103"/>
      <c r="AK84" s="1103"/>
      <c r="AL84" s="1104"/>
      <c r="AM84" s="1105"/>
      <c r="AN84" s="1106"/>
      <c r="AO84" s="298"/>
      <c r="AP84" s="1107"/>
      <c r="AQ84" s="1102"/>
      <c r="AR84" s="1102"/>
      <c r="AS84" s="1102"/>
      <c r="AT84" s="1102"/>
      <c r="AU84" s="1102"/>
      <c r="AV84" s="1102"/>
      <c r="AW84" s="1102"/>
      <c r="AX84" s="1108"/>
      <c r="AY84" s="1109"/>
      <c r="AZ84" s="1110"/>
      <c r="BA84" s="1110"/>
      <c r="BB84" s="1110"/>
      <c r="BC84" s="1110"/>
      <c r="BD84" s="1111"/>
    </row>
    <row r="85" spans="1:56" ht="21" customHeight="1" x14ac:dyDescent="0.45">
      <c r="A85" s="1099">
        <f t="shared" si="0"/>
        <v>50</v>
      </c>
      <c r="B85" s="1100"/>
      <c r="C85" s="1101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296"/>
      <c r="Q85" s="297"/>
      <c r="R85" s="1101"/>
      <c r="S85" s="1102"/>
      <c r="T85" s="1102"/>
      <c r="U85" s="1102"/>
      <c r="V85" s="1102"/>
      <c r="W85" s="1102"/>
      <c r="X85" s="1102"/>
      <c r="Y85" s="1102"/>
      <c r="Z85" s="1102"/>
      <c r="AA85" s="1102"/>
      <c r="AB85" s="1102"/>
      <c r="AC85" s="1102"/>
      <c r="AD85" s="1102"/>
      <c r="AE85" s="1102"/>
      <c r="AF85" s="1103"/>
      <c r="AG85" s="1103"/>
      <c r="AH85" s="1103"/>
      <c r="AI85" s="1103"/>
      <c r="AJ85" s="1103"/>
      <c r="AK85" s="1103"/>
      <c r="AL85" s="1104"/>
      <c r="AM85" s="1105"/>
      <c r="AN85" s="1106"/>
      <c r="AO85" s="298"/>
      <c r="AP85" s="1107"/>
      <c r="AQ85" s="1102"/>
      <c r="AR85" s="1102"/>
      <c r="AS85" s="1102"/>
      <c r="AT85" s="1102"/>
      <c r="AU85" s="1102"/>
      <c r="AV85" s="1102"/>
      <c r="AW85" s="1102"/>
      <c r="AX85" s="1108"/>
      <c r="AY85" s="1109"/>
      <c r="AZ85" s="1110"/>
      <c r="BA85" s="1110"/>
      <c r="BB85" s="1110"/>
      <c r="BC85" s="1110"/>
      <c r="BD85" s="1111"/>
    </row>
    <row r="86" spans="1:56" ht="21" customHeight="1" x14ac:dyDescent="0.45">
      <c r="A86" s="1099">
        <f t="shared" si="0"/>
        <v>51</v>
      </c>
      <c r="B86" s="1100"/>
      <c r="C86" s="1101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296"/>
      <c r="Q86" s="297"/>
      <c r="R86" s="1101"/>
      <c r="S86" s="1102"/>
      <c r="T86" s="1102"/>
      <c r="U86" s="1102"/>
      <c r="V86" s="1102"/>
      <c r="W86" s="1102"/>
      <c r="X86" s="1102"/>
      <c r="Y86" s="1102"/>
      <c r="Z86" s="1102"/>
      <c r="AA86" s="1102"/>
      <c r="AB86" s="1102"/>
      <c r="AC86" s="1102"/>
      <c r="AD86" s="1102"/>
      <c r="AE86" s="1102"/>
      <c r="AF86" s="1103"/>
      <c r="AG86" s="1103"/>
      <c r="AH86" s="1103"/>
      <c r="AI86" s="1103"/>
      <c r="AJ86" s="1103"/>
      <c r="AK86" s="1103"/>
      <c r="AL86" s="1104"/>
      <c r="AM86" s="1105"/>
      <c r="AN86" s="1106"/>
      <c r="AO86" s="298"/>
      <c r="AP86" s="1107"/>
      <c r="AQ86" s="1102"/>
      <c r="AR86" s="1102"/>
      <c r="AS86" s="1102"/>
      <c r="AT86" s="1102"/>
      <c r="AU86" s="1102"/>
      <c r="AV86" s="1102"/>
      <c r="AW86" s="1102"/>
      <c r="AX86" s="1108"/>
      <c r="AY86" s="1109"/>
      <c r="AZ86" s="1110"/>
      <c r="BA86" s="1110"/>
      <c r="BB86" s="1110"/>
      <c r="BC86" s="1110"/>
      <c r="BD86" s="1111"/>
    </row>
    <row r="87" spans="1:56" ht="21" customHeight="1" x14ac:dyDescent="0.45">
      <c r="A87" s="1099">
        <f t="shared" si="0"/>
        <v>52</v>
      </c>
      <c r="B87" s="1100"/>
      <c r="C87" s="1101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296"/>
      <c r="Q87" s="297"/>
      <c r="R87" s="1101"/>
      <c r="S87" s="1102"/>
      <c r="T87" s="1102"/>
      <c r="U87" s="1102"/>
      <c r="V87" s="1102"/>
      <c r="W87" s="1102"/>
      <c r="X87" s="1102"/>
      <c r="Y87" s="1102"/>
      <c r="Z87" s="1102"/>
      <c r="AA87" s="1102"/>
      <c r="AB87" s="1102"/>
      <c r="AC87" s="1102"/>
      <c r="AD87" s="1102"/>
      <c r="AE87" s="1102"/>
      <c r="AF87" s="1103"/>
      <c r="AG87" s="1103"/>
      <c r="AH87" s="1103"/>
      <c r="AI87" s="1103"/>
      <c r="AJ87" s="1103"/>
      <c r="AK87" s="1103"/>
      <c r="AL87" s="1104"/>
      <c r="AM87" s="1105"/>
      <c r="AN87" s="1106"/>
      <c r="AO87" s="298"/>
      <c r="AP87" s="1107"/>
      <c r="AQ87" s="1102"/>
      <c r="AR87" s="1102"/>
      <c r="AS87" s="1102"/>
      <c r="AT87" s="1102"/>
      <c r="AU87" s="1102"/>
      <c r="AV87" s="1102"/>
      <c r="AW87" s="1102"/>
      <c r="AX87" s="1108"/>
      <c r="AY87" s="1109"/>
      <c r="AZ87" s="1110"/>
      <c r="BA87" s="1110"/>
      <c r="BB87" s="1110"/>
      <c r="BC87" s="1110"/>
      <c r="BD87" s="1111"/>
    </row>
    <row r="88" spans="1:56" ht="21" customHeight="1" x14ac:dyDescent="0.45">
      <c r="A88" s="1099">
        <f t="shared" si="0"/>
        <v>53</v>
      </c>
      <c r="B88" s="1100"/>
      <c r="C88" s="1101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296"/>
      <c r="Q88" s="297"/>
      <c r="R88" s="1101"/>
      <c r="S88" s="1102"/>
      <c r="T88" s="1102"/>
      <c r="U88" s="1102"/>
      <c r="V88" s="1102"/>
      <c r="W88" s="1102"/>
      <c r="X88" s="1102"/>
      <c r="Y88" s="1102"/>
      <c r="Z88" s="1102"/>
      <c r="AA88" s="1102"/>
      <c r="AB88" s="1102"/>
      <c r="AC88" s="1102"/>
      <c r="AD88" s="1102"/>
      <c r="AE88" s="1102"/>
      <c r="AF88" s="1103"/>
      <c r="AG88" s="1103"/>
      <c r="AH88" s="1103"/>
      <c r="AI88" s="1103"/>
      <c r="AJ88" s="1103"/>
      <c r="AK88" s="1103"/>
      <c r="AL88" s="1104"/>
      <c r="AM88" s="1105"/>
      <c r="AN88" s="1106"/>
      <c r="AO88" s="298"/>
      <c r="AP88" s="1107"/>
      <c r="AQ88" s="1102"/>
      <c r="AR88" s="1102"/>
      <c r="AS88" s="1102"/>
      <c r="AT88" s="1102"/>
      <c r="AU88" s="1102"/>
      <c r="AV88" s="1102"/>
      <c r="AW88" s="1102"/>
      <c r="AX88" s="1108"/>
      <c r="AY88" s="1109"/>
      <c r="AZ88" s="1110"/>
      <c r="BA88" s="1110"/>
      <c r="BB88" s="1110"/>
      <c r="BC88" s="1110"/>
      <c r="BD88" s="1111"/>
    </row>
    <row r="89" spans="1:56" ht="21" customHeight="1" x14ac:dyDescent="0.45">
      <c r="A89" s="1099">
        <f t="shared" si="0"/>
        <v>54</v>
      </c>
      <c r="B89" s="1100"/>
      <c r="C89" s="1101"/>
      <c r="D89" s="1102"/>
      <c r="E89" s="1102"/>
      <c r="F89" s="1102"/>
      <c r="G89" s="1102"/>
      <c r="H89" s="1102"/>
      <c r="I89" s="1102"/>
      <c r="J89" s="1102"/>
      <c r="K89" s="1102"/>
      <c r="L89" s="1102"/>
      <c r="M89" s="1102"/>
      <c r="N89" s="1102"/>
      <c r="O89" s="1102"/>
      <c r="P89" s="296"/>
      <c r="Q89" s="297"/>
      <c r="R89" s="1101"/>
      <c r="S89" s="1102"/>
      <c r="T89" s="1102"/>
      <c r="U89" s="1102"/>
      <c r="V89" s="1102"/>
      <c r="W89" s="1102"/>
      <c r="X89" s="1102"/>
      <c r="Y89" s="1102"/>
      <c r="Z89" s="1102"/>
      <c r="AA89" s="1102"/>
      <c r="AB89" s="1102"/>
      <c r="AC89" s="1102"/>
      <c r="AD89" s="1102"/>
      <c r="AE89" s="1102"/>
      <c r="AF89" s="1103"/>
      <c r="AG89" s="1103"/>
      <c r="AH89" s="1103"/>
      <c r="AI89" s="1103"/>
      <c r="AJ89" s="1103"/>
      <c r="AK89" s="1103"/>
      <c r="AL89" s="1104"/>
      <c r="AM89" s="1105"/>
      <c r="AN89" s="1106"/>
      <c r="AO89" s="298"/>
      <c r="AP89" s="1107"/>
      <c r="AQ89" s="1102"/>
      <c r="AR89" s="1102"/>
      <c r="AS89" s="1102"/>
      <c r="AT89" s="1102"/>
      <c r="AU89" s="1102"/>
      <c r="AV89" s="1102"/>
      <c r="AW89" s="1102"/>
      <c r="AX89" s="1108"/>
      <c r="AY89" s="1109"/>
      <c r="AZ89" s="1110"/>
      <c r="BA89" s="1110"/>
      <c r="BB89" s="1110"/>
      <c r="BC89" s="1110"/>
      <c r="BD89" s="1111"/>
    </row>
    <row r="90" spans="1:56" ht="21" customHeight="1" x14ac:dyDescent="0.45">
      <c r="A90" s="1099">
        <f t="shared" si="0"/>
        <v>55</v>
      </c>
      <c r="B90" s="1100"/>
      <c r="C90" s="1101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296"/>
      <c r="Q90" s="297"/>
      <c r="R90" s="1101"/>
      <c r="S90" s="1102"/>
      <c r="T90" s="1102"/>
      <c r="U90" s="1102"/>
      <c r="V90" s="1102"/>
      <c r="W90" s="1102"/>
      <c r="X90" s="1102"/>
      <c r="Y90" s="1102"/>
      <c r="Z90" s="1102"/>
      <c r="AA90" s="1102"/>
      <c r="AB90" s="1102"/>
      <c r="AC90" s="1102"/>
      <c r="AD90" s="1102"/>
      <c r="AE90" s="1102"/>
      <c r="AF90" s="1103"/>
      <c r="AG90" s="1103"/>
      <c r="AH90" s="1103"/>
      <c r="AI90" s="1103"/>
      <c r="AJ90" s="1103"/>
      <c r="AK90" s="1103"/>
      <c r="AL90" s="1104"/>
      <c r="AM90" s="1105"/>
      <c r="AN90" s="1106"/>
      <c r="AO90" s="298"/>
      <c r="AP90" s="1107"/>
      <c r="AQ90" s="1102"/>
      <c r="AR90" s="1102"/>
      <c r="AS90" s="1102"/>
      <c r="AT90" s="1102"/>
      <c r="AU90" s="1102"/>
      <c r="AV90" s="1102"/>
      <c r="AW90" s="1102"/>
      <c r="AX90" s="1108"/>
      <c r="AY90" s="1109"/>
      <c r="AZ90" s="1110"/>
      <c r="BA90" s="1110"/>
      <c r="BB90" s="1110"/>
      <c r="BC90" s="1110"/>
      <c r="BD90" s="1111"/>
    </row>
    <row r="91" spans="1:56" ht="21" customHeight="1" x14ac:dyDescent="0.45">
      <c r="A91" s="1099">
        <f t="shared" si="0"/>
        <v>56</v>
      </c>
      <c r="B91" s="1100"/>
      <c r="C91" s="1101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296"/>
      <c r="Q91" s="297"/>
      <c r="R91" s="1101"/>
      <c r="S91" s="1102"/>
      <c r="T91" s="1102"/>
      <c r="U91" s="1102"/>
      <c r="V91" s="1102"/>
      <c r="W91" s="1102"/>
      <c r="X91" s="1102"/>
      <c r="Y91" s="1102"/>
      <c r="Z91" s="1102"/>
      <c r="AA91" s="1102"/>
      <c r="AB91" s="1102"/>
      <c r="AC91" s="1102"/>
      <c r="AD91" s="1102"/>
      <c r="AE91" s="1102"/>
      <c r="AF91" s="1103"/>
      <c r="AG91" s="1103"/>
      <c r="AH91" s="1103"/>
      <c r="AI91" s="1103"/>
      <c r="AJ91" s="1103"/>
      <c r="AK91" s="1103"/>
      <c r="AL91" s="1104"/>
      <c r="AM91" s="1105"/>
      <c r="AN91" s="1106"/>
      <c r="AO91" s="298"/>
      <c r="AP91" s="1107"/>
      <c r="AQ91" s="1102"/>
      <c r="AR91" s="1102"/>
      <c r="AS91" s="1102"/>
      <c r="AT91" s="1102"/>
      <c r="AU91" s="1102"/>
      <c r="AV91" s="1102"/>
      <c r="AW91" s="1102"/>
      <c r="AX91" s="1108"/>
      <c r="AY91" s="1109"/>
      <c r="AZ91" s="1110"/>
      <c r="BA91" s="1110"/>
      <c r="BB91" s="1110"/>
      <c r="BC91" s="1110"/>
      <c r="BD91" s="1111"/>
    </row>
    <row r="92" spans="1:56" ht="21" customHeight="1" x14ac:dyDescent="0.45">
      <c r="A92" s="1099">
        <f t="shared" si="0"/>
        <v>57</v>
      </c>
      <c r="B92" s="1100"/>
      <c r="C92" s="1101"/>
      <c r="D92" s="1102"/>
      <c r="E92" s="1102"/>
      <c r="F92" s="1102"/>
      <c r="G92" s="1102"/>
      <c r="H92" s="1102"/>
      <c r="I92" s="1102"/>
      <c r="J92" s="1102"/>
      <c r="K92" s="1102"/>
      <c r="L92" s="1102"/>
      <c r="M92" s="1102"/>
      <c r="N92" s="1102"/>
      <c r="O92" s="1102"/>
      <c r="P92" s="296"/>
      <c r="Q92" s="297"/>
      <c r="R92" s="1101"/>
      <c r="S92" s="1102"/>
      <c r="T92" s="1102"/>
      <c r="U92" s="1102"/>
      <c r="V92" s="1102"/>
      <c r="W92" s="1102"/>
      <c r="X92" s="1102"/>
      <c r="Y92" s="1102"/>
      <c r="Z92" s="1102"/>
      <c r="AA92" s="1102"/>
      <c r="AB92" s="1102"/>
      <c r="AC92" s="1102"/>
      <c r="AD92" s="1102"/>
      <c r="AE92" s="1102"/>
      <c r="AF92" s="1103"/>
      <c r="AG92" s="1103"/>
      <c r="AH92" s="1103"/>
      <c r="AI92" s="1103"/>
      <c r="AJ92" s="1103"/>
      <c r="AK92" s="1103"/>
      <c r="AL92" s="1104"/>
      <c r="AM92" s="1105"/>
      <c r="AN92" s="1106"/>
      <c r="AO92" s="298"/>
      <c r="AP92" s="1107"/>
      <c r="AQ92" s="1102"/>
      <c r="AR92" s="1102"/>
      <c r="AS92" s="1102"/>
      <c r="AT92" s="1102"/>
      <c r="AU92" s="1102"/>
      <c r="AV92" s="1102"/>
      <c r="AW92" s="1102"/>
      <c r="AX92" s="1108"/>
      <c r="AY92" s="1109"/>
      <c r="AZ92" s="1110"/>
      <c r="BA92" s="1110"/>
      <c r="BB92" s="1110"/>
      <c r="BC92" s="1110"/>
      <c r="BD92" s="1111"/>
    </row>
    <row r="93" spans="1:56" ht="21" customHeight="1" x14ac:dyDescent="0.45">
      <c r="A93" s="1099">
        <f t="shared" si="0"/>
        <v>58</v>
      </c>
      <c r="B93" s="1100"/>
      <c r="C93" s="1101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296"/>
      <c r="Q93" s="297"/>
      <c r="R93" s="1101"/>
      <c r="S93" s="1102"/>
      <c r="T93" s="1102"/>
      <c r="U93" s="1102"/>
      <c r="V93" s="1102"/>
      <c r="W93" s="1102"/>
      <c r="X93" s="1102"/>
      <c r="Y93" s="1102"/>
      <c r="Z93" s="1102"/>
      <c r="AA93" s="1102"/>
      <c r="AB93" s="1102"/>
      <c r="AC93" s="1102"/>
      <c r="AD93" s="1102"/>
      <c r="AE93" s="1102"/>
      <c r="AF93" s="1103"/>
      <c r="AG93" s="1103"/>
      <c r="AH93" s="1103"/>
      <c r="AI93" s="1103"/>
      <c r="AJ93" s="1103"/>
      <c r="AK93" s="1103"/>
      <c r="AL93" s="1104"/>
      <c r="AM93" s="1105"/>
      <c r="AN93" s="1106"/>
      <c r="AO93" s="298"/>
      <c r="AP93" s="1107"/>
      <c r="AQ93" s="1102"/>
      <c r="AR93" s="1102"/>
      <c r="AS93" s="1102"/>
      <c r="AT93" s="1102"/>
      <c r="AU93" s="1102"/>
      <c r="AV93" s="1102"/>
      <c r="AW93" s="1102"/>
      <c r="AX93" s="1108"/>
      <c r="AY93" s="1109"/>
      <c r="AZ93" s="1110"/>
      <c r="BA93" s="1110"/>
      <c r="BB93" s="1110"/>
      <c r="BC93" s="1110"/>
      <c r="BD93" s="1111"/>
    </row>
    <row r="94" spans="1:56" ht="21" customHeight="1" x14ac:dyDescent="0.45">
      <c r="A94" s="1099">
        <f t="shared" si="0"/>
        <v>59</v>
      </c>
      <c r="B94" s="1100"/>
      <c r="C94" s="1101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296"/>
      <c r="Q94" s="297"/>
      <c r="R94" s="1101"/>
      <c r="S94" s="1102"/>
      <c r="T94" s="1102"/>
      <c r="U94" s="1102"/>
      <c r="V94" s="1102"/>
      <c r="W94" s="1102"/>
      <c r="X94" s="1102"/>
      <c r="Y94" s="1102"/>
      <c r="Z94" s="1102"/>
      <c r="AA94" s="1102"/>
      <c r="AB94" s="1102"/>
      <c r="AC94" s="1102"/>
      <c r="AD94" s="1102"/>
      <c r="AE94" s="1102"/>
      <c r="AF94" s="1103"/>
      <c r="AG94" s="1103"/>
      <c r="AH94" s="1103"/>
      <c r="AI94" s="1103"/>
      <c r="AJ94" s="1103"/>
      <c r="AK94" s="1103"/>
      <c r="AL94" s="1104"/>
      <c r="AM94" s="1105"/>
      <c r="AN94" s="1106"/>
      <c r="AO94" s="298"/>
      <c r="AP94" s="1107"/>
      <c r="AQ94" s="1102"/>
      <c r="AR94" s="1102"/>
      <c r="AS94" s="1102"/>
      <c r="AT94" s="1102"/>
      <c r="AU94" s="1102"/>
      <c r="AV94" s="1102"/>
      <c r="AW94" s="1102"/>
      <c r="AX94" s="1108"/>
      <c r="AY94" s="1109"/>
      <c r="AZ94" s="1110"/>
      <c r="BA94" s="1110"/>
      <c r="BB94" s="1110"/>
      <c r="BC94" s="1110"/>
      <c r="BD94" s="1111"/>
    </row>
    <row r="95" spans="1:56" ht="21" customHeight="1" x14ac:dyDescent="0.45">
      <c r="A95" s="1099">
        <f t="shared" si="0"/>
        <v>60</v>
      </c>
      <c r="B95" s="1100"/>
      <c r="C95" s="1101"/>
      <c r="D95" s="1102"/>
      <c r="E95" s="1102"/>
      <c r="F95" s="1102"/>
      <c r="G95" s="1102"/>
      <c r="H95" s="1102"/>
      <c r="I95" s="1102"/>
      <c r="J95" s="1102"/>
      <c r="K95" s="1102"/>
      <c r="L95" s="1102"/>
      <c r="M95" s="1102"/>
      <c r="N95" s="1102"/>
      <c r="O95" s="1102"/>
      <c r="P95" s="296"/>
      <c r="Q95" s="297"/>
      <c r="R95" s="1101"/>
      <c r="S95" s="1102"/>
      <c r="T95" s="1102"/>
      <c r="U95" s="1102"/>
      <c r="V95" s="1102"/>
      <c r="W95" s="1102"/>
      <c r="X95" s="1102"/>
      <c r="Y95" s="1102"/>
      <c r="Z95" s="1102"/>
      <c r="AA95" s="1102"/>
      <c r="AB95" s="1102"/>
      <c r="AC95" s="1102"/>
      <c r="AD95" s="1102"/>
      <c r="AE95" s="1102"/>
      <c r="AF95" s="1103"/>
      <c r="AG95" s="1103"/>
      <c r="AH95" s="1103"/>
      <c r="AI95" s="1103"/>
      <c r="AJ95" s="1103"/>
      <c r="AK95" s="1103"/>
      <c r="AL95" s="1104"/>
      <c r="AM95" s="1105"/>
      <c r="AN95" s="1106"/>
      <c r="AO95" s="298"/>
      <c r="AP95" s="1107"/>
      <c r="AQ95" s="1102"/>
      <c r="AR95" s="1102"/>
      <c r="AS95" s="1102"/>
      <c r="AT95" s="1102"/>
      <c r="AU95" s="1102"/>
      <c r="AV95" s="1102"/>
      <c r="AW95" s="1102"/>
      <c r="AX95" s="1108"/>
      <c r="AY95" s="1109"/>
      <c r="AZ95" s="1110"/>
      <c r="BA95" s="1110"/>
      <c r="BB95" s="1110"/>
      <c r="BC95" s="1110"/>
      <c r="BD95" s="1111"/>
    </row>
    <row r="96" spans="1:56" ht="21" customHeight="1" x14ac:dyDescent="0.45">
      <c r="A96" s="1099">
        <f t="shared" si="0"/>
        <v>61</v>
      </c>
      <c r="B96" s="1100"/>
      <c r="C96" s="1101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296"/>
      <c r="Q96" s="297"/>
      <c r="R96" s="1101"/>
      <c r="S96" s="1102"/>
      <c r="T96" s="1102"/>
      <c r="U96" s="1102"/>
      <c r="V96" s="1102"/>
      <c r="W96" s="1102"/>
      <c r="X96" s="1102"/>
      <c r="Y96" s="1102"/>
      <c r="Z96" s="1102"/>
      <c r="AA96" s="1102"/>
      <c r="AB96" s="1102"/>
      <c r="AC96" s="1102"/>
      <c r="AD96" s="1102"/>
      <c r="AE96" s="1102"/>
      <c r="AF96" s="1103"/>
      <c r="AG96" s="1103"/>
      <c r="AH96" s="1103"/>
      <c r="AI96" s="1103"/>
      <c r="AJ96" s="1103"/>
      <c r="AK96" s="1103"/>
      <c r="AL96" s="1104"/>
      <c r="AM96" s="1105"/>
      <c r="AN96" s="1106"/>
      <c r="AO96" s="298"/>
      <c r="AP96" s="1107"/>
      <c r="AQ96" s="1102"/>
      <c r="AR96" s="1102"/>
      <c r="AS96" s="1102"/>
      <c r="AT96" s="1102"/>
      <c r="AU96" s="1102"/>
      <c r="AV96" s="1102"/>
      <c r="AW96" s="1102"/>
      <c r="AX96" s="1108"/>
      <c r="AY96" s="1109"/>
      <c r="AZ96" s="1110"/>
      <c r="BA96" s="1110"/>
      <c r="BB96" s="1110"/>
      <c r="BC96" s="1110"/>
      <c r="BD96" s="1111"/>
    </row>
    <row r="97" spans="1:56" ht="21" customHeight="1" x14ac:dyDescent="0.45">
      <c r="A97" s="1099">
        <f t="shared" si="0"/>
        <v>62</v>
      </c>
      <c r="B97" s="1100"/>
      <c r="C97" s="1101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296"/>
      <c r="Q97" s="297"/>
      <c r="R97" s="1101"/>
      <c r="S97" s="1102"/>
      <c r="T97" s="1102"/>
      <c r="U97" s="1102"/>
      <c r="V97" s="1102"/>
      <c r="W97" s="1102"/>
      <c r="X97" s="1102"/>
      <c r="Y97" s="1102"/>
      <c r="Z97" s="1102"/>
      <c r="AA97" s="1102"/>
      <c r="AB97" s="1102"/>
      <c r="AC97" s="1102"/>
      <c r="AD97" s="1102"/>
      <c r="AE97" s="1102"/>
      <c r="AF97" s="1103"/>
      <c r="AG97" s="1103"/>
      <c r="AH97" s="1103"/>
      <c r="AI97" s="1103"/>
      <c r="AJ97" s="1103"/>
      <c r="AK97" s="1103"/>
      <c r="AL97" s="1104"/>
      <c r="AM97" s="1105"/>
      <c r="AN97" s="1106"/>
      <c r="AO97" s="298"/>
      <c r="AP97" s="1107"/>
      <c r="AQ97" s="1102"/>
      <c r="AR97" s="1102"/>
      <c r="AS97" s="1102"/>
      <c r="AT97" s="1102"/>
      <c r="AU97" s="1102"/>
      <c r="AV97" s="1102"/>
      <c r="AW97" s="1102"/>
      <c r="AX97" s="1108"/>
      <c r="AY97" s="1109"/>
      <c r="AZ97" s="1110"/>
      <c r="BA97" s="1110"/>
      <c r="BB97" s="1110"/>
      <c r="BC97" s="1110"/>
      <c r="BD97" s="1111"/>
    </row>
    <row r="98" spans="1:56" ht="21" customHeight="1" x14ac:dyDescent="0.45">
      <c r="A98" s="1099">
        <f t="shared" si="0"/>
        <v>63</v>
      </c>
      <c r="B98" s="1100"/>
      <c r="C98" s="1101"/>
      <c r="D98" s="1102"/>
      <c r="E98" s="1102"/>
      <c r="F98" s="1102"/>
      <c r="G98" s="1102"/>
      <c r="H98" s="1102"/>
      <c r="I98" s="1102"/>
      <c r="J98" s="1102"/>
      <c r="K98" s="1102"/>
      <c r="L98" s="1102"/>
      <c r="M98" s="1102"/>
      <c r="N98" s="1102"/>
      <c r="O98" s="1102"/>
      <c r="P98" s="296"/>
      <c r="Q98" s="297"/>
      <c r="R98" s="1101"/>
      <c r="S98" s="1102"/>
      <c r="T98" s="1102"/>
      <c r="U98" s="1102"/>
      <c r="V98" s="1102"/>
      <c r="W98" s="1102"/>
      <c r="X98" s="1102"/>
      <c r="Y98" s="1102"/>
      <c r="Z98" s="1102"/>
      <c r="AA98" s="1102"/>
      <c r="AB98" s="1102"/>
      <c r="AC98" s="1102"/>
      <c r="AD98" s="1102"/>
      <c r="AE98" s="1102"/>
      <c r="AF98" s="1103"/>
      <c r="AG98" s="1103"/>
      <c r="AH98" s="1103"/>
      <c r="AI98" s="1103"/>
      <c r="AJ98" s="1103"/>
      <c r="AK98" s="1103"/>
      <c r="AL98" s="1104"/>
      <c r="AM98" s="1105"/>
      <c r="AN98" s="1106"/>
      <c r="AO98" s="298"/>
      <c r="AP98" s="1107"/>
      <c r="AQ98" s="1102"/>
      <c r="AR98" s="1102"/>
      <c r="AS98" s="1102"/>
      <c r="AT98" s="1102"/>
      <c r="AU98" s="1102"/>
      <c r="AV98" s="1102"/>
      <c r="AW98" s="1102"/>
      <c r="AX98" s="1108"/>
      <c r="AY98" s="1109"/>
      <c r="AZ98" s="1110"/>
      <c r="BA98" s="1110"/>
      <c r="BB98" s="1110"/>
      <c r="BC98" s="1110"/>
      <c r="BD98" s="1111"/>
    </row>
    <row r="99" spans="1:56" ht="21" customHeight="1" x14ac:dyDescent="0.45">
      <c r="A99" s="1099">
        <f t="shared" si="0"/>
        <v>64</v>
      </c>
      <c r="B99" s="1100"/>
      <c r="C99" s="1101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296"/>
      <c r="Q99" s="297"/>
      <c r="R99" s="1101"/>
      <c r="S99" s="1102"/>
      <c r="T99" s="1102"/>
      <c r="U99" s="1102"/>
      <c r="V99" s="1102"/>
      <c r="W99" s="1102"/>
      <c r="X99" s="1102"/>
      <c r="Y99" s="1102"/>
      <c r="Z99" s="1102"/>
      <c r="AA99" s="1102"/>
      <c r="AB99" s="1102"/>
      <c r="AC99" s="1102"/>
      <c r="AD99" s="1102"/>
      <c r="AE99" s="1102"/>
      <c r="AF99" s="1103"/>
      <c r="AG99" s="1103"/>
      <c r="AH99" s="1103"/>
      <c r="AI99" s="1103"/>
      <c r="AJ99" s="1103"/>
      <c r="AK99" s="1103"/>
      <c r="AL99" s="1104"/>
      <c r="AM99" s="1105"/>
      <c r="AN99" s="1106"/>
      <c r="AO99" s="298"/>
      <c r="AP99" s="1107"/>
      <c r="AQ99" s="1102"/>
      <c r="AR99" s="1102"/>
      <c r="AS99" s="1102"/>
      <c r="AT99" s="1102"/>
      <c r="AU99" s="1102"/>
      <c r="AV99" s="1102"/>
      <c r="AW99" s="1102"/>
      <c r="AX99" s="1108"/>
      <c r="AY99" s="1109"/>
      <c r="AZ99" s="1110"/>
      <c r="BA99" s="1110"/>
      <c r="BB99" s="1110"/>
      <c r="BC99" s="1110"/>
      <c r="BD99" s="1111"/>
    </row>
    <row r="100" spans="1:56" ht="21" customHeight="1" x14ac:dyDescent="0.45">
      <c r="A100" s="1099">
        <f t="shared" si="0"/>
        <v>65</v>
      </c>
      <c r="B100" s="1100"/>
      <c r="C100" s="1101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296"/>
      <c r="Q100" s="297"/>
      <c r="R100" s="1101"/>
      <c r="S100" s="1102"/>
      <c r="T100" s="1102"/>
      <c r="U100" s="1102"/>
      <c r="V100" s="1102"/>
      <c r="W100" s="1102"/>
      <c r="X100" s="1102"/>
      <c r="Y100" s="1102"/>
      <c r="Z100" s="1102"/>
      <c r="AA100" s="1102"/>
      <c r="AB100" s="1102"/>
      <c r="AC100" s="1102"/>
      <c r="AD100" s="1102"/>
      <c r="AE100" s="1102"/>
      <c r="AF100" s="1103"/>
      <c r="AG100" s="1103"/>
      <c r="AH100" s="1103"/>
      <c r="AI100" s="1103"/>
      <c r="AJ100" s="1103"/>
      <c r="AK100" s="1103"/>
      <c r="AL100" s="1104"/>
      <c r="AM100" s="1105"/>
      <c r="AN100" s="1106"/>
      <c r="AO100" s="298"/>
      <c r="AP100" s="1107"/>
      <c r="AQ100" s="1102"/>
      <c r="AR100" s="1102"/>
      <c r="AS100" s="1102"/>
      <c r="AT100" s="1102"/>
      <c r="AU100" s="1102"/>
      <c r="AV100" s="1102"/>
      <c r="AW100" s="1102"/>
      <c r="AX100" s="1108"/>
      <c r="AY100" s="1109"/>
      <c r="AZ100" s="1110"/>
      <c r="BA100" s="1110"/>
      <c r="BB100" s="1110"/>
      <c r="BC100" s="1110"/>
      <c r="BD100" s="1111"/>
    </row>
    <row r="101" spans="1:56" ht="21" customHeight="1" x14ac:dyDescent="0.45">
      <c r="A101" s="1099">
        <f t="shared" si="0"/>
        <v>66</v>
      </c>
      <c r="B101" s="1100"/>
      <c r="C101" s="1101"/>
      <c r="D101" s="1102"/>
      <c r="E101" s="1102"/>
      <c r="F101" s="1102"/>
      <c r="G101" s="1102"/>
      <c r="H101" s="1102"/>
      <c r="I101" s="1102"/>
      <c r="J101" s="1102"/>
      <c r="K101" s="1102"/>
      <c r="L101" s="1102"/>
      <c r="M101" s="1102"/>
      <c r="N101" s="1102"/>
      <c r="O101" s="1102"/>
      <c r="P101" s="296"/>
      <c r="Q101" s="297"/>
      <c r="R101" s="1101"/>
      <c r="S101" s="1102"/>
      <c r="T101" s="1102"/>
      <c r="U101" s="1102"/>
      <c r="V101" s="1102"/>
      <c r="W101" s="1102"/>
      <c r="X101" s="1102"/>
      <c r="Y101" s="1102"/>
      <c r="Z101" s="1102"/>
      <c r="AA101" s="1102"/>
      <c r="AB101" s="1102"/>
      <c r="AC101" s="1102"/>
      <c r="AD101" s="1102"/>
      <c r="AE101" s="1102"/>
      <c r="AF101" s="1103"/>
      <c r="AG101" s="1103"/>
      <c r="AH101" s="1103"/>
      <c r="AI101" s="1103"/>
      <c r="AJ101" s="1103"/>
      <c r="AK101" s="1103"/>
      <c r="AL101" s="1104"/>
      <c r="AM101" s="1105"/>
      <c r="AN101" s="1106"/>
      <c r="AO101" s="298"/>
      <c r="AP101" s="1107"/>
      <c r="AQ101" s="1102"/>
      <c r="AR101" s="1102"/>
      <c r="AS101" s="1102"/>
      <c r="AT101" s="1102"/>
      <c r="AU101" s="1102"/>
      <c r="AV101" s="1102"/>
      <c r="AW101" s="1102"/>
      <c r="AX101" s="1108"/>
      <c r="AY101" s="1109"/>
      <c r="AZ101" s="1110"/>
      <c r="BA101" s="1110"/>
      <c r="BB101" s="1110"/>
      <c r="BC101" s="1110"/>
      <c r="BD101" s="1111"/>
    </row>
    <row r="102" spans="1:56" ht="21" customHeight="1" x14ac:dyDescent="0.45">
      <c r="A102" s="1099">
        <f t="shared" ref="A102:A130" si="1">+A101+1</f>
        <v>67</v>
      </c>
      <c r="B102" s="1100"/>
      <c r="C102" s="1101"/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296"/>
      <c r="Q102" s="297"/>
      <c r="R102" s="1101"/>
      <c r="S102" s="1102"/>
      <c r="T102" s="1102"/>
      <c r="U102" s="1102"/>
      <c r="V102" s="1102"/>
      <c r="W102" s="1102"/>
      <c r="X102" s="1102"/>
      <c r="Y102" s="1102"/>
      <c r="Z102" s="1102"/>
      <c r="AA102" s="1102"/>
      <c r="AB102" s="1102"/>
      <c r="AC102" s="1102"/>
      <c r="AD102" s="1102"/>
      <c r="AE102" s="1102"/>
      <c r="AF102" s="1103"/>
      <c r="AG102" s="1103"/>
      <c r="AH102" s="1103"/>
      <c r="AI102" s="1103"/>
      <c r="AJ102" s="1103"/>
      <c r="AK102" s="1103"/>
      <c r="AL102" s="1104"/>
      <c r="AM102" s="1105"/>
      <c r="AN102" s="1106"/>
      <c r="AO102" s="298"/>
      <c r="AP102" s="1107"/>
      <c r="AQ102" s="1102"/>
      <c r="AR102" s="1102"/>
      <c r="AS102" s="1102"/>
      <c r="AT102" s="1102"/>
      <c r="AU102" s="1102"/>
      <c r="AV102" s="1102"/>
      <c r="AW102" s="1102"/>
      <c r="AX102" s="1108"/>
      <c r="AY102" s="1109"/>
      <c r="AZ102" s="1110"/>
      <c r="BA102" s="1110"/>
      <c r="BB102" s="1110"/>
      <c r="BC102" s="1110"/>
      <c r="BD102" s="1111"/>
    </row>
    <row r="103" spans="1:56" ht="21" customHeight="1" x14ac:dyDescent="0.45">
      <c r="A103" s="1099">
        <f t="shared" si="1"/>
        <v>68</v>
      </c>
      <c r="B103" s="1100"/>
      <c r="C103" s="1101"/>
      <c r="D103" s="1102"/>
      <c r="E103" s="1102"/>
      <c r="F103" s="1102"/>
      <c r="G103" s="1102"/>
      <c r="H103" s="1102"/>
      <c r="I103" s="1102"/>
      <c r="J103" s="1102"/>
      <c r="K103" s="1102"/>
      <c r="L103" s="1102"/>
      <c r="M103" s="1102"/>
      <c r="N103" s="1102"/>
      <c r="O103" s="1102"/>
      <c r="P103" s="296"/>
      <c r="Q103" s="297"/>
      <c r="R103" s="1101"/>
      <c r="S103" s="1102"/>
      <c r="T103" s="1102"/>
      <c r="U103" s="1102"/>
      <c r="V103" s="1102"/>
      <c r="W103" s="1102"/>
      <c r="X103" s="1102"/>
      <c r="Y103" s="1102"/>
      <c r="Z103" s="1102"/>
      <c r="AA103" s="1102"/>
      <c r="AB103" s="1102"/>
      <c r="AC103" s="1102"/>
      <c r="AD103" s="1102"/>
      <c r="AE103" s="1102"/>
      <c r="AF103" s="1103"/>
      <c r="AG103" s="1103"/>
      <c r="AH103" s="1103"/>
      <c r="AI103" s="1103"/>
      <c r="AJ103" s="1103"/>
      <c r="AK103" s="1103"/>
      <c r="AL103" s="1104"/>
      <c r="AM103" s="1105"/>
      <c r="AN103" s="1106"/>
      <c r="AO103" s="298"/>
      <c r="AP103" s="1107"/>
      <c r="AQ103" s="1102"/>
      <c r="AR103" s="1102"/>
      <c r="AS103" s="1102"/>
      <c r="AT103" s="1102"/>
      <c r="AU103" s="1102"/>
      <c r="AV103" s="1102"/>
      <c r="AW103" s="1102"/>
      <c r="AX103" s="1108"/>
      <c r="AY103" s="1109"/>
      <c r="AZ103" s="1110"/>
      <c r="BA103" s="1110"/>
      <c r="BB103" s="1110"/>
      <c r="BC103" s="1110"/>
      <c r="BD103" s="1111"/>
    </row>
    <row r="104" spans="1:56" ht="21" customHeight="1" x14ac:dyDescent="0.45">
      <c r="A104" s="1099">
        <f t="shared" si="1"/>
        <v>69</v>
      </c>
      <c r="B104" s="1100"/>
      <c r="C104" s="1101"/>
      <c r="D104" s="1102"/>
      <c r="E104" s="1102"/>
      <c r="F104" s="1102"/>
      <c r="G104" s="1102"/>
      <c r="H104" s="1102"/>
      <c r="I104" s="1102"/>
      <c r="J104" s="1102"/>
      <c r="K104" s="1102"/>
      <c r="L104" s="1102"/>
      <c r="M104" s="1102"/>
      <c r="N104" s="1102"/>
      <c r="O104" s="1102"/>
      <c r="P104" s="296"/>
      <c r="Q104" s="297"/>
      <c r="R104" s="1101"/>
      <c r="S104" s="1102"/>
      <c r="T104" s="1102"/>
      <c r="U104" s="1102"/>
      <c r="V104" s="1102"/>
      <c r="W104" s="1102"/>
      <c r="X104" s="1102"/>
      <c r="Y104" s="1102"/>
      <c r="Z104" s="1102"/>
      <c r="AA104" s="1102"/>
      <c r="AB104" s="1102"/>
      <c r="AC104" s="1102"/>
      <c r="AD104" s="1102"/>
      <c r="AE104" s="1102"/>
      <c r="AF104" s="1103"/>
      <c r="AG104" s="1103"/>
      <c r="AH104" s="1103"/>
      <c r="AI104" s="1103"/>
      <c r="AJ104" s="1103"/>
      <c r="AK104" s="1103"/>
      <c r="AL104" s="1104"/>
      <c r="AM104" s="1105"/>
      <c r="AN104" s="1106"/>
      <c r="AO104" s="298"/>
      <c r="AP104" s="1107"/>
      <c r="AQ104" s="1102"/>
      <c r="AR104" s="1102"/>
      <c r="AS104" s="1102"/>
      <c r="AT104" s="1102"/>
      <c r="AU104" s="1102"/>
      <c r="AV104" s="1102"/>
      <c r="AW104" s="1102"/>
      <c r="AX104" s="1108"/>
      <c r="AY104" s="1109"/>
      <c r="AZ104" s="1110"/>
      <c r="BA104" s="1110"/>
      <c r="BB104" s="1110"/>
      <c r="BC104" s="1110"/>
      <c r="BD104" s="1111"/>
    </row>
    <row r="105" spans="1:56" ht="21" customHeight="1" x14ac:dyDescent="0.45">
      <c r="A105" s="1099">
        <f t="shared" si="1"/>
        <v>70</v>
      </c>
      <c r="B105" s="1100"/>
      <c r="C105" s="1101"/>
      <c r="D105" s="1102"/>
      <c r="E105" s="1102"/>
      <c r="F105" s="1102"/>
      <c r="G105" s="1102"/>
      <c r="H105" s="1102"/>
      <c r="I105" s="1102"/>
      <c r="J105" s="1102"/>
      <c r="K105" s="1102"/>
      <c r="L105" s="1102"/>
      <c r="M105" s="1102"/>
      <c r="N105" s="1102"/>
      <c r="O105" s="1102"/>
      <c r="P105" s="296"/>
      <c r="Q105" s="297"/>
      <c r="R105" s="1101"/>
      <c r="S105" s="1102"/>
      <c r="T105" s="1102"/>
      <c r="U105" s="1102"/>
      <c r="V105" s="1102"/>
      <c r="W105" s="1102"/>
      <c r="X105" s="1102"/>
      <c r="Y105" s="1102"/>
      <c r="Z105" s="1102"/>
      <c r="AA105" s="1102"/>
      <c r="AB105" s="1102"/>
      <c r="AC105" s="1102"/>
      <c r="AD105" s="1102"/>
      <c r="AE105" s="1102"/>
      <c r="AF105" s="1103"/>
      <c r="AG105" s="1103"/>
      <c r="AH105" s="1103"/>
      <c r="AI105" s="1103"/>
      <c r="AJ105" s="1103"/>
      <c r="AK105" s="1103"/>
      <c r="AL105" s="1104"/>
      <c r="AM105" s="1105"/>
      <c r="AN105" s="1106"/>
      <c r="AO105" s="298"/>
      <c r="AP105" s="1107"/>
      <c r="AQ105" s="1102"/>
      <c r="AR105" s="1102"/>
      <c r="AS105" s="1102"/>
      <c r="AT105" s="1102"/>
      <c r="AU105" s="1102"/>
      <c r="AV105" s="1102"/>
      <c r="AW105" s="1102"/>
      <c r="AX105" s="1108"/>
      <c r="AY105" s="1109"/>
      <c r="AZ105" s="1110"/>
      <c r="BA105" s="1110"/>
      <c r="BB105" s="1110"/>
      <c r="BC105" s="1110"/>
      <c r="BD105" s="1111"/>
    </row>
    <row r="106" spans="1:56" ht="21" customHeight="1" x14ac:dyDescent="0.45">
      <c r="A106" s="1099">
        <f t="shared" si="1"/>
        <v>71</v>
      </c>
      <c r="B106" s="1100"/>
      <c r="C106" s="1101"/>
      <c r="D106" s="1102"/>
      <c r="E106" s="1102"/>
      <c r="F106" s="1102"/>
      <c r="G106" s="1102"/>
      <c r="H106" s="1102"/>
      <c r="I106" s="1102"/>
      <c r="J106" s="1102"/>
      <c r="K106" s="1102"/>
      <c r="L106" s="1102"/>
      <c r="M106" s="1102"/>
      <c r="N106" s="1102"/>
      <c r="O106" s="1102"/>
      <c r="P106" s="296"/>
      <c r="Q106" s="297"/>
      <c r="R106" s="1101"/>
      <c r="S106" s="1102"/>
      <c r="T106" s="1102"/>
      <c r="U106" s="1102"/>
      <c r="V106" s="1102"/>
      <c r="W106" s="1102"/>
      <c r="X106" s="1102"/>
      <c r="Y106" s="1102"/>
      <c r="Z106" s="1102"/>
      <c r="AA106" s="1102"/>
      <c r="AB106" s="1102"/>
      <c r="AC106" s="1102"/>
      <c r="AD106" s="1102"/>
      <c r="AE106" s="1102"/>
      <c r="AF106" s="1103"/>
      <c r="AG106" s="1103"/>
      <c r="AH106" s="1103"/>
      <c r="AI106" s="1103"/>
      <c r="AJ106" s="1103"/>
      <c r="AK106" s="1103"/>
      <c r="AL106" s="1104"/>
      <c r="AM106" s="1105"/>
      <c r="AN106" s="1106"/>
      <c r="AO106" s="298"/>
      <c r="AP106" s="1107"/>
      <c r="AQ106" s="1102"/>
      <c r="AR106" s="1102"/>
      <c r="AS106" s="1102"/>
      <c r="AT106" s="1102"/>
      <c r="AU106" s="1102"/>
      <c r="AV106" s="1102"/>
      <c r="AW106" s="1102"/>
      <c r="AX106" s="1108"/>
      <c r="AY106" s="1109"/>
      <c r="AZ106" s="1110"/>
      <c r="BA106" s="1110"/>
      <c r="BB106" s="1110"/>
      <c r="BC106" s="1110"/>
      <c r="BD106" s="1111"/>
    </row>
    <row r="107" spans="1:56" ht="21" customHeight="1" x14ac:dyDescent="0.45">
      <c r="A107" s="1099">
        <f t="shared" si="1"/>
        <v>72</v>
      </c>
      <c r="B107" s="1100"/>
      <c r="C107" s="1101"/>
      <c r="D107" s="1102"/>
      <c r="E107" s="1102"/>
      <c r="F107" s="1102"/>
      <c r="G107" s="1102"/>
      <c r="H107" s="1102"/>
      <c r="I107" s="1102"/>
      <c r="J107" s="1102"/>
      <c r="K107" s="1102"/>
      <c r="L107" s="1102"/>
      <c r="M107" s="1102"/>
      <c r="N107" s="1102"/>
      <c r="O107" s="1102"/>
      <c r="P107" s="296"/>
      <c r="Q107" s="297"/>
      <c r="R107" s="1101"/>
      <c r="S107" s="1102"/>
      <c r="T107" s="1102"/>
      <c r="U107" s="1102"/>
      <c r="V107" s="1102"/>
      <c r="W107" s="1102"/>
      <c r="X107" s="1102"/>
      <c r="Y107" s="1102"/>
      <c r="Z107" s="1102"/>
      <c r="AA107" s="1102"/>
      <c r="AB107" s="1102"/>
      <c r="AC107" s="1102"/>
      <c r="AD107" s="1102"/>
      <c r="AE107" s="1102"/>
      <c r="AF107" s="1103"/>
      <c r="AG107" s="1103"/>
      <c r="AH107" s="1103"/>
      <c r="AI107" s="1103"/>
      <c r="AJ107" s="1103"/>
      <c r="AK107" s="1103"/>
      <c r="AL107" s="1104"/>
      <c r="AM107" s="1105"/>
      <c r="AN107" s="1106"/>
      <c r="AO107" s="298"/>
      <c r="AP107" s="1107"/>
      <c r="AQ107" s="1102"/>
      <c r="AR107" s="1102"/>
      <c r="AS107" s="1102"/>
      <c r="AT107" s="1102"/>
      <c r="AU107" s="1102"/>
      <c r="AV107" s="1102"/>
      <c r="AW107" s="1102"/>
      <c r="AX107" s="1108"/>
      <c r="AY107" s="1109"/>
      <c r="AZ107" s="1110"/>
      <c r="BA107" s="1110"/>
      <c r="BB107" s="1110"/>
      <c r="BC107" s="1110"/>
      <c r="BD107" s="1111"/>
    </row>
    <row r="108" spans="1:56" ht="21" customHeight="1" x14ac:dyDescent="0.45">
      <c r="A108" s="1099">
        <f t="shared" si="1"/>
        <v>73</v>
      </c>
      <c r="B108" s="1100"/>
      <c r="C108" s="1101"/>
      <c r="D108" s="1102"/>
      <c r="E108" s="1102"/>
      <c r="F108" s="1102"/>
      <c r="G108" s="1102"/>
      <c r="H108" s="1102"/>
      <c r="I108" s="1102"/>
      <c r="J108" s="1102"/>
      <c r="K108" s="1102"/>
      <c r="L108" s="1102"/>
      <c r="M108" s="1102"/>
      <c r="N108" s="1102"/>
      <c r="O108" s="1102"/>
      <c r="P108" s="296"/>
      <c r="Q108" s="297"/>
      <c r="R108" s="1101"/>
      <c r="S108" s="1102"/>
      <c r="T108" s="1102"/>
      <c r="U108" s="1102"/>
      <c r="V108" s="1102"/>
      <c r="W108" s="1102"/>
      <c r="X108" s="1102"/>
      <c r="Y108" s="1102"/>
      <c r="Z108" s="1102"/>
      <c r="AA108" s="1102"/>
      <c r="AB108" s="1102"/>
      <c r="AC108" s="1102"/>
      <c r="AD108" s="1102"/>
      <c r="AE108" s="1102"/>
      <c r="AF108" s="1103"/>
      <c r="AG108" s="1103"/>
      <c r="AH108" s="1103"/>
      <c r="AI108" s="1103"/>
      <c r="AJ108" s="1103"/>
      <c r="AK108" s="1103"/>
      <c r="AL108" s="1104"/>
      <c r="AM108" s="1105"/>
      <c r="AN108" s="1106"/>
      <c r="AO108" s="298"/>
      <c r="AP108" s="1107"/>
      <c r="AQ108" s="1102"/>
      <c r="AR108" s="1102"/>
      <c r="AS108" s="1102"/>
      <c r="AT108" s="1102"/>
      <c r="AU108" s="1102"/>
      <c r="AV108" s="1102"/>
      <c r="AW108" s="1102"/>
      <c r="AX108" s="1108"/>
      <c r="AY108" s="1109"/>
      <c r="AZ108" s="1110"/>
      <c r="BA108" s="1110"/>
      <c r="BB108" s="1110"/>
      <c r="BC108" s="1110"/>
      <c r="BD108" s="1111"/>
    </row>
    <row r="109" spans="1:56" ht="21" hidden="1" customHeight="1" x14ac:dyDescent="0.45">
      <c r="A109" s="1099">
        <f t="shared" si="1"/>
        <v>74</v>
      </c>
      <c r="B109" s="1100"/>
      <c r="C109" s="1101"/>
      <c r="D109" s="1102"/>
      <c r="E109" s="1102"/>
      <c r="F109" s="1102"/>
      <c r="G109" s="1102"/>
      <c r="H109" s="1102"/>
      <c r="I109" s="1102"/>
      <c r="J109" s="1102"/>
      <c r="K109" s="1102"/>
      <c r="L109" s="1102"/>
      <c r="M109" s="1102"/>
      <c r="N109" s="1102"/>
      <c r="O109" s="1102"/>
      <c r="P109" s="296"/>
      <c r="Q109" s="297"/>
      <c r="R109" s="1101"/>
      <c r="S109" s="1102"/>
      <c r="T109" s="1102"/>
      <c r="U109" s="1102"/>
      <c r="V109" s="1102"/>
      <c r="W109" s="1102"/>
      <c r="X109" s="1102"/>
      <c r="Y109" s="1102"/>
      <c r="Z109" s="1102"/>
      <c r="AA109" s="1102"/>
      <c r="AB109" s="1102"/>
      <c r="AC109" s="1102"/>
      <c r="AD109" s="1102"/>
      <c r="AE109" s="1102"/>
      <c r="AF109" s="1103"/>
      <c r="AG109" s="1103"/>
      <c r="AH109" s="1103"/>
      <c r="AI109" s="1103"/>
      <c r="AJ109" s="1103"/>
      <c r="AK109" s="1103"/>
      <c r="AL109" s="1104"/>
      <c r="AM109" s="1105"/>
      <c r="AN109" s="1106"/>
      <c r="AO109" s="298"/>
      <c r="AP109" s="1107"/>
      <c r="AQ109" s="1102"/>
      <c r="AR109" s="1102"/>
      <c r="AS109" s="1102"/>
      <c r="AT109" s="1102"/>
      <c r="AU109" s="1102"/>
      <c r="AV109" s="1102"/>
      <c r="AW109" s="1102"/>
      <c r="AX109" s="1108"/>
      <c r="AY109" s="1109"/>
      <c r="AZ109" s="1110"/>
      <c r="BA109" s="1110"/>
      <c r="BB109" s="1110"/>
      <c r="BC109" s="1110"/>
      <c r="BD109" s="1111"/>
    </row>
    <row r="110" spans="1:56" ht="21" hidden="1" customHeight="1" x14ac:dyDescent="0.45">
      <c r="A110" s="1099">
        <f t="shared" si="1"/>
        <v>75</v>
      </c>
      <c r="B110" s="1100"/>
      <c r="C110" s="1101"/>
      <c r="D110" s="1102"/>
      <c r="E110" s="1102"/>
      <c r="F110" s="1102"/>
      <c r="G110" s="1102"/>
      <c r="H110" s="1102"/>
      <c r="I110" s="1102"/>
      <c r="J110" s="1102"/>
      <c r="K110" s="1102"/>
      <c r="L110" s="1102"/>
      <c r="M110" s="1102"/>
      <c r="N110" s="1102"/>
      <c r="O110" s="1102"/>
      <c r="P110" s="296"/>
      <c r="Q110" s="297"/>
      <c r="R110" s="1101"/>
      <c r="S110" s="1102"/>
      <c r="T110" s="1102"/>
      <c r="U110" s="1102"/>
      <c r="V110" s="1102"/>
      <c r="W110" s="1102"/>
      <c r="X110" s="1102"/>
      <c r="Y110" s="1102"/>
      <c r="Z110" s="1102"/>
      <c r="AA110" s="1102"/>
      <c r="AB110" s="1102"/>
      <c r="AC110" s="1102"/>
      <c r="AD110" s="1102"/>
      <c r="AE110" s="1102"/>
      <c r="AF110" s="1103"/>
      <c r="AG110" s="1103"/>
      <c r="AH110" s="1103"/>
      <c r="AI110" s="1103"/>
      <c r="AJ110" s="1103"/>
      <c r="AK110" s="1103"/>
      <c r="AL110" s="1104"/>
      <c r="AM110" s="1105"/>
      <c r="AN110" s="1106"/>
      <c r="AO110" s="298"/>
      <c r="AP110" s="1107"/>
      <c r="AQ110" s="1102"/>
      <c r="AR110" s="1102"/>
      <c r="AS110" s="1102"/>
      <c r="AT110" s="1102"/>
      <c r="AU110" s="1102"/>
      <c r="AV110" s="1102"/>
      <c r="AW110" s="1102"/>
      <c r="AX110" s="1108"/>
      <c r="AY110" s="1109"/>
      <c r="AZ110" s="1110"/>
      <c r="BA110" s="1110"/>
      <c r="BB110" s="1110"/>
      <c r="BC110" s="1110"/>
      <c r="BD110" s="1111"/>
    </row>
    <row r="111" spans="1:56" ht="21" hidden="1" customHeight="1" x14ac:dyDescent="0.45">
      <c r="A111" s="1099">
        <f t="shared" si="1"/>
        <v>76</v>
      </c>
      <c r="B111" s="1100"/>
      <c r="C111" s="1101"/>
      <c r="D111" s="1102"/>
      <c r="E111" s="1102"/>
      <c r="F111" s="1102"/>
      <c r="G111" s="1102"/>
      <c r="H111" s="1102"/>
      <c r="I111" s="1102"/>
      <c r="J111" s="1102"/>
      <c r="K111" s="1102"/>
      <c r="L111" s="1102"/>
      <c r="M111" s="1102"/>
      <c r="N111" s="1102"/>
      <c r="O111" s="1102"/>
      <c r="P111" s="296"/>
      <c r="Q111" s="297"/>
      <c r="R111" s="1101"/>
      <c r="S111" s="1102"/>
      <c r="T111" s="1102"/>
      <c r="U111" s="1102"/>
      <c r="V111" s="1102"/>
      <c r="W111" s="1102"/>
      <c r="X111" s="1102"/>
      <c r="Y111" s="1102"/>
      <c r="Z111" s="1102"/>
      <c r="AA111" s="1102"/>
      <c r="AB111" s="1102"/>
      <c r="AC111" s="1102"/>
      <c r="AD111" s="1102"/>
      <c r="AE111" s="1102"/>
      <c r="AF111" s="1103"/>
      <c r="AG111" s="1103"/>
      <c r="AH111" s="1103"/>
      <c r="AI111" s="1103"/>
      <c r="AJ111" s="1103"/>
      <c r="AK111" s="1103"/>
      <c r="AL111" s="1104"/>
      <c r="AM111" s="1105"/>
      <c r="AN111" s="1106"/>
      <c r="AO111" s="298"/>
      <c r="AP111" s="1107"/>
      <c r="AQ111" s="1102"/>
      <c r="AR111" s="1102"/>
      <c r="AS111" s="1102"/>
      <c r="AT111" s="1102"/>
      <c r="AU111" s="1102"/>
      <c r="AV111" s="1102"/>
      <c r="AW111" s="1102"/>
      <c r="AX111" s="1108"/>
      <c r="AY111" s="1109"/>
      <c r="AZ111" s="1110"/>
      <c r="BA111" s="1110"/>
      <c r="BB111" s="1110"/>
      <c r="BC111" s="1110"/>
      <c r="BD111" s="1111"/>
    </row>
    <row r="112" spans="1:56" ht="21" hidden="1" customHeight="1" x14ac:dyDescent="0.45">
      <c r="A112" s="1099">
        <f t="shared" si="1"/>
        <v>77</v>
      </c>
      <c r="B112" s="1100"/>
      <c r="C112" s="1101"/>
      <c r="D112" s="1102"/>
      <c r="E112" s="1102"/>
      <c r="F112" s="1102"/>
      <c r="G112" s="1102"/>
      <c r="H112" s="1102"/>
      <c r="I112" s="1102"/>
      <c r="J112" s="1102"/>
      <c r="K112" s="1102"/>
      <c r="L112" s="1102"/>
      <c r="M112" s="1102"/>
      <c r="N112" s="1102"/>
      <c r="O112" s="1102"/>
      <c r="P112" s="296"/>
      <c r="Q112" s="297"/>
      <c r="R112" s="1101"/>
      <c r="S112" s="1102"/>
      <c r="T112" s="1102"/>
      <c r="U112" s="1102"/>
      <c r="V112" s="1102"/>
      <c r="W112" s="1102"/>
      <c r="X112" s="1102"/>
      <c r="Y112" s="1102"/>
      <c r="Z112" s="1102"/>
      <c r="AA112" s="1102"/>
      <c r="AB112" s="1102"/>
      <c r="AC112" s="1102"/>
      <c r="AD112" s="1102"/>
      <c r="AE112" s="1102"/>
      <c r="AF112" s="1103"/>
      <c r="AG112" s="1103"/>
      <c r="AH112" s="1103"/>
      <c r="AI112" s="1103"/>
      <c r="AJ112" s="1103"/>
      <c r="AK112" s="1103"/>
      <c r="AL112" s="1104"/>
      <c r="AM112" s="1105"/>
      <c r="AN112" s="1106"/>
      <c r="AO112" s="298"/>
      <c r="AP112" s="1107"/>
      <c r="AQ112" s="1102"/>
      <c r="AR112" s="1102"/>
      <c r="AS112" s="1102"/>
      <c r="AT112" s="1102"/>
      <c r="AU112" s="1102"/>
      <c r="AV112" s="1102"/>
      <c r="AW112" s="1102"/>
      <c r="AX112" s="1108"/>
      <c r="AY112" s="1109"/>
      <c r="AZ112" s="1110"/>
      <c r="BA112" s="1110"/>
      <c r="BB112" s="1110"/>
      <c r="BC112" s="1110"/>
      <c r="BD112" s="1111"/>
    </row>
    <row r="113" spans="1:56" ht="21" hidden="1" customHeight="1" x14ac:dyDescent="0.45">
      <c r="A113" s="1099">
        <f t="shared" si="1"/>
        <v>78</v>
      </c>
      <c r="B113" s="1100"/>
      <c r="C113" s="1101"/>
      <c r="D113" s="1102"/>
      <c r="E113" s="1102"/>
      <c r="F113" s="1102"/>
      <c r="G113" s="1102"/>
      <c r="H113" s="1102"/>
      <c r="I113" s="1102"/>
      <c r="J113" s="1102"/>
      <c r="K113" s="1102"/>
      <c r="L113" s="1102"/>
      <c r="M113" s="1102"/>
      <c r="N113" s="1102"/>
      <c r="O113" s="1102"/>
      <c r="P113" s="296"/>
      <c r="Q113" s="297"/>
      <c r="R113" s="1101"/>
      <c r="S113" s="1102"/>
      <c r="T113" s="1102"/>
      <c r="U113" s="1102"/>
      <c r="V113" s="1102"/>
      <c r="W113" s="1102"/>
      <c r="X113" s="1102"/>
      <c r="Y113" s="1102"/>
      <c r="Z113" s="1102"/>
      <c r="AA113" s="1102"/>
      <c r="AB113" s="1102"/>
      <c r="AC113" s="1102"/>
      <c r="AD113" s="1102"/>
      <c r="AE113" s="1102"/>
      <c r="AF113" s="1103"/>
      <c r="AG113" s="1103"/>
      <c r="AH113" s="1103"/>
      <c r="AI113" s="1103"/>
      <c r="AJ113" s="1103"/>
      <c r="AK113" s="1103"/>
      <c r="AL113" s="1104"/>
      <c r="AM113" s="1105"/>
      <c r="AN113" s="1106"/>
      <c r="AO113" s="298"/>
      <c r="AP113" s="1107"/>
      <c r="AQ113" s="1102"/>
      <c r="AR113" s="1102"/>
      <c r="AS113" s="1102"/>
      <c r="AT113" s="1102"/>
      <c r="AU113" s="1102"/>
      <c r="AV113" s="1102"/>
      <c r="AW113" s="1102"/>
      <c r="AX113" s="1108"/>
      <c r="AY113" s="1109"/>
      <c r="AZ113" s="1110"/>
      <c r="BA113" s="1110"/>
      <c r="BB113" s="1110"/>
      <c r="BC113" s="1110"/>
      <c r="BD113" s="1111"/>
    </row>
    <row r="114" spans="1:56" ht="21" hidden="1" customHeight="1" x14ac:dyDescent="0.45">
      <c r="A114" s="1099">
        <f t="shared" si="1"/>
        <v>79</v>
      </c>
      <c r="B114" s="1100"/>
      <c r="C114" s="1101"/>
      <c r="D114" s="1102"/>
      <c r="E114" s="1102"/>
      <c r="F114" s="1102"/>
      <c r="G114" s="1102"/>
      <c r="H114" s="1102"/>
      <c r="I114" s="1102"/>
      <c r="J114" s="1102"/>
      <c r="K114" s="1102"/>
      <c r="L114" s="1102"/>
      <c r="M114" s="1102"/>
      <c r="N114" s="1102"/>
      <c r="O114" s="1102"/>
      <c r="P114" s="296"/>
      <c r="Q114" s="297"/>
      <c r="R114" s="1101"/>
      <c r="S114" s="1102"/>
      <c r="T114" s="1102"/>
      <c r="U114" s="1102"/>
      <c r="V114" s="1102"/>
      <c r="W114" s="1102"/>
      <c r="X114" s="1102"/>
      <c r="Y114" s="1102"/>
      <c r="Z114" s="1102"/>
      <c r="AA114" s="1102"/>
      <c r="AB114" s="1102"/>
      <c r="AC114" s="1102"/>
      <c r="AD114" s="1102"/>
      <c r="AE114" s="1102"/>
      <c r="AF114" s="1103"/>
      <c r="AG114" s="1103"/>
      <c r="AH114" s="1103"/>
      <c r="AI114" s="1103"/>
      <c r="AJ114" s="1103"/>
      <c r="AK114" s="1103"/>
      <c r="AL114" s="1104"/>
      <c r="AM114" s="1105"/>
      <c r="AN114" s="1106"/>
      <c r="AO114" s="298"/>
      <c r="AP114" s="1107"/>
      <c r="AQ114" s="1102"/>
      <c r="AR114" s="1102"/>
      <c r="AS114" s="1102"/>
      <c r="AT114" s="1102"/>
      <c r="AU114" s="1102"/>
      <c r="AV114" s="1102"/>
      <c r="AW114" s="1102"/>
      <c r="AX114" s="1108"/>
      <c r="AY114" s="1109"/>
      <c r="AZ114" s="1110"/>
      <c r="BA114" s="1110"/>
      <c r="BB114" s="1110"/>
      <c r="BC114" s="1110"/>
      <c r="BD114" s="1111"/>
    </row>
    <row r="115" spans="1:56" ht="21" hidden="1" customHeight="1" x14ac:dyDescent="0.45">
      <c r="A115" s="1099">
        <f t="shared" si="1"/>
        <v>80</v>
      </c>
      <c r="B115" s="1100"/>
      <c r="C115" s="1101"/>
      <c r="D115" s="1102"/>
      <c r="E115" s="1102"/>
      <c r="F115" s="1102"/>
      <c r="G115" s="1102"/>
      <c r="H115" s="1102"/>
      <c r="I115" s="1102"/>
      <c r="J115" s="1102"/>
      <c r="K115" s="1102"/>
      <c r="L115" s="1102"/>
      <c r="M115" s="1102"/>
      <c r="N115" s="1102"/>
      <c r="O115" s="1102"/>
      <c r="P115" s="296"/>
      <c r="Q115" s="297"/>
      <c r="R115" s="1101"/>
      <c r="S115" s="1102"/>
      <c r="T115" s="1102"/>
      <c r="U115" s="1102"/>
      <c r="V115" s="1102"/>
      <c r="W115" s="1102"/>
      <c r="X115" s="1102"/>
      <c r="Y115" s="1102"/>
      <c r="Z115" s="1102"/>
      <c r="AA115" s="1102"/>
      <c r="AB115" s="1102"/>
      <c r="AC115" s="1102"/>
      <c r="AD115" s="1102"/>
      <c r="AE115" s="1102"/>
      <c r="AF115" s="1103"/>
      <c r="AG115" s="1103"/>
      <c r="AH115" s="1103"/>
      <c r="AI115" s="1103"/>
      <c r="AJ115" s="1103"/>
      <c r="AK115" s="1103"/>
      <c r="AL115" s="1104"/>
      <c r="AM115" s="1105"/>
      <c r="AN115" s="1106"/>
      <c r="AO115" s="298"/>
      <c r="AP115" s="1107"/>
      <c r="AQ115" s="1102"/>
      <c r="AR115" s="1102"/>
      <c r="AS115" s="1102"/>
      <c r="AT115" s="1102"/>
      <c r="AU115" s="1102"/>
      <c r="AV115" s="1102"/>
      <c r="AW115" s="1102"/>
      <c r="AX115" s="1108"/>
      <c r="AY115" s="1109"/>
      <c r="AZ115" s="1110"/>
      <c r="BA115" s="1110"/>
      <c r="BB115" s="1110"/>
      <c r="BC115" s="1110"/>
      <c r="BD115" s="1111"/>
    </row>
    <row r="116" spans="1:56" ht="21" hidden="1" customHeight="1" x14ac:dyDescent="0.45">
      <c r="A116" s="1099">
        <f t="shared" si="1"/>
        <v>81</v>
      </c>
      <c r="B116" s="1100"/>
      <c r="C116" s="1101"/>
      <c r="D116" s="1102"/>
      <c r="E116" s="1102"/>
      <c r="F116" s="1102"/>
      <c r="G116" s="1102"/>
      <c r="H116" s="1102"/>
      <c r="I116" s="1102"/>
      <c r="J116" s="1102"/>
      <c r="K116" s="1102"/>
      <c r="L116" s="1102"/>
      <c r="M116" s="1102"/>
      <c r="N116" s="1102"/>
      <c r="O116" s="1102"/>
      <c r="P116" s="296"/>
      <c r="Q116" s="297"/>
      <c r="R116" s="1101"/>
      <c r="S116" s="1102"/>
      <c r="T116" s="1102"/>
      <c r="U116" s="1102"/>
      <c r="V116" s="1102"/>
      <c r="W116" s="1102"/>
      <c r="X116" s="1102"/>
      <c r="Y116" s="1102"/>
      <c r="Z116" s="1102"/>
      <c r="AA116" s="1102"/>
      <c r="AB116" s="1102"/>
      <c r="AC116" s="1102"/>
      <c r="AD116" s="1102"/>
      <c r="AE116" s="1102"/>
      <c r="AF116" s="1103"/>
      <c r="AG116" s="1103"/>
      <c r="AH116" s="1103"/>
      <c r="AI116" s="1103"/>
      <c r="AJ116" s="1103"/>
      <c r="AK116" s="1103"/>
      <c r="AL116" s="1104"/>
      <c r="AM116" s="1105"/>
      <c r="AN116" s="1106"/>
      <c r="AO116" s="298"/>
      <c r="AP116" s="1107"/>
      <c r="AQ116" s="1102"/>
      <c r="AR116" s="1102"/>
      <c r="AS116" s="1102"/>
      <c r="AT116" s="1102"/>
      <c r="AU116" s="1102"/>
      <c r="AV116" s="1102"/>
      <c r="AW116" s="1102"/>
      <c r="AX116" s="1108"/>
      <c r="AY116" s="1109"/>
      <c r="AZ116" s="1110"/>
      <c r="BA116" s="1110"/>
      <c r="BB116" s="1110"/>
      <c r="BC116" s="1110"/>
      <c r="BD116" s="1111"/>
    </row>
    <row r="117" spans="1:56" ht="21" hidden="1" customHeight="1" x14ac:dyDescent="0.45">
      <c r="A117" s="1099">
        <f t="shared" si="1"/>
        <v>82</v>
      </c>
      <c r="B117" s="1100"/>
      <c r="C117" s="1101"/>
      <c r="D117" s="1102"/>
      <c r="E117" s="1102"/>
      <c r="F117" s="1102"/>
      <c r="G117" s="1102"/>
      <c r="H117" s="1102"/>
      <c r="I117" s="1102"/>
      <c r="J117" s="1102"/>
      <c r="K117" s="1102"/>
      <c r="L117" s="1102"/>
      <c r="M117" s="1102"/>
      <c r="N117" s="1102"/>
      <c r="O117" s="1102"/>
      <c r="P117" s="296"/>
      <c r="Q117" s="297"/>
      <c r="R117" s="1101"/>
      <c r="S117" s="1102"/>
      <c r="T117" s="1102"/>
      <c r="U117" s="1102"/>
      <c r="V117" s="1102"/>
      <c r="W117" s="1102"/>
      <c r="X117" s="1102"/>
      <c r="Y117" s="1102"/>
      <c r="Z117" s="1102"/>
      <c r="AA117" s="1102"/>
      <c r="AB117" s="1102"/>
      <c r="AC117" s="1102"/>
      <c r="AD117" s="1102"/>
      <c r="AE117" s="1102"/>
      <c r="AF117" s="1103"/>
      <c r="AG117" s="1103"/>
      <c r="AH117" s="1103"/>
      <c r="AI117" s="1103"/>
      <c r="AJ117" s="1103"/>
      <c r="AK117" s="1103"/>
      <c r="AL117" s="1104"/>
      <c r="AM117" s="1105"/>
      <c r="AN117" s="1106"/>
      <c r="AO117" s="298"/>
      <c r="AP117" s="1107"/>
      <c r="AQ117" s="1102"/>
      <c r="AR117" s="1102"/>
      <c r="AS117" s="1102"/>
      <c r="AT117" s="1102"/>
      <c r="AU117" s="1102"/>
      <c r="AV117" s="1102"/>
      <c r="AW117" s="1102"/>
      <c r="AX117" s="1108"/>
      <c r="AY117" s="1109"/>
      <c r="AZ117" s="1110"/>
      <c r="BA117" s="1110"/>
      <c r="BB117" s="1110"/>
      <c r="BC117" s="1110"/>
      <c r="BD117" s="1111"/>
    </row>
    <row r="118" spans="1:56" ht="21" hidden="1" customHeight="1" x14ac:dyDescent="0.45">
      <c r="A118" s="1099">
        <f t="shared" si="1"/>
        <v>83</v>
      </c>
      <c r="B118" s="1100"/>
      <c r="C118" s="1101"/>
      <c r="D118" s="1102"/>
      <c r="E118" s="1102"/>
      <c r="F118" s="1102"/>
      <c r="G118" s="1102"/>
      <c r="H118" s="1102"/>
      <c r="I118" s="1102"/>
      <c r="J118" s="1102"/>
      <c r="K118" s="1102"/>
      <c r="L118" s="1102"/>
      <c r="M118" s="1102"/>
      <c r="N118" s="1102"/>
      <c r="O118" s="1102"/>
      <c r="P118" s="296"/>
      <c r="Q118" s="297"/>
      <c r="R118" s="1101"/>
      <c r="S118" s="1102"/>
      <c r="T118" s="1102"/>
      <c r="U118" s="1102"/>
      <c r="V118" s="1102"/>
      <c r="W118" s="1102"/>
      <c r="X118" s="1102"/>
      <c r="Y118" s="1102"/>
      <c r="Z118" s="1102"/>
      <c r="AA118" s="1102"/>
      <c r="AB118" s="1102"/>
      <c r="AC118" s="1102"/>
      <c r="AD118" s="1102"/>
      <c r="AE118" s="1102"/>
      <c r="AF118" s="1103"/>
      <c r="AG118" s="1103"/>
      <c r="AH118" s="1103"/>
      <c r="AI118" s="1103"/>
      <c r="AJ118" s="1103"/>
      <c r="AK118" s="1103"/>
      <c r="AL118" s="1104"/>
      <c r="AM118" s="1105"/>
      <c r="AN118" s="1106"/>
      <c r="AO118" s="298"/>
      <c r="AP118" s="1107"/>
      <c r="AQ118" s="1102"/>
      <c r="AR118" s="1102"/>
      <c r="AS118" s="1102"/>
      <c r="AT118" s="1102"/>
      <c r="AU118" s="1102"/>
      <c r="AV118" s="1102"/>
      <c r="AW118" s="1102"/>
      <c r="AX118" s="1108"/>
      <c r="AY118" s="1109"/>
      <c r="AZ118" s="1110"/>
      <c r="BA118" s="1110"/>
      <c r="BB118" s="1110"/>
      <c r="BC118" s="1110"/>
      <c r="BD118" s="1111"/>
    </row>
    <row r="119" spans="1:56" ht="21" hidden="1" customHeight="1" x14ac:dyDescent="0.45">
      <c r="A119" s="1099">
        <f t="shared" si="1"/>
        <v>84</v>
      </c>
      <c r="B119" s="1100"/>
      <c r="C119" s="1101"/>
      <c r="D119" s="1102"/>
      <c r="E119" s="1102"/>
      <c r="F119" s="1102"/>
      <c r="G119" s="1102"/>
      <c r="H119" s="1102"/>
      <c r="I119" s="1102"/>
      <c r="J119" s="1102"/>
      <c r="K119" s="1102"/>
      <c r="L119" s="1102"/>
      <c r="M119" s="1102"/>
      <c r="N119" s="1102"/>
      <c r="O119" s="1102"/>
      <c r="P119" s="296"/>
      <c r="Q119" s="297"/>
      <c r="R119" s="1101"/>
      <c r="S119" s="1102"/>
      <c r="T119" s="1102"/>
      <c r="U119" s="1102"/>
      <c r="V119" s="1102"/>
      <c r="W119" s="1102"/>
      <c r="X119" s="1102"/>
      <c r="Y119" s="1102"/>
      <c r="Z119" s="1102"/>
      <c r="AA119" s="1102"/>
      <c r="AB119" s="1102"/>
      <c r="AC119" s="1102"/>
      <c r="AD119" s="1102"/>
      <c r="AE119" s="1102"/>
      <c r="AF119" s="1103"/>
      <c r="AG119" s="1103"/>
      <c r="AH119" s="1103"/>
      <c r="AI119" s="1103"/>
      <c r="AJ119" s="1103"/>
      <c r="AK119" s="1103"/>
      <c r="AL119" s="1104"/>
      <c r="AM119" s="1105"/>
      <c r="AN119" s="1106"/>
      <c r="AO119" s="298"/>
      <c r="AP119" s="1107"/>
      <c r="AQ119" s="1102"/>
      <c r="AR119" s="1102"/>
      <c r="AS119" s="1102"/>
      <c r="AT119" s="1102"/>
      <c r="AU119" s="1102"/>
      <c r="AV119" s="1102"/>
      <c r="AW119" s="1102"/>
      <c r="AX119" s="1108"/>
      <c r="AY119" s="1109"/>
      <c r="AZ119" s="1110"/>
      <c r="BA119" s="1110"/>
      <c r="BB119" s="1110"/>
      <c r="BC119" s="1110"/>
      <c r="BD119" s="1111"/>
    </row>
    <row r="120" spans="1:56" ht="21" hidden="1" customHeight="1" x14ac:dyDescent="0.45">
      <c r="A120" s="1099">
        <f t="shared" si="1"/>
        <v>85</v>
      </c>
      <c r="B120" s="1100"/>
      <c r="C120" s="1101"/>
      <c r="D120" s="1102"/>
      <c r="E120" s="1102"/>
      <c r="F120" s="1102"/>
      <c r="G120" s="1102"/>
      <c r="H120" s="1102"/>
      <c r="I120" s="1102"/>
      <c r="J120" s="1102"/>
      <c r="K120" s="1102"/>
      <c r="L120" s="1102"/>
      <c r="M120" s="1102"/>
      <c r="N120" s="1102"/>
      <c r="O120" s="1102"/>
      <c r="P120" s="296"/>
      <c r="Q120" s="297"/>
      <c r="R120" s="1101"/>
      <c r="S120" s="1102"/>
      <c r="T120" s="1102"/>
      <c r="U120" s="1102"/>
      <c r="V120" s="1102"/>
      <c r="W120" s="1102"/>
      <c r="X120" s="1102"/>
      <c r="Y120" s="1102"/>
      <c r="Z120" s="1102"/>
      <c r="AA120" s="1102"/>
      <c r="AB120" s="1102"/>
      <c r="AC120" s="1102"/>
      <c r="AD120" s="1102"/>
      <c r="AE120" s="1102"/>
      <c r="AF120" s="1103"/>
      <c r="AG120" s="1103"/>
      <c r="AH120" s="1103"/>
      <c r="AI120" s="1103"/>
      <c r="AJ120" s="1103"/>
      <c r="AK120" s="1103"/>
      <c r="AL120" s="1104"/>
      <c r="AM120" s="1105"/>
      <c r="AN120" s="1106"/>
      <c r="AO120" s="298"/>
      <c r="AP120" s="1107"/>
      <c r="AQ120" s="1102"/>
      <c r="AR120" s="1102"/>
      <c r="AS120" s="1102"/>
      <c r="AT120" s="1102"/>
      <c r="AU120" s="1102"/>
      <c r="AV120" s="1102"/>
      <c r="AW120" s="1102"/>
      <c r="AX120" s="1108"/>
      <c r="AY120" s="1109"/>
      <c r="AZ120" s="1110"/>
      <c r="BA120" s="1110"/>
      <c r="BB120" s="1110"/>
      <c r="BC120" s="1110"/>
      <c r="BD120" s="1111"/>
    </row>
    <row r="121" spans="1:56" ht="21" hidden="1" customHeight="1" x14ac:dyDescent="0.45">
      <c r="A121" s="1099">
        <f t="shared" si="1"/>
        <v>86</v>
      </c>
      <c r="B121" s="1100"/>
      <c r="C121" s="1101"/>
      <c r="D121" s="1102"/>
      <c r="E121" s="1102"/>
      <c r="F121" s="1102"/>
      <c r="G121" s="1102"/>
      <c r="H121" s="1102"/>
      <c r="I121" s="1102"/>
      <c r="J121" s="1102"/>
      <c r="K121" s="1102"/>
      <c r="L121" s="1102"/>
      <c r="M121" s="1102"/>
      <c r="N121" s="1102"/>
      <c r="O121" s="1102"/>
      <c r="P121" s="296"/>
      <c r="Q121" s="297"/>
      <c r="R121" s="1101"/>
      <c r="S121" s="1102"/>
      <c r="T121" s="1102"/>
      <c r="U121" s="1102"/>
      <c r="V121" s="1102"/>
      <c r="W121" s="1102"/>
      <c r="X121" s="1102"/>
      <c r="Y121" s="1102"/>
      <c r="Z121" s="1102"/>
      <c r="AA121" s="1102"/>
      <c r="AB121" s="1102"/>
      <c r="AC121" s="1102"/>
      <c r="AD121" s="1102"/>
      <c r="AE121" s="1102"/>
      <c r="AF121" s="1103"/>
      <c r="AG121" s="1103"/>
      <c r="AH121" s="1103"/>
      <c r="AI121" s="1103"/>
      <c r="AJ121" s="1103"/>
      <c r="AK121" s="1103"/>
      <c r="AL121" s="1104"/>
      <c r="AM121" s="1105"/>
      <c r="AN121" s="1106"/>
      <c r="AO121" s="298"/>
      <c r="AP121" s="1107"/>
      <c r="AQ121" s="1102"/>
      <c r="AR121" s="1102"/>
      <c r="AS121" s="1102"/>
      <c r="AT121" s="1102"/>
      <c r="AU121" s="1102"/>
      <c r="AV121" s="1102"/>
      <c r="AW121" s="1102"/>
      <c r="AX121" s="1108"/>
      <c r="AY121" s="1109"/>
      <c r="AZ121" s="1110"/>
      <c r="BA121" s="1110"/>
      <c r="BB121" s="1110"/>
      <c r="BC121" s="1110"/>
      <c r="BD121" s="1111"/>
    </row>
    <row r="122" spans="1:56" ht="21" hidden="1" customHeight="1" x14ac:dyDescent="0.45">
      <c r="A122" s="1099">
        <f t="shared" si="1"/>
        <v>87</v>
      </c>
      <c r="B122" s="1100"/>
      <c r="C122" s="1101"/>
      <c r="D122" s="1102"/>
      <c r="E122" s="1102"/>
      <c r="F122" s="1102"/>
      <c r="G122" s="1102"/>
      <c r="H122" s="1102"/>
      <c r="I122" s="1102"/>
      <c r="J122" s="1102"/>
      <c r="K122" s="1102"/>
      <c r="L122" s="1102"/>
      <c r="M122" s="1102"/>
      <c r="N122" s="1102"/>
      <c r="O122" s="1102"/>
      <c r="P122" s="296"/>
      <c r="Q122" s="297"/>
      <c r="R122" s="1101"/>
      <c r="S122" s="1102"/>
      <c r="T122" s="1102"/>
      <c r="U122" s="1102"/>
      <c r="V122" s="1102"/>
      <c r="W122" s="1102"/>
      <c r="X122" s="1102"/>
      <c r="Y122" s="1102"/>
      <c r="Z122" s="1102"/>
      <c r="AA122" s="1102"/>
      <c r="AB122" s="1102"/>
      <c r="AC122" s="1102"/>
      <c r="AD122" s="1102"/>
      <c r="AE122" s="1102"/>
      <c r="AF122" s="1103"/>
      <c r="AG122" s="1103"/>
      <c r="AH122" s="1103"/>
      <c r="AI122" s="1103"/>
      <c r="AJ122" s="1103"/>
      <c r="AK122" s="1103"/>
      <c r="AL122" s="1104"/>
      <c r="AM122" s="1105"/>
      <c r="AN122" s="1106"/>
      <c r="AO122" s="298"/>
      <c r="AP122" s="1107"/>
      <c r="AQ122" s="1102"/>
      <c r="AR122" s="1102"/>
      <c r="AS122" s="1102"/>
      <c r="AT122" s="1102"/>
      <c r="AU122" s="1102"/>
      <c r="AV122" s="1102"/>
      <c r="AW122" s="1102"/>
      <c r="AX122" s="1108"/>
      <c r="AY122" s="1109"/>
      <c r="AZ122" s="1110"/>
      <c r="BA122" s="1110"/>
      <c r="BB122" s="1110"/>
      <c r="BC122" s="1110"/>
      <c r="BD122" s="1111"/>
    </row>
    <row r="123" spans="1:56" ht="21" hidden="1" customHeight="1" x14ac:dyDescent="0.45">
      <c r="A123" s="1099">
        <f t="shared" si="1"/>
        <v>88</v>
      </c>
      <c r="B123" s="1100"/>
      <c r="C123" s="1101"/>
      <c r="D123" s="1102"/>
      <c r="E123" s="1102"/>
      <c r="F123" s="1102"/>
      <c r="G123" s="1102"/>
      <c r="H123" s="1102"/>
      <c r="I123" s="1102"/>
      <c r="J123" s="1102"/>
      <c r="K123" s="1102"/>
      <c r="L123" s="1102"/>
      <c r="M123" s="1102"/>
      <c r="N123" s="1102"/>
      <c r="O123" s="1102"/>
      <c r="P123" s="296"/>
      <c r="Q123" s="297"/>
      <c r="R123" s="1101"/>
      <c r="S123" s="1102"/>
      <c r="T123" s="1102"/>
      <c r="U123" s="1102"/>
      <c r="V123" s="1102"/>
      <c r="W123" s="1102"/>
      <c r="X123" s="1102"/>
      <c r="Y123" s="1102"/>
      <c r="Z123" s="1102"/>
      <c r="AA123" s="1102"/>
      <c r="AB123" s="1102"/>
      <c r="AC123" s="1102"/>
      <c r="AD123" s="1102"/>
      <c r="AE123" s="1102"/>
      <c r="AF123" s="1103"/>
      <c r="AG123" s="1103"/>
      <c r="AH123" s="1103"/>
      <c r="AI123" s="1103"/>
      <c r="AJ123" s="1103"/>
      <c r="AK123" s="1103"/>
      <c r="AL123" s="1104"/>
      <c r="AM123" s="1105"/>
      <c r="AN123" s="1106"/>
      <c r="AO123" s="298"/>
      <c r="AP123" s="1107"/>
      <c r="AQ123" s="1102"/>
      <c r="AR123" s="1102"/>
      <c r="AS123" s="1102"/>
      <c r="AT123" s="1102"/>
      <c r="AU123" s="1102"/>
      <c r="AV123" s="1102"/>
      <c r="AW123" s="1102"/>
      <c r="AX123" s="1108"/>
      <c r="AY123" s="1109"/>
      <c r="AZ123" s="1110"/>
      <c r="BA123" s="1110"/>
      <c r="BB123" s="1110"/>
      <c r="BC123" s="1110"/>
      <c r="BD123" s="1111"/>
    </row>
    <row r="124" spans="1:56" ht="21" hidden="1" customHeight="1" x14ac:dyDescent="0.45">
      <c r="A124" s="1099">
        <f t="shared" si="1"/>
        <v>89</v>
      </c>
      <c r="B124" s="1100"/>
      <c r="C124" s="1101"/>
      <c r="D124" s="1102"/>
      <c r="E124" s="1102"/>
      <c r="F124" s="1102"/>
      <c r="G124" s="1102"/>
      <c r="H124" s="1102"/>
      <c r="I124" s="1102"/>
      <c r="J124" s="1102"/>
      <c r="K124" s="1102"/>
      <c r="L124" s="1102"/>
      <c r="M124" s="1102"/>
      <c r="N124" s="1102"/>
      <c r="O124" s="1102"/>
      <c r="P124" s="296"/>
      <c r="Q124" s="297"/>
      <c r="R124" s="1101"/>
      <c r="S124" s="1102"/>
      <c r="T124" s="1102"/>
      <c r="U124" s="1102"/>
      <c r="V124" s="1102"/>
      <c r="W124" s="1102"/>
      <c r="X124" s="1102"/>
      <c r="Y124" s="1102"/>
      <c r="Z124" s="1102"/>
      <c r="AA124" s="1102"/>
      <c r="AB124" s="1102"/>
      <c r="AC124" s="1102"/>
      <c r="AD124" s="1102"/>
      <c r="AE124" s="1102"/>
      <c r="AF124" s="1103"/>
      <c r="AG124" s="1103"/>
      <c r="AH124" s="1103"/>
      <c r="AI124" s="1103"/>
      <c r="AJ124" s="1103"/>
      <c r="AK124" s="1103"/>
      <c r="AL124" s="1104"/>
      <c r="AM124" s="1105"/>
      <c r="AN124" s="1106"/>
      <c r="AO124" s="298"/>
      <c r="AP124" s="1107"/>
      <c r="AQ124" s="1102"/>
      <c r="AR124" s="1102"/>
      <c r="AS124" s="1102"/>
      <c r="AT124" s="1102"/>
      <c r="AU124" s="1102"/>
      <c r="AV124" s="1102"/>
      <c r="AW124" s="1102"/>
      <c r="AX124" s="1108"/>
      <c r="AY124" s="1109"/>
      <c r="AZ124" s="1110"/>
      <c r="BA124" s="1110"/>
      <c r="BB124" s="1110"/>
      <c r="BC124" s="1110"/>
      <c r="BD124" s="1111"/>
    </row>
    <row r="125" spans="1:56" ht="21" hidden="1" customHeight="1" x14ac:dyDescent="0.45">
      <c r="A125" s="1099">
        <f t="shared" si="1"/>
        <v>90</v>
      </c>
      <c r="B125" s="1100"/>
      <c r="C125" s="1101"/>
      <c r="D125" s="1102"/>
      <c r="E125" s="1102"/>
      <c r="F125" s="1102"/>
      <c r="G125" s="1102"/>
      <c r="H125" s="1102"/>
      <c r="I125" s="1102"/>
      <c r="J125" s="1102"/>
      <c r="K125" s="1102"/>
      <c r="L125" s="1102"/>
      <c r="M125" s="1102"/>
      <c r="N125" s="1102"/>
      <c r="O125" s="1102"/>
      <c r="P125" s="296"/>
      <c r="Q125" s="297"/>
      <c r="R125" s="1101"/>
      <c r="S125" s="1102"/>
      <c r="T125" s="1102"/>
      <c r="U125" s="1102"/>
      <c r="V125" s="1102"/>
      <c r="W125" s="1102"/>
      <c r="X125" s="1102"/>
      <c r="Y125" s="1102"/>
      <c r="Z125" s="1102"/>
      <c r="AA125" s="1102"/>
      <c r="AB125" s="1102"/>
      <c r="AC125" s="1102"/>
      <c r="AD125" s="1102"/>
      <c r="AE125" s="1102"/>
      <c r="AF125" s="1103"/>
      <c r="AG125" s="1103"/>
      <c r="AH125" s="1103"/>
      <c r="AI125" s="1103"/>
      <c r="AJ125" s="1103"/>
      <c r="AK125" s="1103"/>
      <c r="AL125" s="1104"/>
      <c r="AM125" s="1105"/>
      <c r="AN125" s="1106"/>
      <c r="AO125" s="298"/>
      <c r="AP125" s="1107"/>
      <c r="AQ125" s="1102"/>
      <c r="AR125" s="1102"/>
      <c r="AS125" s="1102"/>
      <c r="AT125" s="1102"/>
      <c r="AU125" s="1102"/>
      <c r="AV125" s="1102"/>
      <c r="AW125" s="1102"/>
      <c r="AX125" s="1108"/>
      <c r="AY125" s="1109"/>
      <c r="AZ125" s="1110"/>
      <c r="BA125" s="1110"/>
      <c r="BB125" s="1110"/>
      <c r="BC125" s="1110"/>
      <c r="BD125" s="1111"/>
    </row>
    <row r="126" spans="1:56" ht="21" hidden="1" customHeight="1" x14ac:dyDescent="0.45">
      <c r="A126" s="1099">
        <f t="shared" si="1"/>
        <v>91</v>
      </c>
      <c r="B126" s="1100"/>
      <c r="C126" s="1101"/>
      <c r="D126" s="1102"/>
      <c r="E126" s="1102"/>
      <c r="F126" s="1102"/>
      <c r="G126" s="1102"/>
      <c r="H126" s="1102"/>
      <c r="I126" s="1102"/>
      <c r="J126" s="1102"/>
      <c r="K126" s="1102"/>
      <c r="L126" s="1102"/>
      <c r="M126" s="1102"/>
      <c r="N126" s="1102"/>
      <c r="O126" s="1102"/>
      <c r="P126" s="296"/>
      <c r="Q126" s="297"/>
      <c r="R126" s="1101"/>
      <c r="S126" s="1102"/>
      <c r="T126" s="1102"/>
      <c r="U126" s="1102"/>
      <c r="V126" s="1102"/>
      <c r="W126" s="1102"/>
      <c r="X126" s="1102"/>
      <c r="Y126" s="1102"/>
      <c r="Z126" s="1102"/>
      <c r="AA126" s="1102"/>
      <c r="AB126" s="1102"/>
      <c r="AC126" s="1102"/>
      <c r="AD126" s="1102"/>
      <c r="AE126" s="1102"/>
      <c r="AF126" s="1103"/>
      <c r="AG126" s="1103"/>
      <c r="AH126" s="1103"/>
      <c r="AI126" s="1103"/>
      <c r="AJ126" s="1103"/>
      <c r="AK126" s="1103"/>
      <c r="AL126" s="1104"/>
      <c r="AM126" s="1105"/>
      <c r="AN126" s="1106"/>
      <c r="AO126" s="298"/>
      <c r="AP126" s="1107"/>
      <c r="AQ126" s="1102"/>
      <c r="AR126" s="1102"/>
      <c r="AS126" s="1102"/>
      <c r="AT126" s="1102"/>
      <c r="AU126" s="1102"/>
      <c r="AV126" s="1102"/>
      <c r="AW126" s="1102"/>
      <c r="AX126" s="1108"/>
      <c r="AY126" s="1109"/>
      <c r="AZ126" s="1110"/>
      <c r="BA126" s="1110"/>
      <c r="BB126" s="1110"/>
      <c r="BC126" s="1110"/>
      <c r="BD126" s="1111"/>
    </row>
    <row r="127" spans="1:56" ht="21" hidden="1" customHeight="1" x14ac:dyDescent="0.45">
      <c r="A127" s="1099">
        <f t="shared" si="1"/>
        <v>92</v>
      </c>
      <c r="B127" s="1100"/>
      <c r="C127" s="1101"/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296"/>
      <c r="Q127" s="297"/>
      <c r="R127" s="1101"/>
      <c r="S127" s="1102"/>
      <c r="T127" s="1102"/>
      <c r="U127" s="1102"/>
      <c r="V127" s="1102"/>
      <c r="W127" s="1102"/>
      <c r="X127" s="1102"/>
      <c r="Y127" s="1102"/>
      <c r="Z127" s="1102"/>
      <c r="AA127" s="1102"/>
      <c r="AB127" s="1102"/>
      <c r="AC127" s="1102"/>
      <c r="AD127" s="1102"/>
      <c r="AE127" s="1102"/>
      <c r="AF127" s="1103"/>
      <c r="AG127" s="1103"/>
      <c r="AH127" s="1103"/>
      <c r="AI127" s="1103"/>
      <c r="AJ127" s="1103"/>
      <c r="AK127" s="1103"/>
      <c r="AL127" s="1104"/>
      <c r="AM127" s="1105"/>
      <c r="AN127" s="1106"/>
      <c r="AO127" s="298"/>
      <c r="AP127" s="1107"/>
      <c r="AQ127" s="1102"/>
      <c r="AR127" s="1102"/>
      <c r="AS127" s="1102"/>
      <c r="AT127" s="1102"/>
      <c r="AU127" s="1102"/>
      <c r="AV127" s="1102"/>
      <c r="AW127" s="1102"/>
      <c r="AX127" s="1108"/>
      <c r="AY127" s="1109"/>
      <c r="AZ127" s="1110"/>
      <c r="BA127" s="1110"/>
      <c r="BB127" s="1110"/>
      <c r="BC127" s="1110"/>
      <c r="BD127" s="1111"/>
    </row>
    <row r="128" spans="1:56" ht="21" hidden="1" customHeight="1" x14ac:dyDescent="0.45">
      <c r="A128" s="1099">
        <f t="shared" si="1"/>
        <v>93</v>
      </c>
      <c r="B128" s="1100"/>
      <c r="C128" s="1101"/>
      <c r="D128" s="1102"/>
      <c r="E128" s="1102"/>
      <c r="F128" s="1102"/>
      <c r="G128" s="1102"/>
      <c r="H128" s="1102"/>
      <c r="I128" s="1102"/>
      <c r="J128" s="1102"/>
      <c r="K128" s="1102"/>
      <c r="L128" s="1102"/>
      <c r="M128" s="1102"/>
      <c r="N128" s="1102"/>
      <c r="O128" s="1102"/>
      <c r="P128" s="296"/>
      <c r="Q128" s="297"/>
      <c r="R128" s="1101"/>
      <c r="S128" s="1102"/>
      <c r="T128" s="1102"/>
      <c r="U128" s="1102"/>
      <c r="V128" s="1102"/>
      <c r="W128" s="1102"/>
      <c r="X128" s="1102"/>
      <c r="Y128" s="1102"/>
      <c r="Z128" s="1102"/>
      <c r="AA128" s="1102"/>
      <c r="AB128" s="1102"/>
      <c r="AC128" s="1102"/>
      <c r="AD128" s="1102"/>
      <c r="AE128" s="1102"/>
      <c r="AF128" s="1103"/>
      <c r="AG128" s="1103"/>
      <c r="AH128" s="1103"/>
      <c r="AI128" s="1103"/>
      <c r="AJ128" s="1103"/>
      <c r="AK128" s="1103"/>
      <c r="AL128" s="1104"/>
      <c r="AM128" s="1105"/>
      <c r="AN128" s="1106"/>
      <c r="AO128" s="298"/>
      <c r="AP128" s="1107"/>
      <c r="AQ128" s="1102"/>
      <c r="AR128" s="1102"/>
      <c r="AS128" s="1102"/>
      <c r="AT128" s="1102"/>
      <c r="AU128" s="1102"/>
      <c r="AV128" s="1102"/>
      <c r="AW128" s="1102"/>
      <c r="AX128" s="1108"/>
      <c r="AY128" s="1109"/>
      <c r="AZ128" s="1110"/>
      <c r="BA128" s="1110"/>
      <c r="BB128" s="1110"/>
      <c r="BC128" s="1110"/>
      <c r="BD128" s="1111"/>
    </row>
    <row r="129" spans="1:56" ht="21" hidden="1" customHeight="1" x14ac:dyDescent="0.45">
      <c r="A129" s="1099">
        <f t="shared" si="1"/>
        <v>94</v>
      </c>
      <c r="B129" s="1100"/>
      <c r="C129" s="1101"/>
      <c r="D129" s="1102"/>
      <c r="E129" s="1102"/>
      <c r="F129" s="1102"/>
      <c r="G129" s="1102"/>
      <c r="H129" s="1102"/>
      <c r="I129" s="1102"/>
      <c r="J129" s="1102"/>
      <c r="K129" s="1102"/>
      <c r="L129" s="1102"/>
      <c r="M129" s="1102"/>
      <c r="N129" s="1102"/>
      <c r="O129" s="1102"/>
      <c r="P129" s="296"/>
      <c r="Q129" s="297"/>
      <c r="R129" s="1101"/>
      <c r="S129" s="1102"/>
      <c r="T129" s="1102"/>
      <c r="U129" s="1102"/>
      <c r="V129" s="1102"/>
      <c r="W129" s="1102"/>
      <c r="X129" s="1102"/>
      <c r="Y129" s="1102"/>
      <c r="Z129" s="1102"/>
      <c r="AA129" s="1102"/>
      <c r="AB129" s="1102"/>
      <c r="AC129" s="1102"/>
      <c r="AD129" s="1102"/>
      <c r="AE129" s="1102"/>
      <c r="AF129" s="1103"/>
      <c r="AG129" s="1103"/>
      <c r="AH129" s="1103"/>
      <c r="AI129" s="1103"/>
      <c r="AJ129" s="1103"/>
      <c r="AK129" s="1103"/>
      <c r="AL129" s="1104"/>
      <c r="AM129" s="1105"/>
      <c r="AN129" s="1106"/>
      <c r="AO129" s="298"/>
      <c r="AP129" s="1107"/>
      <c r="AQ129" s="1102"/>
      <c r="AR129" s="1102"/>
      <c r="AS129" s="1102"/>
      <c r="AT129" s="1102"/>
      <c r="AU129" s="1102"/>
      <c r="AV129" s="1102"/>
      <c r="AW129" s="1102"/>
      <c r="AX129" s="1108"/>
      <c r="AY129" s="1109"/>
      <c r="AZ129" s="1110"/>
      <c r="BA129" s="1110"/>
      <c r="BB129" s="1110"/>
      <c r="BC129" s="1110"/>
      <c r="BD129" s="1111"/>
    </row>
    <row r="130" spans="1:56" ht="21" hidden="1" customHeight="1" x14ac:dyDescent="0.45">
      <c r="A130" s="1099">
        <f t="shared" si="1"/>
        <v>95</v>
      </c>
      <c r="B130" s="1100"/>
      <c r="C130" s="1101"/>
      <c r="D130" s="1102"/>
      <c r="E130" s="1102"/>
      <c r="F130" s="1102"/>
      <c r="G130" s="1102"/>
      <c r="H130" s="1102"/>
      <c r="I130" s="1102"/>
      <c r="J130" s="1102"/>
      <c r="K130" s="1102"/>
      <c r="L130" s="1102"/>
      <c r="M130" s="1102"/>
      <c r="N130" s="1102"/>
      <c r="O130" s="1102"/>
      <c r="P130" s="296"/>
      <c r="Q130" s="297"/>
      <c r="R130" s="1101"/>
      <c r="S130" s="1102"/>
      <c r="T130" s="1102"/>
      <c r="U130" s="1102"/>
      <c r="V130" s="1102"/>
      <c r="W130" s="1102"/>
      <c r="X130" s="1102"/>
      <c r="Y130" s="1102"/>
      <c r="Z130" s="1102"/>
      <c r="AA130" s="1102"/>
      <c r="AB130" s="1102"/>
      <c r="AC130" s="1102"/>
      <c r="AD130" s="1102"/>
      <c r="AE130" s="1102"/>
      <c r="AF130" s="1103"/>
      <c r="AG130" s="1103"/>
      <c r="AH130" s="1103"/>
      <c r="AI130" s="1103"/>
      <c r="AJ130" s="1103"/>
      <c r="AK130" s="1103"/>
      <c r="AL130" s="1104"/>
      <c r="AM130" s="1105"/>
      <c r="AN130" s="1106"/>
      <c r="AO130" s="298"/>
      <c r="AP130" s="1107"/>
      <c r="AQ130" s="1102"/>
      <c r="AR130" s="1102"/>
      <c r="AS130" s="1102"/>
      <c r="AT130" s="1102"/>
      <c r="AU130" s="1102"/>
      <c r="AV130" s="1102"/>
      <c r="AW130" s="1102"/>
      <c r="AX130" s="1108"/>
      <c r="AY130" s="1109"/>
      <c r="AZ130" s="1110"/>
      <c r="BA130" s="1110"/>
      <c r="BB130" s="1110"/>
      <c r="BC130" s="1110"/>
      <c r="BD130" s="1111"/>
    </row>
    <row r="131" spans="1:56" ht="21" hidden="1" customHeight="1" x14ac:dyDescent="0.45">
      <c r="A131" s="1099">
        <f t="shared" ref="A131:A163" si="2">+A130+1</f>
        <v>96</v>
      </c>
      <c r="B131" s="1100"/>
      <c r="C131" s="1101"/>
      <c r="D131" s="1102"/>
      <c r="E131" s="1102"/>
      <c r="F131" s="1102"/>
      <c r="G131" s="1102"/>
      <c r="H131" s="1102"/>
      <c r="I131" s="1102"/>
      <c r="J131" s="1102"/>
      <c r="K131" s="1102"/>
      <c r="L131" s="1102"/>
      <c r="M131" s="1102"/>
      <c r="N131" s="1102"/>
      <c r="O131" s="1102"/>
      <c r="P131" s="296"/>
      <c r="Q131" s="297"/>
      <c r="R131" s="1101"/>
      <c r="S131" s="1102"/>
      <c r="T131" s="1102"/>
      <c r="U131" s="1102"/>
      <c r="V131" s="1102"/>
      <c r="W131" s="1102"/>
      <c r="X131" s="1102"/>
      <c r="Y131" s="1102"/>
      <c r="Z131" s="1102"/>
      <c r="AA131" s="1102"/>
      <c r="AB131" s="1102"/>
      <c r="AC131" s="1102"/>
      <c r="AD131" s="1102"/>
      <c r="AE131" s="1102"/>
      <c r="AF131" s="1103"/>
      <c r="AG131" s="1103"/>
      <c r="AH131" s="1103"/>
      <c r="AI131" s="1103"/>
      <c r="AJ131" s="1103"/>
      <c r="AK131" s="1103"/>
      <c r="AL131" s="1104"/>
      <c r="AM131" s="1105"/>
      <c r="AN131" s="1106"/>
      <c r="AO131" s="298"/>
      <c r="AP131" s="1107"/>
      <c r="AQ131" s="1102"/>
      <c r="AR131" s="1102"/>
      <c r="AS131" s="1102"/>
      <c r="AT131" s="1102"/>
      <c r="AU131" s="1102"/>
      <c r="AV131" s="1102"/>
      <c r="AW131" s="1102"/>
      <c r="AX131" s="1108"/>
      <c r="AY131" s="1109"/>
      <c r="AZ131" s="1110"/>
      <c r="BA131" s="1110"/>
      <c r="BB131" s="1110"/>
      <c r="BC131" s="1110"/>
      <c r="BD131" s="1111"/>
    </row>
    <row r="132" spans="1:56" ht="21" hidden="1" customHeight="1" x14ac:dyDescent="0.45">
      <c r="A132" s="1099">
        <f t="shared" si="2"/>
        <v>97</v>
      </c>
      <c r="B132" s="1100"/>
      <c r="C132" s="1101"/>
      <c r="D132" s="1102"/>
      <c r="E132" s="1102"/>
      <c r="F132" s="1102"/>
      <c r="G132" s="1102"/>
      <c r="H132" s="1102"/>
      <c r="I132" s="1102"/>
      <c r="J132" s="1102"/>
      <c r="K132" s="1102"/>
      <c r="L132" s="1102"/>
      <c r="M132" s="1102"/>
      <c r="N132" s="1102"/>
      <c r="O132" s="1102"/>
      <c r="P132" s="296"/>
      <c r="Q132" s="297"/>
      <c r="R132" s="1101"/>
      <c r="S132" s="1102"/>
      <c r="T132" s="1102"/>
      <c r="U132" s="1102"/>
      <c r="V132" s="1102"/>
      <c r="W132" s="1102"/>
      <c r="X132" s="1102"/>
      <c r="Y132" s="1102"/>
      <c r="Z132" s="1102"/>
      <c r="AA132" s="1102"/>
      <c r="AB132" s="1102"/>
      <c r="AC132" s="1102"/>
      <c r="AD132" s="1102"/>
      <c r="AE132" s="1102"/>
      <c r="AF132" s="1103"/>
      <c r="AG132" s="1103"/>
      <c r="AH132" s="1103"/>
      <c r="AI132" s="1103"/>
      <c r="AJ132" s="1103"/>
      <c r="AK132" s="1103"/>
      <c r="AL132" s="1104"/>
      <c r="AM132" s="1105"/>
      <c r="AN132" s="1106"/>
      <c r="AO132" s="298"/>
      <c r="AP132" s="1107"/>
      <c r="AQ132" s="1102"/>
      <c r="AR132" s="1102"/>
      <c r="AS132" s="1102"/>
      <c r="AT132" s="1102"/>
      <c r="AU132" s="1102"/>
      <c r="AV132" s="1102"/>
      <c r="AW132" s="1102"/>
      <c r="AX132" s="1108"/>
      <c r="AY132" s="1109"/>
      <c r="AZ132" s="1110"/>
      <c r="BA132" s="1110"/>
      <c r="BB132" s="1110"/>
      <c r="BC132" s="1110"/>
      <c r="BD132" s="1111"/>
    </row>
    <row r="133" spans="1:56" ht="21" hidden="1" customHeight="1" x14ac:dyDescent="0.45">
      <c r="A133" s="1099">
        <f t="shared" si="2"/>
        <v>98</v>
      </c>
      <c r="B133" s="1100"/>
      <c r="C133" s="1101"/>
      <c r="D133" s="1102"/>
      <c r="E133" s="1102"/>
      <c r="F133" s="1102"/>
      <c r="G133" s="1102"/>
      <c r="H133" s="1102"/>
      <c r="I133" s="1102"/>
      <c r="J133" s="1102"/>
      <c r="K133" s="1102"/>
      <c r="L133" s="1102"/>
      <c r="M133" s="1102"/>
      <c r="N133" s="1102"/>
      <c r="O133" s="1102"/>
      <c r="P133" s="296"/>
      <c r="Q133" s="297"/>
      <c r="R133" s="1101"/>
      <c r="S133" s="1102"/>
      <c r="T133" s="1102"/>
      <c r="U133" s="1102"/>
      <c r="V133" s="1102"/>
      <c r="W133" s="1102"/>
      <c r="X133" s="1102"/>
      <c r="Y133" s="1102"/>
      <c r="Z133" s="1102"/>
      <c r="AA133" s="1102"/>
      <c r="AB133" s="1102"/>
      <c r="AC133" s="1102"/>
      <c r="AD133" s="1102"/>
      <c r="AE133" s="1102"/>
      <c r="AF133" s="1103"/>
      <c r="AG133" s="1103"/>
      <c r="AH133" s="1103"/>
      <c r="AI133" s="1103"/>
      <c r="AJ133" s="1103"/>
      <c r="AK133" s="1103"/>
      <c r="AL133" s="1104"/>
      <c r="AM133" s="1105"/>
      <c r="AN133" s="1106"/>
      <c r="AO133" s="298"/>
      <c r="AP133" s="1107"/>
      <c r="AQ133" s="1102"/>
      <c r="AR133" s="1102"/>
      <c r="AS133" s="1102"/>
      <c r="AT133" s="1102"/>
      <c r="AU133" s="1102"/>
      <c r="AV133" s="1102"/>
      <c r="AW133" s="1102"/>
      <c r="AX133" s="1108"/>
      <c r="AY133" s="1109"/>
      <c r="AZ133" s="1110"/>
      <c r="BA133" s="1110"/>
      <c r="BB133" s="1110"/>
      <c r="BC133" s="1110"/>
      <c r="BD133" s="1111"/>
    </row>
    <row r="134" spans="1:56" ht="21" hidden="1" customHeight="1" x14ac:dyDescent="0.45">
      <c r="A134" s="1099">
        <f t="shared" si="2"/>
        <v>99</v>
      </c>
      <c r="B134" s="1100"/>
      <c r="C134" s="1101"/>
      <c r="D134" s="1102"/>
      <c r="E134" s="1102"/>
      <c r="F134" s="1102"/>
      <c r="G134" s="1102"/>
      <c r="H134" s="1102"/>
      <c r="I134" s="1102"/>
      <c r="J134" s="1102"/>
      <c r="K134" s="1102"/>
      <c r="L134" s="1102"/>
      <c r="M134" s="1102"/>
      <c r="N134" s="1102"/>
      <c r="O134" s="1102"/>
      <c r="P134" s="296"/>
      <c r="Q134" s="297"/>
      <c r="R134" s="1101"/>
      <c r="S134" s="1102"/>
      <c r="T134" s="1102"/>
      <c r="U134" s="1102"/>
      <c r="V134" s="1102"/>
      <c r="W134" s="1102"/>
      <c r="X134" s="1102"/>
      <c r="Y134" s="1102"/>
      <c r="Z134" s="1102"/>
      <c r="AA134" s="1102"/>
      <c r="AB134" s="1102"/>
      <c r="AC134" s="1102"/>
      <c r="AD134" s="1102"/>
      <c r="AE134" s="1102"/>
      <c r="AF134" s="1103"/>
      <c r="AG134" s="1103"/>
      <c r="AH134" s="1103"/>
      <c r="AI134" s="1103"/>
      <c r="AJ134" s="1103"/>
      <c r="AK134" s="1103"/>
      <c r="AL134" s="1104"/>
      <c r="AM134" s="1105"/>
      <c r="AN134" s="1106"/>
      <c r="AO134" s="298"/>
      <c r="AP134" s="1107"/>
      <c r="AQ134" s="1102"/>
      <c r="AR134" s="1102"/>
      <c r="AS134" s="1102"/>
      <c r="AT134" s="1102"/>
      <c r="AU134" s="1102"/>
      <c r="AV134" s="1102"/>
      <c r="AW134" s="1102"/>
      <c r="AX134" s="1108"/>
      <c r="AY134" s="1109"/>
      <c r="AZ134" s="1110"/>
      <c r="BA134" s="1110"/>
      <c r="BB134" s="1110"/>
      <c r="BC134" s="1110"/>
      <c r="BD134" s="1111"/>
    </row>
    <row r="135" spans="1:56" ht="21" hidden="1" customHeight="1" x14ac:dyDescent="0.45">
      <c r="A135" s="1099">
        <f t="shared" si="2"/>
        <v>100</v>
      </c>
      <c r="B135" s="1100"/>
      <c r="C135" s="1101"/>
      <c r="D135" s="1102"/>
      <c r="E135" s="1102"/>
      <c r="F135" s="1102"/>
      <c r="G135" s="1102"/>
      <c r="H135" s="1102"/>
      <c r="I135" s="1102"/>
      <c r="J135" s="1102"/>
      <c r="K135" s="1102"/>
      <c r="L135" s="1102"/>
      <c r="M135" s="1102"/>
      <c r="N135" s="1102"/>
      <c r="O135" s="1102"/>
      <c r="P135" s="296"/>
      <c r="Q135" s="297"/>
      <c r="R135" s="1101"/>
      <c r="S135" s="1102"/>
      <c r="T135" s="1102"/>
      <c r="U135" s="1102"/>
      <c r="V135" s="1102"/>
      <c r="W135" s="1102"/>
      <c r="X135" s="1102"/>
      <c r="Y135" s="1102"/>
      <c r="Z135" s="1102"/>
      <c r="AA135" s="1102"/>
      <c r="AB135" s="1102"/>
      <c r="AC135" s="1102"/>
      <c r="AD135" s="1102"/>
      <c r="AE135" s="1102"/>
      <c r="AF135" s="1103"/>
      <c r="AG135" s="1103"/>
      <c r="AH135" s="1103"/>
      <c r="AI135" s="1103"/>
      <c r="AJ135" s="1103"/>
      <c r="AK135" s="1103"/>
      <c r="AL135" s="1104"/>
      <c r="AM135" s="1105"/>
      <c r="AN135" s="1106"/>
      <c r="AO135" s="298"/>
      <c r="AP135" s="1107"/>
      <c r="AQ135" s="1102"/>
      <c r="AR135" s="1102"/>
      <c r="AS135" s="1102"/>
      <c r="AT135" s="1102"/>
      <c r="AU135" s="1102"/>
      <c r="AV135" s="1102"/>
      <c r="AW135" s="1102"/>
      <c r="AX135" s="1108"/>
      <c r="AY135" s="1109"/>
      <c r="AZ135" s="1110"/>
      <c r="BA135" s="1110"/>
      <c r="BB135" s="1110"/>
      <c r="BC135" s="1110"/>
      <c r="BD135" s="1111"/>
    </row>
    <row r="136" spans="1:56" ht="21" hidden="1" customHeight="1" x14ac:dyDescent="0.45">
      <c r="A136" s="1099">
        <f t="shared" si="2"/>
        <v>101</v>
      </c>
      <c r="B136" s="1100"/>
      <c r="C136" s="1101"/>
      <c r="D136" s="1102"/>
      <c r="E136" s="1102"/>
      <c r="F136" s="1102"/>
      <c r="G136" s="1102"/>
      <c r="H136" s="1102"/>
      <c r="I136" s="1102"/>
      <c r="J136" s="1102"/>
      <c r="K136" s="1102"/>
      <c r="L136" s="1102"/>
      <c r="M136" s="1102"/>
      <c r="N136" s="1102"/>
      <c r="O136" s="1102"/>
      <c r="P136" s="296"/>
      <c r="Q136" s="297"/>
      <c r="R136" s="1101"/>
      <c r="S136" s="1102"/>
      <c r="T136" s="1102"/>
      <c r="U136" s="1102"/>
      <c r="V136" s="1102"/>
      <c r="W136" s="1102"/>
      <c r="X136" s="1102"/>
      <c r="Y136" s="1102"/>
      <c r="Z136" s="1102"/>
      <c r="AA136" s="1102"/>
      <c r="AB136" s="1102"/>
      <c r="AC136" s="1102"/>
      <c r="AD136" s="1102"/>
      <c r="AE136" s="1102"/>
      <c r="AF136" s="1103"/>
      <c r="AG136" s="1103"/>
      <c r="AH136" s="1103"/>
      <c r="AI136" s="1103"/>
      <c r="AJ136" s="1103"/>
      <c r="AK136" s="1103"/>
      <c r="AL136" s="1104"/>
      <c r="AM136" s="1105"/>
      <c r="AN136" s="1106"/>
      <c r="AO136" s="298"/>
      <c r="AP136" s="1107"/>
      <c r="AQ136" s="1102"/>
      <c r="AR136" s="1102"/>
      <c r="AS136" s="1102"/>
      <c r="AT136" s="1102"/>
      <c r="AU136" s="1102"/>
      <c r="AV136" s="1102"/>
      <c r="AW136" s="1102"/>
      <c r="AX136" s="1108"/>
      <c r="AY136" s="1109"/>
      <c r="AZ136" s="1110"/>
      <c r="BA136" s="1110"/>
      <c r="BB136" s="1110"/>
      <c r="BC136" s="1110"/>
      <c r="BD136" s="1111"/>
    </row>
    <row r="137" spans="1:56" ht="21" hidden="1" customHeight="1" x14ac:dyDescent="0.45">
      <c r="A137" s="1099">
        <f t="shared" si="2"/>
        <v>102</v>
      </c>
      <c r="B137" s="1100"/>
      <c r="C137" s="1101"/>
      <c r="D137" s="1102"/>
      <c r="E137" s="1102"/>
      <c r="F137" s="1102"/>
      <c r="G137" s="1102"/>
      <c r="H137" s="1102"/>
      <c r="I137" s="1102"/>
      <c r="J137" s="1102"/>
      <c r="K137" s="1102"/>
      <c r="L137" s="1102"/>
      <c r="M137" s="1102"/>
      <c r="N137" s="1102"/>
      <c r="O137" s="1102"/>
      <c r="P137" s="296"/>
      <c r="Q137" s="297"/>
      <c r="R137" s="1101"/>
      <c r="S137" s="1102"/>
      <c r="T137" s="1102"/>
      <c r="U137" s="1102"/>
      <c r="V137" s="1102"/>
      <c r="W137" s="1102"/>
      <c r="X137" s="1102"/>
      <c r="Y137" s="1102"/>
      <c r="Z137" s="1102"/>
      <c r="AA137" s="1102"/>
      <c r="AB137" s="1102"/>
      <c r="AC137" s="1102"/>
      <c r="AD137" s="1102"/>
      <c r="AE137" s="1102"/>
      <c r="AF137" s="1103"/>
      <c r="AG137" s="1103"/>
      <c r="AH137" s="1103"/>
      <c r="AI137" s="1103"/>
      <c r="AJ137" s="1103"/>
      <c r="AK137" s="1103"/>
      <c r="AL137" s="1104"/>
      <c r="AM137" s="1105"/>
      <c r="AN137" s="1106"/>
      <c r="AO137" s="298"/>
      <c r="AP137" s="1107"/>
      <c r="AQ137" s="1102"/>
      <c r="AR137" s="1102"/>
      <c r="AS137" s="1102"/>
      <c r="AT137" s="1102"/>
      <c r="AU137" s="1102"/>
      <c r="AV137" s="1102"/>
      <c r="AW137" s="1102"/>
      <c r="AX137" s="1108"/>
      <c r="AY137" s="1109"/>
      <c r="AZ137" s="1110"/>
      <c r="BA137" s="1110"/>
      <c r="BB137" s="1110"/>
      <c r="BC137" s="1110"/>
      <c r="BD137" s="1111"/>
    </row>
    <row r="138" spans="1:56" ht="21" hidden="1" customHeight="1" x14ac:dyDescent="0.45">
      <c r="A138" s="1099">
        <f t="shared" si="2"/>
        <v>103</v>
      </c>
      <c r="B138" s="1100"/>
      <c r="C138" s="1101"/>
      <c r="D138" s="1102"/>
      <c r="E138" s="1102"/>
      <c r="F138" s="1102"/>
      <c r="G138" s="1102"/>
      <c r="H138" s="1102"/>
      <c r="I138" s="1102"/>
      <c r="J138" s="1102"/>
      <c r="K138" s="1102"/>
      <c r="L138" s="1102"/>
      <c r="M138" s="1102"/>
      <c r="N138" s="1102"/>
      <c r="O138" s="1102"/>
      <c r="P138" s="296"/>
      <c r="Q138" s="297"/>
      <c r="R138" s="1101"/>
      <c r="S138" s="1102"/>
      <c r="T138" s="1102"/>
      <c r="U138" s="1102"/>
      <c r="V138" s="1102"/>
      <c r="W138" s="1102"/>
      <c r="X138" s="1102"/>
      <c r="Y138" s="1102"/>
      <c r="Z138" s="1102"/>
      <c r="AA138" s="1102"/>
      <c r="AB138" s="1102"/>
      <c r="AC138" s="1102"/>
      <c r="AD138" s="1102"/>
      <c r="AE138" s="1102"/>
      <c r="AF138" s="1103"/>
      <c r="AG138" s="1103"/>
      <c r="AH138" s="1103"/>
      <c r="AI138" s="1103"/>
      <c r="AJ138" s="1103"/>
      <c r="AK138" s="1103"/>
      <c r="AL138" s="1104"/>
      <c r="AM138" s="1105"/>
      <c r="AN138" s="1106"/>
      <c r="AO138" s="298"/>
      <c r="AP138" s="1107"/>
      <c r="AQ138" s="1102"/>
      <c r="AR138" s="1102"/>
      <c r="AS138" s="1102"/>
      <c r="AT138" s="1102"/>
      <c r="AU138" s="1102"/>
      <c r="AV138" s="1102"/>
      <c r="AW138" s="1102"/>
      <c r="AX138" s="1108"/>
      <c r="AY138" s="1109"/>
      <c r="AZ138" s="1110"/>
      <c r="BA138" s="1110"/>
      <c r="BB138" s="1110"/>
      <c r="BC138" s="1110"/>
      <c r="BD138" s="1111"/>
    </row>
    <row r="139" spans="1:56" ht="21" hidden="1" customHeight="1" x14ac:dyDescent="0.45">
      <c r="A139" s="1099">
        <f t="shared" si="2"/>
        <v>104</v>
      </c>
      <c r="B139" s="1100"/>
      <c r="C139" s="1101"/>
      <c r="D139" s="1102"/>
      <c r="E139" s="1102"/>
      <c r="F139" s="1102"/>
      <c r="G139" s="1102"/>
      <c r="H139" s="1102"/>
      <c r="I139" s="1102"/>
      <c r="J139" s="1102"/>
      <c r="K139" s="1102"/>
      <c r="L139" s="1102"/>
      <c r="M139" s="1102"/>
      <c r="N139" s="1102"/>
      <c r="O139" s="1102"/>
      <c r="P139" s="296"/>
      <c r="Q139" s="297"/>
      <c r="R139" s="1101"/>
      <c r="S139" s="1102"/>
      <c r="T139" s="1102"/>
      <c r="U139" s="1102"/>
      <c r="V139" s="1102"/>
      <c r="W139" s="1102"/>
      <c r="X139" s="1102"/>
      <c r="Y139" s="1102"/>
      <c r="Z139" s="1102"/>
      <c r="AA139" s="1102"/>
      <c r="AB139" s="1102"/>
      <c r="AC139" s="1102"/>
      <c r="AD139" s="1102"/>
      <c r="AE139" s="1102"/>
      <c r="AF139" s="1103"/>
      <c r="AG139" s="1103"/>
      <c r="AH139" s="1103"/>
      <c r="AI139" s="1103"/>
      <c r="AJ139" s="1103"/>
      <c r="AK139" s="1103"/>
      <c r="AL139" s="1104"/>
      <c r="AM139" s="1105"/>
      <c r="AN139" s="1106"/>
      <c r="AO139" s="298"/>
      <c r="AP139" s="1107"/>
      <c r="AQ139" s="1102"/>
      <c r="AR139" s="1102"/>
      <c r="AS139" s="1102"/>
      <c r="AT139" s="1102"/>
      <c r="AU139" s="1102"/>
      <c r="AV139" s="1102"/>
      <c r="AW139" s="1102"/>
      <c r="AX139" s="1108"/>
      <c r="AY139" s="1109"/>
      <c r="AZ139" s="1110"/>
      <c r="BA139" s="1110"/>
      <c r="BB139" s="1110"/>
      <c r="BC139" s="1110"/>
      <c r="BD139" s="1111"/>
    </row>
    <row r="140" spans="1:56" ht="21" hidden="1" customHeight="1" x14ac:dyDescent="0.45">
      <c r="A140" s="1099">
        <f t="shared" si="2"/>
        <v>105</v>
      </c>
      <c r="B140" s="1100"/>
      <c r="C140" s="1101"/>
      <c r="D140" s="1102"/>
      <c r="E140" s="1102"/>
      <c r="F140" s="1102"/>
      <c r="G140" s="1102"/>
      <c r="H140" s="1102"/>
      <c r="I140" s="1102"/>
      <c r="J140" s="1102"/>
      <c r="K140" s="1102"/>
      <c r="L140" s="1102"/>
      <c r="M140" s="1102"/>
      <c r="N140" s="1102"/>
      <c r="O140" s="1102"/>
      <c r="P140" s="296"/>
      <c r="Q140" s="297"/>
      <c r="R140" s="1101"/>
      <c r="S140" s="1102"/>
      <c r="T140" s="1102"/>
      <c r="U140" s="1102"/>
      <c r="V140" s="1102"/>
      <c r="W140" s="1102"/>
      <c r="X140" s="1102"/>
      <c r="Y140" s="1102"/>
      <c r="Z140" s="1102"/>
      <c r="AA140" s="1102"/>
      <c r="AB140" s="1102"/>
      <c r="AC140" s="1102"/>
      <c r="AD140" s="1102"/>
      <c r="AE140" s="1102"/>
      <c r="AF140" s="1103"/>
      <c r="AG140" s="1103"/>
      <c r="AH140" s="1103"/>
      <c r="AI140" s="1103"/>
      <c r="AJ140" s="1103"/>
      <c r="AK140" s="1103"/>
      <c r="AL140" s="1104"/>
      <c r="AM140" s="1105"/>
      <c r="AN140" s="1106"/>
      <c r="AO140" s="298"/>
      <c r="AP140" s="1107"/>
      <c r="AQ140" s="1102"/>
      <c r="AR140" s="1102"/>
      <c r="AS140" s="1102"/>
      <c r="AT140" s="1102"/>
      <c r="AU140" s="1102"/>
      <c r="AV140" s="1102"/>
      <c r="AW140" s="1102"/>
      <c r="AX140" s="1108"/>
      <c r="AY140" s="1109"/>
      <c r="AZ140" s="1110"/>
      <c r="BA140" s="1110"/>
      <c r="BB140" s="1110"/>
      <c r="BC140" s="1110"/>
      <c r="BD140" s="1111"/>
    </row>
    <row r="141" spans="1:56" ht="21" hidden="1" customHeight="1" x14ac:dyDescent="0.45">
      <c r="A141" s="1099">
        <f t="shared" si="2"/>
        <v>106</v>
      </c>
      <c r="B141" s="1100"/>
      <c r="C141" s="1101"/>
      <c r="D141" s="1102"/>
      <c r="E141" s="1102"/>
      <c r="F141" s="1102"/>
      <c r="G141" s="1102"/>
      <c r="H141" s="1102"/>
      <c r="I141" s="1102"/>
      <c r="J141" s="1102"/>
      <c r="K141" s="1102"/>
      <c r="L141" s="1102"/>
      <c r="M141" s="1102"/>
      <c r="N141" s="1102"/>
      <c r="O141" s="1102"/>
      <c r="P141" s="296"/>
      <c r="Q141" s="297"/>
      <c r="R141" s="1101"/>
      <c r="S141" s="1102"/>
      <c r="T141" s="1102"/>
      <c r="U141" s="1102"/>
      <c r="V141" s="1102"/>
      <c r="W141" s="1102"/>
      <c r="X141" s="1102"/>
      <c r="Y141" s="1102"/>
      <c r="Z141" s="1102"/>
      <c r="AA141" s="1102"/>
      <c r="AB141" s="1102"/>
      <c r="AC141" s="1102"/>
      <c r="AD141" s="1102"/>
      <c r="AE141" s="1102"/>
      <c r="AF141" s="1103"/>
      <c r="AG141" s="1103"/>
      <c r="AH141" s="1103"/>
      <c r="AI141" s="1103"/>
      <c r="AJ141" s="1103"/>
      <c r="AK141" s="1103"/>
      <c r="AL141" s="1104"/>
      <c r="AM141" s="1105"/>
      <c r="AN141" s="1106"/>
      <c r="AO141" s="298"/>
      <c r="AP141" s="1107"/>
      <c r="AQ141" s="1102"/>
      <c r="AR141" s="1102"/>
      <c r="AS141" s="1102"/>
      <c r="AT141" s="1102"/>
      <c r="AU141" s="1102"/>
      <c r="AV141" s="1102"/>
      <c r="AW141" s="1102"/>
      <c r="AX141" s="1108"/>
      <c r="AY141" s="1109"/>
      <c r="AZ141" s="1110"/>
      <c r="BA141" s="1110"/>
      <c r="BB141" s="1110"/>
      <c r="BC141" s="1110"/>
      <c r="BD141" s="1111"/>
    </row>
    <row r="142" spans="1:56" ht="21" hidden="1" customHeight="1" x14ac:dyDescent="0.45">
      <c r="A142" s="1099">
        <f t="shared" si="2"/>
        <v>107</v>
      </c>
      <c r="B142" s="1100"/>
      <c r="C142" s="1101"/>
      <c r="D142" s="1102"/>
      <c r="E142" s="1102"/>
      <c r="F142" s="1102"/>
      <c r="G142" s="1102"/>
      <c r="H142" s="1102"/>
      <c r="I142" s="1102"/>
      <c r="J142" s="1102"/>
      <c r="K142" s="1102"/>
      <c r="L142" s="1102"/>
      <c r="M142" s="1102"/>
      <c r="N142" s="1102"/>
      <c r="O142" s="1102"/>
      <c r="P142" s="296"/>
      <c r="Q142" s="297"/>
      <c r="R142" s="1101"/>
      <c r="S142" s="1102"/>
      <c r="T142" s="1102"/>
      <c r="U142" s="1102"/>
      <c r="V142" s="1102"/>
      <c r="W142" s="1102"/>
      <c r="X142" s="1102"/>
      <c r="Y142" s="1102"/>
      <c r="Z142" s="1102"/>
      <c r="AA142" s="1102"/>
      <c r="AB142" s="1102"/>
      <c r="AC142" s="1102"/>
      <c r="AD142" s="1102"/>
      <c r="AE142" s="1102"/>
      <c r="AF142" s="1103"/>
      <c r="AG142" s="1103"/>
      <c r="AH142" s="1103"/>
      <c r="AI142" s="1103"/>
      <c r="AJ142" s="1103"/>
      <c r="AK142" s="1103"/>
      <c r="AL142" s="1104"/>
      <c r="AM142" s="1105"/>
      <c r="AN142" s="1106"/>
      <c r="AO142" s="298"/>
      <c r="AP142" s="1107"/>
      <c r="AQ142" s="1102"/>
      <c r="AR142" s="1102"/>
      <c r="AS142" s="1102"/>
      <c r="AT142" s="1102"/>
      <c r="AU142" s="1102"/>
      <c r="AV142" s="1102"/>
      <c r="AW142" s="1102"/>
      <c r="AX142" s="1108"/>
      <c r="AY142" s="1109"/>
      <c r="AZ142" s="1110"/>
      <c r="BA142" s="1110"/>
      <c r="BB142" s="1110"/>
      <c r="BC142" s="1110"/>
      <c r="BD142" s="1111"/>
    </row>
    <row r="143" spans="1:56" ht="21" hidden="1" customHeight="1" x14ac:dyDescent="0.45">
      <c r="A143" s="1099">
        <f t="shared" si="2"/>
        <v>108</v>
      </c>
      <c r="B143" s="1100"/>
      <c r="C143" s="1101"/>
      <c r="D143" s="1102"/>
      <c r="E143" s="1102"/>
      <c r="F143" s="1102"/>
      <c r="G143" s="1102"/>
      <c r="H143" s="1102"/>
      <c r="I143" s="1102"/>
      <c r="J143" s="1102"/>
      <c r="K143" s="1102"/>
      <c r="L143" s="1102"/>
      <c r="M143" s="1102"/>
      <c r="N143" s="1102"/>
      <c r="O143" s="1102"/>
      <c r="P143" s="296"/>
      <c r="Q143" s="297"/>
      <c r="R143" s="1101"/>
      <c r="S143" s="1102"/>
      <c r="T143" s="1102"/>
      <c r="U143" s="1102"/>
      <c r="V143" s="1102"/>
      <c r="W143" s="1102"/>
      <c r="X143" s="1102"/>
      <c r="Y143" s="1102"/>
      <c r="Z143" s="1102"/>
      <c r="AA143" s="1102"/>
      <c r="AB143" s="1102"/>
      <c r="AC143" s="1102"/>
      <c r="AD143" s="1102"/>
      <c r="AE143" s="1102"/>
      <c r="AF143" s="1103"/>
      <c r="AG143" s="1103"/>
      <c r="AH143" s="1103"/>
      <c r="AI143" s="1103"/>
      <c r="AJ143" s="1103"/>
      <c r="AK143" s="1103"/>
      <c r="AL143" s="1104"/>
      <c r="AM143" s="1105"/>
      <c r="AN143" s="1106"/>
      <c r="AO143" s="298"/>
      <c r="AP143" s="1107"/>
      <c r="AQ143" s="1102"/>
      <c r="AR143" s="1102"/>
      <c r="AS143" s="1102"/>
      <c r="AT143" s="1102"/>
      <c r="AU143" s="1102"/>
      <c r="AV143" s="1102"/>
      <c r="AW143" s="1102"/>
      <c r="AX143" s="1108"/>
      <c r="AY143" s="1109"/>
      <c r="AZ143" s="1110"/>
      <c r="BA143" s="1110"/>
      <c r="BB143" s="1110"/>
      <c r="BC143" s="1110"/>
      <c r="BD143" s="1111"/>
    </row>
    <row r="144" spans="1:56" ht="21" hidden="1" customHeight="1" x14ac:dyDescent="0.45">
      <c r="A144" s="1099">
        <f t="shared" si="2"/>
        <v>109</v>
      </c>
      <c r="B144" s="1100"/>
      <c r="C144" s="1101"/>
      <c r="D144" s="1102"/>
      <c r="E144" s="1102"/>
      <c r="F144" s="1102"/>
      <c r="G144" s="1102"/>
      <c r="H144" s="1102"/>
      <c r="I144" s="1102"/>
      <c r="J144" s="1102"/>
      <c r="K144" s="1102"/>
      <c r="L144" s="1102"/>
      <c r="M144" s="1102"/>
      <c r="N144" s="1102"/>
      <c r="O144" s="1102"/>
      <c r="P144" s="296"/>
      <c r="Q144" s="297"/>
      <c r="R144" s="1101"/>
      <c r="S144" s="1102"/>
      <c r="T144" s="1102"/>
      <c r="U144" s="1102"/>
      <c r="V144" s="1102"/>
      <c r="W144" s="1102"/>
      <c r="X144" s="1102"/>
      <c r="Y144" s="1102"/>
      <c r="Z144" s="1102"/>
      <c r="AA144" s="1102"/>
      <c r="AB144" s="1102"/>
      <c r="AC144" s="1102"/>
      <c r="AD144" s="1102"/>
      <c r="AE144" s="1102"/>
      <c r="AF144" s="1103"/>
      <c r="AG144" s="1103"/>
      <c r="AH144" s="1103"/>
      <c r="AI144" s="1103"/>
      <c r="AJ144" s="1103"/>
      <c r="AK144" s="1103"/>
      <c r="AL144" s="1104"/>
      <c r="AM144" s="1105"/>
      <c r="AN144" s="1106"/>
      <c r="AO144" s="298"/>
      <c r="AP144" s="1107"/>
      <c r="AQ144" s="1102"/>
      <c r="AR144" s="1102"/>
      <c r="AS144" s="1102"/>
      <c r="AT144" s="1102"/>
      <c r="AU144" s="1102"/>
      <c r="AV144" s="1102"/>
      <c r="AW144" s="1102"/>
      <c r="AX144" s="1108"/>
      <c r="AY144" s="1109"/>
      <c r="AZ144" s="1110"/>
      <c r="BA144" s="1110"/>
      <c r="BB144" s="1110"/>
      <c r="BC144" s="1110"/>
      <c r="BD144" s="1111"/>
    </row>
    <row r="145" spans="1:56" ht="21" hidden="1" customHeight="1" x14ac:dyDescent="0.45">
      <c r="A145" s="1099">
        <f t="shared" si="2"/>
        <v>110</v>
      </c>
      <c r="B145" s="1100"/>
      <c r="C145" s="1101"/>
      <c r="D145" s="1102"/>
      <c r="E145" s="1102"/>
      <c r="F145" s="1102"/>
      <c r="G145" s="1102"/>
      <c r="H145" s="1102"/>
      <c r="I145" s="1102"/>
      <c r="J145" s="1102"/>
      <c r="K145" s="1102"/>
      <c r="L145" s="1102"/>
      <c r="M145" s="1102"/>
      <c r="N145" s="1102"/>
      <c r="O145" s="1102"/>
      <c r="P145" s="296"/>
      <c r="Q145" s="297"/>
      <c r="R145" s="1101"/>
      <c r="S145" s="1102"/>
      <c r="T145" s="1102"/>
      <c r="U145" s="1102"/>
      <c r="V145" s="1102"/>
      <c r="W145" s="1102"/>
      <c r="X145" s="1102"/>
      <c r="Y145" s="1102"/>
      <c r="Z145" s="1102"/>
      <c r="AA145" s="1102"/>
      <c r="AB145" s="1102"/>
      <c r="AC145" s="1102"/>
      <c r="AD145" s="1102"/>
      <c r="AE145" s="1102"/>
      <c r="AF145" s="1103"/>
      <c r="AG145" s="1103"/>
      <c r="AH145" s="1103"/>
      <c r="AI145" s="1103"/>
      <c r="AJ145" s="1103"/>
      <c r="AK145" s="1103"/>
      <c r="AL145" s="1104"/>
      <c r="AM145" s="1105"/>
      <c r="AN145" s="1106"/>
      <c r="AO145" s="298"/>
      <c r="AP145" s="1107"/>
      <c r="AQ145" s="1102"/>
      <c r="AR145" s="1102"/>
      <c r="AS145" s="1102"/>
      <c r="AT145" s="1102"/>
      <c r="AU145" s="1102"/>
      <c r="AV145" s="1102"/>
      <c r="AW145" s="1102"/>
      <c r="AX145" s="1108"/>
      <c r="AY145" s="1109"/>
      <c r="AZ145" s="1110"/>
      <c r="BA145" s="1110"/>
      <c r="BB145" s="1110"/>
      <c r="BC145" s="1110"/>
      <c r="BD145" s="1111"/>
    </row>
    <row r="146" spans="1:56" ht="21" hidden="1" customHeight="1" x14ac:dyDescent="0.45">
      <c r="A146" s="1099">
        <f t="shared" si="2"/>
        <v>111</v>
      </c>
      <c r="B146" s="1100"/>
      <c r="C146" s="1101"/>
      <c r="D146" s="1102"/>
      <c r="E146" s="1102"/>
      <c r="F146" s="1102"/>
      <c r="G146" s="1102"/>
      <c r="H146" s="1102"/>
      <c r="I146" s="1102"/>
      <c r="J146" s="1102"/>
      <c r="K146" s="1102"/>
      <c r="L146" s="1102"/>
      <c r="M146" s="1102"/>
      <c r="N146" s="1102"/>
      <c r="O146" s="1102"/>
      <c r="P146" s="296"/>
      <c r="Q146" s="297"/>
      <c r="R146" s="1101"/>
      <c r="S146" s="1102"/>
      <c r="T146" s="1102"/>
      <c r="U146" s="1102"/>
      <c r="V146" s="1102"/>
      <c r="W146" s="1102"/>
      <c r="X146" s="1102"/>
      <c r="Y146" s="1102"/>
      <c r="Z146" s="1102"/>
      <c r="AA146" s="1102"/>
      <c r="AB146" s="1102"/>
      <c r="AC146" s="1102"/>
      <c r="AD146" s="1102"/>
      <c r="AE146" s="1102"/>
      <c r="AF146" s="1103"/>
      <c r="AG146" s="1103"/>
      <c r="AH146" s="1103"/>
      <c r="AI146" s="1103"/>
      <c r="AJ146" s="1103"/>
      <c r="AK146" s="1103"/>
      <c r="AL146" s="1104"/>
      <c r="AM146" s="1105"/>
      <c r="AN146" s="1106"/>
      <c r="AO146" s="298"/>
      <c r="AP146" s="1107"/>
      <c r="AQ146" s="1102"/>
      <c r="AR146" s="1102"/>
      <c r="AS146" s="1102"/>
      <c r="AT146" s="1102"/>
      <c r="AU146" s="1102"/>
      <c r="AV146" s="1102"/>
      <c r="AW146" s="1102"/>
      <c r="AX146" s="1108"/>
      <c r="AY146" s="1109"/>
      <c r="AZ146" s="1110"/>
      <c r="BA146" s="1110"/>
      <c r="BB146" s="1110"/>
      <c r="BC146" s="1110"/>
      <c r="BD146" s="1111"/>
    </row>
    <row r="147" spans="1:56" ht="21" hidden="1" customHeight="1" x14ac:dyDescent="0.45">
      <c r="A147" s="1099">
        <f t="shared" si="2"/>
        <v>112</v>
      </c>
      <c r="B147" s="1100"/>
      <c r="C147" s="1101"/>
      <c r="D147" s="1102"/>
      <c r="E147" s="1102"/>
      <c r="F147" s="1102"/>
      <c r="G147" s="1102"/>
      <c r="H147" s="1102"/>
      <c r="I147" s="1102"/>
      <c r="J147" s="1102"/>
      <c r="K147" s="1102"/>
      <c r="L147" s="1102"/>
      <c r="M147" s="1102"/>
      <c r="N147" s="1102"/>
      <c r="O147" s="1102"/>
      <c r="P147" s="296"/>
      <c r="Q147" s="297"/>
      <c r="R147" s="1101"/>
      <c r="S147" s="1102"/>
      <c r="T147" s="1102"/>
      <c r="U147" s="1102"/>
      <c r="V147" s="1102"/>
      <c r="W147" s="1102"/>
      <c r="X147" s="1102"/>
      <c r="Y147" s="1102"/>
      <c r="Z147" s="1102"/>
      <c r="AA147" s="1102"/>
      <c r="AB147" s="1102"/>
      <c r="AC147" s="1102"/>
      <c r="AD147" s="1102"/>
      <c r="AE147" s="1102"/>
      <c r="AF147" s="1103"/>
      <c r="AG147" s="1103"/>
      <c r="AH147" s="1103"/>
      <c r="AI147" s="1103"/>
      <c r="AJ147" s="1103"/>
      <c r="AK147" s="1103"/>
      <c r="AL147" s="1104"/>
      <c r="AM147" s="1105"/>
      <c r="AN147" s="1106"/>
      <c r="AO147" s="298"/>
      <c r="AP147" s="1107"/>
      <c r="AQ147" s="1102"/>
      <c r="AR147" s="1102"/>
      <c r="AS147" s="1102"/>
      <c r="AT147" s="1102"/>
      <c r="AU147" s="1102"/>
      <c r="AV147" s="1102"/>
      <c r="AW147" s="1102"/>
      <c r="AX147" s="1108"/>
      <c r="AY147" s="1109"/>
      <c r="AZ147" s="1110"/>
      <c r="BA147" s="1110"/>
      <c r="BB147" s="1110"/>
      <c r="BC147" s="1110"/>
      <c r="BD147" s="1111"/>
    </row>
    <row r="148" spans="1:56" ht="21" hidden="1" customHeight="1" x14ac:dyDescent="0.45">
      <c r="A148" s="1099">
        <f t="shared" si="2"/>
        <v>113</v>
      </c>
      <c r="B148" s="1100"/>
      <c r="C148" s="1101"/>
      <c r="D148" s="1102"/>
      <c r="E148" s="1102"/>
      <c r="F148" s="1102"/>
      <c r="G148" s="1102"/>
      <c r="H148" s="1102"/>
      <c r="I148" s="1102"/>
      <c r="J148" s="1102"/>
      <c r="K148" s="1102"/>
      <c r="L148" s="1102"/>
      <c r="M148" s="1102"/>
      <c r="N148" s="1102"/>
      <c r="O148" s="1102"/>
      <c r="P148" s="296"/>
      <c r="Q148" s="297"/>
      <c r="R148" s="1101"/>
      <c r="S148" s="1102"/>
      <c r="T148" s="1102"/>
      <c r="U148" s="1102"/>
      <c r="V148" s="1102"/>
      <c r="W148" s="1102"/>
      <c r="X148" s="1102"/>
      <c r="Y148" s="1102"/>
      <c r="Z148" s="1102"/>
      <c r="AA148" s="1102"/>
      <c r="AB148" s="1102"/>
      <c r="AC148" s="1102"/>
      <c r="AD148" s="1102"/>
      <c r="AE148" s="1102"/>
      <c r="AF148" s="1103"/>
      <c r="AG148" s="1103"/>
      <c r="AH148" s="1103"/>
      <c r="AI148" s="1103"/>
      <c r="AJ148" s="1103"/>
      <c r="AK148" s="1103"/>
      <c r="AL148" s="1104"/>
      <c r="AM148" s="1105"/>
      <c r="AN148" s="1106"/>
      <c r="AO148" s="298"/>
      <c r="AP148" s="1107"/>
      <c r="AQ148" s="1102"/>
      <c r="AR148" s="1102"/>
      <c r="AS148" s="1102"/>
      <c r="AT148" s="1102"/>
      <c r="AU148" s="1102"/>
      <c r="AV148" s="1102"/>
      <c r="AW148" s="1102"/>
      <c r="AX148" s="1108"/>
      <c r="AY148" s="1109"/>
      <c r="AZ148" s="1110"/>
      <c r="BA148" s="1110"/>
      <c r="BB148" s="1110"/>
      <c r="BC148" s="1110"/>
      <c r="BD148" s="1111"/>
    </row>
    <row r="149" spans="1:56" ht="21" hidden="1" customHeight="1" x14ac:dyDescent="0.45">
      <c r="A149" s="1099">
        <f t="shared" si="2"/>
        <v>114</v>
      </c>
      <c r="B149" s="1100"/>
      <c r="C149" s="1101"/>
      <c r="D149" s="1102"/>
      <c r="E149" s="1102"/>
      <c r="F149" s="1102"/>
      <c r="G149" s="1102"/>
      <c r="H149" s="1102"/>
      <c r="I149" s="1102"/>
      <c r="J149" s="1102"/>
      <c r="K149" s="1102"/>
      <c r="L149" s="1102"/>
      <c r="M149" s="1102"/>
      <c r="N149" s="1102"/>
      <c r="O149" s="1102"/>
      <c r="P149" s="296"/>
      <c r="Q149" s="297"/>
      <c r="R149" s="1101"/>
      <c r="S149" s="1102"/>
      <c r="T149" s="1102"/>
      <c r="U149" s="1102"/>
      <c r="V149" s="1102"/>
      <c r="W149" s="1102"/>
      <c r="X149" s="1102"/>
      <c r="Y149" s="1102"/>
      <c r="Z149" s="1102"/>
      <c r="AA149" s="1102"/>
      <c r="AB149" s="1102"/>
      <c r="AC149" s="1102"/>
      <c r="AD149" s="1102"/>
      <c r="AE149" s="1102"/>
      <c r="AF149" s="1103"/>
      <c r="AG149" s="1103"/>
      <c r="AH149" s="1103"/>
      <c r="AI149" s="1103"/>
      <c r="AJ149" s="1103"/>
      <c r="AK149" s="1103"/>
      <c r="AL149" s="1104"/>
      <c r="AM149" s="1105"/>
      <c r="AN149" s="1106"/>
      <c r="AO149" s="298"/>
      <c r="AP149" s="1107"/>
      <c r="AQ149" s="1102"/>
      <c r="AR149" s="1102"/>
      <c r="AS149" s="1102"/>
      <c r="AT149" s="1102"/>
      <c r="AU149" s="1102"/>
      <c r="AV149" s="1102"/>
      <c r="AW149" s="1102"/>
      <c r="AX149" s="1108"/>
      <c r="AY149" s="1109"/>
      <c r="AZ149" s="1110"/>
      <c r="BA149" s="1110"/>
      <c r="BB149" s="1110"/>
      <c r="BC149" s="1110"/>
      <c r="BD149" s="1111"/>
    </row>
    <row r="150" spans="1:56" ht="21" hidden="1" customHeight="1" x14ac:dyDescent="0.45">
      <c r="A150" s="1099">
        <f t="shared" si="2"/>
        <v>115</v>
      </c>
      <c r="B150" s="1100"/>
      <c r="C150" s="1101"/>
      <c r="D150" s="1102"/>
      <c r="E150" s="1102"/>
      <c r="F150" s="1102"/>
      <c r="G150" s="1102"/>
      <c r="H150" s="1102"/>
      <c r="I150" s="1102"/>
      <c r="J150" s="1102"/>
      <c r="K150" s="1102"/>
      <c r="L150" s="1102"/>
      <c r="M150" s="1102"/>
      <c r="N150" s="1102"/>
      <c r="O150" s="1102"/>
      <c r="P150" s="296"/>
      <c r="Q150" s="297"/>
      <c r="R150" s="1101"/>
      <c r="S150" s="1102"/>
      <c r="T150" s="1102"/>
      <c r="U150" s="1102"/>
      <c r="V150" s="1102"/>
      <c r="W150" s="1102"/>
      <c r="X150" s="1102"/>
      <c r="Y150" s="1102"/>
      <c r="Z150" s="1102"/>
      <c r="AA150" s="1102"/>
      <c r="AB150" s="1102"/>
      <c r="AC150" s="1102"/>
      <c r="AD150" s="1102"/>
      <c r="AE150" s="1102"/>
      <c r="AF150" s="1103"/>
      <c r="AG150" s="1103"/>
      <c r="AH150" s="1103"/>
      <c r="AI150" s="1103"/>
      <c r="AJ150" s="1103"/>
      <c r="AK150" s="1103"/>
      <c r="AL150" s="1104"/>
      <c r="AM150" s="1105"/>
      <c r="AN150" s="1106"/>
      <c r="AO150" s="298"/>
      <c r="AP150" s="1107"/>
      <c r="AQ150" s="1102"/>
      <c r="AR150" s="1102"/>
      <c r="AS150" s="1102"/>
      <c r="AT150" s="1102"/>
      <c r="AU150" s="1102"/>
      <c r="AV150" s="1102"/>
      <c r="AW150" s="1102"/>
      <c r="AX150" s="1108"/>
      <c r="AY150" s="1109"/>
      <c r="AZ150" s="1110"/>
      <c r="BA150" s="1110"/>
      <c r="BB150" s="1110"/>
      <c r="BC150" s="1110"/>
      <c r="BD150" s="1111"/>
    </row>
    <row r="151" spans="1:56" ht="21" hidden="1" customHeight="1" x14ac:dyDescent="0.45">
      <c r="A151" s="1099">
        <f t="shared" si="2"/>
        <v>116</v>
      </c>
      <c r="B151" s="1100"/>
      <c r="C151" s="1101"/>
      <c r="D151" s="1102"/>
      <c r="E151" s="1102"/>
      <c r="F151" s="1102"/>
      <c r="G151" s="1102"/>
      <c r="H151" s="1102"/>
      <c r="I151" s="1102"/>
      <c r="J151" s="1102"/>
      <c r="K151" s="1102"/>
      <c r="L151" s="1102"/>
      <c r="M151" s="1102"/>
      <c r="N151" s="1102"/>
      <c r="O151" s="1102"/>
      <c r="P151" s="296"/>
      <c r="Q151" s="297"/>
      <c r="R151" s="1101"/>
      <c r="S151" s="1102"/>
      <c r="T151" s="1102"/>
      <c r="U151" s="1102"/>
      <c r="V151" s="1102"/>
      <c r="W151" s="1102"/>
      <c r="X151" s="1102"/>
      <c r="Y151" s="1102"/>
      <c r="Z151" s="1102"/>
      <c r="AA151" s="1102"/>
      <c r="AB151" s="1102"/>
      <c r="AC151" s="1102"/>
      <c r="AD151" s="1102"/>
      <c r="AE151" s="1102"/>
      <c r="AF151" s="1103"/>
      <c r="AG151" s="1103"/>
      <c r="AH151" s="1103"/>
      <c r="AI151" s="1103"/>
      <c r="AJ151" s="1103"/>
      <c r="AK151" s="1103"/>
      <c r="AL151" s="1104"/>
      <c r="AM151" s="1105"/>
      <c r="AN151" s="1106"/>
      <c r="AO151" s="298"/>
      <c r="AP151" s="1107"/>
      <c r="AQ151" s="1102"/>
      <c r="AR151" s="1102"/>
      <c r="AS151" s="1102"/>
      <c r="AT151" s="1102"/>
      <c r="AU151" s="1102"/>
      <c r="AV151" s="1102"/>
      <c r="AW151" s="1102"/>
      <c r="AX151" s="1108"/>
      <c r="AY151" s="1109"/>
      <c r="AZ151" s="1110"/>
      <c r="BA151" s="1110"/>
      <c r="BB151" s="1110"/>
      <c r="BC151" s="1110"/>
      <c r="BD151" s="1111"/>
    </row>
    <row r="152" spans="1:56" ht="21" hidden="1" customHeight="1" x14ac:dyDescent="0.45">
      <c r="A152" s="1099">
        <f t="shared" si="2"/>
        <v>117</v>
      </c>
      <c r="B152" s="1100"/>
      <c r="C152" s="1101"/>
      <c r="D152" s="1102"/>
      <c r="E152" s="1102"/>
      <c r="F152" s="1102"/>
      <c r="G152" s="1102"/>
      <c r="H152" s="1102"/>
      <c r="I152" s="1102"/>
      <c r="J152" s="1102"/>
      <c r="K152" s="1102"/>
      <c r="L152" s="1102"/>
      <c r="M152" s="1102"/>
      <c r="N152" s="1102"/>
      <c r="O152" s="1102"/>
      <c r="P152" s="296"/>
      <c r="Q152" s="297"/>
      <c r="R152" s="1101"/>
      <c r="S152" s="1102"/>
      <c r="T152" s="1102"/>
      <c r="U152" s="1102"/>
      <c r="V152" s="1102"/>
      <c r="W152" s="1102"/>
      <c r="X152" s="1102"/>
      <c r="Y152" s="1102"/>
      <c r="Z152" s="1102"/>
      <c r="AA152" s="1102"/>
      <c r="AB152" s="1102"/>
      <c r="AC152" s="1102"/>
      <c r="AD152" s="1102"/>
      <c r="AE152" s="1102"/>
      <c r="AF152" s="1103"/>
      <c r="AG152" s="1103"/>
      <c r="AH152" s="1103"/>
      <c r="AI152" s="1103"/>
      <c r="AJ152" s="1103"/>
      <c r="AK152" s="1103"/>
      <c r="AL152" s="1104"/>
      <c r="AM152" s="1105"/>
      <c r="AN152" s="1106"/>
      <c r="AO152" s="298"/>
      <c r="AP152" s="1107"/>
      <c r="AQ152" s="1102"/>
      <c r="AR152" s="1102"/>
      <c r="AS152" s="1102"/>
      <c r="AT152" s="1102"/>
      <c r="AU152" s="1102"/>
      <c r="AV152" s="1102"/>
      <c r="AW152" s="1102"/>
      <c r="AX152" s="1108"/>
      <c r="AY152" s="1109"/>
      <c r="AZ152" s="1110"/>
      <c r="BA152" s="1110"/>
      <c r="BB152" s="1110"/>
      <c r="BC152" s="1110"/>
      <c r="BD152" s="1111"/>
    </row>
    <row r="153" spans="1:56" ht="21" hidden="1" customHeight="1" x14ac:dyDescent="0.45">
      <c r="A153" s="1099">
        <f t="shared" si="2"/>
        <v>118</v>
      </c>
      <c r="B153" s="1100"/>
      <c r="C153" s="1101"/>
      <c r="D153" s="1102"/>
      <c r="E153" s="1102"/>
      <c r="F153" s="1102"/>
      <c r="G153" s="1102"/>
      <c r="H153" s="1102"/>
      <c r="I153" s="1102"/>
      <c r="J153" s="1102"/>
      <c r="K153" s="1102"/>
      <c r="L153" s="1102"/>
      <c r="M153" s="1102"/>
      <c r="N153" s="1102"/>
      <c r="O153" s="1102"/>
      <c r="P153" s="296"/>
      <c r="Q153" s="297"/>
      <c r="R153" s="1101"/>
      <c r="S153" s="1102"/>
      <c r="T153" s="1102"/>
      <c r="U153" s="1102"/>
      <c r="V153" s="1102"/>
      <c r="W153" s="1102"/>
      <c r="X153" s="1102"/>
      <c r="Y153" s="1102"/>
      <c r="Z153" s="1102"/>
      <c r="AA153" s="1102"/>
      <c r="AB153" s="1102"/>
      <c r="AC153" s="1102"/>
      <c r="AD153" s="1102"/>
      <c r="AE153" s="1102"/>
      <c r="AF153" s="1103"/>
      <c r="AG153" s="1103"/>
      <c r="AH153" s="1103"/>
      <c r="AI153" s="1103"/>
      <c r="AJ153" s="1103"/>
      <c r="AK153" s="1103"/>
      <c r="AL153" s="1104"/>
      <c r="AM153" s="1105"/>
      <c r="AN153" s="1106"/>
      <c r="AO153" s="298"/>
      <c r="AP153" s="1107"/>
      <c r="AQ153" s="1102"/>
      <c r="AR153" s="1102"/>
      <c r="AS153" s="1102"/>
      <c r="AT153" s="1102"/>
      <c r="AU153" s="1102"/>
      <c r="AV153" s="1102"/>
      <c r="AW153" s="1102"/>
      <c r="AX153" s="1108"/>
      <c r="AY153" s="1109"/>
      <c r="AZ153" s="1110"/>
      <c r="BA153" s="1110"/>
      <c r="BB153" s="1110"/>
      <c r="BC153" s="1110"/>
      <c r="BD153" s="1111"/>
    </row>
    <row r="154" spans="1:56" ht="21" hidden="1" customHeight="1" x14ac:dyDescent="0.45">
      <c r="A154" s="1099">
        <f t="shared" si="2"/>
        <v>119</v>
      </c>
      <c r="B154" s="1100"/>
      <c r="C154" s="1101"/>
      <c r="D154" s="1102"/>
      <c r="E154" s="1102"/>
      <c r="F154" s="1102"/>
      <c r="G154" s="1102"/>
      <c r="H154" s="1102"/>
      <c r="I154" s="1102"/>
      <c r="J154" s="1102"/>
      <c r="K154" s="1102"/>
      <c r="L154" s="1102"/>
      <c r="M154" s="1102"/>
      <c r="N154" s="1102"/>
      <c r="O154" s="1102"/>
      <c r="P154" s="296"/>
      <c r="Q154" s="297"/>
      <c r="R154" s="1101"/>
      <c r="S154" s="1102"/>
      <c r="T154" s="1102"/>
      <c r="U154" s="1102"/>
      <c r="V154" s="1102"/>
      <c r="W154" s="1102"/>
      <c r="X154" s="1102"/>
      <c r="Y154" s="1102"/>
      <c r="Z154" s="1102"/>
      <c r="AA154" s="1102"/>
      <c r="AB154" s="1102"/>
      <c r="AC154" s="1102"/>
      <c r="AD154" s="1102"/>
      <c r="AE154" s="1102"/>
      <c r="AF154" s="1103"/>
      <c r="AG154" s="1103"/>
      <c r="AH154" s="1103"/>
      <c r="AI154" s="1103"/>
      <c r="AJ154" s="1103"/>
      <c r="AK154" s="1103"/>
      <c r="AL154" s="1104"/>
      <c r="AM154" s="1105"/>
      <c r="AN154" s="1106"/>
      <c r="AO154" s="298"/>
      <c r="AP154" s="1107"/>
      <c r="AQ154" s="1102"/>
      <c r="AR154" s="1102"/>
      <c r="AS154" s="1102"/>
      <c r="AT154" s="1102"/>
      <c r="AU154" s="1102"/>
      <c r="AV154" s="1102"/>
      <c r="AW154" s="1102"/>
      <c r="AX154" s="1108"/>
      <c r="AY154" s="1109"/>
      <c r="AZ154" s="1110"/>
      <c r="BA154" s="1110"/>
      <c r="BB154" s="1110"/>
      <c r="BC154" s="1110"/>
      <c r="BD154" s="1111"/>
    </row>
    <row r="155" spans="1:56" ht="21" hidden="1" customHeight="1" x14ac:dyDescent="0.45">
      <c r="A155" s="1099">
        <f t="shared" si="2"/>
        <v>120</v>
      </c>
      <c r="B155" s="1100"/>
      <c r="C155" s="1101"/>
      <c r="D155" s="1102"/>
      <c r="E155" s="1102"/>
      <c r="F155" s="1102"/>
      <c r="G155" s="1102"/>
      <c r="H155" s="1102"/>
      <c r="I155" s="1102"/>
      <c r="J155" s="1102"/>
      <c r="K155" s="1102"/>
      <c r="L155" s="1102"/>
      <c r="M155" s="1102"/>
      <c r="N155" s="1102"/>
      <c r="O155" s="1102"/>
      <c r="P155" s="296"/>
      <c r="Q155" s="297"/>
      <c r="R155" s="1101"/>
      <c r="S155" s="1102"/>
      <c r="T155" s="1102"/>
      <c r="U155" s="1102"/>
      <c r="V155" s="1102"/>
      <c r="W155" s="1102"/>
      <c r="X155" s="1102"/>
      <c r="Y155" s="1102"/>
      <c r="Z155" s="1102"/>
      <c r="AA155" s="1102"/>
      <c r="AB155" s="1102"/>
      <c r="AC155" s="1102"/>
      <c r="AD155" s="1102"/>
      <c r="AE155" s="1102"/>
      <c r="AF155" s="1103"/>
      <c r="AG155" s="1103"/>
      <c r="AH155" s="1103"/>
      <c r="AI155" s="1103"/>
      <c r="AJ155" s="1103"/>
      <c r="AK155" s="1103"/>
      <c r="AL155" s="1104"/>
      <c r="AM155" s="1105"/>
      <c r="AN155" s="1106"/>
      <c r="AO155" s="298"/>
      <c r="AP155" s="1107"/>
      <c r="AQ155" s="1102"/>
      <c r="AR155" s="1102"/>
      <c r="AS155" s="1102"/>
      <c r="AT155" s="1102"/>
      <c r="AU155" s="1102"/>
      <c r="AV155" s="1102"/>
      <c r="AW155" s="1102"/>
      <c r="AX155" s="1108"/>
      <c r="AY155" s="1109"/>
      <c r="AZ155" s="1110"/>
      <c r="BA155" s="1110"/>
      <c r="BB155" s="1110"/>
      <c r="BC155" s="1110"/>
      <c r="BD155" s="1111"/>
    </row>
    <row r="156" spans="1:56" ht="21" hidden="1" customHeight="1" x14ac:dyDescent="0.45">
      <c r="A156" s="1099">
        <f t="shared" si="2"/>
        <v>121</v>
      </c>
      <c r="B156" s="1100"/>
      <c r="C156" s="1101"/>
      <c r="D156" s="1102"/>
      <c r="E156" s="1102"/>
      <c r="F156" s="1102"/>
      <c r="G156" s="1102"/>
      <c r="H156" s="1102"/>
      <c r="I156" s="1102"/>
      <c r="J156" s="1102"/>
      <c r="K156" s="1102"/>
      <c r="L156" s="1102"/>
      <c r="M156" s="1102"/>
      <c r="N156" s="1102"/>
      <c r="O156" s="1102"/>
      <c r="P156" s="296"/>
      <c r="Q156" s="297"/>
      <c r="R156" s="1101"/>
      <c r="S156" s="1102"/>
      <c r="T156" s="1102"/>
      <c r="U156" s="1102"/>
      <c r="V156" s="1102"/>
      <c r="W156" s="1102"/>
      <c r="X156" s="1102"/>
      <c r="Y156" s="1102"/>
      <c r="Z156" s="1102"/>
      <c r="AA156" s="1102"/>
      <c r="AB156" s="1102"/>
      <c r="AC156" s="1102"/>
      <c r="AD156" s="1102"/>
      <c r="AE156" s="1102"/>
      <c r="AF156" s="1103"/>
      <c r="AG156" s="1103"/>
      <c r="AH156" s="1103"/>
      <c r="AI156" s="1103"/>
      <c r="AJ156" s="1103"/>
      <c r="AK156" s="1103"/>
      <c r="AL156" s="1104"/>
      <c r="AM156" s="1105"/>
      <c r="AN156" s="1106"/>
      <c r="AO156" s="298"/>
      <c r="AP156" s="1107"/>
      <c r="AQ156" s="1102"/>
      <c r="AR156" s="1102"/>
      <c r="AS156" s="1102"/>
      <c r="AT156" s="1102"/>
      <c r="AU156" s="1102"/>
      <c r="AV156" s="1102"/>
      <c r="AW156" s="1102"/>
      <c r="AX156" s="1108"/>
      <c r="AY156" s="1109"/>
      <c r="AZ156" s="1110"/>
      <c r="BA156" s="1110"/>
      <c r="BB156" s="1110"/>
      <c r="BC156" s="1110"/>
      <c r="BD156" s="1111"/>
    </row>
    <row r="157" spans="1:56" ht="21" hidden="1" customHeight="1" x14ac:dyDescent="0.45">
      <c r="A157" s="1099">
        <f t="shared" si="2"/>
        <v>122</v>
      </c>
      <c r="B157" s="1100"/>
      <c r="C157" s="1101"/>
      <c r="D157" s="1102"/>
      <c r="E157" s="1102"/>
      <c r="F157" s="1102"/>
      <c r="G157" s="1102"/>
      <c r="H157" s="1102"/>
      <c r="I157" s="1102"/>
      <c r="J157" s="1102"/>
      <c r="K157" s="1102"/>
      <c r="L157" s="1102"/>
      <c r="M157" s="1102"/>
      <c r="N157" s="1102"/>
      <c r="O157" s="1102"/>
      <c r="P157" s="296"/>
      <c r="Q157" s="297"/>
      <c r="R157" s="1101"/>
      <c r="S157" s="1102"/>
      <c r="T157" s="1102"/>
      <c r="U157" s="1102"/>
      <c r="V157" s="1102"/>
      <c r="W157" s="1102"/>
      <c r="X157" s="1102"/>
      <c r="Y157" s="1102"/>
      <c r="Z157" s="1102"/>
      <c r="AA157" s="1102"/>
      <c r="AB157" s="1102"/>
      <c r="AC157" s="1102"/>
      <c r="AD157" s="1102"/>
      <c r="AE157" s="1102"/>
      <c r="AF157" s="1103"/>
      <c r="AG157" s="1103"/>
      <c r="AH157" s="1103"/>
      <c r="AI157" s="1103"/>
      <c r="AJ157" s="1103"/>
      <c r="AK157" s="1103"/>
      <c r="AL157" s="1104"/>
      <c r="AM157" s="1105"/>
      <c r="AN157" s="1106"/>
      <c r="AO157" s="298"/>
      <c r="AP157" s="1107"/>
      <c r="AQ157" s="1102"/>
      <c r="AR157" s="1102"/>
      <c r="AS157" s="1102"/>
      <c r="AT157" s="1102"/>
      <c r="AU157" s="1102"/>
      <c r="AV157" s="1102"/>
      <c r="AW157" s="1102"/>
      <c r="AX157" s="1108"/>
      <c r="AY157" s="1109"/>
      <c r="AZ157" s="1110"/>
      <c r="BA157" s="1110"/>
      <c r="BB157" s="1110"/>
      <c r="BC157" s="1110"/>
      <c r="BD157" s="1111"/>
    </row>
    <row r="158" spans="1:56" ht="21" hidden="1" customHeight="1" x14ac:dyDescent="0.45">
      <c r="A158" s="1099">
        <f t="shared" si="2"/>
        <v>123</v>
      </c>
      <c r="B158" s="1100"/>
      <c r="C158" s="1101"/>
      <c r="D158" s="1102"/>
      <c r="E158" s="1102"/>
      <c r="F158" s="1102"/>
      <c r="G158" s="1102"/>
      <c r="H158" s="1102"/>
      <c r="I158" s="1102"/>
      <c r="J158" s="1102"/>
      <c r="K158" s="1102"/>
      <c r="L158" s="1102"/>
      <c r="M158" s="1102"/>
      <c r="N158" s="1102"/>
      <c r="O158" s="1102"/>
      <c r="P158" s="296"/>
      <c r="Q158" s="297"/>
      <c r="R158" s="1101"/>
      <c r="S158" s="1102"/>
      <c r="T158" s="1102"/>
      <c r="U158" s="1102"/>
      <c r="V158" s="1102"/>
      <c r="W158" s="1102"/>
      <c r="X158" s="1102"/>
      <c r="Y158" s="1102"/>
      <c r="Z158" s="1102"/>
      <c r="AA158" s="1102"/>
      <c r="AB158" s="1102"/>
      <c r="AC158" s="1102"/>
      <c r="AD158" s="1102"/>
      <c r="AE158" s="1102"/>
      <c r="AF158" s="1103"/>
      <c r="AG158" s="1103"/>
      <c r="AH158" s="1103"/>
      <c r="AI158" s="1103"/>
      <c r="AJ158" s="1103"/>
      <c r="AK158" s="1103"/>
      <c r="AL158" s="1104"/>
      <c r="AM158" s="1105"/>
      <c r="AN158" s="1106"/>
      <c r="AO158" s="298"/>
      <c r="AP158" s="1107"/>
      <c r="AQ158" s="1102"/>
      <c r="AR158" s="1102"/>
      <c r="AS158" s="1102"/>
      <c r="AT158" s="1102"/>
      <c r="AU158" s="1102"/>
      <c r="AV158" s="1102"/>
      <c r="AW158" s="1102"/>
      <c r="AX158" s="1108"/>
      <c r="AY158" s="1109"/>
      <c r="AZ158" s="1110"/>
      <c r="BA158" s="1110"/>
      <c r="BB158" s="1110"/>
      <c r="BC158" s="1110"/>
      <c r="BD158" s="1111"/>
    </row>
    <row r="159" spans="1:56" ht="21" hidden="1" customHeight="1" x14ac:dyDescent="0.45">
      <c r="A159" s="1099">
        <f t="shared" si="2"/>
        <v>124</v>
      </c>
      <c r="B159" s="1100"/>
      <c r="C159" s="1101"/>
      <c r="D159" s="1102"/>
      <c r="E159" s="1102"/>
      <c r="F159" s="1102"/>
      <c r="G159" s="1102"/>
      <c r="H159" s="1102"/>
      <c r="I159" s="1102"/>
      <c r="J159" s="1102"/>
      <c r="K159" s="1102"/>
      <c r="L159" s="1102"/>
      <c r="M159" s="1102"/>
      <c r="N159" s="1102"/>
      <c r="O159" s="1102"/>
      <c r="P159" s="296"/>
      <c r="Q159" s="297"/>
      <c r="R159" s="1101"/>
      <c r="S159" s="1102"/>
      <c r="T159" s="1102"/>
      <c r="U159" s="1102"/>
      <c r="V159" s="1102"/>
      <c r="W159" s="1102"/>
      <c r="X159" s="1102"/>
      <c r="Y159" s="1102"/>
      <c r="Z159" s="1102"/>
      <c r="AA159" s="1102"/>
      <c r="AB159" s="1102"/>
      <c r="AC159" s="1102"/>
      <c r="AD159" s="1102"/>
      <c r="AE159" s="1102"/>
      <c r="AF159" s="1103"/>
      <c r="AG159" s="1103"/>
      <c r="AH159" s="1103"/>
      <c r="AI159" s="1103"/>
      <c r="AJ159" s="1103"/>
      <c r="AK159" s="1103"/>
      <c r="AL159" s="1104"/>
      <c r="AM159" s="1105"/>
      <c r="AN159" s="1106"/>
      <c r="AO159" s="298"/>
      <c r="AP159" s="1107"/>
      <c r="AQ159" s="1102"/>
      <c r="AR159" s="1102"/>
      <c r="AS159" s="1102"/>
      <c r="AT159" s="1102"/>
      <c r="AU159" s="1102"/>
      <c r="AV159" s="1102"/>
      <c r="AW159" s="1102"/>
      <c r="AX159" s="1108"/>
      <c r="AY159" s="1109"/>
      <c r="AZ159" s="1110"/>
      <c r="BA159" s="1110"/>
      <c r="BB159" s="1110"/>
      <c r="BC159" s="1110"/>
      <c r="BD159" s="1111"/>
    </row>
    <row r="160" spans="1:56" ht="21" hidden="1" customHeight="1" x14ac:dyDescent="0.45">
      <c r="A160" s="1099">
        <f t="shared" si="2"/>
        <v>125</v>
      </c>
      <c r="B160" s="1100"/>
      <c r="C160" s="1101"/>
      <c r="D160" s="1102"/>
      <c r="E160" s="1102"/>
      <c r="F160" s="1102"/>
      <c r="G160" s="1102"/>
      <c r="H160" s="1102"/>
      <c r="I160" s="1102"/>
      <c r="J160" s="1102"/>
      <c r="K160" s="1102"/>
      <c r="L160" s="1102"/>
      <c r="M160" s="1102"/>
      <c r="N160" s="1102"/>
      <c r="O160" s="1102"/>
      <c r="P160" s="296"/>
      <c r="Q160" s="297"/>
      <c r="R160" s="1101"/>
      <c r="S160" s="1102"/>
      <c r="T160" s="1102"/>
      <c r="U160" s="1102"/>
      <c r="V160" s="1102"/>
      <c r="W160" s="1102"/>
      <c r="X160" s="1102"/>
      <c r="Y160" s="1102"/>
      <c r="Z160" s="1102"/>
      <c r="AA160" s="1102"/>
      <c r="AB160" s="1102"/>
      <c r="AC160" s="1102"/>
      <c r="AD160" s="1102"/>
      <c r="AE160" s="1102"/>
      <c r="AF160" s="1103"/>
      <c r="AG160" s="1103"/>
      <c r="AH160" s="1103"/>
      <c r="AI160" s="1103"/>
      <c r="AJ160" s="1103"/>
      <c r="AK160" s="1103"/>
      <c r="AL160" s="1104"/>
      <c r="AM160" s="1105"/>
      <c r="AN160" s="1106"/>
      <c r="AO160" s="298"/>
      <c r="AP160" s="1107"/>
      <c r="AQ160" s="1102"/>
      <c r="AR160" s="1102"/>
      <c r="AS160" s="1102"/>
      <c r="AT160" s="1102"/>
      <c r="AU160" s="1102"/>
      <c r="AV160" s="1102"/>
      <c r="AW160" s="1102"/>
      <c r="AX160" s="1108"/>
      <c r="AY160" s="1109"/>
      <c r="AZ160" s="1110"/>
      <c r="BA160" s="1110"/>
      <c r="BB160" s="1110"/>
      <c r="BC160" s="1110"/>
      <c r="BD160" s="1111"/>
    </row>
    <row r="161" spans="1:56" ht="21" hidden="1" customHeight="1" x14ac:dyDescent="0.45">
      <c r="A161" s="1099">
        <f t="shared" si="2"/>
        <v>126</v>
      </c>
      <c r="B161" s="1100"/>
      <c r="C161" s="1101"/>
      <c r="D161" s="1102"/>
      <c r="E161" s="1102"/>
      <c r="F161" s="1102"/>
      <c r="G161" s="1102"/>
      <c r="H161" s="1102"/>
      <c r="I161" s="1102"/>
      <c r="J161" s="1102"/>
      <c r="K161" s="1102"/>
      <c r="L161" s="1102"/>
      <c r="M161" s="1102"/>
      <c r="N161" s="1102"/>
      <c r="O161" s="1102"/>
      <c r="P161" s="296"/>
      <c r="Q161" s="297"/>
      <c r="R161" s="1101"/>
      <c r="S161" s="1102"/>
      <c r="T161" s="1102"/>
      <c r="U161" s="1102"/>
      <c r="V161" s="1102"/>
      <c r="W161" s="1102"/>
      <c r="X161" s="1102"/>
      <c r="Y161" s="1102"/>
      <c r="Z161" s="1102"/>
      <c r="AA161" s="1102"/>
      <c r="AB161" s="1102"/>
      <c r="AC161" s="1102"/>
      <c r="AD161" s="1102"/>
      <c r="AE161" s="1102"/>
      <c r="AF161" s="1103"/>
      <c r="AG161" s="1103"/>
      <c r="AH161" s="1103"/>
      <c r="AI161" s="1103"/>
      <c r="AJ161" s="1103"/>
      <c r="AK161" s="1103"/>
      <c r="AL161" s="1104"/>
      <c r="AM161" s="1105"/>
      <c r="AN161" s="1106"/>
      <c r="AO161" s="298"/>
      <c r="AP161" s="1107"/>
      <c r="AQ161" s="1102"/>
      <c r="AR161" s="1102"/>
      <c r="AS161" s="1102"/>
      <c r="AT161" s="1102"/>
      <c r="AU161" s="1102"/>
      <c r="AV161" s="1102"/>
      <c r="AW161" s="1102"/>
      <c r="AX161" s="1108"/>
      <c r="AY161" s="1109"/>
      <c r="AZ161" s="1110"/>
      <c r="BA161" s="1110"/>
      <c r="BB161" s="1110"/>
      <c r="BC161" s="1110"/>
      <c r="BD161" s="1111"/>
    </row>
    <row r="162" spans="1:56" ht="21" hidden="1" customHeight="1" x14ac:dyDescent="0.45">
      <c r="A162" s="1099">
        <f t="shared" si="2"/>
        <v>127</v>
      </c>
      <c r="B162" s="1100"/>
      <c r="C162" s="1101"/>
      <c r="D162" s="1102"/>
      <c r="E162" s="1102"/>
      <c r="F162" s="1102"/>
      <c r="G162" s="1102"/>
      <c r="H162" s="1102"/>
      <c r="I162" s="1102"/>
      <c r="J162" s="1102"/>
      <c r="K162" s="1102"/>
      <c r="L162" s="1102"/>
      <c r="M162" s="1102"/>
      <c r="N162" s="1102"/>
      <c r="O162" s="1102"/>
      <c r="P162" s="296"/>
      <c r="Q162" s="297"/>
      <c r="R162" s="1101"/>
      <c r="S162" s="1102"/>
      <c r="T162" s="1102"/>
      <c r="U162" s="1102"/>
      <c r="V162" s="1102"/>
      <c r="W162" s="1102"/>
      <c r="X162" s="1102"/>
      <c r="Y162" s="1102"/>
      <c r="Z162" s="1102"/>
      <c r="AA162" s="1102"/>
      <c r="AB162" s="1102"/>
      <c r="AC162" s="1102"/>
      <c r="AD162" s="1102"/>
      <c r="AE162" s="1102"/>
      <c r="AF162" s="1103"/>
      <c r="AG162" s="1103"/>
      <c r="AH162" s="1103"/>
      <c r="AI162" s="1103"/>
      <c r="AJ162" s="1103"/>
      <c r="AK162" s="1103"/>
      <c r="AL162" s="1104"/>
      <c r="AM162" s="1105"/>
      <c r="AN162" s="1106"/>
      <c r="AO162" s="298"/>
      <c r="AP162" s="1107"/>
      <c r="AQ162" s="1102"/>
      <c r="AR162" s="1102"/>
      <c r="AS162" s="1102"/>
      <c r="AT162" s="1102"/>
      <c r="AU162" s="1102"/>
      <c r="AV162" s="1102"/>
      <c r="AW162" s="1102"/>
      <c r="AX162" s="1108"/>
      <c r="AY162" s="1109"/>
      <c r="AZ162" s="1110"/>
      <c r="BA162" s="1110"/>
      <c r="BB162" s="1110"/>
      <c r="BC162" s="1110"/>
      <c r="BD162" s="1111"/>
    </row>
    <row r="163" spans="1:56" ht="21" hidden="1" customHeight="1" x14ac:dyDescent="0.45">
      <c r="A163" s="1196">
        <f t="shared" si="2"/>
        <v>128</v>
      </c>
      <c r="B163" s="1197"/>
      <c r="C163" s="1198"/>
      <c r="D163" s="1199"/>
      <c r="E163" s="1199"/>
      <c r="F163" s="1199"/>
      <c r="G163" s="1199"/>
      <c r="H163" s="1199"/>
      <c r="I163" s="1199"/>
      <c r="J163" s="1199"/>
      <c r="K163" s="1199"/>
      <c r="L163" s="1199"/>
      <c r="M163" s="1199"/>
      <c r="N163" s="1199"/>
      <c r="O163" s="1199"/>
      <c r="P163" s="299"/>
      <c r="Q163" s="300"/>
      <c r="R163" s="1198"/>
      <c r="S163" s="1199"/>
      <c r="T163" s="1199"/>
      <c r="U163" s="1199"/>
      <c r="V163" s="1199"/>
      <c r="W163" s="1199"/>
      <c r="X163" s="1199"/>
      <c r="Y163" s="1199"/>
      <c r="Z163" s="1199"/>
      <c r="AA163" s="1199"/>
      <c r="AB163" s="1199"/>
      <c r="AC163" s="1199"/>
      <c r="AD163" s="1199"/>
      <c r="AE163" s="1199"/>
      <c r="AF163" s="1200"/>
      <c r="AG163" s="1200"/>
      <c r="AH163" s="1200"/>
      <c r="AI163" s="1200"/>
      <c r="AJ163" s="1200"/>
      <c r="AK163" s="1200"/>
      <c r="AL163" s="1201"/>
      <c r="AM163" s="1254"/>
      <c r="AN163" s="1255"/>
      <c r="AO163" s="301"/>
      <c r="AP163" s="1241"/>
      <c r="AQ163" s="1199"/>
      <c r="AR163" s="1199"/>
      <c r="AS163" s="1199"/>
      <c r="AT163" s="1199"/>
      <c r="AU163" s="1199"/>
      <c r="AV163" s="1199"/>
      <c r="AW163" s="1199"/>
      <c r="AX163" s="1242"/>
      <c r="AY163" s="1243"/>
      <c r="AZ163" s="1244"/>
      <c r="BA163" s="1244"/>
      <c r="BB163" s="1244"/>
      <c r="BC163" s="1244"/>
      <c r="BD163" s="1245"/>
    </row>
    <row r="164" spans="1:56" ht="2.2000000000000002" customHeight="1" thickBot="1" x14ac:dyDescent="0.5"/>
    <row r="165" spans="1:56" ht="3.5" customHeight="1" thickTop="1" x14ac:dyDescent="0.4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  <c r="BD165" s="130"/>
    </row>
    <row r="166" spans="1:56" ht="14.25" customHeight="1" x14ac:dyDescent="0.45">
      <c r="A166" s="1179" t="s">
        <v>1148</v>
      </c>
      <c r="B166" s="1180"/>
      <c r="C166" s="1183" t="s">
        <v>2043</v>
      </c>
      <c r="D166" s="1184"/>
      <c r="E166" s="1184"/>
      <c r="F166" s="1184"/>
      <c r="G166" s="1184"/>
      <c r="H166" s="1184"/>
      <c r="I166" s="1184"/>
      <c r="J166" s="1184"/>
      <c r="K166" s="1184"/>
      <c r="L166" s="1184"/>
      <c r="M166" s="1184"/>
      <c r="N166" s="1184"/>
      <c r="O166" s="1184"/>
      <c r="P166" s="1184"/>
      <c r="Q166" s="1185"/>
      <c r="R166" s="1202" t="s">
        <v>2042</v>
      </c>
      <c r="S166" s="1203"/>
      <c r="T166" s="1203"/>
      <c r="U166" s="1203"/>
      <c r="V166" s="1203"/>
      <c r="W166" s="1203"/>
      <c r="X166" s="1203"/>
      <c r="Y166" s="1203"/>
      <c r="Z166" s="1203"/>
      <c r="AA166" s="1203"/>
      <c r="AB166" s="1203"/>
      <c r="AC166" s="1203"/>
      <c r="AD166" s="1203"/>
      <c r="AE166" s="1203"/>
      <c r="AF166" s="1204"/>
      <c r="AG166" s="1208" t="s">
        <v>1323</v>
      </c>
      <c r="AH166" s="1209"/>
      <c r="AI166" s="1210"/>
      <c r="AJ166" s="1189" t="s">
        <v>2041</v>
      </c>
      <c r="AK166" s="1190"/>
      <c r="AL166" s="1190"/>
      <c r="AM166" s="1190"/>
      <c r="AN166" s="1190"/>
      <c r="AO166" s="1190"/>
      <c r="AP166" s="1190"/>
      <c r="AQ166" s="1190"/>
      <c r="AR166" s="1190"/>
      <c r="AS166" s="1190"/>
      <c r="AT166" s="1190"/>
      <c r="AU166" s="1190"/>
      <c r="AV166" s="1190"/>
      <c r="AW166" s="1190"/>
      <c r="AX166" s="1190"/>
      <c r="AY166" s="1190"/>
      <c r="AZ166" s="1190"/>
      <c r="BA166" s="1190"/>
      <c r="BB166" s="1190"/>
      <c r="BC166" s="1190"/>
      <c r="BD166" s="1191"/>
    </row>
    <row r="167" spans="1:56" ht="14.25" customHeight="1" x14ac:dyDescent="0.45">
      <c r="A167" s="1181"/>
      <c r="B167" s="1182"/>
      <c r="C167" s="1186"/>
      <c r="D167" s="1187"/>
      <c r="E167" s="1187"/>
      <c r="F167" s="1187"/>
      <c r="G167" s="1187"/>
      <c r="H167" s="1187"/>
      <c r="I167" s="1187"/>
      <c r="J167" s="1187"/>
      <c r="K167" s="1187"/>
      <c r="L167" s="1187"/>
      <c r="M167" s="1187"/>
      <c r="N167" s="1187"/>
      <c r="O167" s="1187"/>
      <c r="P167" s="1187"/>
      <c r="Q167" s="1188"/>
      <c r="R167" s="1192" t="s">
        <v>1954</v>
      </c>
      <c r="S167" s="1193"/>
      <c r="T167" s="1193"/>
      <c r="U167" s="1193"/>
      <c r="V167" s="1193"/>
      <c r="W167" s="1194"/>
      <c r="X167" s="1205" t="s">
        <v>2279</v>
      </c>
      <c r="Y167" s="1206"/>
      <c r="Z167" s="1206"/>
      <c r="AA167" s="1206"/>
      <c r="AB167" s="1206"/>
      <c r="AC167" s="1206"/>
      <c r="AD167" s="1206"/>
      <c r="AE167" s="1206"/>
      <c r="AF167" s="1207"/>
      <c r="AG167" s="1211"/>
      <c r="AH167" s="1212"/>
      <c r="AI167" s="1213"/>
      <c r="AJ167" s="1192" t="s">
        <v>1959</v>
      </c>
      <c r="AK167" s="1193"/>
      <c r="AL167" s="1193"/>
      <c r="AM167" s="1194"/>
      <c r="AN167" s="1195" t="s">
        <v>1960</v>
      </c>
      <c r="AO167" s="1193"/>
      <c r="AP167" s="1193"/>
      <c r="AQ167" s="1193"/>
      <c r="AR167" s="1194"/>
      <c r="AS167" s="1195" t="s">
        <v>1989</v>
      </c>
      <c r="AT167" s="1193"/>
      <c r="AU167" s="1193"/>
      <c r="AV167" s="1193"/>
      <c r="AW167" s="1193"/>
      <c r="AX167" s="1194"/>
      <c r="AY167" s="1235" t="s">
        <v>1962</v>
      </c>
      <c r="AZ167" s="1236"/>
      <c r="BA167" s="1237"/>
      <c r="BB167" s="1235" t="s">
        <v>1963</v>
      </c>
      <c r="BC167" s="1236"/>
      <c r="BD167" s="1238"/>
    </row>
    <row r="168" spans="1:56" ht="23" customHeight="1" x14ac:dyDescent="0.45">
      <c r="A168" s="1214" t="s">
        <v>1229</v>
      </c>
      <c r="B168" s="1215"/>
      <c r="C168" s="1216"/>
      <c r="D168" s="1217"/>
      <c r="E168" s="1217"/>
      <c r="F168" s="1217"/>
      <c r="G168" s="1217"/>
      <c r="H168" s="1217"/>
      <c r="I168" s="1217"/>
      <c r="J168" s="1217"/>
      <c r="K168" s="1217"/>
      <c r="L168" s="1217"/>
      <c r="M168" s="1217"/>
      <c r="N168" s="1217"/>
      <c r="O168" s="1217"/>
      <c r="P168" s="1217"/>
      <c r="Q168" s="1218"/>
      <c r="R168" s="1219"/>
      <c r="S168" s="1220"/>
      <c r="T168" s="1220"/>
      <c r="U168" s="1220"/>
      <c r="V168" s="1220"/>
      <c r="W168" s="1221"/>
      <c r="X168" s="1224"/>
      <c r="Y168" s="1220"/>
      <c r="Z168" s="1220"/>
      <c r="AA168" s="1220"/>
      <c r="AB168" s="1220"/>
      <c r="AC168" s="1220"/>
      <c r="AD168" s="1220"/>
      <c r="AE168" s="1220"/>
      <c r="AF168" s="1221"/>
      <c r="AG168" s="1225"/>
      <c r="AH168" s="1226"/>
      <c r="AI168" s="1227"/>
      <c r="AJ168" s="1223"/>
      <c r="AK168" s="1222"/>
      <c r="AL168" s="1222"/>
      <c r="AM168" s="1222"/>
      <c r="AN168" s="1222"/>
      <c r="AO168" s="1222"/>
      <c r="AP168" s="1222"/>
      <c r="AQ168" s="1222"/>
      <c r="AR168" s="1222"/>
      <c r="AS168" s="1222"/>
      <c r="AT168" s="1222"/>
      <c r="AU168" s="1222"/>
      <c r="AV168" s="1222"/>
      <c r="AW168" s="1222"/>
      <c r="AX168" s="1222"/>
      <c r="AY168" s="1239"/>
      <c r="AZ168" s="1239"/>
      <c r="BA168" s="1239"/>
      <c r="BB168" s="1239"/>
      <c r="BC168" s="1239"/>
      <c r="BD168" s="1240"/>
    </row>
    <row r="169" spans="1:56" ht="23" customHeight="1" x14ac:dyDescent="0.45">
      <c r="A169" s="1073" t="s">
        <v>1245</v>
      </c>
      <c r="B169" s="1074"/>
      <c r="C169" s="1070"/>
      <c r="D169" s="1071"/>
      <c r="E169" s="1071"/>
      <c r="F169" s="1071"/>
      <c r="G169" s="1071"/>
      <c r="H169" s="1071"/>
      <c r="I169" s="1071"/>
      <c r="J169" s="1071"/>
      <c r="K169" s="1071"/>
      <c r="L169" s="1071"/>
      <c r="M169" s="1071"/>
      <c r="N169" s="1071"/>
      <c r="O169" s="1071"/>
      <c r="P169" s="1071"/>
      <c r="Q169" s="1072"/>
      <c r="R169" s="1067"/>
      <c r="S169" s="1068"/>
      <c r="T169" s="1068"/>
      <c r="U169" s="1068"/>
      <c r="V169" s="1068"/>
      <c r="W169" s="1069"/>
      <c r="X169" s="1082"/>
      <c r="Y169" s="1068"/>
      <c r="Z169" s="1068"/>
      <c r="AA169" s="1068"/>
      <c r="AB169" s="1068"/>
      <c r="AC169" s="1068"/>
      <c r="AD169" s="1068"/>
      <c r="AE169" s="1068"/>
      <c r="AF169" s="1069"/>
      <c r="AG169" s="1079"/>
      <c r="AH169" s="1080"/>
      <c r="AI169" s="1081"/>
      <c r="AJ169" s="1078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077"/>
      <c r="AW169" s="1077"/>
      <c r="AX169" s="1077"/>
      <c r="AY169" s="1075"/>
      <c r="AZ169" s="1075"/>
      <c r="BA169" s="1075"/>
      <c r="BB169" s="1075"/>
      <c r="BC169" s="1075"/>
      <c r="BD169" s="1076"/>
    </row>
    <row r="170" spans="1:56" ht="23" customHeight="1" x14ac:dyDescent="0.45">
      <c r="A170" s="1073" t="s">
        <v>1260</v>
      </c>
      <c r="B170" s="1074"/>
      <c r="C170" s="1070"/>
      <c r="D170" s="1071"/>
      <c r="E170" s="1071"/>
      <c r="F170" s="1071"/>
      <c r="G170" s="1071"/>
      <c r="H170" s="1071"/>
      <c r="I170" s="1071"/>
      <c r="J170" s="1071"/>
      <c r="K170" s="1071"/>
      <c r="L170" s="1071"/>
      <c r="M170" s="1071"/>
      <c r="N170" s="1071"/>
      <c r="O170" s="1071"/>
      <c r="P170" s="1071"/>
      <c r="Q170" s="1072"/>
      <c r="R170" s="1067"/>
      <c r="S170" s="1068"/>
      <c r="T170" s="1068"/>
      <c r="U170" s="1068"/>
      <c r="V170" s="1068"/>
      <c r="W170" s="1069"/>
      <c r="X170" s="1082"/>
      <c r="Y170" s="1068"/>
      <c r="Z170" s="1068"/>
      <c r="AA170" s="1068"/>
      <c r="AB170" s="1068"/>
      <c r="AC170" s="1068"/>
      <c r="AD170" s="1068"/>
      <c r="AE170" s="1068"/>
      <c r="AF170" s="1069"/>
      <c r="AG170" s="1079"/>
      <c r="AH170" s="1080"/>
      <c r="AI170" s="1081"/>
      <c r="AJ170" s="1078"/>
      <c r="AK170" s="1077"/>
      <c r="AL170" s="1077"/>
      <c r="AM170" s="1077"/>
      <c r="AN170" s="1077"/>
      <c r="AO170" s="1077"/>
      <c r="AP170" s="1077"/>
      <c r="AQ170" s="1077"/>
      <c r="AR170" s="1077"/>
      <c r="AS170" s="1077"/>
      <c r="AT170" s="1077"/>
      <c r="AU170" s="1077"/>
      <c r="AV170" s="1077"/>
      <c r="AW170" s="1077"/>
      <c r="AX170" s="1077"/>
      <c r="AY170" s="1075"/>
      <c r="AZ170" s="1075"/>
      <c r="BA170" s="1075"/>
      <c r="BB170" s="1075"/>
      <c r="BC170" s="1075"/>
      <c r="BD170" s="1076"/>
    </row>
    <row r="171" spans="1:56" ht="23" customHeight="1" x14ac:dyDescent="0.45">
      <c r="A171" s="1073" t="s">
        <v>1276</v>
      </c>
      <c r="B171" s="1074"/>
      <c r="C171" s="1070"/>
      <c r="D171" s="1071"/>
      <c r="E171" s="1071"/>
      <c r="F171" s="1071"/>
      <c r="G171" s="1071"/>
      <c r="H171" s="1071"/>
      <c r="I171" s="1071"/>
      <c r="J171" s="1071"/>
      <c r="K171" s="1071"/>
      <c r="L171" s="1071"/>
      <c r="M171" s="1071"/>
      <c r="N171" s="1071"/>
      <c r="O171" s="1071"/>
      <c r="P171" s="1071"/>
      <c r="Q171" s="1072"/>
      <c r="R171" s="1067"/>
      <c r="S171" s="1068"/>
      <c r="T171" s="1068"/>
      <c r="U171" s="1068"/>
      <c r="V171" s="1068"/>
      <c r="W171" s="1069"/>
      <c r="X171" s="1082"/>
      <c r="Y171" s="1068"/>
      <c r="Z171" s="1068"/>
      <c r="AA171" s="1068"/>
      <c r="AB171" s="1068"/>
      <c r="AC171" s="1068"/>
      <c r="AD171" s="1068"/>
      <c r="AE171" s="1068"/>
      <c r="AF171" s="1069"/>
      <c r="AG171" s="1079"/>
      <c r="AH171" s="1080"/>
      <c r="AI171" s="1081"/>
      <c r="AJ171" s="1078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077"/>
      <c r="AW171" s="1077"/>
      <c r="AX171" s="1077"/>
      <c r="AY171" s="1075"/>
      <c r="AZ171" s="1075"/>
      <c r="BA171" s="1075"/>
      <c r="BB171" s="1075"/>
      <c r="BC171" s="1075"/>
      <c r="BD171" s="1076"/>
    </row>
    <row r="172" spans="1:56" ht="23" customHeight="1" x14ac:dyDescent="0.45">
      <c r="A172" s="1073" t="s">
        <v>1291</v>
      </c>
      <c r="B172" s="1074"/>
      <c r="C172" s="1070"/>
      <c r="D172" s="1071"/>
      <c r="E172" s="1071"/>
      <c r="F172" s="1071"/>
      <c r="G172" s="1071"/>
      <c r="H172" s="1071"/>
      <c r="I172" s="1071"/>
      <c r="J172" s="1071"/>
      <c r="K172" s="1071"/>
      <c r="L172" s="1071"/>
      <c r="M172" s="1071"/>
      <c r="N172" s="1071"/>
      <c r="O172" s="1071"/>
      <c r="P172" s="1071"/>
      <c r="Q172" s="1072"/>
      <c r="R172" s="1067"/>
      <c r="S172" s="1068"/>
      <c r="T172" s="1068"/>
      <c r="U172" s="1068"/>
      <c r="V172" s="1068"/>
      <c r="W172" s="1069"/>
      <c r="X172" s="1082"/>
      <c r="Y172" s="1068"/>
      <c r="Z172" s="1068"/>
      <c r="AA172" s="1068"/>
      <c r="AB172" s="1068"/>
      <c r="AC172" s="1068"/>
      <c r="AD172" s="1068"/>
      <c r="AE172" s="1068"/>
      <c r="AF172" s="1069"/>
      <c r="AG172" s="1079"/>
      <c r="AH172" s="1080"/>
      <c r="AI172" s="1081"/>
      <c r="AJ172" s="1078"/>
      <c r="AK172" s="1077"/>
      <c r="AL172" s="1077"/>
      <c r="AM172" s="1077"/>
      <c r="AN172" s="1077"/>
      <c r="AO172" s="1077"/>
      <c r="AP172" s="1077"/>
      <c r="AQ172" s="1077"/>
      <c r="AR172" s="1077"/>
      <c r="AS172" s="1077"/>
      <c r="AT172" s="1077"/>
      <c r="AU172" s="1077"/>
      <c r="AV172" s="1077"/>
      <c r="AW172" s="1077"/>
      <c r="AX172" s="1077"/>
      <c r="AY172" s="1075"/>
      <c r="AZ172" s="1075"/>
      <c r="BA172" s="1075"/>
      <c r="BB172" s="1075"/>
      <c r="BC172" s="1075"/>
      <c r="BD172" s="1076"/>
    </row>
    <row r="173" spans="1:56" ht="23" customHeight="1" x14ac:dyDescent="0.45">
      <c r="A173" s="1073" t="s">
        <v>1231</v>
      </c>
      <c r="B173" s="1074"/>
      <c r="C173" s="1070"/>
      <c r="D173" s="1071"/>
      <c r="E173" s="1071"/>
      <c r="F173" s="1071"/>
      <c r="G173" s="1071"/>
      <c r="H173" s="1071"/>
      <c r="I173" s="1071"/>
      <c r="J173" s="1071"/>
      <c r="K173" s="1071"/>
      <c r="L173" s="1071"/>
      <c r="M173" s="1071"/>
      <c r="N173" s="1071"/>
      <c r="O173" s="1071"/>
      <c r="P173" s="1071"/>
      <c r="Q173" s="1072"/>
      <c r="R173" s="1067"/>
      <c r="S173" s="1068"/>
      <c r="T173" s="1068"/>
      <c r="U173" s="1068"/>
      <c r="V173" s="1068"/>
      <c r="W173" s="1069"/>
      <c r="X173" s="1082"/>
      <c r="Y173" s="1068"/>
      <c r="Z173" s="1068"/>
      <c r="AA173" s="1068"/>
      <c r="AB173" s="1068"/>
      <c r="AC173" s="1068"/>
      <c r="AD173" s="1068"/>
      <c r="AE173" s="1068"/>
      <c r="AF173" s="1069"/>
      <c r="AG173" s="1079"/>
      <c r="AH173" s="1080"/>
      <c r="AI173" s="1081"/>
      <c r="AJ173" s="1078"/>
      <c r="AK173" s="1077"/>
      <c r="AL173" s="1077"/>
      <c r="AM173" s="1077"/>
      <c r="AN173" s="1077"/>
      <c r="AO173" s="1077"/>
      <c r="AP173" s="1077"/>
      <c r="AQ173" s="1077"/>
      <c r="AR173" s="1077"/>
      <c r="AS173" s="1077"/>
      <c r="AT173" s="1077"/>
      <c r="AU173" s="1077"/>
      <c r="AV173" s="1077"/>
      <c r="AW173" s="1077"/>
      <c r="AX173" s="1077"/>
      <c r="AY173" s="1075"/>
      <c r="AZ173" s="1075"/>
      <c r="BA173" s="1075"/>
      <c r="BB173" s="1075"/>
      <c r="BC173" s="1075"/>
      <c r="BD173" s="1076"/>
    </row>
    <row r="174" spans="1:56" ht="23" customHeight="1" x14ac:dyDescent="0.45">
      <c r="A174" s="1073" t="s">
        <v>1247</v>
      </c>
      <c r="B174" s="1074"/>
      <c r="C174" s="1070"/>
      <c r="D174" s="1071"/>
      <c r="E174" s="1071"/>
      <c r="F174" s="1071"/>
      <c r="G174" s="1071"/>
      <c r="H174" s="1071"/>
      <c r="I174" s="1071"/>
      <c r="J174" s="1071"/>
      <c r="K174" s="1071"/>
      <c r="L174" s="1071"/>
      <c r="M174" s="1071"/>
      <c r="N174" s="1071"/>
      <c r="O174" s="1071"/>
      <c r="P174" s="1071"/>
      <c r="Q174" s="1072"/>
      <c r="R174" s="1067"/>
      <c r="S174" s="1068"/>
      <c r="T174" s="1068"/>
      <c r="U174" s="1068"/>
      <c r="V174" s="1068"/>
      <c r="W174" s="1069"/>
      <c r="X174" s="1082"/>
      <c r="Y174" s="1068"/>
      <c r="Z174" s="1068"/>
      <c r="AA174" s="1068"/>
      <c r="AB174" s="1068"/>
      <c r="AC174" s="1068"/>
      <c r="AD174" s="1068"/>
      <c r="AE174" s="1068"/>
      <c r="AF174" s="1069"/>
      <c r="AG174" s="1079"/>
      <c r="AH174" s="1080"/>
      <c r="AI174" s="1081"/>
      <c r="AJ174" s="1078"/>
      <c r="AK174" s="1077"/>
      <c r="AL174" s="1077"/>
      <c r="AM174" s="1077"/>
      <c r="AN174" s="1077"/>
      <c r="AO174" s="1077"/>
      <c r="AP174" s="1077"/>
      <c r="AQ174" s="1077"/>
      <c r="AR174" s="1077"/>
      <c r="AS174" s="1077"/>
      <c r="AT174" s="1077"/>
      <c r="AU174" s="1077"/>
      <c r="AV174" s="1077"/>
      <c r="AW174" s="1077"/>
      <c r="AX174" s="1077"/>
      <c r="AY174" s="1075"/>
      <c r="AZ174" s="1075"/>
      <c r="BA174" s="1075"/>
      <c r="BB174" s="1075"/>
      <c r="BC174" s="1075"/>
      <c r="BD174" s="1076"/>
    </row>
    <row r="175" spans="1:56" ht="23" customHeight="1" x14ac:dyDescent="0.45">
      <c r="A175" s="1073" t="s">
        <v>1262</v>
      </c>
      <c r="B175" s="1074"/>
      <c r="C175" s="1070"/>
      <c r="D175" s="1071"/>
      <c r="E175" s="1071"/>
      <c r="F175" s="1071"/>
      <c r="G175" s="1071"/>
      <c r="H175" s="1071"/>
      <c r="I175" s="1071"/>
      <c r="J175" s="1071"/>
      <c r="K175" s="1071"/>
      <c r="L175" s="1071"/>
      <c r="M175" s="1071"/>
      <c r="N175" s="1071"/>
      <c r="O175" s="1071"/>
      <c r="P175" s="1071"/>
      <c r="Q175" s="1072"/>
      <c r="R175" s="1067"/>
      <c r="S175" s="1068"/>
      <c r="T175" s="1068"/>
      <c r="U175" s="1068"/>
      <c r="V175" s="1068"/>
      <c r="W175" s="1069"/>
      <c r="X175" s="1082"/>
      <c r="Y175" s="1068"/>
      <c r="Z175" s="1068"/>
      <c r="AA175" s="1068"/>
      <c r="AB175" s="1068"/>
      <c r="AC175" s="1068"/>
      <c r="AD175" s="1068"/>
      <c r="AE175" s="1068"/>
      <c r="AF175" s="1069"/>
      <c r="AG175" s="1079"/>
      <c r="AH175" s="1080"/>
      <c r="AI175" s="1081"/>
      <c r="AJ175" s="1078"/>
      <c r="AK175" s="1077"/>
      <c r="AL175" s="1077"/>
      <c r="AM175" s="1077"/>
      <c r="AN175" s="1077"/>
      <c r="AO175" s="1077"/>
      <c r="AP175" s="1077"/>
      <c r="AQ175" s="1077"/>
      <c r="AR175" s="1077"/>
      <c r="AS175" s="1077"/>
      <c r="AT175" s="1077"/>
      <c r="AU175" s="1077"/>
      <c r="AV175" s="1077"/>
      <c r="AW175" s="1077"/>
      <c r="AX175" s="1077"/>
      <c r="AY175" s="1075"/>
      <c r="AZ175" s="1075"/>
      <c r="BA175" s="1075"/>
      <c r="BB175" s="1075"/>
      <c r="BC175" s="1075"/>
      <c r="BD175" s="1076"/>
    </row>
    <row r="176" spans="1:56" ht="23" customHeight="1" x14ac:dyDescent="0.45">
      <c r="A176" s="1073" t="s">
        <v>1278</v>
      </c>
      <c r="B176" s="1074"/>
      <c r="C176" s="1070"/>
      <c r="D176" s="1071"/>
      <c r="E176" s="1071"/>
      <c r="F176" s="1071"/>
      <c r="G176" s="1071"/>
      <c r="H176" s="1071"/>
      <c r="I176" s="1071"/>
      <c r="J176" s="1071"/>
      <c r="K176" s="1071"/>
      <c r="L176" s="1071"/>
      <c r="M176" s="1071"/>
      <c r="N176" s="1071"/>
      <c r="O176" s="1071"/>
      <c r="P176" s="1071"/>
      <c r="Q176" s="1072"/>
      <c r="R176" s="1067"/>
      <c r="S176" s="1068"/>
      <c r="T176" s="1068"/>
      <c r="U176" s="1068"/>
      <c r="V176" s="1068"/>
      <c r="W176" s="1069"/>
      <c r="X176" s="1082"/>
      <c r="Y176" s="1068"/>
      <c r="Z176" s="1068"/>
      <c r="AA176" s="1068"/>
      <c r="AB176" s="1068"/>
      <c r="AC176" s="1068"/>
      <c r="AD176" s="1068"/>
      <c r="AE176" s="1068"/>
      <c r="AF176" s="1069"/>
      <c r="AG176" s="1079"/>
      <c r="AH176" s="1080"/>
      <c r="AI176" s="1081"/>
      <c r="AJ176" s="1078"/>
      <c r="AK176" s="1077"/>
      <c r="AL176" s="1077"/>
      <c r="AM176" s="1077"/>
      <c r="AN176" s="1077"/>
      <c r="AO176" s="1077"/>
      <c r="AP176" s="1077"/>
      <c r="AQ176" s="1077"/>
      <c r="AR176" s="1077"/>
      <c r="AS176" s="1077"/>
      <c r="AT176" s="1077"/>
      <c r="AU176" s="1077"/>
      <c r="AV176" s="1077"/>
      <c r="AW176" s="1077"/>
      <c r="AX176" s="1077"/>
      <c r="AY176" s="1075"/>
      <c r="AZ176" s="1075"/>
      <c r="BA176" s="1075"/>
      <c r="BB176" s="1075"/>
      <c r="BC176" s="1075"/>
      <c r="BD176" s="1076"/>
    </row>
    <row r="177" spans="1:56" ht="23" customHeight="1" x14ac:dyDescent="0.45">
      <c r="A177" s="1073" t="s">
        <v>1293</v>
      </c>
      <c r="B177" s="1074"/>
      <c r="C177" s="1070"/>
      <c r="D177" s="1071"/>
      <c r="E177" s="1071"/>
      <c r="F177" s="1071"/>
      <c r="G177" s="1071"/>
      <c r="H177" s="1071"/>
      <c r="I177" s="1071"/>
      <c r="J177" s="1071"/>
      <c r="K177" s="1071"/>
      <c r="L177" s="1071"/>
      <c r="M177" s="1071"/>
      <c r="N177" s="1071"/>
      <c r="O177" s="1071"/>
      <c r="P177" s="1071"/>
      <c r="Q177" s="1072"/>
      <c r="R177" s="1067"/>
      <c r="S177" s="1068"/>
      <c r="T177" s="1068"/>
      <c r="U177" s="1068"/>
      <c r="V177" s="1068"/>
      <c r="W177" s="1069"/>
      <c r="X177" s="1082"/>
      <c r="Y177" s="1068"/>
      <c r="Z177" s="1068"/>
      <c r="AA177" s="1068"/>
      <c r="AB177" s="1068"/>
      <c r="AC177" s="1068"/>
      <c r="AD177" s="1068"/>
      <c r="AE177" s="1068"/>
      <c r="AF177" s="1069"/>
      <c r="AG177" s="1079"/>
      <c r="AH177" s="1080"/>
      <c r="AI177" s="1081"/>
      <c r="AJ177" s="1078"/>
      <c r="AK177" s="1077"/>
      <c r="AL177" s="1077"/>
      <c r="AM177" s="1077"/>
      <c r="AN177" s="1077"/>
      <c r="AO177" s="1077"/>
      <c r="AP177" s="1077"/>
      <c r="AQ177" s="1077"/>
      <c r="AR177" s="1077"/>
      <c r="AS177" s="1077"/>
      <c r="AT177" s="1077"/>
      <c r="AU177" s="1077"/>
      <c r="AV177" s="1077"/>
      <c r="AW177" s="1077"/>
      <c r="AX177" s="1077"/>
      <c r="AY177" s="1075"/>
      <c r="AZ177" s="1075"/>
      <c r="BA177" s="1075"/>
      <c r="BB177" s="1075"/>
      <c r="BC177" s="1075"/>
      <c r="BD177" s="1076"/>
    </row>
    <row r="178" spans="1:56" ht="23" customHeight="1" x14ac:dyDescent="0.45">
      <c r="A178" s="1073" t="s">
        <v>1233</v>
      </c>
      <c r="B178" s="1074"/>
      <c r="C178" s="1070"/>
      <c r="D178" s="1071"/>
      <c r="E178" s="1071"/>
      <c r="F178" s="1071"/>
      <c r="G178" s="1071"/>
      <c r="H178" s="1071"/>
      <c r="I178" s="1071"/>
      <c r="J178" s="1071"/>
      <c r="K178" s="1071"/>
      <c r="L178" s="1071"/>
      <c r="M178" s="1071"/>
      <c r="N178" s="1071"/>
      <c r="O178" s="1071"/>
      <c r="P178" s="1071"/>
      <c r="Q178" s="1072"/>
      <c r="R178" s="1067"/>
      <c r="S178" s="1068"/>
      <c r="T178" s="1068"/>
      <c r="U178" s="1068"/>
      <c r="V178" s="1068"/>
      <c r="W178" s="1069"/>
      <c r="X178" s="1082"/>
      <c r="Y178" s="1068"/>
      <c r="Z178" s="1068"/>
      <c r="AA178" s="1068"/>
      <c r="AB178" s="1068"/>
      <c r="AC178" s="1068"/>
      <c r="AD178" s="1068"/>
      <c r="AE178" s="1068"/>
      <c r="AF178" s="1069"/>
      <c r="AG178" s="1079"/>
      <c r="AH178" s="1080"/>
      <c r="AI178" s="1081"/>
      <c r="AJ178" s="1078"/>
      <c r="AK178" s="1077"/>
      <c r="AL178" s="1077"/>
      <c r="AM178" s="1077"/>
      <c r="AN178" s="1077"/>
      <c r="AO178" s="1077"/>
      <c r="AP178" s="1077"/>
      <c r="AQ178" s="1077"/>
      <c r="AR178" s="1077"/>
      <c r="AS178" s="1077"/>
      <c r="AT178" s="1077"/>
      <c r="AU178" s="1077"/>
      <c r="AV178" s="1077"/>
      <c r="AW178" s="1077"/>
      <c r="AX178" s="1077"/>
      <c r="AY178" s="1075"/>
      <c r="AZ178" s="1075"/>
      <c r="BA178" s="1075"/>
      <c r="BB178" s="1075"/>
      <c r="BC178" s="1075"/>
      <c r="BD178" s="1076"/>
    </row>
    <row r="179" spans="1:56" ht="23" customHeight="1" x14ac:dyDescent="0.45">
      <c r="A179" s="1073" t="s">
        <v>1249</v>
      </c>
      <c r="B179" s="1074"/>
      <c r="C179" s="1070"/>
      <c r="D179" s="1071"/>
      <c r="E179" s="1071"/>
      <c r="F179" s="1071"/>
      <c r="G179" s="1071"/>
      <c r="H179" s="1071"/>
      <c r="I179" s="1071"/>
      <c r="J179" s="1071"/>
      <c r="K179" s="1071"/>
      <c r="L179" s="1071"/>
      <c r="M179" s="1071"/>
      <c r="N179" s="1071"/>
      <c r="O179" s="1071"/>
      <c r="P179" s="1071"/>
      <c r="Q179" s="1072"/>
      <c r="R179" s="1067"/>
      <c r="S179" s="1068"/>
      <c r="T179" s="1068" t="s">
        <v>1231</v>
      </c>
      <c r="U179" s="1068"/>
      <c r="V179" s="1068"/>
      <c r="W179" s="1069"/>
      <c r="X179" s="1082"/>
      <c r="Y179" s="1068"/>
      <c r="Z179" s="1068"/>
      <c r="AA179" s="1068"/>
      <c r="AB179" s="1068"/>
      <c r="AC179" s="1068"/>
      <c r="AD179" s="1068"/>
      <c r="AE179" s="1068"/>
      <c r="AF179" s="1069"/>
      <c r="AG179" s="1079"/>
      <c r="AH179" s="1080"/>
      <c r="AI179" s="1081"/>
      <c r="AJ179" s="1078"/>
      <c r="AK179" s="1077"/>
      <c r="AL179" s="1077"/>
      <c r="AM179" s="1077"/>
      <c r="AN179" s="1077"/>
      <c r="AO179" s="1077"/>
      <c r="AP179" s="1077"/>
      <c r="AQ179" s="1077"/>
      <c r="AR179" s="1077"/>
      <c r="AS179" s="1077"/>
      <c r="AT179" s="1077"/>
      <c r="AU179" s="1077"/>
      <c r="AV179" s="1077"/>
      <c r="AW179" s="1077"/>
      <c r="AX179" s="1077"/>
      <c r="AY179" s="1075"/>
      <c r="AZ179" s="1075"/>
      <c r="BA179" s="1075"/>
      <c r="BB179" s="1075"/>
      <c r="BC179" s="1075"/>
      <c r="BD179" s="1076"/>
    </row>
    <row r="180" spans="1:56" ht="23" customHeight="1" x14ac:dyDescent="0.45">
      <c r="A180" s="1086" t="s">
        <v>1264</v>
      </c>
      <c r="B180" s="1087"/>
      <c r="C180" s="1083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4"/>
      <c r="O180" s="1084"/>
      <c r="P180" s="1084"/>
      <c r="Q180" s="1085"/>
      <c r="R180" s="1098"/>
      <c r="S180" s="1096"/>
      <c r="T180" s="1096"/>
      <c r="U180" s="1096"/>
      <c r="V180" s="1096"/>
      <c r="W180" s="1097"/>
      <c r="X180" s="1095"/>
      <c r="Y180" s="1096"/>
      <c r="Z180" s="1096"/>
      <c r="AA180" s="1096"/>
      <c r="AB180" s="1096"/>
      <c r="AC180" s="1096"/>
      <c r="AD180" s="1096"/>
      <c r="AE180" s="1096"/>
      <c r="AF180" s="1097"/>
      <c r="AG180" s="1092"/>
      <c r="AH180" s="1093"/>
      <c r="AI180" s="1094"/>
      <c r="AJ180" s="1091"/>
      <c r="AK180" s="1090"/>
      <c r="AL180" s="1090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88"/>
      <c r="AZ180" s="1088"/>
      <c r="BA180" s="1088"/>
      <c r="BB180" s="1088"/>
      <c r="BC180" s="1088"/>
      <c r="BD180" s="1089"/>
    </row>
  </sheetData>
  <sheetProtection formatColumns="0" formatRows="0" selectLockedCells="1"/>
  <mergeCells count="1376">
    <mergeCell ref="BG33:BG35"/>
    <mergeCell ref="AO24:AP24"/>
    <mergeCell ref="Z24:AF24"/>
    <mergeCell ref="AM155:AN155"/>
    <mergeCell ref="AM156:AN156"/>
    <mergeCell ref="AM157:AN157"/>
    <mergeCell ref="AM158:AN158"/>
    <mergeCell ref="AM159:AN159"/>
    <mergeCell ref="AM160:AN160"/>
    <mergeCell ref="AM149:AN149"/>
    <mergeCell ref="AM150:AN150"/>
    <mergeCell ref="AM151:AN151"/>
    <mergeCell ref="AM152:AN152"/>
    <mergeCell ref="AM153:AN153"/>
    <mergeCell ref="AM154:AN154"/>
    <mergeCell ref="AM143:AN143"/>
    <mergeCell ref="AM144:AN144"/>
    <mergeCell ref="AM145:AN145"/>
    <mergeCell ref="AM146:AN146"/>
    <mergeCell ref="AM147:AN147"/>
    <mergeCell ref="AM148:AN148"/>
    <mergeCell ref="AG24:AM24"/>
    <mergeCell ref="AM49:AN49"/>
    <mergeCell ref="AM45:AN45"/>
    <mergeCell ref="AM46:AN46"/>
    <mergeCell ref="AM47:AN47"/>
    <mergeCell ref="AM48:AN48"/>
    <mergeCell ref="AP128:AX128"/>
    <mergeCell ref="AP155:AX155"/>
    <mergeCell ref="AY155:BD155"/>
    <mergeCell ref="AP149:AX149"/>
    <mergeCell ref="AY149:BD149"/>
    <mergeCell ref="A27:B27"/>
    <mergeCell ref="A28:B28"/>
    <mergeCell ref="A29:B29"/>
    <mergeCell ref="A30:B30"/>
    <mergeCell ref="A31:B31"/>
    <mergeCell ref="AS173:AX173"/>
    <mergeCell ref="AY173:BA173"/>
    <mergeCell ref="N26:Y26"/>
    <mergeCell ref="A26:M26"/>
    <mergeCell ref="Z26:BD26"/>
    <mergeCell ref="AM139:AN139"/>
    <mergeCell ref="AM140:AN140"/>
    <mergeCell ref="AM141:AN141"/>
    <mergeCell ref="AM142:AN142"/>
    <mergeCell ref="AS169:AX169"/>
    <mergeCell ref="AY169:BA169"/>
    <mergeCell ref="AY170:BA170"/>
    <mergeCell ref="AS171:AX171"/>
    <mergeCell ref="AY171:BA171"/>
    <mergeCell ref="BB172:BD172"/>
    <mergeCell ref="AJ173:AM173"/>
    <mergeCell ref="AN173:AR173"/>
    <mergeCell ref="BB173:BD173"/>
    <mergeCell ref="AY172:BA172"/>
    <mergeCell ref="AM161:AN161"/>
    <mergeCell ref="AM162:AN162"/>
    <mergeCell ref="AM163:AN163"/>
    <mergeCell ref="AP43:AX43"/>
    <mergeCell ref="AY43:BD43"/>
    <mergeCell ref="AP41:AX41"/>
    <mergeCell ref="AY41:BD41"/>
    <mergeCell ref="AP39:AX39"/>
    <mergeCell ref="AP143:AX143"/>
    <mergeCell ref="AY143:BD143"/>
    <mergeCell ref="AP137:AX137"/>
    <mergeCell ref="BB170:BD170"/>
    <mergeCell ref="AJ171:AM171"/>
    <mergeCell ref="AN171:AR171"/>
    <mergeCell ref="BB171:BD171"/>
    <mergeCell ref="BB168:BD168"/>
    <mergeCell ref="AJ169:AM169"/>
    <mergeCell ref="AN169:AR169"/>
    <mergeCell ref="BB169:BD169"/>
    <mergeCell ref="AY168:BA168"/>
    <mergeCell ref="AP163:AX163"/>
    <mergeCell ref="AY163:BD163"/>
    <mergeCell ref="AP157:AX157"/>
    <mergeCell ref="AY157:BD157"/>
    <mergeCell ref="AP145:AX145"/>
    <mergeCell ref="AY145:BD145"/>
    <mergeCell ref="A173:B173"/>
    <mergeCell ref="C173:Q173"/>
    <mergeCell ref="R173:W173"/>
    <mergeCell ref="A172:B172"/>
    <mergeCell ref="C172:Q172"/>
    <mergeCell ref="R172:W172"/>
    <mergeCell ref="AS172:AX172"/>
    <mergeCell ref="AJ172:AM172"/>
    <mergeCell ref="AN172:AR172"/>
    <mergeCell ref="X172:AF172"/>
    <mergeCell ref="AG172:AI172"/>
    <mergeCell ref="X173:AF173"/>
    <mergeCell ref="AG173:AI173"/>
    <mergeCell ref="AQ24:AU24"/>
    <mergeCell ref="AW24:AY24"/>
    <mergeCell ref="AZ24:BD24"/>
    <mergeCell ref="AY167:BA167"/>
    <mergeCell ref="BB167:BD167"/>
    <mergeCell ref="AJ167:AM167"/>
    <mergeCell ref="AN167:AR167"/>
    <mergeCell ref="AM133:AN133"/>
    <mergeCell ref="AM134:AN134"/>
    <mergeCell ref="AM135:AN135"/>
    <mergeCell ref="AM136:AN136"/>
    <mergeCell ref="AM137:AN137"/>
    <mergeCell ref="AM138:AN138"/>
    <mergeCell ref="AM127:AN127"/>
    <mergeCell ref="AM128:AN128"/>
    <mergeCell ref="AM129:AN129"/>
    <mergeCell ref="AM130:AN130"/>
    <mergeCell ref="AM131:AN131"/>
    <mergeCell ref="AM132:AN132"/>
    <mergeCell ref="A169:B169"/>
    <mergeCell ref="C169:Q169"/>
    <mergeCell ref="R169:W169"/>
    <mergeCell ref="A168:B168"/>
    <mergeCell ref="C168:Q168"/>
    <mergeCell ref="R168:W168"/>
    <mergeCell ref="AS168:AX168"/>
    <mergeCell ref="AJ168:AM168"/>
    <mergeCell ref="AN168:AR168"/>
    <mergeCell ref="X168:AF168"/>
    <mergeCell ref="AG168:AI168"/>
    <mergeCell ref="X169:AF169"/>
    <mergeCell ref="AG169:AI169"/>
    <mergeCell ref="A171:B171"/>
    <mergeCell ref="C171:Q171"/>
    <mergeCell ref="R171:W171"/>
    <mergeCell ref="A170:B170"/>
    <mergeCell ref="C170:Q170"/>
    <mergeCell ref="R170:W170"/>
    <mergeCell ref="AS170:AX170"/>
    <mergeCell ref="AJ170:AM170"/>
    <mergeCell ref="AN170:AR170"/>
    <mergeCell ref="X170:AF170"/>
    <mergeCell ref="AG170:AI170"/>
    <mergeCell ref="X171:AF171"/>
    <mergeCell ref="AG171:AI171"/>
    <mergeCell ref="A158:B158"/>
    <mergeCell ref="C158:I158"/>
    <mergeCell ref="J158:O158"/>
    <mergeCell ref="R158:W158"/>
    <mergeCell ref="X158:AE158"/>
    <mergeCell ref="AF158:AL158"/>
    <mergeCell ref="AP158:AX158"/>
    <mergeCell ref="AY158:BD158"/>
    <mergeCell ref="A166:B167"/>
    <mergeCell ref="C166:Q167"/>
    <mergeCell ref="AJ166:BD166"/>
    <mergeCell ref="R167:W167"/>
    <mergeCell ref="AS167:AX167"/>
    <mergeCell ref="A163:B163"/>
    <mergeCell ref="C163:I163"/>
    <mergeCell ref="J163:O163"/>
    <mergeCell ref="R163:W163"/>
    <mergeCell ref="X163:AE163"/>
    <mergeCell ref="AF163:AL163"/>
    <mergeCell ref="R166:AF166"/>
    <mergeCell ref="X167:AF167"/>
    <mergeCell ref="AG166:AI167"/>
    <mergeCell ref="A160:B160"/>
    <mergeCell ref="C160:I160"/>
    <mergeCell ref="J160:O160"/>
    <mergeCell ref="R160:W160"/>
    <mergeCell ref="X160:AE160"/>
    <mergeCell ref="AF160:AL160"/>
    <mergeCell ref="AP160:AX160"/>
    <mergeCell ref="AY160:BD160"/>
    <mergeCell ref="A159:B159"/>
    <mergeCell ref="C159:I159"/>
    <mergeCell ref="J159:O159"/>
    <mergeCell ref="R159:W159"/>
    <mergeCell ref="X159:AE159"/>
    <mergeCell ref="AF159:AL159"/>
    <mergeCell ref="A162:B162"/>
    <mergeCell ref="C162:I162"/>
    <mergeCell ref="J162:O162"/>
    <mergeCell ref="R162:W162"/>
    <mergeCell ref="X162:AE162"/>
    <mergeCell ref="AF162:AL162"/>
    <mergeCell ref="AP162:AX162"/>
    <mergeCell ref="AY162:BD162"/>
    <mergeCell ref="A161:B161"/>
    <mergeCell ref="C161:I161"/>
    <mergeCell ref="J161:O161"/>
    <mergeCell ref="R161:W161"/>
    <mergeCell ref="X161:AE161"/>
    <mergeCell ref="AF161:AL161"/>
    <mergeCell ref="AP161:AX161"/>
    <mergeCell ref="AY161:BD161"/>
    <mergeCell ref="A152:B152"/>
    <mergeCell ref="C152:I152"/>
    <mergeCell ref="J152:O152"/>
    <mergeCell ref="R152:W152"/>
    <mergeCell ref="X152:AE152"/>
    <mergeCell ref="AF152:AL152"/>
    <mergeCell ref="AP152:AX152"/>
    <mergeCell ref="AY152:BD152"/>
    <mergeCell ref="A157:B157"/>
    <mergeCell ref="C157:I157"/>
    <mergeCell ref="J157:O157"/>
    <mergeCell ref="R157:W157"/>
    <mergeCell ref="X157:AE157"/>
    <mergeCell ref="AF157:AL157"/>
    <mergeCell ref="AP159:AX159"/>
    <mergeCell ref="AY159:BD159"/>
    <mergeCell ref="A154:B154"/>
    <mergeCell ref="C154:I154"/>
    <mergeCell ref="J154:O154"/>
    <mergeCell ref="R154:W154"/>
    <mergeCell ref="X154:AE154"/>
    <mergeCell ref="AF154:AL154"/>
    <mergeCell ref="AP154:AX154"/>
    <mergeCell ref="AY154:BD154"/>
    <mergeCell ref="A153:B153"/>
    <mergeCell ref="C153:I153"/>
    <mergeCell ref="J153:O153"/>
    <mergeCell ref="R153:W153"/>
    <mergeCell ref="X153:AE153"/>
    <mergeCell ref="AF153:AL153"/>
    <mergeCell ref="A156:B156"/>
    <mergeCell ref="C156:I156"/>
    <mergeCell ref="J156:O156"/>
    <mergeCell ref="R156:W156"/>
    <mergeCell ref="X156:AE156"/>
    <mergeCell ref="AF156:AL156"/>
    <mergeCell ref="AP156:AX156"/>
    <mergeCell ref="AY156:BD156"/>
    <mergeCell ref="A155:B155"/>
    <mergeCell ref="C155:I155"/>
    <mergeCell ref="J155:O155"/>
    <mergeCell ref="R155:W155"/>
    <mergeCell ref="X155:AE155"/>
    <mergeCell ref="AF155:AL155"/>
    <mergeCell ref="AP151:AX151"/>
    <mergeCell ref="AY151:BD151"/>
    <mergeCell ref="A146:B146"/>
    <mergeCell ref="C146:I146"/>
    <mergeCell ref="J146:O146"/>
    <mergeCell ref="R146:W146"/>
    <mergeCell ref="X146:AE146"/>
    <mergeCell ref="AF146:AL146"/>
    <mergeCell ref="AP146:AX146"/>
    <mergeCell ref="AY146:BD146"/>
    <mergeCell ref="A151:B151"/>
    <mergeCell ref="C151:I151"/>
    <mergeCell ref="J151:O151"/>
    <mergeCell ref="R151:W151"/>
    <mergeCell ref="X151:AE151"/>
    <mergeCell ref="AF151:AL151"/>
    <mergeCell ref="AP153:AX153"/>
    <mergeCell ref="AY153:BD153"/>
    <mergeCell ref="A148:B148"/>
    <mergeCell ref="C148:I148"/>
    <mergeCell ref="J148:O148"/>
    <mergeCell ref="R148:W148"/>
    <mergeCell ref="X148:AE148"/>
    <mergeCell ref="AF148:AL148"/>
    <mergeCell ref="AP148:AX148"/>
    <mergeCell ref="AY148:BD148"/>
    <mergeCell ref="A147:B147"/>
    <mergeCell ref="C147:I147"/>
    <mergeCell ref="J147:O147"/>
    <mergeCell ref="R147:W147"/>
    <mergeCell ref="X147:AE147"/>
    <mergeCell ref="AF147:AL147"/>
    <mergeCell ref="A150:B150"/>
    <mergeCell ref="C150:I150"/>
    <mergeCell ref="J150:O150"/>
    <mergeCell ref="R150:W150"/>
    <mergeCell ref="X150:AE150"/>
    <mergeCell ref="AF150:AL150"/>
    <mergeCell ref="AP150:AX150"/>
    <mergeCell ref="AY150:BD150"/>
    <mergeCell ref="A149:B149"/>
    <mergeCell ref="C149:I149"/>
    <mergeCell ref="J149:O149"/>
    <mergeCell ref="R149:W149"/>
    <mergeCell ref="X149:AE149"/>
    <mergeCell ref="AF149:AL149"/>
    <mergeCell ref="A140:B140"/>
    <mergeCell ref="C140:I140"/>
    <mergeCell ref="J140:O140"/>
    <mergeCell ref="R140:W140"/>
    <mergeCell ref="X140:AE140"/>
    <mergeCell ref="AF140:AL140"/>
    <mergeCell ref="AP140:AX140"/>
    <mergeCell ref="AY140:BD140"/>
    <mergeCell ref="A145:B145"/>
    <mergeCell ref="C145:I145"/>
    <mergeCell ref="J145:O145"/>
    <mergeCell ref="R145:W145"/>
    <mergeCell ref="X145:AE145"/>
    <mergeCell ref="AF145:AL145"/>
    <mergeCell ref="AP147:AX147"/>
    <mergeCell ref="AY147:BD147"/>
    <mergeCell ref="AP141:AX141"/>
    <mergeCell ref="AY141:BD141"/>
    <mergeCell ref="A142:B142"/>
    <mergeCell ref="C142:I142"/>
    <mergeCell ref="J142:O142"/>
    <mergeCell ref="R142:W142"/>
    <mergeCell ref="X142:AE142"/>
    <mergeCell ref="AF142:AL142"/>
    <mergeCell ref="AP142:AX142"/>
    <mergeCell ref="AY142:BD142"/>
    <mergeCell ref="A141:B141"/>
    <mergeCell ref="C141:I141"/>
    <mergeCell ref="J141:O141"/>
    <mergeCell ref="R141:W141"/>
    <mergeCell ref="X141:AE141"/>
    <mergeCell ref="AF141:AL141"/>
    <mergeCell ref="A144:B144"/>
    <mergeCell ref="C144:I144"/>
    <mergeCell ref="J144:O144"/>
    <mergeCell ref="R144:W144"/>
    <mergeCell ref="X144:AE144"/>
    <mergeCell ref="AF144:AL144"/>
    <mergeCell ref="AP144:AX144"/>
    <mergeCell ref="AY144:BD144"/>
    <mergeCell ref="A143:B143"/>
    <mergeCell ref="C143:I143"/>
    <mergeCell ref="J143:O143"/>
    <mergeCell ref="R143:W143"/>
    <mergeCell ref="X143:AE143"/>
    <mergeCell ref="AF143:AL143"/>
    <mergeCell ref="AY137:BD137"/>
    <mergeCell ref="A138:B138"/>
    <mergeCell ref="C138:I138"/>
    <mergeCell ref="J138:O138"/>
    <mergeCell ref="R138:W138"/>
    <mergeCell ref="X138:AE138"/>
    <mergeCell ref="AF138:AL138"/>
    <mergeCell ref="AP138:AX138"/>
    <mergeCell ref="AY138:BD138"/>
    <mergeCell ref="A137:B137"/>
    <mergeCell ref="C137:I137"/>
    <mergeCell ref="J137:O137"/>
    <mergeCell ref="R137:W137"/>
    <mergeCell ref="X137:AE137"/>
    <mergeCell ref="AF137:AL137"/>
    <mergeCell ref="AP139:AX139"/>
    <mergeCell ref="AY139:BD139"/>
    <mergeCell ref="A139:B139"/>
    <mergeCell ref="C139:I139"/>
    <mergeCell ref="J139:O139"/>
    <mergeCell ref="R139:W139"/>
    <mergeCell ref="X139:AE139"/>
    <mergeCell ref="AF139:AL139"/>
    <mergeCell ref="A134:B134"/>
    <mergeCell ref="C134:I134"/>
    <mergeCell ref="J134:O134"/>
    <mergeCell ref="R134:W134"/>
    <mergeCell ref="X134:AE134"/>
    <mergeCell ref="AF134:AL134"/>
    <mergeCell ref="AP134:AX134"/>
    <mergeCell ref="AY134:BD134"/>
    <mergeCell ref="A133:B133"/>
    <mergeCell ref="C133:I133"/>
    <mergeCell ref="J133:O133"/>
    <mergeCell ref="R133:W133"/>
    <mergeCell ref="X133:AE133"/>
    <mergeCell ref="AF133:AL133"/>
    <mergeCell ref="AP135:AX135"/>
    <mergeCell ref="AY135:BD135"/>
    <mergeCell ref="A136:B136"/>
    <mergeCell ref="C136:I136"/>
    <mergeCell ref="J136:O136"/>
    <mergeCell ref="R136:W136"/>
    <mergeCell ref="X136:AE136"/>
    <mergeCell ref="AF136:AL136"/>
    <mergeCell ref="AP136:AX136"/>
    <mergeCell ref="AY136:BD136"/>
    <mergeCell ref="A135:B135"/>
    <mergeCell ref="C135:I135"/>
    <mergeCell ref="J135:O135"/>
    <mergeCell ref="R135:W135"/>
    <mergeCell ref="X135:AE135"/>
    <mergeCell ref="AF135:AL135"/>
    <mergeCell ref="AP131:AX131"/>
    <mergeCell ref="AY131:BD131"/>
    <mergeCell ref="A132:B132"/>
    <mergeCell ref="C132:I132"/>
    <mergeCell ref="J132:O132"/>
    <mergeCell ref="R132:W132"/>
    <mergeCell ref="X132:AE132"/>
    <mergeCell ref="AF132:AL132"/>
    <mergeCell ref="AP132:AX132"/>
    <mergeCell ref="AY132:BD132"/>
    <mergeCell ref="A131:B131"/>
    <mergeCell ref="C131:I131"/>
    <mergeCell ref="J131:O131"/>
    <mergeCell ref="R131:W131"/>
    <mergeCell ref="X131:AE131"/>
    <mergeCell ref="AF131:AL131"/>
    <mergeCell ref="AP133:AX133"/>
    <mergeCell ref="AY133:BD133"/>
    <mergeCell ref="AY128:BD128"/>
    <mergeCell ref="A127:B127"/>
    <mergeCell ref="C127:I127"/>
    <mergeCell ref="J127:O127"/>
    <mergeCell ref="R127:W127"/>
    <mergeCell ref="X127:AE127"/>
    <mergeCell ref="AF127:AL127"/>
    <mergeCell ref="AP129:AX129"/>
    <mergeCell ref="AY129:BD129"/>
    <mergeCell ref="A130:B130"/>
    <mergeCell ref="C130:I130"/>
    <mergeCell ref="J130:O130"/>
    <mergeCell ref="R130:W130"/>
    <mergeCell ref="X130:AE130"/>
    <mergeCell ref="AF130:AL130"/>
    <mergeCell ref="AP130:AX130"/>
    <mergeCell ref="AY130:BD130"/>
    <mergeCell ref="A129:B129"/>
    <mergeCell ref="C129:I129"/>
    <mergeCell ref="J129:O129"/>
    <mergeCell ref="R129:W129"/>
    <mergeCell ref="X129:AE129"/>
    <mergeCell ref="AF129:AL129"/>
    <mergeCell ref="A49:B49"/>
    <mergeCell ref="C49:I49"/>
    <mergeCell ref="J49:O49"/>
    <mergeCell ref="R49:W49"/>
    <mergeCell ref="X49:AE49"/>
    <mergeCell ref="AF49:AL49"/>
    <mergeCell ref="A50:B50"/>
    <mergeCell ref="C50:I50"/>
    <mergeCell ref="J50:O50"/>
    <mergeCell ref="R50:W50"/>
    <mergeCell ref="X50:AE50"/>
    <mergeCell ref="AF50:AL50"/>
    <mergeCell ref="AM50:AN50"/>
    <mergeCell ref="AP50:AX50"/>
    <mergeCell ref="AY50:BD50"/>
    <mergeCell ref="A51:B51"/>
    <mergeCell ref="AP127:AX127"/>
    <mergeCell ref="AY127:BD127"/>
    <mergeCell ref="AM126:AN126"/>
    <mergeCell ref="AP49:AX49"/>
    <mergeCell ref="AY49:BD49"/>
    <mergeCell ref="C51:I51"/>
    <mergeCell ref="J51:O51"/>
    <mergeCell ref="R51:W51"/>
    <mergeCell ref="X51:AE51"/>
    <mergeCell ref="AF51:AL51"/>
    <mergeCell ref="AM51:AN51"/>
    <mergeCell ref="AP51:AX51"/>
    <mergeCell ref="AY51:BD51"/>
    <mergeCell ref="A52:B52"/>
    <mergeCell ref="C52:I52"/>
    <mergeCell ref="J52:O52"/>
    <mergeCell ref="A46:B46"/>
    <mergeCell ref="C46:I46"/>
    <mergeCell ref="J46:O46"/>
    <mergeCell ref="R46:W46"/>
    <mergeCell ref="X46:AE46"/>
    <mergeCell ref="AF46:AL46"/>
    <mergeCell ref="AP46:AX46"/>
    <mergeCell ref="AY46:BD46"/>
    <mergeCell ref="A45:B45"/>
    <mergeCell ref="C45:I45"/>
    <mergeCell ref="J45:O45"/>
    <mergeCell ref="R45:W45"/>
    <mergeCell ref="X45:AE45"/>
    <mergeCell ref="AF45:AL45"/>
    <mergeCell ref="A48:B48"/>
    <mergeCell ref="C48:I48"/>
    <mergeCell ref="J48:O48"/>
    <mergeCell ref="R48:W48"/>
    <mergeCell ref="X48:AE48"/>
    <mergeCell ref="AF48:AL48"/>
    <mergeCell ref="AP48:AX48"/>
    <mergeCell ref="AY48:BD48"/>
    <mergeCell ref="A47:B47"/>
    <mergeCell ref="C47:I47"/>
    <mergeCell ref="J47:O47"/>
    <mergeCell ref="R47:W47"/>
    <mergeCell ref="X47:AE47"/>
    <mergeCell ref="AF47:AL47"/>
    <mergeCell ref="AP47:AX47"/>
    <mergeCell ref="AY47:BD47"/>
    <mergeCell ref="AP45:AX45"/>
    <mergeCell ref="AY45:BD45"/>
    <mergeCell ref="A42:B42"/>
    <mergeCell ref="C42:I42"/>
    <mergeCell ref="J42:O42"/>
    <mergeCell ref="R42:W42"/>
    <mergeCell ref="X42:AE42"/>
    <mergeCell ref="AF42:AL42"/>
    <mergeCell ref="AP42:AX42"/>
    <mergeCell ref="AY42:BD42"/>
    <mergeCell ref="A41:B41"/>
    <mergeCell ref="C41:I41"/>
    <mergeCell ref="J41:O41"/>
    <mergeCell ref="R41:W41"/>
    <mergeCell ref="X41:AE41"/>
    <mergeCell ref="AF41:AL41"/>
    <mergeCell ref="A44:B44"/>
    <mergeCell ref="C44:I44"/>
    <mergeCell ref="J44:O44"/>
    <mergeCell ref="R44:W44"/>
    <mergeCell ref="X44:AE44"/>
    <mergeCell ref="AF44:AL44"/>
    <mergeCell ref="AP44:AX44"/>
    <mergeCell ref="AY44:BD44"/>
    <mergeCell ref="A43:B43"/>
    <mergeCell ref="C43:I43"/>
    <mergeCell ref="J43:O43"/>
    <mergeCell ref="R43:W43"/>
    <mergeCell ref="X43:AE43"/>
    <mergeCell ref="AF43:AL43"/>
    <mergeCell ref="AM41:AN41"/>
    <mergeCell ref="AM42:AN42"/>
    <mergeCell ref="AM43:AN43"/>
    <mergeCell ref="AM44:AN44"/>
    <mergeCell ref="A38:B38"/>
    <mergeCell ref="C38:I38"/>
    <mergeCell ref="J38:O38"/>
    <mergeCell ref="R38:W38"/>
    <mergeCell ref="X38:AE38"/>
    <mergeCell ref="AF38:AL38"/>
    <mergeCell ref="AP38:AX38"/>
    <mergeCell ref="AY38:BD38"/>
    <mergeCell ref="A40:B40"/>
    <mergeCell ref="C40:I40"/>
    <mergeCell ref="J40:O40"/>
    <mergeCell ref="R40:W40"/>
    <mergeCell ref="X40:AE40"/>
    <mergeCell ref="AF40:AL40"/>
    <mergeCell ref="AP40:AX40"/>
    <mergeCell ref="AY40:BD40"/>
    <mergeCell ref="A39:B39"/>
    <mergeCell ref="C39:I39"/>
    <mergeCell ref="J39:O39"/>
    <mergeCell ref="R39:W39"/>
    <mergeCell ref="X39:AE39"/>
    <mergeCell ref="AF39:AL39"/>
    <mergeCell ref="AM39:AN39"/>
    <mergeCell ref="AM40:AN40"/>
    <mergeCell ref="AM38:AN38"/>
    <mergeCell ref="AY39:BD39"/>
    <mergeCell ref="A36:B36"/>
    <mergeCell ref="C36:I36"/>
    <mergeCell ref="J36:O36"/>
    <mergeCell ref="R36:W36"/>
    <mergeCell ref="X36:AE36"/>
    <mergeCell ref="A33:B35"/>
    <mergeCell ref="C33:Q33"/>
    <mergeCell ref="R33:AL33"/>
    <mergeCell ref="AM33:AO33"/>
    <mergeCell ref="AF36:AL36"/>
    <mergeCell ref="AP36:AX36"/>
    <mergeCell ref="AY36:BD36"/>
    <mergeCell ref="A37:B37"/>
    <mergeCell ref="C37:I37"/>
    <mergeCell ref="J37:O37"/>
    <mergeCell ref="R37:W37"/>
    <mergeCell ref="X37:AE37"/>
    <mergeCell ref="AF37:AL37"/>
    <mergeCell ref="AP37:AX37"/>
    <mergeCell ref="AY37:BD37"/>
    <mergeCell ref="AM34:AN35"/>
    <mergeCell ref="AM36:AN36"/>
    <mergeCell ref="AM37:AN37"/>
    <mergeCell ref="AP33:AX35"/>
    <mergeCell ref="AY33:BD35"/>
    <mergeCell ref="C34:I35"/>
    <mergeCell ref="J34:O35"/>
    <mergeCell ref="P34:P35"/>
    <mergeCell ref="Q34:Q35"/>
    <mergeCell ref="A24:F24"/>
    <mergeCell ref="G24:X24"/>
    <mergeCell ref="U21:Y22"/>
    <mergeCell ref="Z21:AD22"/>
    <mergeCell ref="AE21:AI22"/>
    <mergeCell ref="AJ21:AL22"/>
    <mergeCell ref="AP21:AR22"/>
    <mergeCell ref="AS21:BD21"/>
    <mergeCell ref="AS22:BD22"/>
    <mergeCell ref="R34:W35"/>
    <mergeCell ref="X34:AE35"/>
    <mergeCell ref="AF34:AL35"/>
    <mergeCell ref="AO34:AO35"/>
    <mergeCell ref="BC27:BD31"/>
    <mergeCell ref="A19:Q19"/>
    <mergeCell ref="R19:AI19"/>
    <mergeCell ref="AJ19:AL19"/>
    <mergeCell ref="AP19:AR20"/>
    <mergeCell ref="AS19:BD19"/>
    <mergeCell ref="A20:F20"/>
    <mergeCell ref="G20:L20"/>
    <mergeCell ref="M20:O20"/>
    <mergeCell ref="P20:Q20"/>
    <mergeCell ref="R20:T20"/>
    <mergeCell ref="U20:Y20"/>
    <mergeCell ref="Z20:AD20"/>
    <mergeCell ref="AE20:AI20"/>
    <mergeCell ref="AJ20:AL20"/>
    <mergeCell ref="AS20:BD20"/>
    <mergeCell ref="A21:F22"/>
    <mergeCell ref="G21:L22"/>
    <mergeCell ref="M21:O22"/>
    <mergeCell ref="P21:Q22"/>
    <mergeCell ref="R21:T22"/>
    <mergeCell ref="H10:Q10"/>
    <mergeCell ref="A13:BD13"/>
    <mergeCell ref="A14:BD14"/>
    <mergeCell ref="A15:BD15"/>
    <mergeCell ref="A16:BD16"/>
    <mergeCell ref="A18:BD18"/>
    <mergeCell ref="AF5:AK5"/>
    <mergeCell ref="AL5:AV5"/>
    <mergeCell ref="AF6:AK6"/>
    <mergeCell ref="AL6:AV6"/>
    <mergeCell ref="AF7:AK7"/>
    <mergeCell ref="AL7:AV7"/>
    <mergeCell ref="Q1:Z7"/>
    <mergeCell ref="AA1:AE7"/>
    <mergeCell ref="AF1:AV1"/>
    <mergeCell ref="AW1:BD7"/>
    <mergeCell ref="AF2:AK2"/>
    <mergeCell ref="AL2:AV2"/>
    <mergeCell ref="AF3:AK3"/>
    <mergeCell ref="AL3:AV3"/>
    <mergeCell ref="AF4:AK4"/>
    <mergeCell ref="AL4:AV4"/>
    <mergeCell ref="R52:W52"/>
    <mergeCell ref="X52:AE52"/>
    <mergeCell ref="AF52:AL52"/>
    <mergeCell ref="AM52:AN52"/>
    <mergeCell ref="AP52:AX52"/>
    <mergeCell ref="AY52:BD52"/>
    <mergeCell ref="A54:B54"/>
    <mergeCell ref="C54:I54"/>
    <mergeCell ref="J54:O54"/>
    <mergeCell ref="R54:W54"/>
    <mergeCell ref="X54:AE54"/>
    <mergeCell ref="AF54:AL54"/>
    <mergeCell ref="AM54:AN54"/>
    <mergeCell ref="AP54:AX54"/>
    <mergeCell ref="AY54:BD54"/>
    <mergeCell ref="A53:B53"/>
    <mergeCell ref="C53:I53"/>
    <mergeCell ref="J53:O53"/>
    <mergeCell ref="R53:W53"/>
    <mergeCell ref="X53:AE53"/>
    <mergeCell ref="AF53:AL53"/>
    <mergeCell ref="AM53:AN53"/>
    <mergeCell ref="AP53:AX53"/>
    <mergeCell ref="AY53:BD53"/>
    <mergeCell ref="A56:B56"/>
    <mergeCell ref="C56:I56"/>
    <mergeCell ref="J56:O56"/>
    <mergeCell ref="R56:W56"/>
    <mergeCell ref="X56:AE56"/>
    <mergeCell ref="AF56:AL56"/>
    <mergeCell ref="AM56:AN56"/>
    <mergeCell ref="AP56:AX56"/>
    <mergeCell ref="AY56:BD56"/>
    <mergeCell ref="A55:B55"/>
    <mergeCell ref="C55:I55"/>
    <mergeCell ref="J55:O55"/>
    <mergeCell ref="R55:W55"/>
    <mergeCell ref="X55:AE55"/>
    <mergeCell ref="AF55:AL55"/>
    <mergeCell ref="AM55:AN55"/>
    <mergeCell ref="AP55:AX55"/>
    <mergeCell ref="AY55:BD55"/>
    <mergeCell ref="A58:B58"/>
    <mergeCell ref="C58:I58"/>
    <mergeCell ref="J58:O58"/>
    <mergeCell ref="R58:W58"/>
    <mergeCell ref="X58:AE58"/>
    <mergeCell ref="AF58:AL58"/>
    <mergeCell ref="AM58:AN58"/>
    <mergeCell ref="AP58:AX58"/>
    <mergeCell ref="AY58:BD58"/>
    <mergeCell ref="A57:B57"/>
    <mergeCell ref="C57:I57"/>
    <mergeCell ref="J57:O57"/>
    <mergeCell ref="R57:W57"/>
    <mergeCell ref="X57:AE57"/>
    <mergeCell ref="AF57:AL57"/>
    <mergeCell ref="AM57:AN57"/>
    <mergeCell ref="AP57:AX57"/>
    <mergeCell ref="AY57:BD57"/>
    <mergeCell ref="A60:B60"/>
    <mergeCell ref="C60:I60"/>
    <mergeCell ref="J60:O60"/>
    <mergeCell ref="R60:W60"/>
    <mergeCell ref="X60:AE60"/>
    <mergeCell ref="AF60:AL60"/>
    <mergeCell ref="AM60:AN60"/>
    <mergeCell ref="AP60:AX60"/>
    <mergeCell ref="AY60:BD60"/>
    <mergeCell ref="A59:B59"/>
    <mergeCell ref="C59:I59"/>
    <mergeCell ref="J59:O59"/>
    <mergeCell ref="R59:W59"/>
    <mergeCell ref="X59:AE59"/>
    <mergeCell ref="AF59:AL59"/>
    <mergeCell ref="AM59:AN59"/>
    <mergeCell ref="AP59:AX59"/>
    <mergeCell ref="AY59:BD59"/>
    <mergeCell ref="A62:B62"/>
    <mergeCell ref="C62:I62"/>
    <mergeCell ref="J62:O62"/>
    <mergeCell ref="R62:W62"/>
    <mergeCell ref="X62:AE62"/>
    <mergeCell ref="AF62:AL62"/>
    <mergeCell ref="AM62:AN62"/>
    <mergeCell ref="AP62:AX62"/>
    <mergeCell ref="AY62:BD62"/>
    <mergeCell ref="A61:B61"/>
    <mergeCell ref="C61:I61"/>
    <mergeCell ref="J61:O61"/>
    <mergeCell ref="R61:W61"/>
    <mergeCell ref="X61:AE61"/>
    <mergeCell ref="AF61:AL61"/>
    <mergeCell ref="AM61:AN61"/>
    <mergeCell ref="AP61:AX61"/>
    <mergeCell ref="AY61:BD61"/>
    <mergeCell ref="A64:B64"/>
    <mergeCell ref="C64:I64"/>
    <mergeCell ref="J64:O64"/>
    <mergeCell ref="R64:W64"/>
    <mergeCell ref="X64:AE64"/>
    <mergeCell ref="AF64:AL64"/>
    <mergeCell ref="AM64:AN64"/>
    <mergeCell ref="AP64:AX64"/>
    <mergeCell ref="AY64:BD64"/>
    <mergeCell ref="A63:B63"/>
    <mergeCell ref="C63:I63"/>
    <mergeCell ref="J63:O63"/>
    <mergeCell ref="R63:W63"/>
    <mergeCell ref="X63:AE63"/>
    <mergeCell ref="AF63:AL63"/>
    <mergeCell ref="AM63:AN63"/>
    <mergeCell ref="AP63:AX63"/>
    <mergeCell ref="AY63:BD63"/>
    <mergeCell ref="A66:B66"/>
    <mergeCell ref="C66:I66"/>
    <mergeCell ref="J66:O66"/>
    <mergeCell ref="R66:W66"/>
    <mergeCell ref="X66:AE66"/>
    <mergeCell ref="AF66:AL66"/>
    <mergeCell ref="AM66:AN66"/>
    <mergeCell ref="AP66:AX66"/>
    <mergeCell ref="AY66:BD66"/>
    <mergeCell ref="A65:B65"/>
    <mergeCell ref="C65:I65"/>
    <mergeCell ref="J65:O65"/>
    <mergeCell ref="R65:W65"/>
    <mergeCell ref="X65:AE65"/>
    <mergeCell ref="AF65:AL65"/>
    <mergeCell ref="AM65:AN65"/>
    <mergeCell ref="AP65:AX65"/>
    <mergeCell ref="AY65:BD65"/>
    <mergeCell ref="A68:B68"/>
    <mergeCell ref="C68:I68"/>
    <mergeCell ref="J68:O68"/>
    <mergeCell ref="R68:W68"/>
    <mergeCell ref="X68:AE68"/>
    <mergeCell ref="AF68:AL68"/>
    <mergeCell ref="AM68:AN68"/>
    <mergeCell ref="AP68:AX68"/>
    <mergeCell ref="AY68:BD68"/>
    <mergeCell ref="A67:B67"/>
    <mergeCell ref="C67:I67"/>
    <mergeCell ref="J67:O67"/>
    <mergeCell ref="R67:W67"/>
    <mergeCell ref="X67:AE67"/>
    <mergeCell ref="AF67:AL67"/>
    <mergeCell ref="AM67:AN67"/>
    <mergeCell ref="AP67:AX67"/>
    <mergeCell ref="AY67:BD67"/>
    <mergeCell ref="A70:B70"/>
    <mergeCell ref="C70:I70"/>
    <mergeCell ref="J70:O70"/>
    <mergeCell ref="R70:W70"/>
    <mergeCell ref="X70:AE70"/>
    <mergeCell ref="AF70:AL70"/>
    <mergeCell ref="AM70:AN70"/>
    <mergeCell ref="AP70:AX70"/>
    <mergeCell ref="AY70:BD70"/>
    <mergeCell ref="A69:B69"/>
    <mergeCell ref="C69:I69"/>
    <mergeCell ref="J69:O69"/>
    <mergeCell ref="R69:W69"/>
    <mergeCell ref="X69:AE69"/>
    <mergeCell ref="AF69:AL69"/>
    <mergeCell ref="AM69:AN69"/>
    <mergeCell ref="AP69:AX69"/>
    <mergeCell ref="AY69:BD69"/>
    <mergeCell ref="A72:B72"/>
    <mergeCell ref="C72:I72"/>
    <mergeCell ref="J72:O72"/>
    <mergeCell ref="R72:W72"/>
    <mergeCell ref="X72:AE72"/>
    <mergeCell ref="AF72:AL72"/>
    <mergeCell ref="AM72:AN72"/>
    <mergeCell ref="AP72:AX72"/>
    <mergeCell ref="AY72:BD72"/>
    <mergeCell ref="A71:B71"/>
    <mergeCell ref="C71:I71"/>
    <mergeCell ref="J71:O71"/>
    <mergeCell ref="R71:W71"/>
    <mergeCell ref="X71:AE71"/>
    <mergeCell ref="AF71:AL71"/>
    <mergeCell ref="AM71:AN71"/>
    <mergeCell ref="AP71:AX71"/>
    <mergeCell ref="AY71:BD71"/>
    <mergeCell ref="A74:B74"/>
    <mergeCell ref="C74:I74"/>
    <mergeCell ref="J74:O74"/>
    <mergeCell ref="R74:W74"/>
    <mergeCell ref="X74:AE74"/>
    <mergeCell ref="AF74:AL74"/>
    <mergeCell ref="AM74:AN74"/>
    <mergeCell ref="AP74:AX74"/>
    <mergeCell ref="AY74:BD74"/>
    <mergeCell ref="A73:B73"/>
    <mergeCell ref="C73:I73"/>
    <mergeCell ref="J73:O73"/>
    <mergeCell ref="R73:W73"/>
    <mergeCell ref="X73:AE73"/>
    <mergeCell ref="AF73:AL73"/>
    <mergeCell ref="AM73:AN73"/>
    <mergeCell ref="AP73:AX73"/>
    <mergeCell ref="AY73:BD73"/>
    <mergeCell ref="A76:B76"/>
    <mergeCell ref="C76:I76"/>
    <mergeCell ref="J76:O76"/>
    <mergeCell ref="R76:W76"/>
    <mergeCell ref="X76:AE76"/>
    <mergeCell ref="AF76:AL76"/>
    <mergeCell ref="AM76:AN76"/>
    <mergeCell ref="AP76:AX76"/>
    <mergeCell ref="AY76:BD76"/>
    <mergeCell ref="A75:B75"/>
    <mergeCell ref="C75:I75"/>
    <mergeCell ref="J75:O75"/>
    <mergeCell ref="R75:W75"/>
    <mergeCell ref="X75:AE75"/>
    <mergeCell ref="AF75:AL75"/>
    <mergeCell ref="AM75:AN75"/>
    <mergeCell ref="AP75:AX75"/>
    <mergeCell ref="AY75:BD75"/>
    <mergeCell ref="A78:B78"/>
    <mergeCell ref="C78:I78"/>
    <mergeCell ref="J78:O78"/>
    <mergeCell ref="R78:W78"/>
    <mergeCell ref="X78:AE78"/>
    <mergeCell ref="AF78:AL78"/>
    <mergeCell ref="AM78:AN78"/>
    <mergeCell ref="AP78:AX78"/>
    <mergeCell ref="AY78:BD78"/>
    <mergeCell ref="A77:B77"/>
    <mergeCell ref="C77:I77"/>
    <mergeCell ref="J77:O77"/>
    <mergeCell ref="R77:W77"/>
    <mergeCell ref="X77:AE77"/>
    <mergeCell ref="AF77:AL77"/>
    <mergeCell ref="AM77:AN77"/>
    <mergeCell ref="AP77:AX77"/>
    <mergeCell ref="AY77:BD77"/>
    <mergeCell ref="A80:B80"/>
    <mergeCell ref="C80:I80"/>
    <mergeCell ref="J80:O80"/>
    <mergeCell ref="R80:W80"/>
    <mergeCell ref="X80:AE80"/>
    <mergeCell ref="AF80:AL80"/>
    <mergeCell ref="AM80:AN80"/>
    <mergeCell ref="AP80:AX80"/>
    <mergeCell ref="AY80:BD80"/>
    <mergeCell ref="A79:B79"/>
    <mergeCell ref="C79:I79"/>
    <mergeCell ref="J79:O79"/>
    <mergeCell ref="R79:W79"/>
    <mergeCell ref="X79:AE79"/>
    <mergeCell ref="AF79:AL79"/>
    <mergeCell ref="AM79:AN79"/>
    <mergeCell ref="AP79:AX79"/>
    <mergeCell ref="AY79:BD79"/>
    <mergeCell ref="A82:B82"/>
    <mergeCell ref="C82:I82"/>
    <mergeCell ref="J82:O82"/>
    <mergeCell ref="R82:W82"/>
    <mergeCell ref="X82:AE82"/>
    <mergeCell ref="AF82:AL82"/>
    <mergeCell ref="AM82:AN82"/>
    <mergeCell ref="AP82:AX82"/>
    <mergeCell ref="AY82:BD82"/>
    <mergeCell ref="A81:B81"/>
    <mergeCell ref="C81:I81"/>
    <mergeCell ref="J81:O81"/>
    <mergeCell ref="R81:W81"/>
    <mergeCell ref="X81:AE81"/>
    <mergeCell ref="AF81:AL81"/>
    <mergeCell ref="AM81:AN81"/>
    <mergeCell ref="AP81:AX81"/>
    <mergeCell ref="AY81:BD81"/>
    <mergeCell ref="A84:B84"/>
    <mergeCell ref="C84:I84"/>
    <mergeCell ref="J84:O84"/>
    <mergeCell ref="R84:W84"/>
    <mergeCell ref="X84:AE84"/>
    <mergeCell ref="AF84:AL84"/>
    <mergeCell ref="AM84:AN84"/>
    <mergeCell ref="AP84:AX84"/>
    <mergeCell ref="AY84:BD84"/>
    <mergeCell ref="A83:B83"/>
    <mergeCell ref="C83:I83"/>
    <mergeCell ref="J83:O83"/>
    <mergeCell ref="R83:W83"/>
    <mergeCell ref="X83:AE83"/>
    <mergeCell ref="AF83:AL83"/>
    <mergeCell ref="AM83:AN83"/>
    <mergeCell ref="AP83:AX83"/>
    <mergeCell ref="AY83:BD83"/>
    <mergeCell ref="A86:B86"/>
    <mergeCell ref="C86:I86"/>
    <mergeCell ref="J86:O86"/>
    <mergeCell ref="R86:W86"/>
    <mergeCell ref="X86:AE86"/>
    <mergeCell ref="AF86:AL86"/>
    <mergeCell ref="AM86:AN86"/>
    <mergeCell ref="AP86:AX86"/>
    <mergeCell ref="AY86:BD86"/>
    <mergeCell ref="A85:B85"/>
    <mergeCell ref="C85:I85"/>
    <mergeCell ref="J85:O85"/>
    <mergeCell ref="R85:W85"/>
    <mergeCell ref="X85:AE85"/>
    <mergeCell ref="AF85:AL85"/>
    <mergeCell ref="AM85:AN85"/>
    <mergeCell ref="AP85:AX85"/>
    <mergeCell ref="AY85:BD85"/>
    <mergeCell ref="A88:B88"/>
    <mergeCell ref="C88:I88"/>
    <mergeCell ref="J88:O88"/>
    <mergeCell ref="R88:W88"/>
    <mergeCell ref="X88:AE88"/>
    <mergeCell ref="AF88:AL88"/>
    <mergeCell ref="AM88:AN88"/>
    <mergeCell ref="AP88:AX88"/>
    <mergeCell ref="AY88:BD88"/>
    <mergeCell ref="A87:B87"/>
    <mergeCell ref="C87:I87"/>
    <mergeCell ref="J87:O87"/>
    <mergeCell ref="R87:W87"/>
    <mergeCell ref="X87:AE87"/>
    <mergeCell ref="AF87:AL87"/>
    <mergeCell ref="AM87:AN87"/>
    <mergeCell ref="AP87:AX87"/>
    <mergeCell ref="AY87:BD87"/>
    <mergeCell ref="A90:B90"/>
    <mergeCell ref="C90:I90"/>
    <mergeCell ref="J90:O90"/>
    <mergeCell ref="R90:W90"/>
    <mergeCell ref="X90:AE90"/>
    <mergeCell ref="AF90:AL90"/>
    <mergeCell ref="AM90:AN90"/>
    <mergeCell ref="AP90:AX90"/>
    <mergeCell ref="AY90:BD90"/>
    <mergeCell ref="A89:B89"/>
    <mergeCell ref="C89:I89"/>
    <mergeCell ref="J89:O89"/>
    <mergeCell ref="R89:W89"/>
    <mergeCell ref="X89:AE89"/>
    <mergeCell ref="AF89:AL89"/>
    <mergeCell ref="AM89:AN89"/>
    <mergeCell ref="AP89:AX89"/>
    <mergeCell ref="AY89:BD89"/>
    <mergeCell ref="A92:B92"/>
    <mergeCell ref="C92:I92"/>
    <mergeCell ref="J92:O92"/>
    <mergeCell ref="R92:W92"/>
    <mergeCell ref="X92:AE92"/>
    <mergeCell ref="AF92:AL92"/>
    <mergeCell ref="AM92:AN92"/>
    <mergeCell ref="AP92:AX92"/>
    <mergeCell ref="AY92:BD92"/>
    <mergeCell ref="A91:B91"/>
    <mergeCell ref="C91:I91"/>
    <mergeCell ref="J91:O91"/>
    <mergeCell ref="R91:W91"/>
    <mergeCell ref="X91:AE91"/>
    <mergeCell ref="AF91:AL91"/>
    <mergeCell ref="AM91:AN91"/>
    <mergeCell ref="AP91:AX91"/>
    <mergeCell ref="AY91:BD91"/>
    <mergeCell ref="A94:B94"/>
    <mergeCell ref="C94:I94"/>
    <mergeCell ref="J94:O94"/>
    <mergeCell ref="R94:W94"/>
    <mergeCell ref="X94:AE94"/>
    <mergeCell ref="AF94:AL94"/>
    <mergeCell ref="AM94:AN94"/>
    <mergeCell ref="AP94:AX94"/>
    <mergeCell ref="AY94:BD94"/>
    <mergeCell ref="A93:B93"/>
    <mergeCell ref="C93:I93"/>
    <mergeCell ref="J93:O93"/>
    <mergeCell ref="R93:W93"/>
    <mergeCell ref="X93:AE93"/>
    <mergeCell ref="AF93:AL93"/>
    <mergeCell ref="AM93:AN93"/>
    <mergeCell ref="AP93:AX93"/>
    <mergeCell ref="AY93:BD93"/>
    <mergeCell ref="A96:B96"/>
    <mergeCell ref="C96:I96"/>
    <mergeCell ref="J96:O96"/>
    <mergeCell ref="R96:W96"/>
    <mergeCell ref="X96:AE96"/>
    <mergeCell ref="AF96:AL96"/>
    <mergeCell ref="AM96:AN96"/>
    <mergeCell ref="AP96:AX96"/>
    <mergeCell ref="AY96:BD96"/>
    <mergeCell ref="A95:B95"/>
    <mergeCell ref="C95:I95"/>
    <mergeCell ref="J95:O95"/>
    <mergeCell ref="R95:W95"/>
    <mergeCell ref="X95:AE95"/>
    <mergeCell ref="AF95:AL95"/>
    <mergeCell ref="AM95:AN95"/>
    <mergeCell ref="AP95:AX95"/>
    <mergeCell ref="AY95:BD95"/>
    <mergeCell ref="A98:B98"/>
    <mergeCell ref="C98:I98"/>
    <mergeCell ref="J98:O98"/>
    <mergeCell ref="R98:W98"/>
    <mergeCell ref="X98:AE98"/>
    <mergeCell ref="AF98:AL98"/>
    <mergeCell ref="AM98:AN98"/>
    <mergeCell ref="AP98:AX98"/>
    <mergeCell ref="AY98:BD98"/>
    <mergeCell ref="A97:B97"/>
    <mergeCell ref="C97:I97"/>
    <mergeCell ref="J97:O97"/>
    <mergeCell ref="R97:W97"/>
    <mergeCell ref="X97:AE97"/>
    <mergeCell ref="AF97:AL97"/>
    <mergeCell ref="AM97:AN97"/>
    <mergeCell ref="AP97:AX97"/>
    <mergeCell ref="AY97:BD97"/>
    <mergeCell ref="A100:B100"/>
    <mergeCell ref="C100:I100"/>
    <mergeCell ref="J100:O100"/>
    <mergeCell ref="R100:W100"/>
    <mergeCell ref="X100:AE100"/>
    <mergeCell ref="AF100:AL100"/>
    <mergeCell ref="AM100:AN100"/>
    <mergeCell ref="AP100:AX100"/>
    <mergeCell ref="AY100:BD100"/>
    <mergeCell ref="A99:B99"/>
    <mergeCell ref="C99:I99"/>
    <mergeCell ref="J99:O99"/>
    <mergeCell ref="R99:W99"/>
    <mergeCell ref="X99:AE99"/>
    <mergeCell ref="AF99:AL99"/>
    <mergeCell ref="AM99:AN99"/>
    <mergeCell ref="AP99:AX99"/>
    <mergeCell ref="AY99:BD99"/>
    <mergeCell ref="A102:B102"/>
    <mergeCell ref="C102:I102"/>
    <mergeCell ref="J102:O102"/>
    <mergeCell ref="R102:W102"/>
    <mergeCell ref="X102:AE102"/>
    <mergeCell ref="AF102:AL102"/>
    <mergeCell ref="AM102:AN102"/>
    <mergeCell ref="AP102:AX102"/>
    <mergeCell ref="AY102:BD102"/>
    <mergeCell ref="A101:B101"/>
    <mergeCell ref="C101:I101"/>
    <mergeCell ref="J101:O101"/>
    <mergeCell ref="R101:W101"/>
    <mergeCell ref="X101:AE101"/>
    <mergeCell ref="AF101:AL101"/>
    <mergeCell ref="AM101:AN101"/>
    <mergeCell ref="AP101:AX101"/>
    <mergeCell ref="AY101:BD101"/>
    <mergeCell ref="A104:B104"/>
    <mergeCell ref="C104:I104"/>
    <mergeCell ref="J104:O104"/>
    <mergeCell ref="R104:W104"/>
    <mergeCell ref="X104:AE104"/>
    <mergeCell ref="AF104:AL104"/>
    <mergeCell ref="AM104:AN104"/>
    <mergeCell ref="AP104:AX104"/>
    <mergeCell ref="AY104:BD104"/>
    <mergeCell ref="A103:B103"/>
    <mergeCell ref="C103:I103"/>
    <mergeCell ref="J103:O103"/>
    <mergeCell ref="R103:W103"/>
    <mergeCell ref="X103:AE103"/>
    <mergeCell ref="AF103:AL103"/>
    <mergeCell ref="AM103:AN103"/>
    <mergeCell ref="AP103:AX103"/>
    <mergeCell ref="AY103:BD103"/>
    <mergeCell ref="A106:B106"/>
    <mergeCell ref="C106:I106"/>
    <mergeCell ref="J106:O106"/>
    <mergeCell ref="R106:W106"/>
    <mergeCell ref="X106:AE106"/>
    <mergeCell ref="AF106:AL106"/>
    <mergeCell ref="AM106:AN106"/>
    <mergeCell ref="AP106:AX106"/>
    <mergeCell ref="AY106:BD106"/>
    <mergeCell ref="A105:B105"/>
    <mergeCell ref="C105:I105"/>
    <mergeCell ref="J105:O105"/>
    <mergeCell ref="R105:W105"/>
    <mergeCell ref="X105:AE105"/>
    <mergeCell ref="AF105:AL105"/>
    <mergeCell ref="AM105:AN105"/>
    <mergeCell ref="AP105:AX105"/>
    <mergeCell ref="AY105:BD105"/>
    <mergeCell ref="A108:B108"/>
    <mergeCell ref="C108:I108"/>
    <mergeCell ref="J108:O108"/>
    <mergeCell ref="R108:W108"/>
    <mergeCell ref="X108:AE108"/>
    <mergeCell ref="AF108:AL108"/>
    <mergeCell ref="AM108:AN108"/>
    <mergeCell ref="AP108:AX108"/>
    <mergeCell ref="AY108:BD108"/>
    <mergeCell ref="A107:B107"/>
    <mergeCell ref="C107:I107"/>
    <mergeCell ref="J107:O107"/>
    <mergeCell ref="R107:W107"/>
    <mergeCell ref="X107:AE107"/>
    <mergeCell ref="AF107:AL107"/>
    <mergeCell ref="AM107:AN107"/>
    <mergeCell ref="AP107:AX107"/>
    <mergeCell ref="AY107:BD107"/>
    <mergeCell ref="A110:B110"/>
    <mergeCell ref="C110:I110"/>
    <mergeCell ref="J110:O110"/>
    <mergeCell ref="R110:W110"/>
    <mergeCell ref="X110:AE110"/>
    <mergeCell ref="AF110:AL110"/>
    <mergeCell ref="AM110:AN110"/>
    <mergeCell ref="AP110:AX110"/>
    <mergeCell ref="AY110:BD110"/>
    <mergeCell ref="A109:B109"/>
    <mergeCell ref="C109:I109"/>
    <mergeCell ref="J109:O109"/>
    <mergeCell ref="R109:W109"/>
    <mergeCell ref="X109:AE109"/>
    <mergeCell ref="AF109:AL109"/>
    <mergeCell ref="AM109:AN109"/>
    <mergeCell ref="AP109:AX109"/>
    <mergeCell ref="AY109:BD109"/>
    <mergeCell ref="A112:B112"/>
    <mergeCell ref="C112:I112"/>
    <mergeCell ref="J112:O112"/>
    <mergeCell ref="R112:W112"/>
    <mergeCell ref="X112:AE112"/>
    <mergeCell ref="AF112:AL112"/>
    <mergeCell ref="AM112:AN112"/>
    <mergeCell ref="AP112:AX112"/>
    <mergeCell ref="AY112:BD112"/>
    <mergeCell ref="A111:B111"/>
    <mergeCell ref="C111:I111"/>
    <mergeCell ref="J111:O111"/>
    <mergeCell ref="R111:W111"/>
    <mergeCell ref="X111:AE111"/>
    <mergeCell ref="AF111:AL111"/>
    <mergeCell ref="AM111:AN111"/>
    <mergeCell ref="AP111:AX111"/>
    <mergeCell ref="AY111:BD111"/>
    <mergeCell ref="A114:B114"/>
    <mergeCell ref="C114:I114"/>
    <mergeCell ref="J114:O114"/>
    <mergeCell ref="R114:W114"/>
    <mergeCell ref="X114:AE114"/>
    <mergeCell ref="AF114:AL114"/>
    <mergeCell ref="AM114:AN114"/>
    <mergeCell ref="AP114:AX114"/>
    <mergeCell ref="AY114:BD114"/>
    <mergeCell ref="A113:B113"/>
    <mergeCell ref="C113:I113"/>
    <mergeCell ref="J113:O113"/>
    <mergeCell ref="R113:W113"/>
    <mergeCell ref="X113:AE113"/>
    <mergeCell ref="AF113:AL113"/>
    <mergeCell ref="AM113:AN113"/>
    <mergeCell ref="AP113:AX113"/>
    <mergeCell ref="AY113:BD113"/>
    <mergeCell ref="A116:B116"/>
    <mergeCell ref="C116:I116"/>
    <mergeCell ref="J116:O116"/>
    <mergeCell ref="R116:W116"/>
    <mergeCell ref="X116:AE116"/>
    <mergeCell ref="AF116:AL116"/>
    <mergeCell ref="AM116:AN116"/>
    <mergeCell ref="AP116:AX116"/>
    <mergeCell ref="AY116:BD116"/>
    <mergeCell ref="A115:B115"/>
    <mergeCell ref="C115:I115"/>
    <mergeCell ref="J115:O115"/>
    <mergeCell ref="R115:W115"/>
    <mergeCell ref="X115:AE115"/>
    <mergeCell ref="AF115:AL115"/>
    <mergeCell ref="AM115:AN115"/>
    <mergeCell ref="AP115:AX115"/>
    <mergeCell ref="AY115:BD115"/>
    <mergeCell ref="A118:B118"/>
    <mergeCell ref="C118:I118"/>
    <mergeCell ref="J118:O118"/>
    <mergeCell ref="R118:W118"/>
    <mergeCell ref="X118:AE118"/>
    <mergeCell ref="AF118:AL118"/>
    <mergeCell ref="AM118:AN118"/>
    <mergeCell ref="AP118:AX118"/>
    <mergeCell ref="AY118:BD118"/>
    <mergeCell ref="A117:B117"/>
    <mergeCell ref="C117:I117"/>
    <mergeCell ref="J117:O117"/>
    <mergeCell ref="R117:W117"/>
    <mergeCell ref="X117:AE117"/>
    <mergeCell ref="AF117:AL117"/>
    <mergeCell ref="AM117:AN117"/>
    <mergeCell ref="AP117:AX117"/>
    <mergeCell ref="AY117:BD117"/>
    <mergeCell ref="A120:B120"/>
    <mergeCell ref="C120:I120"/>
    <mergeCell ref="J120:O120"/>
    <mergeCell ref="R120:W120"/>
    <mergeCell ref="X120:AE120"/>
    <mergeCell ref="AF120:AL120"/>
    <mergeCell ref="AM120:AN120"/>
    <mergeCell ref="AP120:AX120"/>
    <mergeCell ref="AY120:BD120"/>
    <mergeCell ref="A119:B119"/>
    <mergeCell ref="C119:I119"/>
    <mergeCell ref="J119:O119"/>
    <mergeCell ref="R119:W119"/>
    <mergeCell ref="X119:AE119"/>
    <mergeCell ref="AF119:AL119"/>
    <mergeCell ref="AM119:AN119"/>
    <mergeCell ref="AP119:AX119"/>
    <mergeCell ref="AY119:BD119"/>
    <mergeCell ref="A122:B122"/>
    <mergeCell ref="C122:I122"/>
    <mergeCell ref="J122:O122"/>
    <mergeCell ref="R122:W122"/>
    <mergeCell ref="X122:AE122"/>
    <mergeCell ref="AF122:AL122"/>
    <mergeCell ref="AM122:AN122"/>
    <mergeCell ref="AP122:AX122"/>
    <mergeCell ref="AY122:BD122"/>
    <mergeCell ref="A121:B121"/>
    <mergeCell ref="C121:I121"/>
    <mergeCell ref="J121:O121"/>
    <mergeCell ref="R121:W121"/>
    <mergeCell ref="X121:AE121"/>
    <mergeCell ref="AF121:AL121"/>
    <mergeCell ref="AM121:AN121"/>
    <mergeCell ref="AP121:AX121"/>
    <mergeCell ref="AY121:BD121"/>
    <mergeCell ref="A124:B124"/>
    <mergeCell ref="C124:I124"/>
    <mergeCell ref="J124:O124"/>
    <mergeCell ref="R124:W124"/>
    <mergeCell ref="X124:AE124"/>
    <mergeCell ref="AF124:AL124"/>
    <mergeCell ref="AM124:AN124"/>
    <mergeCell ref="AP124:AX124"/>
    <mergeCell ref="AY124:BD124"/>
    <mergeCell ref="A123:B123"/>
    <mergeCell ref="C123:I123"/>
    <mergeCell ref="J123:O123"/>
    <mergeCell ref="R123:W123"/>
    <mergeCell ref="X123:AE123"/>
    <mergeCell ref="AF123:AL123"/>
    <mergeCell ref="AM123:AN123"/>
    <mergeCell ref="AP123:AX123"/>
    <mergeCell ref="AY123:BD123"/>
    <mergeCell ref="A174:B174"/>
    <mergeCell ref="C174:Q174"/>
    <mergeCell ref="R174:W174"/>
    <mergeCell ref="X174:AF174"/>
    <mergeCell ref="AG174:AI174"/>
    <mergeCell ref="AJ174:AM174"/>
    <mergeCell ref="AN174:AR174"/>
    <mergeCell ref="AS174:AX174"/>
    <mergeCell ref="AY174:BA174"/>
    <mergeCell ref="A125:B125"/>
    <mergeCell ref="C125:I125"/>
    <mergeCell ref="J125:O125"/>
    <mergeCell ref="R125:W125"/>
    <mergeCell ref="X125:AE125"/>
    <mergeCell ref="AF125:AL125"/>
    <mergeCell ref="AM125:AN125"/>
    <mergeCell ref="AP125:AX125"/>
    <mergeCell ref="AY125:BD125"/>
    <mergeCell ref="A126:B126"/>
    <mergeCell ref="C126:I126"/>
    <mergeCell ref="J126:O126"/>
    <mergeCell ref="R126:W126"/>
    <mergeCell ref="X126:AE126"/>
    <mergeCell ref="AF126:AL126"/>
    <mergeCell ref="AP126:AX126"/>
    <mergeCell ref="AY126:BD126"/>
    <mergeCell ref="A128:B128"/>
    <mergeCell ref="C128:I128"/>
    <mergeCell ref="J128:O128"/>
    <mergeCell ref="R128:W128"/>
    <mergeCell ref="X128:AE128"/>
    <mergeCell ref="AF128:AL128"/>
    <mergeCell ref="C180:Q180"/>
    <mergeCell ref="A180:B180"/>
    <mergeCell ref="BB179:BD179"/>
    <mergeCell ref="AY179:BA179"/>
    <mergeCell ref="AS179:AX179"/>
    <mergeCell ref="AN179:AR179"/>
    <mergeCell ref="AJ179:AM179"/>
    <mergeCell ref="AG179:AI179"/>
    <mergeCell ref="X179:AF179"/>
    <mergeCell ref="R179:W179"/>
    <mergeCell ref="C179:Q179"/>
    <mergeCell ref="A179:B179"/>
    <mergeCell ref="BB174:BD174"/>
    <mergeCell ref="BB180:BD180"/>
    <mergeCell ref="AY180:BA180"/>
    <mergeCell ref="AS180:AX180"/>
    <mergeCell ref="AN180:AR180"/>
    <mergeCell ref="AJ180:AM180"/>
    <mergeCell ref="AG180:AI180"/>
    <mergeCell ref="X180:AF180"/>
    <mergeCell ref="R180:W180"/>
    <mergeCell ref="BB178:BD178"/>
    <mergeCell ref="AY178:BA178"/>
    <mergeCell ref="AS178:AX178"/>
    <mergeCell ref="AN178:AR178"/>
    <mergeCell ref="AJ178:AM178"/>
    <mergeCell ref="AG178:AI178"/>
    <mergeCell ref="X178:AF178"/>
    <mergeCell ref="R178:W178"/>
    <mergeCell ref="BB176:BD176"/>
    <mergeCell ref="AY176:BA176"/>
    <mergeCell ref="AS176:AX176"/>
    <mergeCell ref="R176:W176"/>
    <mergeCell ref="C176:Q176"/>
    <mergeCell ref="A176:B176"/>
    <mergeCell ref="BB175:BD175"/>
    <mergeCell ref="AY175:BA175"/>
    <mergeCell ref="AS175:AX175"/>
    <mergeCell ref="AN175:AR175"/>
    <mergeCell ref="AJ175:AM175"/>
    <mergeCell ref="AG175:AI175"/>
    <mergeCell ref="X175:AF175"/>
    <mergeCell ref="R175:W175"/>
    <mergeCell ref="C175:Q175"/>
    <mergeCell ref="A175:B175"/>
    <mergeCell ref="C178:Q178"/>
    <mergeCell ref="A178:B178"/>
    <mergeCell ref="BB177:BD177"/>
    <mergeCell ref="AY177:BA177"/>
    <mergeCell ref="AS177:AX177"/>
    <mergeCell ref="AN177:AR177"/>
    <mergeCell ref="AJ177:AM177"/>
    <mergeCell ref="AG177:AI177"/>
    <mergeCell ref="X177:AF177"/>
    <mergeCell ref="R177:W177"/>
    <mergeCell ref="C177:Q177"/>
    <mergeCell ref="A177:B177"/>
    <mergeCell ref="AN176:AR176"/>
    <mergeCell ref="AJ176:AM176"/>
    <mergeCell ref="AG176:AI176"/>
    <mergeCell ref="X176:AF176"/>
  </mergeCells>
  <dataValidations count="14">
    <dataValidation type="list" allowBlank="1" showInputMessage="1" showErrorMessage="1" sqref="AL5:AV5 AJ168:AM179" xr:uid="{4DFF342F-1F39-4F3C-B9A9-E423CD4580CE}">
      <formula1>districts</formula1>
    </dataValidation>
    <dataValidation type="list" allowBlank="1" showInputMessage="1" showErrorMessage="1" sqref="AL6:AV6 R36:W163" xr:uid="{DB651342-1FC3-4DB4-A7FC-255CE25C1789}">
      <formula1>INDIRECT(SUBSTITUTE($AL$5,"_"," "))</formula1>
    </dataValidation>
    <dataValidation type="list" allowBlank="1" showInputMessage="1" showErrorMessage="1" sqref="AG24:AM24" xr:uid="{7B93CBB1-C597-47F8-85F8-553A7FFFBC8B}">
      <formula1>"Dia de Campo,Dia de Demonstração,Troca de Experiência"</formula1>
    </dataValidation>
    <dataValidation type="list" allowBlank="1" showInputMessage="1" sqref="X168:X178 X179:AI179" xr:uid="{E3FE7F0B-8FC4-4694-B0F6-96684B17BB49}">
      <formula1>entities</formula1>
    </dataValidation>
    <dataValidation type="list" allowBlank="1" showInputMessage="1" showErrorMessage="1" sqref="AN168:AR179" xr:uid="{8D1B8861-A96F-4E56-91F4-BC823B2CFEEF}">
      <formula1>INDIRECT(SUBSTITUTE($AJ168,"_"," "))</formula1>
    </dataValidation>
    <dataValidation type="list" allowBlank="1" showInputMessage="1" promptTitle="ESCOLHA A CADEIA DE VALOR ALVO" prompt="Se for mais de uma cadeia de valor separe-as por ponto e vírgula (&quot;;&quot;)" sqref="AL7:AV7" xr:uid="{43B153A0-A0D5-4E74-86EB-D5F6850B85FD}">
      <formula1>cadeias_valor</formula1>
    </dataValidation>
    <dataValidation type="list" allowBlank="1" showInputMessage="1" sqref="G24:X24 C168:Q179" xr:uid="{5B5176C1-59C7-4E62-BCD2-FF631C0A3BCA}">
      <formula1>topics_choices</formula1>
    </dataValidation>
    <dataValidation type="date" allowBlank="1" showInputMessage="1" showErrorMessage="1" sqref="AQ24:AU24 AZ24:BD24" xr:uid="{B1CAE0E1-414E-4960-AC47-BD75441F3A91}">
      <formula1>43831</formula1>
      <formula2>47849</formula2>
    </dataValidation>
    <dataValidation type="list" allowBlank="1" showInputMessage="1" showErrorMessage="1" sqref="P36:P163" xr:uid="{BC8FAE6E-5124-4359-977D-92B5E28BEC79}">
      <formula1>"M,F"</formula1>
    </dataValidation>
    <dataValidation type="whole" allowBlank="1" showInputMessage="1" showErrorMessage="1" sqref="Q36:Q163" xr:uid="{2164272B-E69E-4328-9522-12130573F078}">
      <formula1>1850</formula1>
      <formula2>2030</formula2>
    </dataValidation>
    <dataValidation type="list" allowBlank="1" showInputMessage="1" showErrorMessage="1" sqref="X36:AE163" xr:uid="{97504218-36A8-4A46-B612-6A0CD655698F}">
      <formula1>social_roles</formula1>
    </dataValidation>
    <dataValidation type="decimal" allowBlank="1" showInputMessage="1" sqref="AG168:AI178" xr:uid="{00B2B595-2807-4F60-8B30-96B4F38270DC}">
      <formula1>0</formula1>
      <formula2>1000</formula2>
    </dataValidation>
    <dataValidation type="whole" allowBlank="1" showInputMessage="1" showErrorMessage="1" errorTitle="NUIT INCORRECTO" error="Insira o NUIT correcto para que a realização seja associada à este técnico no sistema" sqref="AL3:AV3" xr:uid="{87B3EE52-8FE4-45A4-9EE3-2746C38CD11E}">
      <formula1>100000000</formula1>
      <formula2>199999999</formula2>
    </dataValidation>
    <dataValidation type="list" allowBlank="1" showInputMessage="1" showErrorMessage="1" sqref="BG36:BG130" xr:uid="{0C4885AD-0C05-4A66-BD0A-847DD7BBCA32}">
      <formula1>cadeias_valor</formula1>
    </dataValidation>
  </dataValidations>
  <printOptions horizontalCentered="1"/>
  <pageMargins left="0.1" right="0.1" top="0.1" bottom="0.65" header="0.3" footer="0.1"/>
  <pageSetup paperSize="9" orientation="landscape" r:id="rId1"/>
  <headerFooter>
    <oddFooter>&amp;C&amp;"Arial Nova Cond Light,Bold"&amp;8O EXTENSIONISTA&amp;"-,Regular"&amp;11
&amp;"Arial Nova Cond Light,Italic"&amp;8Assinatura legível e carimbo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0CBC15C-B664-46E2-9E85-31F456322EC7}">
          <x14:formula1>
            <xm:f>lists!$Z$2:$Z$31</xm:f>
          </x14:formula1>
          <xm:sqref>AP36:AX163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AD1C8-A243-4740-BB2D-DC59F3850A71}">
  <sheetPr codeName="Sheet6">
    <tabColor rgb="FF00B050"/>
  </sheetPr>
  <dimension ref="A1:AY530"/>
  <sheetViews>
    <sheetView showGridLines="0" view="pageBreakPreview" topLeftCell="A38" zoomScaleNormal="175" zoomScaleSheetLayoutView="100" workbookViewId="0">
      <selection activeCell="Q1" sqref="Q1:Z8"/>
    </sheetView>
  </sheetViews>
  <sheetFormatPr defaultColWidth="1.86328125" defaultRowHeight="13.9" x14ac:dyDescent="0.45"/>
  <cols>
    <col min="1" max="1" width="2" style="105" customWidth="1"/>
    <col min="2" max="2" width="0.6640625" style="105" customWidth="1"/>
    <col min="3" max="6" width="2.33203125" style="105" customWidth="1"/>
    <col min="7" max="7" width="4.1328125" style="105" customWidth="1"/>
    <col min="8" max="8" width="3.1328125" style="105" customWidth="1"/>
    <col min="9" max="9" width="2.6640625" style="105" customWidth="1"/>
    <col min="10" max="10" width="2.33203125" style="105" customWidth="1"/>
    <col min="11" max="11" width="3.33203125" style="105" customWidth="1"/>
    <col min="12" max="12" width="4.73046875" style="105" customWidth="1"/>
    <col min="13" max="13" width="4.1328125" style="105" customWidth="1"/>
    <col min="14" max="14" width="3.53125" style="105" customWidth="1"/>
    <col min="15" max="15" width="1.6640625" style="105" customWidth="1"/>
    <col min="16" max="16" width="2.6640625" style="105" customWidth="1"/>
    <col min="17" max="17" width="9.06640625" style="105" customWidth="1"/>
    <col min="18" max="18" width="4.53125" style="105" customWidth="1"/>
    <col min="19" max="19" width="2.86328125" style="105" customWidth="1"/>
    <col min="20" max="20" width="4.796875" style="105" customWidth="1"/>
    <col min="21" max="21" width="4.33203125" style="105" customWidth="1"/>
    <col min="22" max="23" width="2.33203125" style="105" customWidth="1"/>
    <col min="24" max="24" width="2" style="105" customWidth="1"/>
    <col min="25" max="25" width="2.86328125" style="105" customWidth="1"/>
    <col min="26" max="26" width="2.6640625" style="105" customWidth="1"/>
    <col min="27" max="27" width="6.9296875" style="105" customWidth="1"/>
    <col min="28" max="28" width="3.6640625" style="105" customWidth="1"/>
    <col min="29" max="29" width="1.86328125" style="105" customWidth="1"/>
    <col min="30" max="30" width="2.86328125" style="105" customWidth="1"/>
    <col min="31" max="31" width="1.86328125" style="105" customWidth="1"/>
    <col min="32" max="32" width="6.06640625" style="105" customWidth="1"/>
    <col min="33" max="33" width="0.6640625" style="105" customWidth="1"/>
    <col min="34" max="34" width="1.3984375" style="105" customWidth="1"/>
    <col min="35" max="35" width="0.6640625" style="105" customWidth="1"/>
    <col min="36" max="36" width="4.86328125" style="105" customWidth="1"/>
    <col min="37" max="37" width="4.6640625" style="105" customWidth="1"/>
    <col min="38" max="38" width="6" style="105" customWidth="1"/>
    <col min="39" max="39" width="1.33203125" style="105" customWidth="1"/>
    <col min="40" max="40" width="1" style="105" customWidth="1"/>
    <col min="41" max="41" width="2.33203125" style="105" customWidth="1"/>
    <col min="42" max="42" width="1.6640625" style="105" customWidth="1"/>
    <col min="43" max="43" width="3.3984375" style="105" customWidth="1"/>
    <col min="44" max="44" width="2.3984375" style="105" customWidth="1"/>
    <col min="45" max="45" width="1.1328125" style="105" customWidth="1"/>
    <col min="46" max="46" width="2" style="105" customWidth="1"/>
    <col min="47" max="47" width="1.86328125" style="105" customWidth="1"/>
    <col min="48" max="48" width="2.265625" style="105" customWidth="1"/>
    <col min="49" max="49" width="2.53125" style="105" customWidth="1"/>
    <col min="50" max="50" width="1.86328125" style="105"/>
    <col min="51" max="51" width="17" style="105" customWidth="1"/>
    <col min="52" max="16384" width="1.86328125" style="105"/>
  </cols>
  <sheetData>
    <row r="1" spans="1:51" ht="15" customHeight="1" x14ac:dyDescent="0.45">
      <c r="A1" s="121"/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22"/>
      <c r="Q1" s="1451" t="s">
        <v>2078</v>
      </c>
      <c r="R1" s="1451"/>
      <c r="S1" s="1451"/>
      <c r="T1" s="1451"/>
      <c r="U1" s="1451"/>
      <c r="V1" s="1451"/>
      <c r="W1" s="1451"/>
      <c r="X1" s="1451"/>
      <c r="Y1" s="1451"/>
      <c r="Z1" s="1451"/>
      <c r="AA1" s="581" t="s">
        <v>2230</v>
      </c>
      <c r="AB1" s="1133" t="s">
        <v>2079</v>
      </c>
      <c r="AC1" s="1134"/>
      <c r="AD1" s="1134"/>
      <c r="AE1" s="1134"/>
      <c r="AF1" s="1134"/>
      <c r="AG1" s="1134"/>
      <c r="AH1" s="1134"/>
      <c r="AI1" s="1134"/>
      <c r="AJ1" s="1134"/>
      <c r="AK1" s="1134"/>
      <c r="AL1" s="1134"/>
      <c r="AM1" s="1134"/>
      <c r="AN1" s="1134"/>
      <c r="AO1" s="1447"/>
      <c r="AP1" s="1438" t="s">
        <v>2080</v>
      </c>
      <c r="AQ1" s="1439"/>
      <c r="AR1" s="1439"/>
      <c r="AS1" s="1439"/>
      <c r="AT1" s="1439"/>
      <c r="AU1" s="1439"/>
      <c r="AV1" s="1439"/>
      <c r="AW1" s="1440"/>
    </row>
    <row r="2" spans="1:51" ht="19.45" customHeight="1" x14ac:dyDescent="0.4">
      <c r="A2" s="4"/>
      <c r="B2" s="5"/>
      <c r="C2" s="5"/>
      <c r="D2" s="5"/>
      <c r="E2" s="5"/>
      <c r="F2" s="5"/>
      <c r="G2" s="5"/>
      <c r="H2" s="106"/>
      <c r="I2" s="140"/>
      <c r="J2" s="140"/>
      <c r="K2" s="140"/>
      <c r="L2" s="140"/>
      <c r="M2" s="140"/>
      <c r="N2" s="140"/>
      <c r="O2" s="140"/>
      <c r="P2" s="141"/>
      <c r="Q2" s="1452"/>
      <c r="R2" s="1452"/>
      <c r="S2" s="1452"/>
      <c r="T2" s="1452"/>
      <c r="U2" s="1452"/>
      <c r="V2" s="1452"/>
      <c r="W2" s="1452"/>
      <c r="X2" s="1452"/>
      <c r="Y2" s="1452"/>
      <c r="Z2" s="1452"/>
      <c r="AA2" s="582"/>
      <c r="AB2" s="1113" t="s">
        <v>2028</v>
      </c>
      <c r="AC2" s="1113"/>
      <c r="AD2" s="1113"/>
      <c r="AE2" s="1113"/>
      <c r="AF2" s="1347"/>
      <c r="AG2" s="1348"/>
      <c r="AH2" s="1348"/>
      <c r="AI2" s="1348"/>
      <c r="AJ2" s="1348"/>
      <c r="AK2" s="1348"/>
      <c r="AL2" s="1348"/>
      <c r="AM2" s="1348"/>
      <c r="AN2" s="1348"/>
      <c r="AO2" s="1349"/>
      <c r="AP2" s="1441"/>
      <c r="AQ2" s="1442"/>
      <c r="AR2" s="1442"/>
      <c r="AS2" s="1442"/>
      <c r="AT2" s="1442"/>
      <c r="AU2" s="1442"/>
      <c r="AV2" s="1442"/>
      <c r="AW2" s="1443"/>
    </row>
    <row r="3" spans="1:51" ht="19.45" customHeight="1" x14ac:dyDescent="0.4">
      <c r="A3" s="4"/>
      <c r="B3" s="5"/>
      <c r="C3" s="5"/>
      <c r="D3" s="5"/>
      <c r="E3" s="5"/>
      <c r="F3" s="5"/>
      <c r="G3" s="5"/>
      <c r="H3" s="106"/>
      <c r="I3" s="140"/>
      <c r="J3" s="140"/>
      <c r="K3" s="140"/>
      <c r="L3" s="140"/>
      <c r="M3" s="140"/>
      <c r="N3" s="140"/>
      <c r="O3" s="140"/>
      <c r="P3" s="141"/>
      <c r="Q3" s="1452"/>
      <c r="R3" s="1452"/>
      <c r="S3" s="1452"/>
      <c r="T3" s="1452"/>
      <c r="U3" s="1452"/>
      <c r="V3" s="1452"/>
      <c r="W3" s="1452"/>
      <c r="X3" s="1452"/>
      <c r="Y3" s="1452"/>
      <c r="Z3" s="1452"/>
      <c r="AA3" s="582"/>
      <c r="AB3" s="1113" t="s">
        <v>2088</v>
      </c>
      <c r="AC3" s="1113"/>
      <c r="AD3" s="1113"/>
      <c r="AE3" s="1113"/>
      <c r="AF3" s="1347"/>
      <c r="AG3" s="1348"/>
      <c r="AH3" s="1348"/>
      <c r="AI3" s="1348"/>
      <c r="AJ3" s="1348"/>
      <c r="AK3" s="1348"/>
      <c r="AL3" s="1348"/>
      <c r="AM3" s="1348"/>
      <c r="AN3" s="1348"/>
      <c r="AO3" s="1349"/>
      <c r="AP3" s="1441"/>
      <c r="AQ3" s="1442"/>
      <c r="AR3" s="1442"/>
      <c r="AS3" s="1442"/>
      <c r="AT3" s="1442"/>
      <c r="AU3" s="1442"/>
      <c r="AV3" s="1442"/>
      <c r="AW3" s="1443"/>
    </row>
    <row r="4" spans="1:51" ht="19.45" customHeight="1" x14ac:dyDescent="0.4">
      <c r="A4" s="4"/>
      <c r="B4" s="5"/>
      <c r="C4" s="5"/>
      <c r="D4" s="5"/>
      <c r="E4" s="5"/>
      <c r="F4" s="5"/>
      <c r="G4" s="5"/>
      <c r="H4" s="106"/>
      <c r="I4" s="142"/>
      <c r="J4" s="142"/>
      <c r="K4" s="142"/>
      <c r="L4" s="142"/>
      <c r="M4" s="142"/>
      <c r="N4" s="142"/>
      <c r="O4" s="142"/>
      <c r="P4" s="141"/>
      <c r="Q4" s="1452"/>
      <c r="R4" s="1452"/>
      <c r="S4" s="1452"/>
      <c r="T4" s="1452"/>
      <c r="U4" s="1452"/>
      <c r="V4" s="1452"/>
      <c r="W4" s="1452"/>
      <c r="X4" s="1452"/>
      <c r="Y4" s="1452"/>
      <c r="Z4" s="1452"/>
      <c r="AA4" s="582"/>
      <c r="AB4" s="1113" t="s">
        <v>1866</v>
      </c>
      <c r="AC4" s="1113"/>
      <c r="AD4" s="1113"/>
      <c r="AE4" s="1113"/>
      <c r="AF4" s="1347"/>
      <c r="AG4" s="1348"/>
      <c r="AH4" s="1348"/>
      <c r="AI4" s="1348"/>
      <c r="AJ4" s="1348"/>
      <c r="AK4" s="1348"/>
      <c r="AL4" s="1348"/>
      <c r="AM4" s="1348"/>
      <c r="AN4" s="1348"/>
      <c r="AO4" s="1349"/>
      <c r="AP4" s="1441"/>
      <c r="AQ4" s="1442"/>
      <c r="AR4" s="1442"/>
      <c r="AS4" s="1442"/>
      <c r="AT4" s="1442"/>
      <c r="AU4" s="1442"/>
      <c r="AV4" s="1442"/>
      <c r="AW4" s="1443"/>
    </row>
    <row r="5" spans="1:51" ht="19.45" customHeight="1" x14ac:dyDescent="0.35">
      <c r="A5" s="123"/>
      <c r="B5" s="140"/>
      <c r="C5" s="140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1"/>
      <c r="Q5" s="1452"/>
      <c r="R5" s="1452"/>
      <c r="S5" s="1452"/>
      <c r="T5" s="1452"/>
      <c r="U5" s="1452"/>
      <c r="V5" s="1452"/>
      <c r="W5" s="1452"/>
      <c r="X5" s="1452"/>
      <c r="Y5" s="1452"/>
      <c r="Z5" s="1452"/>
      <c r="AA5" s="582"/>
      <c r="AB5" s="1113" t="s">
        <v>1149</v>
      </c>
      <c r="AC5" s="1113"/>
      <c r="AD5" s="1113"/>
      <c r="AE5" s="1113"/>
      <c r="AF5" s="1347"/>
      <c r="AG5" s="1348"/>
      <c r="AH5" s="1348"/>
      <c r="AI5" s="1348"/>
      <c r="AJ5" s="1348"/>
      <c r="AK5" s="1348"/>
      <c r="AL5" s="1348"/>
      <c r="AM5" s="1348"/>
      <c r="AN5" s="1348"/>
      <c r="AO5" s="1349"/>
      <c r="AP5" s="1441"/>
      <c r="AQ5" s="1442"/>
      <c r="AR5" s="1442"/>
      <c r="AS5" s="1442"/>
      <c r="AT5" s="1442"/>
      <c r="AU5" s="1442"/>
      <c r="AV5" s="1442"/>
      <c r="AW5" s="1443"/>
    </row>
    <row r="6" spans="1:51" ht="19.45" customHeight="1" x14ac:dyDescent="0.45">
      <c r="A6" s="124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1"/>
      <c r="Q6" s="1452"/>
      <c r="R6" s="1452"/>
      <c r="S6" s="1452"/>
      <c r="T6" s="1452"/>
      <c r="U6" s="1452"/>
      <c r="V6" s="1452"/>
      <c r="W6" s="1452"/>
      <c r="X6" s="1452"/>
      <c r="Y6" s="1452"/>
      <c r="Z6" s="1452"/>
      <c r="AA6" s="582"/>
      <c r="AB6" s="1113" t="s">
        <v>2089</v>
      </c>
      <c r="AC6" s="1113"/>
      <c r="AD6" s="1113"/>
      <c r="AE6" s="1113"/>
      <c r="AF6" s="1347"/>
      <c r="AG6" s="1348"/>
      <c r="AH6" s="1348"/>
      <c r="AI6" s="1348"/>
      <c r="AJ6" s="1348"/>
      <c r="AK6" s="1348"/>
      <c r="AL6" s="1348"/>
      <c r="AM6" s="1348"/>
      <c r="AN6" s="1348"/>
      <c r="AO6" s="1349"/>
      <c r="AP6" s="1441"/>
      <c r="AQ6" s="1442"/>
      <c r="AR6" s="1442"/>
      <c r="AS6" s="1442"/>
      <c r="AT6" s="1442"/>
      <c r="AU6" s="1442"/>
      <c r="AV6" s="1442"/>
      <c r="AW6" s="1443"/>
    </row>
    <row r="7" spans="1:51" ht="19.45" customHeight="1" x14ac:dyDescent="0.45">
      <c r="A7" s="124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1"/>
      <c r="Q7" s="1452"/>
      <c r="R7" s="1452"/>
      <c r="S7" s="1452"/>
      <c r="T7" s="1452"/>
      <c r="U7" s="1452"/>
      <c r="V7" s="1452"/>
      <c r="W7" s="1452"/>
      <c r="X7" s="1452"/>
      <c r="Y7" s="1452"/>
      <c r="Z7" s="1452"/>
      <c r="AA7" s="582"/>
      <c r="AB7" s="1113" t="s">
        <v>2090</v>
      </c>
      <c r="AC7" s="1113"/>
      <c r="AD7" s="1113"/>
      <c r="AE7" s="1113"/>
      <c r="AF7" s="1347"/>
      <c r="AG7" s="1348"/>
      <c r="AH7" s="1348"/>
      <c r="AI7" s="1348"/>
      <c r="AJ7" s="1348"/>
      <c r="AK7" s="1348"/>
      <c r="AL7" s="1348"/>
      <c r="AM7" s="1348"/>
      <c r="AN7" s="1348"/>
      <c r="AO7" s="1349"/>
      <c r="AP7" s="1441"/>
      <c r="AQ7" s="1442"/>
      <c r="AR7" s="1442"/>
      <c r="AS7" s="1442"/>
      <c r="AT7" s="1442"/>
      <c r="AU7" s="1442"/>
      <c r="AV7" s="1442"/>
      <c r="AW7" s="1443"/>
    </row>
    <row r="8" spans="1:51" ht="19.45" customHeight="1" x14ac:dyDescent="0.45">
      <c r="A8" s="125"/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7"/>
      <c r="Q8" s="1453"/>
      <c r="R8" s="1453"/>
      <c r="S8" s="1453"/>
      <c r="T8" s="1453"/>
      <c r="U8" s="1453"/>
      <c r="V8" s="1453"/>
      <c r="W8" s="1453"/>
      <c r="X8" s="1453"/>
      <c r="Y8" s="1453"/>
      <c r="Z8" s="1453"/>
      <c r="AA8" s="583"/>
      <c r="AB8" s="1119" t="s">
        <v>2119</v>
      </c>
      <c r="AC8" s="1119"/>
      <c r="AD8" s="1119"/>
      <c r="AE8" s="1119"/>
      <c r="AF8" s="1448"/>
      <c r="AG8" s="1449"/>
      <c r="AH8" s="1449"/>
      <c r="AI8" s="1449"/>
      <c r="AJ8" s="1449"/>
      <c r="AK8" s="1449"/>
      <c r="AL8" s="1449"/>
      <c r="AM8" s="1449"/>
      <c r="AN8" s="1449"/>
      <c r="AO8" s="1450"/>
      <c r="AP8" s="1444"/>
      <c r="AQ8" s="1445"/>
      <c r="AR8" s="1445"/>
      <c r="AS8" s="1445"/>
      <c r="AT8" s="1445"/>
      <c r="AU8" s="1445"/>
      <c r="AV8" s="1445"/>
      <c r="AW8" s="1446"/>
    </row>
    <row r="9" spans="1:51" ht="5.25" customHeight="1" x14ac:dyDescent="0.45"/>
    <row r="10" spans="1:51" ht="18" customHeight="1" x14ac:dyDescent="0.45">
      <c r="A10" s="1135" t="s">
        <v>2081</v>
      </c>
      <c r="B10" s="1135"/>
      <c r="C10" s="1135"/>
      <c r="D10" s="1135"/>
      <c r="E10" s="1135"/>
      <c r="F10" s="1135"/>
      <c r="G10" s="805"/>
      <c r="H10" s="806"/>
      <c r="I10" s="806"/>
      <c r="J10" s="806"/>
      <c r="K10" s="806"/>
      <c r="L10" s="806"/>
      <c r="M10" s="806"/>
      <c r="N10" s="806"/>
      <c r="O10" s="806"/>
      <c r="P10" s="806"/>
      <c r="Q10" s="806"/>
      <c r="R10" s="806"/>
      <c r="S10" s="806"/>
      <c r="T10" s="806"/>
      <c r="U10" s="807"/>
      <c r="V10" s="143"/>
      <c r="W10" s="1135" t="s">
        <v>2082</v>
      </c>
      <c r="X10" s="1135"/>
      <c r="Y10" s="1135"/>
      <c r="Z10" s="1074"/>
      <c r="AA10" s="1399"/>
      <c r="AB10" s="1399"/>
      <c r="AC10" s="1399"/>
      <c r="AD10" s="1399"/>
      <c r="AE10" s="1399"/>
      <c r="AF10" s="1399"/>
      <c r="AG10" s="144"/>
      <c r="AH10" s="1394" t="s">
        <v>2083</v>
      </c>
      <c r="AI10" s="1394"/>
      <c r="AJ10" s="1394"/>
      <c r="AK10" s="1394"/>
      <c r="AL10" s="1395"/>
      <c r="AM10" s="1381"/>
      <c r="AN10" s="1381"/>
      <c r="AO10" s="1381"/>
      <c r="AP10" s="21"/>
      <c r="AQ10" s="1396" t="s">
        <v>1976</v>
      </c>
      <c r="AR10" s="1396"/>
      <c r="AS10" s="1397"/>
      <c r="AT10" s="1398"/>
      <c r="AU10" s="1398"/>
      <c r="AV10" s="1398"/>
      <c r="AW10" s="1398"/>
    </row>
    <row r="11" spans="1:51" ht="5.25" customHeight="1" x14ac:dyDescent="0.45"/>
    <row r="12" spans="1:51" s="129" customFormat="1" ht="14.2" customHeight="1" x14ac:dyDescent="0.45">
      <c r="A12" s="596" t="s">
        <v>1148</v>
      </c>
      <c r="B12" s="597"/>
      <c r="C12" s="1454" t="s">
        <v>1977</v>
      </c>
      <c r="D12" s="608"/>
      <c r="E12" s="608"/>
      <c r="F12" s="608"/>
      <c r="G12" s="608"/>
      <c r="H12" s="608"/>
      <c r="I12" s="608"/>
      <c r="J12" s="608"/>
      <c r="K12" s="608"/>
      <c r="L12" s="608"/>
      <c r="M12" s="608"/>
      <c r="N12" s="608"/>
      <c r="O12" s="1455"/>
      <c r="P12" s="608" t="s">
        <v>2077</v>
      </c>
      <c r="Q12" s="1251"/>
      <c r="R12" s="603" t="s">
        <v>1978</v>
      </c>
      <c r="S12" s="603"/>
      <c r="T12" s="603"/>
      <c r="U12" s="603"/>
      <c r="V12" s="603"/>
      <c r="W12" s="603"/>
      <c r="X12" s="603"/>
      <c r="Y12" s="603"/>
      <c r="Z12" s="603"/>
      <c r="AA12" s="603"/>
      <c r="AB12" s="603"/>
      <c r="AC12" s="603"/>
      <c r="AD12" s="603"/>
      <c r="AE12" s="603"/>
      <c r="AF12" s="603"/>
      <c r="AG12" s="603"/>
      <c r="AH12" s="603"/>
      <c r="AI12" s="1250"/>
      <c r="AJ12" s="1350" t="s">
        <v>2149</v>
      </c>
      <c r="AK12" s="1251" t="s">
        <v>1310</v>
      </c>
      <c r="AL12" s="603"/>
      <c r="AM12" s="603"/>
      <c r="AN12" s="603"/>
      <c r="AO12" s="603"/>
      <c r="AP12" s="603"/>
      <c r="AQ12" s="1458"/>
      <c r="AR12" s="1400" t="s">
        <v>1953</v>
      </c>
      <c r="AS12" s="1401"/>
      <c r="AT12" s="1401"/>
      <c r="AU12" s="1401"/>
      <c r="AV12" s="1401"/>
      <c r="AW12" s="1402"/>
      <c r="AY12" s="1435" t="s">
        <v>2298</v>
      </c>
    </row>
    <row r="13" spans="1:51" s="129" customFormat="1" ht="8.1999999999999993" customHeight="1" x14ac:dyDescent="0.45">
      <c r="A13" s="598"/>
      <c r="B13" s="599"/>
      <c r="C13" s="1462" t="s">
        <v>2087</v>
      </c>
      <c r="D13" s="1463"/>
      <c r="E13" s="1463"/>
      <c r="F13" s="1463"/>
      <c r="G13" s="1463"/>
      <c r="H13" s="1463"/>
      <c r="I13" s="1463"/>
      <c r="J13" s="1463" t="s">
        <v>2086</v>
      </c>
      <c r="K13" s="1463"/>
      <c r="L13" s="1463"/>
      <c r="M13" s="1463"/>
      <c r="N13" s="1463"/>
      <c r="O13" s="1466"/>
      <c r="P13" s="618" t="s">
        <v>1965</v>
      </c>
      <c r="Q13" s="623" t="s">
        <v>1308</v>
      </c>
      <c r="R13" s="1456" t="s">
        <v>2085</v>
      </c>
      <c r="S13" s="1456"/>
      <c r="T13" s="1456"/>
      <c r="U13" s="1456"/>
      <c r="V13" s="1463" t="s">
        <v>2084</v>
      </c>
      <c r="W13" s="1463"/>
      <c r="X13" s="1463"/>
      <c r="Y13" s="1463"/>
      <c r="Z13" s="1463"/>
      <c r="AA13" s="1463"/>
      <c r="AB13" s="1463" t="s">
        <v>2151</v>
      </c>
      <c r="AC13" s="1463"/>
      <c r="AD13" s="1463"/>
      <c r="AE13" s="1463"/>
      <c r="AF13" s="1463"/>
      <c r="AG13" s="1463"/>
      <c r="AH13" s="1463"/>
      <c r="AI13" s="1468"/>
      <c r="AJ13" s="1351"/>
      <c r="AK13" s="1042"/>
      <c r="AL13" s="610"/>
      <c r="AM13" s="610"/>
      <c r="AN13" s="610"/>
      <c r="AO13" s="610"/>
      <c r="AP13" s="610"/>
      <c r="AQ13" s="1459"/>
      <c r="AR13" s="1403"/>
      <c r="AS13" s="1404"/>
      <c r="AT13" s="1404"/>
      <c r="AU13" s="1404"/>
      <c r="AV13" s="1404"/>
      <c r="AW13" s="1405"/>
      <c r="AY13" s="1436"/>
    </row>
    <row r="14" spans="1:51" s="129" customFormat="1" ht="15" customHeight="1" x14ac:dyDescent="0.45">
      <c r="A14" s="600"/>
      <c r="B14" s="601"/>
      <c r="C14" s="1464"/>
      <c r="D14" s="1465"/>
      <c r="E14" s="1465"/>
      <c r="F14" s="1465"/>
      <c r="G14" s="1465"/>
      <c r="H14" s="1465"/>
      <c r="I14" s="1465"/>
      <c r="J14" s="1465"/>
      <c r="K14" s="1465"/>
      <c r="L14" s="1465"/>
      <c r="M14" s="1465"/>
      <c r="N14" s="1465"/>
      <c r="O14" s="1467"/>
      <c r="P14" s="620"/>
      <c r="Q14" s="624"/>
      <c r="R14" s="1457"/>
      <c r="S14" s="1457"/>
      <c r="T14" s="1457"/>
      <c r="U14" s="1457"/>
      <c r="V14" s="1465"/>
      <c r="W14" s="1465"/>
      <c r="X14" s="1465"/>
      <c r="Y14" s="1465"/>
      <c r="Z14" s="1465"/>
      <c r="AA14" s="1465"/>
      <c r="AB14" s="1465"/>
      <c r="AC14" s="1465"/>
      <c r="AD14" s="1465"/>
      <c r="AE14" s="1465"/>
      <c r="AF14" s="1465"/>
      <c r="AG14" s="1465"/>
      <c r="AH14" s="1465"/>
      <c r="AI14" s="1469"/>
      <c r="AJ14" s="1352"/>
      <c r="AK14" s="1460"/>
      <c r="AL14" s="613"/>
      <c r="AM14" s="613"/>
      <c r="AN14" s="613"/>
      <c r="AO14" s="613"/>
      <c r="AP14" s="613"/>
      <c r="AQ14" s="1461"/>
      <c r="AR14" s="1406"/>
      <c r="AS14" s="1407"/>
      <c r="AT14" s="1407"/>
      <c r="AU14" s="1407"/>
      <c r="AV14" s="1407"/>
      <c r="AW14" s="1408"/>
      <c r="AY14" s="1437"/>
    </row>
    <row r="15" spans="1:51" ht="25.05" customHeight="1" x14ac:dyDescent="0.45">
      <c r="A15" s="1412">
        <v>1</v>
      </c>
      <c r="B15" s="1413"/>
      <c r="C15" s="1414"/>
      <c r="D15" s="1415"/>
      <c r="E15" s="1415"/>
      <c r="F15" s="1415"/>
      <c r="G15" s="1415"/>
      <c r="H15" s="1415"/>
      <c r="I15" s="1415"/>
      <c r="J15" s="1415"/>
      <c r="K15" s="1415"/>
      <c r="L15" s="1415"/>
      <c r="M15" s="1415"/>
      <c r="N15" s="1415"/>
      <c r="O15" s="1416"/>
      <c r="P15" s="336"/>
      <c r="Q15" s="337"/>
      <c r="R15" s="1415"/>
      <c r="S15" s="1415"/>
      <c r="T15" s="1415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5"/>
      <c r="AI15" s="1417"/>
      <c r="AJ15" s="337"/>
      <c r="AK15" s="1418"/>
      <c r="AL15" s="1419"/>
      <c r="AM15" s="1419"/>
      <c r="AN15" s="1419"/>
      <c r="AO15" s="1419"/>
      <c r="AP15" s="1419"/>
      <c r="AQ15" s="1420"/>
      <c r="AR15" s="1409"/>
      <c r="AS15" s="1410"/>
      <c r="AT15" s="1410"/>
      <c r="AU15" s="1410"/>
      <c r="AV15" s="1410"/>
      <c r="AW15" s="1411"/>
      <c r="AY15" s="323"/>
    </row>
    <row r="16" spans="1:51" ht="25.05" customHeight="1" x14ac:dyDescent="0.45">
      <c r="A16" s="1360">
        <f>+A15+1</f>
        <v>2</v>
      </c>
      <c r="B16" s="1361"/>
      <c r="C16" s="1378"/>
      <c r="D16" s="1373"/>
      <c r="E16" s="1373"/>
      <c r="F16" s="1373"/>
      <c r="G16" s="1373"/>
      <c r="H16" s="1373"/>
      <c r="I16" s="1373"/>
      <c r="J16" s="1373"/>
      <c r="K16" s="1373"/>
      <c r="L16" s="1373"/>
      <c r="M16" s="1373"/>
      <c r="N16" s="1373"/>
      <c r="O16" s="1379"/>
      <c r="P16" s="339"/>
      <c r="Q16" s="340"/>
      <c r="R16" s="1373"/>
      <c r="S16" s="1373"/>
      <c r="T16" s="1373"/>
      <c r="U16" s="1373"/>
      <c r="V16" s="1373"/>
      <c r="W16" s="1373"/>
      <c r="X16" s="1373"/>
      <c r="Y16" s="1373"/>
      <c r="Z16" s="1373"/>
      <c r="AA16" s="1373"/>
      <c r="AB16" s="1373"/>
      <c r="AC16" s="1373"/>
      <c r="AD16" s="1373"/>
      <c r="AE16" s="1373"/>
      <c r="AF16" s="1373"/>
      <c r="AG16" s="1373"/>
      <c r="AH16" s="1373"/>
      <c r="AI16" s="805"/>
      <c r="AJ16" s="340"/>
      <c r="AK16" s="1374"/>
      <c r="AL16" s="1371"/>
      <c r="AM16" s="1371"/>
      <c r="AN16" s="1371"/>
      <c r="AO16" s="1371"/>
      <c r="AP16" s="1371"/>
      <c r="AQ16" s="1372"/>
      <c r="AR16" s="1375"/>
      <c r="AS16" s="1376"/>
      <c r="AT16" s="1376"/>
      <c r="AU16" s="1376"/>
      <c r="AV16" s="1376"/>
      <c r="AW16" s="1377"/>
      <c r="AY16" s="323"/>
    </row>
    <row r="17" spans="1:51" ht="25.05" customHeight="1" x14ac:dyDescent="0.45">
      <c r="A17" s="1360">
        <f t="shared" ref="A17:A80" si="0">+A16+1</f>
        <v>3</v>
      </c>
      <c r="B17" s="1361"/>
      <c r="C17" s="1378"/>
      <c r="D17" s="1373"/>
      <c r="E17" s="1373"/>
      <c r="F17" s="1373"/>
      <c r="G17" s="1373"/>
      <c r="H17" s="1373"/>
      <c r="I17" s="1373"/>
      <c r="J17" s="1373"/>
      <c r="K17" s="1373"/>
      <c r="L17" s="1373"/>
      <c r="M17" s="1373"/>
      <c r="N17" s="1373"/>
      <c r="O17" s="1379"/>
      <c r="P17" s="339"/>
      <c r="Q17" s="340"/>
      <c r="R17" s="1373"/>
      <c r="S17" s="1373"/>
      <c r="T17" s="1373"/>
      <c r="U17" s="1373"/>
      <c r="V17" s="1373"/>
      <c r="W17" s="1373"/>
      <c r="X17" s="1373"/>
      <c r="Y17" s="1373"/>
      <c r="Z17" s="1373"/>
      <c r="AA17" s="1373"/>
      <c r="AB17" s="1373"/>
      <c r="AC17" s="1373"/>
      <c r="AD17" s="1373"/>
      <c r="AE17" s="1373"/>
      <c r="AF17" s="1373"/>
      <c r="AG17" s="1373"/>
      <c r="AH17" s="1373"/>
      <c r="AI17" s="805"/>
      <c r="AJ17" s="340"/>
      <c r="AK17" s="1374"/>
      <c r="AL17" s="1371"/>
      <c r="AM17" s="1371"/>
      <c r="AN17" s="1371"/>
      <c r="AO17" s="1371"/>
      <c r="AP17" s="1371"/>
      <c r="AQ17" s="1372"/>
      <c r="AR17" s="1375"/>
      <c r="AS17" s="1376"/>
      <c r="AT17" s="1376"/>
      <c r="AU17" s="1376"/>
      <c r="AV17" s="1376"/>
      <c r="AW17" s="1377"/>
      <c r="AY17" s="323"/>
    </row>
    <row r="18" spans="1:51" ht="25.05" customHeight="1" x14ac:dyDescent="0.45">
      <c r="A18" s="1360">
        <f t="shared" si="0"/>
        <v>4</v>
      </c>
      <c r="B18" s="1361"/>
      <c r="C18" s="1378"/>
      <c r="D18" s="1373"/>
      <c r="E18" s="1373"/>
      <c r="F18" s="1373"/>
      <c r="G18" s="1373"/>
      <c r="H18" s="1373"/>
      <c r="I18" s="1373"/>
      <c r="J18" s="1373"/>
      <c r="K18" s="1373"/>
      <c r="L18" s="1373"/>
      <c r="M18" s="1373"/>
      <c r="N18" s="1373"/>
      <c r="O18" s="1379"/>
      <c r="P18" s="339"/>
      <c r="Q18" s="340"/>
      <c r="R18" s="1373"/>
      <c r="S18" s="1373"/>
      <c r="T18" s="1373"/>
      <c r="U18" s="1373"/>
      <c r="V18" s="1373"/>
      <c r="W18" s="1373"/>
      <c r="X18" s="1373"/>
      <c r="Y18" s="1373"/>
      <c r="Z18" s="1373"/>
      <c r="AA18" s="1373"/>
      <c r="AB18" s="1373"/>
      <c r="AC18" s="1373"/>
      <c r="AD18" s="1373"/>
      <c r="AE18" s="1373"/>
      <c r="AF18" s="1373"/>
      <c r="AG18" s="1373"/>
      <c r="AH18" s="1373"/>
      <c r="AI18" s="805"/>
      <c r="AJ18" s="340"/>
      <c r="AK18" s="1374"/>
      <c r="AL18" s="1371"/>
      <c r="AM18" s="1371"/>
      <c r="AN18" s="1371"/>
      <c r="AO18" s="1371"/>
      <c r="AP18" s="1371"/>
      <c r="AQ18" s="1372"/>
      <c r="AR18" s="1375"/>
      <c r="AS18" s="1376"/>
      <c r="AT18" s="1376"/>
      <c r="AU18" s="1376"/>
      <c r="AV18" s="1376"/>
      <c r="AW18" s="1377"/>
      <c r="AY18" s="323"/>
    </row>
    <row r="19" spans="1:51" ht="25.05" customHeight="1" x14ac:dyDescent="0.45">
      <c r="A19" s="1360">
        <f t="shared" si="0"/>
        <v>5</v>
      </c>
      <c r="B19" s="1361"/>
      <c r="C19" s="1378"/>
      <c r="D19" s="1373"/>
      <c r="E19" s="1373"/>
      <c r="F19" s="1373"/>
      <c r="G19" s="1373"/>
      <c r="H19" s="1373"/>
      <c r="I19" s="1373"/>
      <c r="J19" s="1373"/>
      <c r="K19" s="1373"/>
      <c r="L19" s="1373"/>
      <c r="M19" s="1373"/>
      <c r="N19" s="1373"/>
      <c r="O19" s="1379"/>
      <c r="P19" s="339"/>
      <c r="Q19" s="340"/>
      <c r="R19" s="1373"/>
      <c r="S19" s="1373"/>
      <c r="T19" s="1373"/>
      <c r="U19" s="1373"/>
      <c r="V19" s="1373"/>
      <c r="W19" s="1373"/>
      <c r="X19" s="1373"/>
      <c r="Y19" s="1373"/>
      <c r="Z19" s="1373"/>
      <c r="AA19" s="1373"/>
      <c r="AB19" s="1373"/>
      <c r="AC19" s="1373"/>
      <c r="AD19" s="1373"/>
      <c r="AE19" s="1373"/>
      <c r="AF19" s="1373"/>
      <c r="AG19" s="1373"/>
      <c r="AH19" s="1373"/>
      <c r="AI19" s="805"/>
      <c r="AJ19" s="340"/>
      <c r="AK19" s="1374"/>
      <c r="AL19" s="1371"/>
      <c r="AM19" s="1371"/>
      <c r="AN19" s="1371"/>
      <c r="AO19" s="1371"/>
      <c r="AP19" s="1371"/>
      <c r="AQ19" s="1372"/>
      <c r="AR19" s="1375"/>
      <c r="AS19" s="1376"/>
      <c r="AT19" s="1376"/>
      <c r="AU19" s="1376"/>
      <c r="AV19" s="1376"/>
      <c r="AW19" s="1377"/>
      <c r="AY19" s="323"/>
    </row>
    <row r="20" spans="1:51" ht="25.05" customHeight="1" x14ac:dyDescent="0.45">
      <c r="A20" s="1360">
        <f t="shared" si="0"/>
        <v>6</v>
      </c>
      <c r="B20" s="1361"/>
      <c r="C20" s="1378"/>
      <c r="D20" s="1373"/>
      <c r="E20" s="1373"/>
      <c r="F20" s="1373"/>
      <c r="G20" s="1373"/>
      <c r="H20" s="1373"/>
      <c r="I20" s="1373"/>
      <c r="J20" s="1373"/>
      <c r="K20" s="1373"/>
      <c r="L20" s="1373"/>
      <c r="M20" s="1373"/>
      <c r="N20" s="1373"/>
      <c r="O20" s="1379"/>
      <c r="P20" s="339"/>
      <c r="Q20" s="340"/>
      <c r="R20" s="1373"/>
      <c r="S20" s="1373"/>
      <c r="T20" s="1373"/>
      <c r="U20" s="1373"/>
      <c r="V20" s="1373"/>
      <c r="W20" s="1373"/>
      <c r="X20" s="1373"/>
      <c r="Y20" s="1373"/>
      <c r="Z20" s="1373"/>
      <c r="AA20" s="1373"/>
      <c r="AB20" s="1373"/>
      <c r="AC20" s="1373"/>
      <c r="AD20" s="1373"/>
      <c r="AE20" s="1373"/>
      <c r="AF20" s="1373"/>
      <c r="AG20" s="1373"/>
      <c r="AH20" s="1373"/>
      <c r="AI20" s="805"/>
      <c r="AJ20" s="340"/>
      <c r="AK20" s="1374"/>
      <c r="AL20" s="1371"/>
      <c r="AM20" s="1371"/>
      <c r="AN20" s="1371"/>
      <c r="AO20" s="1371"/>
      <c r="AP20" s="1371"/>
      <c r="AQ20" s="1372"/>
      <c r="AR20" s="1375"/>
      <c r="AS20" s="1376"/>
      <c r="AT20" s="1376"/>
      <c r="AU20" s="1376"/>
      <c r="AV20" s="1376"/>
      <c r="AW20" s="1377"/>
      <c r="AY20" s="323"/>
    </row>
    <row r="21" spans="1:51" ht="25.05" customHeight="1" x14ac:dyDescent="0.45">
      <c r="A21" s="1360">
        <f t="shared" si="0"/>
        <v>7</v>
      </c>
      <c r="B21" s="1361"/>
      <c r="C21" s="1378"/>
      <c r="D21" s="1373"/>
      <c r="E21" s="1373"/>
      <c r="F21" s="1373"/>
      <c r="G21" s="1373"/>
      <c r="H21" s="1373"/>
      <c r="I21" s="1373"/>
      <c r="J21" s="1373"/>
      <c r="K21" s="1373"/>
      <c r="L21" s="1373"/>
      <c r="M21" s="1373"/>
      <c r="N21" s="1373"/>
      <c r="O21" s="1379"/>
      <c r="P21" s="339"/>
      <c r="Q21" s="340"/>
      <c r="R21" s="1373"/>
      <c r="S21" s="1373"/>
      <c r="T21" s="1373"/>
      <c r="U21" s="1373"/>
      <c r="V21" s="1373"/>
      <c r="W21" s="1373"/>
      <c r="X21" s="1373"/>
      <c r="Y21" s="1373"/>
      <c r="Z21" s="1373"/>
      <c r="AA21" s="1373"/>
      <c r="AB21" s="1373"/>
      <c r="AC21" s="1373"/>
      <c r="AD21" s="1373"/>
      <c r="AE21" s="1373"/>
      <c r="AF21" s="1373"/>
      <c r="AG21" s="1373"/>
      <c r="AH21" s="1373"/>
      <c r="AI21" s="805"/>
      <c r="AJ21" s="340"/>
      <c r="AK21" s="1374"/>
      <c r="AL21" s="1371"/>
      <c r="AM21" s="1371"/>
      <c r="AN21" s="1371"/>
      <c r="AO21" s="1371"/>
      <c r="AP21" s="1371"/>
      <c r="AQ21" s="1372"/>
      <c r="AR21" s="1375"/>
      <c r="AS21" s="1376"/>
      <c r="AT21" s="1376"/>
      <c r="AU21" s="1376"/>
      <c r="AV21" s="1376"/>
      <c r="AW21" s="1377"/>
      <c r="AY21" s="323"/>
    </row>
    <row r="22" spans="1:51" ht="25.05" customHeight="1" x14ac:dyDescent="0.45">
      <c r="A22" s="1360">
        <f t="shared" si="0"/>
        <v>8</v>
      </c>
      <c r="B22" s="1361"/>
      <c r="C22" s="1378"/>
      <c r="D22" s="1373"/>
      <c r="E22" s="1373"/>
      <c r="F22" s="1373"/>
      <c r="G22" s="1373"/>
      <c r="H22" s="1373"/>
      <c r="I22" s="1373"/>
      <c r="J22" s="1373"/>
      <c r="K22" s="1373"/>
      <c r="L22" s="1373"/>
      <c r="M22" s="1373"/>
      <c r="N22" s="1373"/>
      <c r="O22" s="1379"/>
      <c r="P22" s="339"/>
      <c r="Q22" s="340"/>
      <c r="R22" s="1373"/>
      <c r="S22" s="1373"/>
      <c r="T22" s="1373"/>
      <c r="U22" s="1373"/>
      <c r="V22" s="1373"/>
      <c r="W22" s="1373"/>
      <c r="X22" s="1373"/>
      <c r="Y22" s="1373"/>
      <c r="Z22" s="1373"/>
      <c r="AA22" s="1373"/>
      <c r="AB22" s="1373"/>
      <c r="AC22" s="1373"/>
      <c r="AD22" s="1373"/>
      <c r="AE22" s="1373"/>
      <c r="AF22" s="1373"/>
      <c r="AG22" s="1373"/>
      <c r="AH22" s="1373"/>
      <c r="AI22" s="805"/>
      <c r="AJ22" s="340"/>
      <c r="AK22" s="1374"/>
      <c r="AL22" s="1371"/>
      <c r="AM22" s="1371"/>
      <c r="AN22" s="1371"/>
      <c r="AO22" s="1371"/>
      <c r="AP22" s="1371"/>
      <c r="AQ22" s="1372"/>
      <c r="AR22" s="1375"/>
      <c r="AS22" s="1376"/>
      <c r="AT22" s="1376"/>
      <c r="AU22" s="1376"/>
      <c r="AV22" s="1376"/>
      <c r="AW22" s="1377"/>
      <c r="AY22" s="323"/>
    </row>
    <row r="23" spans="1:51" ht="25.05" customHeight="1" x14ac:dyDescent="0.45">
      <c r="A23" s="1360">
        <f t="shared" si="0"/>
        <v>9</v>
      </c>
      <c r="B23" s="1361"/>
      <c r="C23" s="1378"/>
      <c r="D23" s="1373"/>
      <c r="E23" s="1373"/>
      <c r="F23" s="1373"/>
      <c r="G23" s="1373"/>
      <c r="H23" s="1373"/>
      <c r="I23" s="1373"/>
      <c r="J23" s="1373"/>
      <c r="K23" s="1373"/>
      <c r="L23" s="1373"/>
      <c r="M23" s="1373"/>
      <c r="N23" s="1373"/>
      <c r="O23" s="1379"/>
      <c r="P23" s="339"/>
      <c r="Q23" s="340"/>
      <c r="R23" s="1373"/>
      <c r="S23" s="1373"/>
      <c r="T23" s="1373"/>
      <c r="U23" s="1373"/>
      <c r="V23" s="1373"/>
      <c r="W23" s="1373"/>
      <c r="X23" s="1373"/>
      <c r="Y23" s="1373"/>
      <c r="Z23" s="1373"/>
      <c r="AA23" s="1373"/>
      <c r="AB23" s="1373"/>
      <c r="AC23" s="1373"/>
      <c r="AD23" s="1373"/>
      <c r="AE23" s="1373"/>
      <c r="AF23" s="1373"/>
      <c r="AG23" s="1373"/>
      <c r="AH23" s="1373"/>
      <c r="AI23" s="805"/>
      <c r="AJ23" s="340"/>
      <c r="AK23" s="1374"/>
      <c r="AL23" s="1371"/>
      <c r="AM23" s="1371"/>
      <c r="AN23" s="1371"/>
      <c r="AO23" s="1371"/>
      <c r="AP23" s="1371"/>
      <c r="AQ23" s="1372"/>
      <c r="AR23" s="1375"/>
      <c r="AS23" s="1376"/>
      <c r="AT23" s="1376"/>
      <c r="AU23" s="1376"/>
      <c r="AV23" s="1376"/>
      <c r="AW23" s="1377"/>
      <c r="AY23" s="323"/>
    </row>
    <row r="24" spans="1:51" ht="25.05" customHeight="1" x14ac:dyDescent="0.45">
      <c r="A24" s="1360">
        <f t="shared" si="0"/>
        <v>10</v>
      </c>
      <c r="B24" s="1361"/>
      <c r="C24" s="1378"/>
      <c r="D24" s="1373"/>
      <c r="E24" s="1373"/>
      <c r="F24" s="1373"/>
      <c r="G24" s="1373"/>
      <c r="H24" s="1373"/>
      <c r="I24" s="1373"/>
      <c r="J24" s="1373"/>
      <c r="K24" s="1373"/>
      <c r="L24" s="1373"/>
      <c r="M24" s="1373"/>
      <c r="N24" s="1373"/>
      <c r="O24" s="1379"/>
      <c r="P24" s="339"/>
      <c r="Q24" s="340"/>
      <c r="R24" s="1373"/>
      <c r="S24" s="1373"/>
      <c r="T24" s="1373"/>
      <c r="U24" s="1373"/>
      <c r="V24" s="1373"/>
      <c r="W24" s="1373"/>
      <c r="X24" s="1373"/>
      <c r="Y24" s="1373"/>
      <c r="Z24" s="1373"/>
      <c r="AA24" s="1373"/>
      <c r="AB24" s="1373"/>
      <c r="AC24" s="1373"/>
      <c r="AD24" s="1373"/>
      <c r="AE24" s="1373"/>
      <c r="AF24" s="1373"/>
      <c r="AG24" s="1373"/>
      <c r="AH24" s="1373"/>
      <c r="AI24" s="805"/>
      <c r="AJ24" s="340"/>
      <c r="AK24" s="1374"/>
      <c r="AL24" s="1371"/>
      <c r="AM24" s="1371"/>
      <c r="AN24" s="1371"/>
      <c r="AO24" s="1371"/>
      <c r="AP24" s="1371"/>
      <c r="AQ24" s="1372"/>
      <c r="AR24" s="1375"/>
      <c r="AS24" s="1376"/>
      <c r="AT24" s="1376"/>
      <c r="AU24" s="1376"/>
      <c r="AV24" s="1376"/>
      <c r="AW24" s="1377"/>
      <c r="AY24" s="323"/>
    </row>
    <row r="25" spans="1:51" ht="25.05" customHeight="1" x14ac:dyDescent="0.45">
      <c r="A25" s="1360">
        <f t="shared" si="0"/>
        <v>11</v>
      </c>
      <c r="B25" s="1361"/>
      <c r="C25" s="1378"/>
      <c r="D25" s="1373"/>
      <c r="E25" s="1373"/>
      <c r="F25" s="1373"/>
      <c r="G25" s="1373"/>
      <c r="H25" s="1373"/>
      <c r="I25" s="1373"/>
      <c r="J25" s="1373"/>
      <c r="K25" s="1373"/>
      <c r="L25" s="1373"/>
      <c r="M25" s="1373"/>
      <c r="N25" s="1373"/>
      <c r="O25" s="1379"/>
      <c r="P25" s="339"/>
      <c r="Q25" s="340"/>
      <c r="R25" s="1373"/>
      <c r="S25" s="1373"/>
      <c r="T25" s="1373"/>
      <c r="U25" s="1373"/>
      <c r="V25" s="1373"/>
      <c r="W25" s="1373"/>
      <c r="X25" s="1373"/>
      <c r="Y25" s="1373"/>
      <c r="Z25" s="1373"/>
      <c r="AA25" s="1373"/>
      <c r="AB25" s="1373"/>
      <c r="AC25" s="1373"/>
      <c r="AD25" s="1373"/>
      <c r="AE25" s="1373"/>
      <c r="AF25" s="1373"/>
      <c r="AG25" s="1373"/>
      <c r="AH25" s="1373"/>
      <c r="AI25" s="805"/>
      <c r="AJ25" s="340"/>
      <c r="AK25" s="1374"/>
      <c r="AL25" s="1371"/>
      <c r="AM25" s="1371"/>
      <c r="AN25" s="1371"/>
      <c r="AO25" s="1371"/>
      <c r="AP25" s="1371"/>
      <c r="AQ25" s="1372"/>
      <c r="AR25" s="1375"/>
      <c r="AS25" s="1376"/>
      <c r="AT25" s="1376"/>
      <c r="AU25" s="1376"/>
      <c r="AV25" s="1376"/>
      <c r="AW25" s="1377"/>
      <c r="AY25" s="323"/>
    </row>
    <row r="26" spans="1:51" ht="25.05" customHeight="1" x14ac:dyDescent="0.45">
      <c r="A26" s="1360">
        <f t="shared" si="0"/>
        <v>12</v>
      </c>
      <c r="B26" s="1361"/>
      <c r="C26" s="1378"/>
      <c r="D26" s="1373"/>
      <c r="E26" s="1373"/>
      <c r="F26" s="1373"/>
      <c r="G26" s="1373"/>
      <c r="H26" s="1373"/>
      <c r="I26" s="1373"/>
      <c r="J26" s="1373"/>
      <c r="K26" s="1373"/>
      <c r="L26" s="1373"/>
      <c r="M26" s="1373"/>
      <c r="N26" s="1373"/>
      <c r="O26" s="1379"/>
      <c r="P26" s="339"/>
      <c r="Q26" s="340"/>
      <c r="R26" s="1373"/>
      <c r="S26" s="1373"/>
      <c r="T26" s="1373"/>
      <c r="U26" s="1373"/>
      <c r="V26" s="1373"/>
      <c r="W26" s="1373"/>
      <c r="X26" s="1373"/>
      <c r="Y26" s="1373"/>
      <c r="Z26" s="1373"/>
      <c r="AA26" s="1373"/>
      <c r="AB26" s="1373"/>
      <c r="AC26" s="1373"/>
      <c r="AD26" s="1373"/>
      <c r="AE26" s="1373"/>
      <c r="AF26" s="1373"/>
      <c r="AG26" s="1373"/>
      <c r="AH26" s="1373"/>
      <c r="AI26" s="805"/>
      <c r="AJ26" s="340"/>
      <c r="AK26" s="1374"/>
      <c r="AL26" s="1371"/>
      <c r="AM26" s="1371"/>
      <c r="AN26" s="1371"/>
      <c r="AO26" s="1371"/>
      <c r="AP26" s="1371"/>
      <c r="AQ26" s="1372"/>
      <c r="AR26" s="1375"/>
      <c r="AS26" s="1376"/>
      <c r="AT26" s="1376"/>
      <c r="AU26" s="1376"/>
      <c r="AV26" s="1376"/>
      <c r="AW26" s="1377"/>
      <c r="AY26" s="323"/>
    </row>
    <row r="27" spans="1:51" ht="25.05" customHeight="1" x14ac:dyDescent="0.45">
      <c r="A27" s="1360">
        <f t="shared" si="0"/>
        <v>13</v>
      </c>
      <c r="B27" s="1361"/>
      <c r="C27" s="1378"/>
      <c r="D27" s="1373"/>
      <c r="E27" s="1373"/>
      <c r="F27" s="1373"/>
      <c r="G27" s="1373"/>
      <c r="H27" s="1373"/>
      <c r="I27" s="1373"/>
      <c r="J27" s="1373"/>
      <c r="K27" s="1373"/>
      <c r="L27" s="1373"/>
      <c r="M27" s="1373"/>
      <c r="N27" s="1373"/>
      <c r="O27" s="1379"/>
      <c r="P27" s="339"/>
      <c r="Q27" s="340"/>
      <c r="R27" s="1373"/>
      <c r="S27" s="1373"/>
      <c r="T27" s="1373"/>
      <c r="U27" s="1373"/>
      <c r="V27" s="1373"/>
      <c r="W27" s="1373"/>
      <c r="X27" s="1373"/>
      <c r="Y27" s="1373"/>
      <c r="Z27" s="1373"/>
      <c r="AA27" s="1373"/>
      <c r="AB27" s="1373"/>
      <c r="AC27" s="1373"/>
      <c r="AD27" s="1373"/>
      <c r="AE27" s="1373"/>
      <c r="AF27" s="1373"/>
      <c r="AG27" s="1373"/>
      <c r="AH27" s="1373"/>
      <c r="AI27" s="805"/>
      <c r="AJ27" s="340"/>
      <c r="AK27" s="1374"/>
      <c r="AL27" s="1371"/>
      <c r="AM27" s="1371"/>
      <c r="AN27" s="1371"/>
      <c r="AO27" s="1371"/>
      <c r="AP27" s="1371"/>
      <c r="AQ27" s="1372"/>
      <c r="AR27" s="1375"/>
      <c r="AS27" s="1376"/>
      <c r="AT27" s="1376"/>
      <c r="AU27" s="1376"/>
      <c r="AV27" s="1376"/>
      <c r="AW27" s="1377"/>
      <c r="AY27" s="323"/>
    </row>
    <row r="28" spans="1:51" ht="25.05" customHeight="1" x14ac:dyDescent="0.45">
      <c r="A28" s="1360">
        <f t="shared" si="0"/>
        <v>14</v>
      </c>
      <c r="B28" s="1361"/>
      <c r="C28" s="1378"/>
      <c r="D28" s="1373"/>
      <c r="E28" s="1373"/>
      <c r="F28" s="1373"/>
      <c r="G28" s="1373"/>
      <c r="H28" s="1373"/>
      <c r="I28" s="1373"/>
      <c r="J28" s="1373"/>
      <c r="K28" s="1373"/>
      <c r="L28" s="1373"/>
      <c r="M28" s="1373"/>
      <c r="N28" s="1373"/>
      <c r="O28" s="1379"/>
      <c r="P28" s="339"/>
      <c r="Q28" s="340"/>
      <c r="R28" s="1373"/>
      <c r="S28" s="1373"/>
      <c r="T28" s="1373"/>
      <c r="U28" s="1373"/>
      <c r="V28" s="1373"/>
      <c r="W28" s="1373"/>
      <c r="X28" s="1373"/>
      <c r="Y28" s="1373"/>
      <c r="Z28" s="1373"/>
      <c r="AA28" s="1373"/>
      <c r="AB28" s="1373"/>
      <c r="AC28" s="1373"/>
      <c r="AD28" s="1373"/>
      <c r="AE28" s="1373"/>
      <c r="AF28" s="1373"/>
      <c r="AG28" s="1373"/>
      <c r="AH28" s="1373"/>
      <c r="AI28" s="805"/>
      <c r="AJ28" s="340"/>
      <c r="AK28" s="1374"/>
      <c r="AL28" s="1371"/>
      <c r="AM28" s="1371"/>
      <c r="AN28" s="1371"/>
      <c r="AO28" s="1371"/>
      <c r="AP28" s="1371"/>
      <c r="AQ28" s="1372"/>
      <c r="AR28" s="1375"/>
      <c r="AS28" s="1376"/>
      <c r="AT28" s="1376"/>
      <c r="AU28" s="1376"/>
      <c r="AV28" s="1376"/>
      <c r="AW28" s="1377"/>
      <c r="AY28" s="323"/>
    </row>
    <row r="29" spans="1:51" ht="25.05" customHeight="1" x14ac:dyDescent="0.45">
      <c r="A29" s="1360">
        <f t="shared" si="0"/>
        <v>15</v>
      </c>
      <c r="B29" s="1361"/>
      <c r="C29" s="1378"/>
      <c r="D29" s="1373"/>
      <c r="E29" s="1373"/>
      <c r="F29" s="1373"/>
      <c r="G29" s="1373"/>
      <c r="H29" s="1373"/>
      <c r="I29" s="1373"/>
      <c r="J29" s="1373"/>
      <c r="K29" s="1373"/>
      <c r="L29" s="1373"/>
      <c r="M29" s="1373"/>
      <c r="N29" s="1373"/>
      <c r="O29" s="1379"/>
      <c r="P29" s="339"/>
      <c r="Q29" s="340"/>
      <c r="R29" s="1373"/>
      <c r="S29" s="1373"/>
      <c r="T29" s="1373"/>
      <c r="U29" s="1373"/>
      <c r="V29" s="1373"/>
      <c r="W29" s="1373"/>
      <c r="X29" s="1373"/>
      <c r="Y29" s="1373"/>
      <c r="Z29" s="1373"/>
      <c r="AA29" s="1373"/>
      <c r="AB29" s="1373"/>
      <c r="AC29" s="1373"/>
      <c r="AD29" s="1373"/>
      <c r="AE29" s="1373"/>
      <c r="AF29" s="1373"/>
      <c r="AG29" s="1373"/>
      <c r="AH29" s="1373"/>
      <c r="AI29" s="805"/>
      <c r="AJ29" s="340"/>
      <c r="AK29" s="1374"/>
      <c r="AL29" s="1371"/>
      <c r="AM29" s="1371"/>
      <c r="AN29" s="1371"/>
      <c r="AO29" s="1371"/>
      <c r="AP29" s="1371"/>
      <c r="AQ29" s="1372"/>
      <c r="AR29" s="1375"/>
      <c r="AS29" s="1376"/>
      <c r="AT29" s="1376"/>
      <c r="AU29" s="1376"/>
      <c r="AV29" s="1376"/>
      <c r="AW29" s="1377"/>
      <c r="AY29" s="323"/>
    </row>
    <row r="30" spans="1:51" ht="25.05" customHeight="1" x14ac:dyDescent="0.45">
      <c r="A30" s="1360">
        <f t="shared" si="0"/>
        <v>16</v>
      </c>
      <c r="B30" s="1361"/>
      <c r="C30" s="1378"/>
      <c r="D30" s="1373"/>
      <c r="E30" s="1373"/>
      <c r="F30" s="1373"/>
      <c r="G30" s="1373"/>
      <c r="H30" s="1373"/>
      <c r="I30" s="1373"/>
      <c r="J30" s="1373"/>
      <c r="K30" s="1373"/>
      <c r="L30" s="1373"/>
      <c r="M30" s="1373"/>
      <c r="N30" s="1373"/>
      <c r="O30" s="1379"/>
      <c r="P30" s="339"/>
      <c r="Q30" s="340"/>
      <c r="R30" s="1373"/>
      <c r="S30" s="1373"/>
      <c r="T30" s="1373"/>
      <c r="U30" s="1373"/>
      <c r="V30" s="1373"/>
      <c r="W30" s="1373"/>
      <c r="X30" s="1373"/>
      <c r="Y30" s="1373"/>
      <c r="Z30" s="1373"/>
      <c r="AA30" s="1373"/>
      <c r="AB30" s="1373"/>
      <c r="AC30" s="1373"/>
      <c r="AD30" s="1373"/>
      <c r="AE30" s="1373"/>
      <c r="AF30" s="1373"/>
      <c r="AG30" s="1373"/>
      <c r="AH30" s="1373"/>
      <c r="AI30" s="805"/>
      <c r="AJ30" s="340"/>
      <c r="AK30" s="1374"/>
      <c r="AL30" s="1371"/>
      <c r="AM30" s="1371"/>
      <c r="AN30" s="1371"/>
      <c r="AO30" s="1371"/>
      <c r="AP30" s="1371"/>
      <c r="AQ30" s="1372"/>
      <c r="AR30" s="1375"/>
      <c r="AS30" s="1376"/>
      <c r="AT30" s="1376"/>
      <c r="AU30" s="1376"/>
      <c r="AV30" s="1376"/>
      <c r="AW30" s="1377"/>
      <c r="AY30" s="323"/>
    </row>
    <row r="31" spans="1:51" ht="25.05" customHeight="1" x14ac:dyDescent="0.45">
      <c r="A31" s="1360">
        <f t="shared" si="0"/>
        <v>17</v>
      </c>
      <c r="B31" s="1361"/>
      <c r="C31" s="1378"/>
      <c r="D31" s="1373"/>
      <c r="E31" s="1373"/>
      <c r="F31" s="1373"/>
      <c r="G31" s="1373"/>
      <c r="H31" s="1373"/>
      <c r="I31" s="1373"/>
      <c r="J31" s="1373"/>
      <c r="K31" s="1373"/>
      <c r="L31" s="1373"/>
      <c r="M31" s="1373"/>
      <c r="N31" s="1373"/>
      <c r="O31" s="1379"/>
      <c r="P31" s="339"/>
      <c r="Q31" s="340"/>
      <c r="R31" s="1373"/>
      <c r="S31" s="1373"/>
      <c r="T31" s="1373"/>
      <c r="U31" s="1373"/>
      <c r="V31" s="1373"/>
      <c r="W31" s="1373"/>
      <c r="X31" s="1373"/>
      <c r="Y31" s="1373"/>
      <c r="Z31" s="1373"/>
      <c r="AA31" s="1373"/>
      <c r="AB31" s="1373"/>
      <c r="AC31" s="1373"/>
      <c r="AD31" s="1373"/>
      <c r="AE31" s="1373"/>
      <c r="AF31" s="1373"/>
      <c r="AG31" s="1373"/>
      <c r="AH31" s="1373"/>
      <c r="AI31" s="805"/>
      <c r="AJ31" s="340"/>
      <c r="AK31" s="1374"/>
      <c r="AL31" s="1371"/>
      <c r="AM31" s="1371"/>
      <c r="AN31" s="1371"/>
      <c r="AO31" s="1371"/>
      <c r="AP31" s="1371"/>
      <c r="AQ31" s="1372"/>
      <c r="AR31" s="1375"/>
      <c r="AS31" s="1376"/>
      <c r="AT31" s="1376"/>
      <c r="AU31" s="1376"/>
      <c r="AV31" s="1376"/>
      <c r="AW31" s="1377"/>
      <c r="AY31" s="323"/>
    </row>
    <row r="32" spans="1:51" ht="25.05" customHeight="1" x14ac:dyDescent="0.45">
      <c r="A32" s="1360">
        <f t="shared" si="0"/>
        <v>18</v>
      </c>
      <c r="B32" s="1361"/>
      <c r="C32" s="1378"/>
      <c r="D32" s="1373"/>
      <c r="E32" s="1373"/>
      <c r="F32" s="1373"/>
      <c r="G32" s="1373"/>
      <c r="H32" s="1373"/>
      <c r="I32" s="1373"/>
      <c r="J32" s="1373"/>
      <c r="K32" s="1373"/>
      <c r="L32" s="1373"/>
      <c r="M32" s="1373"/>
      <c r="N32" s="1373"/>
      <c r="O32" s="1379"/>
      <c r="P32" s="339"/>
      <c r="Q32" s="340"/>
      <c r="R32" s="1373"/>
      <c r="S32" s="1373"/>
      <c r="T32" s="1373"/>
      <c r="U32" s="1373"/>
      <c r="V32" s="1373"/>
      <c r="W32" s="1373"/>
      <c r="X32" s="1373"/>
      <c r="Y32" s="1373"/>
      <c r="Z32" s="1373"/>
      <c r="AA32" s="1373"/>
      <c r="AB32" s="1373"/>
      <c r="AC32" s="1373"/>
      <c r="AD32" s="1373"/>
      <c r="AE32" s="1373"/>
      <c r="AF32" s="1373"/>
      <c r="AG32" s="1373"/>
      <c r="AH32" s="1373"/>
      <c r="AI32" s="805"/>
      <c r="AJ32" s="340"/>
      <c r="AK32" s="1374"/>
      <c r="AL32" s="1371"/>
      <c r="AM32" s="1371"/>
      <c r="AN32" s="1371"/>
      <c r="AO32" s="1371"/>
      <c r="AP32" s="1371"/>
      <c r="AQ32" s="1372"/>
      <c r="AR32" s="1375"/>
      <c r="AS32" s="1376"/>
      <c r="AT32" s="1376"/>
      <c r="AU32" s="1376"/>
      <c r="AV32" s="1376"/>
      <c r="AW32" s="1377"/>
      <c r="AY32" s="323"/>
    </row>
    <row r="33" spans="1:51" ht="25.05" customHeight="1" x14ac:dyDescent="0.45">
      <c r="A33" s="1360">
        <f t="shared" si="0"/>
        <v>19</v>
      </c>
      <c r="B33" s="1361"/>
      <c r="C33" s="1378"/>
      <c r="D33" s="1373"/>
      <c r="E33" s="1373"/>
      <c r="F33" s="1373"/>
      <c r="G33" s="1373"/>
      <c r="H33" s="1373"/>
      <c r="I33" s="1373"/>
      <c r="J33" s="1373"/>
      <c r="K33" s="1373"/>
      <c r="L33" s="1373"/>
      <c r="M33" s="1373"/>
      <c r="N33" s="1373"/>
      <c r="O33" s="1379"/>
      <c r="P33" s="339"/>
      <c r="Q33" s="340"/>
      <c r="R33" s="1373"/>
      <c r="S33" s="1373"/>
      <c r="T33" s="1373"/>
      <c r="U33" s="1373"/>
      <c r="V33" s="1373"/>
      <c r="W33" s="1373"/>
      <c r="X33" s="1373"/>
      <c r="Y33" s="1373"/>
      <c r="Z33" s="1373"/>
      <c r="AA33" s="1373"/>
      <c r="AB33" s="1373"/>
      <c r="AC33" s="1373"/>
      <c r="AD33" s="1373"/>
      <c r="AE33" s="1373"/>
      <c r="AF33" s="1373"/>
      <c r="AG33" s="1373"/>
      <c r="AH33" s="1373"/>
      <c r="AI33" s="805"/>
      <c r="AJ33" s="340"/>
      <c r="AK33" s="1374"/>
      <c r="AL33" s="1371"/>
      <c r="AM33" s="1371"/>
      <c r="AN33" s="1371"/>
      <c r="AO33" s="1371"/>
      <c r="AP33" s="1371"/>
      <c r="AQ33" s="1372"/>
      <c r="AR33" s="1375"/>
      <c r="AS33" s="1376"/>
      <c r="AT33" s="1376"/>
      <c r="AU33" s="1376"/>
      <c r="AV33" s="1376"/>
      <c r="AW33" s="1377"/>
      <c r="AY33" s="323"/>
    </row>
    <row r="34" spans="1:51" ht="25.05" customHeight="1" x14ac:dyDescent="0.45">
      <c r="A34" s="1360">
        <f t="shared" si="0"/>
        <v>20</v>
      </c>
      <c r="B34" s="1361"/>
      <c r="C34" s="1378"/>
      <c r="D34" s="1373"/>
      <c r="E34" s="1373"/>
      <c r="F34" s="1373"/>
      <c r="G34" s="1373"/>
      <c r="H34" s="1373"/>
      <c r="I34" s="1373"/>
      <c r="J34" s="1373"/>
      <c r="K34" s="1373"/>
      <c r="L34" s="1373"/>
      <c r="M34" s="1373"/>
      <c r="N34" s="1373"/>
      <c r="O34" s="1379"/>
      <c r="P34" s="339"/>
      <c r="Q34" s="340"/>
      <c r="R34" s="1373"/>
      <c r="S34" s="1373"/>
      <c r="T34" s="1373"/>
      <c r="U34" s="1373"/>
      <c r="V34" s="1373"/>
      <c r="W34" s="1373"/>
      <c r="X34" s="1373"/>
      <c r="Y34" s="1373"/>
      <c r="Z34" s="1373"/>
      <c r="AA34" s="1373"/>
      <c r="AB34" s="1373"/>
      <c r="AC34" s="1373"/>
      <c r="AD34" s="1373"/>
      <c r="AE34" s="1373"/>
      <c r="AF34" s="1373"/>
      <c r="AG34" s="1373"/>
      <c r="AH34" s="1373"/>
      <c r="AI34" s="805"/>
      <c r="AJ34" s="340"/>
      <c r="AK34" s="1374"/>
      <c r="AL34" s="1371"/>
      <c r="AM34" s="1371"/>
      <c r="AN34" s="1371"/>
      <c r="AO34" s="1371"/>
      <c r="AP34" s="1371"/>
      <c r="AQ34" s="1372"/>
      <c r="AR34" s="1375"/>
      <c r="AS34" s="1376"/>
      <c r="AT34" s="1376"/>
      <c r="AU34" s="1376"/>
      <c r="AV34" s="1376"/>
      <c r="AW34" s="1377"/>
      <c r="AY34" s="323"/>
    </row>
    <row r="35" spans="1:51" ht="25.05" customHeight="1" x14ac:dyDescent="0.45">
      <c r="A35" s="1360">
        <f t="shared" si="0"/>
        <v>21</v>
      </c>
      <c r="B35" s="1361"/>
      <c r="C35" s="1378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9"/>
      <c r="P35" s="339"/>
      <c r="Q35" s="340"/>
      <c r="R35" s="1373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805"/>
      <c r="AJ35" s="340"/>
      <c r="AK35" s="1374"/>
      <c r="AL35" s="1371"/>
      <c r="AM35" s="1371"/>
      <c r="AN35" s="1371"/>
      <c r="AO35" s="1371"/>
      <c r="AP35" s="1371"/>
      <c r="AQ35" s="1372"/>
      <c r="AR35" s="1375"/>
      <c r="AS35" s="1376"/>
      <c r="AT35" s="1376"/>
      <c r="AU35" s="1376"/>
      <c r="AV35" s="1376"/>
      <c r="AW35" s="1377"/>
      <c r="AY35" s="323"/>
    </row>
    <row r="36" spans="1:51" ht="25.05" customHeight="1" x14ac:dyDescent="0.45">
      <c r="A36" s="1360">
        <f t="shared" si="0"/>
        <v>22</v>
      </c>
      <c r="B36" s="1361"/>
      <c r="C36" s="1378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9"/>
      <c r="P36" s="339"/>
      <c r="Q36" s="340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805"/>
      <c r="AJ36" s="340"/>
      <c r="AK36" s="1374"/>
      <c r="AL36" s="1371"/>
      <c r="AM36" s="1371"/>
      <c r="AN36" s="1371"/>
      <c r="AO36" s="1371"/>
      <c r="AP36" s="1371"/>
      <c r="AQ36" s="1372"/>
      <c r="AR36" s="1375"/>
      <c r="AS36" s="1376"/>
      <c r="AT36" s="1376"/>
      <c r="AU36" s="1376"/>
      <c r="AV36" s="1376"/>
      <c r="AW36" s="1377"/>
      <c r="AY36" s="323"/>
    </row>
    <row r="37" spans="1:51" ht="25.05" customHeight="1" x14ac:dyDescent="0.45">
      <c r="A37" s="1360">
        <f t="shared" si="0"/>
        <v>23</v>
      </c>
      <c r="B37" s="1361"/>
      <c r="C37" s="1378"/>
      <c r="D37" s="1373"/>
      <c r="E37" s="1373"/>
      <c r="F37" s="1373"/>
      <c r="G37" s="1373"/>
      <c r="H37" s="1373"/>
      <c r="I37" s="1373"/>
      <c r="J37" s="1373"/>
      <c r="K37" s="1373"/>
      <c r="L37" s="1373"/>
      <c r="M37" s="1373"/>
      <c r="N37" s="1373"/>
      <c r="O37" s="1379"/>
      <c r="P37" s="339"/>
      <c r="Q37" s="340"/>
      <c r="R37" s="1373"/>
      <c r="S37" s="1373"/>
      <c r="T37" s="1373"/>
      <c r="U37" s="1373"/>
      <c r="V37" s="1373"/>
      <c r="W37" s="1373"/>
      <c r="X37" s="1373"/>
      <c r="Y37" s="1373"/>
      <c r="Z37" s="1373"/>
      <c r="AA37" s="1373"/>
      <c r="AB37" s="1373"/>
      <c r="AC37" s="1373"/>
      <c r="AD37" s="1373"/>
      <c r="AE37" s="1373"/>
      <c r="AF37" s="1373"/>
      <c r="AG37" s="1373"/>
      <c r="AH37" s="1373"/>
      <c r="AI37" s="805"/>
      <c r="AJ37" s="340"/>
      <c r="AK37" s="1374"/>
      <c r="AL37" s="1371"/>
      <c r="AM37" s="1371"/>
      <c r="AN37" s="1371"/>
      <c r="AO37" s="1371"/>
      <c r="AP37" s="1371"/>
      <c r="AQ37" s="1372"/>
      <c r="AR37" s="1375"/>
      <c r="AS37" s="1376"/>
      <c r="AT37" s="1376"/>
      <c r="AU37" s="1376"/>
      <c r="AV37" s="1376"/>
      <c r="AW37" s="1377"/>
      <c r="AY37" s="323"/>
    </row>
    <row r="38" spans="1:51" ht="25.05" customHeight="1" x14ac:dyDescent="0.45">
      <c r="A38" s="1360">
        <f t="shared" si="0"/>
        <v>24</v>
      </c>
      <c r="B38" s="1361"/>
      <c r="C38" s="1378"/>
      <c r="D38" s="1373"/>
      <c r="E38" s="1373"/>
      <c r="F38" s="1373"/>
      <c r="G38" s="1373"/>
      <c r="H38" s="1373"/>
      <c r="I38" s="1373"/>
      <c r="J38" s="1373"/>
      <c r="K38" s="1373"/>
      <c r="L38" s="1373"/>
      <c r="M38" s="1373"/>
      <c r="N38" s="1373"/>
      <c r="O38" s="1379"/>
      <c r="P38" s="339"/>
      <c r="Q38" s="340"/>
      <c r="R38" s="1373"/>
      <c r="S38" s="1373"/>
      <c r="T38" s="1373"/>
      <c r="U38" s="1373"/>
      <c r="V38" s="1373"/>
      <c r="W38" s="1373"/>
      <c r="X38" s="1373"/>
      <c r="Y38" s="1373"/>
      <c r="Z38" s="1373"/>
      <c r="AA38" s="1373"/>
      <c r="AB38" s="1373"/>
      <c r="AC38" s="1373"/>
      <c r="AD38" s="1373"/>
      <c r="AE38" s="1373"/>
      <c r="AF38" s="1373"/>
      <c r="AG38" s="1373"/>
      <c r="AH38" s="1373"/>
      <c r="AI38" s="805"/>
      <c r="AJ38" s="340"/>
      <c r="AK38" s="1374"/>
      <c r="AL38" s="1371"/>
      <c r="AM38" s="1371"/>
      <c r="AN38" s="1371"/>
      <c r="AO38" s="1371"/>
      <c r="AP38" s="1371"/>
      <c r="AQ38" s="1372"/>
      <c r="AR38" s="1375"/>
      <c r="AS38" s="1376"/>
      <c r="AT38" s="1376"/>
      <c r="AU38" s="1376"/>
      <c r="AV38" s="1376"/>
      <c r="AW38" s="1377"/>
      <c r="AY38" s="323"/>
    </row>
    <row r="39" spans="1:51" ht="25.05" customHeight="1" x14ac:dyDescent="0.45">
      <c r="A39" s="1360">
        <f t="shared" si="0"/>
        <v>25</v>
      </c>
      <c r="B39" s="1361"/>
      <c r="C39" s="1378"/>
      <c r="D39" s="1373"/>
      <c r="E39" s="1373"/>
      <c r="F39" s="1373"/>
      <c r="G39" s="1373"/>
      <c r="H39" s="1373"/>
      <c r="I39" s="1373"/>
      <c r="J39" s="1373"/>
      <c r="K39" s="1373"/>
      <c r="L39" s="1373"/>
      <c r="M39" s="1373"/>
      <c r="N39" s="1373"/>
      <c r="O39" s="1379"/>
      <c r="P39" s="339"/>
      <c r="Q39" s="340"/>
      <c r="R39" s="1373"/>
      <c r="S39" s="1373"/>
      <c r="T39" s="1373"/>
      <c r="U39" s="1373"/>
      <c r="V39" s="1373"/>
      <c r="W39" s="1373"/>
      <c r="X39" s="1373"/>
      <c r="Y39" s="1373"/>
      <c r="Z39" s="1373"/>
      <c r="AA39" s="1373"/>
      <c r="AB39" s="1373"/>
      <c r="AC39" s="1373"/>
      <c r="AD39" s="1373"/>
      <c r="AE39" s="1373"/>
      <c r="AF39" s="1373"/>
      <c r="AG39" s="1373"/>
      <c r="AH39" s="1373"/>
      <c r="AI39" s="805"/>
      <c r="AJ39" s="340"/>
      <c r="AK39" s="1374"/>
      <c r="AL39" s="1371"/>
      <c r="AM39" s="1371"/>
      <c r="AN39" s="1371"/>
      <c r="AO39" s="1371"/>
      <c r="AP39" s="1371"/>
      <c r="AQ39" s="1372"/>
      <c r="AR39" s="1375"/>
      <c r="AS39" s="1376"/>
      <c r="AT39" s="1376"/>
      <c r="AU39" s="1376"/>
      <c r="AV39" s="1376"/>
      <c r="AW39" s="1377"/>
      <c r="AY39" s="323"/>
    </row>
    <row r="40" spans="1:51" ht="25.05" customHeight="1" x14ac:dyDescent="0.45">
      <c r="A40" s="1360">
        <f t="shared" si="0"/>
        <v>26</v>
      </c>
      <c r="B40" s="1361"/>
      <c r="C40" s="1378"/>
      <c r="D40" s="1373"/>
      <c r="E40" s="1373"/>
      <c r="F40" s="1373"/>
      <c r="G40" s="1373"/>
      <c r="H40" s="1373"/>
      <c r="I40" s="1373"/>
      <c r="J40" s="1373"/>
      <c r="K40" s="1373"/>
      <c r="L40" s="1373"/>
      <c r="M40" s="1373"/>
      <c r="N40" s="1373"/>
      <c r="O40" s="1379"/>
      <c r="P40" s="339"/>
      <c r="Q40" s="340"/>
      <c r="R40" s="1373"/>
      <c r="S40" s="1373"/>
      <c r="T40" s="1373"/>
      <c r="U40" s="1373"/>
      <c r="V40" s="1373"/>
      <c r="W40" s="1373"/>
      <c r="X40" s="1373"/>
      <c r="Y40" s="1373"/>
      <c r="Z40" s="1373"/>
      <c r="AA40" s="1373"/>
      <c r="AB40" s="1373"/>
      <c r="AC40" s="1373"/>
      <c r="AD40" s="1373"/>
      <c r="AE40" s="1373"/>
      <c r="AF40" s="1373"/>
      <c r="AG40" s="1373"/>
      <c r="AH40" s="1373"/>
      <c r="AI40" s="805"/>
      <c r="AJ40" s="340"/>
      <c r="AK40" s="1374"/>
      <c r="AL40" s="1371"/>
      <c r="AM40" s="1371"/>
      <c r="AN40" s="1371"/>
      <c r="AO40" s="1371"/>
      <c r="AP40" s="1371"/>
      <c r="AQ40" s="1372"/>
      <c r="AR40" s="1375"/>
      <c r="AS40" s="1376"/>
      <c r="AT40" s="1376"/>
      <c r="AU40" s="1376"/>
      <c r="AV40" s="1376"/>
      <c r="AW40" s="1377"/>
      <c r="AY40" s="323"/>
    </row>
    <row r="41" spans="1:51" ht="25.05" customHeight="1" x14ac:dyDescent="0.45">
      <c r="A41" s="1360">
        <f t="shared" si="0"/>
        <v>27</v>
      </c>
      <c r="B41" s="1361"/>
      <c r="C41" s="1378"/>
      <c r="D41" s="1373"/>
      <c r="E41" s="1373"/>
      <c r="F41" s="1373"/>
      <c r="G41" s="1373"/>
      <c r="H41" s="1373"/>
      <c r="I41" s="1373"/>
      <c r="J41" s="1373"/>
      <c r="K41" s="1373"/>
      <c r="L41" s="1373"/>
      <c r="M41" s="1373"/>
      <c r="N41" s="1373"/>
      <c r="O41" s="1379"/>
      <c r="P41" s="339"/>
      <c r="Q41" s="340"/>
      <c r="R41" s="1373"/>
      <c r="S41" s="1373"/>
      <c r="T41" s="1373"/>
      <c r="U41" s="1373"/>
      <c r="V41" s="1373"/>
      <c r="W41" s="1373"/>
      <c r="X41" s="1373"/>
      <c r="Y41" s="1373"/>
      <c r="Z41" s="1373"/>
      <c r="AA41" s="1373"/>
      <c r="AB41" s="1373"/>
      <c r="AC41" s="1373"/>
      <c r="AD41" s="1373"/>
      <c r="AE41" s="1373"/>
      <c r="AF41" s="1373"/>
      <c r="AG41" s="1373"/>
      <c r="AH41" s="1373"/>
      <c r="AI41" s="805"/>
      <c r="AJ41" s="340"/>
      <c r="AK41" s="1374"/>
      <c r="AL41" s="1371"/>
      <c r="AM41" s="1371"/>
      <c r="AN41" s="1371"/>
      <c r="AO41" s="1371"/>
      <c r="AP41" s="1371"/>
      <c r="AQ41" s="1372"/>
      <c r="AR41" s="1375"/>
      <c r="AS41" s="1376"/>
      <c r="AT41" s="1376"/>
      <c r="AU41" s="1376"/>
      <c r="AV41" s="1376"/>
      <c r="AW41" s="1377"/>
      <c r="AY41" s="323"/>
    </row>
    <row r="42" spans="1:51" ht="25.05" customHeight="1" x14ac:dyDescent="0.45">
      <c r="A42" s="1360">
        <f t="shared" si="0"/>
        <v>28</v>
      </c>
      <c r="B42" s="1361"/>
      <c r="C42" s="1378"/>
      <c r="D42" s="1373"/>
      <c r="E42" s="1373"/>
      <c r="F42" s="1373"/>
      <c r="G42" s="1373"/>
      <c r="H42" s="1373"/>
      <c r="I42" s="1373"/>
      <c r="J42" s="1373"/>
      <c r="K42" s="1373"/>
      <c r="L42" s="1373"/>
      <c r="M42" s="1373"/>
      <c r="N42" s="1373"/>
      <c r="O42" s="1379"/>
      <c r="P42" s="339"/>
      <c r="Q42" s="340"/>
      <c r="R42" s="1373"/>
      <c r="S42" s="1373"/>
      <c r="T42" s="1373"/>
      <c r="U42" s="1373"/>
      <c r="V42" s="1373"/>
      <c r="W42" s="1373"/>
      <c r="X42" s="1373"/>
      <c r="Y42" s="1373"/>
      <c r="Z42" s="1373"/>
      <c r="AA42" s="1373"/>
      <c r="AB42" s="1373"/>
      <c r="AC42" s="1373"/>
      <c r="AD42" s="1373"/>
      <c r="AE42" s="1373"/>
      <c r="AF42" s="1373"/>
      <c r="AG42" s="1373"/>
      <c r="AH42" s="1373"/>
      <c r="AI42" s="805"/>
      <c r="AJ42" s="340"/>
      <c r="AK42" s="1374"/>
      <c r="AL42" s="1371"/>
      <c r="AM42" s="1371"/>
      <c r="AN42" s="1371"/>
      <c r="AO42" s="1371"/>
      <c r="AP42" s="1371"/>
      <c r="AQ42" s="1372"/>
      <c r="AR42" s="1375"/>
      <c r="AS42" s="1376"/>
      <c r="AT42" s="1376"/>
      <c r="AU42" s="1376"/>
      <c r="AV42" s="1376"/>
      <c r="AW42" s="1377"/>
      <c r="AY42" s="323"/>
    </row>
    <row r="43" spans="1:51" ht="25.05" customHeight="1" x14ac:dyDescent="0.45">
      <c r="A43" s="1360">
        <f t="shared" si="0"/>
        <v>29</v>
      </c>
      <c r="B43" s="1361"/>
      <c r="C43" s="1378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9"/>
      <c r="P43" s="339"/>
      <c r="Q43" s="340"/>
      <c r="R43" s="1373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805"/>
      <c r="AJ43" s="340"/>
      <c r="AK43" s="1374"/>
      <c r="AL43" s="1371"/>
      <c r="AM43" s="1371"/>
      <c r="AN43" s="1371"/>
      <c r="AO43" s="1371"/>
      <c r="AP43" s="1371"/>
      <c r="AQ43" s="1372"/>
      <c r="AR43" s="1375"/>
      <c r="AS43" s="1376"/>
      <c r="AT43" s="1376"/>
      <c r="AU43" s="1376"/>
      <c r="AV43" s="1376"/>
      <c r="AW43" s="1377"/>
      <c r="AY43" s="323"/>
    </row>
    <row r="44" spans="1:51" ht="25.05" customHeight="1" x14ac:dyDescent="0.45">
      <c r="A44" s="1360">
        <f t="shared" si="0"/>
        <v>30</v>
      </c>
      <c r="B44" s="1361"/>
      <c r="C44" s="1378"/>
      <c r="D44" s="1373"/>
      <c r="E44" s="1373"/>
      <c r="F44" s="1373"/>
      <c r="G44" s="1373"/>
      <c r="H44" s="1373"/>
      <c r="I44" s="1373"/>
      <c r="J44" s="1373"/>
      <c r="K44" s="1373"/>
      <c r="L44" s="1373"/>
      <c r="M44" s="1373"/>
      <c r="N44" s="1373"/>
      <c r="O44" s="1379"/>
      <c r="P44" s="339"/>
      <c r="Q44" s="340"/>
      <c r="R44" s="1373"/>
      <c r="S44" s="1373"/>
      <c r="T44" s="1373"/>
      <c r="U44" s="1373"/>
      <c r="V44" s="1373"/>
      <c r="W44" s="1373"/>
      <c r="X44" s="1373"/>
      <c r="Y44" s="1373"/>
      <c r="Z44" s="1373"/>
      <c r="AA44" s="1373"/>
      <c r="AB44" s="1373"/>
      <c r="AC44" s="1373"/>
      <c r="AD44" s="1373"/>
      <c r="AE44" s="1373"/>
      <c r="AF44" s="1373"/>
      <c r="AG44" s="1373"/>
      <c r="AH44" s="1373"/>
      <c r="AI44" s="805"/>
      <c r="AJ44" s="340"/>
      <c r="AK44" s="1374"/>
      <c r="AL44" s="1371"/>
      <c r="AM44" s="1371"/>
      <c r="AN44" s="1371"/>
      <c r="AO44" s="1371"/>
      <c r="AP44" s="1371"/>
      <c r="AQ44" s="1372"/>
      <c r="AR44" s="1375"/>
      <c r="AS44" s="1376"/>
      <c r="AT44" s="1376"/>
      <c r="AU44" s="1376"/>
      <c r="AV44" s="1376"/>
      <c r="AW44" s="1377"/>
      <c r="AY44" s="323"/>
    </row>
    <row r="45" spans="1:51" ht="25.05" customHeight="1" x14ac:dyDescent="0.45">
      <c r="A45" s="1360">
        <f t="shared" si="0"/>
        <v>31</v>
      </c>
      <c r="B45" s="1361"/>
      <c r="C45" s="1378"/>
      <c r="D45" s="1373"/>
      <c r="E45" s="1373"/>
      <c r="F45" s="1373"/>
      <c r="G45" s="1373"/>
      <c r="H45" s="1373"/>
      <c r="I45" s="1373"/>
      <c r="J45" s="1373"/>
      <c r="K45" s="1373"/>
      <c r="L45" s="1373"/>
      <c r="M45" s="1373"/>
      <c r="N45" s="1373"/>
      <c r="O45" s="1379"/>
      <c r="P45" s="339"/>
      <c r="Q45" s="340"/>
      <c r="R45" s="1373"/>
      <c r="S45" s="1373"/>
      <c r="T45" s="1373"/>
      <c r="U45" s="1373"/>
      <c r="V45" s="1373"/>
      <c r="W45" s="1373"/>
      <c r="X45" s="1373"/>
      <c r="Y45" s="1373"/>
      <c r="Z45" s="1373"/>
      <c r="AA45" s="1373"/>
      <c r="AB45" s="1373"/>
      <c r="AC45" s="1373"/>
      <c r="AD45" s="1373"/>
      <c r="AE45" s="1373"/>
      <c r="AF45" s="1373"/>
      <c r="AG45" s="1373"/>
      <c r="AH45" s="1373"/>
      <c r="AI45" s="805"/>
      <c r="AJ45" s="340"/>
      <c r="AK45" s="1374"/>
      <c r="AL45" s="1371"/>
      <c r="AM45" s="1371"/>
      <c r="AN45" s="1371"/>
      <c r="AO45" s="1371"/>
      <c r="AP45" s="1371"/>
      <c r="AQ45" s="1372"/>
      <c r="AR45" s="1375"/>
      <c r="AS45" s="1376"/>
      <c r="AT45" s="1376"/>
      <c r="AU45" s="1376"/>
      <c r="AV45" s="1376"/>
      <c r="AW45" s="1377"/>
      <c r="AY45" s="323"/>
    </row>
    <row r="46" spans="1:51" ht="25.05" customHeight="1" x14ac:dyDescent="0.45">
      <c r="A46" s="1360">
        <f t="shared" si="0"/>
        <v>32</v>
      </c>
      <c r="B46" s="1361"/>
      <c r="C46" s="1378"/>
      <c r="D46" s="1373"/>
      <c r="E46" s="1373"/>
      <c r="F46" s="1373"/>
      <c r="G46" s="1373"/>
      <c r="H46" s="1373"/>
      <c r="I46" s="1373"/>
      <c r="J46" s="1373"/>
      <c r="K46" s="1373"/>
      <c r="L46" s="1373"/>
      <c r="M46" s="1373"/>
      <c r="N46" s="1373"/>
      <c r="O46" s="1379"/>
      <c r="P46" s="339"/>
      <c r="Q46" s="340"/>
      <c r="R46" s="1373"/>
      <c r="S46" s="1373"/>
      <c r="T46" s="1373"/>
      <c r="U46" s="1373"/>
      <c r="V46" s="1373"/>
      <c r="W46" s="1373"/>
      <c r="X46" s="1373"/>
      <c r="Y46" s="1373"/>
      <c r="Z46" s="1373"/>
      <c r="AA46" s="1373"/>
      <c r="AB46" s="1373"/>
      <c r="AC46" s="1373"/>
      <c r="AD46" s="1373"/>
      <c r="AE46" s="1373"/>
      <c r="AF46" s="1373"/>
      <c r="AG46" s="1373"/>
      <c r="AH46" s="1373"/>
      <c r="AI46" s="805"/>
      <c r="AJ46" s="340"/>
      <c r="AK46" s="1374"/>
      <c r="AL46" s="1371"/>
      <c r="AM46" s="1371"/>
      <c r="AN46" s="1371"/>
      <c r="AO46" s="1371"/>
      <c r="AP46" s="1371"/>
      <c r="AQ46" s="1372"/>
      <c r="AR46" s="1375"/>
      <c r="AS46" s="1376"/>
      <c r="AT46" s="1376"/>
      <c r="AU46" s="1376"/>
      <c r="AV46" s="1376"/>
      <c r="AW46" s="1377"/>
      <c r="AY46" s="323"/>
    </row>
    <row r="47" spans="1:51" ht="25.05" customHeight="1" x14ac:dyDescent="0.45">
      <c r="A47" s="1360">
        <f t="shared" si="0"/>
        <v>33</v>
      </c>
      <c r="B47" s="1361"/>
      <c r="C47" s="1378"/>
      <c r="D47" s="1373"/>
      <c r="E47" s="1373"/>
      <c r="F47" s="1373"/>
      <c r="G47" s="1373"/>
      <c r="H47" s="1373"/>
      <c r="I47" s="1373"/>
      <c r="J47" s="1373"/>
      <c r="K47" s="1373"/>
      <c r="L47" s="1373"/>
      <c r="M47" s="1373"/>
      <c r="N47" s="1373"/>
      <c r="O47" s="1379"/>
      <c r="P47" s="339"/>
      <c r="Q47" s="340"/>
      <c r="R47" s="1373"/>
      <c r="S47" s="1373"/>
      <c r="T47" s="1373"/>
      <c r="U47" s="1373"/>
      <c r="V47" s="1373"/>
      <c r="W47" s="1373"/>
      <c r="X47" s="1373"/>
      <c r="Y47" s="1373"/>
      <c r="Z47" s="1373"/>
      <c r="AA47" s="1373"/>
      <c r="AB47" s="1373"/>
      <c r="AC47" s="1373"/>
      <c r="AD47" s="1373"/>
      <c r="AE47" s="1373"/>
      <c r="AF47" s="1373"/>
      <c r="AG47" s="1373"/>
      <c r="AH47" s="1373"/>
      <c r="AI47" s="805"/>
      <c r="AJ47" s="340"/>
      <c r="AK47" s="1374"/>
      <c r="AL47" s="1371"/>
      <c r="AM47" s="1371"/>
      <c r="AN47" s="1371"/>
      <c r="AO47" s="1371"/>
      <c r="AP47" s="1371"/>
      <c r="AQ47" s="1372"/>
      <c r="AR47" s="1375"/>
      <c r="AS47" s="1376"/>
      <c r="AT47" s="1376"/>
      <c r="AU47" s="1376"/>
      <c r="AV47" s="1376"/>
      <c r="AW47" s="1377"/>
      <c r="AY47" s="323"/>
    </row>
    <row r="48" spans="1:51" ht="25.05" customHeight="1" x14ac:dyDescent="0.45">
      <c r="A48" s="1360">
        <f t="shared" si="0"/>
        <v>34</v>
      </c>
      <c r="B48" s="1361"/>
      <c r="C48" s="1378"/>
      <c r="D48" s="1373"/>
      <c r="E48" s="1373"/>
      <c r="F48" s="1373"/>
      <c r="G48" s="1373"/>
      <c r="H48" s="1373"/>
      <c r="I48" s="1373"/>
      <c r="J48" s="1373"/>
      <c r="K48" s="1373"/>
      <c r="L48" s="1373"/>
      <c r="M48" s="1373"/>
      <c r="N48" s="1373"/>
      <c r="O48" s="1379"/>
      <c r="P48" s="339"/>
      <c r="Q48" s="340"/>
      <c r="R48" s="1373"/>
      <c r="S48" s="1373"/>
      <c r="T48" s="1373"/>
      <c r="U48" s="1373"/>
      <c r="V48" s="1373"/>
      <c r="W48" s="1373"/>
      <c r="X48" s="1373"/>
      <c r="Y48" s="1373"/>
      <c r="Z48" s="1373"/>
      <c r="AA48" s="1373"/>
      <c r="AB48" s="1373"/>
      <c r="AC48" s="1373"/>
      <c r="AD48" s="1373"/>
      <c r="AE48" s="1373"/>
      <c r="AF48" s="1373"/>
      <c r="AG48" s="1373"/>
      <c r="AH48" s="1373"/>
      <c r="AI48" s="805"/>
      <c r="AJ48" s="340"/>
      <c r="AK48" s="1374"/>
      <c r="AL48" s="1371"/>
      <c r="AM48" s="1371"/>
      <c r="AN48" s="1371"/>
      <c r="AO48" s="1371"/>
      <c r="AP48" s="1371"/>
      <c r="AQ48" s="1372"/>
      <c r="AR48" s="1375"/>
      <c r="AS48" s="1376"/>
      <c r="AT48" s="1376"/>
      <c r="AU48" s="1376"/>
      <c r="AV48" s="1376"/>
      <c r="AW48" s="1377"/>
      <c r="AY48" s="323"/>
    </row>
    <row r="49" spans="1:51" ht="25.05" customHeight="1" x14ac:dyDescent="0.45">
      <c r="A49" s="1360">
        <f t="shared" si="0"/>
        <v>35</v>
      </c>
      <c r="B49" s="1361"/>
      <c r="C49" s="1378"/>
      <c r="D49" s="1373"/>
      <c r="E49" s="1373"/>
      <c r="F49" s="1373"/>
      <c r="G49" s="1373"/>
      <c r="H49" s="1373"/>
      <c r="I49" s="1373"/>
      <c r="J49" s="1373"/>
      <c r="K49" s="1373"/>
      <c r="L49" s="1373"/>
      <c r="M49" s="1373"/>
      <c r="N49" s="1373"/>
      <c r="O49" s="1379"/>
      <c r="P49" s="339"/>
      <c r="Q49" s="340"/>
      <c r="R49" s="1373"/>
      <c r="S49" s="1373"/>
      <c r="T49" s="1373"/>
      <c r="U49" s="1373"/>
      <c r="V49" s="1373"/>
      <c r="W49" s="1373"/>
      <c r="X49" s="1373"/>
      <c r="Y49" s="1373"/>
      <c r="Z49" s="1373"/>
      <c r="AA49" s="1373"/>
      <c r="AB49" s="1373"/>
      <c r="AC49" s="1373"/>
      <c r="AD49" s="1373"/>
      <c r="AE49" s="1373"/>
      <c r="AF49" s="1373"/>
      <c r="AG49" s="1373"/>
      <c r="AH49" s="1373"/>
      <c r="AI49" s="805"/>
      <c r="AJ49" s="340"/>
      <c r="AK49" s="1374"/>
      <c r="AL49" s="1371"/>
      <c r="AM49" s="1371"/>
      <c r="AN49" s="1371"/>
      <c r="AO49" s="1371"/>
      <c r="AP49" s="1371"/>
      <c r="AQ49" s="1372"/>
      <c r="AR49" s="1375"/>
      <c r="AS49" s="1376"/>
      <c r="AT49" s="1376"/>
      <c r="AU49" s="1376"/>
      <c r="AV49" s="1376"/>
      <c r="AW49" s="1377"/>
      <c r="AY49" s="323"/>
    </row>
    <row r="50" spans="1:51" ht="25.05" customHeight="1" x14ac:dyDescent="0.45">
      <c r="A50" s="1360">
        <f t="shared" si="0"/>
        <v>36</v>
      </c>
      <c r="B50" s="1361"/>
      <c r="C50" s="1378"/>
      <c r="D50" s="1373"/>
      <c r="E50" s="1373"/>
      <c r="F50" s="1373"/>
      <c r="G50" s="1373"/>
      <c r="H50" s="1373"/>
      <c r="I50" s="1373"/>
      <c r="J50" s="1373"/>
      <c r="K50" s="1373"/>
      <c r="L50" s="1373"/>
      <c r="M50" s="1373"/>
      <c r="N50" s="1373"/>
      <c r="O50" s="1379"/>
      <c r="P50" s="339"/>
      <c r="Q50" s="340"/>
      <c r="R50" s="1373"/>
      <c r="S50" s="1373"/>
      <c r="T50" s="1373"/>
      <c r="U50" s="1373"/>
      <c r="V50" s="1373"/>
      <c r="W50" s="1373"/>
      <c r="X50" s="1373"/>
      <c r="Y50" s="1373"/>
      <c r="Z50" s="1373"/>
      <c r="AA50" s="1373"/>
      <c r="AB50" s="1373"/>
      <c r="AC50" s="1373"/>
      <c r="AD50" s="1373"/>
      <c r="AE50" s="1373"/>
      <c r="AF50" s="1373"/>
      <c r="AG50" s="1373"/>
      <c r="AH50" s="1373"/>
      <c r="AI50" s="805"/>
      <c r="AJ50" s="340"/>
      <c r="AK50" s="1374"/>
      <c r="AL50" s="1371"/>
      <c r="AM50" s="1371"/>
      <c r="AN50" s="1371"/>
      <c r="AO50" s="1371"/>
      <c r="AP50" s="1371"/>
      <c r="AQ50" s="1372"/>
      <c r="AR50" s="1375"/>
      <c r="AS50" s="1376"/>
      <c r="AT50" s="1376"/>
      <c r="AU50" s="1376"/>
      <c r="AV50" s="1376"/>
      <c r="AW50" s="1377"/>
      <c r="AY50" s="323"/>
    </row>
    <row r="51" spans="1:51" ht="25.05" customHeight="1" x14ac:dyDescent="0.45">
      <c r="A51" s="1360">
        <f t="shared" si="0"/>
        <v>37</v>
      </c>
      <c r="B51" s="1361"/>
      <c r="C51" s="1378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9"/>
      <c r="P51" s="339"/>
      <c r="Q51" s="340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805"/>
      <c r="AJ51" s="340"/>
      <c r="AK51" s="1374"/>
      <c r="AL51" s="1371"/>
      <c r="AM51" s="1371"/>
      <c r="AN51" s="1371"/>
      <c r="AO51" s="1371"/>
      <c r="AP51" s="1371"/>
      <c r="AQ51" s="1372"/>
      <c r="AR51" s="1375"/>
      <c r="AS51" s="1376"/>
      <c r="AT51" s="1376"/>
      <c r="AU51" s="1376"/>
      <c r="AV51" s="1376"/>
      <c r="AW51" s="1377"/>
      <c r="AY51" s="323"/>
    </row>
    <row r="52" spans="1:51" ht="25.05" customHeight="1" x14ac:dyDescent="0.45">
      <c r="A52" s="1360">
        <f t="shared" si="0"/>
        <v>38</v>
      </c>
      <c r="B52" s="1361"/>
      <c r="C52" s="1378"/>
      <c r="D52" s="1373"/>
      <c r="E52" s="1373"/>
      <c r="F52" s="1373"/>
      <c r="G52" s="1373"/>
      <c r="H52" s="1373"/>
      <c r="I52" s="1373"/>
      <c r="J52" s="1373"/>
      <c r="K52" s="1373"/>
      <c r="L52" s="1373"/>
      <c r="M52" s="1373"/>
      <c r="N52" s="1373"/>
      <c r="O52" s="1379"/>
      <c r="P52" s="339"/>
      <c r="Q52" s="340"/>
      <c r="R52" s="1373"/>
      <c r="S52" s="1373"/>
      <c r="T52" s="1373"/>
      <c r="U52" s="1373"/>
      <c r="V52" s="1373"/>
      <c r="W52" s="1373"/>
      <c r="X52" s="1373"/>
      <c r="Y52" s="1373"/>
      <c r="Z52" s="1373"/>
      <c r="AA52" s="1373"/>
      <c r="AB52" s="1373"/>
      <c r="AC52" s="1373"/>
      <c r="AD52" s="1373"/>
      <c r="AE52" s="1373"/>
      <c r="AF52" s="1373"/>
      <c r="AG52" s="1373"/>
      <c r="AH52" s="1373"/>
      <c r="AI52" s="805"/>
      <c r="AJ52" s="340"/>
      <c r="AK52" s="1374"/>
      <c r="AL52" s="1371"/>
      <c r="AM52" s="1371"/>
      <c r="AN52" s="1371"/>
      <c r="AO52" s="1371"/>
      <c r="AP52" s="1371"/>
      <c r="AQ52" s="1372"/>
      <c r="AR52" s="1375"/>
      <c r="AS52" s="1376"/>
      <c r="AT52" s="1376"/>
      <c r="AU52" s="1376"/>
      <c r="AV52" s="1376"/>
      <c r="AW52" s="1377"/>
      <c r="AY52" s="323"/>
    </row>
    <row r="53" spans="1:51" ht="25.05" customHeight="1" x14ac:dyDescent="0.45">
      <c r="A53" s="1360">
        <f t="shared" si="0"/>
        <v>39</v>
      </c>
      <c r="B53" s="1361"/>
      <c r="C53" s="1378"/>
      <c r="D53" s="1373"/>
      <c r="E53" s="1373"/>
      <c r="F53" s="1373"/>
      <c r="G53" s="1373"/>
      <c r="H53" s="1373"/>
      <c r="I53" s="1373"/>
      <c r="J53" s="1373"/>
      <c r="K53" s="1373"/>
      <c r="L53" s="1373"/>
      <c r="M53" s="1373"/>
      <c r="N53" s="1373"/>
      <c r="O53" s="1379"/>
      <c r="P53" s="339"/>
      <c r="Q53" s="340"/>
      <c r="R53" s="1373"/>
      <c r="S53" s="1373"/>
      <c r="T53" s="1373"/>
      <c r="U53" s="1373"/>
      <c r="V53" s="1373"/>
      <c r="W53" s="1373"/>
      <c r="X53" s="1373"/>
      <c r="Y53" s="1373"/>
      <c r="Z53" s="1373"/>
      <c r="AA53" s="1373"/>
      <c r="AB53" s="1373"/>
      <c r="AC53" s="1373"/>
      <c r="AD53" s="1373"/>
      <c r="AE53" s="1373"/>
      <c r="AF53" s="1373"/>
      <c r="AG53" s="1373"/>
      <c r="AH53" s="1373"/>
      <c r="AI53" s="805"/>
      <c r="AJ53" s="340"/>
      <c r="AK53" s="1374"/>
      <c r="AL53" s="1371"/>
      <c r="AM53" s="1371"/>
      <c r="AN53" s="1371"/>
      <c r="AO53" s="1371"/>
      <c r="AP53" s="1371"/>
      <c r="AQ53" s="1372"/>
      <c r="AR53" s="1375"/>
      <c r="AS53" s="1376"/>
      <c r="AT53" s="1376"/>
      <c r="AU53" s="1376"/>
      <c r="AV53" s="1376"/>
      <c r="AW53" s="1377"/>
      <c r="AY53" s="323"/>
    </row>
    <row r="54" spans="1:51" ht="25.05" customHeight="1" x14ac:dyDescent="0.45">
      <c r="A54" s="1360">
        <f t="shared" si="0"/>
        <v>40</v>
      </c>
      <c r="B54" s="1361"/>
      <c r="C54" s="1378"/>
      <c r="D54" s="1373"/>
      <c r="E54" s="1373"/>
      <c r="F54" s="1373"/>
      <c r="G54" s="1373"/>
      <c r="H54" s="1373"/>
      <c r="I54" s="1373"/>
      <c r="J54" s="1373"/>
      <c r="K54" s="1373"/>
      <c r="L54" s="1373"/>
      <c r="M54" s="1373"/>
      <c r="N54" s="1373"/>
      <c r="O54" s="1379"/>
      <c r="P54" s="339"/>
      <c r="Q54" s="340"/>
      <c r="R54" s="1373"/>
      <c r="S54" s="1373"/>
      <c r="T54" s="1373"/>
      <c r="U54" s="1373"/>
      <c r="V54" s="1373"/>
      <c r="W54" s="1373"/>
      <c r="X54" s="1373"/>
      <c r="Y54" s="1373"/>
      <c r="Z54" s="1373"/>
      <c r="AA54" s="1373"/>
      <c r="AB54" s="1373"/>
      <c r="AC54" s="1373"/>
      <c r="AD54" s="1373"/>
      <c r="AE54" s="1373"/>
      <c r="AF54" s="1373"/>
      <c r="AG54" s="1373"/>
      <c r="AH54" s="1373"/>
      <c r="AI54" s="805"/>
      <c r="AJ54" s="340"/>
      <c r="AK54" s="1374"/>
      <c r="AL54" s="1371"/>
      <c r="AM54" s="1371"/>
      <c r="AN54" s="1371"/>
      <c r="AO54" s="1371"/>
      <c r="AP54" s="1371"/>
      <c r="AQ54" s="1372"/>
      <c r="AR54" s="1375"/>
      <c r="AS54" s="1376"/>
      <c r="AT54" s="1376"/>
      <c r="AU54" s="1376"/>
      <c r="AV54" s="1376"/>
      <c r="AW54" s="1377"/>
      <c r="AY54" s="323"/>
    </row>
    <row r="55" spans="1:51" ht="25.05" customHeight="1" x14ac:dyDescent="0.45">
      <c r="A55" s="1360">
        <f t="shared" si="0"/>
        <v>41</v>
      </c>
      <c r="B55" s="1361"/>
      <c r="C55" s="1378"/>
      <c r="D55" s="1373"/>
      <c r="E55" s="1373"/>
      <c r="F55" s="1373"/>
      <c r="G55" s="1373"/>
      <c r="H55" s="1373"/>
      <c r="I55" s="1373"/>
      <c r="J55" s="1373"/>
      <c r="K55" s="1373"/>
      <c r="L55" s="1373"/>
      <c r="M55" s="1373"/>
      <c r="N55" s="1373"/>
      <c r="O55" s="1379"/>
      <c r="P55" s="339"/>
      <c r="Q55" s="340"/>
      <c r="R55" s="1373"/>
      <c r="S55" s="1373"/>
      <c r="T55" s="1373"/>
      <c r="U55" s="1373"/>
      <c r="V55" s="1373"/>
      <c r="W55" s="1373"/>
      <c r="X55" s="1373"/>
      <c r="Y55" s="1373"/>
      <c r="Z55" s="1373"/>
      <c r="AA55" s="1373"/>
      <c r="AB55" s="1373"/>
      <c r="AC55" s="1373"/>
      <c r="AD55" s="1373"/>
      <c r="AE55" s="1373"/>
      <c r="AF55" s="1373"/>
      <c r="AG55" s="1373"/>
      <c r="AH55" s="1373"/>
      <c r="AI55" s="805"/>
      <c r="AJ55" s="340"/>
      <c r="AK55" s="1374"/>
      <c r="AL55" s="1371"/>
      <c r="AM55" s="1371"/>
      <c r="AN55" s="1371"/>
      <c r="AO55" s="1371"/>
      <c r="AP55" s="1371"/>
      <c r="AQ55" s="1372"/>
      <c r="AR55" s="1375"/>
      <c r="AS55" s="1376"/>
      <c r="AT55" s="1376"/>
      <c r="AU55" s="1376"/>
      <c r="AV55" s="1376"/>
      <c r="AW55" s="1377"/>
      <c r="AY55" s="323"/>
    </row>
    <row r="56" spans="1:51" ht="25.05" customHeight="1" x14ac:dyDescent="0.45">
      <c r="A56" s="1360">
        <f t="shared" si="0"/>
        <v>42</v>
      </c>
      <c r="B56" s="1361"/>
      <c r="C56" s="1378"/>
      <c r="D56" s="1373"/>
      <c r="E56" s="1373"/>
      <c r="F56" s="1373"/>
      <c r="G56" s="1373"/>
      <c r="H56" s="1373"/>
      <c r="I56" s="1373"/>
      <c r="J56" s="1373"/>
      <c r="K56" s="1373"/>
      <c r="L56" s="1373"/>
      <c r="M56" s="1373"/>
      <c r="N56" s="1373"/>
      <c r="O56" s="1379"/>
      <c r="P56" s="339"/>
      <c r="Q56" s="340"/>
      <c r="R56" s="1373"/>
      <c r="S56" s="1373"/>
      <c r="T56" s="1373"/>
      <c r="U56" s="1373"/>
      <c r="V56" s="1373"/>
      <c r="W56" s="1373"/>
      <c r="X56" s="1373"/>
      <c r="Y56" s="1373"/>
      <c r="Z56" s="1373"/>
      <c r="AA56" s="1373"/>
      <c r="AB56" s="1373"/>
      <c r="AC56" s="1373"/>
      <c r="AD56" s="1373"/>
      <c r="AE56" s="1373"/>
      <c r="AF56" s="1373"/>
      <c r="AG56" s="1373"/>
      <c r="AH56" s="1373"/>
      <c r="AI56" s="805"/>
      <c r="AJ56" s="340"/>
      <c r="AK56" s="1374"/>
      <c r="AL56" s="1371"/>
      <c r="AM56" s="1371"/>
      <c r="AN56" s="1371"/>
      <c r="AO56" s="1371"/>
      <c r="AP56" s="1371"/>
      <c r="AQ56" s="1372"/>
      <c r="AR56" s="1375"/>
      <c r="AS56" s="1376"/>
      <c r="AT56" s="1376"/>
      <c r="AU56" s="1376"/>
      <c r="AV56" s="1376"/>
      <c r="AW56" s="1377"/>
      <c r="AY56" s="323"/>
    </row>
    <row r="57" spans="1:51" ht="25.05" customHeight="1" x14ac:dyDescent="0.45">
      <c r="A57" s="1360">
        <f t="shared" si="0"/>
        <v>43</v>
      </c>
      <c r="B57" s="1361"/>
      <c r="C57" s="1378"/>
      <c r="D57" s="1373"/>
      <c r="E57" s="1373"/>
      <c r="F57" s="1373"/>
      <c r="G57" s="1373"/>
      <c r="H57" s="1373"/>
      <c r="I57" s="1373"/>
      <c r="J57" s="1373"/>
      <c r="K57" s="1373"/>
      <c r="L57" s="1373"/>
      <c r="M57" s="1373"/>
      <c r="N57" s="1373"/>
      <c r="O57" s="1379"/>
      <c r="P57" s="339"/>
      <c r="Q57" s="340"/>
      <c r="R57" s="1373"/>
      <c r="S57" s="1373"/>
      <c r="T57" s="1373"/>
      <c r="U57" s="1373"/>
      <c r="V57" s="1373"/>
      <c r="W57" s="1373"/>
      <c r="X57" s="1373"/>
      <c r="Y57" s="1373"/>
      <c r="Z57" s="1373"/>
      <c r="AA57" s="1373"/>
      <c r="AB57" s="1373"/>
      <c r="AC57" s="1373"/>
      <c r="AD57" s="1373"/>
      <c r="AE57" s="1373"/>
      <c r="AF57" s="1373"/>
      <c r="AG57" s="1373"/>
      <c r="AH57" s="1373"/>
      <c r="AI57" s="805"/>
      <c r="AJ57" s="340"/>
      <c r="AK57" s="1374"/>
      <c r="AL57" s="1371"/>
      <c r="AM57" s="1371"/>
      <c r="AN57" s="1371"/>
      <c r="AO57" s="1371"/>
      <c r="AP57" s="1371"/>
      <c r="AQ57" s="1372"/>
      <c r="AR57" s="1375"/>
      <c r="AS57" s="1376"/>
      <c r="AT57" s="1376"/>
      <c r="AU57" s="1376"/>
      <c r="AV57" s="1376"/>
      <c r="AW57" s="1377"/>
      <c r="AY57" s="323"/>
    </row>
    <row r="58" spans="1:51" ht="25.05" customHeight="1" x14ac:dyDescent="0.45">
      <c r="A58" s="1360">
        <f t="shared" si="0"/>
        <v>44</v>
      </c>
      <c r="B58" s="1361"/>
      <c r="C58" s="1378"/>
      <c r="D58" s="1373"/>
      <c r="E58" s="1373"/>
      <c r="F58" s="1373"/>
      <c r="G58" s="1373"/>
      <c r="H58" s="1373"/>
      <c r="I58" s="1373"/>
      <c r="J58" s="1373"/>
      <c r="K58" s="1373"/>
      <c r="L58" s="1373"/>
      <c r="M58" s="1373"/>
      <c r="N58" s="1373"/>
      <c r="O58" s="1379"/>
      <c r="P58" s="339"/>
      <c r="Q58" s="340"/>
      <c r="R58" s="1373"/>
      <c r="S58" s="1373"/>
      <c r="T58" s="1373"/>
      <c r="U58" s="1373"/>
      <c r="V58" s="1373"/>
      <c r="W58" s="1373"/>
      <c r="X58" s="1373"/>
      <c r="Y58" s="1373"/>
      <c r="Z58" s="1373"/>
      <c r="AA58" s="1373"/>
      <c r="AB58" s="1373"/>
      <c r="AC58" s="1373"/>
      <c r="AD58" s="1373"/>
      <c r="AE58" s="1373"/>
      <c r="AF58" s="1373"/>
      <c r="AG58" s="1373"/>
      <c r="AH58" s="1373"/>
      <c r="AI58" s="805"/>
      <c r="AJ58" s="340"/>
      <c r="AK58" s="1374"/>
      <c r="AL58" s="1371"/>
      <c r="AM58" s="1371"/>
      <c r="AN58" s="1371"/>
      <c r="AO58" s="1371"/>
      <c r="AP58" s="1371"/>
      <c r="AQ58" s="1372"/>
      <c r="AR58" s="1375"/>
      <c r="AS58" s="1376"/>
      <c r="AT58" s="1376"/>
      <c r="AU58" s="1376"/>
      <c r="AV58" s="1376"/>
      <c r="AW58" s="1377"/>
      <c r="AY58" s="323"/>
    </row>
    <row r="59" spans="1:51" ht="25.05" customHeight="1" x14ac:dyDescent="0.45">
      <c r="A59" s="1360">
        <f t="shared" si="0"/>
        <v>45</v>
      </c>
      <c r="B59" s="1361"/>
      <c r="C59" s="1378"/>
      <c r="D59" s="1373"/>
      <c r="E59" s="1373"/>
      <c r="F59" s="1373"/>
      <c r="G59" s="1373"/>
      <c r="H59" s="1373"/>
      <c r="I59" s="1373"/>
      <c r="J59" s="1373"/>
      <c r="K59" s="1373"/>
      <c r="L59" s="1373"/>
      <c r="M59" s="1373"/>
      <c r="N59" s="1373"/>
      <c r="O59" s="1379"/>
      <c r="P59" s="339"/>
      <c r="Q59" s="340"/>
      <c r="R59" s="1373"/>
      <c r="S59" s="1373"/>
      <c r="T59" s="1373"/>
      <c r="U59" s="1373"/>
      <c r="V59" s="1373"/>
      <c r="W59" s="1373"/>
      <c r="X59" s="1373"/>
      <c r="Y59" s="1373"/>
      <c r="Z59" s="1373"/>
      <c r="AA59" s="1373"/>
      <c r="AB59" s="1373"/>
      <c r="AC59" s="1373"/>
      <c r="AD59" s="1373"/>
      <c r="AE59" s="1373"/>
      <c r="AF59" s="1373"/>
      <c r="AG59" s="1373"/>
      <c r="AH59" s="1373"/>
      <c r="AI59" s="805"/>
      <c r="AJ59" s="340"/>
      <c r="AK59" s="1374"/>
      <c r="AL59" s="1371"/>
      <c r="AM59" s="1371"/>
      <c r="AN59" s="1371"/>
      <c r="AO59" s="1371"/>
      <c r="AP59" s="1371"/>
      <c r="AQ59" s="1372"/>
      <c r="AR59" s="1375"/>
      <c r="AS59" s="1376"/>
      <c r="AT59" s="1376"/>
      <c r="AU59" s="1376"/>
      <c r="AV59" s="1376"/>
      <c r="AW59" s="1377"/>
      <c r="AY59" s="323"/>
    </row>
    <row r="60" spans="1:51" ht="25.05" customHeight="1" x14ac:dyDescent="0.45">
      <c r="A60" s="1360">
        <f t="shared" si="0"/>
        <v>46</v>
      </c>
      <c r="B60" s="1361"/>
      <c r="C60" s="1378"/>
      <c r="D60" s="1373"/>
      <c r="E60" s="1373"/>
      <c r="F60" s="1373"/>
      <c r="G60" s="1373"/>
      <c r="H60" s="1373"/>
      <c r="I60" s="1373"/>
      <c r="J60" s="1373"/>
      <c r="K60" s="1373"/>
      <c r="L60" s="1373"/>
      <c r="M60" s="1373"/>
      <c r="N60" s="1373"/>
      <c r="O60" s="1379"/>
      <c r="P60" s="339"/>
      <c r="Q60" s="340"/>
      <c r="R60" s="1373"/>
      <c r="S60" s="1373"/>
      <c r="T60" s="1373"/>
      <c r="U60" s="1373"/>
      <c r="V60" s="1373"/>
      <c r="W60" s="1373"/>
      <c r="X60" s="1373"/>
      <c r="Y60" s="1373"/>
      <c r="Z60" s="1373"/>
      <c r="AA60" s="1373"/>
      <c r="AB60" s="1373"/>
      <c r="AC60" s="1373"/>
      <c r="AD60" s="1373"/>
      <c r="AE60" s="1373"/>
      <c r="AF60" s="1373"/>
      <c r="AG60" s="1373"/>
      <c r="AH60" s="1373"/>
      <c r="AI60" s="805"/>
      <c r="AJ60" s="340"/>
      <c r="AK60" s="1374"/>
      <c r="AL60" s="1371"/>
      <c r="AM60" s="1371"/>
      <c r="AN60" s="1371"/>
      <c r="AO60" s="1371"/>
      <c r="AP60" s="1371"/>
      <c r="AQ60" s="1372"/>
      <c r="AR60" s="1375"/>
      <c r="AS60" s="1376"/>
      <c r="AT60" s="1376"/>
      <c r="AU60" s="1376"/>
      <c r="AV60" s="1376"/>
      <c r="AW60" s="1377"/>
      <c r="AY60" s="323"/>
    </row>
    <row r="61" spans="1:51" ht="25.05" customHeight="1" x14ac:dyDescent="0.45">
      <c r="A61" s="1360">
        <f t="shared" si="0"/>
        <v>47</v>
      </c>
      <c r="B61" s="1361"/>
      <c r="C61" s="1378"/>
      <c r="D61" s="1373"/>
      <c r="E61" s="1373"/>
      <c r="F61" s="1373"/>
      <c r="G61" s="1373"/>
      <c r="H61" s="1373"/>
      <c r="I61" s="1373"/>
      <c r="J61" s="1373"/>
      <c r="K61" s="1373"/>
      <c r="L61" s="1373"/>
      <c r="M61" s="1373"/>
      <c r="N61" s="1373"/>
      <c r="O61" s="1379"/>
      <c r="P61" s="339"/>
      <c r="Q61" s="340"/>
      <c r="R61" s="1373"/>
      <c r="S61" s="1373"/>
      <c r="T61" s="1373"/>
      <c r="U61" s="1373"/>
      <c r="V61" s="1373"/>
      <c r="W61" s="1373"/>
      <c r="X61" s="1373"/>
      <c r="Y61" s="1373"/>
      <c r="Z61" s="1373"/>
      <c r="AA61" s="1373"/>
      <c r="AB61" s="1373"/>
      <c r="AC61" s="1373"/>
      <c r="AD61" s="1373"/>
      <c r="AE61" s="1373"/>
      <c r="AF61" s="1373"/>
      <c r="AG61" s="1373"/>
      <c r="AH61" s="1373"/>
      <c r="AI61" s="805"/>
      <c r="AJ61" s="340"/>
      <c r="AK61" s="1374"/>
      <c r="AL61" s="1371"/>
      <c r="AM61" s="1371"/>
      <c r="AN61" s="1371"/>
      <c r="AO61" s="1371"/>
      <c r="AP61" s="1371"/>
      <c r="AQ61" s="1372"/>
      <c r="AR61" s="1375"/>
      <c r="AS61" s="1376"/>
      <c r="AT61" s="1376"/>
      <c r="AU61" s="1376"/>
      <c r="AV61" s="1376"/>
      <c r="AW61" s="1377"/>
      <c r="AY61" s="323"/>
    </row>
    <row r="62" spans="1:51" ht="25.05" customHeight="1" x14ac:dyDescent="0.45">
      <c r="A62" s="1360">
        <f t="shared" si="0"/>
        <v>48</v>
      </c>
      <c r="B62" s="1361"/>
      <c r="C62" s="1378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9"/>
      <c r="P62" s="339"/>
      <c r="Q62" s="340"/>
      <c r="R62" s="1373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805"/>
      <c r="AJ62" s="340"/>
      <c r="AK62" s="1374"/>
      <c r="AL62" s="1371"/>
      <c r="AM62" s="1371"/>
      <c r="AN62" s="1371"/>
      <c r="AO62" s="1371"/>
      <c r="AP62" s="1371"/>
      <c r="AQ62" s="1372"/>
      <c r="AR62" s="1375"/>
      <c r="AS62" s="1376"/>
      <c r="AT62" s="1376"/>
      <c r="AU62" s="1376"/>
      <c r="AV62" s="1376"/>
      <c r="AW62" s="1377"/>
      <c r="AY62" s="323"/>
    </row>
    <row r="63" spans="1:51" ht="25.05" customHeight="1" x14ac:dyDescent="0.45">
      <c r="A63" s="1360">
        <f t="shared" si="0"/>
        <v>49</v>
      </c>
      <c r="B63" s="1361"/>
      <c r="C63" s="1378"/>
      <c r="D63" s="1373"/>
      <c r="E63" s="1373"/>
      <c r="F63" s="1373"/>
      <c r="G63" s="1373"/>
      <c r="H63" s="1373"/>
      <c r="I63" s="1373"/>
      <c r="J63" s="1373"/>
      <c r="K63" s="1373"/>
      <c r="L63" s="1373"/>
      <c r="M63" s="1373"/>
      <c r="N63" s="1373"/>
      <c r="O63" s="1379"/>
      <c r="P63" s="339"/>
      <c r="Q63" s="340"/>
      <c r="R63" s="1373"/>
      <c r="S63" s="1373"/>
      <c r="T63" s="1373"/>
      <c r="U63" s="1373"/>
      <c r="V63" s="1373"/>
      <c r="W63" s="1373"/>
      <c r="X63" s="1373"/>
      <c r="Y63" s="1373"/>
      <c r="Z63" s="1373"/>
      <c r="AA63" s="1373"/>
      <c r="AB63" s="1373"/>
      <c r="AC63" s="1373"/>
      <c r="AD63" s="1373"/>
      <c r="AE63" s="1373"/>
      <c r="AF63" s="1373"/>
      <c r="AG63" s="1373"/>
      <c r="AH63" s="1373"/>
      <c r="AI63" s="805"/>
      <c r="AJ63" s="340"/>
      <c r="AK63" s="1374"/>
      <c r="AL63" s="1371"/>
      <c r="AM63" s="1371"/>
      <c r="AN63" s="1371"/>
      <c r="AO63" s="1371"/>
      <c r="AP63" s="1371"/>
      <c r="AQ63" s="1372"/>
      <c r="AR63" s="1375"/>
      <c r="AS63" s="1376"/>
      <c r="AT63" s="1376"/>
      <c r="AU63" s="1376"/>
      <c r="AV63" s="1376"/>
      <c r="AW63" s="1377"/>
      <c r="AY63" s="323"/>
    </row>
    <row r="64" spans="1:51" ht="25.05" customHeight="1" x14ac:dyDescent="0.45">
      <c r="A64" s="1360">
        <f t="shared" si="0"/>
        <v>50</v>
      </c>
      <c r="B64" s="1361"/>
      <c r="C64" s="1378"/>
      <c r="D64" s="1373"/>
      <c r="E64" s="1373"/>
      <c r="F64" s="1373"/>
      <c r="G64" s="1373"/>
      <c r="H64" s="1373"/>
      <c r="I64" s="1373"/>
      <c r="J64" s="1373"/>
      <c r="K64" s="1373"/>
      <c r="L64" s="1373"/>
      <c r="M64" s="1373"/>
      <c r="N64" s="1373"/>
      <c r="O64" s="1379"/>
      <c r="P64" s="339"/>
      <c r="Q64" s="340"/>
      <c r="R64" s="1373"/>
      <c r="S64" s="1373"/>
      <c r="T64" s="1373"/>
      <c r="U64" s="1373"/>
      <c r="V64" s="1373"/>
      <c r="W64" s="1373"/>
      <c r="X64" s="1373"/>
      <c r="Y64" s="1373"/>
      <c r="Z64" s="1373"/>
      <c r="AA64" s="1373"/>
      <c r="AB64" s="1373"/>
      <c r="AC64" s="1373"/>
      <c r="AD64" s="1373"/>
      <c r="AE64" s="1373"/>
      <c r="AF64" s="1373"/>
      <c r="AG64" s="1373"/>
      <c r="AH64" s="1373"/>
      <c r="AI64" s="805"/>
      <c r="AJ64" s="340"/>
      <c r="AK64" s="1374"/>
      <c r="AL64" s="1371"/>
      <c r="AM64" s="1371"/>
      <c r="AN64" s="1371"/>
      <c r="AO64" s="1371"/>
      <c r="AP64" s="1371"/>
      <c r="AQ64" s="1372"/>
      <c r="AR64" s="1375"/>
      <c r="AS64" s="1376"/>
      <c r="AT64" s="1376"/>
      <c r="AU64" s="1376"/>
      <c r="AV64" s="1376"/>
      <c r="AW64" s="1377"/>
      <c r="AY64" s="323"/>
    </row>
    <row r="65" spans="1:51" ht="25.05" customHeight="1" x14ac:dyDescent="0.45">
      <c r="A65" s="1360">
        <f t="shared" si="0"/>
        <v>51</v>
      </c>
      <c r="B65" s="1361"/>
      <c r="C65" s="1378"/>
      <c r="D65" s="1373"/>
      <c r="E65" s="1373"/>
      <c r="F65" s="1373"/>
      <c r="G65" s="1373"/>
      <c r="H65" s="1373"/>
      <c r="I65" s="1373"/>
      <c r="J65" s="1373"/>
      <c r="K65" s="1373"/>
      <c r="L65" s="1373"/>
      <c r="M65" s="1373"/>
      <c r="N65" s="1373"/>
      <c r="O65" s="1379"/>
      <c r="P65" s="339"/>
      <c r="Q65" s="340"/>
      <c r="R65" s="1373"/>
      <c r="S65" s="1373"/>
      <c r="T65" s="1373"/>
      <c r="U65" s="1373"/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805"/>
      <c r="AJ65" s="340"/>
      <c r="AK65" s="1374"/>
      <c r="AL65" s="1371"/>
      <c r="AM65" s="1371"/>
      <c r="AN65" s="1371"/>
      <c r="AO65" s="1371"/>
      <c r="AP65" s="1371"/>
      <c r="AQ65" s="1372"/>
      <c r="AR65" s="1375"/>
      <c r="AS65" s="1376"/>
      <c r="AT65" s="1376"/>
      <c r="AU65" s="1376"/>
      <c r="AV65" s="1376"/>
      <c r="AW65" s="1377"/>
      <c r="AY65" s="323"/>
    </row>
    <row r="66" spans="1:51" ht="25.05" customHeight="1" x14ac:dyDescent="0.45">
      <c r="A66" s="1360">
        <f t="shared" si="0"/>
        <v>52</v>
      </c>
      <c r="B66" s="1361"/>
      <c r="C66" s="1378"/>
      <c r="D66" s="1373"/>
      <c r="E66" s="1373"/>
      <c r="F66" s="1373"/>
      <c r="G66" s="1373"/>
      <c r="H66" s="1373"/>
      <c r="I66" s="1373"/>
      <c r="J66" s="1373"/>
      <c r="K66" s="1373"/>
      <c r="L66" s="1373"/>
      <c r="M66" s="1373"/>
      <c r="N66" s="1373"/>
      <c r="O66" s="1379"/>
      <c r="P66" s="339"/>
      <c r="Q66" s="340"/>
      <c r="R66" s="1373"/>
      <c r="S66" s="1373"/>
      <c r="T66" s="1373"/>
      <c r="U66" s="1373"/>
      <c r="V66" s="1373"/>
      <c r="W66" s="1373"/>
      <c r="X66" s="1373"/>
      <c r="Y66" s="1373"/>
      <c r="Z66" s="1373"/>
      <c r="AA66" s="1373"/>
      <c r="AB66" s="1373"/>
      <c r="AC66" s="1373"/>
      <c r="AD66" s="1373"/>
      <c r="AE66" s="1373"/>
      <c r="AF66" s="1373"/>
      <c r="AG66" s="1373"/>
      <c r="AH66" s="1373"/>
      <c r="AI66" s="805"/>
      <c r="AJ66" s="340"/>
      <c r="AK66" s="1374"/>
      <c r="AL66" s="1371"/>
      <c r="AM66" s="1371"/>
      <c r="AN66" s="1371"/>
      <c r="AO66" s="1371"/>
      <c r="AP66" s="1371"/>
      <c r="AQ66" s="1372"/>
      <c r="AR66" s="1375"/>
      <c r="AS66" s="1376"/>
      <c r="AT66" s="1376"/>
      <c r="AU66" s="1376"/>
      <c r="AV66" s="1376"/>
      <c r="AW66" s="1377"/>
      <c r="AY66" s="323"/>
    </row>
    <row r="67" spans="1:51" ht="25.05" customHeight="1" x14ac:dyDescent="0.45">
      <c r="A67" s="1360">
        <f t="shared" si="0"/>
        <v>53</v>
      </c>
      <c r="B67" s="1361"/>
      <c r="C67" s="1378"/>
      <c r="D67" s="1373"/>
      <c r="E67" s="1373"/>
      <c r="F67" s="1373"/>
      <c r="G67" s="1373"/>
      <c r="H67" s="1373"/>
      <c r="I67" s="1373"/>
      <c r="J67" s="1373"/>
      <c r="K67" s="1373"/>
      <c r="L67" s="1373"/>
      <c r="M67" s="1373"/>
      <c r="N67" s="1373"/>
      <c r="O67" s="1379"/>
      <c r="P67" s="339"/>
      <c r="Q67" s="340"/>
      <c r="R67" s="1373"/>
      <c r="S67" s="1373"/>
      <c r="T67" s="1373"/>
      <c r="U67" s="1373"/>
      <c r="V67" s="1373"/>
      <c r="W67" s="1373"/>
      <c r="X67" s="1373"/>
      <c r="Y67" s="1373"/>
      <c r="Z67" s="1373"/>
      <c r="AA67" s="1373"/>
      <c r="AB67" s="1373"/>
      <c r="AC67" s="1373"/>
      <c r="AD67" s="1373"/>
      <c r="AE67" s="1373"/>
      <c r="AF67" s="1373"/>
      <c r="AG67" s="1373"/>
      <c r="AH67" s="1373"/>
      <c r="AI67" s="805"/>
      <c r="AJ67" s="340"/>
      <c r="AK67" s="1374"/>
      <c r="AL67" s="1371"/>
      <c r="AM67" s="1371"/>
      <c r="AN67" s="1371"/>
      <c r="AO67" s="1371"/>
      <c r="AP67" s="1371"/>
      <c r="AQ67" s="1372"/>
      <c r="AR67" s="1375"/>
      <c r="AS67" s="1376"/>
      <c r="AT67" s="1376"/>
      <c r="AU67" s="1376"/>
      <c r="AV67" s="1376"/>
      <c r="AW67" s="1377"/>
      <c r="AY67" s="323"/>
    </row>
    <row r="68" spans="1:51" ht="25.05" customHeight="1" x14ac:dyDescent="0.45">
      <c r="A68" s="1360">
        <f t="shared" si="0"/>
        <v>54</v>
      </c>
      <c r="B68" s="1361"/>
      <c r="C68" s="1378"/>
      <c r="D68" s="1373"/>
      <c r="E68" s="1373"/>
      <c r="F68" s="1373"/>
      <c r="G68" s="1373"/>
      <c r="H68" s="1373"/>
      <c r="I68" s="1373"/>
      <c r="J68" s="1373"/>
      <c r="K68" s="1373"/>
      <c r="L68" s="1373"/>
      <c r="M68" s="1373"/>
      <c r="N68" s="1373"/>
      <c r="O68" s="1379"/>
      <c r="P68" s="339"/>
      <c r="Q68" s="340"/>
      <c r="R68" s="1373"/>
      <c r="S68" s="1373"/>
      <c r="T68" s="1373"/>
      <c r="U68" s="1373"/>
      <c r="V68" s="1373"/>
      <c r="W68" s="1373"/>
      <c r="X68" s="1373"/>
      <c r="Y68" s="1373"/>
      <c r="Z68" s="1373"/>
      <c r="AA68" s="1373"/>
      <c r="AB68" s="1373"/>
      <c r="AC68" s="1373"/>
      <c r="AD68" s="1373"/>
      <c r="AE68" s="1373"/>
      <c r="AF68" s="1373"/>
      <c r="AG68" s="1373"/>
      <c r="AH68" s="1373"/>
      <c r="AI68" s="805"/>
      <c r="AJ68" s="340"/>
      <c r="AK68" s="1374"/>
      <c r="AL68" s="1371"/>
      <c r="AM68" s="1371"/>
      <c r="AN68" s="1371"/>
      <c r="AO68" s="1371"/>
      <c r="AP68" s="1371"/>
      <c r="AQ68" s="1372"/>
      <c r="AR68" s="1375"/>
      <c r="AS68" s="1376"/>
      <c r="AT68" s="1376"/>
      <c r="AU68" s="1376"/>
      <c r="AV68" s="1376"/>
      <c r="AW68" s="1377"/>
      <c r="AY68" s="323"/>
    </row>
    <row r="69" spans="1:51" ht="25.05" customHeight="1" x14ac:dyDescent="0.45">
      <c r="A69" s="1360">
        <f t="shared" si="0"/>
        <v>55</v>
      </c>
      <c r="B69" s="1361"/>
      <c r="C69" s="1378"/>
      <c r="D69" s="1373"/>
      <c r="E69" s="1373"/>
      <c r="F69" s="1373"/>
      <c r="G69" s="1373"/>
      <c r="H69" s="1373"/>
      <c r="I69" s="1373"/>
      <c r="J69" s="1373"/>
      <c r="K69" s="1373"/>
      <c r="L69" s="1373"/>
      <c r="M69" s="1373"/>
      <c r="N69" s="1373"/>
      <c r="O69" s="1379"/>
      <c r="P69" s="339"/>
      <c r="Q69" s="340"/>
      <c r="R69" s="1373"/>
      <c r="S69" s="1373"/>
      <c r="T69" s="1373"/>
      <c r="U69" s="1373"/>
      <c r="V69" s="1373"/>
      <c r="W69" s="1373"/>
      <c r="X69" s="1373"/>
      <c r="Y69" s="1373"/>
      <c r="Z69" s="1373"/>
      <c r="AA69" s="1373"/>
      <c r="AB69" s="1373"/>
      <c r="AC69" s="1373"/>
      <c r="AD69" s="1373"/>
      <c r="AE69" s="1373"/>
      <c r="AF69" s="1373"/>
      <c r="AG69" s="1373"/>
      <c r="AH69" s="1373"/>
      <c r="AI69" s="805"/>
      <c r="AJ69" s="340"/>
      <c r="AK69" s="1374"/>
      <c r="AL69" s="1371"/>
      <c r="AM69" s="1371"/>
      <c r="AN69" s="1371"/>
      <c r="AO69" s="1371"/>
      <c r="AP69" s="1371"/>
      <c r="AQ69" s="1372"/>
      <c r="AR69" s="1375"/>
      <c r="AS69" s="1376"/>
      <c r="AT69" s="1376"/>
      <c r="AU69" s="1376"/>
      <c r="AV69" s="1376"/>
      <c r="AW69" s="1377"/>
      <c r="AY69" s="323"/>
    </row>
    <row r="70" spans="1:51" ht="25.05" customHeight="1" x14ac:dyDescent="0.45">
      <c r="A70" s="1360">
        <f t="shared" si="0"/>
        <v>56</v>
      </c>
      <c r="B70" s="1361"/>
      <c r="C70" s="1378"/>
      <c r="D70" s="1373"/>
      <c r="E70" s="1373"/>
      <c r="F70" s="1373"/>
      <c r="G70" s="1373"/>
      <c r="H70" s="1373"/>
      <c r="I70" s="1373"/>
      <c r="J70" s="1373"/>
      <c r="K70" s="1373"/>
      <c r="L70" s="1373"/>
      <c r="M70" s="1373"/>
      <c r="N70" s="1373"/>
      <c r="O70" s="1379"/>
      <c r="P70" s="339"/>
      <c r="Q70" s="340"/>
      <c r="R70" s="1373"/>
      <c r="S70" s="1373"/>
      <c r="T70" s="1373"/>
      <c r="U70" s="1373"/>
      <c r="V70" s="1373"/>
      <c r="W70" s="1373"/>
      <c r="X70" s="1373"/>
      <c r="Y70" s="1373"/>
      <c r="Z70" s="1373"/>
      <c r="AA70" s="1373"/>
      <c r="AB70" s="1373"/>
      <c r="AC70" s="1373"/>
      <c r="AD70" s="1373"/>
      <c r="AE70" s="1373"/>
      <c r="AF70" s="1373"/>
      <c r="AG70" s="1373"/>
      <c r="AH70" s="1373"/>
      <c r="AI70" s="805"/>
      <c r="AJ70" s="340"/>
      <c r="AK70" s="1374"/>
      <c r="AL70" s="1371"/>
      <c r="AM70" s="1371"/>
      <c r="AN70" s="1371"/>
      <c r="AO70" s="1371"/>
      <c r="AP70" s="1371"/>
      <c r="AQ70" s="1372"/>
      <c r="AR70" s="1375"/>
      <c r="AS70" s="1376"/>
      <c r="AT70" s="1376"/>
      <c r="AU70" s="1376"/>
      <c r="AV70" s="1376"/>
      <c r="AW70" s="1377"/>
      <c r="AY70" s="323"/>
    </row>
    <row r="71" spans="1:51" ht="25.05" hidden="1" customHeight="1" x14ac:dyDescent="0.45">
      <c r="A71" s="1360">
        <f t="shared" si="0"/>
        <v>57</v>
      </c>
      <c r="B71" s="1361"/>
      <c r="C71" s="1378"/>
      <c r="D71" s="1373"/>
      <c r="E71" s="1373"/>
      <c r="F71" s="1373"/>
      <c r="G71" s="1373"/>
      <c r="H71" s="1373"/>
      <c r="I71" s="1373"/>
      <c r="J71" s="1373"/>
      <c r="K71" s="1373"/>
      <c r="L71" s="1373"/>
      <c r="M71" s="1373"/>
      <c r="N71" s="1373"/>
      <c r="O71" s="1379"/>
      <c r="P71" s="339"/>
      <c r="Q71" s="340"/>
      <c r="R71" s="1373"/>
      <c r="S71" s="1373"/>
      <c r="T71" s="1373"/>
      <c r="U71" s="1373"/>
      <c r="V71" s="1373"/>
      <c r="W71" s="1373"/>
      <c r="X71" s="1373"/>
      <c r="Y71" s="1373"/>
      <c r="Z71" s="1373"/>
      <c r="AA71" s="1373"/>
      <c r="AB71" s="1373"/>
      <c r="AC71" s="1373"/>
      <c r="AD71" s="1373"/>
      <c r="AE71" s="1373"/>
      <c r="AF71" s="1373"/>
      <c r="AG71" s="1373"/>
      <c r="AH71" s="1373"/>
      <c r="AI71" s="805"/>
      <c r="AJ71" s="340"/>
      <c r="AK71" s="1374"/>
      <c r="AL71" s="1371"/>
      <c r="AM71" s="1371"/>
      <c r="AN71" s="1371"/>
      <c r="AO71" s="1371"/>
      <c r="AP71" s="1371"/>
      <c r="AQ71" s="1372"/>
      <c r="AR71" s="1375"/>
      <c r="AS71" s="1376"/>
      <c r="AT71" s="1376"/>
      <c r="AU71" s="1376"/>
      <c r="AV71" s="1376"/>
      <c r="AW71" s="1377"/>
      <c r="AY71" s="323"/>
    </row>
    <row r="72" spans="1:51" ht="25.05" hidden="1" customHeight="1" x14ac:dyDescent="0.45">
      <c r="A72" s="1360">
        <f t="shared" si="0"/>
        <v>58</v>
      </c>
      <c r="B72" s="1361"/>
      <c r="C72" s="1378"/>
      <c r="D72" s="1373"/>
      <c r="E72" s="1373"/>
      <c r="F72" s="1373"/>
      <c r="G72" s="1373"/>
      <c r="H72" s="1373"/>
      <c r="I72" s="1373"/>
      <c r="J72" s="1373"/>
      <c r="K72" s="1373"/>
      <c r="L72" s="1373"/>
      <c r="M72" s="1373"/>
      <c r="N72" s="1373"/>
      <c r="O72" s="1379"/>
      <c r="P72" s="339"/>
      <c r="Q72" s="340"/>
      <c r="R72" s="1373"/>
      <c r="S72" s="1373"/>
      <c r="T72" s="1373"/>
      <c r="U72" s="1373"/>
      <c r="V72" s="1373"/>
      <c r="W72" s="1373"/>
      <c r="X72" s="1373"/>
      <c r="Y72" s="1373"/>
      <c r="Z72" s="1373"/>
      <c r="AA72" s="1373"/>
      <c r="AB72" s="1373"/>
      <c r="AC72" s="1373"/>
      <c r="AD72" s="1373"/>
      <c r="AE72" s="1373"/>
      <c r="AF72" s="1373"/>
      <c r="AG72" s="1373"/>
      <c r="AH72" s="1373"/>
      <c r="AI72" s="805"/>
      <c r="AJ72" s="340"/>
      <c r="AK72" s="1374"/>
      <c r="AL72" s="1371"/>
      <c r="AM72" s="1371"/>
      <c r="AN72" s="1371"/>
      <c r="AO72" s="1371"/>
      <c r="AP72" s="1371"/>
      <c r="AQ72" s="1372"/>
      <c r="AR72" s="1375"/>
      <c r="AS72" s="1376"/>
      <c r="AT72" s="1376"/>
      <c r="AU72" s="1376"/>
      <c r="AV72" s="1376"/>
      <c r="AW72" s="1377"/>
      <c r="AY72" s="323"/>
    </row>
    <row r="73" spans="1:51" ht="25.05" hidden="1" customHeight="1" x14ac:dyDescent="0.45">
      <c r="A73" s="1360">
        <f t="shared" si="0"/>
        <v>59</v>
      </c>
      <c r="B73" s="1361"/>
      <c r="C73" s="1378"/>
      <c r="D73" s="1373"/>
      <c r="E73" s="1373"/>
      <c r="F73" s="1373"/>
      <c r="G73" s="1373"/>
      <c r="H73" s="1373"/>
      <c r="I73" s="1373"/>
      <c r="J73" s="1373"/>
      <c r="K73" s="1373"/>
      <c r="L73" s="1373"/>
      <c r="M73" s="1373"/>
      <c r="N73" s="1373"/>
      <c r="O73" s="1379"/>
      <c r="P73" s="339"/>
      <c r="Q73" s="340"/>
      <c r="R73" s="1373"/>
      <c r="S73" s="1373"/>
      <c r="T73" s="1373"/>
      <c r="U73" s="1373"/>
      <c r="V73" s="1373"/>
      <c r="W73" s="1373"/>
      <c r="X73" s="1373"/>
      <c r="Y73" s="1373"/>
      <c r="Z73" s="1373"/>
      <c r="AA73" s="1373"/>
      <c r="AB73" s="1373"/>
      <c r="AC73" s="1373"/>
      <c r="AD73" s="1373"/>
      <c r="AE73" s="1373"/>
      <c r="AF73" s="1373"/>
      <c r="AG73" s="1373"/>
      <c r="AH73" s="1373"/>
      <c r="AI73" s="805"/>
      <c r="AJ73" s="340"/>
      <c r="AK73" s="1374"/>
      <c r="AL73" s="1371"/>
      <c r="AM73" s="1371"/>
      <c r="AN73" s="1371"/>
      <c r="AO73" s="1371"/>
      <c r="AP73" s="1371"/>
      <c r="AQ73" s="1372"/>
      <c r="AR73" s="1375"/>
      <c r="AS73" s="1376"/>
      <c r="AT73" s="1376"/>
      <c r="AU73" s="1376"/>
      <c r="AV73" s="1376"/>
      <c r="AW73" s="1377"/>
      <c r="AY73" s="323"/>
    </row>
    <row r="74" spans="1:51" ht="25.05" hidden="1" customHeight="1" x14ac:dyDescent="0.45">
      <c r="A74" s="1360">
        <f t="shared" si="0"/>
        <v>60</v>
      </c>
      <c r="B74" s="1361"/>
      <c r="C74" s="1378"/>
      <c r="D74" s="1373"/>
      <c r="E74" s="1373"/>
      <c r="F74" s="1373"/>
      <c r="G74" s="1373"/>
      <c r="H74" s="1373"/>
      <c r="I74" s="1373"/>
      <c r="J74" s="1373"/>
      <c r="K74" s="1373"/>
      <c r="L74" s="1373"/>
      <c r="M74" s="1373"/>
      <c r="N74" s="1373"/>
      <c r="O74" s="1379"/>
      <c r="P74" s="339"/>
      <c r="Q74" s="340"/>
      <c r="R74" s="1373"/>
      <c r="S74" s="1373"/>
      <c r="T74" s="1373"/>
      <c r="U74" s="1373"/>
      <c r="V74" s="1373"/>
      <c r="W74" s="1373"/>
      <c r="X74" s="1373"/>
      <c r="Y74" s="1373"/>
      <c r="Z74" s="1373"/>
      <c r="AA74" s="1373"/>
      <c r="AB74" s="1373"/>
      <c r="AC74" s="1373"/>
      <c r="AD74" s="1373"/>
      <c r="AE74" s="1373"/>
      <c r="AF74" s="1373"/>
      <c r="AG74" s="1373"/>
      <c r="AH74" s="1373"/>
      <c r="AI74" s="805"/>
      <c r="AJ74" s="340"/>
      <c r="AK74" s="1374"/>
      <c r="AL74" s="1371"/>
      <c r="AM74" s="1371"/>
      <c r="AN74" s="1371"/>
      <c r="AO74" s="1371"/>
      <c r="AP74" s="1371"/>
      <c r="AQ74" s="1372"/>
      <c r="AR74" s="1375"/>
      <c r="AS74" s="1376"/>
      <c r="AT74" s="1376"/>
      <c r="AU74" s="1376"/>
      <c r="AV74" s="1376"/>
      <c r="AW74" s="1377"/>
      <c r="AY74" s="323"/>
    </row>
    <row r="75" spans="1:51" ht="25.05" hidden="1" customHeight="1" x14ac:dyDescent="0.45">
      <c r="A75" s="1360">
        <f t="shared" si="0"/>
        <v>61</v>
      </c>
      <c r="B75" s="1361"/>
      <c r="C75" s="1378"/>
      <c r="D75" s="1373"/>
      <c r="E75" s="1373"/>
      <c r="F75" s="1373"/>
      <c r="G75" s="1373"/>
      <c r="H75" s="1373"/>
      <c r="I75" s="1373"/>
      <c r="J75" s="1373"/>
      <c r="K75" s="1373"/>
      <c r="L75" s="1373"/>
      <c r="M75" s="1373"/>
      <c r="N75" s="1373"/>
      <c r="O75" s="1379"/>
      <c r="P75" s="339"/>
      <c r="Q75" s="340"/>
      <c r="R75" s="1373"/>
      <c r="S75" s="1373"/>
      <c r="T75" s="1373"/>
      <c r="U75" s="1373"/>
      <c r="V75" s="1373"/>
      <c r="W75" s="1373"/>
      <c r="X75" s="1373"/>
      <c r="Y75" s="1373"/>
      <c r="Z75" s="1373"/>
      <c r="AA75" s="1373"/>
      <c r="AB75" s="1373"/>
      <c r="AC75" s="1373"/>
      <c r="AD75" s="1373"/>
      <c r="AE75" s="1373"/>
      <c r="AF75" s="1373"/>
      <c r="AG75" s="1373"/>
      <c r="AH75" s="1373"/>
      <c r="AI75" s="805"/>
      <c r="AJ75" s="340"/>
      <c r="AK75" s="1374"/>
      <c r="AL75" s="1371"/>
      <c r="AM75" s="1371"/>
      <c r="AN75" s="1371"/>
      <c r="AO75" s="1371"/>
      <c r="AP75" s="1371"/>
      <c r="AQ75" s="1372"/>
      <c r="AR75" s="1375"/>
      <c r="AS75" s="1376"/>
      <c r="AT75" s="1376"/>
      <c r="AU75" s="1376"/>
      <c r="AV75" s="1376"/>
      <c r="AW75" s="1377"/>
      <c r="AY75" s="323"/>
    </row>
    <row r="76" spans="1:51" ht="25.05" hidden="1" customHeight="1" x14ac:dyDescent="0.45">
      <c r="A76" s="1360">
        <f t="shared" si="0"/>
        <v>62</v>
      </c>
      <c r="B76" s="1361"/>
      <c r="C76" s="1378"/>
      <c r="D76" s="1373"/>
      <c r="E76" s="1373"/>
      <c r="F76" s="1373"/>
      <c r="G76" s="1373"/>
      <c r="H76" s="1373"/>
      <c r="I76" s="1373"/>
      <c r="J76" s="1373"/>
      <c r="K76" s="1373"/>
      <c r="L76" s="1373"/>
      <c r="M76" s="1373"/>
      <c r="N76" s="1373"/>
      <c r="O76" s="1379"/>
      <c r="P76" s="339"/>
      <c r="Q76" s="340"/>
      <c r="R76" s="1373"/>
      <c r="S76" s="1373"/>
      <c r="T76" s="1373"/>
      <c r="U76" s="1373"/>
      <c r="V76" s="1373"/>
      <c r="W76" s="1373"/>
      <c r="X76" s="1373"/>
      <c r="Y76" s="1373"/>
      <c r="Z76" s="1373"/>
      <c r="AA76" s="1373"/>
      <c r="AB76" s="1373"/>
      <c r="AC76" s="1373"/>
      <c r="AD76" s="1373"/>
      <c r="AE76" s="1373"/>
      <c r="AF76" s="1373"/>
      <c r="AG76" s="1373"/>
      <c r="AH76" s="1373"/>
      <c r="AI76" s="805"/>
      <c r="AJ76" s="340"/>
      <c r="AK76" s="1374"/>
      <c r="AL76" s="1371"/>
      <c r="AM76" s="1371"/>
      <c r="AN76" s="1371"/>
      <c r="AO76" s="1371"/>
      <c r="AP76" s="1371"/>
      <c r="AQ76" s="1372"/>
      <c r="AR76" s="1375"/>
      <c r="AS76" s="1376"/>
      <c r="AT76" s="1376"/>
      <c r="AU76" s="1376"/>
      <c r="AV76" s="1376"/>
      <c r="AW76" s="1377"/>
      <c r="AY76" s="323"/>
    </row>
    <row r="77" spans="1:51" ht="25.05" hidden="1" customHeight="1" x14ac:dyDescent="0.45">
      <c r="A77" s="1360">
        <f t="shared" si="0"/>
        <v>63</v>
      </c>
      <c r="B77" s="1361"/>
      <c r="C77" s="1378"/>
      <c r="D77" s="1373"/>
      <c r="E77" s="1373"/>
      <c r="F77" s="1373"/>
      <c r="G77" s="1373"/>
      <c r="H77" s="1373"/>
      <c r="I77" s="1373"/>
      <c r="J77" s="1373"/>
      <c r="K77" s="1373"/>
      <c r="L77" s="1373"/>
      <c r="M77" s="1373"/>
      <c r="N77" s="1373"/>
      <c r="O77" s="1379"/>
      <c r="P77" s="339"/>
      <c r="Q77" s="340"/>
      <c r="R77" s="1373"/>
      <c r="S77" s="1373"/>
      <c r="T77" s="1373"/>
      <c r="U77" s="1373"/>
      <c r="V77" s="1373"/>
      <c r="W77" s="1373"/>
      <c r="X77" s="1373"/>
      <c r="Y77" s="1373"/>
      <c r="Z77" s="1373"/>
      <c r="AA77" s="1373"/>
      <c r="AB77" s="1373"/>
      <c r="AC77" s="1373"/>
      <c r="AD77" s="1373"/>
      <c r="AE77" s="1373"/>
      <c r="AF77" s="1373"/>
      <c r="AG77" s="1373"/>
      <c r="AH77" s="1373"/>
      <c r="AI77" s="805"/>
      <c r="AJ77" s="340"/>
      <c r="AK77" s="1374"/>
      <c r="AL77" s="1371"/>
      <c r="AM77" s="1371"/>
      <c r="AN77" s="1371"/>
      <c r="AO77" s="1371"/>
      <c r="AP77" s="1371"/>
      <c r="AQ77" s="1372"/>
      <c r="AR77" s="1375"/>
      <c r="AS77" s="1376"/>
      <c r="AT77" s="1376"/>
      <c r="AU77" s="1376"/>
      <c r="AV77" s="1376"/>
      <c r="AW77" s="1377"/>
      <c r="AY77" s="323"/>
    </row>
    <row r="78" spans="1:51" ht="25.05" hidden="1" customHeight="1" x14ac:dyDescent="0.45">
      <c r="A78" s="1360">
        <f t="shared" si="0"/>
        <v>64</v>
      </c>
      <c r="B78" s="1361"/>
      <c r="C78" s="1378"/>
      <c r="D78" s="1373"/>
      <c r="E78" s="1373"/>
      <c r="F78" s="1373"/>
      <c r="G78" s="1373"/>
      <c r="H78" s="1373"/>
      <c r="I78" s="1373"/>
      <c r="J78" s="1373"/>
      <c r="K78" s="1373"/>
      <c r="L78" s="1373"/>
      <c r="M78" s="1373"/>
      <c r="N78" s="1373"/>
      <c r="O78" s="1379"/>
      <c r="P78" s="339"/>
      <c r="Q78" s="340"/>
      <c r="R78" s="1373"/>
      <c r="S78" s="1373"/>
      <c r="T78" s="1373"/>
      <c r="U78" s="1373"/>
      <c r="V78" s="1373"/>
      <c r="W78" s="1373"/>
      <c r="X78" s="1373"/>
      <c r="Y78" s="1373"/>
      <c r="Z78" s="1373"/>
      <c r="AA78" s="1373"/>
      <c r="AB78" s="1373"/>
      <c r="AC78" s="1373"/>
      <c r="AD78" s="1373"/>
      <c r="AE78" s="1373"/>
      <c r="AF78" s="1373"/>
      <c r="AG78" s="1373"/>
      <c r="AH78" s="1373"/>
      <c r="AI78" s="805"/>
      <c r="AJ78" s="340"/>
      <c r="AK78" s="1374"/>
      <c r="AL78" s="1371"/>
      <c r="AM78" s="1371"/>
      <c r="AN78" s="1371"/>
      <c r="AO78" s="1371"/>
      <c r="AP78" s="1371"/>
      <c r="AQ78" s="1372"/>
      <c r="AR78" s="1375"/>
      <c r="AS78" s="1376"/>
      <c r="AT78" s="1376"/>
      <c r="AU78" s="1376"/>
      <c r="AV78" s="1376"/>
      <c r="AW78" s="1377"/>
      <c r="AY78" s="323"/>
    </row>
    <row r="79" spans="1:51" ht="25.05" hidden="1" customHeight="1" x14ac:dyDescent="0.45">
      <c r="A79" s="1360">
        <f t="shared" si="0"/>
        <v>65</v>
      </c>
      <c r="B79" s="1361"/>
      <c r="C79" s="1378"/>
      <c r="D79" s="1373"/>
      <c r="E79" s="1373"/>
      <c r="F79" s="1373"/>
      <c r="G79" s="1373"/>
      <c r="H79" s="1373"/>
      <c r="I79" s="1373"/>
      <c r="J79" s="1373"/>
      <c r="K79" s="1373"/>
      <c r="L79" s="1373"/>
      <c r="M79" s="1373"/>
      <c r="N79" s="1373"/>
      <c r="O79" s="1379"/>
      <c r="P79" s="339"/>
      <c r="Q79" s="340"/>
      <c r="R79" s="1373"/>
      <c r="S79" s="1373"/>
      <c r="T79" s="1373"/>
      <c r="U79" s="1373"/>
      <c r="V79" s="1373"/>
      <c r="W79" s="1373"/>
      <c r="X79" s="1373"/>
      <c r="Y79" s="1373"/>
      <c r="Z79" s="1373"/>
      <c r="AA79" s="1373"/>
      <c r="AB79" s="1373"/>
      <c r="AC79" s="1373"/>
      <c r="AD79" s="1373"/>
      <c r="AE79" s="1373"/>
      <c r="AF79" s="1373"/>
      <c r="AG79" s="1373"/>
      <c r="AH79" s="1373"/>
      <c r="AI79" s="805"/>
      <c r="AJ79" s="340"/>
      <c r="AK79" s="1374"/>
      <c r="AL79" s="1371"/>
      <c r="AM79" s="1371"/>
      <c r="AN79" s="1371"/>
      <c r="AO79" s="1371"/>
      <c r="AP79" s="1371"/>
      <c r="AQ79" s="1372"/>
      <c r="AR79" s="1375"/>
      <c r="AS79" s="1376"/>
      <c r="AT79" s="1376"/>
      <c r="AU79" s="1376"/>
      <c r="AV79" s="1376"/>
      <c r="AW79" s="1377"/>
      <c r="AY79" s="323"/>
    </row>
    <row r="80" spans="1:51" ht="25.05" hidden="1" customHeight="1" x14ac:dyDescent="0.45">
      <c r="A80" s="1360">
        <f t="shared" si="0"/>
        <v>66</v>
      </c>
      <c r="B80" s="1361"/>
      <c r="C80" s="1378"/>
      <c r="D80" s="1373"/>
      <c r="E80" s="1373"/>
      <c r="F80" s="1373"/>
      <c r="G80" s="1373"/>
      <c r="H80" s="1373"/>
      <c r="I80" s="1373"/>
      <c r="J80" s="1373"/>
      <c r="K80" s="1373"/>
      <c r="L80" s="1373"/>
      <c r="M80" s="1373"/>
      <c r="N80" s="1373"/>
      <c r="O80" s="1379"/>
      <c r="P80" s="339"/>
      <c r="Q80" s="340"/>
      <c r="R80" s="1373"/>
      <c r="S80" s="1373"/>
      <c r="T80" s="1373"/>
      <c r="U80" s="1373"/>
      <c r="V80" s="1373"/>
      <c r="W80" s="1373"/>
      <c r="X80" s="1373"/>
      <c r="Y80" s="1373"/>
      <c r="Z80" s="1373"/>
      <c r="AA80" s="1373"/>
      <c r="AB80" s="1373"/>
      <c r="AC80" s="1373"/>
      <c r="AD80" s="1373"/>
      <c r="AE80" s="1373"/>
      <c r="AF80" s="1373"/>
      <c r="AG80" s="1373"/>
      <c r="AH80" s="1373"/>
      <c r="AI80" s="805"/>
      <c r="AJ80" s="340"/>
      <c r="AK80" s="1374"/>
      <c r="AL80" s="1371"/>
      <c r="AM80" s="1371"/>
      <c r="AN80" s="1371"/>
      <c r="AO80" s="1371"/>
      <c r="AP80" s="1371"/>
      <c r="AQ80" s="1372"/>
      <c r="AR80" s="1375"/>
      <c r="AS80" s="1376"/>
      <c r="AT80" s="1376"/>
      <c r="AU80" s="1376"/>
      <c r="AV80" s="1376"/>
      <c r="AW80" s="1377"/>
      <c r="AY80" s="323"/>
    </row>
    <row r="81" spans="1:51" ht="25.05" hidden="1" customHeight="1" x14ac:dyDescent="0.45">
      <c r="A81" s="1360">
        <f t="shared" ref="A81:A144" si="1">+A80+1</f>
        <v>67</v>
      </c>
      <c r="B81" s="1361"/>
      <c r="C81" s="1378"/>
      <c r="D81" s="1373"/>
      <c r="E81" s="1373"/>
      <c r="F81" s="1373"/>
      <c r="G81" s="1373"/>
      <c r="H81" s="1373"/>
      <c r="I81" s="1373"/>
      <c r="J81" s="1373"/>
      <c r="K81" s="1373"/>
      <c r="L81" s="1373"/>
      <c r="M81" s="1373"/>
      <c r="N81" s="1373"/>
      <c r="O81" s="1379"/>
      <c r="P81" s="339"/>
      <c r="Q81" s="340"/>
      <c r="R81" s="1373"/>
      <c r="S81" s="1373"/>
      <c r="T81" s="1373"/>
      <c r="U81" s="1373"/>
      <c r="V81" s="1373"/>
      <c r="W81" s="1373"/>
      <c r="X81" s="1373"/>
      <c r="Y81" s="1373"/>
      <c r="Z81" s="1373"/>
      <c r="AA81" s="1373"/>
      <c r="AB81" s="1373"/>
      <c r="AC81" s="1373"/>
      <c r="AD81" s="1373"/>
      <c r="AE81" s="1373"/>
      <c r="AF81" s="1373"/>
      <c r="AG81" s="1373"/>
      <c r="AH81" s="1373"/>
      <c r="AI81" s="805"/>
      <c r="AJ81" s="340"/>
      <c r="AK81" s="1374"/>
      <c r="AL81" s="1371"/>
      <c r="AM81" s="1371"/>
      <c r="AN81" s="1371"/>
      <c r="AO81" s="1371"/>
      <c r="AP81" s="1371"/>
      <c r="AQ81" s="1372"/>
      <c r="AR81" s="1375"/>
      <c r="AS81" s="1376"/>
      <c r="AT81" s="1376"/>
      <c r="AU81" s="1376"/>
      <c r="AV81" s="1376"/>
      <c r="AW81" s="1377"/>
      <c r="AY81" s="323"/>
    </row>
    <row r="82" spans="1:51" ht="25.05" hidden="1" customHeight="1" x14ac:dyDescent="0.45">
      <c r="A82" s="1360">
        <f t="shared" si="1"/>
        <v>68</v>
      </c>
      <c r="B82" s="1361"/>
      <c r="C82" s="1378"/>
      <c r="D82" s="1373"/>
      <c r="E82" s="1373"/>
      <c r="F82" s="1373"/>
      <c r="G82" s="1373"/>
      <c r="H82" s="1373"/>
      <c r="I82" s="1373"/>
      <c r="J82" s="1373"/>
      <c r="K82" s="1373"/>
      <c r="L82" s="1373"/>
      <c r="M82" s="1373"/>
      <c r="N82" s="1373"/>
      <c r="O82" s="1379"/>
      <c r="P82" s="339"/>
      <c r="Q82" s="340"/>
      <c r="R82" s="1373"/>
      <c r="S82" s="1373"/>
      <c r="T82" s="1373"/>
      <c r="U82" s="1373"/>
      <c r="V82" s="1373"/>
      <c r="W82" s="1373"/>
      <c r="X82" s="1373"/>
      <c r="Y82" s="1373"/>
      <c r="Z82" s="1373"/>
      <c r="AA82" s="1373"/>
      <c r="AB82" s="1373"/>
      <c r="AC82" s="1373"/>
      <c r="AD82" s="1373"/>
      <c r="AE82" s="1373"/>
      <c r="AF82" s="1373"/>
      <c r="AG82" s="1373"/>
      <c r="AH82" s="1373"/>
      <c r="AI82" s="805"/>
      <c r="AJ82" s="340"/>
      <c r="AK82" s="1374"/>
      <c r="AL82" s="1371"/>
      <c r="AM82" s="1371"/>
      <c r="AN82" s="1371"/>
      <c r="AO82" s="1371"/>
      <c r="AP82" s="1371"/>
      <c r="AQ82" s="1372"/>
      <c r="AR82" s="1375"/>
      <c r="AS82" s="1376"/>
      <c r="AT82" s="1376"/>
      <c r="AU82" s="1376"/>
      <c r="AV82" s="1376"/>
      <c r="AW82" s="1377"/>
      <c r="AY82" s="323"/>
    </row>
    <row r="83" spans="1:51" ht="25.05" hidden="1" customHeight="1" x14ac:dyDescent="0.45">
      <c r="A83" s="1360">
        <f t="shared" si="1"/>
        <v>69</v>
      </c>
      <c r="B83" s="1361"/>
      <c r="C83" s="1378"/>
      <c r="D83" s="1373"/>
      <c r="E83" s="1373"/>
      <c r="F83" s="1373"/>
      <c r="G83" s="1373"/>
      <c r="H83" s="1373"/>
      <c r="I83" s="1373"/>
      <c r="J83" s="1373"/>
      <c r="K83" s="1373"/>
      <c r="L83" s="1373"/>
      <c r="M83" s="1373"/>
      <c r="N83" s="1373"/>
      <c r="O83" s="1379"/>
      <c r="P83" s="339"/>
      <c r="Q83" s="340"/>
      <c r="R83" s="1373"/>
      <c r="S83" s="1373"/>
      <c r="T83" s="1373"/>
      <c r="U83" s="1373"/>
      <c r="V83" s="1373"/>
      <c r="W83" s="1373"/>
      <c r="X83" s="1373"/>
      <c r="Y83" s="1373"/>
      <c r="Z83" s="1373"/>
      <c r="AA83" s="1373"/>
      <c r="AB83" s="1373"/>
      <c r="AC83" s="1373"/>
      <c r="AD83" s="1373"/>
      <c r="AE83" s="1373"/>
      <c r="AF83" s="1373"/>
      <c r="AG83" s="1373"/>
      <c r="AH83" s="1373"/>
      <c r="AI83" s="805"/>
      <c r="AJ83" s="340"/>
      <c r="AK83" s="1374"/>
      <c r="AL83" s="1371"/>
      <c r="AM83" s="1371"/>
      <c r="AN83" s="1371"/>
      <c r="AO83" s="1371"/>
      <c r="AP83" s="1371"/>
      <c r="AQ83" s="1372"/>
      <c r="AR83" s="1375"/>
      <c r="AS83" s="1376"/>
      <c r="AT83" s="1376"/>
      <c r="AU83" s="1376"/>
      <c r="AV83" s="1376"/>
      <c r="AW83" s="1377"/>
      <c r="AY83" s="323"/>
    </row>
    <row r="84" spans="1:51" ht="25.05" hidden="1" customHeight="1" x14ac:dyDescent="0.45">
      <c r="A84" s="1360">
        <f t="shared" si="1"/>
        <v>70</v>
      </c>
      <c r="B84" s="1361"/>
      <c r="C84" s="1378"/>
      <c r="D84" s="1373"/>
      <c r="E84" s="1373"/>
      <c r="F84" s="1373"/>
      <c r="G84" s="1373"/>
      <c r="H84" s="1373"/>
      <c r="I84" s="1373"/>
      <c r="J84" s="1373"/>
      <c r="K84" s="1373"/>
      <c r="L84" s="1373"/>
      <c r="M84" s="1373"/>
      <c r="N84" s="1373"/>
      <c r="O84" s="1379"/>
      <c r="P84" s="339"/>
      <c r="Q84" s="340"/>
      <c r="R84" s="1373"/>
      <c r="S84" s="1373"/>
      <c r="T84" s="1373"/>
      <c r="U84" s="1373"/>
      <c r="V84" s="1373"/>
      <c r="W84" s="1373"/>
      <c r="X84" s="1373"/>
      <c r="Y84" s="1373"/>
      <c r="Z84" s="1373"/>
      <c r="AA84" s="1373"/>
      <c r="AB84" s="1373"/>
      <c r="AC84" s="1373"/>
      <c r="AD84" s="1373"/>
      <c r="AE84" s="1373"/>
      <c r="AF84" s="1373"/>
      <c r="AG84" s="1373"/>
      <c r="AH84" s="1373"/>
      <c r="AI84" s="805"/>
      <c r="AJ84" s="340"/>
      <c r="AK84" s="1374"/>
      <c r="AL84" s="1371"/>
      <c r="AM84" s="1371"/>
      <c r="AN84" s="1371"/>
      <c r="AO84" s="1371"/>
      <c r="AP84" s="1371"/>
      <c r="AQ84" s="1372"/>
      <c r="AR84" s="1375"/>
      <c r="AS84" s="1376"/>
      <c r="AT84" s="1376"/>
      <c r="AU84" s="1376"/>
      <c r="AV84" s="1376"/>
      <c r="AW84" s="1377"/>
      <c r="AY84" s="323"/>
    </row>
    <row r="85" spans="1:51" ht="25.05" hidden="1" customHeight="1" x14ac:dyDescent="0.45">
      <c r="A85" s="1360">
        <f t="shared" si="1"/>
        <v>71</v>
      </c>
      <c r="B85" s="1361"/>
      <c r="C85" s="1378"/>
      <c r="D85" s="1373"/>
      <c r="E85" s="1373"/>
      <c r="F85" s="1373"/>
      <c r="G85" s="1373"/>
      <c r="H85" s="1373"/>
      <c r="I85" s="1373"/>
      <c r="J85" s="1373"/>
      <c r="K85" s="1373"/>
      <c r="L85" s="1373"/>
      <c r="M85" s="1373"/>
      <c r="N85" s="1373"/>
      <c r="O85" s="1379"/>
      <c r="P85" s="339"/>
      <c r="Q85" s="340"/>
      <c r="R85" s="1373"/>
      <c r="S85" s="1373"/>
      <c r="T85" s="1373"/>
      <c r="U85" s="1373"/>
      <c r="V85" s="1373"/>
      <c r="W85" s="1373"/>
      <c r="X85" s="1373"/>
      <c r="Y85" s="1373"/>
      <c r="Z85" s="1373"/>
      <c r="AA85" s="1373"/>
      <c r="AB85" s="1373"/>
      <c r="AC85" s="1373"/>
      <c r="AD85" s="1373"/>
      <c r="AE85" s="1373"/>
      <c r="AF85" s="1373"/>
      <c r="AG85" s="1373"/>
      <c r="AH85" s="1373"/>
      <c r="AI85" s="805"/>
      <c r="AJ85" s="340"/>
      <c r="AK85" s="1374"/>
      <c r="AL85" s="1371"/>
      <c r="AM85" s="1371"/>
      <c r="AN85" s="1371"/>
      <c r="AO85" s="1371"/>
      <c r="AP85" s="1371"/>
      <c r="AQ85" s="1372"/>
      <c r="AR85" s="1375"/>
      <c r="AS85" s="1376"/>
      <c r="AT85" s="1376"/>
      <c r="AU85" s="1376"/>
      <c r="AV85" s="1376"/>
      <c r="AW85" s="1377"/>
      <c r="AY85" s="323"/>
    </row>
    <row r="86" spans="1:51" ht="25.05" hidden="1" customHeight="1" x14ac:dyDescent="0.45">
      <c r="A86" s="1360">
        <f t="shared" si="1"/>
        <v>72</v>
      </c>
      <c r="B86" s="1361"/>
      <c r="C86" s="1378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9"/>
      <c r="P86" s="339"/>
      <c r="Q86" s="340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805"/>
      <c r="AJ86" s="340"/>
      <c r="AK86" s="1374"/>
      <c r="AL86" s="1371"/>
      <c r="AM86" s="1371"/>
      <c r="AN86" s="1371"/>
      <c r="AO86" s="1371"/>
      <c r="AP86" s="1371"/>
      <c r="AQ86" s="1372"/>
      <c r="AR86" s="1375"/>
      <c r="AS86" s="1376"/>
      <c r="AT86" s="1376"/>
      <c r="AU86" s="1376"/>
      <c r="AV86" s="1376"/>
      <c r="AW86" s="1377"/>
      <c r="AY86" s="323"/>
    </row>
    <row r="87" spans="1:51" ht="25.05" hidden="1" customHeight="1" x14ac:dyDescent="0.45">
      <c r="A87" s="1360">
        <f t="shared" si="1"/>
        <v>73</v>
      </c>
      <c r="B87" s="1361"/>
      <c r="C87" s="1378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9"/>
      <c r="P87" s="339"/>
      <c r="Q87" s="340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805"/>
      <c r="AJ87" s="340"/>
      <c r="AK87" s="1374"/>
      <c r="AL87" s="1371"/>
      <c r="AM87" s="1371"/>
      <c r="AN87" s="1371"/>
      <c r="AO87" s="1371"/>
      <c r="AP87" s="1371"/>
      <c r="AQ87" s="1372"/>
      <c r="AR87" s="1375"/>
      <c r="AS87" s="1376"/>
      <c r="AT87" s="1376"/>
      <c r="AU87" s="1376"/>
      <c r="AV87" s="1376"/>
      <c r="AW87" s="1377"/>
      <c r="AY87" s="323"/>
    </row>
    <row r="88" spans="1:51" ht="25.05" hidden="1" customHeight="1" x14ac:dyDescent="0.45">
      <c r="A88" s="1360">
        <f t="shared" si="1"/>
        <v>74</v>
      </c>
      <c r="B88" s="1361"/>
      <c r="C88" s="1378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9"/>
      <c r="P88" s="339"/>
      <c r="Q88" s="340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805"/>
      <c r="AJ88" s="340"/>
      <c r="AK88" s="1374"/>
      <c r="AL88" s="1371"/>
      <c r="AM88" s="1371"/>
      <c r="AN88" s="1371"/>
      <c r="AO88" s="1371"/>
      <c r="AP88" s="1371"/>
      <c r="AQ88" s="1372"/>
      <c r="AR88" s="1375"/>
      <c r="AS88" s="1376"/>
      <c r="AT88" s="1376"/>
      <c r="AU88" s="1376"/>
      <c r="AV88" s="1376"/>
      <c r="AW88" s="1377"/>
      <c r="AY88" s="323"/>
    </row>
    <row r="89" spans="1:51" ht="25.05" hidden="1" customHeight="1" x14ac:dyDescent="0.45">
      <c r="A89" s="1360">
        <f t="shared" si="1"/>
        <v>75</v>
      </c>
      <c r="B89" s="1361"/>
      <c r="C89" s="1378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9"/>
      <c r="P89" s="339"/>
      <c r="Q89" s="340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805"/>
      <c r="AJ89" s="340"/>
      <c r="AK89" s="1374"/>
      <c r="AL89" s="1371"/>
      <c r="AM89" s="1371"/>
      <c r="AN89" s="1371"/>
      <c r="AO89" s="1371"/>
      <c r="AP89" s="1371"/>
      <c r="AQ89" s="1372"/>
      <c r="AR89" s="1375"/>
      <c r="AS89" s="1376"/>
      <c r="AT89" s="1376"/>
      <c r="AU89" s="1376"/>
      <c r="AV89" s="1376"/>
      <c r="AW89" s="1377"/>
      <c r="AY89" s="323"/>
    </row>
    <row r="90" spans="1:51" ht="25.05" hidden="1" customHeight="1" x14ac:dyDescent="0.45">
      <c r="A90" s="1360">
        <f t="shared" si="1"/>
        <v>76</v>
      </c>
      <c r="B90" s="1361"/>
      <c r="C90" s="1378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9"/>
      <c r="P90" s="339"/>
      <c r="Q90" s="340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805"/>
      <c r="AJ90" s="340"/>
      <c r="AK90" s="1374"/>
      <c r="AL90" s="1371"/>
      <c r="AM90" s="1371"/>
      <c r="AN90" s="1371"/>
      <c r="AO90" s="1371"/>
      <c r="AP90" s="1371"/>
      <c r="AQ90" s="1372"/>
      <c r="AR90" s="1375"/>
      <c r="AS90" s="1376"/>
      <c r="AT90" s="1376"/>
      <c r="AU90" s="1376"/>
      <c r="AV90" s="1376"/>
      <c r="AW90" s="1377"/>
      <c r="AY90" s="323"/>
    </row>
    <row r="91" spans="1:51" ht="25.05" hidden="1" customHeight="1" x14ac:dyDescent="0.45">
      <c r="A91" s="1360">
        <f t="shared" si="1"/>
        <v>77</v>
      </c>
      <c r="B91" s="1361"/>
      <c r="C91" s="1378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9"/>
      <c r="P91" s="339"/>
      <c r="Q91" s="340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805"/>
      <c r="AJ91" s="340"/>
      <c r="AK91" s="1374"/>
      <c r="AL91" s="1371"/>
      <c r="AM91" s="1371"/>
      <c r="AN91" s="1371"/>
      <c r="AO91" s="1371"/>
      <c r="AP91" s="1371"/>
      <c r="AQ91" s="1372"/>
      <c r="AR91" s="1375"/>
      <c r="AS91" s="1376"/>
      <c r="AT91" s="1376"/>
      <c r="AU91" s="1376"/>
      <c r="AV91" s="1376"/>
      <c r="AW91" s="1377"/>
      <c r="AY91" s="323"/>
    </row>
    <row r="92" spans="1:51" ht="25.05" hidden="1" customHeight="1" x14ac:dyDescent="0.45">
      <c r="A92" s="1360">
        <f t="shared" si="1"/>
        <v>78</v>
      </c>
      <c r="B92" s="1361"/>
      <c r="C92" s="1378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9"/>
      <c r="P92" s="339"/>
      <c r="Q92" s="340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805"/>
      <c r="AJ92" s="340"/>
      <c r="AK92" s="1374"/>
      <c r="AL92" s="1371"/>
      <c r="AM92" s="1371"/>
      <c r="AN92" s="1371"/>
      <c r="AO92" s="1371"/>
      <c r="AP92" s="1371"/>
      <c r="AQ92" s="1372"/>
      <c r="AR92" s="1375"/>
      <c r="AS92" s="1376"/>
      <c r="AT92" s="1376"/>
      <c r="AU92" s="1376"/>
      <c r="AV92" s="1376"/>
      <c r="AW92" s="1377"/>
      <c r="AY92" s="323"/>
    </row>
    <row r="93" spans="1:51" ht="25.05" hidden="1" customHeight="1" x14ac:dyDescent="0.45">
      <c r="A93" s="1360">
        <f t="shared" si="1"/>
        <v>79</v>
      </c>
      <c r="B93" s="1361"/>
      <c r="C93" s="1378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9"/>
      <c r="P93" s="339"/>
      <c r="Q93" s="340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805"/>
      <c r="AJ93" s="340"/>
      <c r="AK93" s="1374"/>
      <c r="AL93" s="1371"/>
      <c r="AM93" s="1371"/>
      <c r="AN93" s="1371"/>
      <c r="AO93" s="1371"/>
      <c r="AP93" s="1371"/>
      <c r="AQ93" s="1372"/>
      <c r="AR93" s="1375"/>
      <c r="AS93" s="1376"/>
      <c r="AT93" s="1376"/>
      <c r="AU93" s="1376"/>
      <c r="AV93" s="1376"/>
      <c r="AW93" s="1377"/>
      <c r="AY93" s="323"/>
    </row>
    <row r="94" spans="1:51" ht="25.05" hidden="1" customHeight="1" x14ac:dyDescent="0.45">
      <c r="A94" s="1360">
        <f t="shared" si="1"/>
        <v>80</v>
      </c>
      <c r="B94" s="1361"/>
      <c r="C94" s="1378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9"/>
      <c r="P94" s="339"/>
      <c r="Q94" s="340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805"/>
      <c r="AJ94" s="340"/>
      <c r="AK94" s="1374"/>
      <c r="AL94" s="1371"/>
      <c r="AM94" s="1371"/>
      <c r="AN94" s="1371"/>
      <c r="AO94" s="1371"/>
      <c r="AP94" s="1371"/>
      <c r="AQ94" s="1372"/>
      <c r="AR94" s="1375"/>
      <c r="AS94" s="1376"/>
      <c r="AT94" s="1376"/>
      <c r="AU94" s="1376"/>
      <c r="AV94" s="1376"/>
      <c r="AW94" s="1377"/>
      <c r="AY94" s="323"/>
    </row>
    <row r="95" spans="1:51" ht="25.05" hidden="1" customHeight="1" x14ac:dyDescent="0.45">
      <c r="A95" s="1360">
        <f t="shared" si="1"/>
        <v>81</v>
      </c>
      <c r="B95" s="1361"/>
      <c r="C95" s="1378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9"/>
      <c r="P95" s="339"/>
      <c r="Q95" s="340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805"/>
      <c r="AJ95" s="340"/>
      <c r="AK95" s="1374"/>
      <c r="AL95" s="1371"/>
      <c r="AM95" s="1371"/>
      <c r="AN95" s="1371"/>
      <c r="AO95" s="1371"/>
      <c r="AP95" s="1371"/>
      <c r="AQ95" s="1372"/>
      <c r="AR95" s="1375"/>
      <c r="AS95" s="1376"/>
      <c r="AT95" s="1376"/>
      <c r="AU95" s="1376"/>
      <c r="AV95" s="1376"/>
      <c r="AW95" s="1377"/>
      <c r="AY95" s="323"/>
    </row>
    <row r="96" spans="1:51" ht="25.05" hidden="1" customHeight="1" x14ac:dyDescent="0.45">
      <c r="A96" s="1360">
        <f t="shared" si="1"/>
        <v>82</v>
      </c>
      <c r="B96" s="1361"/>
      <c r="C96" s="1378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9"/>
      <c r="P96" s="339"/>
      <c r="Q96" s="340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805"/>
      <c r="AJ96" s="340"/>
      <c r="AK96" s="1374"/>
      <c r="AL96" s="1371"/>
      <c r="AM96" s="1371"/>
      <c r="AN96" s="1371"/>
      <c r="AO96" s="1371"/>
      <c r="AP96" s="1371"/>
      <c r="AQ96" s="1372"/>
      <c r="AR96" s="1375"/>
      <c r="AS96" s="1376"/>
      <c r="AT96" s="1376"/>
      <c r="AU96" s="1376"/>
      <c r="AV96" s="1376"/>
      <c r="AW96" s="1377"/>
      <c r="AY96" s="323"/>
    </row>
    <row r="97" spans="1:51" ht="25.05" hidden="1" customHeight="1" x14ac:dyDescent="0.45">
      <c r="A97" s="1360">
        <f t="shared" si="1"/>
        <v>83</v>
      </c>
      <c r="B97" s="1361"/>
      <c r="C97" s="1378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9"/>
      <c r="P97" s="339"/>
      <c r="Q97" s="340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805"/>
      <c r="AJ97" s="340"/>
      <c r="AK97" s="1374"/>
      <c r="AL97" s="1371"/>
      <c r="AM97" s="1371"/>
      <c r="AN97" s="1371"/>
      <c r="AO97" s="1371"/>
      <c r="AP97" s="1371"/>
      <c r="AQ97" s="1372"/>
      <c r="AR97" s="1375"/>
      <c r="AS97" s="1376"/>
      <c r="AT97" s="1376"/>
      <c r="AU97" s="1376"/>
      <c r="AV97" s="1376"/>
      <c r="AW97" s="1377"/>
      <c r="AY97" s="323"/>
    </row>
    <row r="98" spans="1:51" ht="25.05" hidden="1" customHeight="1" x14ac:dyDescent="0.45">
      <c r="A98" s="1360">
        <f t="shared" si="1"/>
        <v>84</v>
      </c>
      <c r="B98" s="1361"/>
      <c r="C98" s="1378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9"/>
      <c r="P98" s="339"/>
      <c r="Q98" s="340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805"/>
      <c r="AJ98" s="340"/>
      <c r="AK98" s="1374"/>
      <c r="AL98" s="1371"/>
      <c r="AM98" s="1371"/>
      <c r="AN98" s="1371"/>
      <c r="AO98" s="1371"/>
      <c r="AP98" s="1371"/>
      <c r="AQ98" s="1372"/>
      <c r="AR98" s="1375"/>
      <c r="AS98" s="1376"/>
      <c r="AT98" s="1376"/>
      <c r="AU98" s="1376"/>
      <c r="AV98" s="1376"/>
      <c r="AW98" s="1377"/>
      <c r="AY98" s="323"/>
    </row>
    <row r="99" spans="1:51" ht="25.05" hidden="1" customHeight="1" x14ac:dyDescent="0.45">
      <c r="A99" s="1360">
        <f t="shared" si="1"/>
        <v>85</v>
      </c>
      <c r="B99" s="1361"/>
      <c r="C99" s="1378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9"/>
      <c r="P99" s="339"/>
      <c r="Q99" s="340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805"/>
      <c r="AJ99" s="340"/>
      <c r="AK99" s="1374"/>
      <c r="AL99" s="1371"/>
      <c r="AM99" s="1371"/>
      <c r="AN99" s="1371"/>
      <c r="AO99" s="1371"/>
      <c r="AP99" s="1371"/>
      <c r="AQ99" s="1372"/>
      <c r="AR99" s="1375"/>
      <c r="AS99" s="1376"/>
      <c r="AT99" s="1376"/>
      <c r="AU99" s="1376"/>
      <c r="AV99" s="1376"/>
      <c r="AW99" s="1377"/>
      <c r="AY99" s="323"/>
    </row>
    <row r="100" spans="1:51" ht="25.05" hidden="1" customHeight="1" x14ac:dyDescent="0.45">
      <c r="A100" s="1360">
        <f t="shared" si="1"/>
        <v>86</v>
      </c>
      <c r="B100" s="1361"/>
      <c r="C100" s="1378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9"/>
      <c r="P100" s="339"/>
      <c r="Q100" s="340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805"/>
      <c r="AJ100" s="340"/>
      <c r="AK100" s="1374"/>
      <c r="AL100" s="1371"/>
      <c r="AM100" s="1371"/>
      <c r="AN100" s="1371"/>
      <c r="AO100" s="1371"/>
      <c r="AP100" s="1371"/>
      <c r="AQ100" s="1372"/>
      <c r="AR100" s="1375"/>
      <c r="AS100" s="1376"/>
      <c r="AT100" s="1376"/>
      <c r="AU100" s="1376"/>
      <c r="AV100" s="1376"/>
      <c r="AW100" s="1377"/>
      <c r="AY100" s="323"/>
    </row>
    <row r="101" spans="1:51" ht="25.05" hidden="1" customHeight="1" x14ac:dyDescent="0.45">
      <c r="A101" s="1360">
        <f t="shared" si="1"/>
        <v>87</v>
      </c>
      <c r="B101" s="1361"/>
      <c r="C101" s="1378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9"/>
      <c r="P101" s="339"/>
      <c r="Q101" s="340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805"/>
      <c r="AJ101" s="340"/>
      <c r="AK101" s="1374"/>
      <c r="AL101" s="1371"/>
      <c r="AM101" s="1371"/>
      <c r="AN101" s="1371"/>
      <c r="AO101" s="1371"/>
      <c r="AP101" s="1371"/>
      <c r="AQ101" s="1372"/>
      <c r="AR101" s="1375"/>
      <c r="AS101" s="1376"/>
      <c r="AT101" s="1376"/>
      <c r="AU101" s="1376"/>
      <c r="AV101" s="1376"/>
      <c r="AW101" s="1377"/>
      <c r="AY101" s="323"/>
    </row>
    <row r="102" spans="1:51" ht="25.05" hidden="1" customHeight="1" x14ac:dyDescent="0.45">
      <c r="A102" s="1360">
        <f t="shared" si="1"/>
        <v>88</v>
      </c>
      <c r="B102" s="1361"/>
      <c r="C102" s="1378"/>
      <c r="D102" s="1373"/>
      <c r="E102" s="1373"/>
      <c r="F102" s="1373"/>
      <c r="G102" s="1373"/>
      <c r="H102" s="1373"/>
      <c r="I102" s="1373"/>
      <c r="J102" s="1373"/>
      <c r="K102" s="1373"/>
      <c r="L102" s="1373"/>
      <c r="M102" s="1373"/>
      <c r="N102" s="1373"/>
      <c r="O102" s="1379"/>
      <c r="P102" s="339"/>
      <c r="Q102" s="340"/>
      <c r="R102" s="1373"/>
      <c r="S102" s="1373"/>
      <c r="T102" s="1373"/>
      <c r="U102" s="1373"/>
      <c r="V102" s="1373"/>
      <c r="W102" s="1373"/>
      <c r="X102" s="1373"/>
      <c r="Y102" s="1373"/>
      <c r="Z102" s="1373"/>
      <c r="AA102" s="1373"/>
      <c r="AB102" s="1373"/>
      <c r="AC102" s="1373"/>
      <c r="AD102" s="1373"/>
      <c r="AE102" s="1373"/>
      <c r="AF102" s="1373"/>
      <c r="AG102" s="1373"/>
      <c r="AH102" s="1373"/>
      <c r="AI102" s="805"/>
      <c r="AJ102" s="340"/>
      <c r="AK102" s="1374"/>
      <c r="AL102" s="1371"/>
      <c r="AM102" s="1371"/>
      <c r="AN102" s="1371"/>
      <c r="AO102" s="1371"/>
      <c r="AP102" s="1371"/>
      <c r="AQ102" s="1372"/>
      <c r="AR102" s="1375"/>
      <c r="AS102" s="1376"/>
      <c r="AT102" s="1376"/>
      <c r="AU102" s="1376"/>
      <c r="AV102" s="1376"/>
      <c r="AW102" s="1377"/>
      <c r="AY102" s="323"/>
    </row>
    <row r="103" spans="1:51" ht="25.05" hidden="1" customHeight="1" x14ac:dyDescent="0.45">
      <c r="A103" s="1360">
        <f t="shared" si="1"/>
        <v>89</v>
      </c>
      <c r="B103" s="1361"/>
      <c r="C103" s="1378"/>
      <c r="D103" s="1373"/>
      <c r="E103" s="1373"/>
      <c r="F103" s="1373"/>
      <c r="G103" s="1373"/>
      <c r="H103" s="1373"/>
      <c r="I103" s="1373"/>
      <c r="J103" s="1373"/>
      <c r="K103" s="1373"/>
      <c r="L103" s="1373"/>
      <c r="M103" s="1373"/>
      <c r="N103" s="1373"/>
      <c r="O103" s="1379"/>
      <c r="P103" s="339"/>
      <c r="Q103" s="340"/>
      <c r="R103" s="1373"/>
      <c r="S103" s="1373"/>
      <c r="T103" s="1373"/>
      <c r="U103" s="1373"/>
      <c r="V103" s="1373"/>
      <c r="W103" s="1373"/>
      <c r="X103" s="1373"/>
      <c r="Y103" s="1373"/>
      <c r="Z103" s="1373"/>
      <c r="AA103" s="1373"/>
      <c r="AB103" s="1373"/>
      <c r="AC103" s="1373"/>
      <c r="AD103" s="1373"/>
      <c r="AE103" s="1373"/>
      <c r="AF103" s="1373"/>
      <c r="AG103" s="1373"/>
      <c r="AH103" s="1373"/>
      <c r="AI103" s="805"/>
      <c r="AJ103" s="340"/>
      <c r="AK103" s="1374"/>
      <c r="AL103" s="1371"/>
      <c r="AM103" s="1371"/>
      <c r="AN103" s="1371"/>
      <c r="AO103" s="1371"/>
      <c r="AP103" s="1371"/>
      <c r="AQ103" s="1372"/>
      <c r="AR103" s="1375"/>
      <c r="AS103" s="1376"/>
      <c r="AT103" s="1376"/>
      <c r="AU103" s="1376"/>
      <c r="AV103" s="1376"/>
      <c r="AW103" s="1377"/>
      <c r="AY103" s="323"/>
    </row>
    <row r="104" spans="1:51" ht="25.05" hidden="1" customHeight="1" x14ac:dyDescent="0.45">
      <c r="A104" s="1360">
        <f t="shared" si="1"/>
        <v>90</v>
      </c>
      <c r="B104" s="1361"/>
      <c r="C104" s="1378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9"/>
      <c r="P104" s="339"/>
      <c r="Q104" s="340"/>
      <c r="R104" s="1373"/>
      <c r="S104" s="1373"/>
      <c r="T104" s="1373"/>
      <c r="U104" s="1373"/>
      <c r="V104" s="1373"/>
      <c r="W104" s="1373"/>
      <c r="X104" s="1373"/>
      <c r="Y104" s="1373"/>
      <c r="Z104" s="1373"/>
      <c r="AA104" s="1373"/>
      <c r="AB104" s="1373"/>
      <c r="AC104" s="1373"/>
      <c r="AD104" s="1373"/>
      <c r="AE104" s="1373"/>
      <c r="AF104" s="1373"/>
      <c r="AG104" s="1373"/>
      <c r="AH104" s="1373"/>
      <c r="AI104" s="805"/>
      <c r="AJ104" s="340"/>
      <c r="AK104" s="1374"/>
      <c r="AL104" s="1371"/>
      <c r="AM104" s="1371"/>
      <c r="AN104" s="1371"/>
      <c r="AO104" s="1371"/>
      <c r="AP104" s="1371"/>
      <c r="AQ104" s="1372"/>
      <c r="AR104" s="1375"/>
      <c r="AS104" s="1376"/>
      <c r="AT104" s="1376"/>
      <c r="AU104" s="1376"/>
      <c r="AV104" s="1376"/>
      <c r="AW104" s="1377"/>
      <c r="AY104" s="323"/>
    </row>
    <row r="105" spans="1:51" ht="25.05" hidden="1" customHeight="1" x14ac:dyDescent="0.45">
      <c r="A105" s="1360">
        <f t="shared" si="1"/>
        <v>91</v>
      </c>
      <c r="B105" s="1361"/>
      <c r="C105" s="1378"/>
      <c r="D105" s="1373"/>
      <c r="E105" s="1373"/>
      <c r="F105" s="1373"/>
      <c r="G105" s="1373"/>
      <c r="H105" s="1373"/>
      <c r="I105" s="1373"/>
      <c r="J105" s="1373"/>
      <c r="K105" s="1373"/>
      <c r="L105" s="1373"/>
      <c r="M105" s="1373"/>
      <c r="N105" s="1373"/>
      <c r="O105" s="1379"/>
      <c r="P105" s="339"/>
      <c r="Q105" s="340"/>
      <c r="R105" s="1373"/>
      <c r="S105" s="1373"/>
      <c r="T105" s="1373"/>
      <c r="U105" s="1373"/>
      <c r="V105" s="1373"/>
      <c r="W105" s="1373"/>
      <c r="X105" s="1373"/>
      <c r="Y105" s="1373"/>
      <c r="Z105" s="1373"/>
      <c r="AA105" s="1373"/>
      <c r="AB105" s="1373"/>
      <c r="AC105" s="1373"/>
      <c r="AD105" s="1373"/>
      <c r="AE105" s="1373"/>
      <c r="AF105" s="1373"/>
      <c r="AG105" s="1373"/>
      <c r="AH105" s="1373"/>
      <c r="AI105" s="805"/>
      <c r="AJ105" s="340"/>
      <c r="AK105" s="1374"/>
      <c r="AL105" s="1371"/>
      <c r="AM105" s="1371"/>
      <c r="AN105" s="1371"/>
      <c r="AO105" s="1371"/>
      <c r="AP105" s="1371"/>
      <c r="AQ105" s="1372"/>
      <c r="AR105" s="1375"/>
      <c r="AS105" s="1376"/>
      <c r="AT105" s="1376"/>
      <c r="AU105" s="1376"/>
      <c r="AV105" s="1376"/>
      <c r="AW105" s="1377"/>
      <c r="AY105" s="323"/>
    </row>
    <row r="106" spans="1:51" ht="25.05" hidden="1" customHeight="1" x14ac:dyDescent="0.45">
      <c r="A106" s="1360">
        <f t="shared" si="1"/>
        <v>92</v>
      </c>
      <c r="B106" s="1361"/>
      <c r="C106" s="1378"/>
      <c r="D106" s="1373"/>
      <c r="E106" s="1373"/>
      <c r="F106" s="1373"/>
      <c r="G106" s="1373"/>
      <c r="H106" s="1373"/>
      <c r="I106" s="1373"/>
      <c r="J106" s="1373"/>
      <c r="K106" s="1373"/>
      <c r="L106" s="1373"/>
      <c r="M106" s="1373"/>
      <c r="N106" s="1373"/>
      <c r="O106" s="1379"/>
      <c r="P106" s="339"/>
      <c r="Q106" s="340"/>
      <c r="R106" s="1373"/>
      <c r="S106" s="1373"/>
      <c r="T106" s="1373"/>
      <c r="U106" s="1373"/>
      <c r="V106" s="1373"/>
      <c r="W106" s="1373"/>
      <c r="X106" s="1373"/>
      <c r="Y106" s="1373"/>
      <c r="Z106" s="1373"/>
      <c r="AA106" s="1373"/>
      <c r="AB106" s="1373"/>
      <c r="AC106" s="1373"/>
      <c r="AD106" s="1373"/>
      <c r="AE106" s="1373"/>
      <c r="AF106" s="1373"/>
      <c r="AG106" s="1373"/>
      <c r="AH106" s="1373"/>
      <c r="AI106" s="805"/>
      <c r="AJ106" s="340"/>
      <c r="AK106" s="1374"/>
      <c r="AL106" s="1371"/>
      <c r="AM106" s="1371"/>
      <c r="AN106" s="1371"/>
      <c r="AO106" s="1371"/>
      <c r="AP106" s="1371"/>
      <c r="AQ106" s="1372"/>
      <c r="AR106" s="1375"/>
      <c r="AS106" s="1376"/>
      <c r="AT106" s="1376"/>
      <c r="AU106" s="1376"/>
      <c r="AV106" s="1376"/>
      <c r="AW106" s="1377"/>
      <c r="AY106" s="323"/>
    </row>
    <row r="107" spans="1:51" ht="25.05" hidden="1" customHeight="1" x14ac:dyDescent="0.45">
      <c r="A107" s="1360">
        <f t="shared" si="1"/>
        <v>93</v>
      </c>
      <c r="B107" s="1361"/>
      <c r="C107" s="1378"/>
      <c r="D107" s="1373"/>
      <c r="E107" s="1373"/>
      <c r="F107" s="1373"/>
      <c r="G107" s="1373"/>
      <c r="H107" s="1373"/>
      <c r="I107" s="1373"/>
      <c r="J107" s="1373"/>
      <c r="K107" s="1373"/>
      <c r="L107" s="1373"/>
      <c r="M107" s="1373"/>
      <c r="N107" s="1373"/>
      <c r="O107" s="1379"/>
      <c r="P107" s="339"/>
      <c r="Q107" s="340"/>
      <c r="R107" s="1373"/>
      <c r="S107" s="1373"/>
      <c r="T107" s="1373"/>
      <c r="U107" s="1373"/>
      <c r="V107" s="1373"/>
      <c r="W107" s="1373"/>
      <c r="X107" s="1373"/>
      <c r="Y107" s="1373"/>
      <c r="Z107" s="1373"/>
      <c r="AA107" s="1373"/>
      <c r="AB107" s="1373"/>
      <c r="AC107" s="1373"/>
      <c r="AD107" s="1373"/>
      <c r="AE107" s="1373"/>
      <c r="AF107" s="1373"/>
      <c r="AG107" s="1373"/>
      <c r="AH107" s="1373"/>
      <c r="AI107" s="805"/>
      <c r="AJ107" s="340"/>
      <c r="AK107" s="1374"/>
      <c r="AL107" s="1371"/>
      <c r="AM107" s="1371"/>
      <c r="AN107" s="1371"/>
      <c r="AO107" s="1371"/>
      <c r="AP107" s="1371"/>
      <c r="AQ107" s="1372"/>
      <c r="AR107" s="1375"/>
      <c r="AS107" s="1376"/>
      <c r="AT107" s="1376"/>
      <c r="AU107" s="1376"/>
      <c r="AV107" s="1376"/>
      <c r="AW107" s="1377"/>
      <c r="AY107" s="323"/>
    </row>
    <row r="108" spans="1:51" ht="25.05" hidden="1" customHeight="1" x14ac:dyDescent="0.45">
      <c r="A108" s="1360">
        <f t="shared" si="1"/>
        <v>94</v>
      </c>
      <c r="B108" s="1361"/>
      <c r="C108" s="1370"/>
      <c r="D108" s="1371"/>
      <c r="E108" s="1371"/>
      <c r="F108" s="1371"/>
      <c r="G108" s="1371"/>
      <c r="H108" s="1371"/>
      <c r="I108" s="1371"/>
      <c r="J108" s="1371"/>
      <c r="K108" s="1371"/>
      <c r="L108" s="1371"/>
      <c r="M108" s="1371"/>
      <c r="N108" s="1371"/>
      <c r="O108" s="1372"/>
      <c r="P108" s="339"/>
      <c r="Q108" s="340"/>
      <c r="R108" s="1373"/>
      <c r="S108" s="1373"/>
      <c r="T108" s="1373"/>
      <c r="U108" s="1373"/>
      <c r="V108" s="1373"/>
      <c r="W108" s="1373"/>
      <c r="X108" s="1373"/>
      <c r="Y108" s="1373"/>
      <c r="Z108" s="1373"/>
      <c r="AA108" s="1373"/>
      <c r="AB108" s="1373"/>
      <c r="AC108" s="1373"/>
      <c r="AD108" s="1373"/>
      <c r="AE108" s="1373"/>
      <c r="AF108" s="1373"/>
      <c r="AG108" s="1373"/>
      <c r="AH108" s="1373"/>
      <c r="AI108" s="805"/>
      <c r="AJ108" s="340"/>
      <c r="AK108" s="1374"/>
      <c r="AL108" s="1371"/>
      <c r="AM108" s="1371"/>
      <c r="AN108" s="1371"/>
      <c r="AO108" s="1371"/>
      <c r="AP108" s="1371"/>
      <c r="AQ108" s="1372"/>
      <c r="AR108" s="1375"/>
      <c r="AS108" s="1376"/>
      <c r="AT108" s="1376"/>
      <c r="AU108" s="1376"/>
      <c r="AV108" s="1376"/>
      <c r="AW108" s="1377"/>
      <c r="AY108" s="323"/>
    </row>
    <row r="109" spans="1:51" ht="25.05" hidden="1" customHeight="1" x14ac:dyDescent="0.45">
      <c r="A109" s="1360">
        <f t="shared" si="1"/>
        <v>95</v>
      </c>
      <c r="B109" s="1361"/>
      <c r="C109" s="1362"/>
      <c r="D109" s="1363"/>
      <c r="E109" s="1363"/>
      <c r="F109" s="1363"/>
      <c r="G109" s="1363"/>
      <c r="H109" s="1363"/>
      <c r="I109" s="1363"/>
      <c r="J109" s="1363"/>
      <c r="K109" s="1363"/>
      <c r="L109" s="1363"/>
      <c r="M109" s="1363"/>
      <c r="N109" s="1363"/>
      <c r="O109" s="1364"/>
      <c r="P109" s="158"/>
      <c r="Q109" s="159"/>
      <c r="R109" s="1363"/>
      <c r="S109" s="1363"/>
      <c r="T109" s="1363"/>
      <c r="U109" s="1363"/>
      <c r="V109" s="1363"/>
      <c r="W109" s="1363"/>
      <c r="X109" s="1363"/>
      <c r="Y109" s="1363"/>
      <c r="Z109" s="1363"/>
      <c r="AA109" s="1363"/>
      <c r="AB109" s="1363"/>
      <c r="AC109" s="1363"/>
      <c r="AD109" s="1363"/>
      <c r="AE109" s="1363"/>
      <c r="AF109" s="1363"/>
      <c r="AG109" s="1363"/>
      <c r="AH109" s="1363"/>
      <c r="AI109" s="1365"/>
      <c r="AJ109" s="157"/>
      <c r="AK109" s="1366"/>
      <c r="AL109" s="1363"/>
      <c r="AM109" s="1363"/>
      <c r="AN109" s="1363"/>
      <c r="AO109" s="1363"/>
      <c r="AP109" s="1363"/>
      <c r="AQ109" s="1364"/>
      <c r="AR109" s="1367"/>
      <c r="AS109" s="1368"/>
      <c r="AT109" s="1368"/>
      <c r="AU109" s="1368"/>
      <c r="AV109" s="1368"/>
      <c r="AW109" s="1369"/>
    </row>
    <row r="110" spans="1:51" ht="25.05" hidden="1" customHeight="1" x14ac:dyDescent="0.45">
      <c r="A110" s="1360">
        <f t="shared" si="1"/>
        <v>96</v>
      </c>
      <c r="B110" s="1361"/>
      <c r="C110" s="1362"/>
      <c r="D110" s="1363"/>
      <c r="E110" s="1363"/>
      <c r="F110" s="1363"/>
      <c r="G110" s="1363"/>
      <c r="H110" s="1363"/>
      <c r="I110" s="1363"/>
      <c r="J110" s="1363"/>
      <c r="K110" s="1363"/>
      <c r="L110" s="1363"/>
      <c r="M110" s="1363"/>
      <c r="N110" s="1363"/>
      <c r="O110" s="1364"/>
      <c r="P110" s="158"/>
      <c r="Q110" s="159"/>
      <c r="R110" s="1363"/>
      <c r="S110" s="1363"/>
      <c r="T110" s="1363"/>
      <c r="U110" s="1363"/>
      <c r="V110" s="1363"/>
      <c r="W110" s="1363"/>
      <c r="X110" s="1363"/>
      <c r="Y110" s="1363"/>
      <c r="Z110" s="1363"/>
      <c r="AA110" s="1363"/>
      <c r="AB110" s="1363"/>
      <c r="AC110" s="1363"/>
      <c r="AD110" s="1363"/>
      <c r="AE110" s="1363"/>
      <c r="AF110" s="1363"/>
      <c r="AG110" s="1363"/>
      <c r="AH110" s="1363"/>
      <c r="AI110" s="1365"/>
      <c r="AJ110" s="157"/>
      <c r="AK110" s="1366"/>
      <c r="AL110" s="1363"/>
      <c r="AM110" s="1363"/>
      <c r="AN110" s="1363"/>
      <c r="AO110" s="1363"/>
      <c r="AP110" s="1363"/>
      <c r="AQ110" s="1364"/>
      <c r="AR110" s="1367"/>
      <c r="AS110" s="1368"/>
      <c r="AT110" s="1368"/>
      <c r="AU110" s="1368"/>
      <c r="AV110" s="1368"/>
      <c r="AW110" s="1369"/>
    </row>
    <row r="111" spans="1:51" ht="25.05" hidden="1" customHeight="1" x14ac:dyDescent="0.45">
      <c r="A111" s="1360">
        <f t="shared" si="1"/>
        <v>97</v>
      </c>
      <c r="B111" s="1361"/>
      <c r="C111" s="1362"/>
      <c r="D111" s="1363"/>
      <c r="E111" s="1363"/>
      <c r="F111" s="1363"/>
      <c r="G111" s="1363"/>
      <c r="H111" s="1363"/>
      <c r="I111" s="1363"/>
      <c r="J111" s="1363"/>
      <c r="K111" s="1363"/>
      <c r="L111" s="1363"/>
      <c r="M111" s="1363"/>
      <c r="N111" s="1363"/>
      <c r="O111" s="1364"/>
      <c r="P111" s="158"/>
      <c r="Q111" s="159"/>
      <c r="R111" s="1363"/>
      <c r="S111" s="1363"/>
      <c r="T111" s="1363"/>
      <c r="U111" s="1363"/>
      <c r="V111" s="1363"/>
      <c r="W111" s="1363"/>
      <c r="X111" s="1363"/>
      <c r="Y111" s="1363"/>
      <c r="Z111" s="1363"/>
      <c r="AA111" s="1363"/>
      <c r="AB111" s="1363"/>
      <c r="AC111" s="1363"/>
      <c r="AD111" s="1363"/>
      <c r="AE111" s="1363"/>
      <c r="AF111" s="1363"/>
      <c r="AG111" s="1363"/>
      <c r="AH111" s="1363"/>
      <c r="AI111" s="1365"/>
      <c r="AJ111" s="157"/>
      <c r="AK111" s="1366"/>
      <c r="AL111" s="1363"/>
      <c r="AM111" s="1363"/>
      <c r="AN111" s="1363"/>
      <c r="AO111" s="1363"/>
      <c r="AP111" s="1363"/>
      <c r="AQ111" s="1364"/>
      <c r="AR111" s="1367"/>
      <c r="AS111" s="1368"/>
      <c r="AT111" s="1368"/>
      <c r="AU111" s="1368"/>
      <c r="AV111" s="1368"/>
      <c r="AW111" s="1369"/>
    </row>
    <row r="112" spans="1:51" ht="25.05" hidden="1" customHeight="1" x14ac:dyDescent="0.45">
      <c r="A112" s="1360">
        <f t="shared" si="1"/>
        <v>98</v>
      </c>
      <c r="B112" s="1361"/>
      <c r="C112" s="1362"/>
      <c r="D112" s="1363"/>
      <c r="E112" s="1363"/>
      <c r="F112" s="1363"/>
      <c r="G112" s="1363"/>
      <c r="H112" s="1363"/>
      <c r="I112" s="1363"/>
      <c r="J112" s="1363"/>
      <c r="K112" s="1363"/>
      <c r="L112" s="1363"/>
      <c r="M112" s="1363"/>
      <c r="N112" s="1363"/>
      <c r="O112" s="1364"/>
      <c r="P112" s="158"/>
      <c r="Q112" s="159"/>
      <c r="R112" s="1363"/>
      <c r="S112" s="1363"/>
      <c r="T112" s="1363"/>
      <c r="U112" s="1363"/>
      <c r="V112" s="1363"/>
      <c r="W112" s="1363"/>
      <c r="X112" s="1363"/>
      <c r="Y112" s="1363"/>
      <c r="Z112" s="1363"/>
      <c r="AA112" s="1363"/>
      <c r="AB112" s="1363"/>
      <c r="AC112" s="1363"/>
      <c r="AD112" s="1363"/>
      <c r="AE112" s="1363"/>
      <c r="AF112" s="1363"/>
      <c r="AG112" s="1363"/>
      <c r="AH112" s="1363"/>
      <c r="AI112" s="1365"/>
      <c r="AJ112" s="157"/>
      <c r="AK112" s="1366"/>
      <c r="AL112" s="1363"/>
      <c r="AM112" s="1363"/>
      <c r="AN112" s="1363"/>
      <c r="AO112" s="1363"/>
      <c r="AP112" s="1363"/>
      <c r="AQ112" s="1364"/>
      <c r="AR112" s="1367"/>
      <c r="AS112" s="1368"/>
      <c r="AT112" s="1368"/>
      <c r="AU112" s="1368"/>
      <c r="AV112" s="1368"/>
      <c r="AW112" s="1369"/>
    </row>
    <row r="113" spans="1:49" ht="25.05" hidden="1" customHeight="1" x14ac:dyDescent="0.45">
      <c r="A113" s="1360">
        <f t="shared" si="1"/>
        <v>99</v>
      </c>
      <c r="B113" s="1361"/>
      <c r="C113" s="1344"/>
      <c r="D113" s="511"/>
      <c r="E113" s="511"/>
      <c r="F113" s="511"/>
      <c r="G113" s="511"/>
      <c r="H113" s="511"/>
      <c r="I113" s="511"/>
      <c r="J113" s="511"/>
      <c r="K113" s="511"/>
      <c r="L113" s="511"/>
      <c r="M113" s="511"/>
      <c r="N113" s="511"/>
      <c r="O113" s="1345"/>
      <c r="P113" s="145"/>
      <c r="Q113" s="146"/>
      <c r="R113" s="511"/>
      <c r="S113" s="511"/>
      <c r="T113" s="511"/>
      <c r="U113" s="511"/>
      <c r="V113" s="511"/>
      <c r="W113" s="511"/>
      <c r="X113" s="511"/>
      <c r="Y113" s="511"/>
      <c r="Z113" s="511"/>
      <c r="AA113" s="511"/>
      <c r="AB113" s="511"/>
      <c r="AC113" s="511"/>
      <c r="AD113" s="511"/>
      <c r="AE113" s="511"/>
      <c r="AF113" s="511"/>
      <c r="AG113" s="511"/>
      <c r="AH113" s="511"/>
      <c r="AI113" s="514"/>
      <c r="AJ113" s="157"/>
      <c r="AK113" s="1344"/>
      <c r="AL113" s="511"/>
      <c r="AM113" s="511"/>
      <c r="AN113" s="511"/>
      <c r="AO113" s="511"/>
      <c r="AP113" s="511"/>
      <c r="AQ113" s="1345"/>
      <c r="AR113" s="517"/>
      <c r="AS113" s="518"/>
      <c r="AT113" s="518"/>
      <c r="AU113" s="518"/>
      <c r="AV113" s="518"/>
      <c r="AW113" s="1346"/>
    </row>
    <row r="114" spans="1:49" ht="25.05" hidden="1" customHeight="1" x14ac:dyDescent="0.45">
      <c r="A114" s="1360">
        <f t="shared" si="1"/>
        <v>100</v>
      </c>
      <c r="B114" s="1361"/>
      <c r="C114" s="1344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1345"/>
      <c r="P114" s="145"/>
      <c r="Q114" s="146"/>
      <c r="R114" s="511"/>
      <c r="S114" s="511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4"/>
      <c r="AJ114" s="157"/>
      <c r="AK114" s="1344"/>
      <c r="AL114" s="511"/>
      <c r="AM114" s="511"/>
      <c r="AN114" s="511"/>
      <c r="AO114" s="511"/>
      <c r="AP114" s="511"/>
      <c r="AQ114" s="1345"/>
      <c r="AR114" s="517"/>
      <c r="AS114" s="518"/>
      <c r="AT114" s="518"/>
      <c r="AU114" s="518"/>
      <c r="AV114" s="518"/>
      <c r="AW114" s="1346"/>
    </row>
    <row r="115" spans="1:49" ht="25.05" hidden="1" customHeight="1" x14ac:dyDescent="0.45">
      <c r="A115" s="609">
        <f t="shared" si="1"/>
        <v>101</v>
      </c>
      <c r="B115" s="456"/>
      <c r="C115" s="1344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1345"/>
      <c r="P115" s="145"/>
      <c r="Q115" s="146"/>
      <c r="R115" s="511"/>
      <c r="S115" s="511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4"/>
      <c r="AJ115" s="157"/>
      <c r="AK115" s="1344"/>
      <c r="AL115" s="511"/>
      <c r="AM115" s="511"/>
      <c r="AN115" s="511"/>
      <c r="AO115" s="511"/>
      <c r="AP115" s="511"/>
      <c r="AQ115" s="1345"/>
      <c r="AR115" s="517"/>
      <c r="AS115" s="518"/>
      <c r="AT115" s="518"/>
      <c r="AU115" s="518"/>
      <c r="AV115" s="518"/>
      <c r="AW115" s="1346"/>
    </row>
    <row r="116" spans="1:49" ht="25.05" hidden="1" customHeight="1" x14ac:dyDescent="0.45">
      <c r="A116" s="609">
        <f t="shared" si="1"/>
        <v>102</v>
      </c>
      <c r="B116" s="456"/>
      <c r="C116" s="1344"/>
      <c r="D116" s="511"/>
      <c r="E116" s="511"/>
      <c r="F116" s="511"/>
      <c r="G116" s="511"/>
      <c r="H116" s="511"/>
      <c r="I116" s="511"/>
      <c r="J116" s="511"/>
      <c r="K116" s="511"/>
      <c r="L116" s="511"/>
      <c r="M116" s="511"/>
      <c r="N116" s="511"/>
      <c r="O116" s="1345"/>
      <c r="P116" s="145"/>
      <c r="Q116" s="146"/>
      <c r="R116" s="511"/>
      <c r="S116" s="511"/>
      <c r="T116" s="511"/>
      <c r="U116" s="511"/>
      <c r="V116" s="511"/>
      <c r="W116" s="511"/>
      <c r="X116" s="511"/>
      <c r="Y116" s="511"/>
      <c r="Z116" s="511"/>
      <c r="AA116" s="511"/>
      <c r="AB116" s="511"/>
      <c r="AC116" s="511"/>
      <c r="AD116" s="511"/>
      <c r="AE116" s="511"/>
      <c r="AF116" s="511"/>
      <c r="AG116" s="511"/>
      <c r="AH116" s="511"/>
      <c r="AI116" s="514"/>
      <c r="AJ116" s="157"/>
      <c r="AK116" s="1344"/>
      <c r="AL116" s="511"/>
      <c r="AM116" s="511"/>
      <c r="AN116" s="511"/>
      <c r="AO116" s="511"/>
      <c r="AP116" s="511"/>
      <c r="AQ116" s="1345"/>
      <c r="AR116" s="517"/>
      <c r="AS116" s="518"/>
      <c r="AT116" s="518"/>
      <c r="AU116" s="518"/>
      <c r="AV116" s="518"/>
      <c r="AW116" s="1346"/>
    </row>
    <row r="117" spans="1:49" ht="25.05" hidden="1" customHeight="1" x14ac:dyDescent="0.45">
      <c r="A117" s="609">
        <f t="shared" si="1"/>
        <v>103</v>
      </c>
      <c r="B117" s="456"/>
      <c r="C117" s="1344"/>
      <c r="D117" s="511"/>
      <c r="E117" s="511"/>
      <c r="F117" s="511"/>
      <c r="G117" s="511"/>
      <c r="H117" s="511"/>
      <c r="I117" s="511"/>
      <c r="J117" s="511"/>
      <c r="K117" s="511"/>
      <c r="L117" s="511"/>
      <c r="M117" s="511"/>
      <c r="N117" s="511"/>
      <c r="O117" s="1345"/>
      <c r="P117" s="145"/>
      <c r="Q117" s="146"/>
      <c r="R117" s="511"/>
      <c r="S117" s="511"/>
      <c r="T117" s="511"/>
      <c r="U117" s="511"/>
      <c r="V117" s="511"/>
      <c r="W117" s="511"/>
      <c r="X117" s="511"/>
      <c r="Y117" s="511"/>
      <c r="Z117" s="511"/>
      <c r="AA117" s="511"/>
      <c r="AB117" s="511"/>
      <c r="AC117" s="511"/>
      <c r="AD117" s="511"/>
      <c r="AE117" s="511"/>
      <c r="AF117" s="511"/>
      <c r="AG117" s="511"/>
      <c r="AH117" s="511"/>
      <c r="AI117" s="514"/>
      <c r="AJ117" s="157"/>
      <c r="AK117" s="1344"/>
      <c r="AL117" s="511"/>
      <c r="AM117" s="511"/>
      <c r="AN117" s="511"/>
      <c r="AO117" s="511"/>
      <c r="AP117" s="511"/>
      <c r="AQ117" s="1345"/>
      <c r="AR117" s="517"/>
      <c r="AS117" s="518"/>
      <c r="AT117" s="518"/>
      <c r="AU117" s="518"/>
      <c r="AV117" s="518"/>
      <c r="AW117" s="1346"/>
    </row>
    <row r="118" spans="1:49" ht="25.05" hidden="1" customHeight="1" x14ac:dyDescent="0.45">
      <c r="A118" s="609">
        <f t="shared" si="1"/>
        <v>104</v>
      </c>
      <c r="B118" s="456"/>
      <c r="C118" s="1344"/>
      <c r="D118" s="511"/>
      <c r="E118" s="511"/>
      <c r="F118" s="511"/>
      <c r="G118" s="511"/>
      <c r="H118" s="511"/>
      <c r="I118" s="511"/>
      <c r="J118" s="511"/>
      <c r="K118" s="511"/>
      <c r="L118" s="511"/>
      <c r="M118" s="511"/>
      <c r="N118" s="511"/>
      <c r="O118" s="1345"/>
      <c r="P118" s="145"/>
      <c r="Q118" s="146"/>
      <c r="R118" s="511"/>
      <c r="S118" s="511"/>
      <c r="T118" s="511"/>
      <c r="U118" s="511"/>
      <c r="V118" s="511"/>
      <c r="W118" s="511"/>
      <c r="X118" s="511"/>
      <c r="Y118" s="511"/>
      <c r="Z118" s="511"/>
      <c r="AA118" s="511"/>
      <c r="AB118" s="511"/>
      <c r="AC118" s="511"/>
      <c r="AD118" s="511"/>
      <c r="AE118" s="511"/>
      <c r="AF118" s="511"/>
      <c r="AG118" s="511"/>
      <c r="AH118" s="511"/>
      <c r="AI118" s="514"/>
      <c r="AJ118" s="157"/>
      <c r="AK118" s="1344"/>
      <c r="AL118" s="511"/>
      <c r="AM118" s="511"/>
      <c r="AN118" s="511"/>
      <c r="AO118" s="511"/>
      <c r="AP118" s="511"/>
      <c r="AQ118" s="1345"/>
      <c r="AR118" s="517"/>
      <c r="AS118" s="518"/>
      <c r="AT118" s="518"/>
      <c r="AU118" s="518"/>
      <c r="AV118" s="518"/>
      <c r="AW118" s="1346"/>
    </row>
    <row r="119" spans="1:49" ht="25.05" hidden="1" customHeight="1" x14ac:dyDescent="0.45">
      <c r="A119" s="609">
        <f t="shared" si="1"/>
        <v>105</v>
      </c>
      <c r="B119" s="456"/>
      <c r="C119" s="1344"/>
      <c r="D119" s="511"/>
      <c r="E119" s="511"/>
      <c r="F119" s="511"/>
      <c r="G119" s="511"/>
      <c r="H119" s="511"/>
      <c r="I119" s="511"/>
      <c r="J119" s="511"/>
      <c r="K119" s="511"/>
      <c r="L119" s="511"/>
      <c r="M119" s="511"/>
      <c r="N119" s="511"/>
      <c r="O119" s="1345"/>
      <c r="P119" s="145"/>
      <c r="Q119" s="146"/>
      <c r="R119" s="511"/>
      <c r="S119" s="511"/>
      <c r="T119" s="511"/>
      <c r="U119" s="511"/>
      <c r="V119" s="511"/>
      <c r="W119" s="511"/>
      <c r="X119" s="511"/>
      <c r="Y119" s="511"/>
      <c r="Z119" s="511"/>
      <c r="AA119" s="511"/>
      <c r="AB119" s="511"/>
      <c r="AC119" s="511"/>
      <c r="AD119" s="511"/>
      <c r="AE119" s="511"/>
      <c r="AF119" s="511"/>
      <c r="AG119" s="511"/>
      <c r="AH119" s="511"/>
      <c r="AI119" s="514"/>
      <c r="AJ119" s="157"/>
      <c r="AK119" s="1344"/>
      <c r="AL119" s="511"/>
      <c r="AM119" s="511"/>
      <c r="AN119" s="511"/>
      <c r="AO119" s="511"/>
      <c r="AP119" s="511"/>
      <c r="AQ119" s="1345"/>
      <c r="AR119" s="517"/>
      <c r="AS119" s="518"/>
      <c r="AT119" s="518"/>
      <c r="AU119" s="518"/>
      <c r="AV119" s="518"/>
      <c r="AW119" s="1346"/>
    </row>
    <row r="120" spans="1:49" ht="25.05" hidden="1" customHeight="1" x14ac:dyDescent="0.45">
      <c r="A120" s="609">
        <f t="shared" si="1"/>
        <v>106</v>
      </c>
      <c r="B120" s="456"/>
      <c r="C120" s="1344"/>
      <c r="D120" s="511"/>
      <c r="E120" s="511"/>
      <c r="F120" s="511"/>
      <c r="G120" s="511"/>
      <c r="H120" s="511"/>
      <c r="I120" s="511"/>
      <c r="J120" s="511"/>
      <c r="K120" s="511"/>
      <c r="L120" s="511"/>
      <c r="M120" s="511"/>
      <c r="N120" s="511"/>
      <c r="O120" s="1345"/>
      <c r="P120" s="145"/>
      <c r="Q120" s="146"/>
      <c r="R120" s="511"/>
      <c r="S120" s="511"/>
      <c r="T120" s="511"/>
      <c r="U120" s="511"/>
      <c r="V120" s="511"/>
      <c r="W120" s="511"/>
      <c r="X120" s="511"/>
      <c r="Y120" s="511"/>
      <c r="Z120" s="511"/>
      <c r="AA120" s="511"/>
      <c r="AB120" s="511"/>
      <c r="AC120" s="511"/>
      <c r="AD120" s="511"/>
      <c r="AE120" s="511"/>
      <c r="AF120" s="511"/>
      <c r="AG120" s="511"/>
      <c r="AH120" s="511"/>
      <c r="AI120" s="514"/>
      <c r="AJ120" s="157"/>
      <c r="AK120" s="1344"/>
      <c r="AL120" s="511"/>
      <c r="AM120" s="511"/>
      <c r="AN120" s="511"/>
      <c r="AO120" s="511"/>
      <c r="AP120" s="511"/>
      <c r="AQ120" s="1345"/>
      <c r="AR120" s="517"/>
      <c r="AS120" s="518"/>
      <c r="AT120" s="518"/>
      <c r="AU120" s="518"/>
      <c r="AV120" s="518"/>
      <c r="AW120" s="1346"/>
    </row>
    <row r="121" spans="1:49" ht="25.05" hidden="1" customHeight="1" x14ac:dyDescent="0.45">
      <c r="A121" s="609">
        <f t="shared" si="1"/>
        <v>107</v>
      </c>
      <c r="B121" s="456"/>
      <c r="C121" s="1344"/>
      <c r="D121" s="511"/>
      <c r="E121" s="511"/>
      <c r="F121" s="511"/>
      <c r="G121" s="511"/>
      <c r="H121" s="511"/>
      <c r="I121" s="511"/>
      <c r="J121" s="511"/>
      <c r="K121" s="511"/>
      <c r="L121" s="511"/>
      <c r="M121" s="511"/>
      <c r="N121" s="511"/>
      <c r="O121" s="1345"/>
      <c r="P121" s="145"/>
      <c r="Q121" s="146"/>
      <c r="R121" s="511"/>
      <c r="S121" s="511"/>
      <c r="T121" s="511"/>
      <c r="U121" s="511"/>
      <c r="V121" s="511"/>
      <c r="W121" s="511"/>
      <c r="X121" s="511"/>
      <c r="Y121" s="511"/>
      <c r="Z121" s="511"/>
      <c r="AA121" s="511"/>
      <c r="AB121" s="511"/>
      <c r="AC121" s="511"/>
      <c r="AD121" s="511"/>
      <c r="AE121" s="511"/>
      <c r="AF121" s="511"/>
      <c r="AG121" s="511"/>
      <c r="AH121" s="511"/>
      <c r="AI121" s="514"/>
      <c r="AJ121" s="157"/>
      <c r="AK121" s="1344"/>
      <c r="AL121" s="511"/>
      <c r="AM121" s="511"/>
      <c r="AN121" s="511"/>
      <c r="AO121" s="511"/>
      <c r="AP121" s="511"/>
      <c r="AQ121" s="1345"/>
      <c r="AR121" s="517"/>
      <c r="AS121" s="518"/>
      <c r="AT121" s="518"/>
      <c r="AU121" s="518"/>
      <c r="AV121" s="518"/>
      <c r="AW121" s="1346"/>
    </row>
    <row r="122" spans="1:49" ht="25.05" hidden="1" customHeight="1" x14ac:dyDescent="0.45">
      <c r="A122" s="609">
        <f t="shared" si="1"/>
        <v>108</v>
      </c>
      <c r="B122" s="456"/>
      <c r="C122" s="1344"/>
      <c r="D122" s="511"/>
      <c r="E122" s="511"/>
      <c r="F122" s="511"/>
      <c r="G122" s="511"/>
      <c r="H122" s="511"/>
      <c r="I122" s="511"/>
      <c r="J122" s="511"/>
      <c r="K122" s="511"/>
      <c r="L122" s="511"/>
      <c r="M122" s="511"/>
      <c r="N122" s="511"/>
      <c r="O122" s="1345"/>
      <c r="P122" s="145"/>
      <c r="Q122" s="146"/>
      <c r="R122" s="511"/>
      <c r="S122" s="511"/>
      <c r="T122" s="511"/>
      <c r="U122" s="511"/>
      <c r="V122" s="511"/>
      <c r="W122" s="511"/>
      <c r="X122" s="511"/>
      <c r="Y122" s="511"/>
      <c r="Z122" s="511"/>
      <c r="AA122" s="511"/>
      <c r="AB122" s="511"/>
      <c r="AC122" s="511"/>
      <c r="AD122" s="511"/>
      <c r="AE122" s="511"/>
      <c r="AF122" s="511"/>
      <c r="AG122" s="511"/>
      <c r="AH122" s="511"/>
      <c r="AI122" s="514"/>
      <c r="AJ122" s="157"/>
      <c r="AK122" s="1344"/>
      <c r="AL122" s="511"/>
      <c r="AM122" s="511"/>
      <c r="AN122" s="511"/>
      <c r="AO122" s="511"/>
      <c r="AP122" s="511"/>
      <c r="AQ122" s="1345"/>
      <c r="AR122" s="517"/>
      <c r="AS122" s="518"/>
      <c r="AT122" s="518"/>
      <c r="AU122" s="518"/>
      <c r="AV122" s="518"/>
      <c r="AW122" s="1346"/>
    </row>
    <row r="123" spans="1:49" ht="25.05" hidden="1" customHeight="1" x14ac:dyDescent="0.45">
      <c r="A123" s="609">
        <f t="shared" si="1"/>
        <v>109</v>
      </c>
      <c r="B123" s="456"/>
      <c r="C123" s="1344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1345"/>
      <c r="P123" s="145"/>
      <c r="Q123" s="146"/>
      <c r="R123" s="511"/>
      <c r="S123" s="511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4"/>
      <c r="AJ123" s="157"/>
      <c r="AK123" s="1344"/>
      <c r="AL123" s="511"/>
      <c r="AM123" s="511"/>
      <c r="AN123" s="511"/>
      <c r="AO123" s="511"/>
      <c r="AP123" s="511"/>
      <c r="AQ123" s="1345"/>
      <c r="AR123" s="517"/>
      <c r="AS123" s="518"/>
      <c r="AT123" s="518"/>
      <c r="AU123" s="518"/>
      <c r="AV123" s="518"/>
      <c r="AW123" s="1346"/>
    </row>
    <row r="124" spans="1:49" ht="25.05" hidden="1" customHeight="1" x14ac:dyDescent="0.45">
      <c r="A124" s="609">
        <f t="shared" si="1"/>
        <v>110</v>
      </c>
      <c r="B124" s="456"/>
      <c r="C124" s="1344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1345"/>
      <c r="P124" s="145"/>
      <c r="Q124" s="146"/>
      <c r="R124" s="511"/>
      <c r="S124" s="511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4"/>
      <c r="AJ124" s="157"/>
      <c r="AK124" s="1344"/>
      <c r="AL124" s="511"/>
      <c r="AM124" s="511"/>
      <c r="AN124" s="511"/>
      <c r="AO124" s="511"/>
      <c r="AP124" s="511"/>
      <c r="AQ124" s="1345"/>
      <c r="AR124" s="517"/>
      <c r="AS124" s="518"/>
      <c r="AT124" s="518"/>
      <c r="AU124" s="518"/>
      <c r="AV124" s="518"/>
      <c r="AW124" s="1346"/>
    </row>
    <row r="125" spans="1:49" ht="25.05" hidden="1" customHeight="1" x14ac:dyDescent="0.45">
      <c r="A125" s="609">
        <f t="shared" si="1"/>
        <v>111</v>
      </c>
      <c r="B125" s="456"/>
      <c r="C125" s="1344"/>
      <c r="D125" s="511"/>
      <c r="E125" s="511"/>
      <c r="F125" s="511"/>
      <c r="G125" s="511"/>
      <c r="H125" s="511"/>
      <c r="I125" s="511"/>
      <c r="J125" s="511"/>
      <c r="K125" s="511"/>
      <c r="L125" s="511"/>
      <c r="M125" s="511"/>
      <c r="N125" s="511"/>
      <c r="O125" s="1345"/>
      <c r="P125" s="145"/>
      <c r="Q125" s="146"/>
      <c r="R125" s="511"/>
      <c r="S125" s="511"/>
      <c r="T125" s="511"/>
      <c r="U125" s="511"/>
      <c r="V125" s="511"/>
      <c r="W125" s="511"/>
      <c r="X125" s="511"/>
      <c r="Y125" s="511"/>
      <c r="Z125" s="511"/>
      <c r="AA125" s="511"/>
      <c r="AB125" s="511"/>
      <c r="AC125" s="511"/>
      <c r="AD125" s="511"/>
      <c r="AE125" s="511"/>
      <c r="AF125" s="511"/>
      <c r="AG125" s="511"/>
      <c r="AH125" s="511"/>
      <c r="AI125" s="514"/>
      <c r="AJ125" s="157"/>
      <c r="AK125" s="1344"/>
      <c r="AL125" s="511"/>
      <c r="AM125" s="511"/>
      <c r="AN125" s="511"/>
      <c r="AO125" s="511"/>
      <c r="AP125" s="511"/>
      <c r="AQ125" s="1345"/>
      <c r="AR125" s="517"/>
      <c r="AS125" s="518"/>
      <c r="AT125" s="518"/>
      <c r="AU125" s="518"/>
      <c r="AV125" s="518"/>
      <c r="AW125" s="1346"/>
    </row>
    <row r="126" spans="1:49" ht="25.05" hidden="1" customHeight="1" x14ac:dyDescent="0.45">
      <c r="A126" s="609">
        <f t="shared" si="1"/>
        <v>112</v>
      </c>
      <c r="B126" s="456"/>
      <c r="C126" s="1344"/>
      <c r="D126" s="511"/>
      <c r="E126" s="511"/>
      <c r="F126" s="511"/>
      <c r="G126" s="511"/>
      <c r="H126" s="511"/>
      <c r="I126" s="511"/>
      <c r="J126" s="511"/>
      <c r="K126" s="511"/>
      <c r="L126" s="511"/>
      <c r="M126" s="511"/>
      <c r="N126" s="511"/>
      <c r="O126" s="1345"/>
      <c r="P126" s="145"/>
      <c r="Q126" s="146"/>
      <c r="R126" s="511"/>
      <c r="S126" s="511"/>
      <c r="T126" s="511"/>
      <c r="U126" s="511"/>
      <c r="V126" s="511"/>
      <c r="W126" s="511"/>
      <c r="X126" s="511"/>
      <c r="Y126" s="511"/>
      <c r="Z126" s="511"/>
      <c r="AA126" s="511"/>
      <c r="AB126" s="511"/>
      <c r="AC126" s="511"/>
      <c r="AD126" s="511"/>
      <c r="AE126" s="511"/>
      <c r="AF126" s="511"/>
      <c r="AG126" s="511"/>
      <c r="AH126" s="511"/>
      <c r="AI126" s="514"/>
      <c r="AJ126" s="157"/>
      <c r="AK126" s="1344"/>
      <c r="AL126" s="511"/>
      <c r="AM126" s="511"/>
      <c r="AN126" s="511"/>
      <c r="AO126" s="511"/>
      <c r="AP126" s="511"/>
      <c r="AQ126" s="1345"/>
      <c r="AR126" s="517"/>
      <c r="AS126" s="518"/>
      <c r="AT126" s="518"/>
      <c r="AU126" s="518"/>
      <c r="AV126" s="518"/>
      <c r="AW126" s="1346"/>
    </row>
    <row r="127" spans="1:49" ht="25.05" hidden="1" customHeight="1" x14ac:dyDescent="0.45">
      <c r="A127" s="609">
        <f t="shared" si="1"/>
        <v>113</v>
      </c>
      <c r="B127" s="456"/>
      <c r="C127" s="1344"/>
      <c r="D127" s="511"/>
      <c r="E127" s="511"/>
      <c r="F127" s="511"/>
      <c r="G127" s="511"/>
      <c r="H127" s="511"/>
      <c r="I127" s="511"/>
      <c r="J127" s="511"/>
      <c r="K127" s="511"/>
      <c r="L127" s="511"/>
      <c r="M127" s="511"/>
      <c r="N127" s="511"/>
      <c r="O127" s="1345"/>
      <c r="P127" s="145"/>
      <c r="Q127" s="146"/>
      <c r="R127" s="511"/>
      <c r="S127" s="511"/>
      <c r="T127" s="511"/>
      <c r="U127" s="511"/>
      <c r="V127" s="511"/>
      <c r="W127" s="511"/>
      <c r="X127" s="511"/>
      <c r="Y127" s="511"/>
      <c r="Z127" s="511"/>
      <c r="AA127" s="511"/>
      <c r="AB127" s="511"/>
      <c r="AC127" s="511"/>
      <c r="AD127" s="511"/>
      <c r="AE127" s="511"/>
      <c r="AF127" s="511"/>
      <c r="AG127" s="511"/>
      <c r="AH127" s="511"/>
      <c r="AI127" s="514"/>
      <c r="AJ127" s="157"/>
      <c r="AK127" s="1344"/>
      <c r="AL127" s="511"/>
      <c r="AM127" s="511"/>
      <c r="AN127" s="511"/>
      <c r="AO127" s="511"/>
      <c r="AP127" s="511"/>
      <c r="AQ127" s="1345"/>
      <c r="AR127" s="517"/>
      <c r="AS127" s="518"/>
      <c r="AT127" s="518"/>
      <c r="AU127" s="518"/>
      <c r="AV127" s="518"/>
      <c r="AW127" s="1346"/>
    </row>
    <row r="128" spans="1:49" ht="25.05" hidden="1" customHeight="1" x14ac:dyDescent="0.45">
      <c r="A128" s="609">
        <f t="shared" si="1"/>
        <v>114</v>
      </c>
      <c r="B128" s="456"/>
      <c r="C128" s="1344"/>
      <c r="D128" s="511"/>
      <c r="E128" s="511"/>
      <c r="F128" s="511"/>
      <c r="G128" s="511"/>
      <c r="H128" s="511"/>
      <c r="I128" s="511"/>
      <c r="J128" s="511"/>
      <c r="K128" s="511"/>
      <c r="L128" s="511"/>
      <c r="M128" s="511"/>
      <c r="N128" s="511"/>
      <c r="O128" s="1345"/>
      <c r="P128" s="145"/>
      <c r="Q128" s="146"/>
      <c r="R128" s="511"/>
      <c r="S128" s="511"/>
      <c r="T128" s="511"/>
      <c r="U128" s="511"/>
      <c r="V128" s="511"/>
      <c r="W128" s="511"/>
      <c r="X128" s="511"/>
      <c r="Y128" s="511"/>
      <c r="Z128" s="511"/>
      <c r="AA128" s="511"/>
      <c r="AB128" s="511"/>
      <c r="AC128" s="511"/>
      <c r="AD128" s="511"/>
      <c r="AE128" s="511"/>
      <c r="AF128" s="511"/>
      <c r="AG128" s="511"/>
      <c r="AH128" s="511"/>
      <c r="AI128" s="514"/>
      <c r="AJ128" s="157"/>
      <c r="AK128" s="1344"/>
      <c r="AL128" s="511"/>
      <c r="AM128" s="511"/>
      <c r="AN128" s="511"/>
      <c r="AO128" s="511"/>
      <c r="AP128" s="511"/>
      <c r="AQ128" s="1345"/>
      <c r="AR128" s="517"/>
      <c r="AS128" s="518"/>
      <c r="AT128" s="518"/>
      <c r="AU128" s="518"/>
      <c r="AV128" s="518"/>
      <c r="AW128" s="1346"/>
    </row>
    <row r="129" spans="1:49" ht="25.05" hidden="1" customHeight="1" x14ac:dyDescent="0.45">
      <c r="A129" s="609">
        <f t="shared" si="1"/>
        <v>115</v>
      </c>
      <c r="B129" s="456"/>
      <c r="C129" s="1344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1345"/>
      <c r="P129" s="145"/>
      <c r="Q129" s="146"/>
      <c r="R129" s="511"/>
      <c r="S129" s="511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4"/>
      <c r="AJ129" s="157"/>
      <c r="AK129" s="1344"/>
      <c r="AL129" s="511"/>
      <c r="AM129" s="511"/>
      <c r="AN129" s="511"/>
      <c r="AO129" s="511"/>
      <c r="AP129" s="511"/>
      <c r="AQ129" s="1345"/>
      <c r="AR129" s="517"/>
      <c r="AS129" s="518"/>
      <c r="AT129" s="518"/>
      <c r="AU129" s="518"/>
      <c r="AV129" s="518"/>
      <c r="AW129" s="1346"/>
    </row>
    <row r="130" spans="1:49" ht="25.05" hidden="1" customHeight="1" x14ac:dyDescent="0.45">
      <c r="A130" s="609">
        <f t="shared" si="1"/>
        <v>116</v>
      </c>
      <c r="B130" s="456"/>
      <c r="C130" s="1344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1345"/>
      <c r="P130" s="145"/>
      <c r="Q130" s="146"/>
      <c r="R130" s="511"/>
      <c r="S130" s="511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4"/>
      <c r="AJ130" s="157"/>
      <c r="AK130" s="1344"/>
      <c r="AL130" s="511"/>
      <c r="AM130" s="511"/>
      <c r="AN130" s="511"/>
      <c r="AO130" s="511"/>
      <c r="AP130" s="511"/>
      <c r="AQ130" s="1345"/>
      <c r="AR130" s="517"/>
      <c r="AS130" s="518"/>
      <c r="AT130" s="518"/>
      <c r="AU130" s="518"/>
      <c r="AV130" s="518"/>
      <c r="AW130" s="1346"/>
    </row>
    <row r="131" spans="1:49" ht="25.05" hidden="1" customHeight="1" x14ac:dyDescent="0.45">
      <c r="A131" s="609">
        <f t="shared" si="1"/>
        <v>117</v>
      </c>
      <c r="B131" s="456"/>
      <c r="C131" s="1344"/>
      <c r="D131" s="511"/>
      <c r="E131" s="511"/>
      <c r="F131" s="511"/>
      <c r="G131" s="511"/>
      <c r="H131" s="511"/>
      <c r="I131" s="511"/>
      <c r="J131" s="511"/>
      <c r="K131" s="511"/>
      <c r="L131" s="511"/>
      <c r="M131" s="511"/>
      <c r="N131" s="511"/>
      <c r="O131" s="1345"/>
      <c r="P131" s="145"/>
      <c r="Q131" s="146"/>
      <c r="R131" s="511"/>
      <c r="S131" s="511"/>
      <c r="T131" s="511"/>
      <c r="U131" s="511"/>
      <c r="V131" s="511"/>
      <c r="W131" s="511"/>
      <c r="X131" s="511"/>
      <c r="Y131" s="511"/>
      <c r="Z131" s="511"/>
      <c r="AA131" s="511"/>
      <c r="AB131" s="511"/>
      <c r="AC131" s="511"/>
      <c r="AD131" s="511"/>
      <c r="AE131" s="511"/>
      <c r="AF131" s="511"/>
      <c r="AG131" s="511"/>
      <c r="AH131" s="511"/>
      <c r="AI131" s="514"/>
      <c r="AJ131" s="157"/>
      <c r="AK131" s="1344"/>
      <c r="AL131" s="511"/>
      <c r="AM131" s="511"/>
      <c r="AN131" s="511"/>
      <c r="AO131" s="511"/>
      <c r="AP131" s="511"/>
      <c r="AQ131" s="1345"/>
      <c r="AR131" s="517"/>
      <c r="AS131" s="518"/>
      <c r="AT131" s="518"/>
      <c r="AU131" s="518"/>
      <c r="AV131" s="518"/>
      <c r="AW131" s="1346"/>
    </row>
    <row r="132" spans="1:49" ht="25.05" hidden="1" customHeight="1" x14ac:dyDescent="0.45">
      <c r="A132" s="609">
        <f t="shared" si="1"/>
        <v>118</v>
      </c>
      <c r="B132" s="456"/>
      <c r="C132" s="1344"/>
      <c r="D132" s="511"/>
      <c r="E132" s="511"/>
      <c r="F132" s="511"/>
      <c r="G132" s="511"/>
      <c r="H132" s="511"/>
      <c r="I132" s="511"/>
      <c r="J132" s="511"/>
      <c r="K132" s="511"/>
      <c r="L132" s="511"/>
      <c r="M132" s="511"/>
      <c r="N132" s="511"/>
      <c r="O132" s="1345"/>
      <c r="P132" s="145"/>
      <c r="Q132" s="146"/>
      <c r="R132" s="511"/>
      <c r="S132" s="511"/>
      <c r="T132" s="511"/>
      <c r="U132" s="511"/>
      <c r="V132" s="511"/>
      <c r="W132" s="511"/>
      <c r="X132" s="511"/>
      <c r="Y132" s="511"/>
      <c r="Z132" s="511"/>
      <c r="AA132" s="511"/>
      <c r="AB132" s="511"/>
      <c r="AC132" s="511"/>
      <c r="AD132" s="511"/>
      <c r="AE132" s="511"/>
      <c r="AF132" s="511"/>
      <c r="AG132" s="511"/>
      <c r="AH132" s="511"/>
      <c r="AI132" s="514"/>
      <c r="AJ132" s="157"/>
      <c r="AK132" s="1344"/>
      <c r="AL132" s="511"/>
      <c r="AM132" s="511"/>
      <c r="AN132" s="511"/>
      <c r="AO132" s="511"/>
      <c r="AP132" s="511"/>
      <c r="AQ132" s="1345"/>
      <c r="AR132" s="517"/>
      <c r="AS132" s="518"/>
      <c r="AT132" s="518"/>
      <c r="AU132" s="518"/>
      <c r="AV132" s="518"/>
      <c r="AW132" s="1346"/>
    </row>
    <row r="133" spans="1:49" ht="25.05" hidden="1" customHeight="1" x14ac:dyDescent="0.45">
      <c r="A133" s="609">
        <f t="shared" si="1"/>
        <v>119</v>
      </c>
      <c r="B133" s="456"/>
      <c r="C133" s="1344"/>
      <c r="D133" s="511"/>
      <c r="E133" s="511"/>
      <c r="F133" s="511"/>
      <c r="G133" s="511"/>
      <c r="H133" s="511"/>
      <c r="I133" s="511"/>
      <c r="J133" s="511"/>
      <c r="K133" s="511"/>
      <c r="L133" s="511"/>
      <c r="M133" s="511"/>
      <c r="N133" s="511"/>
      <c r="O133" s="1345"/>
      <c r="P133" s="145"/>
      <c r="Q133" s="146"/>
      <c r="R133" s="511"/>
      <c r="S133" s="511"/>
      <c r="T133" s="511"/>
      <c r="U133" s="511"/>
      <c r="V133" s="511"/>
      <c r="W133" s="511"/>
      <c r="X133" s="511"/>
      <c r="Y133" s="511"/>
      <c r="Z133" s="511"/>
      <c r="AA133" s="511"/>
      <c r="AB133" s="511"/>
      <c r="AC133" s="511"/>
      <c r="AD133" s="511"/>
      <c r="AE133" s="511"/>
      <c r="AF133" s="511"/>
      <c r="AG133" s="511"/>
      <c r="AH133" s="511"/>
      <c r="AI133" s="514"/>
      <c r="AJ133" s="157"/>
      <c r="AK133" s="1344"/>
      <c r="AL133" s="511"/>
      <c r="AM133" s="511"/>
      <c r="AN133" s="511"/>
      <c r="AO133" s="511"/>
      <c r="AP133" s="511"/>
      <c r="AQ133" s="1345"/>
      <c r="AR133" s="517"/>
      <c r="AS133" s="518"/>
      <c r="AT133" s="518"/>
      <c r="AU133" s="518"/>
      <c r="AV133" s="518"/>
      <c r="AW133" s="1346"/>
    </row>
    <row r="134" spans="1:49" ht="25.05" hidden="1" customHeight="1" x14ac:dyDescent="0.45">
      <c r="A134" s="609">
        <f t="shared" si="1"/>
        <v>120</v>
      </c>
      <c r="B134" s="456"/>
      <c r="C134" s="1344"/>
      <c r="D134" s="511"/>
      <c r="E134" s="511"/>
      <c r="F134" s="511"/>
      <c r="G134" s="511"/>
      <c r="H134" s="511"/>
      <c r="I134" s="511"/>
      <c r="J134" s="511"/>
      <c r="K134" s="511"/>
      <c r="L134" s="511"/>
      <c r="M134" s="511"/>
      <c r="N134" s="511"/>
      <c r="O134" s="1345"/>
      <c r="P134" s="145"/>
      <c r="Q134" s="146"/>
      <c r="R134" s="511"/>
      <c r="S134" s="511"/>
      <c r="T134" s="511"/>
      <c r="U134" s="511"/>
      <c r="V134" s="511"/>
      <c r="W134" s="511"/>
      <c r="X134" s="511"/>
      <c r="Y134" s="511"/>
      <c r="Z134" s="511"/>
      <c r="AA134" s="511"/>
      <c r="AB134" s="511"/>
      <c r="AC134" s="511"/>
      <c r="AD134" s="511"/>
      <c r="AE134" s="511"/>
      <c r="AF134" s="511"/>
      <c r="AG134" s="511"/>
      <c r="AH134" s="511"/>
      <c r="AI134" s="514"/>
      <c r="AJ134" s="157"/>
      <c r="AK134" s="1344"/>
      <c r="AL134" s="511"/>
      <c r="AM134" s="511"/>
      <c r="AN134" s="511"/>
      <c r="AO134" s="511"/>
      <c r="AP134" s="511"/>
      <c r="AQ134" s="1345"/>
      <c r="AR134" s="517"/>
      <c r="AS134" s="518"/>
      <c r="AT134" s="518"/>
      <c r="AU134" s="518"/>
      <c r="AV134" s="518"/>
      <c r="AW134" s="1346"/>
    </row>
    <row r="135" spans="1:49" ht="25.05" hidden="1" customHeight="1" x14ac:dyDescent="0.45">
      <c r="A135" s="609">
        <f t="shared" si="1"/>
        <v>121</v>
      </c>
      <c r="B135" s="456"/>
      <c r="C135" s="1344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1345"/>
      <c r="P135" s="145"/>
      <c r="Q135" s="146"/>
      <c r="R135" s="511"/>
      <c r="S135" s="511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4"/>
      <c r="AJ135" s="157"/>
      <c r="AK135" s="1344"/>
      <c r="AL135" s="511"/>
      <c r="AM135" s="511"/>
      <c r="AN135" s="511"/>
      <c r="AO135" s="511"/>
      <c r="AP135" s="511"/>
      <c r="AQ135" s="1345"/>
      <c r="AR135" s="517"/>
      <c r="AS135" s="518"/>
      <c r="AT135" s="518"/>
      <c r="AU135" s="518"/>
      <c r="AV135" s="518"/>
      <c r="AW135" s="1346"/>
    </row>
    <row r="136" spans="1:49" ht="25.05" hidden="1" customHeight="1" x14ac:dyDescent="0.45">
      <c r="A136" s="609">
        <f t="shared" si="1"/>
        <v>122</v>
      </c>
      <c r="B136" s="456"/>
      <c r="C136" s="1344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1345"/>
      <c r="P136" s="145"/>
      <c r="Q136" s="146"/>
      <c r="R136" s="511"/>
      <c r="S136" s="511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4"/>
      <c r="AJ136" s="157"/>
      <c r="AK136" s="1344"/>
      <c r="AL136" s="511"/>
      <c r="AM136" s="511"/>
      <c r="AN136" s="511"/>
      <c r="AO136" s="511"/>
      <c r="AP136" s="511"/>
      <c r="AQ136" s="1345"/>
      <c r="AR136" s="517"/>
      <c r="AS136" s="518"/>
      <c r="AT136" s="518"/>
      <c r="AU136" s="518"/>
      <c r="AV136" s="518"/>
      <c r="AW136" s="1346"/>
    </row>
    <row r="137" spans="1:49" ht="25.05" hidden="1" customHeight="1" x14ac:dyDescent="0.45">
      <c r="A137" s="609">
        <f t="shared" si="1"/>
        <v>123</v>
      </c>
      <c r="B137" s="456"/>
      <c r="C137" s="1344"/>
      <c r="D137" s="511"/>
      <c r="E137" s="511"/>
      <c r="F137" s="511"/>
      <c r="G137" s="511"/>
      <c r="H137" s="511"/>
      <c r="I137" s="511"/>
      <c r="J137" s="511"/>
      <c r="K137" s="511"/>
      <c r="L137" s="511"/>
      <c r="M137" s="511"/>
      <c r="N137" s="511"/>
      <c r="O137" s="1345"/>
      <c r="P137" s="145"/>
      <c r="Q137" s="146"/>
      <c r="R137" s="511"/>
      <c r="S137" s="511"/>
      <c r="T137" s="511"/>
      <c r="U137" s="511"/>
      <c r="V137" s="511"/>
      <c r="W137" s="511"/>
      <c r="X137" s="511"/>
      <c r="Y137" s="511"/>
      <c r="Z137" s="511"/>
      <c r="AA137" s="511"/>
      <c r="AB137" s="511"/>
      <c r="AC137" s="511"/>
      <c r="AD137" s="511"/>
      <c r="AE137" s="511"/>
      <c r="AF137" s="511"/>
      <c r="AG137" s="511"/>
      <c r="AH137" s="511"/>
      <c r="AI137" s="514"/>
      <c r="AJ137" s="157"/>
      <c r="AK137" s="1344"/>
      <c r="AL137" s="511"/>
      <c r="AM137" s="511"/>
      <c r="AN137" s="511"/>
      <c r="AO137" s="511"/>
      <c r="AP137" s="511"/>
      <c r="AQ137" s="1345"/>
      <c r="AR137" s="517"/>
      <c r="AS137" s="518"/>
      <c r="AT137" s="518"/>
      <c r="AU137" s="518"/>
      <c r="AV137" s="518"/>
      <c r="AW137" s="1346"/>
    </row>
    <row r="138" spans="1:49" ht="25.05" hidden="1" customHeight="1" x14ac:dyDescent="0.45">
      <c r="A138" s="609">
        <f t="shared" si="1"/>
        <v>124</v>
      </c>
      <c r="B138" s="456"/>
      <c r="C138" s="1344"/>
      <c r="D138" s="511"/>
      <c r="E138" s="511"/>
      <c r="F138" s="511"/>
      <c r="G138" s="511"/>
      <c r="H138" s="511"/>
      <c r="I138" s="511"/>
      <c r="J138" s="511"/>
      <c r="K138" s="511"/>
      <c r="L138" s="511"/>
      <c r="M138" s="511"/>
      <c r="N138" s="511"/>
      <c r="O138" s="1345"/>
      <c r="P138" s="145"/>
      <c r="Q138" s="146"/>
      <c r="R138" s="511"/>
      <c r="S138" s="511"/>
      <c r="T138" s="511"/>
      <c r="U138" s="511"/>
      <c r="V138" s="511"/>
      <c r="W138" s="511"/>
      <c r="X138" s="511"/>
      <c r="Y138" s="511"/>
      <c r="Z138" s="511"/>
      <c r="AA138" s="511"/>
      <c r="AB138" s="511"/>
      <c r="AC138" s="511"/>
      <c r="AD138" s="511"/>
      <c r="AE138" s="511"/>
      <c r="AF138" s="511"/>
      <c r="AG138" s="511"/>
      <c r="AH138" s="511"/>
      <c r="AI138" s="514"/>
      <c r="AJ138" s="157"/>
      <c r="AK138" s="1344"/>
      <c r="AL138" s="511"/>
      <c r="AM138" s="511"/>
      <c r="AN138" s="511"/>
      <c r="AO138" s="511"/>
      <c r="AP138" s="511"/>
      <c r="AQ138" s="1345"/>
      <c r="AR138" s="517"/>
      <c r="AS138" s="518"/>
      <c r="AT138" s="518"/>
      <c r="AU138" s="518"/>
      <c r="AV138" s="518"/>
      <c r="AW138" s="1346"/>
    </row>
    <row r="139" spans="1:49" ht="25.05" hidden="1" customHeight="1" x14ac:dyDescent="0.45">
      <c r="A139" s="609">
        <f t="shared" si="1"/>
        <v>125</v>
      </c>
      <c r="B139" s="456"/>
      <c r="C139" s="1344"/>
      <c r="D139" s="511"/>
      <c r="E139" s="511"/>
      <c r="F139" s="511"/>
      <c r="G139" s="511"/>
      <c r="H139" s="511"/>
      <c r="I139" s="511"/>
      <c r="J139" s="511"/>
      <c r="K139" s="511"/>
      <c r="L139" s="511"/>
      <c r="M139" s="511"/>
      <c r="N139" s="511"/>
      <c r="O139" s="1345"/>
      <c r="P139" s="145"/>
      <c r="Q139" s="146"/>
      <c r="R139" s="511"/>
      <c r="S139" s="511"/>
      <c r="T139" s="511"/>
      <c r="U139" s="511"/>
      <c r="V139" s="511"/>
      <c r="W139" s="511"/>
      <c r="X139" s="511"/>
      <c r="Y139" s="511"/>
      <c r="Z139" s="511"/>
      <c r="AA139" s="511"/>
      <c r="AB139" s="511"/>
      <c r="AC139" s="511"/>
      <c r="AD139" s="511"/>
      <c r="AE139" s="511"/>
      <c r="AF139" s="511"/>
      <c r="AG139" s="511"/>
      <c r="AH139" s="511"/>
      <c r="AI139" s="514"/>
      <c r="AJ139" s="157"/>
      <c r="AK139" s="1344"/>
      <c r="AL139" s="511"/>
      <c r="AM139" s="511"/>
      <c r="AN139" s="511"/>
      <c r="AO139" s="511"/>
      <c r="AP139" s="511"/>
      <c r="AQ139" s="1345"/>
      <c r="AR139" s="517"/>
      <c r="AS139" s="518"/>
      <c r="AT139" s="518"/>
      <c r="AU139" s="518"/>
      <c r="AV139" s="518"/>
      <c r="AW139" s="1346"/>
    </row>
    <row r="140" spans="1:49" ht="25.05" hidden="1" customHeight="1" x14ac:dyDescent="0.45">
      <c r="A140" s="609">
        <f t="shared" si="1"/>
        <v>126</v>
      </c>
      <c r="B140" s="456"/>
      <c r="C140" s="1344"/>
      <c r="D140" s="511"/>
      <c r="E140" s="511"/>
      <c r="F140" s="511"/>
      <c r="G140" s="511"/>
      <c r="H140" s="511"/>
      <c r="I140" s="511"/>
      <c r="J140" s="511"/>
      <c r="K140" s="511"/>
      <c r="L140" s="511"/>
      <c r="M140" s="511"/>
      <c r="N140" s="511"/>
      <c r="O140" s="1345"/>
      <c r="P140" s="145"/>
      <c r="Q140" s="146"/>
      <c r="R140" s="511"/>
      <c r="S140" s="511"/>
      <c r="T140" s="511"/>
      <c r="U140" s="511"/>
      <c r="V140" s="511"/>
      <c r="W140" s="511"/>
      <c r="X140" s="511"/>
      <c r="Y140" s="511"/>
      <c r="Z140" s="511"/>
      <c r="AA140" s="511"/>
      <c r="AB140" s="511"/>
      <c r="AC140" s="511"/>
      <c r="AD140" s="511"/>
      <c r="AE140" s="511"/>
      <c r="AF140" s="511"/>
      <c r="AG140" s="511"/>
      <c r="AH140" s="511"/>
      <c r="AI140" s="514"/>
      <c r="AJ140" s="157"/>
      <c r="AK140" s="1344"/>
      <c r="AL140" s="511"/>
      <c r="AM140" s="511"/>
      <c r="AN140" s="511"/>
      <c r="AO140" s="511"/>
      <c r="AP140" s="511"/>
      <c r="AQ140" s="1345"/>
      <c r="AR140" s="517"/>
      <c r="AS140" s="518"/>
      <c r="AT140" s="518"/>
      <c r="AU140" s="518"/>
      <c r="AV140" s="518"/>
      <c r="AW140" s="1346"/>
    </row>
    <row r="141" spans="1:49" ht="25.05" hidden="1" customHeight="1" x14ac:dyDescent="0.45">
      <c r="A141" s="609">
        <f t="shared" si="1"/>
        <v>127</v>
      </c>
      <c r="B141" s="456"/>
      <c r="C141" s="1344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1345"/>
      <c r="P141" s="145"/>
      <c r="Q141" s="146"/>
      <c r="R141" s="511"/>
      <c r="S141" s="511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4"/>
      <c r="AJ141" s="157"/>
      <c r="AK141" s="1344"/>
      <c r="AL141" s="511"/>
      <c r="AM141" s="511"/>
      <c r="AN141" s="511"/>
      <c r="AO141" s="511"/>
      <c r="AP141" s="511"/>
      <c r="AQ141" s="1345"/>
      <c r="AR141" s="517"/>
      <c r="AS141" s="518"/>
      <c r="AT141" s="518"/>
      <c r="AU141" s="518"/>
      <c r="AV141" s="518"/>
      <c r="AW141" s="1346"/>
    </row>
    <row r="142" spans="1:49" ht="25.05" hidden="1" customHeight="1" x14ac:dyDescent="0.45">
      <c r="A142" s="609">
        <f t="shared" si="1"/>
        <v>128</v>
      </c>
      <c r="B142" s="456"/>
      <c r="C142" s="1344"/>
      <c r="D142" s="511"/>
      <c r="E142" s="511"/>
      <c r="F142" s="511"/>
      <c r="G142" s="511"/>
      <c r="H142" s="511"/>
      <c r="I142" s="511"/>
      <c r="J142" s="511"/>
      <c r="K142" s="511"/>
      <c r="L142" s="511"/>
      <c r="M142" s="511"/>
      <c r="N142" s="511"/>
      <c r="O142" s="1345"/>
      <c r="P142" s="145"/>
      <c r="Q142" s="146"/>
      <c r="R142" s="511"/>
      <c r="S142" s="511"/>
      <c r="T142" s="511"/>
      <c r="U142" s="511"/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4"/>
      <c r="AJ142" s="157"/>
      <c r="AK142" s="1344"/>
      <c r="AL142" s="511"/>
      <c r="AM142" s="511"/>
      <c r="AN142" s="511"/>
      <c r="AO142" s="511"/>
      <c r="AP142" s="511"/>
      <c r="AQ142" s="1345"/>
      <c r="AR142" s="517"/>
      <c r="AS142" s="518"/>
      <c r="AT142" s="518"/>
      <c r="AU142" s="518"/>
      <c r="AV142" s="518"/>
      <c r="AW142" s="1346"/>
    </row>
    <row r="143" spans="1:49" ht="25.05" hidden="1" customHeight="1" x14ac:dyDescent="0.45">
      <c r="A143" s="609">
        <f t="shared" si="1"/>
        <v>129</v>
      </c>
      <c r="B143" s="456"/>
      <c r="C143" s="1344"/>
      <c r="D143" s="511"/>
      <c r="E143" s="511"/>
      <c r="F143" s="511"/>
      <c r="G143" s="511"/>
      <c r="H143" s="511"/>
      <c r="I143" s="511"/>
      <c r="J143" s="511"/>
      <c r="K143" s="511"/>
      <c r="L143" s="511"/>
      <c r="M143" s="511"/>
      <c r="N143" s="511"/>
      <c r="O143" s="1345"/>
      <c r="P143" s="145"/>
      <c r="Q143" s="146"/>
      <c r="R143" s="511"/>
      <c r="S143" s="511"/>
      <c r="T143" s="511"/>
      <c r="U143" s="511"/>
      <c r="V143" s="511"/>
      <c r="W143" s="511"/>
      <c r="X143" s="511"/>
      <c r="Y143" s="511"/>
      <c r="Z143" s="511"/>
      <c r="AA143" s="511"/>
      <c r="AB143" s="511"/>
      <c r="AC143" s="511"/>
      <c r="AD143" s="511"/>
      <c r="AE143" s="511"/>
      <c r="AF143" s="511"/>
      <c r="AG143" s="511"/>
      <c r="AH143" s="511"/>
      <c r="AI143" s="514"/>
      <c r="AJ143" s="157"/>
      <c r="AK143" s="1344"/>
      <c r="AL143" s="511"/>
      <c r="AM143" s="511"/>
      <c r="AN143" s="511"/>
      <c r="AO143" s="511"/>
      <c r="AP143" s="511"/>
      <c r="AQ143" s="1345"/>
      <c r="AR143" s="517"/>
      <c r="AS143" s="518"/>
      <c r="AT143" s="518"/>
      <c r="AU143" s="518"/>
      <c r="AV143" s="518"/>
      <c r="AW143" s="1346"/>
    </row>
    <row r="144" spans="1:49" ht="25.05" hidden="1" customHeight="1" x14ac:dyDescent="0.45">
      <c r="A144" s="609">
        <f t="shared" si="1"/>
        <v>130</v>
      </c>
      <c r="B144" s="456"/>
      <c r="C144" s="1344"/>
      <c r="D144" s="511"/>
      <c r="E144" s="511"/>
      <c r="F144" s="511"/>
      <c r="G144" s="511"/>
      <c r="H144" s="511"/>
      <c r="I144" s="511"/>
      <c r="J144" s="511"/>
      <c r="K144" s="511"/>
      <c r="L144" s="511"/>
      <c r="M144" s="511"/>
      <c r="N144" s="511"/>
      <c r="O144" s="1345"/>
      <c r="P144" s="145"/>
      <c r="Q144" s="146"/>
      <c r="R144" s="511"/>
      <c r="S144" s="511"/>
      <c r="T144" s="511"/>
      <c r="U144" s="511"/>
      <c r="V144" s="511"/>
      <c r="W144" s="511"/>
      <c r="X144" s="511"/>
      <c r="Y144" s="511"/>
      <c r="Z144" s="511"/>
      <c r="AA144" s="511"/>
      <c r="AB144" s="511"/>
      <c r="AC144" s="511"/>
      <c r="AD144" s="511"/>
      <c r="AE144" s="511"/>
      <c r="AF144" s="511"/>
      <c r="AG144" s="511"/>
      <c r="AH144" s="511"/>
      <c r="AI144" s="514"/>
      <c r="AJ144" s="157"/>
      <c r="AK144" s="1344"/>
      <c r="AL144" s="511"/>
      <c r="AM144" s="511"/>
      <c r="AN144" s="511"/>
      <c r="AO144" s="511"/>
      <c r="AP144" s="511"/>
      <c r="AQ144" s="1345"/>
      <c r="AR144" s="517"/>
      <c r="AS144" s="518"/>
      <c r="AT144" s="518"/>
      <c r="AU144" s="518"/>
      <c r="AV144" s="518"/>
      <c r="AW144" s="1346"/>
    </row>
    <row r="145" spans="1:49" ht="25.05" hidden="1" customHeight="1" x14ac:dyDescent="0.45">
      <c r="A145" s="609">
        <f t="shared" ref="A145:A200" si="2">+A144+1</f>
        <v>131</v>
      </c>
      <c r="B145" s="456"/>
      <c r="C145" s="1344"/>
      <c r="D145" s="511"/>
      <c r="E145" s="511"/>
      <c r="F145" s="511"/>
      <c r="G145" s="511"/>
      <c r="H145" s="511"/>
      <c r="I145" s="511"/>
      <c r="J145" s="511"/>
      <c r="K145" s="511"/>
      <c r="L145" s="511"/>
      <c r="M145" s="511"/>
      <c r="N145" s="511"/>
      <c r="O145" s="1345"/>
      <c r="P145" s="145"/>
      <c r="Q145" s="146"/>
      <c r="R145" s="511"/>
      <c r="S145" s="511"/>
      <c r="T145" s="511"/>
      <c r="U145" s="511"/>
      <c r="V145" s="511"/>
      <c r="W145" s="511"/>
      <c r="X145" s="511"/>
      <c r="Y145" s="511"/>
      <c r="Z145" s="511"/>
      <c r="AA145" s="511"/>
      <c r="AB145" s="511"/>
      <c r="AC145" s="511"/>
      <c r="AD145" s="511"/>
      <c r="AE145" s="511"/>
      <c r="AF145" s="511"/>
      <c r="AG145" s="511"/>
      <c r="AH145" s="511"/>
      <c r="AI145" s="514"/>
      <c r="AJ145" s="157"/>
      <c r="AK145" s="1344"/>
      <c r="AL145" s="511"/>
      <c r="AM145" s="511"/>
      <c r="AN145" s="511"/>
      <c r="AO145" s="511"/>
      <c r="AP145" s="511"/>
      <c r="AQ145" s="1345"/>
      <c r="AR145" s="517"/>
      <c r="AS145" s="518"/>
      <c r="AT145" s="518"/>
      <c r="AU145" s="518"/>
      <c r="AV145" s="518"/>
      <c r="AW145" s="1346"/>
    </row>
    <row r="146" spans="1:49" ht="25.05" hidden="1" customHeight="1" x14ac:dyDescent="0.45">
      <c r="A146" s="609">
        <f t="shared" si="2"/>
        <v>132</v>
      </c>
      <c r="B146" s="456"/>
      <c r="C146" s="1344"/>
      <c r="D146" s="511"/>
      <c r="E146" s="511"/>
      <c r="F146" s="511"/>
      <c r="G146" s="511"/>
      <c r="H146" s="511"/>
      <c r="I146" s="511"/>
      <c r="J146" s="511"/>
      <c r="K146" s="511"/>
      <c r="L146" s="511"/>
      <c r="M146" s="511"/>
      <c r="N146" s="511"/>
      <c r="O146" s="1345"/>
      <c r="P146" s="145"/>
      <c r="Q146" s="146"/>
      <c r="R146" s="511"/>
      <c r="S146" s="511"/>
      <c r="T146" s="511"/>
      <c r="U146" s="511"/>
      <c r="V146" s="511"/>
      <c r="W146" s="511"/>
      <c r="X146" s="511"/>
      <c r="Y146" s="511"/>
      <c r="Z146" s="511"/>
      <c r="AA146" s="511"/>
      <c r="AB146" s="511"/>
      <c r="AC146" s="511"/>
      <c r="AD146" s="511"/>
      <c r="AE146" s="511"/>
      <c r="AF146" s="511"/>
      <c r="AG146" s="511"/>
      <c r="AH146" s="511"/>
      <c r="AI146" s="514"/>
      <c r="AJ146" s="157"/>
      <c r="AK146" s="1344"/>
      <c r="AL146" s="511"/>
      <c r="AM146" s="511"/>
      <c r="AN146" s="511"/>
      <c r="AO146" s="511"/>
      <c r="AP146" s="511"/>
      <c r="AQ146" s="1345"/>
      <c r="AR146" s="517"/>
      <c r="AS146" s="518"/>
      <c r="AT146" s="518"/>
      <c r="AU146" s="518"/>
      <c r="AV146" s="518"/>
      <c r="AW146" s="1346"/>
    </row>
    <row r="147" spans="1:49" ht="25.05" hidden="1" customHeight="1" x14ac:dyDescent="0.45">
      <c r="A147" s="609">
        <f t="shared" si="2"/>
        <v>133</v>
      </c>
      <c r="B147" s="456"/>
      <c r="C147" s="1344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1345"/>
      <c r="P147" s="145"/>
      <c r="Q147" s="146"/>
      <c r="R147" s="511"/>
      <c r="S147" s="511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4"/>
      <c r="AJ147" s="157"/>
      <c r="AK147" s="1344"/>
      <c r="AL147" s="511"/>
      <c r="AM147" s="511"/>
      <c r="AN147" s="511"/>
      <c r="AO147" s="511"/>
      <c r="AP147" s="511"/>
      <c r="AQ147" s="1345"/>
      <c r="AR147" s="517"/>
      <c r="AS147" s="518"/>
      <c r="AT147" s="518"/>
      <c r="AU147" s="518"/>
      <c r="AV147" s="518"/>
      <c r="AW147" s="1346"/>
    </row>
    <row r="148" spans="1:49" ht="25.05" hidden="1" customHeight="1" x14ac:dyDescent="0.45">
      <c r="A148" s="609">
        <f t="shared" si="2"/>
        <v>134</v>
      </c>
      <c r="B148" s="456"/>
      <c r="C148" s="1344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1345"/>
      <c r="P148" s="145"/>
      <c r="Q148" s="146"/>
      <c r="R148" s="511"/>
      <c r="S148" s="511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4"/>
      <c r="AJ148" s="157"/>
      <c r="AK148" s="1344"/>
      <c r="AL148" s="511"/>
      <c r="AM148" s="511"/>
      <c r="AN148" s="511"/>
      <c r="AO148" s="511"/>
      <c r="AP148" s="511"/>
      <c r="AQ148" s="1345"/>
      <c r="AR148" s="517"/>
      <c r="AS148" s="518"/>
      <c r="AT148" s="518"/>
      <c r="AU148" s="518"/>
      <c r="AV148" s="518"/>
      <c r="AW148" s="1346"/>
    </row>
    <row r="149" spans="1:49" ht="25.05" hidden="1" customHeight="1" x14ac:dyDescent="0.45">
      <c r="A149" s="609">
        <f t="shared" si="2"/>
        <v>135</v>
      </c>
      <c r="B149" s="456"/>
      <c r="C149" s="1344"/>
      <c r="D149" s="511"/>
      <c r="E149" s="511"/>
      <c r="F149" s="511"/>
      <c r="G149" s="511"/>
      <c r="H149" s="511"/>
      <c r="I149" s="511"/>
      <c r="J149" s="511"/>
      <c r="K149" s="511"/>
      <c r="L149" s="511"/>
      <c r="M149" s="511"/>
      <c r="N149" s="511"/>
      <c r="O149" s="1345"/>
      <c r="P149" s="145"/>
      <c r="Q149" s="146"/>
      <c r="R149" s="511"/>
      <c r="S149" s="511"/>
      <c r="T149" s="511"/>
      <c r="U149" s="511"/>
      <c r="V149" s="511"/>
      <c r="W149" s="511"/>
      <c r="X149" s="511"/>
      <c r="Y149" s="511"/>
      <c r="Z149" s="511"/>
      <c r="AA149" s="511"/>
      <c r="AB149" s="511"/>
      <c r="AC149" s="511"/>
      <c r="AD149" s="511"/>
      <c r="AE149" s="511"/>
      <c r="AF149" s="511"/>
      <c r="AG149" s="511"/>
      <c r="AH149" s="511"/>
      <c r="AI149" s="514"/>
      <c r="AJ149" s="157"/>
      <c r="AK149" s="1344"/>
      <c r="AL149" s="511"/>
      <c r="AM149" s="511"/>
      <c r="AN149" s="511"/>
      <c r="AO149" s="511"/>
      <c r="AP149" s="511"/>
      <c r="AQ149" s="1345"/>
      <c r="AR149" s="517"/>
      <c r="AS149" s="518"/>
      <c r="AT149" s="518"/>
      <c r="AU149" s="518"/>
      <c r="AV149" s="518"/>
      <c r="AW149" s="1346"/>
    </row>
    <row r="150" spans="1:49" ht="25.05" hidden="1" customHeight="1" x14ac:dyDescent="0.45">
      <c r="A150" s="609">
        <f t="shared" si="2"/>
        <v>136</v>
      </c>
      <c r="B150" s="456"/>
      <c r="C150" s="1344"/>
      <c r="D150" s="511"/>
      <c r="E150" s="511"/>
      <c r="F150" s="511"/>
      <c r="G150" s="511"/>
      <c r="H150" s="511"/>
      <c r="I150" s="511"/>
      <c r="J150" s="511"/>
      <c r="K150" s="511"/>
      <c r="L150" s="511"/>
      <c r="M150" s="511"/>
      <c r="N150" s="511"/>
      <c r="O150" s="1345"/>
      <c r="P150" s="145"/>
      <c r="Q150" s="146"/>
      <c r="R150" s="511"/>
      <c r="S150" s="511"/>
      <c r="T150" s="511"/>
      <c r="U150" s="511"/>
      <c r="V150" s="511"/>
      <c r="W150" s="511"/>
      <c r="X150" s="511"/>
      <c r="Y150" s="511"/>
      <c r="Z150" s="511"/>
      <c r="AA150" s="511"/>
      <c r="AB150" s="511"/>
      <c r="AC150" s="511"/>
      <c r="AD150" s="511"/>
      <c r="AE150" s="511"/>
      <c r="AF150" s="511"/>
      <c r="AG150" s="511"/>
      <c r="AH150" s="511"/>
      <c r="AI150" s="514"/>
      <c r="AJ150" s="157"/>
      <c r="AK150" s="1344"/>
      <c r="AL150" s="511"/>
      <c r="AM150" s="511"/>
      <c r="AN150" s="511"/>
      <c r="AO150" s="511"/>
      <c r="AP150" s="511"/>
      <c r="AQ150" s="1345"/>
      <c r="AR150" s="517"/>
      <c r="AS150" s="518"/>
      <c r="AT150" s="518"/>
      <c r="AU150" s="518"/>
      <c r="AV150" s="518"/>
      <c r="AW150" s="1346"/>
    </row>
    <row r="151" spans="1:49" ht="25.05" hidden="1" customHeight="1" x14ac:dyDescent="0.45">
      <c r="A151" s="609">
        <f t="shared" si="2"/>
        <v>137</v>
      </c>
      <c r="B151" s="456"/>
      <c r="C151" s="1344"/>
      <c r="D151" s="511"/>
      <c r="E151" s="511"/>
      <c r="F151" s="511"/>
      <c r="G151" s="511"/>
      <c r="H151" s="511"/>
      <c r="I151" s="511"/>
      <c r="J151" s="511"/>
      <c r="K151" s="511"/>
      <c r="L151" s="511"/>
      <c r="M151" s="511"/>
      <c r="N151" s="511"/>
      <c r="O151" s="1345"/>
      <c r="P151" s="145"/>
      <c r="Q151" s="146"/>
      <c r="R151" s="511"/>
      <c r="S151" s="511"/>
      <c r="T151" s="511"/>
      <c r="U151" s="511"/>
      <c r="V151" s="511"/>
      <c r="W151" s="511"/>
      <c r="X151" s="511"/>
      <c r="Y151" s="511"/>
      <c r="Z151" s="511"/>
      <c r="AA151" s="511"/>
      <c r="AB151" s="511"/>
      <c r="AC151" s="511"/>
      <c r="AD151" s="511"/>
      <c r="AE151" s="511"/>
      <c r="AF151" s="511"/>
      <c r="AG151" s="511"/>
      <c r="AH151" s="511"/>
      <c r="AI151" s="514"/>
      <c r="AJ151" s="157"/>
      <c r="AK151" s="1344"/>
      <c r="AL151" s="511"/>
      <c r="AM151" s="511"/>
      <c r="AN151" s="511"/>
      <c r="AO151" s="511"/>
      <c r="AP151" s="511"/>
      <c r="AQ151" s="1345"/>
      <c r="AR151" s="517"/>
      <c r="AS151" s="518"/>
      <c r="AT151" s="518"/>
      <c r="AU151" s="518"/>
      <c r="AV151" s="518"/>
      <c r="AW151" s="1346"/>
    </row>
    <row r="152" spans="1:49" ht="25.05" hidden="1" customHeight="1" x14ac:dyDescent="0.45">
      <c r="A152" s="609">
        <f t="shared" si="2"/>
        <v>138</v>
      </c>
      <c r="B152" s="456"/>
      <c r="C152" s="1344"/>
      <c r="D152" s="511"/>
      <c r="E152" s="511"/>
      <c r="F152" s="511"/>
      <c r="G152" s="511"/>
      <c r="H152" s="511"/>
      <c r="I152" s="511"/>
      <c r="J152" s="511"/>
      <c r="K152" s="511"/>
      <c r="L152" s="511"/>
      <c r="M152" s="511"/>
      <c r="N152" s="511"/>
      <c r="O152" s="1345"/>
      <c r="P152" s="145"/>
      <c r="Q152" s="146"/>
      <c r="R152" s="511"/>
      <c r="S152" s="511"/>
      <c r="T152" s="511"/>
      <c r="U152" s="511"/>
      <c r="V152" s="511"/>
      <c r="W152" s="511"/>
      <c r="X152" s="511"/>
      <c r="Y152" s="511"/>
      <c r="Z152" s="511"/>
      <c r="AA152" s="511"/>
      <c r="AB152" s="511"/>
      <c r="AC152" s="511"/>
      <c r="AD152" s="511"/>
      <c r="AE152" s="511"/>
      <c r="AF152" s="511"/>
      <c r="AG152" s="511"/>
      <c r="AH152" s="511"/>
      <c r="AI152" s="514"/>
      <c r="AJ152" s="157"/>
      <c r="AK152" s="1344"/>
      <c r="AL152" s="511"/>
      <c r="AM152" s="511"/>
      <c r="AN152" s="511"/>
      <c r="AO152" s="511"/>
      <c r="AP152" s="511"/>
      <c r="AQ152" s="1345"/>
      <c r="AR152" s="517"/>
      <c r="AS152" s="518"/>
      <c r="AT152" s="518"/>
      <c r="AU152" s="518"/>
      <c r="AV152" s="518"/>
      <c r="AW152" s="1346"/>
    </row>
    <row r="153" spans="1:49" ht="25.05" hidden="1" customHeight="1" x14ac:dyDescent="0.45">
      <c r="A153" s="609">
        <f t="shared" si="2"/>
        <v>139</v>
      </c>
      <c r="B153" s="456"/>
      <c r="C153" s="1344"/>
      <c r="D153" s="511"/>
      <c r="E153" s="511"/>
      <c r="F153" s="511"/>
      <c r="G153" s="511"/>
      <c r="H153" s="511"/>
      <c r="I153" s="511"/>
      <c r="J153" s="511"/>
      <c r="K153" s="511"/>
      <c r="L153" s="511"/>
      <c r="M153" s="511"/>
      <c r="N153" s="511"/>
      <c r="O153" s="1345"/>
      <c r="P153" s="145"/>
      <c r="Q153" s="146"/>
      <c r="R153" s="511"/>
      <c r="S153" s="511"/>
      <c r="T153" s="511"/>
      <c r="U153" s="511"/>
      <c r="V153" s="511"/>
      <c r="W153" s="511"/>
      <c r="X153" s="511"/>
      <c r="Y153" s="511"/>
      <c r="Z153" s="511"/>
      <c r="AA153" s="511"/>
      <c r="AB153" s="511"/>
      <c r="AC153" s="511"/>
      <c r="AD153" s="511"/>
      <c r="AE153" s="511"/>
      <c r="AF153" s="511"/>
      <c r="AG153" s="511"/>
      <c r="AH153" s="511"/>
      <c r="AI153" s="514"/>
      <c r="AJ153" s="157"/>
      <c r="AK153" s="1344"/>
      <c r="AL153" s="511"/>
      <c r="AM153" s="511"/>
      <c r="AN153" s="511"/>
      <c r="AO153" s="511"/>
      <c r="AP153" s="511"/>
      <c r="AQ153" s="1345"/>
      <c r="AR153" s="517"/>
      <c r="AS153" s="518"/>
      <c r="AT153" s="518"/>
      <c r="AU153" s="518"/>
      <c r="AV153" s="518"/>
      <c r="AW153" s="1346"/>
    </row>
    <row r="154" spans="1:49" ht="25.05" hidden="1" customHeight="1" x14ac:dyDescent="0.45">
      <c r="A154" s="609">
        <f t="shared" si="2"/>
        <v>140</v>
      </c>
      <c r="B154" s="456"/>
      <c r="C154" s="1344"/>
      <c r="D154" s="511"/>
      <c r="E154" s="511"/>
      <c r="F154" s="511"/>
      <c r="G154" s="511"/>
      <c r="H154" s="511"/>
      <c r="I154" s="511"/>
      <c r="J154" s="511"/>
      <c r="K154" s="511"/>
      <c r="L154" s="511"/>
      <c r="M154" s="511"/>
      <c r="N154" s="511"/>
      <c r="O154" s="1345"/>
      <c r="P154" s="145"/>
      <c r="Q154" s="146"/>
      <c r="R154" s="511"/>
      <c r="S154" s="511"/>
      <c r="T154" s="511"/>
      <c r="U154" s="511"/>
      <c r="V154" s="511"/>
      <c r="W154" s="511"/>
      <c r="X154" s="511"/>
      <c r="Y154" s="511"/>
      <c r="Z154" s="511"/>
      <c r="AA154" s="511"/>
      <c r="AB154" s="511"/>
      <c r="AC154" s="511"/>
      <c r="AD154" s="511"/>
      <c r="AE154" s="511"/>
      <c r="AF154" s="511"/>
      <c r="AG154" s="511"/>
      <c r="AH154" s="511"/>
      <c r="AI154" s="514"/>
      <c r="AJ154" s="157"/>
      <c r="AK154" s="1344"/>
      <c r="AL154" s="511"/>
      <c r="AM154" s="511"/>
      <c r="AN154" s="511"/>
      <c r="AO154" s="511"/>
      <c r="AP154" s="511"/>
      <c r="AQ154" s="1345"/>
      <c r="AR154" s="517"/>
      <c r="AS154" s="518"/>
      <c r="AT154" s="518"/>
      <c r="AU154" s="518"/>
      <c r="AV154" s="518"/>
      <c r="AW154" s="1346"/>
    </row>
    <row r="155" spans="1:49" ht="25.05" hidden="1" customHeight="1" x14ac:dyDescent="0.45">
      <c r="A155" s="609">
        <f t="shared" si="2"/>
        <v>141</v>
      </c>
      <c r="B155" s="456"/>
      <c r="C155" s="1344"/>
      <c r="D155" s="511"/>
      <c r="E155" s="511"/>
      <c r="F155" s="511"/>
      <c r="G155" s="511"/>
      <c r="H155" s="511"/>
      <c r="I155" s="511"/>
      <c r="J155" s="511"/>
      <c r="K155" s="511"/>
      <c r="L155" s="511"/>
      <c r="M155" s="511"/>
      <c r="N155" s="511"/>
      <c r="O155" s="1345"/>
      <c r="P155" s="145"/>
      <c r="Q155" s="146"/>
      <c r="R155" s="511"/>
      <c r="S155" s="511"/>
      <c r="T155" s="511"/>
      <c r="U155" s="511"/>
      <c r="V155" s="511"/>
      <c r="W155" s="511"/>
      <c r="X155" s="511"/>
      <c r="Y155" s="511"/>
      <c r="Z155" s="511"/>
      <c r="AA155" s="511"/>
      <c r="AB155" s="511"/>
      <c r="AC155" s="511"/>
      <c r="AD155" s="511"/>
      <c r="AE155" s="511"/>
      <c r="AF155" s="511"/>
      <c r="AG155" s="511"/>
      <c r="AH155" s="511"/>
      <c r="AI155" s="514"/>
      <c r="AJ155" s="157"/>
      <c r="AK155" s="1344"/>
      <c r="AL155" s="511"/>
      <c r="AM155" s="511"/>
      <c r="AN155" s="511"/>
      <c r="AO155" s="511"/>
      <c r="AP155" s="511"/>
      <c r="AQ155" s="1345"/>
      <c r="AR155" s="517"/>
      <c r="AS155" s="518"/>
      <c r="AT155" s="518"/>
      <c r="AU155" s="518"/>
      <c r="AV155" s="518"/>
      <c r="AW155" s="1346"/>
    </row>
    <row r="156" spans="1:49" ht="25.05" hidden="1" customHeight="1" x14ac:dyDescent="0.45">
      <c r="A156" s="609">
        <f t="shared" si="2"/>
        <v>142</v>
      </c>
      <c r="B156" s="456"/>
      <c r="C156" s="1344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1345"/>
      <c r="P156" s="145"/>
      <c r="Q156" s="146"/>
      <c r="R156" s="511"/>
      <c r="S156" s="511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4"/>
      <c r="AJ156" s="157"/>
      <c r="AK156" s="1344"/>
      <c r="AL156" s="511"/>
      <c r="AM156" s="511"/>
      <c r="AN156" s="511"/>
      <c r="AO156" s="511"/>
      <c r="AP156" s="511"/>
      <c r="AQ156" s="1345"/>
      <c r="AR156" s="517"/>
      <c r="AS156" s="518"/>
      <c r="AT156" s="518"/>
      <c r="AU156" s="518"/>
      <c r="AV156" s="518"/>
      <c r="AW156" s="1346"/>
    </row>
    <row r="157" spans="1:49" ht="25.05" hidden="1" customHeight="1" x14ac:dyDescent="0.45">
      <c r="A157" s="609">
        <f t="shared" si="2"/>
        <v>143</v>
      </c>
      <c r="B157" s="456"/>
      <c r="C157" s="1344"/>
      <c r="D157" s="511"/>
      <c r="E157" s="511"/>
      <c r="F157" s="511"/>
      <c r="G157" s="511"/>
      <c r="H157" s="511"/>
      <c r="I157" s="511"/>
      <c r="J157" s="511"/>
      <c r="K157" s="511"/>
      <c r="L157" s="511"/>
      <c r="M157" s="511"/>
      <c r="N157" s="511"/>
      <c r="O157" s="1345"/>
      <c r="P157" s="145"/>
      <c r="Q157" s="146"/>
      <c r="R157" s="511"/>
      <c r="S157" s="511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4"/>
      <c r="AJ157" s="157"/>
      <c r="AK157" s="1344"/>
      <c r="AL157" s="511"/>
      <c r="AM157" s="511"/>
      <c r="AN157" s="511"/>
      <c r="AO157" s="511"/>
      <c r="AP157" s="511"/>
      <c r="AQ157" s="1345"/>
      <c r="AR157" s="517"/>
      <c r="AS157" s="518"/>
      <c r="AT157" s="518"/>
      <c r="AU157" s="518"/>
      <c r="AV157" s="518"/>
      <c r="AW157" s="1346"/>
    </row>
    <row r="158" spans="1:49" ht="25.05" hidden="1" customHeight="1" x14ac:dyDescent="0.45">
      <c r="A158" s="609">
        <f t="shared" si="2"/>
        <v>144</v>
      </c>
      <c r="B158" s="456"/>
      <c r="C158" s="1344"/>
      <c r="D158" s="511"/>
      <c r="E158" s="511"/>
      <c r="F158" s="511"/>
      <c r="G158" s="511"/>
      <c r="H158" s="511"/>
      <c r="I158" s="511"/>
      <c r="J158" s="511"/>
      <c r="K158" s="511"/>
      <c r="L158" s="511"/>
      <c r="M158" s="511"/>
      <c r="N158" s="511"/>
      <c r="O158" s="1345"/>
      <c r="P158" s="145"/>
      <c r="Q158" s="146"/>
      <c r="R158" s="511"/>
      <c r="S158" s="511"/>
      <c r="T158" s="511"/>
      <c r="U158" s="511"/>
      <c r="V158" s="511"/>
      <c r="W158" s="511"/>
      <c r="X158" s="511"/>
      <c r="Y158" s="511"/>
      <c r="Z158" s="511"/>
      <c r="AA158" s="511"/>
      <c r="AB158" s="511"/>
      <c r="AC158" s="511"/>
      <c r="AD158" s="511"/>
      <c r="AE158" s="511"/>
      <c r="AF158" s="511"/>
      <c r="AG158" s="511"/>
      <c r="AH158" s="511"/>
      <c r="AI158" s="514"/>
      <c r="AJ158" s="157"/>
      <c r="AK158" s="1344"/>
      <c r="AL158" s="511"/>
      <c r="AM158" s="511"/>
      <c r="AN158" s="511"/>
      <c r="AO158" s="511"/>
      <c r="AP158" s="511"/>
      <c r="AQ158" s="1345"/>
      <c r="AR158" s="517"/>
      <c r="AS158" s="518"/>
      <c r="AT158" s="518"/>
      <c r="AU158" s="518"/>
      <c r="AV158" s="518"/>
      <c r="AW158" s="1346"/>
    </row>
    <row r="159" spans="1:49" ht="25.05" hidden="1" customHeight="1" x14ac:dyDescent="0.45">
      <c r="A159" s="609">
        <f t="shared" si="2"/>
        <v>145</v>
      </c>
      <c r="B159" s="456"/>
      <c r="C159" s="1344"/>
      <c r="D159" s="511"/>
      <c r="E159" s="511"/>
      <c r="F159" s="511"/>
      <c r="G159" s="511"/>
      <c r="H159" s="511"/>
      <c r="I159" s="511"/>
      <c r="J159" s="511"/>
      <c r="K159" s="511"/>
      <c r="L159" s="511"/>
      <c r="M159" s="511"/>
      <c r="N159" s="511"/>
      <c r="O159" s="1345"/>
      <c r="P159" s="145"/>
      <c r="Q159" s="146"/>
      <c r="R159" s="511"/>
      <c r="S159" s="511"/>
      <c r="T159" s="511"/>
      <c r="U159" s="511"/>
      <c r="V159" s="511"/>
      <c r="W159" s="511"/>
      <c r="X159" s="511"/>
      <c r="Y159" s="511"/>
      <c r="Z159" s="511"/>
      <c r="AA159" s="511"/>
      <c r="AB159" s="511"/>
      <c r="AC159" s="511"/>
      <c r="AD159" s="511"/>
      <c r="AE159" s="511"/>
      <c r="AF159" s="511"/>
      <c r="AG159" s="511"/>
      <c r="AH159" s="511"/>
      <c r="AI159" s="514"/>
      <c r="AJ159" s="157"/>
      <c r="AK159" s="1344"/>
      <c r="AL159" s="511"/>
      <c r="AM159" s="511"/>
      <c r="AN159" s="511"/>
      <c r="AO159" s="511"/>
      <c r="AP159" s="511"/>
      <c r="AQ159" s="1345"/>
      <c r="AR159" s="517"/>
      <c r="AS159" s="518"/>
      <c r="AT159" s="518"/>
      <c r="AU159" s="518"/>
      <c r="AV159" s="518"/>
      <c r="AW159" s="1346"/>
    </row>
    <row r="160" spans="1:49" ht="25.05" hidden="1" customHeight="1" x14ac:dyDescent="0.45">
      <c r="A160" s="609">
        <f t="shared" si="2"/>
        <v>146</v>
      </c>
      <c r="B160" s="456"/>
      <c r="C160" s="1344"/>
      <c r="D160" s="511"/>
      <c r="E160" s="511"/>
      <c r="F160" s="511"/>
      <c r="G160" s="511"/>
      <c r="H160" s="511"/>
      <c r="I160" s="511"/>
      <c r="J160" s="511"/>
      <c r="K160" s="511"/>
      <c r="L160" s="511"/>
      <c r="M160" s="511"/>
      <c r="N160" s="511"/>
      <c r="O160" s="1345"/>
      <c r="P160" s="145"/>
      <c r="Q160" s="146"/>
      <c r="R160" s="511"/>
      <c r="S160" s="511"/>
      <c r="T160" s="511"/>
      <c r="U160" s="511"/>
      <c r="V160" s="511"/>
      <c r="W160" s="511"/>
      <c r="X160" s="511"/>
      <c r="Y160" s="511"/>
      <c r="Z160" s="511"/>
      <c r="AA160" s="511"/>
      <c r="AB160" s="511"/>
      <c r="AC160" s="511"/>
      <c r="AD160" s="511"/>
      <c r="AE160" s="511"/>
      <c r="AF160" s="511"/>
      <c r="AG160" s="511"/>
      <c r="AH160" s="511"/>
      <c r="AI160" s="514"/>
      <c r="AJ160" s="157"/>
      <c r="AK160" s="1344"/>
      <c r="AL160" s="511"/>
      <c r="AM160" s="511"/>
      <c r="AN160" s="511"/>
      <c r="AO160" s="511"/>
      <c r="AP160" s="511"/>
      <c r="AQ160" s="1345"/>
      <c r="AR160" s="517"/>
      <c r="AS160" s="518"/>
      <c r="AT160" s="518"/>
      <c r="AU160" s="518"/>
      <c r="AV160" s="518"/>
      <c r="AW160" s="1346"/>
    </row>
    <row r="161" spans="1:49" ht="25.05" hidden="1" customHeight="1" x14ac:dyDescent="0.45">
      <c r="A161" s="609">
        <f t="shared" si="2"/>
        <v>147</v>
      </c>
      <c r="B161" s="456"/>
      <c r="C161" s="1344"/>
      <c r="D161" s="511"/>
      <c r="E161" s="511"/>
      <c r="F161" s="511"/>
      <c r="G161" s="511"/>
      <c r="H161" s="511"/>
      <c r="I161" s="511"/>
      <c r="J161" s="511"/>
      <c r="K161" s="511"/>
      <c r="L161" s="511"/>
      <c r="M161" s="511"/>
      <c r="N161" s="511"/>
      <c r="O161" s="1345"/>
      <c r="P161" s="145"/>
      <c r="Q161" s="146"/>
      <c r="R161" s="511"/>
      <c r="S161" s="511"/>
      <c r="T161" s="511"/>
      <c r="U161" s="511"/>
      <c r="V161" s="511"/>
      <c r="W161" s="511"/>
      <c r="X161" s="511"/>
      <c r="Y161" s="511"/>
      <c r="Z161" s="511"/>
      <c r="AA161" s="511"/>
      <c r="AB161" s="511"/>
      <c r="AC161" s="511"/>
      <c r="AD161" s="511"/>
      <c r="AE161" s="511"/>
      <c r="AF161" s="511"/>
      <c r="AG161" s="511"/>
      <c r="AH161" s="511"/>
      <c r="AI161" s="514"/>
      <c r="AJ161" s="157"/>
      <c r="AK161" s="1344"/>
      <c r="AL161" s="511"/>
      <c r="AM161" s="511"/>
      <c r="AN161" s="511"/>
      <c r="AO161" s="511"/>
      <c r="AP161" s="511"/>
      <c r="AQ161" s="1345"/>
      <c r="AR161" s="517"/>
      <c r="AS161" s="518"/>
      <c r="AT161" s="518"/>
      <c r="AU161" s="518"/>
      <c r="AV161" s="518"/>
      <c r="AW161" s="1346"/>
    </row>
    <row r="162" spans="1:49" ht="25.05" hidden="1" customHeight="1" x14ac:dyDescent="0.45">
      <c r="A162" s="609">
        <f t="shared" si="2"/>
        <v>148</v>
      </c>
      <c r="B162" s="456"/>
      <c r="C162" s="1344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1345"/>
      <c r="P162" s="145"/>
      <c r="Q162" s="146"/>
      <c r="R162" s="511"/>
      <c r="S162" s="511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4"/>
      <c r="AJ162" s="157"/>
      <c r="AK162" s="1344"/>
      <c r="AL162" s="511"/>
      <c r="AM162" s="511"/>
      <c r="AN162" s="511"/>
      <c r="AO162" s="511"/>
      <c r="AP162" s="511"/>
      <c r="AQ162" s="1345"/>
      <c r="AR162" s="517"/>
      <c r="AS162" s="518"/>
      <c r="AT162" s="518"/>
      <c r="AU162" s="518"/>
      <c r="AV162" s="518"/>
      <c r="AW162" s="1346"/>
    </row>
    <row r="163" spans="1:49" ht="25.05" hidden="1" customHeight="1" x14ac:dyDescent="0.45">
      <c r="A163" s="609">
        <f t="shared" si="2"/>
        <v>149</v>
      </c>
      <c r="B163" s="456"/>
      <c r="C163" s="1344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1345"/>
      <c r="P163" s="145"/>
      <c r="Q163" s="146"/>
      <c r="R163" s="511"/>
      <c r="S163" s="511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4"/>
      <c r="AJ163" s="157"/>
      <c r="AK163" s="1344"/>
      <c r="AL163" s="511"/>
      <c r="AM163" s="511"/>
      <c r="AN163" s="511"/>
      <c r="AO163" s="511"/>
      <c r="AP163" s="511"/>
      <c r="AQ163" s="1345"/>
      <c r="AR163" s="517"/>
      <c r="AS163" s="518"/>
      <c r="AT163" s="518"/>
      <c r="AU163" s="518"/>
      <c r="AV163" s="518"/>
      <c r="AW163" s="1346"/>
    </row>
    <row r="164" spans="1:49" ht="25.05" hidden="1" customHeight="1" x14ac:dyDescent="0.45">
      <c r="A164" s="609">
        <f t="shared" si="2"/>
        <v>150</v>
      </c>
      <c r="B164" s="456"/>
      <c r="C164" s="1344"/>
      <c r="D164" s="511"/>
      <c r="E164" s="511"/>
      <c r="F164" s="511"/>
      <c r="G164" s="511"/>
      <c r="H164" s="511"/>
      <c r="I164" s="511"/>
      <c r="J164" s="511"/>
      <c r="K164" s="511"/>
      <c r="L164" s="511"/>
      <c r="M164" s="511"/>
      <c r="N164" s="511"/>
      <c r="O164" s="1345"/>
      <c r="P164" s="145"/>
      <c r="Q164" s="146"/>
      <c r="R164" s="511"/>
      <c r="S164" s="511"/>
      <c r="T164" s="511"/>
      <c r="U164" s="511"/>
      <c r="V164" s="511"/>
      <c r="W164" s="511"/>
      <c r="X164" s="511"/>
      <c r="Y164" s="511"/>
      <c r="Z164" s="511"/>
      <c r="AA164" s="511"/>
      <c r="AB164" s="511"/>
      <c r="AC164" s="511"/>
      <c r="AD164" s="511"/>
      <c r="AE164" s="511"/>
      <c r="AF164" s="511"/>
      <c r="AG164" s="511"/>
      <c r="AH164" s="511"/>
      <c r="AI164" s="514"/>
      <c r="AJ164" s="157"/>
      <c r="AK164" s="1344"/>
      <c r="AL164" s="511"/>
      <c r="AM164" s="511"/>
      <c r="AN164" s="511"/>
      <c r="AO164" s="511"/>
      <c r="AP164" s="511"/>
      <c r="AQ164" s="1345"/>
      <c r="AR164" s="517"/>
      <c r="AS164" s="518"/>
      <c r="AT164" s="518"/>
      <c r="AU164" s="518"/>
      <c r="AV164" s="518"/>
      <c r="AW164" s="1346"/>
    </row>
    <row r="165" spans="1:49" ht="25.05" hidden="1" customHeight="1" x14ac:dyDescent="0.45">
      <c r="A165" s="609">
        <f t="shared" si="2"/>
        <v>151</v>
      </c>
      <c r="B165" s="456"/>
      <c r="C165" s="1344"/>
      <c r="D165" s="511"/>
      <c r="E165" s="511"/>
      <c r="F165" s="511"/>
      <c r="G165" s="511"/>
      <c r="H165" s="511"/>
      <c r="I165" s="511"/>
      <c r="J165" s="511"/>
      <c r="K165" s="511"/>
      <c r="L165" s="511"/>
      <c r="M165" s="511"/>
      <c r="N165" s="511"/>
      <c r="O165" s="1345"/>
      <c r="P165" s="145"/>
      <c r="Q165" s="146"/>
      <c r="R165" s="511"/>
      <c r="S165" s="511"/>
      <c r="T165" s="511"/>
      <c r="U165" s="511"/>
      <c r="V165" s="511"/>
      <c r="W165" s="511"/>
      <c r="X165" s="511"/>
      <c r="Y165" s="511"/>
      <c r="Z165" s="511"/>
      <c r="AA165" s="511"/>
      <c r="AB165" s="511"/>
      <c r="AC165" s="511"/>
      <c r="AD165" s="511"/>
      <c r="AE165" s="511"/>
      <c r="AF165" s="511"/>
      <c r="AG165" s="511"/>
      <c r="AH165" s="511"/>
      <c r="AI165" s="514"/>
      <c r="AJ165" s="157"/>
      <c r="AK165" s="1344"/>
      <c r="AL165" s="511"/>
      <c r="AM165" s="511"/>
      <c r="AN165" s="511"/>
      <c r="AO165" s="511"/>
      <c r="AP165" s="511"/>
      <c r="AQ165" s="1345"/>
      <c r="AR165" s="517"/>
      <c r="AS165" s="518"/>
      <c r="AT165" s="518"/>
      <c r="AU165" s="518"/>
      <c r="AV165" s="518"/>
      <c r="AW165" s="1346"/>
    </row>
    <row r="166" spans="1:49" ht="25.05" hidden="1" customHeight="1" x14ac:dyDescent="0.45">
      <c r="A166" s="609">
        <f t="shared" si="2"/>
        <v>152</v>
      </c>
      <c r="B166" s="456"/>
      <c r="C166" s="1344"/>
      <c r="D166" s="511"/>
      <c r="E166" s="511"/>
      <c r="F166" s="511"/>
      <c r="G166" s="511"/>
      <c r="H166" s="511"/>
      <c r="I166" s="511"/>
      <c r="J166" s="511"/>
      <c r="K166" s="511"/>
      <c r="L166" s="511"/>
      <c r="M166" s="511"/>
      <c r="N166" s="511"/>
      <c r="O166" s="1345"/>
      <c r="P166" s="145"/>
      <c r="Q166" s="146"/>
      <c r="R166" s="511"/>
      <c r="S166" s="511"/>
      <c r="T166" s="511"/>
      <c r="U166" s="511"/>
      <c r="V166" s="511"/>
      <c r="W166" s="511"/>
      <c r="X166" s="511"/>
      <c r="Y166" s="511"/>
      <c r="Z166" s="511"/>
      <c r="AA166" s="511"/>
      <c r="AB166" s="511"/>
      <c r="AC166" s="511"/>
      <c r="AD166" s="511"/>
      <c r="AE166" s="511"/>
      <c r="AF166" s="511"/>
      <c r="AG166" s="511"/>
      <c r="AH166" s="511"/>
      <c r="AI166" s="514"/>
      <c r="AJ166" s="157"/>
      <c r="AK166" s="1344"/>
      <c r="AL166" s="511"/>
      <c r="AM166" s="511"/>
      <c r="AN166" s="511"/>
      <c r="AO166" s="511"/>
      <c r="AP166" s="511"/>
      <c r="AQ166" s="1345"/>
      <c r="AR166" s="517"/>
      <c r="AS166" s="518"/>
      <c r="AT166" s="518"/>
      <c r="AU166" s="518"/>
      <c r="AV166" s="518"/>
      <c r="AW166" s="1346"/>
    </row>
    <row r="167" spans="1:49" ht="25.05" hidden="1" customHeight="1" x14ac:dyDescent="0.45">
      <c r="A167" s="609">
        <f t="shared" si="2"/>
        <v>153</v>
      </c>
      <c r="B167" s="456"/>
      <c r="C167" s="1344"/>
      <c r="D167" s="511"/>
      <c r="E167" s="511"/>
      <c r="F167" s="511"/>
      <c r="G167" s="511"/>
      <c r="H167" s="511"/>
      <c r="I167" s="511"/>
      <c r="J167" s="511"/>
      <c r="K167" s="511"/>
      <c r="L167" s="511"/>
      <c r="M167" s="511"/>
      <c r="N167" s="511"/>
      <c r="O167" s="1345"/>
      <c r="P167" s="145"/>
      <c r="Q167" s="146"/>
      <c r="R167" s="511"/>
      <c r="S167" s="511"/>
      <c r="T167" s="511"/>
      <c r="U167" s="511"/>
      <c r="V167" s="511"/>
      <c r="W167" s="511"/>
      <c r="X167" s="511"/>
      <c r="Y167" s="511"/>
      <c r="Z167" s="511"/>
      <c r="AA167" s="511"/>
      <c r="AB167" s="511"/>
      <c r="AC167" s="511"/>
      <c r="AD167" s="511"/>
      <c r="AE167" s="511"/>
      <c r="AF167" s="511"/>
      <c r="AG167" s="511"/>
      <c r="AH167" s="511"/>
      <c r="AI167" s="514"/>
      <c r="AJ167" s="157"/>
      <c r="AK167" s="1344"/>
      <c r="AL167" s="511"/>
      <c r="AM167" s="511"/>
      <c r="AN167" s="511"/>
      <c r="AO167" s="511"/>
      <c r="AP167" s="511"/>
      <c r="AQ167" s="1345"/>
      <c r="AR167" s="517"/>
      <c r="AS167" s="518"/>
      <c r="AT167" s="518"/>
      <c r="AU167" s="518"/>
      <c r="AV167" s="518"/>
      <c r="AW167" s="1346"/>
    </row>
    <row r="168" spans="1:49" ht="25.05" hidden="1" customHeight="1" x14ac:dyDescent="0.45">
      <c r="A168" s="609">
        <f t="shared" si="2"/>
        <v>154</v>
      </c>
      <c r="B168" s="456"/>
      <c r="C168" s="1344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1345"/>
      <c r="P168" s="145"/>
      <c r="Q168" s="146"/>
      <c r="R168" s="511"/>
      <c r="S168" s="511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4"/>
      <c r="AJ168" s="157"/>
      <c r="AK168" s="1344"/>
      <c r="AL168" s="511"/>
      <c r="AM168" s="511"/>
      <c r="AN168" s="511"/>
      <c r="AO168" s="511"/>
      <c r="AP168" s="511"/>
      <c r="AQ168" s="1345"/>
      <c r="AR168" s="517"/>
      <c r="AS168" s="518"/>
      <c r="AT168" s="518"/>
      <c r="AU168" s="518"/>
      <c r="AV168" s="518"/>
      <c r="AW168" s="1346"/>
    </row>
    <row r="169" spans="1:49" ht="25.05" hidden="1" customHeight="1" x14ac:dyDescent="0.45">
      <c r="A169" s="609">
        <f t="shared" si="2"/>
        <v>155</v>
      </c>
      <c r="B169" s="456"/>
      <c r="C169" s="1344"/>
      <c r="D169" s="511"/>
      <c r="E169" s="511"/>
      <c r="F169" s="511"/>
      <c r="G169" s="511"/>
      <c r="H169" s="511"/>
      <c r="I169" s="511"/>
      <c r="J169" s="511"/>
      <c r="K169" s="511"/>
      <c r="L169" s="511"/>
      <c r="M169" s="511"/>
      <c r="N169" s="511"/>
      <c r="O169" s="1345"/>
      <c r="P169" s="145"/>
      <c r="Q169" s="146"/>
      <c r="R169" s="511"/>
      <c r="S169" s="511"/>
      <c r="T169" s="511"/>
      <c r="U169" s="511"/>
      <c r="V169" s="511"/>
      <c r="W169" s="511"/>
      <c r="X169" s="511"/>
      <c r="Y169" s="511"/>
      <c r="Z169" s="511"/>
      <c r="AA169" s="511"/>
      <c r="AB169" s="511"/>
      <c r="AC169" s="511"/>
      <c r="AD169" s="511"/>
      <c r="AE169" s="511"/>
      <c r="AF169" s="511"/>
      <c r="AG169" s="511"/>
      <c r="AH169" s="511"/>
      <c r="AI169" s="514"/>
      <c r="AJ169" s="157"/>
      <c r="AK169" s="1344"/>
      <c r="AL169" s="511"/>
      <c r="AM169" s="511"/>
      <c r="AN169" s="511"/>
      <c r="AO169" s="511"/>
      <c r="AP169" s="511"/>
      <c r="AQ169" s="1345"/>
      <c r="AR169" s="517"/>
      <c r="AS169" s="518"/>
      <c r="AT169" s="518"/>
      <c r="AU169" s="518"/>
      <c r="AV169" s="518"/>
      <c r="AW169" s="1346"/>
    </row>
    <row r="170" spans="1:49" ht="25.05" hidden="1" customHeight="1" x14ac:dyDescent="0.45">
      <c r="A170" s="609">
        <f t="shared" si="2"/>
        <v>156</v>
      </c>
      <c r="B170" s="456"/>
      <c r="C170" s="1344"/>
      <c r="D170" s="511"/>
      <c r="E170" s="511"/>
      <c r="F170" s="511"/>
      <c r="G170" s="511"/>
      <c r="H170" s="511"/>
      <c r="I170" s="511"/>
      <c r="J170" s="511"/>
      <c r="K170" s="511"/>
      <c r="L170" s="511"/>
      <c r="M170" s="511"/>
      <c r="N170" s="511"/>
      <c r="O170" s="1345"/>
      <c r="P170" s="145"/>
      <c r="Q170" s="146"/>
      <c r="R170" s="511"/>
      <c r="S170" s="511"/>
      <c r="T170" s="511"/>
      <c r="U170" s="511"/>
      <c r="V170" s="511"/>
      <c r="W170" s="511"/>
      <c r="X170" s="511"/>
      <c r="Y170" s="511"/>
      <c r="Z170" s="511"/>
      <c r="AA170" s="511"/>
      <c r="AB170" s="511"/>
      <c r="AC170" s="511"/>
      <c r="AD170" s="511"/>
      <c r="AE170" s="511"/>
      <c r="AF170" s="511"/>
      <c r="AG170" s="511"/>
      <c r="AH170" s="511"/>
      <c r="AI170" s="514"/>
      <c r="AJ170" s="157"/>
      <c r="AK170" s="1344"/>
      <c r="AL170" s="511"/>
      <c r="AM170" s="511"/>
      <c r="AN170" s="511"/>
      <c r="AO170" s="511"/>
      <c r="AP170" s="511"/>
      <c r="AQ170" s="1345"/>
      <c r="AR170" s="517"/>
      <c r="AS170" s="518"/>
      <c r="AT170" s="518"/>
      <c r="AU170" s="518"/>
      <c r="AV170" s="518"/>
      <c r="AW170" s="1346"/>
    </row>
    <row r="171" spans="1:49" ht="25.05" hidden="1" customHeight="1" x14ac:dyDescent="0.45">
      <c r="A171" s="609">
        <f t="shared" si="2"/>
        <v>157</v>
      </c>
      <c r="B171" s="456"/>
      <c r="C171" s="1344"/>
      <c r="D171" s="511"/>
      <c r="E171" s="511"/>
      <c r="F171" s="511"/>
      <c r="G171" s="511"/>
      <c r="H171" s="511"/>
      <c r="I171" s="511"/>
      <c r="J171" s="511"/>
      <c r="K171" s="511"/>
      <c r="L171" s="511"/>
      <c r="M171" s="511"/>
      <c r="N171" s="511"/>
      <c r="O171" s="1345"/>
      <c r="P171" s="145"/>
      <c r="Q171" s="146"/>
      <c r="R171" s="511"/>
      <c r="S171" s="511"/>
      <c r="T171" s="511"/>
      <c r="U171" s="511"/>
      <c r="V171" s="511"/>
      <c r="W171" s="511"/>
      <c r="X171" s="511"/>
      <c r="Y171" s="511"/>
      <c r="Z171" s="511"/>
      <c r="AA171" s="511"/>
      <c r="AB171" s="511"/>
      <c r="AC171" s="511"/>
      <c r="AD171" s="511"/>
      <c r="AE171" s="511"/>
      <c r="AF171" s="511"/>
      <c r="AG171" s="511"/>
      <c r="AH171" s="511"/>
      <c r="AI171" s="514"/>
      <c r="AJ171" s="157"/>
      <c r="AK171" s="1344"/>
      <c r="AL171" s="511"/>
      <c r="AM171" s="511"/>
      <c r="AN171" s="511"/>
      <c r="AO171" s="511"/>
      <c r="AP171" s="511"/>
      <c r="AQ171" s="1345"/>
      <c r="AR171" s="517"/>
      <c r="AS171" s="518"/>
      <c r="AT171" s="518"/>
      <c r="AU171" s="518"/>
      <c r="AV171" s="518"/>
      <c r="AW171" s="1346"/>
    </row>
    <row r="172" spans="1:49" ht="25.05" hidden="1" customHeight="1" x14ac:dyDescent="0.45">
      <c r="A172" s="609">
        <f t="shared" si="2"/>
        <v>158</v>
      </c>
      <c r="B172" s="456"/>
      <c r="C172" s="1344"/>
      <c r="D172" s="511"/>
      <c r="E172" s="511"/>
      <c r="F172" s="511"/>
      <c r="G172" s="511"/>
      <c r="H172" s="511"/>
      <c r="I172" s="511"/>
      <c r="J172" s="511"/>
      <c r="K172" s="511"/>
      <c r="L172" s="511"/>
      <c r="M172" s="511"/>
      <c r="N172" s="511"/>
      <c r="O172" s="1345"/>
      <c r="P172" s="145"/>
      <c r="Q172" s="146"/>
      <c r="R172" s="511"/>
      <c r="S172" s="511"/>
      <c r="T172" s="511"/>
      <c r="U172" s="511"/>
      <c r="V172" s="511"/>
      <c r="W172" s="511"/>
      <c r="X172" s="511"/>
      <c r="Y172" s="511"/>
      <c r="Z172" s="511"/>
      <c r="AA172" s="511"/>
      <c r="AB172" s="511"/>
      <c r="AC172" s="511"/>
      <c r="AD172" s="511"/>
      <c r="AE172" s="511"/>
      <c r="AF172" s="511"/>
      <c r="AG172" s="511"/>
      <c r="AH172" s="511"/>
      <c r="AI172" s="514"/>
      <c r="AJ172" s="157"/>
      <c r="AK172" s="1344"/>
      <c r="AL172" s="511"/>
      <c r="AM172" s="511"/>
      <c r="AN172" s="511"/>
      <c r="AO172" s="511"/>
      <c r="AP172" s="511"/>
      <c r="AQ172" s="1345"/>
      <c r="AR172" s="517"/>
      <c r="AS172" s="518"/>
      <c r="AT172" s="518"/>
      <c r="AU172" s="518"/>
      <c r="AV172" s="518"/>
      <c r="AW172" s="1346"/>
    </row>
    <row r="173" spans="1:49" ht="25.05" hidden="1" customHeight="1" x14ac:dyDescent="0.45">
      <c r="A173" s="609">
        <f t="shared" si="2"/>
        <v>159</v>
      </c>
      <c r="B173" s="456"/>
      <c r="C173" s="1344"/>
      <c r="D173" s="511"/>
      <c r="E173" s="511"/>
      <c r="F173" s="511"/>
      <c r="G173" s="511"/>
      <c r="H173" s="511"/>
      <c r="I173" s="511"/>
      <c r="J173" s="511"/>
      <c r="K173" s="511"/>
      <c r="L173" s="511"/>
      <c r="M173" s="511"/>
      <c r="N173" s="511"/>
      <c r="O173" s="1345"/>
      <c r="P173" s="145"/>
      <c r="Q173" s="146"/>
      <c r="R173" s="511"/>
      <c r="S173" s="511"/>
      <c r="T173" s="511"/>
      <c r="U173" s="511"/>
      <c r="V173" s="511"/>
      <c r="W173" s="511"/>
      <c r="X173" s="511"/>
      <c r="Y173" s="511"/>
      <c r="Z173" s="511"/>
      <c r="AA173" s="511"/>
      <c r="AB173" s="511"/>
      <c r="AC173" s="511"/>
      <c r="AD173" s="511"/>
      <c r="AE173" s="511"/>
      <c r="AF173" s="511"/>
      <c r="AG173" s="511"/>
      <c r="AH173" s="511"/>
      <c r="AI173" s="514"/>
      <c r="AJ173" s="157"/>
      <c r="AK173" s="1344"/>
      <c r="AL173" s="511"/>
      <c r="AM173" s="511"/>
      <c r="AN173" s="511"/>
      <c r="AO173" s="511"/>
      <c r="AP173" s="511"/>
      <c r="AQ173" s="1345"/>
      <c r="AR173" s="517"/>
      <c r="AS173" s="518"/>
      <c r="AT173" s="518"/>
      <c r="AU173" s="518"/>
      <c r="AV173" s="518"/>
      <c r="AW173" s="1346"/>
    </row>
    <row r="174" spans="1:49" ht="25.05" hidden="1" customHeight="1" x14ac:dyDescent="0.45">
      <c r="A174" s="609">
        <f t="shared" si="2"/>
        <v>160</v>
      </c>
      <c r="B174" s="456"/>
      <c r="C174" s="1344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1345"/>
      <c r="P174" s="145"/>
      <c r="Q174" s="146"/>
      <c r="R174" s="511"/>
      <c r="S174" s="511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4"/>
      <c r="AJ174" s="157"/>
      <c r="AK174" s="1344"/>
      <c r="AL174" s="511"/>
      <c r="AM174" s="511"/>
      <c r="AN174" s="511"/>
      <c r="AO174" s="511"/>
      <c r="AP174" s="511"/>
      <c r="AQ174" s="1345"/>
      <c r="AR174" s="517"/>
      <c r="AS174" s="518"/>
      <c r="AT174" s="518"/>
      <c r="AU174" s="518"/>
      <c r="AV174" s="518"/>
      <c r="AW174" s="1346"/>
    </row>
    <row r="175" spans="1:49" ht="25.05" hidden="1" customHeight="1" x14ac:dyDescent="0.45">
      <c r="A175" s="609">
        <f t="shared" si="2"/>
        <v>161</v>
      </c>
      <c r="B175" s="456"/>
      <c r="C175" s="1344"/>
      <c r="D175" s="511"/>
      <c r="E175" s="511"/>
      <c r="F175" s="511"/>
      <c r="G175" s="511"/>
      <c r="H175" s="511"/>
      <c r="I175" s="511"/>
      <c r="J175" s="511"/>
      <c r="K175" s="511"/>
      <c r="L175" s="511"/>
      <c r="M175" s="511"/>
      <c r="N175" s="511"/>
      <c r="O175" s="1345"/>
      <c r="P175" s="145"/>
      <c r="Q175" s="146"/>
      <c r="R175" s="511"/>
      <c r="S175" s="511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4"/>
      <c r="AJ175" s="157"/>
      <c r="AK175" s="1344"/>
      <c r="AL175" s="511"/>
      <c r="AM175" s="511"/>
      <c r="AN175" s="511"/>
      <c r="AO175" s="511"/>
      <c r="AP175" s="511"/>
      <c r="AQ175" s="1345"/>
      <c r="AR175" s="517"/>
      <c r="AS175" s="518"/>
      <c r="AT175" s="518"/>
      <c r="AU175" s="518"/>
      <c r="AV175" s="518"/>
      <c r="AW175" s="1346"/>
    </row>
    <row r="176" spans="1:49" ht="25.05" hidden="1" customHeight="1" x14ac:dyDescent="0.45">
      <c r="A176" s="609">
        <f t="shared" si="2"/>
        <v>162</v>
      </c>
      <c r="B176" s="456"/>
      <c r="C176" s="1344"/>
      <c r="D176" s="511"/>
      <c r="E176" s="511"/>
      <c r="F176" s="511"/>
      <c r="G176" s="511"/>
      <c r="H176" s="511"/>
      <c r="I176" s="511"/>
      <c r="J176" s="511"/>
      <c r="K176" s="511"/>
      <c r="L176" s="511"/>
      <c r="M176" s="511"/>
      <c r="N176" s="511"/>
      <c r="O176" s="1345"/>
      <c r="P176" s="145"/>
      <c r="Q176" s="146"/>
      <c r="R176" s="511"/>
      <c r="S176" s="511"/>
      <c r="T176" s="511"/>
      <c r="U176" s="511"/>
      <c r="V176" s="511"/>
      <c r="W176" s="511"/>
      <c r="X176" s="511"/>
      <c r="Y176" s="511"/>
      <c r="Z176" s="511"/>
      <c r="AA176" s="511"/>
      <c r="AB176" s="511"/>
      <c r="AC176" s="511"/>
      <c r="AD176" s="511"/>
      <c r="AE176" s="511"/>
      <c r="AF176" s="511"/>
      <c r="AG176" s="511"/>
      <c r="AH176" s="511"/>
      <c r="AI176" s="514"/>
      <c r="AJ176" s="157"/>
      <c r="AK176" s="1344"/>
      <c r="AL176" s="511"/>
      <c r="AM176" s="511"/>
      <c r="AN176" s="511"/>
      <c r="AO176" s="511"/>
      <c r="AP176" s="511"/>
      <c r="AQ176" s="1345"/>
      <c r="AR176" s="517"/>
      <c r="AS176" s="518"/>
      <c r="AT176" s="518"/>
      <c r="AU176" s="518"/>
      <c r="AV176" s="518"/>
      <c r="AW176" s="1346"/>
    </row>
    <row r="177" spans="1:49" ht="25.05" hidden="1" customHeight="1" x14ac:dyDescent="0.45">
      <c r="A177" s="609">
        <f t="shared" si="2"/>
        <v>163</v>
      </c>
      <c r="B177" s="456"/>
      <c r="C177" s="1344"/>
      <c r="D177" s="511"/>
      <c r="E177" s="511"/>
      <c r="F177" s="511"/>
      <c r="G177" s="511"/>
      <c r="H177" s="511"/>
      <c r="I177" s="511"/>
      <c r="J177" s="511"/>
      <c r="K177" s="511"/>
      <c r="L177" s="511"/>
      <c r="M177" s="511"/>
      <c r="N177" s="511"/>
      <c r="O177" s="1345"/>
      <c r="P177" s="145"/>
      <c r="Q177" s="146"/>
      <c r="R177" s="511"/>
      <c r="S177" s="511"/>
      <c r="T177" s="511"/>
      <c r="U177" s="511"/>
      <c r="V177" s="511"/>
      <c r="W177" s="511"/>
      <c r="X177" s="511"/>
      <c r="Y177" s="511"/>
      <c r="Z177" s="511"/>
      <c r="AA177" s="511"/>
      <c r="AB177" s="511"/>
      <c r="AC177" s="511"/>
      <c r="AD177" s="511"/>
      <c r="AE177" s="511"/>
      <c r="AF177" s="511"/>
      <c r="AG177" s="511"/>
      <c r="AH177" s="511"/>
      <c r="AI177" s="514"/>
      <c r="AJ177" s="157"/>
      <c r="AK177" s="1344"/>
      <c r="AL177" s="511"/>
      <c r="AM177" s="511"/>
      <c r="AN177" s="511"/>
      <c r="AO177" s="511"/>
      <c r="AP177" s="511"/>
      <c r="AQ177" s="1345"/>
      <c r="AR177" s="517"/>
      <c r="AS177" s="518"/>
      <c r="AT177" s="518"/>
      <c r="AU177" s="518"/>
      <c r="AV177" s="518"/>
      <c r="AW177" s="1346"/>
    </row>
    <row r="178" spans="1:49" ht="25.05" hidden="1" customHeight="1" x14ac:dyDescent="0.45">
      <c r="A178" s="609">
        <f t="shared" si="2"/>
        <v>164</v>
      </c>
      <c r="B178" s="456"/>
      <c r="C178" s="1344"/>
      <c r="D178" s="511"/>
      <c r="E178" s="511"/>
      <c r="F178" s="511"/>
      <c r="G178" s="511"/>
      <c r="H178" s="511"/>
      <c r="I178" s="511"/>
      <c r="J178" s="511"/>
      <c r="K178" s="511"/>
      <c r="L178" s="511"/>
      <c r="M178" s="511"/>
      <c r="N178" s="511"/>
      <c r="O178" s="1345"/>
      <c r="P178" s="145"/>
      <c r="Q178" s="146"/>
      <c r="R178" s="511"/>
      <c r="S178" s="511"/>
      <c r="T178" s="511"/>
      <c r="U178" s="511"/>
      <c r="V178" s="511"/>
      <c r="W178" s="511"/>
      <c r="X178" s="511"/>
      <c r="Y178" s="511"/>
      <c r="Z178" s="511"/>
      <c r="AA178" s="511"/>
      <c r="AB178" s="511"/>
      <c r="AC178" s="511"/>
      <c r="AD178" s="511"/>
      <c r="AE178" s="511"/>
      <c r="AF178" s="511"/>
      <c r="AG178" s="511"/>
      <c r="AH178" s="511"/>
      <c r="AI178" s="514"/>
      <c r="AJ178" s="157"/>
      <c r="AK178" s="1344"/>
      <c r="AL178" s="511"/>
      <c r="AM178" s="511"/>
      <c r="AN178" s="511"/>
      <c r="AO178" s="511"/>
      <c r="AP178" s="511"/>
      <c r="AQ178" s="1345"/>
      <c r="AR178" s="517"/>
      <c r="AS178" s="518"/>
      <c r="AT178" s="518"/>
      <c r="AU178" s="518"/>
      <c r="AV178" s="518"/>
      <c r="AW178" s="1346"/>
    </row>
    <row r="179" spans="1:49" ht="25.05" hidden="1" customHeight="1" x14ac:dyDescent="0.45">
      <c r="A179" s="609">
        <f t="shared" si="2"/>
        <v>165</v>
      </c>
      <c r="B179" s="456"/>
      <c r="C179" s="1344"/>
      <c r="D179" s="511"/>
      <c r="E179" s="511"/>
      <c r="F179" s="511"/>
      <c r="G179" s="511"/>
      <c r="H179" s="511"/>
      <c r="I179" s="511"/>
      <c r="J179" s="511"/>
      <c r="K179" s="511"/>
      <c r="L179" s="511"/>
      <c r="M179" s="511"/>
      <c r="N179" s="511"/>
      <c r="O179" s="1345"/>
      <c r="P179" s="145"/>
      <c r="Q179" s="146"/>
      <c r="R179" s="511"/>
      <c r="S179" s="511"/>
      <c r="T179" s="511"/>
      <c r="U179" s="511"/>
      <c r="V179" s="511"/>
      <c r="W179" s="511"/>
      <c r="X179" s="511"/>
      <c r="Y179" s="511"/>
      <c r="Z179" s="511"/>
      <c r="AA179" s="511"/>
      <c r="AB179" s="511"/>
      <c r="AC179" s="511"/>
      <c r="AD179" s="511"/>
      <c r="AE179" s="511"/>
      <c r="AF179" s="511"/>
      <c r="AG179" s="511"/>
      <c r="AH179" s="511"/>
      <c r="AI179" s="514"/>
      <c r="AJ179" s="157"/>
      <c r="AK179" s="1344"/>
      <c r="AL179" s="511"/>
      <c r="AM179" s="511"/>
      <c r="AN179" s="511"/>
      <c r="AO179" s="511"/>
      <c r="AP179" s="511"/>
      <c r="AQ179" s="1345"/>
      <c r="AR179" s="517"/>
      <c r="AS179" s="518"/>
      <c r="AT179" s="518"/>
      <c r="AU179" s="518"/>
      <c r="AV179" s="518"/>
      <c r="AW179" s="1346"/>
    </row>
    <row r="180" spans="1:49" ht="25.05" hidden="1" customHeight="1" x14ac:dyDescent="0.45">
      <c r="A180" s="609">
        <f t="shared" si="2"/>
        <v>166</v>
      </c>
      <c r="B180" s="456"/>
      <c r="C180" s="1344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1345"/>
      <c r="P180" s="145"/>
      <c r="Q180" s="146"/>
      <c r="R180" s="511"/>
      <c r="S180" s="511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4"/>
      <c r="AJ180" s="157"/>
      <c r="AK180" s="1344"/>
      <c r="AL180" s="511"/>
      <c r="AM180" s="511"/>
      <c r="AN180" s="511"/>
      <c r="AO180" s="511"/>
      <c r="AP180" s="511"/>
      <c r="AQ180" s="1345"/>
      <c r="AR180" s="517"/>
      <c r="AS180" s="518"/>
      <c r="AT180" s="518"/>
      <c r="AU180" s="518"/>
      <c r="AV180" s="518"/>
      <c r="AW180" s="1346"/>
    </row>
    <row r="181" spans="1:49" ht="25.05" hidden="1" customHeight="1" x14ac:dyDescent="0.45">
      <c r="A181" s="609">
        <f t="shared" si="2"/>
        <v>167</v>
      </c>
      <c r="B181" s="456"/>
      <c r="C181" s="1344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1345"/>
      <c r="P181" s="145"/>
      <c r="Q181" s="146"/>
      <c r="R181" s="511"/>
      <c r="S181" s="511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4"/>
      <c r="AJ181" s="157"/>
      <c r="AK181" s="1344"/>
      <c r="AL181" s="511"/>
      <c r="AM181" s="511"/>
      <c r="AN181" s="511"/>
      <c r="AO181" s="511"/>
      <c r="AP181" s="511"/>
      <c r="AQ181" s="1345"/>
      <c r="AR181" s="517"/>
      <c r="AS181" s="518"/>
      <c r="AT181" s="518"/>
      <c r="AU181" s="518"/>
      <c r="AV181" s="518"/>
      <c r="AW181" s="1346"/>
    </row>
    <row r="182" spans="1:49" ht="25.05" hidden="1" customHeight="1" x14ac:dyDescent="0.45">
      <c r="A182" s="609">
        <f t="shared" si="2"/>
        <v>168</v>
      </c>
      <c r="B182" s="456"/>
      <c r="C182" s="1344"/>
      <c r="D182" s="511"/>
      <c r="E182" s="511"/>
      <c r="F182" s="511"/>
      <c r="G182" s="511"/>
      <c r="H182" s="511"/>
      <c r="I182" s="511"/>
      <c r="J182" s="511"/>
      <c r="K182" s="511"/>
      <c r="L182" s="511"/>
      <c r="M182" s="511"/>
      <c r="N182" s="511"/>
      <c r="O182" s="1345"/>
      <c r="P182" s="145"/>
      <c r="Q182" s="146"/>
      <c r="R182" s="511"/>
      <c r="S182" s="511"/>
      <c r="T182" s="511"/>
      <c r="U182" s="511"/>
      <c r="V182" s="511"/>
      <c r="W182" s="511"/>
      <c r="X182" s="511"/>
      <c r="Y182" s="511"/>
      <c r="Z182" s="511"/>
      <c r="AA182" s="511"/>
      <c r="AB182" s="511"/>
      <c r="AC182" s="511"/>
      <c r="AD182" s="511"/>
      <c r="AE182" s="511"/>
      <c r="AF182" s="511"/>
      <c r="AG182" s="511"/>
      <c r="AH182" s="511"/>
      <c r="AI182" s="514"/>
      <c r="AJ182" s="157"/>
      <c r="AK182" s="1344"/>
      <c r="AL182" s="511"/>
      <c r="AM182" s="511"/>
      <c r="AN182" s="511"/>
      <c r="AO182" s="511"/>
      <c r="AP182" s="511"/>
      <c r="AQ182" s="1345"/>
      <c r="AR182" s="517"/>
      <c r="AS182" s="518"/>
      <c r="AT182" s="518"/>
      <c r="AU182" s="518"/>
      <c r="AV182" s="518"/>
      <c r="AW182" s="1346"/>
    </row>
    <row r="183" spans="1:49" ht="25.05" hidden="1" customHeight="1" x14ac:dyDescent="0.45">
      <c r="A183" s="609">
        <f t="shared" si="2"/>
        <v>169</v>
      </c>
      <c r="B183" s="456"/>
      <c r="C183" s="1344"/>
      <c r="D183" s="511"/>
      <c r="E183" s="511"/>
      <c r="F183" s="511"/>
      <c r="G183" s="511"/>
      <c r="H183" s="511"/>
      <c r="I183" s="511"/>
      <c r="J183" s="511"/>
      <c r="K183" s="511"/>
      <c r="L183" s="511"/>
      <c r="M183" s="511"/>
      <c r="N183" s="511"/>
      <c r="O183" s="1345"/>
      <c r="P183" s="145"/>
      <c r="Q183" s="146"/>
      <c r="R183" s="511"/>
      <c r="S183" s="511"/>
      <c r="T183" s="511"/>
      <c r="U183" s="511"/>
      <c r="V183" s="511"/>
      <c r="W183" s="511"/>
      <c r="X183" s="511"/>
      <c r="Y183" s="511"/>
      <c r="Z183" s="511"/>
      <c r="AA183" s="511"/>
      <c r="AB183" s="511"/>
      <c r="AC183" s="511"/>
      <c r="AD183" s="511"/>
      <c r="AE183" s="511"/>
      <c r="AF183" s="511"/>
      <c r="AG183" s="511"/>
      <c r="AH183" s="511"/>
      <c r="AI183" s="514"/>
      <c r="AJ183" s="157"/>
      <c r="AK183" s="1344"/>
      <c r="AL183" s="511"/>
      <c r="AM183" s="511"/>
      <c r="AN183" s="511"/>
      <c r="AO183" s="511"/>
      <c r="AP183" s="511"/>
      <c r="AQ183" s="1345"/>
      <c r="AR183" s="517"/>
      <c r="AS183" s="518"/>
      <c r="AT183" s="518"/>
      <c r="AU183" s="518"/>
      <c r="AV183" s="518"/>
      <c r="AW183" s="1346"/>
    </row>
    <row r="184" spans="1:49" ht="25.05" hidden="1" customHeight="1" x14ac:dyDescent="0.45">
      <c r="A184" s="609">
        <f t="shared" si="2"/>
        <v>170</v>
      </c>
      <c r="B184" s="456"/>
      <c r="C184" s="1344"/>
      <c r="D184" s="511"/>
      <c r="E184" s="511"/>
      <c r="F184" s="511"/>
      <c r="G184" s="511"/>
      <c r="H184" s="511"/>
      <c r="I184" s="511"/>
      <c r="J184" s="511"/>
      <c r="K184" s="511"/>
      <c r="L184" s="511"/>
      <c r="M184" s="511"/>
      <c r="N184" s="511"/>
      <c r="O184" s="1345"/>
      <c r="P184" s="145"/>
      <c r="Q184" s="146"/>
      <c r="R184" s="511"/>
      <c r="S184" s="511"/>
      <c r="T184" s="511"/>
      <c r="U184" s="511"/>
      <c r="V184" s="511"/>
      <c r="W184" s="511"/>
      <c r="X184" s="511"/>
      <c r="Y184" s="511"/>
      <c r="Z184" s="511"/>
      <c r="AA184" s="511"/>
      <c r="AB184" s="511"/>
      <c r="AC184" s="511"/>
      <c r="AD184" s="511"/>
      <c r="AE184" s="511"/>
      <c r="AF184" s="511"/>
      <c r="AG184" s="511"/>
      <c r="AH184" s="511"/>
      <c r="AI184" s="514"/>
      <c r="AJ184" s="157"/>
      <c r="AK184" s="1344"/>
      <c r="AL184" s="511"/>
      <c r="AM184" s="511"/>
      <c r="AN184" s="511"/>
      <c r="AO184" s="511"/>
      <c r="AP184" s="511"/>
      <c r="AQ184" s="1345"/>
      <c r="AR184" s="517"/>
      <c r="AS184" s="518"/>
      <c r="AT184" s="518"/>
      <c r="AU184" s="518"/>
      <c r="AV184" s="518"/>
      <c r="AW184" s="1346"/>
    </row>
    <row r="185" spans="1:49" ht="25.05" hidden="1" customHeight="1" x14ac:dyDescent="0.45">
      <c r="A185" s="609">
        <f t="shared" si="2"/>
        <v>171</v>
      </c>
      <c r="B185" s="456"/>
      <c r="C185" s="1344"/>
      <c r="D185" s="511"/>
      <c r="E185" s="511"/>
      <c r="F185" s="511"/>
      <c r="G185" s="511"/>
      <c r="H185" s="511"/>
      <c r="I185" s="511"/>
      <c r="J185" s="511"/>
      <c r="K185" s="511"/>
      <c r="L185" s="511"/>
      <c r="M185" s="511"/>
      <c r="N185" s="511"/>
      <c r="O185" s="1345"/>
      <c r="P185" s="145"/>
      <c r="Q185" s="146"/>
      <c r="R185" s="511"/>
      <c r="S185" s="511"/>
      <c r="T185" s="511"/>
      <c r="U185" s="511"/>
      <c r="V185" s="511"/>
      <c r="W185" s="511"/>
      <c r="X185" s="511"/>
      <c r="Y185" s="511"/>
      <c r="Z185" s="511"/>
      <c r="AA185" s="511"/>
      <c r="AB185" s="511"/>
      <c r="AC185" s="511"/>
      <c r="AD185" s="511"/>
      <c r="AE185" s="511"/>
      <c r="AF185" s="511"/>
      <c r="AG185" s="511"/>
      <c r="AH185" s="511"/>
      <c r="AI185" s="514"/>
      <c r="AJ185" s="157"/>
      <c r="AK185" s="1344"/>
      <c r="AL185" s="511"/>
      <c r="AM185" s="511"/>
      <c r="AN185" s="511"/>
      <c r="AO185" s="511"/>
      <c r="AP185" s="511"/>
      <c r="AQ185" s="1345"/>
      <c r="AR185" s="517"/>
      <c r="AS185" s="518"/>
      <c r="AT185" s="518"/>
      <c r="AU185" s="518"/>
      <c r="AV185" s="518"/>
      <c r="AW185" s="1346"/>
    </row>
    <row r="186" spans="1:49" ht="25.05" hidden="1" customHeight="1" x14ac:dyDescent="0.45">
      <c r="A186" s="609">
        <f t="shared" si="2"/>
        <v>172</v>
      </c>
      <c r="B186" s="456"/>
      <c r="C186" s="1344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1345"/>
      <c r="P186" s="145"/>
      <c r="Q186" s="146"/>
      <c r="R186" s="511"/>
      <c r="S186" s="511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4"/>
      <c r="AJ186" s="157"/>
      <c r="AK186" s="1344"/>
      <c r="AL186" s="511"/>
      <c r="AM186" s="511"/>
      <c r="AN186" s="511"/>
      <c r="AO186" s="511"/>
      <c r="AP186" s="511"/>
      <c r="AQ186" s="1345"/>
      <c r="AR186" s="517"/>
      <c r="AS186" s="518"/>
      <c r="AT186" s="518"/>
      <c r="AU186" s="518"/>
      <c r="AV186" s="518"/>
      <c r="AW186" s="1346"/>
    </row>
    <row r="187" spans="1:49" ht="25.05" hidden="1" customHeight="1" x14ac:dyDescent="0.45">
      <c r="A187" s="609">
        <f t="shared" si="2"/>
        <v>173</v>
      </c>
      <c r="B187" s="456"/>
      <c r="C187" s="1344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1345"/>
      <c r="P187" s="145"/>
      <c r="Q187" s="146"/>
      <c r="R187" s="511"/>
      <c r="S187" s="511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4"/>
      <c r="AJ187" s="157"/>
      <c r="AK187" s="1344"/>
      <c r="AL187" s="511"/>
      <c r="AM187" s="511"/>
      <c r="AN187" s="511"/>
      <c r="AO187" s="511"/>
      <c r="AP187" s="511"/>
      <c r="AQ187" s="1345"/>
      <c r="AR187" s="517"/>
      <c r="AS187" s="518"/>
      <c r="AT187" s="518"/>
      <c r="AU187" s="518"/>
      <c r="AV187" s="518"/>
      <c r="AW187" s="1346"/>
    </row>
    <row r="188" spans="1:49" ht="25.05" hidden="1" customHeight="1" x14ac:dyDescent="0.45">
      <c r="A188" s="609">
        <f t="shared" si="2"/>
        <v>174</v>
      </c>
      <c r="B188" s="456"/>
      <c r="C188" s="1344"/>
      <c r="D188" s="511"/>
      <c r="E188" s="511"/>
      <c r="F188" s="511"/>
      <c r="G188" s="511"/>
      <c r="H188" s="511"/>
      <c r="I188" s="511"/>
      <c r="J188" s="511"/>
      <c r="K188" s="511"/>
      <c r="L188" s="511"/>
      <c r="M188" s="511"/>
      <c r="N188" s="511"/>
      <c r="O188" s="1345"/>
      <c r="P188" s="145"/>
      <c r="Q188" s="146"/>
      <c r="R188" s="511"/>
      <c r="S188" s="511"/>
      <c r="T188" s="511"/>
      <c r="U188" s="511"/>
      <c r="V188" s="511"/>
      <c r="W188" s="511"/>
      <c r="X188" s="511"/>
      <c r="Y188" s="511"/>
      <c r="Z188" s="511"/>
      <c r="AA188" s="511"/>
      <c r="AB188" s="511"/>
      <c r="AC188" s="511"/>
      <c r="AD188" s="511"/>
      <c r="AE188" s="511"/>
      <c r="AF188" s="511"/>
      <c r="AG188" s="511"/>
      <c r="AH188" s="511"/>
      <c r="AI188" s="514"/>
      <c r="AJ188" s="157"/>
      <c r="AK188" s="1344"/>
      <c r="AL188" s="511"/>
      <c r="AM188" s="511"/>
      <c r="AN188" s="511"/>
      <c r="AO188" s="511"/>
      <c r="AP188" s="511"/>
      <c r="AQ188" s="1345"/>
      <c r="AR188" s="517"/>
      <c r="AS188" s="518"/>
      <c r="AT188" s="518"/>
      <c r="AU188" s="518"/>
      <c r="AV188" s="518"/>
      <c r="AW188" s="1346"/>
    </row>
    <row r="189" spans="1:49" ht="25.05" hidden="1" customHeight="1" x14ac:dyDescent="0.45">
      <c r="A189" s="609">
        <f t="shared" si="2"/>
        <v>175</v>
      </c>
      <c r="B189" s="456"/>
      <c r="C189" s="1344"/>
      <c r="D189" s="511"/>
      <c r="E189" s="511"/>
      <c r="F189" s="511"/>
      <c r="G189" s="511"/>
      <c r="H189" s="511"/>
      <c r="I189" s="511"/>
      <c r="J189" s="511"/>
      <c r="K189" s="511"/>
      <c r="L189" s="511"/>
      <c r="M189" s="511"/>
      <c r="N189" s="511"/>
      <c r="O189" s="1345"/>
      <c r="P189" s="145"/>
      <c r="Q189" s="146"/>
      <c r="R189" s="511"/>
      <c r="S189" s="511"/>
      <c r="T189" s="511"/>
      <c r="U189" s="511"/>
      <c r="V189" s="511"/>
      <c r="W189" s="511"/>
      <c r="X189" s="511"/>
      <c r="Y189" s="511"/>
      <c r="Z189" s="511"/>
      <c r="AA189" s="511"/>
      <c r="AB189" s="511"/>
      <c r="AC189" s="511"/>
      <c r="AD189" s="511"/>
      <c r="AE189" s="511"/>
      <c r="AF189" s="511"/>
      <c r="AG189" s="511"/>
      <c r="AH189" s="511"/>
      <c r="AI189" s="514"/>
      <c r="AJ189" s="157"/>
      <c r="AK189" s="1344"/>
      <c r="AL189" s="511"/>
      <c r="AM189" s="511"/>
      <c r="AN189" s="511"/>
      <c r="AO189" s="511"/>
      <c r="AP189" s="511"/>
      <c r="AQ189" s="1345"/>
      <c r="AR189" s="517"/>
      <c r="AS189" s="518"/>
      <c r="AT189" s="518"/>
      <c r="AU189" s="518"/>
      <c r="AV189" s="518"/>
      <c r="AW189" s="1346"/>
    </row>
    <row r="190" spans="1:49" ht="25.05" hidden="1" customHeight="1" x14ac:dyDescent="0.45">
      <c r="A190" s="609">
        <f t="shared" si="2"/>
        <v>176</v>
      </c>
      <c r="B190" s="456"/>
      <c r="C190" s="1344"/>
      <c r="D190" s="511"/>
      <c r="E190" s="511"/>
      <c r="F190" s="511"/>
      <c r="G190" s="511"/>
      <c r="H190" s="511"/>
      <c r="I190" s="511"/>
      <c r="J190" s="511"/>
      <c r="K190" s="511"/>
      <c r="L190" s="511"/>
      <c r="M190" s="511"/>
      <c r="N190" s="511"/>
      <c r="O190" s="1345"/>
      <c r="P190" s="145"/>
      <c r="Q190" s="146"/>
      <c r="R190" s="511"/>
      <c r="S190" s="511"/>
      <c r="T190" s="511"/>
      <c r="U190" s="511"/>
      <c r="V190" s="511"/>
      <c r="W190" s="511"/>
      <c r="X190" s="511"/>
      <c r="Y190" s="511"/>
      <c r="Z190" s="511"/>
      <c r="AA190" s="511"/>
      <c r="AB190" s="511"/>
      <c r="AC190" s="511"/>
      <c r="AD190" s="511"/>
      <c r="AE190" s="511"/>
      <c r="AF190" s="511"/>
      <c r="AG190" s="511"/>
      <c r="AH190" s="511"/>
      <c r="AI190" s="514"/>
      <c r="AJ190" s="157"/>
      <c r="AK190" s="1344"/>
      <c r="AL190" s="511"/>
      <c r="AM190" s="511"/>
      <c r="AN190" s="511"/>
      <c r="AO190" s="511"/>
      <c r="AP190" s="511"/>
      <c r="AQ190" s="1345"/>
      <c r="AR190" s="517"/>
      <c r="AS190" s="518"/>
      <c r="AT190" s="518"/>
      <c r="AU190" s="518"/>
      <c r="AV190" s="518"/>
      <c r="AW190" s="1346"/>
    </row>
    <row r="191" spans="1:49" ht="25.05" hidden="1" customHeight="1" x14ac:dyDescent="0.45">
      <c r="A191" s="609">
        <f t="shared" si="2"/>
        <v>177</v>
      </c>
      <c r="B191" s="456"/>
      <c r="C191" s="1344"/>
      <c r="D191" s="511"/>
      <c r="E191" s="511"/>
      <c r="F191" s="511"/>
      <c r="G191" s="511"/>
      <c r="H191" s="511"/>
      <c r="I191" s="511"/>
      <c r="J191" s="511"/>
      <c r="K191" s="511"/>
      <c r="L191" s="511"/>
      <c r="M191" s="511"/>
      <c r="N191" s="511"/>
      <c r="O191" s="1345"/>
      <c r="P191" s="145"/>
      <c r="Q191" s="146"/>
      <c r="R191" s="511"/>
      <c r="S191" s="511"/>
      <c r="T191" s="511"/>
      <c r="U191" s="511"/>
      <c r="V191" s="511"/>
      <c r="W191" s="511"/>
      <c r="X191" s="511"/>
      <c r="Y191" s="511"/>
      <c r="Z191" s="511"/>
      <c r="AA191" s="511"/>
      <c r="AB191" s="511"/>
      <c r="AC191" s="511"/>
      <c r="AD191" s="511"/>
      <c r="AE191" s="511"/>
      <c r="AF191" s="511"/>
      <c r="AG191" s="511"/>
      <c r="AH191" s="511"/>
      <c r="AI191" s="514"/>
      <c r="AJ191" s="157"/>
      <c r="AK191" s="1344"/>
      <c r="AL191" s="511"/>
      <c r="AM191" s="511"/>
      <c r="AN191" s="511"/>
      <c r="AO191" s="511"/>
      <c r="AP191" s="511"/>
      <c r="AQ191" s="1345"/>
      <c r="AR191" s="517"/>
      <c r="AS191" s="518"/>
      <c r="AT191" s="518"/>
      <c r="AU191" s="518"/>
      <c r="AV191" s="518"/>
      <c r="AW191" s="1346"/>
    </row>
    <row r="192" spans="1:49" ht="25.05" hidden="1" customHeight="1" x14ac:dyDescent="0.45">
      <c r="A192" s="609">
        <f t="shared" si="2"/>
        <v>178</v>
      </c>
      <c r="B192" s="456"/>
      <c r="C192" s="1344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1345"/>
      <c r="P192" s="145"/>
      <c r="Q192" s="146"/>
      <c r="R192" s="511"/>
      <c r="S192" s="511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4"/>
      <c r="AJ192" s="157"/>
      <c r="AK192" s="1344"/>
      <c r="AL192" s="511"/>
      <c r="AM192" s="511"/>
      <c r="AN192" s="511"/>
      <c r="AO192" s="511"/>
      <c r="AP192" s="511"/>
      <c r="AQ192" s="1345"/>
      <c r="AR192" s="517"/>
      <c r="AS192" s="518"/>
      <c r="AT192" s="518"/>
      <c r="AU192" s="518"/>
      <c r="AV192" s="518"/>
      <c r="AW192" s="1346"/>
    </row>
    <row r="193" spans="1:49" ht="25.05" hidden="1" customHeight="1" x14ac:dyDescent="0.45">
      <c r="A193" s="609">
        <f t="shared" si="2"/>
        <v>179</v>
      </c>
      <c r="B193" s="456"/>
      <c r="C193" s="1344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1345"/>
      <c r="P193" s="145"/>
      <c r="Q193" s="146"/>
      <c r="R193" s="511"/>
      <c r="S193" s="511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4"/>
      <c r="AJ193" s="157"/>
      <c r="AK193" s="1344"/>
      <c r="AL193" s="511"/>
      <c r="AM193" s="511"/>
      <c r="AN193" s="511"/>
      <c r="AO193" s="511"/>
      <c r="AP193" s="511"/>
      <c r="AQ193" s="1345"/>
      <c r="AR193" s="517"/>
      <c r="AS193" s="518"/>
      <c r="AT193" s="518"/>
      <c r="AU193" s="518"/>
      <c r="AV193" s="518"/>
      <c r="AW193" s="1346"/>
    </row>
    <row r="194" spans="1:49" ht="25.05" hidden="1" customHeight="1" x14ac:dyDescent="0.45">
      <c r="A194" s="609">
        <f t="shared" si="2"/>
        <v>180</v>
      </c>
      <c r="B194" s="456"/>
      <c r="C194" s="1344"/>
      <c r="D194" s="511"/>
      <c r="E194" s="511"/>
      <c r="F194" s="511"/>
      <c r="G194" s="511"/>
      <c r="H194" s="511"/>
      <c r="I194" s="511"/>
      <c r="J194" s="511"/>
      <c r="K194" s="511"/>
      <c r="L194" s="511"/>
      <c r="M194" s="511"/>
      <c r="N194" s="511"/>
      <c r="O194" s="1345"/>
      <c r="P194" s="145"/>
      <c r="Q194" s="146"/>
      <c r="R194" s="511"/>
      <c r="S194" s="511"/>
      <c r="T194" s="511"/>
      <c r="U194" s="511"/>
      <c r="V194" s="511"/>
      <c r="W194" s="511"/>
      <c r="X194" s="511"/>
      <c r="Y194" s="511"/>
      <c r="Z194" s="511"/>
      <c r="AA194" s="511"/>
      <c r="AB194" s="511"/>
      <c r="AC194" s="511"/>
      <c r="AD194" s="511"/>
      <c r="AE194" s="511"/>
      <c r="AF194" s="511"/>
      <c r="AG194" s="511"/>
      <c r="AH194" s="511"/>
      <c r="AI194" s="514"/>
      <c r="AJ194" s="157"/>
      <c r="AK194" s="1344"/>
      <c r="AL194" s="511"/>
      <c r="AM194" s="511"/>
      <c r="AN194" s="511"/>
      <c r="AO194" s="511"/>
      <c r="AP194" s="511"/>
      <c r="AQ194" s="1345"/>
      <c r="AR194" s="517"/>
      <c r="AS194" s="518"/>
      <c r="AT194" s="518"/>
      <c r="AU194" s="518"/>
      <c r="AV194" s="518"/>
      <c r="AW194" s="1346"/>
    </row>
    <row r="195" spans="1:49" ht="25.05" hidden="1" customHeight="1" x14ac:dyDescent="0.45">
      <c r="A195" s="609">
        <f t="shared" si="2"/>
        <v>181</v>
      </c>
      <c r="B195" s="456"/>
      <c r="C195" s="1344"/>
      <c r="D195" s="511"/>
      <c r="E195" s="511"/>
      <c r="F195" s="511"/>
      <c r="G195" s="511"/>
      <c r="H195" s="511"/>
      <c r="I195" s="511"/>
      <c r="J195" s="511"/>
      <c r="K195" s="511"/>
      <c r="L195" s="511"/>
      <c r="M195" s="511"/>
      <c r="N195" s="511"/>
      <c r="O195" s="1345"/>
      <c r="P195" s="145"/>
      <c r="Q195" s="146"/>
      <c r="R195" s="511"/>
      <c r="S195" s="511"/>
      <c r="T195" s="511"/>
      <c r="U195" s="511"/>
      <c r="V195" s="511"/>
      <c r="W195" s="511"/>
      <c r="X195" s="511"/>
      <c r="Y195" s="511"/>
      <c r="Z195" s="511"/>
      <c r="AA195" s="511"/>
      <c r="AB195" s="511"/>
      <c r="AC195" s="511"/>
      <c r="AD195" s="511"/>
      <c r="AE195" s="511"/>
      <c r="AF195" s="511"/>
      <c r="AG195" s="511"/>
      <c r="AH195" s="511"/>
      <c r="AI195" s="514"/>
      <c r="AJ195" s="157"/>
      <c r="AK195" s="1344"/>
      <c r="AL195" s="511"/>
      <c r="AM195" s="511"/>
      <c r="AN195" s="511"/>
      <c r="AO195" s="511"/>
      <c r="AP195" s="511"/>
      <c r="AQ195" s="1345"/>
      <c r="AR195" s="517"/>
      <c r="AS195" s="518"/>
      <c r="AT195" s="518"/>
      <c r="AU195" s="518"/>
      <c r="AV195" s="518"/>
      <c r="AW195" s="1346"/>
    </row>
    <row r="196" spans="1:49" ht="25.05" hidden="1" customHeight="1" x14ac:dyDescent="0.45">
      <c r="A196" s="609">
        <f t="shared" si="2"/>
        <v>182</v>
      </c>
      <c r="B196" s="456"/>
      <c r="C196" s="1344"/>
      <c r="D196" s="511"/>
      <c r="E196" s="511"/>
      <c r="F196" s="511"/>
      <c r="G196" s="511"/>
      <c r="H196" s="511"/>
      <c r="I196" s="511"/>
      <c r="J196" s="511"/>
      <c r="K196" s="511"/>
      <c r="L196" s="511"/>
      <c r="M196" s="511"/>
      <c r="N196" s="511"/>
      <c r="O196" s="1345"/>
      <c r="P196" s="145"/>
      <c r="Q196" s="146"/>
      <c r="R196" s="511"/>
      <c r="S196" s="511"/>
      <c r="T196" s="511"/>
      <c r="U196" s="511"/>
      <c r="V196" s="511"/>
      <c r="W196" s="511"/>
      <c r="X196" s="511"/>
      <c r="Y196" s="511"/>
      <c r="Z196" s="511"/>
      <c r="AA196" s="511"/>
      <c r="AB196" s="511"/>
      <c r="AC196" s="511"/>
      <c r="AD196" s="511"/>
      <c r="AE196" s="511"/>
      <c r="AF196" s="511"/>
      <c r="AG196" s="511"/>
      <c r="AH196" s="511"/>
      <c r="AI196" s="514"/>
      <c r="AJ196" s="157"/>
      <c r="AK196" s="1344"/>
      <c r="AL196" s="511"/>
      <c r="AM196" s="511"/>
      <c r="AN196" s="511"/>
      <c r="AO196" s="511"/>
      <c r="AP196" s="511"/>
      <c r="AQ196" s="1345"/>
      <c r="AR196" s="517"/>
      <c r="AS196" s="518"/>
      <c r="AT196" s="518"/>
      <c r="AU196" s="518"/>
      <c r="AV196" s="518"/>
      <c r="AW196" s="1346"/>
    </row>
    <row r="197" spans="1:49" ht="25.05" hidden="1" customHeight="1" x14ac:dyDescent="0.45">
      <c r="A197" s="609">
        <f t="shared" si="2"/>
        <v>183</v>
      </c>
      <c r="B197" s="456"/>
      <c r="C197" s="1344"/>
      <c r="D197" s="511"/>
      <c r="E197" s="511"/>
      <c r="F197" s="511"/>
      <c r="G197" s="511"/>
      <c r="H197" s="511"/>
      <c r="I197" s="511"/>
      <c r="J197" s="511"/>
      <c r="K197" s="511"/>
      <c r="L197" s="511"/>
      <c r="M197" s="511"/>
      <c r="N197" s="511"/>
      <c r="O197" s="1345"/>
      <c r="P197" s="145"/>
      <c r="Q197" s="146"/>
      <c r="R197" s="511"/>
      <c r="S197" s="511"/>
      <c r="T197" s="511"/>
      <c r="U197" s="511"/>
      <c r="V197" s="511"/>
      <c r="W197" s="511"/>
      <c r="X197" s="511"/>
      <c r="Y197" s="511"/>
      <c r="Z197" s="511"/>
      <c r="AA197" s="511"/>
      <c r="AB197" s="511"/>
      <c r="AC197" s="511"/>
      <c r="AD197" s="511"/>
      <c r="AE197" s="511"/>
      <c r="AF197" s="511"/>
      <c r="AG197" s="511"/>
      <c r="AH197" s="511"/>
      <c r="AI197" s="514"/>
      <c r="AJ197" s="157"/>
      <c r="AK197" s="1344"/>
      <c r="AL197" s="511"/>
      <c r="AM197" s="511"/>
      <c r="AN197" s="511"/>
      <c r="AO197" s="511"/>
      <c r="AP197" s="511"/>
      <c r="AQ197" s="1345"/>
      <c r="AR197" s="517"/>
      <c r="AS197" s="518"/>
      <c r="AT197" s="518"/>
      <c r="AU197" s="518"/>
      <c r="AV197" s="518"/>
      <c r="AW197" s="1346"/>
    </row>
    <row r="198" spans="1:49" ht="25.05" hidden="1" customHeight="1" x14ac:dyDescent="0.45">
      <c r="A198" s="609">
        <f t="shared" si="2"/>
        <v>184</v>
      </c>
      <c r="B198" s="456"/>
      <c r="C198" s="1344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1345"/>
      <c r="P198" s="145"/>
      <c r="Q198" s="146"/>
      <c r="R198" s="511"/>
      <c r="S198" s="511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4"/>
      <c r="AJ198" s="157"/>
      <c r="AK198" s="1344"/>
      <c r="AL198" s="511"/>
      <c r="AM198" s="511"/>
      <c r="AN198" s="511"/>
      <c r="AO198" s="511"/>
      <c r="AP198" s="511"/>
      <c r="AQ198" s="1345"/>
      <c r="AR198" s="517"/>
      <c r="AS198" s="518"/>
      <c r="AT198" s="518"/>
      <c r="AU198" s="518"/>
      <c r="AV198" s="518"/>
      <c r="AW198" s="1346"/>
    </row>
    <row r="199" spans="1:49" ht="25.05" hidden="1" customHeight="1" x14ac:dyDescent="0.45">
      <c r="A199" s="609">
        <f t="shared" si="2"/>
        <v>185</v>
      </c>
      <c r="B199" s="456"/>
      <c r="C199" s="1344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1345"/>
      <c r="P199" s="145"/>
      <c r="Q199" s="146"/>
      <c r="R199" s="511"/>
      <c r="S199" s="511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4"/>
      <c r="AJ199" s="157"/>
      <c r="AK199" s="1344"/>
      <c r="AL199" s="511"/>
      <c r="AM199" s="511"/>
      <c r="AN199" s="511"/>
      <c r="AO199" s="511"/>
      <c r="AP199" s="511"/>
      <c r="AQ199" s="1345"/>
      <c r="AR199" s="517"/>
      <c r="AS199" s="518"/>
      <c r="AT199" s="518"/>
      <c r="AU199" s="518"/>
      <c r="AV199" s="518"/>
      <c r="AW199" s="1346"/>
    </row>
    <row r="200" spans="1:49" ht="25.05" hidden="1" customHeight="1" x14ac:dyDescent="0.45">
      <c r="A200" s="609">
        <f t="shared" si="2"/>
        <v>186</v>
      </c>
      <c r="B200" s="456"/>
      <c r="C200" s="1344"/>
      <c r="D200" s="511"/>
      <c r="E200" s="511"/>
      <c r="F200" s="511"/>
      <c r="G200" s="511"/>
      <c r="H200" s="511"/>
      <c r="I200" s="511"/>
      <c r="J200" s="511"/>
      <c r="K200" s="511"/>
      <c r="L200" s="511"/>
      <c r="M200" s="511"/>
      <c r="N200" s="511"/>
      <c r="O200" s="1345"/>
      <c r="P200" s="145"/>
      <c r="Q200" s="146"/>
      <c r="R200" s="511"/>
      <c r="S200" s="511"/>
      <c r="T200" s="511"/>
      <c r="U200" s="511"/>
      <c r="V200" s="511"/>
      <c r="W200" s="511"/>
      <c r="X200" s="511"/>
      <c r="Y200" s="511"/>
      <c r="Z200" s="511"/>
      <c r="AA200" s="511"/>
      <c r="AB200" s="511"/>
      <c r="AC200" s="511"/>
      <c r="AD200" s="511"/>
      <c r="AE200" s="511"/>
      <c r="AF200" s="511"/>
      <c r="AG200" s="511"/>
      <c r="AH200" s="511"/>
      <c r="AI200" s="514"/>
      <c r="AJ200" s="157"/>
      <c r="AK200" s="1344"/>
      <c r="AL200" s="511"/>
      <c r="AM200" s="511"/>
      <c r="AN200" s="511"/>
      <c r="AO200" s="511"/>
      <c r="AP200" s="511"/>
      <c r="AQ200" s="1345"/>
      <c r="AR200" s="517"/>
      <c r="AS200" s="518"/>
      <c r="AT200" s="518"/>
      <c r="AU200" s="518"/>
      <c r="AV200" s="518"/>
      <c r="AW200" s="1346"/>
    </row>
    <row r="201" spans="1:49" ht="25.05" hidden="1" customHeight="1" x14ac:dyDescent="0.45">
      <c r="A201" s="609">
        <f t="shared" ref="A201:A264" si="3">+A200+1</f>
        <v>187</v>
      </c>
      <c r="B201" s="456"/>
      <c r="C201" s="1344"/>
      <c r="D201" s="511"/>
      <c r="E201" s="511"/>
      <c r="F201" s="511"/>
      <c r="G201" s="511"/>
      <c r="H201" s="511"/>
      <c r="I201" s="511"/>
      <c r="J201" s="511"/>
      <c r="K201" s="511"/>
      <c r="L201" s="511"/>
      <c r="M201" s="511"/>
      <c r="N201" s="511"/>
      <c r="O201" s="1345"/>
      <c r="P201" s="145"/>
      <c r="Q201" s="146"/>
      <c r="R201" s="511"/>
      <c r="S201" s="511"/>
      <c r="T201" s="511"/>
      <c r="U201" s="511"/>
      <c r="V201" s="511"/>
      <c r="W201" s="511"/>
      <c r="X201" s="511"/>
      <c r="Y201" s="511"/>
      <c r="Z201" s="511"/>
      <c r="AA201" s="511"/>
      <c r="AB201" s="511"/>
      <c r="AC201" s="511"/>
      <c r="AD201" s="511"/>
      <c r="AE201" s="511"/>
      <c r="AF201" s="511"/>
      <c r="AG201" s="511"/>
      <c r="AH201" s="511"/>
      <c r="AI201" s="514"/>
      <c r="AJ201" s="157"/>
      <c r="AK201" s="1344"/>
      <c r="AL201" s="511"/>
      <c r="AM201" s="511"/>
      <c r="AN201" s="511"/>
      <c r="AO201" s="511"/>
      <c r="AP201" s="511"/>
      <c r="AQ201" s="1345"/>
      <c r="AR201" s="517"/>
      <c r="AS201" s="518"/>
      <c r="AT201" s="518"/>
      <c r="AU201" s="518"/>
      <c r="AV201" s="518"/>
      <c r="AW201" s="1346"/>
    </row>
    <row r="202" spans="1:49" ht="25.05" hidden="1" customHeight="1" x14ac:dyDescent="0.45">
      <c r="A202" s="609">
        <f t="shared" si="3"/>
        <v>188</v>
      </c>
      <c r="B202" s="456"/>
      <c r="C202" s="1344"/>
      <c r="D202" s="511"/>
      <c r="E202" s="511"/>
      <c r="F202" s="511"/>
      <c r="G202" s="511"/>
      <c r="H202" s="511"/>
      <c r="I202" s="511"/>
      <c r="J202" s="511"/>
      <c r="K202" s="511"/>
      <c r="L202" s="511"/>
      <c r="M202" s="511"/>
      <c r="N202" s="511"/>
      <c r="O202" s="1345"/>
      <c r="P202" s="145"/>
      <c r="Q202" s="146"/>
      <c r="R202" s="511"/>
      <c r="S202" s="511"/>
      <c r="T202" s="511"/>
      <c r="U202" s="511"/>
      <c r="V202" s="511"/>
      <c r="W202" s="511"/>
      <c r="X202" s="511"/>
      <c r="Y202" s="511"/>
      <c r="Z202" s="511"/>
      <c r="AA202" s="511"/>
      <c r="AB202" s="511"/>
      <c r="AC202" s="511"/>
      <c r="AD202" s="511"/>
      <c r="AE202" s="511"/>
      <c r="AF202" s="511"/>
      <c r="AG202" s="511"/>
      <c r="AH202" s="511"/>
      <c r="AI202" s="514"/>
      <c r="AJ202" s="157"/>
      <c r="AK202" s="1344"/>
      <c r="AL202" s="511"/>
      <c r="AM202" s="511"/>
      <c r="AN202" s="511"/>
      <c r="AO202" s="511"/>
      <c r="AP202" s="511"/>
      <c r="AQ202" s="1345"/>
      <c r="AR202" s="517"/>
      <c r="AS202" s="518"/>
      <c r="AT202" s="518"/>
      <c r="AU202" s="518"/>
      <c r="AV202" s="518"/>
      <c r="AW202" s="1346"/>
    </row>
    <row r="203" spans="1:49" ht="25.05" hidden="1" customHeight="1" x14ac:dyDescent="0.45">
      <c r="A203" s="609">
        <f t="shared" si="3"/>
        <v>189</v>
      </c>
      <c r="B203" s="456"/>
      <c r="C203" s="1344"/>
      <c r="D203" s="511"/>
      <c r="E203" s="511"/>
      <c r="F203" s="511"/>
      <c r="G203" s="511"/>
      <c r="H203" s="511"/>
      <c r="I203" s="511"/>
      <c r="J203" s="511"/>
      <c r="K203" s="511"/>
      <c r="L203" s="511"/>
      <c r="M203" s="511"/>
      <c r="N203" s="511"/>
      <c r="O203" s="1345"/>
      <c r="P203" s="145"/>
      <c r="Q203" s="146"/>
      <c r="R203" s="511"/>
      <c r="S203" s="511"/>
      <c r="T203" s="511"/>
      <c r="U203" s="511"/>
      <c r="V203" s="511"/>
      <c r="W203" s="511"/>
      <c r="X203" s="511"/>
      <c r="Y203" s="511"/>
      <c r="Z203" s="511"/>
      <c r="AA203" s="511"/>
      <c r="AB203" s="511"/>
      <c r="AC203" s="511"/>
      <c r="AD203" s="511"/>
      <c r="AE203" s="511"/>
      <c r="AF203" s="511"/>
      <c r="AG203" s="511"/>
      <c r="AH203" s="511"/>
      <c r="AI203" s="514"/>
      <c r="AJ203" s="157"/>
      <c r="AK203" s="1344"/>
      <c r="AL203" s="511"/>
      <c r="AM203" s="511"/>
      <c r="AN203" s="511"/>
      <c r="AO203" s="511"/>
      <c r="AP203" s="511"/>
      <c r="AQ203" s="1345"/>
      <c r="AR203" s="517"/>
      <c r="AS203" s="518"/>
      <c r="AT203" s="518"/>
      <c r="AU203" s="518"/>
      <c r="AV203" s="518"/>
      <c r="AW203" s="1346"/>
    </row>
    <row r="204" spans="1:49" ht="25.05" hidden="1" customHeight="1" x14ac:dyDescent="0.45">
      <c r="A204" s="609">
        <f t="shared" si="3"/>
        <v>190</v>
      </c>
      <c r="B204" s="456"/>
      <c r="C204" s="1344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1345"/>
      <c r="P204" s="145"/>
      <c r="Q204" s="146"/>
      <c r="R204" s="511"/>
      <c r="S204" s="511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4"/>
      <c r="AJ204" s="157"/>
      <c r="AK204" s="1344"/>
      <c r="AL204" s="511"/>
      <c r="AM204" s="511"/>
      <c r="AN204" s="511"/>
      <c r="AO204" s="511"/>
      <c r="AP204" s="511"/>
      <c r="AQ204" s="1345"/>
      <c r="AR204" s="517"/>
      <c r="AS204" s="518"/>
      <c r="AT204" s="518"/>
      <c r="AU204" s="518"/>
      <c r="AV204" s="518"/>
      <c r="AW204" s="1346"/>
    </row>
    <row r="205" spans="1:49" ht="25.05" hidden="1" customHeight="1" x14ac:dyDescent="0.45">
      <c r="A205" s="609">
        <f t="shared" si="3"/>
        <v>191</v>
      </c>
      <c r="B205" s="456"/>
      <c r="C205" s="1344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1345"/>
      <c r="P205" s="145"/>
      <c r="Q205" s="146"/>
      <c r="R205" s="511"/>
      <c r="S205" s="511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511"/>
      <c r="AF205" s="511"/>
      <c r="AG205" s="511"/>
      <c r="AH205" s="511"/>
      <c r="AI205" s="514"/>
      <c r="AJ205" s="157"/>
      <c r="AK205" s="1344"/>
      <c r="AL205" s="511"/>
      <c r="AM205" s="511"/>
      <c r="AN205" s="511"/>
      <c r="AO205" s="511"/>
      <c r="AP205" s="511"/>
      <c r="AQ205" s="1345"/>
      <c r="AR205" s="517"/>
      <c r="AS205" s="518"/>
      <c r="AT205" s="518"/>
      <c r="AU205" s="518"/>
      <c r="AV205" s="518"/>
      <c r="AW205" s="1346"/>
    </row>
    <row r="206" spans="1:49" ht="25.05" hidden="1" customHeight="1" x14ac:dyDescent="0.45">
      <c r="A206" s="609">
        <f t="shared" si="3"/>
        <v>192</v>
      </c>
      <c r="B206" s="456"/>
      <c r="C206" s="1344"/>
      <c r="D206" s="511"/>
      <c r="E206" s="511"/>
      <c r="F206" s="511"/>
      <c r="G206" s="511"/>
      <c r="H206" s="511"/>
      <c r="I206" s="511"/>
      <c r="J206" s="511"/>
      <c r="K206" s="511"/>
      <c r="L206" s="511"/>
      <c r="M206" s="511"/>
      <c r="N206" s="511"/>
      <c r="O206" s="1345"/>
      <c r="P206" s="145"/>
      <c r="Q206" s="146"/>
      <c r="R206" s="511"/>
      <c r="S206" s="511"/>
      <c r="T206" s="511"/>
      <c r="U206" s="511"/>
      <c r="V206" s="511"/>
      <c r="W206" s="511"/>
      <c r="X206" s="511"/>
      <c r="Y206" s="511"/>
      <c r="Z206" s="511"/>
      <c r="AA206" s="511"/>
      <c r="AB206" s="511"/>
      <c r="AC206" s="511"/>
      <c r="AD206" s="511"/>
      <c r="AE206" s="511"/>
      <c r="AF206" s="511"/>
      <c r="AG206" s="511"/>
      <c r="AH206" s="511"/>
      <c r="AI206" s="514"/>
      <c r="AJ206" s="157"/>
      <c r="AK206" s="1344"/>
      <c r="AL206" s="511"/>
      <c r="AM206" s="511"/>
      <c r="AN206" s="511"/>
      <c r="AO206" s="511"/>
      <c r="AP206" s="511"/>
      <c r="AQ206" s="1345"/>
      <c r="AR206" s="517"/>
      <c r="AS206" s="518"/>
      <c r="AT206" s="518"/>
      <c r="AU206" s="518"/>
      <c r="AV206" s="518"/>
      <c r="AW206" s="1346"/>
    </row>
    <row r="207" spans="1:49" ht="25.05" hidden="1" customHeight="1" x14ac:dyDescent="0.45">
      <c r="A207" s="609">
        <f t="shared" si="3"/>
        <v>193</v>
      </c>
      <c r="B207" s="456"/>
      <c r="C207" s="1344"/>
      <c r="D207" s="511"/>
      <c r="E207" s="511"/>
      <c r="F207" s="511"/>
      <c r="G207" s="511"/>
      <c r="H207" s="511"/>
      <c r="I207" s="511"/>
      <c r="J207" s="511"/>
      <c r="K207" s="511"/>
      <c r="L207" s="511"/>
      <c r="M207" s="511"/>
      <c r="N207" s="511"/>
      <c r="O207" s="1345"/>
      <c r="P207" s="145"/>
      <c r="Q207" s="146"/>
      <c r="R207" s="511"/>
      <c r="S207" s="511"/>
      <c r="T207" s="511"/>
      <c r="U207" s="511"/>
      <c r="V207" s="511"/>
      <c r="W207" s="511"/>
      <c r="X207" s="511"/>
      <c r="Y207" s="511"/>
      <c r="Z207" s="511"/>
      <c r="AA207" s="511"/>
      <c r="AB207" s="511"/>
      <c r="AC207" s="511"/>
      <c r="AD207" s="511"/>
      <c r="AE207" s="511"/>
      <c r="AF207" s="511"/>
      <c r="AG207" s="511"/>
      <c r="AH207" s="511"/>
      <c r="AI207" s="514"/>
      <c r="AJ207" s="157"/>
      <c r="AK207" s="1344"/>
      <c r="AL207" s="511"/>
      <c r="AM207" s="511"/>
      <c r="AN207" s="511"/>
      <c r="AO207" s="511"/>
      <c r="AP207" s="511"/>
      <c r="AQ207" s="1345"/>
      <c r="AR207" s="517"/>
      <c r="AS207" s="518"/>
      <c r="AT207" s="518"/>
      <c r="AU207" s="518"/>
      <c r="AV207" s="518"/>
      <c r="AW207" s="1346"/>
    </row>
    <row r="208" spans="1:49" ht="25.05" hidden="1" customHeight="1" x14ac:dyDescent="0.45">
      <c r="A208" s="609">
        <f t="shared" si="3"/>
        <v>194</v>
      </c>
      <c r="B208" s="456"/>
      <c r="C208" s="1344"/>
      <c r="D208" s="511"/>
      <c r="E208" s="511"/>
      <c r="F208" s="511"/>
      <c r="G208" s="511"/>
      <c r="H208" s="511"/>
      <c r="I208" s="511"/>
      <c r="J208" s="511"/>
      <c r="K208" s="511"/>
      <c r="L208" s="511"/>
      <c r="M208" s="511"/>
      <c r="N208" s="511"/>
      <c r="O208" s="1345"/>
      <c r="P208" s="145"/>
      <c r="Q208" s="146"/>
      <c r="R208" s="511"/>
      <c r="S208" s="511"/>
      <c r="T208" s="511"/>
      <c r="U208" s="511"/>
      <c r="V208" s="511"/>
      <c r="W208" s="511"/>
      <c r="X208" s="511"/>
      <c r="Y208" s="511"/>
      <c r="Z208" s="511"/>
      <c r="AA208" s="511"/>
      <c r="AB208" s="511"/>
      <c r="AC208" s="511"/>
      <c r="AD208" s="511"/>
      <c r="AE208" s="511"/>
      <c r="AF208" s="511"/>
      <c r="AG208" s="511"/>
      <c r="AH208" s="511"/>
      <c r="AI208" s="514"/>
      <c r="AJ208" s="157"/>
      <c r="AK208" s="1344"/>
      <c r="AL208" s="511"/>
      <c r="AM208" s="511"/>
      <c r="AN208" s="511"/>
      <c r="AO208" s="511"/>
      <c r="AP208" s="511"/>
      <c r="AQ208" s="1345"/>
      <c r="AR208" s="517"/>
      <c r="AS208" s="518"/>
      <c r="AT208" s="518"/>
      <c r="AU208" s="518"/>
      <c r="AV208" s="518"/>
      <c r="AW208" s="1346"/>
    </row>
    <row r="209" spans="1:49" ht="25.05" hidden="1" customHeight="1" x14ac:dyDescent="0.45">
      <c r="A209" s="609">
        <f t="shared" si="3"/>
        <v>195</v>
      </c>
      <c r="B209" s="456"/>
      <c r="C209" s="1344"/>
      <c r="D209" s="511"/>
      <c r="E209" s="511"/>
      <c r="F209" s="511"/>
      <c r="G209" s="511"/>
      <c r="H209" s="511"/>
      <c r="I209" s="511"/>
      <c r="J209" s="511"/>
      <c r="K209" s="511"/>
      <c r="L209" s="511"/>
      <c r="M209" s="511"/>
      <c r="N209" s="511"/>
      <c r="O209" s="1345"/>
      <c r="P209" s="145"/>
      <c r="Q209" s="146"/>
      <c r="R209" s="511"/>
      <c r="S209" s="511"/>
      <c r="T209" s="511"/>
      <c r="U209" s="511"/>
      <c r="V209" s="511"/>
      <c r="W209" s="511"/>
      <c r="X209" s="511"/>
      <c r="Y209" s="511"/>
      <c r="Z209" s="511"/>
      <c r="AA209" s="511"/>
      <c r="AB209" s="511"/>
      <c r="AC209" s="511"/>
      <c r="AD209" s="511"/>
      <c r="AE209" s="511"/>
      <c r="AF209" s="511"/>
      <c r="AG209" s="511"/>
      <c r="AH209" s="511"/>
      <c r="AI209" s="514"/>
      <c r="AJ209" s="157"/>
      <c r="AK209" s="1344"/>
      <c r="AL209" s="511"/>
      <c r="AM209" s="511"/>
      <c r="AN209" s="511"/>
      <c r="AO209" s="511"/>
      <c r="AP209" s="511"/>
      <c r="AQ209" s="1345"/>
      <c r="AR209" s="517"/>
      <c r="AS209" s="518"/>
      <c r="AT209" s="518"/>
      <c r="AU209" s="518"/>
      <c r="AV209" s="518"/>
      <c r="AW209" s="1346"/>
    </row>
    <row r="210" spans="1:49" ht="25.05" hidden="1" customHeight="1" x14ac:dyDescent="0.45">
      <c r="A210" s="609">
        <f t="shared" si="3"/>
        <v>196</v>
      </c>
      <c r="B210" s="456"/>
      <c r="C210" s="1344"/>
      <c r="D210" s="511"/>
      <c r="E210" s="511"/>
      <c r="F210" s="511"/>
      <c r="G210" s="511"/>
      <c r="H210" s="511"/>
      <c r="I210" s="511"/>
      <c r="J210" s="511"/>
      <c r="K210" s="511"/>
      <c r="L210" s="511"/>
      <c r="M210" s="511"/>
      <c r="N210" s="511"/>
      <c r="O210" s="1345"/>
      <c r="P210" s="145"/>
      <c r="Q210" s="146"/>
      <c r="R210" s="511"/>
      <c r="S210" s="511"/>
      <c r="T210" s="511"/>
      <c r="U210" s="511"/>
      <c r="V210" s="511"/>
      <c r="W210" s="511"/>
      <c r="X210" s="511"/>
      <c r="Y210" s="511"/>
      <c r="Z210" s="511"/>
      <c r="AA210" s="511"/>
      <c r="AB210" s="511"/>
      <c r="AC210" s="511"/>
      <c r="AD210" s="511"/>
      <c r="AE210" s="511"/>
      <c r="AF210" s="511"/>
      <c r="AG210" s="511"/>
      <c r="AH210" s="511"/>
      <c r="AI210" s="514"/>
      <c r="AJ210" s="157"/>
      <c r="AK210" s="1344"/>
      <c r="AL210" s="511"/>
      <c r="AM210" s="511"/>
      <c r="AN210" s="511"/>
      <c r="AO210" s="511"/>
      <c r="AP210" s="511"/>
      <c r="AQ210" s="1345"/>
      <c r="AR210" s="517"/>
      <c r="AS210" s="518"/>
      <c r="AT210" s="518"/>
      <c r="AU210" s="518"/>
      <c r="AV210" s="518"/>
      <c r="AW210" s="1346"/>
    </row>
    <row r="211" spans="1:49" ht="25.05" hidden="1" customHeight="1" x14ac:dyDescent="0.45">
      <c r="A211" s="609">
        <f t="shared" si="3"/>
        <v>197</v>
      </c>
      <c r="B211" s="456"/>
      <c r="C211" s="1344"/>
      <c r="D211" s="511"/>
      <c r="E211" s="511"/>
      <c r="F211" s="511"/>
      <c r="G211" s="511"/>
      <c r="H211" s="511"/>
      <c r="I211" s="511"/>
      <c r="J211" s="511"/>
      <c r="K211" s="511"/>
      <c r="L211" s="511"/>
      <c r="M211" s="511"/>
      <c r="N211" s="511"/>
      <c r="O211" s="1345"/>
      <c r="P211" s="145"/>
      <c r="Q211" s="146"/>
      <c r="R211" s="511"/>
      <c r="S211" s="511"/>
      <c r="T211" s="511"/>
      <c r="U211" s="511"/>
      <c r="V211" s="511"/>
      <c r="W211" s="511"/>
      <c r="X211" s="511"/>
      <c r="Y211" s="511"/>
      <c r="Z211" s="511"/>
      <c r="AA211" s="511"/>
      <c r="AB211" s="511"/>
      <c r="AC211" s="511"/>
      <c r="AD211" s="511"/>
      <c r="AE211" s="511"/>
      <c r="AF211" s="511"/>
      <c r="AG211" s="511"/>
      <c r="AH211" s="511"/>
      <c r="AI211" s="514"/>
      <c r="AJ211" s="157"/>
      <c r="AK211" s="1344"/>
      <c r="AL211" s="511"/>
      <c r="AM211" s="511"/>
      <c r="AN211" s="511"/>
      <c r="AO211" s="511"/>
      <c r="AP211" s="511"/>
      <c r="AQ211" s="1345"/>
      <c r="AR211" s="517"/>
      <c r="AS211" s="518"/>
      <c r="AT211" s="518"/>
      <c r="AU211" s="518"/>
      <c r="AV211" s="518"/>
      <c r="AW211" s="1346"/>
    </row>
    <row r="212" spans="1:49" ht="25.05" hidden="1" customHeight="1" x14ac:dyDescent="0.45">
      <c r="A212" s="609">
        <f t="shared" si="3"/>
        <v>198</v>
      </c>
      <c r="B212" s="456"/>
      <c r="C212" s="1344"/>
      <c r="D212" s="511"/>
      <c r="E212" s="511"/>
      <c r="F212" s="511"/>
      <c r="G212" s="511"/>
      <c r="H212" s="511"/>
      <c r="I212" s="511"/>
      <c r="J212" s="511"/>
      <c r="K212" s="511"/>
      <c r="L212" s="511"/>
      <c r="M212" s="511"/>
      <c r="N212" s="511"/>
      <c r="O212" s="1345"/>
      <c r="P212" s="145"/>
      <c r="Q212" s="146"/>
      <c r="R212" s="511"/>
      <c r="S212" s="511"/>
      <c r="T212" s="511"/>
      <c r="U212" s="511"/>
      <c r="V212" s="511"/>
      <c r="W212" s="511"/>
      <c r="X212" s="511"/>
      <c r="Y212" s="511"/>
      <c r="Z212" s="511"/>
      <c r="AA212" s="511"/>
      <c r="AB212" s="511"/>
      <c r="AC212" s="511"/>
      <c r="AD212" s="511"/>
      <c r="AE212" s="511"/>
      <c r="AF212" s="511"/>
      <c r="AG212" s="511"/>
      <c r="AH212" s="511"/>
      <c r="AI212" s="514"/>
      <c r="AJ212" s="157"/>
      <c r="AK212" s="1344"/>
      <c r="AL212" s="511"/>
      <c r="AM212" s="511"/>
      <c r="AN212" s="511"/>
      <c r="AO212" s="511"/>
      <c r="AP212" s="511"/>
      <c r="AQ212" s="1345"/>
      <c r="AR212" s="517"/>
      <c r="AS212" s="518"/>
      <c r="AT212" s="518"/>
      <c r="AU212" s="518"/>
      <c r="AV212" s="518"/>
      <c r="AW212" s="1346"/>
    </row>
    <row r="213" spans="1:49" ht="25.05" hidden="1" customHeight="1" x14ac:dyDescent="0.45">
      <c r="A213" s="609">
        <f t="shared" si="3"/>
        <v>199</v>
      </c>
      <c r="B213" s="456"/>
      <c r="C213" s="1344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1345"/>
      <c r="P213" s="145"/>
      <c r="Q213" s="146"/>
      <c r="R213" s="511"/>
      <c r="S213" s="511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4"/>
      <c r="AJ213" s="157"/>
      <c r="AK213" s="1344"/>
      <c r="AL213" s="511"/>
      <c r="AM213" s="511"/>
      <c r="AN213" s="511"/>
      <c r="AO213" s="511"/>
      <c r="AP213" s="511"/>
      <c r="AQ213" s="1345"/>
      <c r="AR213" s="517"/>
      <c r="AS213" s="518"/>
      <c r="AT213" s="518"/>
      <c r="AU213" s="518"/>
      <c r="AV213" s="518"/>
      <c r="AW213" s="1346"/>
    </row>
    <row r="214" spans="1:49" ht="25.05" hidden="1" customHeight="1" x14ac:dyDescent="0.45">
      <c r="A214" s="609">
        <f t="shared" si="3"/>
        <v>200</v>
      </c>
      <c r="B214" s="456"/>
      <c r="C214" s="1344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1345"/>
      <c r="P214" s="145"/>
      <c r="Q214" s="146"/>
      <c r="R214" s="511"/>
      <c r="S214" s="511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4"/>
      <c r="AJ214" s="157"/>
      <c r="AK214" s="1344"/>
      <c r="AL214" s="511"/>
      <c r="AM214" s="511"/>
      <c r="AN214" s="511"/>
      <c r="AO214" s="511"/>
      <c r="AP214" s="511"/>
      <c r="AQ214" s="1345"/>
      <c r="AR214" s="517"/>
      <c r="AS214" s="518"/>
      <c r="AT214" s="518"/>
      <c r="AU214" s="518"/>
      <c r="AV214" s="518"/>
      <c r="AW214" s="1346"/>
    </row>
    <row r="215" spans="1:49" ht="25.05" hidden="1" customHeight="1" x14ac:dyDescent="0.45">
      <c r="A215" s="609">
        <f t="shared" si="3"/>
        <v>201</v>
      </c>
      <c r="B215" s="456"/>
      <c r="C215" s="1344"/>
      <c r="D215" s="511"/>
      <c r="E215" s="511"/>
      <c r="F215" s="511"/>
      <c r="G215" s="511"/>
      <c r="H215" s="511"/>
      <c r="I215" s="511"/>
      <c r="J215" s="511"/>
      <c r="K215" s="511"/>
      <c r="L215" s="511"/>
      <c r="M215" s="511"/>
      <c r="N215" s="511"/>
      <c r="O215" s="1345"/>
      <c r="P215" s="145"/>
      <c r="Q215" s="146"/>
      <c r="R215" s="511"/>
      <c r="S215" s="511"/>
      <c r="T215" s="511"/>
      <c r="U215" s="511"/>
      <c r="V215" s="511"/>
      <c r="W215" s="511"/>
      <c r="X215" s="511"/>
      <c r="Y215" s="511"/>
      <c r="Z215" s="511"/>
      <c r="AA215" s="511"/>
      <c r="AB215" s="511"/>
      <c r="AC215" s="511"/>
      <c r="AD215" s="511"/>
      <c r="AE215" s="511"/>
      <c r="AF215" s="511"/>
      <c r="AG215" s="511"/>
      <c r="AH215" s="511"/>
      <c r="AI215" s="514"/>
      <c r="AJ215" s="157"/>
      <c r="AK215" s="1344"/>
      <c r="AL215" s="511"/>
      <c r="AM215" s="511"/>
      <c r="AN215" s="511"/>
      <c r="AO215" s="511"/>
      <c r="AP215" s="511"/>
      <c r="AQ215" s="1345"/>
      <c r="AR215" s="517"/>
      <c r="AS215" s="518"/>
      <c r="AT215" s="518"/>
      <c r="AU215" s="518"/>
      <c r="AV215" s="518"/>
      <c r="AW215" s="1346"/>
    </row>
    <row r="216" spans="1:49" ht="25.05" hidden="1" customHeight="1" x14ac:dyDescent="0.45">
      <c r="A216" s="609">
        <f t="shared" si="3"/>
        <v>202</v>
      </c>
      <c r="B216" s="456"/>
      <c r="C216" s="1344"/>
      <c r="D216" s="511"/>
      <c r="E216" s="511"/>
      <c r="F216" s="511"/>
      <c r="G216" s="511"/>
      <c r="H216" s="511"/>
      <c r="I216" s="511"/>
      <c r="J216" s="511"/>
      <c r="K216" s="511"/>
      <c r="L216" s="511"/>
      <c r="M216" s="511"/>
      <c r="N216" s="511"/>
      <c r="O216" s="1345"/>
      <c r="P216" s="145"/>
      <c r="Q216" s="146"/>
      <c r="R216" s="511"/>
      <c r="S216" s="511"/>
      <c r="T216" s="511"/>
      <c r="U216" s="511"/>
      <c r="V216" s="511"/>
      <c r="W216" s="511"/>
      <c r="X216" s="511"/>
      <c r="Y216" s="511"/>
      <c r="Z216" s="511"/>
      <c r="AA216" s="511"/>
      <c r="AB216" s="511"/>
      <c r="AC216" s="511"/>
      <c r="AD216" s="511"/>
      <c r="AE216" s="511"/>
      <c r="AF216" s="511"/>
      <c r="AG216" s="511"/>
      <c r="AH216" s="511"/>
      <c r="AI216" s="514"/>
      <c r="AJ216" s="157"/>
      <c r="AK216" s="1344"/>
      <c r="AL216" s="511"/>
      <c r="AM216" s="511"/>
      <c r="AN216" s="511"/>
      <c r="AO216" s="511"/>
      <c r="AP216" s="511"/>
      <c r="AQ216" s="1345"/>
      <c r="AR216" s="517"/>
      <c r="AS216" s="518"/>
      <c r="AT216" s="518"/>
      <c r="AU216" s="518"/>
      <c r="AV216" s="518"/>
      <c r="AW216" s="1346"/>
    </row>
    <row r="217" spans="1:49" ht="25.05" hidden="1" customHeight="1" x14ac:dyDescent="0.45">
      <c r="A217" s="609">
        <f t="shared" si="3"/>
        <v>203</v>
      </c>
      <c r="B217" s="456"/>
      <c r="C217" s="1344"/>
      <c r="D217" s="511"/>
      <c r="E217" s="511"/>
      <c r="F217" s="511"/>
      <c r="G217" s="511"/>
      <c r="H217" s="511"/>
      <c r="I217" s="511"/>
      <c r="J217" s="511"/>
      <c r="K217" s="511"/>
      <c r="L217" s="511"/>
      <c r="M217" s="511"/>
      <c r="N217" s="511"/>
      <c r="O217" s="1345"/>
      <c r="P217" s="145"/>
      <c r="Q217" s="146"/>
      <c r="R217" s="511"/>
      <c r="S217" s="511"/>
      <c r="T217" s="511"/>
      <c r="U217" s="511"/>
      <c r="V217" s="511"/>
      <c r="W217" s="511"/>
      <c r="X217" s="511"/>
      <c r="Y217" s="511"/>
      <c r="Z217" s="511"/>
      <c r="AA217" s="511"/>
      <c r="AB217" s="511"/>
      <c r="AC217" s="511"/>
      <c r="AD217" s="511"/>
      <c r="AE217" s="511"/>
      <c r="AF217" s="511"/>
      <c r="AG217" s="511"/>
      <c r="AH217" s="511"/>
      <c r="AI217" s="514"/>
      <c r="AJ217" s="157"/>
      <c r="AK217" s="1344"/>
      <c r="AL217" s="511"/>
      <c r="AM217" s="511"/>
      <c r="AN217" s="511"/>
      <c r="AO217" s="511"/>
      <c r="AP217" s="511"/>
      <c r="AQ217" s="1345"/>
      <c r="AR217" s="517"/>
      <c r="AS217" s="518"/>
      <c r="AT217" s="518"/>
      <c r="AU217" s="518"/>
      <c r="AV217" s="518"/>
      <c r="AW217" s="1346"/>
    </row>
    <row r="218" spans="1:49" ht="25.05" hidden="1" customHeight="1" x14ac:dyDescent="0.45">
      <c r="A218" s="609">
        <f t="shared" si="3"/>
        <v>204</v>
      </c>
      <c r="B218" s="456"/>
      <c r="C218" s="1344"/>
      <c r="D218" s="511"/>
      <c r="E218" s="511"/>
      <c r="F218" s="511"/>
      <c r="G218" s="511"/>
      <c r="H218" s="511"/>
      <c r="I218" s="511"/>
      <c r="J218" s="511"/>
      <c r="K218" s="511"/>
      <c r="L218" s="511"/>
      <c r="M218" s="511"/>
      <c r="N218" s="511"/>
      <c r="O218" s="1345"/>
      <c r="P218" s="145"/>
      <c r="Q218" s="146"/>
      <c r="R218" s="511"/>
      <c r="S218" s="511"/>
      <c r="T218" s="511"/>
      <c r="U218" s="511"/>
      <c r="V218" s="511"/>
      <c r="W218" s="511"/>
      <c r="X218" s="511"/>
      <c r="Y218" s="511"/>
      <c r="Z218" s="511"/>
      <c r="AA218" s="511"/>
      <c r="AB218" s="511"/>
      <c r="AC218" s="511"/>
      <c r="AD218" s="511"/>
      <c r="AE218" s="511"/>
      <c r="AF218" s="511"/>
      <c r="AG218" s="511"/>
      <c r="AH218" s="511"/>
      <c r="AI218" s="514"/>
      <c r="AJ218" s="157"/>
      <c r="AK218" s="1344"/>
      <c r="AL218" s="511"/>
      <c r="AM218" s="511"/>
      <c r="AN218" s="511"/>
      <c r="AO218" s="511"/>
      <c r="AP218" s="511"/>
      <c r="AQ218" s="1345"/>
      <c r="AR218" s="517"/>
      <c r="AS218" s="518"/>
      <c r="AT218" s="518"/>
      <c r="AU218" s="518"/>
      <c r="AV218" s="518"/>
      <c r="AW218" s="1346"/>
    </row>
    <row r="219" spans="1:49" ht="25.05" hidden="1" customHeight="1" x14ac:dyDescent="0.45">
      <c r="A219" s="609">
        <f t="shared" si="3"/>
        <v>205</v>
      </c>
      <c r="B219" s="456"/>
      <c r="C219" s="1344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1345"/>
      <c r="P219" s="145"/>
      <c r="Q219" s="146"/>
      <c r="R219" s="511"/>
      <c r="S219" s="511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4"/>
      <c r="AJ219" s="157"/>
      <c r="AK219" s="1344"/>
      <c r="AL219" s="511"/>
      <c r="AM219" s="511"/>
      <c r="AN219" s="511"/>
      <c r="AO219" s="511"/>
      <c r="AP219" s="511"/>
      <c r="AQ219" s="1345"/>
      <c r="AR219" s="517"/>
      <c r="AS219" s="518"/>
      <c r="AT219" s="518"/>
      <c r="AU219" s="518"/>
      <c r="AV219" s="518"/>
      <c r="AW219" s="1346"/>
    </row>
    <row r="220" spans="1:49" ht="25.05" hidden="1" customHeight="1" x14ac:dyDescent="0.45">
      <c r="A220" s="609">
        <f t="shared" si="3"/>
        <v>206</v>
      </c>
      <c r="B220" s="456"/>
      <c r="C220" s="1344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1345"/>
      <c r="P220" s="145"/>
      <c r="Q220" s="146"/>
      <c r="R220" s="511"/>
      <c r="S220" s="511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4"/>
      <c r="AJ220" s="157"/>
      <c r="AK220" s="1344"/>
      <c r="AL220" s="511"/>
      <c r="AM220" s="511"/>
      <c r="AN220" s="511"/>
      <c r="AO220" s="511"/>
      <c r="AP220" s="511"/>
      <c r="AQ220" s="1345"/>
      <c r="AR220" s="517"/>
      <c r="AS220" s="518"/>
      <c r="AT220" s="518"/>
      <c r="AU220" s="518"/>
      <c r="AV220" s="518"/>
      <c r="AW220" s="1346"/>
    </row>
    <row r="221" spans="1:49" ht="25.05" hidden="1" customHeight="1" x14ac:dyDescent="0.45">
      <c r="A221" s="609">
        <f t="shared" si="3"/>
        <v>207</v>
      </c>
      <c r="B221" s="456"/>
      <c r="C221" s="1344"/>
      <c r="D221" s="511"/>
      <c r="E221" s="511"/>
      <c r="F221" s="511"/>
      <c r="G221" s="511"/>
      <c r="H221" s="511"/>
      <c r="I221" s="511"/>
      <c r="J221" s="511"/>
      <c r="K221" s="511"/>
      <c r="L221" s="511"/>
      <c r="M221" s="511"/>
      <c r="N221" s="511"/>
      <c r="O221" s="1345"/>
      <c r="P221" s="145"/>
      <c r="Q221" s="146"/>
      <c r="R221" s="511"/>
      <c r="S221" s="511"/>
      <c r="T221" s="511"/>
      <c r="U221" s="511"/>
      <c r="V221" s="511"/>
      <c r="W221" s="511"/>
      <c r="X221" s="511"/>
      <c r="Y221" s="511"/>
      <c r="Z221" s="511"/>
      <c r="AA221" s="511"/>
      <c r="AB221" s="511"/>
      <c r="AC221" s="511"/>
      <c r="AD221" s="511"/>
      <c r="AE221" s="511"/>
      <c r="AF221" s="511"/>
      <c r="AG221" s="511"/>
      <c r="AH221" s="511"/>
      <c r="AI221" s="514"/>
      <c r="AJ221" s="157"/>
      <c r="AK221" s="1344"/>
      <c r="AL221" s="511"/>
      <c r="AM221" s="511"/>
      <c r="AN221" s="511"/>
      <c r="AO221" s="511"/>
      <c r="AP221" s="511"/>
      <c r="AQ221" s="1345"/>
      <c r="AR221" s="517"/>
      <c r="AS221" s="518"/>
      <c r="AT221" s="518"/>
      <c r="AU221" s="518"/>
      <c r="AV221" s="518"/>
      <c r="AW221" s="1346"/>
    </row>
    <row r="222" spans="1:49" ht="25.05" hidden="1" customHeight="1" x14ac:dyDescent="0.45">
      <c r="A222" s="609">
        <f t="shared" si="3"/>
        <v>208</v>
      </c>
      <c r="B222" s="456"/>
      <c r="C222" s="1344"/>
      <c r="D222" s="511"/>
      <c r="E222" s="511"/>
      <c r="F222" s="511"/>
      <c r="G222" s="511"/>
      <c r="H222" s="511"/>
      <c r="I222" s="511"/>
      <c r="J222" s="511"/>
      <c r="K222" s="511"/>
      <c r="L222" s="511"/>
      <c r="M222" s="511"/>
      <c r="N222" s="511"/>
      <c r="O222" s="1345"/>
      <c r="P222" s="145"/>
      <c r="Q222" s="146"/>
      <c r="R222" s="511"/>
      <c r="S222" s="511"/>
      <c r="T222" s="511"/>
      <c r="U222" s="511"/>
      <c r="V222" s="511"/>
      <c r="W222" s="511"/>
      <c r="X222" s="511"/>
      <c r="Y222" s="511"/>
      <c r="Z222" s="511"/>
      <c r="AA222" s="511"/>
      <c r="AB222" s="511"/>
      <c r="AC222" s="511"/>
      <c r="AD222" s="511"/>
      <c r="AE222" s="511"/>
      <c r="AF222" s="511"/>
      <c r="AG222" s="511"/>
      <c r="AH222" s="511"/>
      <c r="AI222" s="514"/>
      <c r="AJ222" s="157"/>
      <c r="AK222" s="1344"/>
      <c r="AL222" s="511"/>
      <c r="AM222" s="511"/>
      <c r="AN222" s="511"/>
      <c r="AO222" s="511"/>
      <c r="AP222" s="511"/>
      <c r="AQ222" s="1345"/>
      <c r="AR222" s="517"/>
      <c r="AS222" s="518"/>
      <c r="AT222" s="518"/>
      <c r="AU222" s="518"/>
      <c r="AV222" s="518"/>
      <c r="AW222" s="1346"/>
    </row>
    <row r="223" spans="1:49" ht="25.05" hidden="1" customHeight="1" x14ac:dyDescent="0.45">
      <c r="A223" s="609">
        <f t="shared" si="3"/>
        <v>209</v>
      </c>
      <c r="B223" s="456"/>
      <c r="C223" s="1344"/>
      <c r="D223" s="511"/>
      <c r="E223" s="511"/>
      <c r="F223" s="511"/>
      <c r="G223" s="511"/>
      <c r="H223" s="511"/>
      <c r="I223" s="511"/>
      <c r="J223" s="511"/>
      <c r="K223" s="511"/>
      <c r="L223" s="511"/>
      <c r="M223" s="511"/>
      <c r="N223" s="511"/>
      <c r="O223" s="1345"/>
      <c r="P223" s="145"/>
      <c r="Q223" s="146"/>
      <c r="R223" s="511"/>
      <c r="S223" s="511"/>
      <c r="T223" s="511"/>
      <c r="U223" s="511"/>
      <c r="V223" s="511"/>
      <c r="W223" s="511"/>
      <c r="X223" s="511"/>
      <c r="Y223" s="511"/>
      <c r="Z223" s="511"/>
      <c r="AA223" s="511"/>
      <c r="AB223" s="511"/>
      <c r="AC223" s="511"/>
      <c r="AD223" s="511"/>
      <c r="AE223" s="511"/>
      <c r="AF223" s="511"/>
      <c r="AG223" s="511"/>
      <c r="AH223" s="511"/>
      <c r="AI223" s="514"/>
      <c r="AJ223" s="157"/>
      <c r="AK223" s="1344"/>
      <c r="AL223" s="511"/>
      <c r="AM223" s="511"/>
      <c r="AN223" s="511"/>
      <c r="AO223" s="511"/>
      <c r="AP223" s="511"/>
      <c r="AQ223" s="1345"/>
      <c r="AR223" s="517"/>
      <c r="AS223" s="518"/>
      <c r="AT223" s="518"/>
      <c r="AU223" s="518"/>
      <c r="AV223" s="518"/>
      <c r="AW223" s="1346"/>
    </row>
    <row r="224" spans="1:49" ht="25.05" hidden="1" customHeight="1" x14ac:dyDescent="0.45">
      <c r="A224" s="609">
        <f t="shared" si="3"/>
        <v>210</v>
      </c>
      <c r="B224" s="456"/>
      <c r="C224" s="1344"/>
      <c r="D224" s="511"/>
      <c r="E224" s="511"/>
      <c r="F224" s="511"/>
      <c r="G224" s="511"/>
      <c r="H224" s="511"/>
      <c r="I224" s="511"/>
      <c r="J224" s="511"/>
      <c r="K224" s="511"/>
      <c r="L224" s="511"/>
      <c r="M224" s="511"/>
      <c r="N224" s="511"/>
      <c r="O224" s="1345"/>
      <c r="P224" s="145"/>
      <c r="Q224" s="146"/>
      <c r="R224" s="511"/>
      <c r="S224" s="511"/>
      <c r="T224" s="511"/>
      <c r="U224" s="511"/>
      <c r="V224" s="511"/>
      <c r="W224" s="511"/>
      <c r="X224" s="511"/>
      <c r="Y224" s="511"/>
      <c r="Z224" s="511"/>
      <c r="AA224" s="511"/>
      <c r="AB224" s="511"/>
      <c r="AC224" s="511"/>
      <c r="AD224" s="511"/>
      <c r="AE224" s="511"/>
      <c r="AF224" s="511"/>
      <c r="AG224" s="511"/>
      <c r="AH224" s="511"/>
      <c r="AI224" s="514"/>
      <c r="AJ224" s="157"/>
      <c r="AK224" s="1344"/>
      <c r="AL224" s="511"/>
      <c r="AM224" s="511"/>
      <c r="AN224" s="511"/>
      <c r="AO224" s="511"/>
      <c r="AP224" s="511"/>
      <c r="AQ224" s="1345"/>
      <c r="AR224" s="517"/>
      <c r="AS224" s="518"/>
      <c r="AT224" s="518"/>
      <c r="AU224" s="518"/>
      <c r="AV224" s="518"/>
      <c r="AW224" s="1346"/>
    </row>
    <row r="225" spans="1:49" ht="25.05" hidden="1" customHeight="1" x14ac:dyDescent="0.45">
      <c r="A225" s="609">
        <f t="shared" si="3"/>
        <v>211</v>
      </c>
      <c r="B225" s="456"/>
      <c r="C225" s="1344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1345"/>
      <c r="P225" s="145"/>
      <c r="Q225" s="146"/>
      <c r="R225" s="511"/>
      <c r="S225" s="511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4"/>
      <c r="AJ225" s="157"/>
      <c r="AK225" s="1344"/>
      <c r="AL225" s="511"/>
      <c r="AM225" s="511"/>
      <c r="AN225" s="511"/>
      <c r="AO225" s="511"/>
      <c r="AP225" s="511"/>
      <c r="AQ225" s="1345"/>
      <c r="AR225" s="517"/>
      <c r="AS225" s="518"/>
      <c r="AT225" s="518"/>
      <c r="AU225" s="518"/>
      <c r="AV225" s="518"/>
      <c r="AW225" s="1346"/>
    </row>
    <row r="226" spans="1:49" ht="25.05" hidden="1" customHeight="1" x14ac:dyDescent="0.45">
      <c r="A226" s="609">
        <f t="shared" si="3"/>
        <v>212</v>
      </c>
      <c r="B226" s="456"/>
      <c r="C226" s="1344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1345"/>
      <c r="P226" s="145"/>
      <c r="Q226" s="146"/>
      <c r="R226" s="511"/>
      <c r="S226" s="511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4"/>
      <c r="AJ226" s="157"/>
      <c r="AK226" s="1344"/>
      <c r="AL226" s="511"/>
      <c r="AM226" s="511"/>
      <c r="AN226" s="511"/>
      <c r="AO226" s="511"/>
      <c r="AP226" s="511"/>
      <c r="AQ226" s="1345"/>
      <c r="AR226" s="517"/>
      <c r="AS226" s="518"/>
      <c r="AT226" s="518"/>
      <c r="AU226" s="518"/>
      <c r="AV226" s="518"/>
      <c r="AW226" s="1346"/>
    </row>
    <row r="227" spans="1:49" ht="25.05" hidden="1" customHeight="1" x14ac:dyDescent="0.45">
      <c r="A227" s="609">
        <f t="shared" si="3"/>
        <v>213</v>
      </c>
      <c r="B227" s="456"/>
      <c r="C227" s="1344"/>
      <c r="D227" s="511"/>
      <c r="E227" s="511"/>
      <c r="F227" s="511"/>
      <c r="G227" s="511"/>
      <c r="H227" s="511"/>
      <c r="I227" s="511"/>
      <c r="J227" s="511"/>
      <c r="K227" s="511"/>
      <c r="L227" s="511"/>
      <c r="M227" s="511"/>
      <c r="N227" s="511"/>
      <c r="O227" s="1345"/>
      <c r="P227" s="145"/>
      <c r="Q227" s="146"/>
      <c r="R227" s="511"/>
      <c r="S227" s="511"/>
      <c r="T227" s="511"/>
      <c r="U227" s="511"/>
      <c r="V227" s="511"/>
      <c r="W227" s="511"/>
      <c r="X227" s="511"/>
      <c r="Y227" s="511"/>
      <c r="Z227" s="511"/>
      <c r="AA227" s="511"/>
      <c r="AB227" s="511"/>
      <c r="AC227" s="511"/>
      <c r="AD227" s="511"/>
      <c r="AE227" s="511"/>
      <c r="AF227" s="511"/>
      <c r="AG227" s="511"/>
      <c r="AH227" s="511"/>
      <c r="AI227" s="514"/>
      <c r="AJ227" s="157"/>
      <c r="AK227" s="1344"/>
      <c r="AL227" s="511"/>
      <c r="AM227" s="511"/>
      <c r="AN227" s="511"/>
      <c r="AO227" s="511"/>
      <c r="AP227" s="511"/>
      <c r="AQ227" s="1345"/>
      <c r="AR227" s="517"/>
      <c r="AS227" s="518"/>
      <c r="AT227" s="518"/>
      <c r="AU227" s="518"/>
      <c r="AV227" s="518"/>
      <c r="AW227" s="1346"/>
    </row>
    <row r="228" spans="1:49" ht="25.05" hidden="1" customHeight="1" x14ac:dyDescent="0.45">
      <c r="A228" s="609">
        <f t="shared" si="3"/>
        <v>214</v>
      </c>
      <c r="B228" s="456"/>
      <c r="C228" s="1344"/>
      <c r="D228" s="511"/>
      <c r="E228" s="511"/>
      <c r="F228" s="511"/>
      <c r="G228" s="511"/>
      <c r="H228" s="511"/>
      <c r="I228" s="511"/>
      <c r="J228" s="511"/>
      <c r="K228" s="511"/>
      <c r="L228" s="511"/>
      <c r="M228" s="511"/>
      <c r="N228" s="511"/>
      <c r="O228" s="1345"/>
      <c r="P228" s="145"/>
      <c r="Q228" s="146"/>
      <c r="R228" s="511"/>
      <c r="S228" s="511"/>
      <c r="T228" s="511"/>
      <c r="U228" s="511"/>
      <c r="V228" s="511"/>
      <c r="W228" s="511"/>
      <c r="X228" s="511"/>
      <c r="Y228" s="511"/>
      <c r="Z228" s="511"/>
      <c r="AA228" s="511"/>
      <c r="AB228" s="511"/>
      <c r="AC228" s="511"/>
      <c r="AD228" s="511"/>
      <c r="AE228" s="511"/>
      <c r="AF228" s="511"/>
      <c r="AG228" s="511"/>
      <c r="AH228" s="511"/>
      <c r="AI228" s="514"/>
      <c r="AJ228" s="157"/>
      <c r="AK228" s="1344"/>
      <c r="AL228" s="511"/>
      <c r="AM228" s="511"/>
      <c r="AN228" s="511"/>
      <c r="AO228" s="511"/>
      <c r="AP228" s="511"/>
      <c r="AQ228" s="1345"/>
      <c r="AR228" s="517"/>
      <c r="AS228" s="518"/>
      <c r="AT228" s="518"/>
      <c r="AU228" s="518"/>
      <c r="AV228" s="518"/>
      <c r="AW228" s="1346"/>
    </row>
    <row r="229" spans="1:49" ht="25.05" hidden="1" customHeight="1" x14ac:dyDescent="0.45">
      <c r="A229" s="609">
        <f t="shared" si="3"/>
        <v>215</v>
      </c>
      <c r="B229" s="456"/>
      <c r="C229" s="1344"/>
      <c r="D229" s="511"/>
      <c r="E229" s="511"/>
      <c r="F229" s="511"/>
      <c r="G229" s="511"/>
      <c r="H229" s="511"/>
      <c r="I229" s="511"/>
      <c r="J229" s="511"/>
      <c r="K229" s="511"/>
      <c r="L229" s="511"/>
      <c r="M229" s="511"/>
      <c r="N229" s="511"/>
      <c r="O229" s="1345"/>
      <c r="P229" s="145"/>
      <c r="Q229" s="146"/>
      <c r="R229" s="511"/>
      <c r="S229" s="511"/>
      <c r="T229" s="511"/>
      <c r="U229" s="511"/>
      <c r="V229" s="511"/>
      <c r="W229" s="511"/>
      <c r="X229" s="511"/>
      <c r="Y229" s="511"/>
      <c r="Z229" s="511"/>
      <c r="AA229" s="511"/>
      <c r="AB229" s="511"/>
      <c r="AC229" s="511"/>
      <c r="AD229" s="511"/>
      <c r="AE229" s="511"/>
      <c r="AF229" s="511"/>
      <c r="AG229" s="511"/>
      <c r="AH229" s="511"/>
      <c r="AI229" s="514"/>
      <c r="AJ229" s="157"/>
      <c r="AK229" s="1344"/>
      <c r="AL229" s="511"/>
      <c r="AM229" s="511"/>
      <c r="AN229" s="511"/>
      <c r="AO229" s="511"/>
      <c r="AP229" s="511"/>
      <c r="AQ229" s="1345"/>
      <c r="AR229" s="517"/>
      <c r="AS229" s="518"/>
      <c r="AT229" s="518"/>
      <c r="AU229" s="518"/>
      <c r="AV229" s="518"/>
      <c r="AW229" s="1346"/>
    </row>
    <row r="230" spans="1:49" ht="25.05" hidden="1" customHeight="1" x14ac:dyDescent="0.45">
      <c r="A230" s="609">
        <f t="shared" si="3"/>
        <v>216</v>
      </c>
      <c r="B230" s="456"/>
      <c r="C230" s="1344"/>
      <c r="D230" s="511"/>
      <c r="E230" s="511"/>
      <c r="F230" s="511"/>
      <c r="G230" s="511"/>
      <c r="H230" s="511"/>
      <c r="I230" s="511"/>
      <c r="J230" s="511"/>
      <c r="K230" s="511"/>
      <c r="L230" s="511"/>
      <c r="M230" s="511"/>
      <c r="N230" s="511"/>
      <c r="O230" s="1345"/>
      <c r="P230" s="145"/>
      <c r="Q230" s="146"/>
      <c r="R230" s="511"/>
      <c r="S230" s="511"/>
      <c r="T230" s="511"/>
      <c r="U230" s="511"/>
      <c r="V230" s="511"/>
      <c r="W230" s="511"/>
      <c r="X230" s="511"/>
      <c r="Y230" s="511"/>
      <c r="Z230" s="511"/>
      <c r="AA230" s="511"/>
      <c r="AB230" s="511"/>
      <c r="AC230" s="511"/>
      <c r="AD230" s="511"/>
      <c r="AE230" s="511"/>
      <c r="AF230" s="511"/>
      <c r="AG230" s="511"/>
      <c r="AH230" s="511"/>
      <c r="AI230" s="514"/>
      <c r="AJ230" s="157"/>
      <c r="AK230" s="1344"/>
      <c r="AL230" s="511"/>
      <c r="AM230" s="511"/>
      <c r="AN230" s="511"/>
      <c r="AO230" s="511"/>
      <c r="AP230" s="511"/>
      <c r="AQ230" s="1345"/>
      <c r="AR230" s="517"/>
      <c r="AS230" s="518"/>
      <c r="AT230" s="518"/>
      <c r="AU230" s="518"/>
      <c r="AV230" s="518"/>
      <c r="AW230" s="1346"/>
    </row>
    <row r="231" spans="1:49" ht="25.05" hidden="1" customHeight="1" x14ac:dyDescent="0.45">
      <c r="A231" s="609">
        <f t="shared" si="3"/>
        <v>217</v>
      </c>
      <c r="B231" s="456"/>
      <c r="C231" s="1344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1345"/>
      <c r="P231" s="145"/>
      <c r="Q231" s="146"/>
      <c r="R231" s="511"/>
      <c r="S231" s="511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4"/>
      <c r="AJ231" s="157"/>
      <c r="AK231" s="1344"/>
      <c r="AL231" s="511"/>
      <c r="AM231" s="511"/>
      <c r="AN231" s="511"/>
      <c r="AO231" s="511"/>
      <c r="AP231" s="511"/>
      <c r="AQ231" s="1345"/>
      <c r="AR231" s="517"/>
      <c r="AS231" s="518"/>
      <c r="AT231" s="518"/>
      <c r="AU231" s="518"/>
      <c r="AV231" s="518"/>
      <c r="AW231" s="1346"/>
    </row>
    <row r="232" spans="1:49" ht="25.05" hidden="1" customHeight="1" x14ac:dyDescent="0.45">
      <c r="A232" s="609">
        <f t="shared" si="3"/>
        <v>218</v>
      </c>
      <c r="B232" s="456"/>
      <c r="C232" s="1344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1345"/>
      <c r="P232" s="145"/>
      <c r="Q232" s="146"/>
      <c r="R232" s="511"/>
      <c r="S232" s="511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4"/>
      <c r="AJ232" s="157"/>
      <c r="AK232" s="1344"/>
      <c r="AL232" s="511"/>
      <c r="AM232" s="511"/>
      <c r="AN232" s="511"/>
      <c r="AO232" s="511"/>
      <c r="AP232" s="511"/>
      <c r="AQ232" s="1345"/>
      <c r="AR232" s="517"/>
      <c r="AS232" s="518"/>
      <c r="AT232" s="518"/>
      <c r="AU232" s="518"/>
      <c r="AV232" s="518"/>
      <c r="AW232" s="1346"/>
    </row>
    <row r="233" spans="1:49" ht="25.05" hidden="1" customHeight="1" x14ac:dyDescent="0.45">
      <c r="A233" s="609">
        <f t="shared" si="3"/>
        <v>219</v>
      </c>
      <c r="B233" s="456"/>
      <c r="C233" s="1344"/>
      <c r="D233" s="511"/>
      <c r="E233" s="511"/>
      <c r="F233" s="511"/>
      <c r="G233" s="511"/>
      <c r="H233" s="511"/>
      <c r="I233" s="511"/>
      <c r="J233" s="511"/>
      <c r="K233" s="511"/>
      <c r="L233" s="511"/>
      <c r="M233" s="511"/>
      <c r="N233" s="511"/>
      <c r="O233" s="1345"/>
      <c r="P233" s="145"/>
      <c r="Q233" s="146"/>
      <c r="R233" s="511"/>
      <c r="S233" s="511"/>
      <c r="T233" s="511"/>
      <c r="U233" s="511"/>
      <c r="V233" s="511"/>
      <c r="W233" s="511"/>
      <c r="X233" s="511"/>
      <c r="Y233" s="511"/>
      <c r="Z233" s="511"/>
      <c r="AA233" s="511"/>
      <c r="AB233" s="511"/>
      <c r="AC233" s="511"/>
      <c r="AD233" s="511"/>
      <c r="AE233" s="511"/>
      <c r="AF233" s="511"/>
      <c r="AG233" s="511"/>
      <c r="AH233" s="511"/>
      <c r="AI233" s="514"/>
      <c r="AJ233" s="157"/>
      <c r="AK233" s="1344"/>
      <c r="AL233" s="511"/>
      <c r="AM233" s="511"/>
      <c r="AN233" s="511"/>
      <c r="AO233" s="511"/>
      <c r="AP233" s="511"/>
      <c r="AQ233" s="1345"/>
      <c r="AR233" s="517"/>
      <c r="AS233" s="518"/>
      <c r="AT233" s="518"/>
      <c r="AU233" s="518"/>
      <c r="AV233" s="518"/>
      <c r="AW233" s="1346"/>
    </row>
    <row r="234" spans="1:49" ht="25.05" hidden="1" customHeight="1" x14ac:dyDescent="0.45">
      <c r="A234" s="609">
        <f t="shared" si="3"/>
        <v>220</v>
      </c>
      <c r="B234" s="456"/>
      <c r="C234" s="1344"/>
      <c r="D234" s="511"/>
      <c r="E234" s="511"/>
      <c r="F234" s="511"/>
      <c r="G234" s="511"/>
      <c r="H234" s="511"/>
      <c r="I234" s="511"/>
      <c r="J234" s="511"/>
      <c r="K234" s="511"/>
      <c r="L234" s="511"/>
      <c r="M234" s="511"/>
      <c r="N234" s="511"/>
      <c r="O234" s="1345"/>
      <c r="P234" s="145"/>
      <c r="Q234" s="146"/>
      <c r="R234" s="511"/>
      <c r="S234" s="511"/>
      <c r="T234" s="511"/>
      <c r="U234" s="511"/>
      <c r="V234" s="511"/>
      <c r="W234" s="511"/>
      <c r="X234" s="511"/>
      <c r="Y234" s="511"/>
      <c r="Z234" s="511"/>
      <c r="AA234" s="511"/>
      <c r="AB234" s="511"/>
      <c r="AC234" s="511"/>
      <c r="AD234" s="511"/>
      <c r="AE234" s="511"/>
      <c r="AF234" s="511"/>
      <c r="AG234" s="511"/>
      <c r="AH234" s="511"/>
      <c r="AI234" s="514"/>
      <c r="AJ234" s="157"/>
      <c r="AK234" s="1344"/>
      <c r="AL234" s="511"/>
      <c r="AM234" s="511"/>
      <c r="AN234" s="511"/>
      <c r="AO234" s="511"/>
      <c r="AP234" s="511"/>
      <c r="AQ234" s="1345"/>
      <c r="AR234" s="517"/>
      <c r="AS234" s="518"/>
      <c r="AT234" s="518"/>
      <c r="AU234" s="518"/>
      <c r="AV234" s="518"/>
      <c r="AW234" s="1346"/>
    </row>
    <row r="235" spans="1:49" ht="25.05" hidden="1" customHeight="1" x14ac:dyDescent="0.45">
      <c r="A235" s="609">
        <f t="shared" si="3"/>
        <v>221</v>
      </c>
      <c r="B235" s="456"/>
      <c r="C235" s="1344"/>
      <c r="D235" s="511"/>
      <c r="E235" s="511"/>
      <c r="F235" s="511"/>
      <c r="G235" s="511"/>
      <c r="H235" s="511"/>
      <c r="I235" s="511"/>
      <c r="J235" s="511"/>
      <c r="K235" s="511"/>
      <c r="L235" s="511"/>
      <c r="M235" s="511"/>
      <c r="N235" s="511"/>
      <c r="O235" s="1345"/>
      <c r="P235" s="145"/>
      <c r="Q235" s="146"/>
      <c r="R235" s="511"/>
      <c r="S235" s="511"/>
      <c r="T235" s="511"/>
      <c r="U235" s="511"/>
      <c r="V235" s="511"/>
      <c r="W235" s="511"/>
      <c r="X235" s="511"/>
      <c r="Y235" s="511"/>
      <c r="Z235" s="511"/>
      <c r="AA235" s="511"/>
      <c r="AB235" s="511"/>
      <c r="AC235" s="511"/>
      <c r="AD235" s="511"/>
      <c r="AE235" s="511"/>
      <c r="AF235" s="511"/>
      <c r="AG235" s="511"/>
      <c r="AH235" s="511"/>
      <c r="AI235" s="514"/>
      <c r="AJ235" s="157"/>
      <c r="AK235" s="1344"/>
      <c r="AL235" s="511"/>
      <c r="AM235" s="511"/>
      <c r="AN235" s="511"/>
      <c r="AO235" s="511"/>
      <c r="AP235" s="511"/>
      <c r="AQ235" s="1345"/>
      <c r="AR235" s="517"/>
      <c r="AS235" s="518"/>
      <c r="AT235" s="518"/>
      <c r="AU235" s="518"/>
      <c r="AV235" s="518"/>
      <c r="AW235" s="1346"/>
    </row>
    <row r="236" spans="1:49" ht="25.05" hidden="1" customHeight="1" x14ac:dyDescent="0.45">
      <c r="A236" s="609">
        <f t="shared" si="3"/>
        <v>222</v>
      </c>
      <c r="B236" s="456"/>
      <c r="C236" s="1344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1345"/>
      <c r="P236" s="145"/>
      <c r="Q236" s="146"/>
      <c r="R236" s="511"/>
      <c r="S236" s="511"/>
      <c r="T236" s="511"/>
      <c r="U236" s="511"/>
      <c r="V236" s="511"/>
      <c r="W236" s="511"/>
      <c r="X236" s="511"/>
      <c r="Y236" s="511"/>
      <c r="Z236" s="511"/>
      <c r="AA236" s="511"/>
      <c r="AB236" s="511"/>
      <c r="AC236" s="511"/>
      <c r="AD236" s="511"/>
      <c r="AE236" s="511"/>
      <c r="AF236" s="511"/>
      <c r="AG236" s="511"/>
      <c r="AH236" s="511"/>
      <c r="AI236" s="514"/>
      <c r="AJ236" s="157"/>
      <c r="AK236" s="1344"/>
      <c r="AL236" s="511"/>
      <c r="AM236" s="511"/>
      <c r="AN236" s="511"/>
      <c r="AO236" s="511"/>
      <c r="AP236" s="511"/>
      <c r="AQ236" s="1345"/>
      <c r="AR236" s="517"/>
      <c r="AS236" s="518"/>
      <c r="AT236" s="518"/>
      <c r="AU236" s="518"/>
      <c r="AV236" s="518"/>
      <c r="AW236" s="1346"/>
    </row>
    <row r="237" spans="1:49" ht="25.05" hidden="1" customHeight="1" x14ac:dyDescent="0.45">
      <c r="A237" s="609">
        <f t="shared" si="3"/>
        <v>223</v>
      </c>
      <c r="B237" s="456"/>
      <c r="C237" s="1344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1345"/>
      <c r="P237" s="145"/>
      <c r="Q237" s="146"/>
      <c r="R237" s="511"/>
      <c r="S237" s="511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4"/>
      <c r="AJ237" s="157"/>
      <c r="AK237" s="1344"/>
      <c r="AL237" s="511"/>
      <c r="AM237" s="511"/>
      <c r="AN237" s="511"/>
      <c r="AO237" s="511"/>
      <c r="AP237" s="511"/>
      <c r="AQ237" s="1345"/>
      <c r="AR237" s="517"/>
      <c r="AS237" s="518"/>
      <c r="AT237" s="518"/>
      <c r="AU237" s="518"/>
      <c r="AV237" s="518"/>
      <c r="AW237" s="1346"/>
    </row>
    <row r="238" spans="1:49" ht="25.05" hidden="1" customHeight="1" x14ac:dyDescent="0.45">
      <c r="A238" s="609">
        <f t="shared" si="3"/>
        <v>224</v>
      </c>
      <c r="B238" s="456"/>
      <c r="C238" s="1344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1345"/>
      <c r="P238" s="145"/>
      <c r="Q238" s="146"/>
      <c r="R238" s="511"/>
      <c r="S238" s="511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4"/>
      <c r="AJ238" s="157"/>
      <c r="AK238" s="1344"/>
      <c r="AL238" s="511"/>
      <c r="AM238" s="511"/>
      <c r="AN238" s="511"/>
      <c r="AO238" s="511"/>
      <c r="AP238" s="511"/>
      <c r="AQ238" s="1345"/>
      <c r="AR238" s="517"/>
      <c r="AS238" s="518"/>
      <c r="AT238" s="518"/>
      <c r="AU238" s="518"/>
      <c r="AV238" s="518"/>
      <c r="AW238" s="1346"/>
    </row>
    <row r="239" spans="1:49" ht="25.05" hidden="1" customHeight="1" x14ac:dyDescent="0.45">
      <c r="A239" s="609">
        <f t="shared" si="3"/>
        <v>225</v>
      </c>
      <c r="B239" s="456"/>
      <c r="C239" s="1344"/>
      <c r="D239" s="511"/>
      <c r="E239" s="511"/>
      <c r="F239" s="511"/>
      <c r="G239" s="511"/>
      <c r="H239" s="511"/>
      <c r="I239" s="511"/>
      <c r="J239" s="511"/>
      <c r="K239" s="511"/>
      <c r="L239" s="511"/>
      <c r="M239" s="511"/>
      <c r="N239" s="511"/>
      <c r="O239" s="1345"/>
      <c r="P239" s="145"/>
      <c r="Q239" s="146"/>
      <c r="R239" s="511"/>
      <c r="S239" s="511"/>
      <c r="T239" s="511"/>
      <c r="U239" s="511"/>
      <c r="V239" s="511"/>
      <c r="W239" s="511"/>
      <c r="X239" s="511"/>
      <c r="Y239" s="511"/>
      <c r="Z239" s="511"/>
      <c r="AA239" s="511"/>
      <c r="AB239" s="511"/>
      <c r="AC239" s="511"/>
      <c r="AD239" s="511"/>
      <c r="AE239" s="511"/>
      <c r="AF239" s="511"/>
      <c r="AG239" s="511"/>
      <c r="AH239" s="511"/>
      <c r="AI239" s="514"/>
      <c r="AJ239" s="157"/>
      <c r="AK239" s="1344"/>
      <c r="AL239" s="511"/>
      <c r="AM239" s="511"/>
      <c r="AN239" s="511"/>
      <c r="AO239" s="511"/>
      <c r="AP239" s="511"/>
      <c r="AQ239" s="1345"/>
      <c r="AR239" s="517"/>
      <c r="AS239" s="518"/>
      <c r="AT239" s="518"/>
      <c r="AU239" s="518"/>
      <c r="AV239" s="518"/>
      <c r="AW239" s="1346"/>
    </row>
    <row r="240" spans="1:49" ht="25.05" hidden="1" customHeight="1" x14ac:dyDescent="0.45">
      <c r="A240" s="609">
        <f t="shared" si="3"/>
        <v>226</v>
      </c>
      <c r="B240" s="456"/>
      <c r="C240" s="1344"/>
      <c r="D240" s="511"/>
      <c r="E240" s="511"/>
      <c r="F240" s="511"/>
      <c r="G240" s="511"/>
      <c r="H240" s="511"/>
      <c r="I240" s="511"/>
      <c r="J240" s="511"/>
      <c r="K240" s="511"/>
      <c r="L240" s="511"/>
      <c r="M240" s="511"/>
      <c r="N240" s="511"/>
      <c r="O240" s="1345"/>
      <c r="P240" s="145"/>
      <c r="Q240" s="146"/>
      <c r="R240" s="511"/>
      <c r="S240" s="511"/>
      <c r="T240" s="511"/>
      <c r="U240" s="511"/>
      <c r="V240" s="511"/>
      <c r="W240" s="511"/>
      <c r="X240" s="511"/>
      <c r="Y240" s="511"/>
      <c r="Z240" s="511"/>
      <c r="AA240" s="511"/>
      <c r="AB240" s="511"/>
      <c r="AC240" s="511"/>
      <c r="AD240" s="511"/>
      <c r="AE240" s="511"/>
      <c r="AF240" s="511"/>
      <c r="AG240" s="511"/>
      <c r="AH240" s="511"/>
      <c r="AI240" s="514"/>
      <c r="AJ240" s="157"/>
      <c r="AK240" s="1344"/>
      <c r="AL240" s="511"/>
      <c r="AM240" s="511"/>
      <c r="AN240" s="511"/>
      <c r="AO240" s="511"/>
      <c r="AP240" s="511"/>
      <c r="AQ240" s="1345"/>
      <c r="AR240" s="517"/>
      <c r="AS240" s="518"/>
      <c r="AT240" s="518"/>
      <c r="AU240" s="518"/>
      <c r="AV240" s="518"/>
      <c r="AW240" s="1346"/>
    </row>
    <row r="241" spans="1:49" ht="25.05" hidden="1" customHeight="1" x14ac:dyDescent="0.45">
      <c r="A241" s="609">
        <f t="shared" si="3"/>
        <v>227</v>
      </c>
      <c r="B241" s="456"/>
      <c r="C241" s="1344"/>
      <c r="D241" s="511"/>
      <c r="E241" s="511"/>
      <c r="F241" s="511"/>
      <c r="G241" s="511"/>
      <c r="H241" s="511"/>
      <c r="I241" s="511"/>
      <c r="J241" s="511"/>
      <c r="K241" s="511"/>
      <c r="L241" s="511"/>
      <c r="M241" s="511"/>
      <c r="N241" s="511"/>
      <c r="O241" s="1345"/>
      <c r="P241" s="145"/>
      <c r="Q241" s="146"/>
      <c r="R241" s="511"/>
      <c r="S241" s="511"/>
      <c r="T241" s="511"/>
      <c r="U241" s="511"/>
      <c r="V241" s="511"/>
      <c r="W241" s="511"/>
      <c r="X241" s="511"/>
      <c r="Y241" s="511"/>
      <c r="Z241" s="511"/>
      <c r="AA241" s="511"/>
      <c r="AB241" s="511"/>
      <c r="AC241" s="511"/>
      <c r="AD241" s="511"/>
      <c r="AE241" s="511"/>
      <c r="AF241" s="511"/>
      <c r="AG241" s="511"/>
      <c r="AH241" s="511"/>
      <c r="AI241" s="514"/>
      <c r="AJ241" s="157"/>
      <c r="AK241" s="1344"/>
      <c r="AL241" s="511"/>
      <c r="AM241" s="511"/>
      <c r="AN241" s="511"/>
      <c r="AO241" s="511"/>
      <c r="AP241" s="511"/>
      <c r="AQ241" s="1345"/>
      <c r="AR241" s="517"/>
      <c r="AS241" s="518"/>
      <c r="AT241" s="518"/>
      <c r="AU241" s="518"/>
      <c r="AV241" s="518"/>
      <c r="AW241" s="1346"/>
    </row>
    <row r="242" spans="1:49" ht="25.05" hidden="1" customHeight="1" x14ac:dyDescent="0.45">
      <c r="A242" s="609">
        <f t="shared" si="3"/>
        <v>228</v>
      </c>
      <c r="B242" s="456"/>
      <c r="C242" s="1344"/>
      <c r="D242" s="511"/>
      <c r="E242" s="511"/>
      <c r="F242" s="511"/>
      <c r="G242" s="511"/>
      <c r="H242" s="511"/>
      <c r="I242" s="511"/>
      <c r="J242" s="511"/>
      <c r="K242" s="511"/>
      <c r="L242" s="511"/>
      <c r="M242" s="511"/>
      <c r="N242" s="511"/>
      <c r="O242" s="1345"/>
      <c r="P242" s="145"/>
      <c r="Q242" s="146"/>
      <c r="R242" s="511"/>
      <c r="S242" s="511"/>
      <c r="T242" s="511"/>
      <c r="U242" s="511"/>
      <c r="V242" s="511"/>
      <c r="W242" s="511"/>
      <c r="X242" s="511"/>
      <c r="Y242" s="511"/>
      <c r="Z242" s="511"/>
      <c r="AA242" s="511"/>
      <c r="AB242" s="511"/>
      <c r="AC242" s="511"/>
      <c r="AD242" s="511"/>
      <c r="AE242" s="511"/>
      <c r="AF242" s="511"/>
      <c r="AG242" s="511"/>
      <c r="AH242" s="511"/>
      <c r="AI242" s="514"/>
      <c r="AJ242" s="157"/>
      <c r="AK242" s="1344"/>
      <c r="AL242" s="511"/>
      <c r="AM242" s="511"/>
      <c r="AN242" s="511"/>
      <c r="AO242" s="511"/>
      <c r="AP242" s="511"/>
      <c r="AQ242" s="1345"/>
      <c r="AR242" s="517"/>
      <c r="AS242" s="518"/>
      <c r="AT242" s="518"/>
      <c r="AU242" s="518"/>
      <c r="AV242" s="518"/>
      <c r="AW242" s="1346"/>
    </row>
    <row r="243" spans="1:49" ht="25.05" hidden="1" customHeight="1" x14ac:dyDescent="0.45">
      <c r="A243" s="609">
        <f t="shared" si="3"/>
        <v>229</v>
      </c>
      <c r="B243" s="456"/>
      <c r="C243" s="1344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1345"/>
      <c r="P243" s="145"/>
      <c r="Q243" s="146"/>
      <c r="R243" s="511"/>
      <c r="S243" s="511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4"/>
      <c r="AJ243" s="157"/>
      <c r="AK243" s="1344"/>
      <c r="AL243" s="511"/>
      <c r="AM243" s="511"/>
      <c r="AN243" s="511"/>
      <c r="AO243" s="511"/>
      <c r="AP243" s="511"/>
      <c r="AQ243" s="1345"/>
      <c r="AR243" s="517"/>
      <c r="AS243" s="518"/>
      <c r="AT243" s="518"/>
      <c r="AU243" s="518"/>
      <c r="AV243" s="518"/>
      <c r="AW243" s="1346"/>
    </row>
    <row r="244" spans="1:49" ht="25.05" hidden="1" customHeight="1" x14ac:dyDescent="0.45">
      <c r="A244" s="609">
        <f t="shared" si="3"/>
        <v>230</v>
      </c>
      <c r="B244" s="456"/>
      <c r="C244" s="1344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1345"/>
      <c r="P244" s="145"/>
      <c r="Q244" s="146"/>
      <c r="R244" s="511"/>
      <c r="S244" s="511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4"/>
      <c r="AJ244" s="157"/>
      <c r="AK244" s="1344"/>
      <c r="AL244" s="511"/>
      <c r="AM244" s="511"/>
      <c r="AN244" s="511"/>
      <c r="AO244" s="511"/>
      <c r="AP244" s="511"/>
      <c r="AQ244" s="1345"/>
      <c r="AR244" s="517"/>
      <c r="AS244" s="518"/>
      <c r="AT244" s="518"/>
      <c r="AU244" s="518"/>
      <c r="AV244" s="518"/>
      <c r="AW244" s="1346"/>
    </row>
    <row r="245" spans="1:49" ht="25.05" hidden="1" customHeight="1" x14ac:dyDescent="0.45">
      <c r="A245" s="609">
        <f t="shared" si="3"/>
        <v>231</v>
      </c>
      <c r="B245" s="456"/>
      <c r="C245" s="1344"/>
      <c r="D245" s="511"/>
      <c r="E245" s="511"/>
      <c r="F245" s="511"/>
      <c r="G245" s="511"/>
      <c r="H245" s="511"/>
      <c r="I245" s="511"/>
      <c r="J245" s="511"/>
      <c r="K245" s="511"/>
      <c r="L245" s="511"/>
      <c r="M245" s="511"/>
      <c r="N245" s="511"/>
      <c r="O245" s="1345"/>
      <c r="P245" s="145"/>
      <c r="Q245" s="146"/>
      <c r="R245" s="511"/>
      <c r="S245" s="511"/>
      <c r="T245" s="511"/>
      <c r="U245" s="511"/>
      <c r="V245" s="511"/>
      <c r="W245" s="511"/>
      <c r="X245" s="511"/>
      <c r="Y245" s="511"/>
      <c r="Z245" s="511"/>
      <c r="AA245" s="511"/>
      <c r="AB245" s="511"/>
      <c r="AC245" s="511"/>
      <c r="AD245" s="511"/>
      <c r="AE245" s="511"/>
      <c r="AF245" s="511"/>
      <c r="AG245" s="511"/>
      <c r="AH245" s="511"/>
      <c r="AI245" s="514"/>
      <c r="AJ245" s="157"/>
      <c r="AK245" s="1344"/>
      <c r="AL245" s="511"/>
      <c r="AM245" s="511"/>
      <c r="AN245" s="511"/>
      <c r="AO245" s="511"/>
      <c r="AP245" s="511"/>
      <c r="AQ245" s="1345"/>
      <c r="AR245" s="517"/>
      <c r="AS245" s="518"/>
      <c r="AT245" s="518"/>
      <c r="AU245" s="518"/>
      <c r="AV245" s="518"/>
      <c r="AW245" s="1346"/>
    </row>
    <row r="246" spans="1:49" ht="25.05" hidden="1" customHeight="1" x14ac:dyDescent="0.45">
      <c r="A246" s="609">
        <f t="shared" si="3"/>
        <v>232</v>
      </c>
      <c r="B246" s="456"/>
      <c r="C246" s="1344"/>
      <c r="D246" s="511"/>
      <c r="E246" s="511"/>
      <c r="F246" s="511"/>
      <c r="G246" s="511"/>
      <c r="H246" s="511"/>
      <c r="I246" s="511"/>
      <c r="J246" s="511"/>
      <c r="K246" s="511"/>
      <c r="L246" s="511"/>
      <c r="M246" s="511"/>
      <c r="N246" s="511"/>
      <c r="O246" s="1345"/>
      <c r="P246" s="145"/>
      <c r="Q246" s="146"/>
      <c r="R246" s="511"/>
      <c r="S246" s="511"/>
      <c r="T246" s="511"/>
      <c r="U246" s="511"/>
      <c r="V246" s="511"/>
      <c r="W246" s="511"/>
      <c r="X246" s="511"/>
      <c r="Y246" s="511"/>
      <c r="Z246" s="511"/>
      <c r="AA246" s="511"/>
      <c r="AB246" s="511"/>
      <c r="AC246" s="511"/>
      <c r="AD246" s="511"/>
      <c r="AE246" s="511"/>
      <c r="AF246" s="511"/>
      <c r="AG246" s="511"/>
      <c r="AH246" s="511"/>
      <c r="AI246" s="514"/>
      <c r="AJ246" s="157"/>
      <c r="AK246" s="1344"/>
      <c r="AL246" s="511"/>
      <c r="AM246" s="511"/>
      <c r="AN246" s="511"/>
      <c r="AO246" s="511"/>
      <c r="AP246" s="511"/>
      <c r="AQ246" s="1345"/>
      <c r="AR246" s="517"/>
      <c r="AS246" s="518"/>
      <c r="AT246" s="518"/>
      <c r="AU246" s="518"/>
      <c r="AV246" s="518"/>
      <c r="AW246" s="1346"/>
    </row>
    <row r="247" spans="1:49" ht="25.05" hidden="1" customHeight="1" x14ac:dyDescent="0.45">
      <c r="A247" s="609">
        <f t="shared" si="3"/>
        <v>233</v>
      </c>
      <c r="B247" s="456"/>
      <c r="C247" s="1344"/>
      <c r="D247" s="511"/>
      <c r="E247" s="511"/>
      <c r="F247" s="511"/>
      <c r="G247" s="511"/>
      <c r="H247" s="511"/>
      <c r="I247" s="511"/>
      <c r="J247" s="511"/>
      <c r="K247" s="511"/>
      <c r="L247" s="511"/>
      <c r="M247" s="511"/>
      <c r="N247" s="511"/>
      <c r="O247" s="1345"/>
      <c r="P247" s="145"/>
      <c r="Q247" s="146"/>
      <c r="R247" s="511"/>
      <c r="S247" s="511"/>
      <c r="T247" s="511"/>
      <c r="U247" s="511"/>
      <c r="V247" s="511"/>
      <c r="W247" s="511"/>
      <c r="X247" s="511"/>
      <c r="Y247" s="511"/>
      <c r="Z247" s="511"/>
      <c r="AA247" s="511"/>
      <c r="AB247" s="511"/>
      <c r="AC247" s="511"/>
      <c r="AD247" s="511"/>
      <c r="AE247" s="511"/>
      <c r="AF247" s="511"/>
      <c r="AG247" s="511"/>
      <c r="AH247" s="511"/>
      <c r="AI247" s="514"/>
      <c r="AJ247" s="157"/>
      <c r="AK247" s="1344"/>
      <c r="AL247" s="511"/>
      <c r="AM247" s="511"/>
      <c r="AN247" s="511"/>
      <c r="AO247" s="511"/>
      <c r="AP247" s="511"/>
      <c r="AQ247" s="1345"/>
      <c r="AR247" s="517"/>
      <c r="AS247" s="518"/>
      <c r="AT247" s="518"/>
      <c r="AU247" s="518"/>
      <c r="AV247" s="518"/>
      <c r="AW247" s="1346"/>
    </row>
    <row r="248" spans="1:49" ht="25.05" hidden="1" customHeight="1" x14ac:dyDescent="0.45">
      <c r="A248" s="609">
        <f t="shared" si="3"/>
        <v>234</v>
      </c>
      <c r="B248" s="456"/>
      <c r="C248" s="1344"/>
      <c r="D248" s="511"/>
      <c r="E248" s="511"/>
      <c r="F248" s="511"/>
      <c r="G248" s="511"/>
      <c r="H248" s="511"/>
      <c r="I248" s="511"/>
      <c r="J248" s="511"/>
      <c r="K248" s="511"/>
      <c r="L248" s="511"/>
      <c r="M248" s="511"/>
      <c r="N248" s="511"/>
      <c r="O248" s="1345"/>
      <c r="P248" s="145"/>
      <c r="Q248" s="146"/>
      <c r="R248" s="511"/>
      <c r="S248" s="511"/>
      <c r="T248" s="511"/>
      <c r="U248" s="511"/>
      <c r="V248" s="511"/>
      <c r="W248" s="511"/>
      <c r="X248" s="511"/>
      <c r="Y248" s="511"/>
      <c r="Z248" s="511"/>
      <c r="AA248" s="511"/>
      <c r="AB248" s="511"/>
      <c r="AC248" s="511"/>
      <c r="AD248" s="511"/>
      <c r="AE248" s="511"/>
      <c r="AF248" s="511"/>
      <c r="AG248" s="511"/>
      <c r="AH248" s="511"/>
      <c r="AI248" s="514"/>
      <c r="AJ248" s="157"/>
      <c r="AK248" s="1344"/>
      <c r="AL248" s="511"/>
      <c r="AM248" s="511"/>
      <c r="AN248" s="511"/>
      <c r="AO248" s="511"/>
      <c r="AP248" s="511"/>
      <c r="AQ248" s="1345"/>
      <c r="AR248" s="517"/>
      <c r="AS248" s="518"/>
      <c r="AT248" s="518"/>
      <c r="AU248" s="518"/>
      <c r="AV248" s="518"/>
      <c r="AW248" s="1346"/>
    </row>
    <row r="249" spans="1:49" ht="25.05" hidden="1" customHeight="1" x14ac:dyDescent="0.45">
      <c r="A249" s="609">
        <f t="shared" si="3"/>
        <v>235</v>
      </c>
      <c r="B249" s="456"/>
      <c r="C249" s="1344"/>
      <c r="D249" s="511"/>
      <c r="E249" s="511"/>
      <c r="F249" s="511"/>
      <c r="G249" s="511"/>
      <c r="H249" s="511"/>
      <c r="I249" s="511"/>
      <c r="J249" s="511"/>
      <c r="K249" s="511"/>
      <c r="L249" s="511"/>
      <c r="M249" s="511"/>
      <c r="N249" s="511"/>
      <c r="O249" s="1345"/>
      <c r="P249" s="145"/>
      <c r="Q249" s="146"/>
      <c r="R249" s="511"/>
      <c r="S249" s="511"/>
      <c r="T249" s="511"/>
      <c r="U249" s="511"/>
      <c r="V249" s="511"/>
      <c r="W249" s="511"/>
      <c r="X249" s="511"/>
      <c r="Y249" s="511"/>
      <c r="Z249" s="511"/>
      <c r="AA249" s="511"/>
      <c r="AB249" s="511"/>
      <c r="AC249" s="511"/>
      <c r="AD249" s="511"/>
      <c r="AE249" s="511"/>
      <c r="AF249" s="511"/>
      <c r="AG249" s="511"/>
      <c r="AH249" s="511"/>
      <c r="AI249" s="514"/>
      <c r="AJ249" s="157"/>
      <c r="AK249" s="1344"/>
      <c r="AL249" s="511"/>
      <c r="AM249" s="511"/>
      <c r="AN249" s="511"/>
      <c r="AO249" s="511"/>
      <c r="AP249" s="511"/>
      <c r="AQ249" s="1345"/>
      <c r="AR249" s="517"/>
      <c r="AS249" s="518"/>
      <c r="AT249" s="518"/>
      <c r="AU249" s="518"/>
      <c r="AV249" s="518"/>
      <c r="AW249" s="1346"/>
    </row>
    <row r="250" spans="1:49" ht="25.05" hidden="1" customHeight="1" x14ac:dyDescent="0.45">
      <c r="A250" s="609">
        <f t="shared" si="3"/>
        <v>236</v>
      </c>
      <c r="B250" s="456"/>
      <c r="C250" s="1344"/>
      <c r="D250" s="511"/>
      <c r="E250" s="511"/>
      <c r="F250" s="511"/>
      <c r="G250" s="511"/>
      <c r="H250" s="511"/>
      <c r="I250" s="511"/>
      <c r="J250" s="511"/>
      <c r="K250" s="511"/>
      <c r="L250" s="511"/>
      <c r="M250" s="511"/>
      <c r="N250" s="511"/>
      <c r="O250" s="1345"/>
      <c r="P250" s="145"/>
      <c r="Q250" s="146"/>
      <c r="R250" s="511"/>
      <c r="S250" s="511"/>
      <c r="T250" s="511"/>
      <c r="U250" s="511"/>
      <c r="V250" s="511"/>
      <c r="W250" s="511"/>
      <c r="X250" s="511"/>
      <c r="Y250" s="511"/>
      <c r="Z250" s="511"/>
      <c r="AA250" s="511"/>
      <c r="AB250" s="511"/>
      <c r="AC250" s="511"/>
      <c r="AD250" s="511"/>
      <c r="AE250" s="511"/>
      <c r="AF250" s="511"/>
      <c r="AG250" s="511"/>
      <c r="AH250" s="511"/>
      <c r="AI250" s="514"/>
      <c r="AJ250" s="157"/>
      <c r="AK250" s="1344"/>
      <c r="AL250" s="511"/>
      <c r="AM250" s="511"/>
      <c r="AN250" s="511"/>
      <c r="AO250" s="511"/>
      <c r="AP250" s="511"/>
      <c r="AQ250" s="1345"/>
      <c r="AR250" s="517"/>
      <c r="AS250" s="518"/>
      <c r="AT250" s="518"/>
      <c r="AU250" s="518"/>
      <c r="AV250" s="518"/>
      <c r="AW250" s="1346"/>
    </row>
    <row r="251" spans="1:49" ht="25.05" hidden="1" customHeight="1" x14ac:dyDescent="0.45">
      <c r="A251" s="609">
        <f t="shared" si="3"/>
        <v>237</v>
      </c>
      <c r="B251" s="456"/>
      <c r="C251" s="1344"/>
      <c r="D251" s="511"/>
      <c r="E251" s="511"/>
      <c r="F251" s="511"/>
      <c r="G251" s="511"/>
      <c r="H251" s="511"/>
      <c r="I251" s="511"/>
      <c r="J251" s="511"/>
      <c r="K251" s="511"/>
      <c r="L251" s="511"/>
      <c r="M251" s="511"/>
      <c r="N251" s="511"/>
      <c r="O251" s="1345"/>
      <c r="P251" s="145"/>
      <c r="Q251" s="146"/>
      <c r="R251" s="511"/>
      <c r="S251" s="511"/>
      <c r="T251" s="511"/>
      <c r="U251" s="511"/>
      <c r="V251" s="511"/>
      <c r="W251" s="511"/>
      <c r="X251" s="511"/>
      <c r="Y251" s="511"/>
      <c r="Z251" s="511"/>
      <c r="AA251" s="511"/>
      <c r="AB251" s="511"/>
      <c r="AC251" s="511"/>
      <c r="AD251" s="511"/>
      <c r="AE251" s="511"/>
      <c r="AF251" s="511"/>
      <c r="AG251" s="511"/>
      <c r="AH251" s="511"/>
      <c r="AI251" s="514"/>
      <c r="AJ251" s="157"/>
      <c r="AK251" s="1344"/>
      <c r="AL251" s="511"/>
      <c r="AM251" s="511"/>
      <c r="AN251" s="511"/>
      <c r="AO251" s="511"/>
      <c r="AP251" s="511"/>
      <c r="AQ251" s="1345"/>
      <c r="AR251" s="517"/>
      <c r="AS251" s="518"/>
      <c r="AT251" s="518"/>
      <c r="AU251" s="518"/>
      <c r="AV251" s="518"/>
      <c r="AW251" s="1346"/>
    </row>
    <row r="252" spans="1:49" ht="25.05" hidden="1" customHeight="1" x14ac:dyDescent="0.45">
      <c r="A252" s="609">
        <f t="shared" si="3"/>
        <v>238</v>
      </c>
      <c r="B252" s="456"/>
      <c r="C252" s="1344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1345"/>
      <c r="P252" s="145"/>
      <c r="Q252" s="146"/>
      <c r="R252" s="511"/>
      <c r="S252" s="511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4"/>
      <c r="AJ252" s="157"/>
      <c r="AK252" s="1344"/>
      <c r="AL252" s="511"/>
      <c r="AM252" s="511"/>
      <c r="AN252" s="511"/>
      <c r="AO252" s="511"/>
      <c r="AP252" s="511"/>
      <c r="AQ252" s="1345"/>
      <c r="AR252" s="517"/>
      <c r="AS252" s="518"/>
      <c r="AT252" s="518"/>
      <c r="AU252" s="518"/>
      <c r="AV252" s="518"/>
      <c r="AW252" s="1346"/>
    </row>
    <row r="253" spans="1:49" ht="25.05" hidden="1" customHeight="1" x14ac:dyDescent="0.45">
      <c r="A253" s="609">
        <f t="shared" si="3"/>
        <v>239</v>
      </c>
      <c r="B253" s="456"/>
      <c r="C253" s="1344"/>
      <c r="D253" s="511"/>
      <c r="E253" s="511"/>
      <c r="F253" s="511"/>
      <c r="G253" s="511"/>
      <c r="H253" s="511"/>
      <c r="I253" s="511"/>
      <c r="J253" s="511"/>
      <c r="K253" s="511"/>
      <c r="L253" s="511"/>
      <c r="M253" s="511"/>
      <c r="N253" s="511"/>
      <c r="O253" s="1345"/>
      <c r="P253" s="145"/>
      <c r="Q253" s="146"/>
      <c r="R253" s="511"/>
      <c r="S253" s="511"/>
      <c r="T253" s="511"/>
      <c r="U253" s="511"/>
      <c r="V253" s="511"/>
      <c r="W253" s="511"/>
      <c r="X253" s="511"/>
      <c r="Y253" s="511"/>
      <c r="Z253" s="511"/>
      <c r="AA253" s="511"/>
      <c r="AB253" s="511"/>
      <c r="AC253" s="511"/>
      <c r="AD253" s="511"/>
      <c r="AE253" s="511"/>
      <c r="AF253" s="511"/>
      <c r="AG253" s="511"/>
      <c r="AH253" s="511"/>
      <c r="AI253" s="514"/>
      <c r="AJ253" s="157"/>
      <c r="AK253" s="1344"/>
      <c r="AL253" s="511"/>
      <c r="AM253" s="511"/>
      <c r="AN253" s="511"/>
      <c r="AO253" s="511"/>
      <c r="AP253" s="511"/>
      <c r="AQ253" s="1345"/>
      <c r="AR253" s="517"/>
      <c r="AS253" s="518"/>
      <c r="AT253" s="518"/>
      <c r="AU253" s="518"/>
      <c r="AV253" s="518"/>
      <c r="AW253" s="1346"/>
    </row>
    <row r="254" spans="1:49" ht="25.05" hidden="1" customHeight="1" x14ac:dyDescent="0.45">
      <c r="A254" s="609">
        <f t="shared" si="3"/>
        <v>240</v>
      </c>
      <c r="B254" s="456"/>
      <c r="C254" s="1344"/>
      <c r="D254" s="511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1345"/>
      <c r="P254" s="145"/>
      <c r="Q254" s="146"/>
      <c r="R254" s="511"/>
      <c r="S254" s="511"/>
      <c r="T254" s="511"/>
      <c r="U254" s="511"/>
      <c r="V254" s="511"/>
      <c r="W254" s="511"/>
      <c r="X254" s="511"/>
      <c r="Y254" s="511"/>
      <c r="Z254" s="511"/>
      <c r="AA254" s="511"/>
      <c r="AB254" s="511"/>
      <c r="AC254" s="511"/>
      <c r="AD254" s="511"/>
      <c r="AE254" s="511"/>
      <c r="AF254" s="511"/>
      <c r="AG254" s="511"/>
      <c r="AH254" s="511"/>
      <c r="AI254" s="514"/>
      <c r="AJ254" s="157"/>
      <c r="AK254" s="1344"/>
      <c r="AL254" s="511"/>
      <c r="AM254" s="511"/>
      <c r="AN254" s="511"/>
      <c r="AO254" s="511"/>
      <c r="AP254" s="511"/>
      <c r="AQ254" s="1345"/>
      <c r="AR254" s="517"/>
      <c r="AS254" s="518"/>
      <c r="AT254" s="518"/>
      <c r="AU254" s="518"/>
      <c r="AV254" s="518"/>
      <c r="AW254" s="1346"/>
    </row>
    <row r="255" spans="1:49" ht="25.05" hidden="1" customHeight="1" x14ac:dyDescent="0.45">
      <c r="A255" s="609">
        <f t="shared" si="3"/>
        <v>241</v>
      </c>
      <c r="B255" s="456"/>
      <c r="C255" s="1344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1345"/>
      <c r="P255" s="145"/>
      <c r="Q255" s="146"/>
      <c r="R255" s="511"/>
      <c r="S255" s="511"/>
      <c r="T255" s="511"/>
      <c r="U255" s="511"/>
      <c r="V255" s="511"/>
      <c r="W255" s="511"/>
      <c r="X255" s="511"/>
      <c r="Y255" s="511"/>
      <c r="Z255" s="511"/>
      <c r="AA255" s="511"/>
      <c r="AB255" s="511"/>
      <c r="AC255" s="511"/>
      <c r="AD255" s="511"/>
      <c r="AE255" s="511"/>
      <c r="AF255" s="511"/>
      <c r="AG255" s="511"/>
      <c r="AH255" s="511"/>
      <c r="AI255" s="514"/>
      <c r="AJ255" s="157"/>
      <c r="AK255" s="1344"/>
      <c r="AL255" s="511"/>
      <c r="AM255" s="511"/>
      <c r="AN255" s="511"/>
      <c r="AO255" s="511"/>
      <c r="AP255" s="511"/>
      <c r="AQ255" s="1345"/>
      <c r="AR255" s="517"/>
      <c r="AS255" s="518"/>
      <c r="AT255" s="518"/>
      <c r="AU255" s="518"/>
      <c r="AV255" s="518"/>
      <c r="AW255" s="1346"/>
    </row>
    <row r="256" spans="1:49" ht="25.05" hidden="1" customHeight="1" x14ac:dyDescent="0.45">
      <c r="A256" s="609">
        <f t="shared" si="3"/>
        <v>242</v>
      </c>
      <c r="B256" s="456"/>
      <c r="C256" s="1344"/>
      <c r="D256" s="511"/>
      <c r="E256" s="511"/>
      <c r="F256" s="511"/>
      <c r="G256" s="511"/>
      <c r="H256" s="511"/>
      <c r="I256" s="511"/>
      <c r="J256" s="511"/>
      <c r="K256" s="511"/>
      <c r="L256" s="511"/>
      <c r="M256" s="511"/>
      <c r="N256" s="511"/>
      <c r="O256" s="1345"/>
      <c r="P256" s="145"/>
      <c r="Q256" s="146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511"/>
      <c r="AE256" s="511"/>
      <c r="AF256" s="511"/>
      <c r="AG256" s="511"/>
      <c r="AH256" s="511"/>
      <c r="AI256" s="514"/>
      <c r="AJ256" s="157"/>
      <c r="AK256" s="1344"/>
      <c r="AL256" s="511"/>
      <c r="AM256" s="511"/>
      <c r="AN256" s="511"/>
      <c r="AO256" s="511"/>
      <c r="AP256" s="511"/>
      <c r="AQ256" s="1345"/>
      <c r="AR256" s="517"/>
      <c r="AS256" s="518"/>
      <c r="AT256" s="518"/>
      <c r="AU256" s="518"/>
      <c r="AV256" s="518"/>
      <c r="AW256" s="1346"/>
    </row>
    <row r="257" spans="1:49" ht="25.05" hidden="1" customHeight="1" x14ac:dyDescent="0.45">
      <c r="A257" s="609">
        <f t="shared" si="3"/>
        <v>243</v>
      </c>
      <c r="B257" s="456"/>
      <c r="C257" s="1344"/>
      <c r="D257" s="511"/>
      <c r="E257" s="511"/>
      <c r="F257" s="511"/>
      <c r="G257" s="511"/>
      <c r="H257" s="511"/>
      <c r="I257" s="511"/>
      <c r="J257" s="511"/>
      <c r="K257" s="511"/>
      <c r="L257" s="511"/>
      <c r="M257" s="511"/>
      <c r="N257" s="511"/>
      <c r="O257" s="1345"/>
      <c r="P257" s="145"/>
      <c r="Q257" s="146"/>
      <c r="R257" s="511"/>
      <c r="S257" s="511"/>
      <c r="T257" s="511"/>
      <c r="U257" s="511"/>
      <c r="V257" s="511"/>
      <c r="W257" s="511"/>
      <c r="X257" s="511"/>
      <c r="Y257" s="511"/>
      <c r="Z257" s="511"/>
      <c r="AA257" s="511"/>
      <c r="AB257" s="511"/>
      <c r="AC257" s="511"/>
      <c r="AD257" s="511"/>
      <c r="AE257" s="511"/>
      <c r="AF257" s="511"/>
      <c r="AG257" s="511"/>
      <c r="AH257" s="511"/>
      <c r="AI257" s="514"/>
      <c r="AJ257" s="157"/>
      <c r="AK257" s="1344"/>
      <c r="AL257" s="511"/>
      <c r="AM257" s="511"/>
      <c r="AN257" s="511"/>
      <c r="AO257" s="511"/>
      <c r="AP257" s="511"/>
      <c r="AQ257" s="1345"/>
      <c r="AR257" s="517"/>
      <c r="AS257" s="518"/>
      <c r="AT257" s="518"/>
      <c r="AU257" s="518"/>
      <c r="AV257" s="518"/>
      <c r="AW257" s="1346"/>
    </row>
    <row r="258" spans="1:49" ht="25.05" hidden="1" customHeight="1" x14ac:dyDescent="0.45">
      <c r="A258" s="609">
        <f t="shared" si="3"/>
        <v>244</v>
      </c>
      <c r="B258" s="456"/>
      <c r="C258" s="1344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1345"/>
      <c r="P258" s="145"/>
      <c r="Q258" s="146"/>
      <c r="R258" s="511"/>
      <c r="S258" s="511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4"/>
      <c r="AJ258" s="157"/>
      <c r="AK258" s="1344"/>
      <c r="AL258" s="511"/>
      <c r="AM258" s="511"/>
      <c r="AN258" s="511"/>
      <c r="AO258" s="511"/>
      <c r="AP258" s="511"/>
      <c r="AQ258" s="1345"/>
      <c r="AR258" s="517"/>
      <c r="AS258" s="518"/>
      <c r="AT258" s="518"/>
      <c r="AU258" s="518"/>
      <c r="AV258" s="518"/>
      <c r="AW258" s="1346"/>
    </row>
    <row r="259" spans="1:49" ht="25.05" hidden="1" customHeight="1" x14ac:dyDescent="0.45">
      <c r="A259" s="609">
        <f t="shared" si="3"/>
        <v>245</v>
      </c>
      <c r="B259" s="456"/>
      <c r="C259" s="1344"/>
      <c r="D259" s="511"/>
      <c r="E259" s="511"/>
      <c r="F259" s="511"/>
      <c r="G259" s="511"/>
      <c r="H259" s="511"/>
      <c r="I259" s="511"/>
      <c r="J259" s="511"/>
      <c r="K259" s="511"/>
      <c r="L259" s="511"/>
      <c r="M259" s="511"/>
      <c r="N259" s="511"/>
      <c r="O259" s="1345"/>
      <c r="P259" s="145"/>
      <c r="Q259" s="146"/>
      <c r="R259" s="511"/>
      <c r="S259" s="511"/>
      <c r="T259" s="511"/>
      <c r="U259" s="511"/>
      <c r="V259" s="511"/>
      <c r="W259" s="511"/>
      <c r="X259" s="511"/>
      <c r="Y259" s="511"/>
      <c r="Z259" s="511"/>
      <c r="AA259" s="511"/>
      <c r="AB259" s="511"/>
      <c r="AC259" s="511"/>
      <c r="AD259" s="511"/>
      <c r="AE259" s="511"/>
      <c r="AF259" s="511"/>
      <c r="AG259" s="511"/>
      <c r="AH259" s="511"/>
      <c r="AI259" s="514"/>
      <c r="AJ259" s="157"/>
      <c r="AK259" s="1344"/>
      <c r="AL259" s="511"/>
      <c r="AM259" s="511"/>
      <c r="AN259" s="511"/>
      <c r="AO259" s="511"/>
      <c r="AP259" s="511"/>
      <c r="AQ259" s="1345"/>
      <c r="AR259" s="517"/>
      <c r="AS259" s="518"/>
      <c r="AT259" s="518"/>
      <c r="AU259" s="518"/>
      <c r="AV259" s="518"/>
      <c r="AW259" s="1346"/>
    </row>
    <row r="260" spans="1:49" ht="25.05" hidden="1" customHeight="1" x14ac:dyDescent="0.45">
      <c r="A260" s="609">
        <f t="shared" si="3"/>
        <v>246</v>
      </c>
      <c r="B260" s="456"/>
      <c r="C260" s="1344"/>
      <c r="D260" s="511"/>
      <c r="E260" s="511"/>
      <c r="F260" s="511"/>
      <c r="G260" s="511"/>
      <c r="H260" s="511"/>
      <c r="I260" s="511"/>
      <c r="J260" s="511"/>
      <c r="K260" s="511"/>
      <c r="L260" s="511"/>
      <c r="M260" s="511"/>
      <c r="N260" s="511"/>
      <c r="O260" s="1345"/>
      <c r="P260" s="145"/>
      <c r="Q260" s="146"/>
      <c r="R260" s="511"/>
      <c r="S260" s="511"/>
      <c r="T260" s="511"/>
      <c r="U260" s="511"/>
      <c r="V260" s="511"/>
      <c r="W260" s="511"/>
      <c r="X260" s="511"/>
      <c r="Y260" s="511"/>
      <c r="Z260" s="511"/>
      <c r="AA260" s="511"/>
      <c r="AB260" s="511"/>
      <c r="AC260" s="511"/>
      <c r="AD260" s="511"/>
      <c r="AE260" s="511"/>
      <c r="AF260" s="511"/>
      <c r="AG260" s="511"/>
      <c r="AH260" s="511"/>
      <c r="AI260" s="514"/>
      <c r="AJ260" s="157"/>
      <c r="AK260" s="1344"/>
      <c r="AL260" s="511"/>
      <c r="AM260" s="511"/>
      <c r="AN260" s="511"/>
      <c r="AO260" s="511"/>
      <c r="AP260" s="511"/>
      <c r="AQ260" s="1345"/>
      <c r="AR260" s="517"/>
      <c r="AS260" s="518"/>
      <c r="AT260" s="518"/>
      <c r="AU260" s="518"/>
      <c r="AV260" s="518"/>
      <c r="AW260" s="1346"/>
    </row>
    <row r="261" spans="1:49" ht="25.05" hidden="1" customHeight="1" x14ac:dyDescent="0.45">
      <c r="A261" s="609">
        <f t="shared" si="3"/>
        <v>247</v>
      </c>
      <c r="B261" s="456"/>
      <c r="C261" s="1344"/>
      <c r="D261" s="511"/>
      <c r="E261" s="511"/>
      <c r="F261" s="511"/>
      <c r="G261" s="511"/>
      <c r="H261" s="511"/>
      <c r="I261" s="511"/>
      <c r="J261" s="511"/>
      <c r="K261" s="511"/>
      <c r="L261" s="511"/>
      <c r="M261" s="511"/>
      <c r="N261" s="511"/>
      <c r="O261" s="1345"/>
      <c r="P261" s="145"/>
      <c r="Q261" s="146"/>
      <c r="R261" s="511"/>
      <c r="S261" s="511"/>
      <c r="T261" s="511"/>
      <c r="U261" s="511"/>
      <c r="V261" s="511"/>
      <c r="W261" s="511"/>
      <c r="X261" s="511"/>
      <c r="Y261" s="511"/>
      <c r="Z261" s="511"/>
      <c r="AA261" s="511"/>
      <c r="AB261" s="511"/>
      <c r="AC261" s="511"/>
      <c r="AD261" s="511"/>
      <c r="AE261" s="511"/>
      <c r="AF261" s="511"/>
      <c r="AG261" s="511"/>
      <c r="AH261" s="511"/>
      <c r="AI261" s="514"/>
      <c r="AJ261" s="157"/>
      <c r="AK261" s="1344"/>
      <c r="AL261" s="511"/>
      <c r="AM261" s="511"/>
      <c r="AN261" s="511"/>
      <c r="AO261" s="511"/>
      <c r="AP261" s="511"/>
      <c r="AQ261" s="1345"/>
      <c r="AR261" s="517"/>
      <c r="AS261" s="518"/>
      <c r="AT261" s="518"/>
      <c r="AU261" s="518"/>
      <c r="AV261" s="518"/>
      <c r="AW261" s="1346"/>
    </row>
    <row r="262" spans="1:49" ht="25.05" hidden="1" customHeight="1" x14ac:dyDescent="0.45">
      <c r="A262" s="609">
        <f t="shared" si="3"/>
        <v>248</v>
      </c>
      <c r="B262" s="456"/>
      <c r="C262" s="1344"/>
      <c r="D262" s="511"/>
      <c r="E262" s="511"/>
      <c r="F262" s="511"/>
      <c r="G262" s="511"/>
      <c r="H262" s="511"/>
      <c r="I262" s="511"/>
      <c r="J262" s="511"/>
      <c r="K262" s="511"/>
      <c r="L262" s="511"/>
      <c r="M262" s="511"/>
      <c r="N262" s="511"/>
      <c r="O262" s="1345"/>
      <c r="P262" s="145"/>
      <c r="Q262" s="146"/>
      <c r="R262" s="511"/>
      <c r="S262" s="511"/>
      <c r="T262" s="511"/>
      <c r="U262" s="511"/>
      <c r="V262" s="511"/>
      <c r="W262" s="511"/>
      <c r="X262" s="511"/>
      <c r="Y262" s="511"/>
      <c r="Z262" s="511"/>
      <c r="AA262" s="511"/>
      <c r="AB262" s="511"/>
      <c r="AC262" s="511"/>
      <c r="AD262" s="511"/>
      <c r="AE262" s="511"/>
      <c r="AF262" s="511"/>
      <c r="AG262" s="511"/>
      <c r="AH262" s="511"/>
      <c r="AI262" s="514"/>
      <c r="AJ262" s="157"/>
      <c r="AK262" s="1344"/>
      <c r="AL262" s="511"/>
      <c r="AM262" s="511"/>
      <c r="AN262" s="511"/>
      <c r="AO262" s="511"/>
      <c r="AP262" s="511"/>
      <c r="AQ262" s="1345"/>
      <c r="AR262" s="517"/>
      <c r="AS262" s="518"/>
      <c r="AT262" s="518"/>
      <c r="AU262" s="518"/>
      <c r="AV262" s="518"/>
      <c r="AW262" s="1346"/>
    </row>
    <row r="263" spans="1:49" ht="25.05" hidden="1" customHeight="1" x14ac:dyDescent="0.45">
      <c r="A263" s="609">
        <f t="shared" si="3"/>
        <v>249</v>
      </c>
      <c r="B263" s="456"/>
      <c r="C263" s="1344"/>
      <c r="D263" s="511"/>
      <c r="E263" s="511"/>
      <c r="F263" s="511"/>
      <c r="G263" s="511"/>
      <c r="H263" s="511"/>
      <c r="I263" s="511"/>
      <c r="J263" s="511"/>
      <c r="K263" s="511"/>
      <c r="L263" s="511"/>
      <c r="M263" s="511"/>
      <c r="N263" s="511"/>
      <c r="O263" s="1345"/>
      <c r="P263" s="145"/>
      <c r="Q263" s="146"/>
      <c r="R263" s="511"/>
      <c r="S263" s="511"/>
      <c r="T263" s="511"/>
      <c r="U263" s="511"/>
      <c r="V263" s="511"/>
      <c r="W263" s="511"/>
      <c r="X263" s="511"/>
      <c r="Y263" s="511"/>
      <c r="Z263" s="511"/>
      <c r="AA263" s="511"/>
      <c r="AB263" s="511"/>
      <c r="AC263" s="511"/>
      <c r="AD263" s="511"/>
      <c r="AE263" s="511"/>
      <c r="AF263" s="511"/>
      <c r="AG263" s="511"/>
      <c r="AH263" s="511"/>
      <c r="AI263" s="514"/>
      <c r="AJ263" s="157"/>
      <c r="AK263" s="1344"/>
      <c r="AL263" s="511"/>
      <c r="AM263" s="511"/>
      <c r="AN263" s="511"/>
      <c r="AO263" s="511"/>
      <c r="AP263" s="511"/>
      <c r="AQ263" s="1345"/>
      <c r="AR263" s="517"/>
      <c r="AS263" s="518"/>
      <c r="AT263" s="518"/>
      <c r="AU263" s="518"/>
      <c r="AV263" s="518"/>
      <c r="AW263" s="1346"/>
    </row>
    <row r="264" spans="1:49" ht="25.05" hidden="1" customHeight="1" x14ac:dyDescent="0.45">
      <c r="A264" s="609">
        <f t="shared" si="3"/>
        <v>250</v>
      </c>
      <c r="B264" s="456"/>
      <c r="C264" s="1344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1345"/>
      <c r="P264" s="145"/>
      <c r="Q264" s="146"/>
      <c r="R264" s="511"/>
      <c r="S264" s="511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4"/>
      <c r="AJ264" s="157"/>
      <c r="AK264" s="1344"/>
      <c r="AL264" s="511"/>
      <c r="AM264" s="511"/>
      <c r="AN264" s="511"/>
      <c r="AO264" s="511"/>
      <c r="AP264" s="511"/>
      <c r="AQ264" s="1345"/>
      <c r="AR264" s="517"/>
      <c r="AS264" s="518"/>
      <c r="AT264" s="518"/>
      <c r="AU264" s="518"/>
      <c r="AV264" s="518"/>
      <c r="AW264" s="1346"/>
    </row>
    <row r="265" spans="1:49" ht="25.05" hidden="1" customHeight="1" x14ac:dyDescent="0.45">
      <c r="A265" s="609">
        <f t="shared" ref="A265:A328" si="4">+A264+1</f>
        <v>251</v>
      </c>
      <c r="B265" s="456"/>
      <c r="C265" s="1344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1345"/>
      <c r="P265" s="145"/>
      <c r="Q265" s="146"/>
      <c r="R265" s="511"/>
      <c r="S265" s="511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4"/>
      <c r="AJ265" s="157"/>
      <c r="AK265" s="1344"/>
      <c r="AL265" s="511"/>
      <c r="AM265" s="511"/>
      <c r="AN265" s="511"/>
      <c r="AO265" s="511"/>
      <c r="AP265" s="511"/>
      <c r="AQ265" s="1345"/>
      <c r="AR265" s="517"/>
      <c r="AS265" s="518"/>
      <c r="AT265" s="518"/>
      <c r="AU265" s="518"/>
      <c r="AV265" s="518"/>
      <c r="AW265" s="1346"/>
    </row>
    <row r="266" spans="1:49" ht="25.05" hidden="1" customHeight="1" x14ac:dyDescent="0.45">
      <c r="A266" s="609">
        <f t="shared" si="4"/>
        <v>252</v>
      </c>
      <c r="B266" s="456"/>
      <c r="C266" s="1344"/>
      <c r="D266" s="511"/>
      <c r="E266" s="511"/>
      <c r="F266" s="511"/>
      <c r="G266" s="511"/>
      <c r="H266" s="511"/>
      <c r="I266" s="511"/>
      <c r="J266" s="511"/>
      <c r="K266" s="511"/>
      <c r="L266" s="511"/>
      <c r="M266" s="511"/>
      <c r="N266" s="511"/>
      <c r="O266" s="1345"/>
      <c r="P266" s="145"/>
      <c r="Q266" s="146"/>
      <c r="R266" s="511"/>
      <c r="S266" s="511"/>
      <c r="T266" s="511"/>
      <c r="U266" s="511"/>
      <c r="V266" s="511"/>
      <c r="W266" s="511"/>
      <c r="X266" s="511"/>
      <c r="Y266" s="511"/>
      <c r="Z266" s="511"/>
      <c r="AA266" s="511"/>
      <c r="AB266" s="511"/>
      <c r="AC266" s="511"/>
      <c r="AD266" s="511"/>
      <c r="AE266" s="511"/>
      <c r="AF266" s="511"/>
      <c r="AG266" s="511"/>
      <c r="AH266" s="511"/>
      <c r="AI266" s="514"/>
      <c r="AJ266" s="157"/>
      <c r="AK266" s="1344"/>
      <c r="AL266" s="511"/>
      <c r="AM266" s="511"/>
      <c r="AN266" s="511"/>
      <c r="AO266" s="511"/>
      <c r="AP266" s="511"/>
      <c r="AQ266" s="1345"/>
      <c r="AR266" s="517"/>
      <c r="AS266" s="518"/>
      <c r="AT266" s="518"/>
      <c r="AU266" s="518"/>
      <c r="AV266" s="518"/>
      <c r="AW266" s="1346"/>
    </row>
    <row r="267" spans="1:49" ht="25.05" hidden="1" customHeight="1" x14ac:dyDescent="0.45">
      <c r="A267" s="609">
        <f t="shared" si="4"/>
        <v>253</v>
      </c>
      <c r="B267" s="456"/>
      <c r="C267" s="1344"/>
      <c r="D267" s="511"/>
      <c r="E267" s="511"/>
      <c r="F267" s="511"/>
      <c r="G267" s="511"/>
      <c r="H267" s="511"/>
      <c r="I267" s="511"/>
      <c r="J267" s="511"/>
      <c r="K267" s="511"/>
      <c r="L267" s="511"/>
      <c r="M267" s="511"/>
      <c r="N267" s="511"/>
      <c r="O267" s="1345"/>
      <c r="P267" s="145"/>
      <c r="Q267" s="146"/>
      <c r="R267" s="511"/>
      <c r="S267" s="511"/>
      <c r="T267" s="511"/>
      <c r="U267" s="511"/>
      <c r="V267" s="511"/>
      <c r="W267" s="511"/>
      <c r="X267" s="511"/>
      <c r="Y267" s="511"/>
      <c r="Z267" s="511"/>
      <c r="AA267" s="511"/>
      <c r="AB267" s="511"/>
      <c r="AC267" s="511"/>
      <c r="AD267" s="511"/>
      <c r="AE267" s="511"/>
      <c r="AF267" s="511"/>
      <c r="AG267" s="511"/>
      <c r="AH267" s="511"/>
      <c r="AI267" s="514"/>
      <c r="AJ267" s="157"/>
      <c r="AK267" s="1344"/>
      <c r="AL267" s="511"/>
      <c r="AM267" s="511"/>
      <c r="AN267" s="511"/>
      <c r="AO267" s="511"/>
      <c r="AP267" s="511"/>
      <c r="AQ267" s="1345"/>
      <c r="AR267" s="517"/>
      <c r="AS267" s="518"/>
      <c r="AT267" s="518"/>
      <c r="AU267" s="518"/>
      <c r="AV267" s="518"/>
      <c r="AW267" s="1346"/>
    </row>
    <row r="268" spans="1:49" ht="25.05" hidden="1" customHeight="1" x14ac:dyDescent="0.45">
      <c r="A268" s="609">
        <f t="shared" si="4"/>
        <v>254</v>
      </c>
      <c r="B268" s="456"/>
      <c r="C268" s="1344"/>
      <c r="D268" s="511"/>
      <c r="E268" s="511"/>
      <c r="F268" s="511"/>
      <c r="G268" s="511"/>
      <c r="H268" s="511"/>
      <c r="I268" s="511"/>
      <c r="J268" s="511"/>
      <c r="K268" s="511"/>
      <c r="L268" s="511"/>
      <c r="M268" s="511"/>
      <c r="N268" s="511"/>
      <c r="O268" s="1345"/>
      <c r="P268" s="145"/>
      <c r="Q268" s="146"/>
      <c r="R268" s="511"/>
      <c r="S268" s="511"/>
      <c r="T268" s="511"/>
      <c r="U268" s="511"/>
      <c r="V268" s="511"/>
      <c r="W268" s="511"/>
      <c r="X268" s="511"/>
      <c r="Y268" s="511"/>
      <c r="Z268" s="511"/>
      <c r="AA268" s="511"/>
      <c r="AB268" s="511"/>
      <c r="AC268" s="511"/>
      <c r="AD268" s="511"/>
      <c r="AE268" s="511"/>
      <c r="AF268" s="511"/>
      <c r="AG268" s="511"/>
      <c r="AH268" s="511"/>
      <c r="AI268" s="514"/>
      <c r="AJ268" s="157"/>
      <c r="AK268" s="1344"/>
      <c r="AL268" s="511"/>
      <c r="AM268" s="511"/>
      <c r="AN268" s="511"/>
      <c r="AO268" s="511"/>
      <c r="AP268" s="511"/>
      <c r="AQ268" s="1345"/>
      <c r="AR268" s="517"/>
      <c r="AS268" s="518"/>
      <c r="AT268" s="518"/>
      <c r="AU268" s="518"/>
      <c r="AV268" s="518"/>
      <c r="AW268" s="1346"/>
    </row>
    <row r="269" spans="1:49" ht="25.05" hidden="1" customHeight="1" x14ac:dyDescent="0.45">
      <c r="A269" s="609">
        <f t="shared" si="4"/>
        <v>255</v>
      </c>
      <c r="B269" s="456"/>
      <c r="C269" s="1344"/>
      <c r="D269" s="511"/>
      <c r="E269" s="511"/>
      <c r="F269" s="511"/>
      <c r="G269" s="511"/>
      <c r="H269" s="511"/>
      <c r="I269" s="511"/>
      <c r="J269" s="511"/>
      <c r="K269" s="511"/>
      <c r="L269" s="511"/>
      <c r="M269" s="511"/>
      <c r="N269" s="511"/>
      <c r="O269" s="1345"/>
      <c r="P269" s="145"/>
      <c r="Q269" s="146"/>
      <c r="R269" s="511"/>
      <c r="S269" s="511"/>
      <c r="T269" s="511"/>
      <c r="U269" s="511"/>
      <c r="V269" s="511"/>
      <c r="W269" s="511"/>
      <c r="X269" s="511"/>
      <c r="Y269" s="511"/>
      <c r="Z269" s="511"/>
      <c r="AA269" s="511"/>
      <c r="AB269" s="511"/>
      <c r="AC269" s="511"/>
      <c r="AD269" s="511"/>
      <c r="AE269" s="511"/>
      <c r="AF269" s="511"/>
      <c r="AG269" s="511"/>
      <c r="AH269" s="511"/>
      <c r="AI269" s="514"/>
      <c r="AJ269" s="157"/>
      <c r="AK269" s="1344"/>
      <c r="AL269" s="511"/>
      <c r="AM269" s="511"/>
      <c r="AN269" s="511"/>
      <c r="AO269" s="511"/>
      <c r="AP269" s="511"/>
      <c r="AQ269" s="1345"/>
      <c r="AR269" s="517"/>
      <c r="AS269" s="518"/>
      <c r="AT269" s="518"/>
      <c r="AU269" s="518"/>
      <c r="AV269" s="518"/>
      <c r="AW269" s="1346"/>
    </row>
    <row r="270" spans="1:49" ht="25.05" hidden="1" customHeight="1" x14ac:dyDescent="0.45">
      <c r="A270" s="609">
        <f t="shared" si="4"/>
        <v>256</v>
      </c>
      <c r="B270" s="456"/>
      <c r="C270" s="1344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1345"/>
      <c r="P270" s="145"/>
      <c r="Q270" s="146"/>
      <c r="R270" s="511"/>
      <c r="S270" s="511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4"/>
      <c r="AJ270" s="157"/>
      <c r="AK270" s="1344"/>
      <c r="AL270" s="511"/>
      <c r="AM270" s="511"/>
      <c r="AN270" s="511"/>
      <c r="AO270" s="511"/>
      <c r="AP270" s="511"/>
      <c r="AQ270" s="1345"/>
      <c r="AR270" s="517"/>
      <c r="AS270" s="518"/>
      <c r="AT270" s="518"/>
      <c r="AU270" s="518"/>
      <c r="AV270" s="518"/>
      <c r="AW270" s="1346"/>
    </row>
    <row r="271" spans="1:49" ht="25.05" hidden="1" customHeight="1" x14ac:dyDescent="0.45">
      <c r="A271" s="609">
        <f t="shared" si="4"/>
        <v>257</v>
      </c>
      <c r="B271" s="456"/>
      <c r="C271" s="1344"/>
      <c r="D271" s="511"/>
      <c r="E271" s="511"/>
      <c r="F271" s="511"/>
      <c r="G271" s="511"/>
      <c r="H271" s="511"/>
      <c r="I271" s="511"/>
      <c r="J271" s="511"/>
      <c r="K271" s="511"/>
      <c r="L271" s="511"/>
      <c r="M271" s="511"/>
      <c r="N271" s="511"/>
      <c r="O271" s="1345"/>
      <c r="P271" s="145"/>
      <c r="Q271" s="146"/>
      <c r="R271" s="511"/>
      <c r="S271" s="511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4"/>
      <c r="AJ271" s="157"/>
      <c r="AK271" s="1344"/>
      <c r="AL271" s="511"/>
      <c r="AM271" s="511"/>
      <c r="AN271" s="511"/>
      <c r="AO271" s="511"/>
      <c r="AP271" s="511"/>
      <c r="AQ271" s="1345"/>
      <c r="AR271" s="517"/>
      <c r="AS271" s="518"/>
      <c r="AT271" s="518"/>
      <c r="AU271" s="518"/>
      <c r="AV271" s="518"/>
      <c r="AW271" s="1346"/>
    </row>
    <row r="272" spans="1:49" ht="25.05" hidden="1" customHeight="1" x14ac:dyDescent="0.45">
      <c r="A272" s="609">
        <f t="shared" si="4"/>
        <v>258</v>
      </c>
      <c r="B272" s="456"/>
      <c r="C272" s="1344"/>
      <c r="D272" s="511"/>
      <c r="E272" s="511"/>
      <c r="F272" s="511"/>
      <c r="G272" s="511"/>
      <c r="H272" s="511"/>
      <c r="I272" s="511"/>
      <c r="J272" s="511"/>
      <c r="K272" s="511"/>
      <c r="L272" s="511"/>
      <c r="M272" s="511"/>
      <c r="N272" s="511"/>
      <c r="O272" s="1345"/>
      <c r="P272" s="145"/>
      <c r="Q272" s="146"/>
      <c r="R272" s="511"/>
      <c r="S272" s="511"/>
      <c r="T272" s="511"/>
      <c r="U272" s="511"/>
      <c r="V272" s="511"/>
      <c r="W272" s="511"/>
      <c r="X272" s="511"/>
      <c r="Y272" s="511"/>
      <c r="Z272" s="511"/>
      <c r="AA272" s="511"/>
      <c r="AB272" s="511"/>
      <c r="AC272" s="511"/>
      <c r="AD272" s="511"/>
      <c r="AE272" s="511"/>
      <c r="AF272" s="511"/>
      <c r="AG272" s="511"/>
      <c r="AH272" s="511"/>
      <c r="AI272" s="514"/>
      <c r="AJ272" s="157"/>
      <c r="AK272" s="1344"/>
      <c r="AL272" s="511"/>
      <c r="AM272" s="511"/>
      <c r="AN272" s="511"/>
      <c r="AO272" s="511"/>
      <c r="AP272" s="511"/>
      <c r="AQ272" s="1345"/>
      <c r="AR272" s="517"/>
      <c r="AS272" s="518"/>
      <c r="AT272" s="518"/>
      <c r="AU272" s="518"/>
      <c r="AV272" s="518"/>
      <c r="AW272" s="1346"/>
    </row>
    <row r="273" spans="1:49" ht="25.05" hidden="1" customHeight="1" x14ac:dyDescent="0.45">
      <c r="A273" s="609">
        <f t="shared" si="4"/>
        <v>259</v>
      </c>
      <c r="B273" s="456"/>
      <c r="C273" s="1344"/>
      <c r="D273" s="511"/>
      <c r="E273" s="511"/>
      <c r="F273" s="511"/>
      <c r="G273" s="511"/>
      <c r="H273" s="511"/>
      <c r="I273" s="511"/>
      <c r="J273" s="511"/>
      <c r="K273" s="511"/>
      <c r="L273" s="511"/>
      <c r="M273" s="511"/>
      <c r="N273" s="511"/>
      <c r="O273" s="1345"/>
      <c r="P273" s="145"/>
      <c r="Q273" s="146"/>
      <c r="R273" s="511"/>
      <c r="S273" s="511"/>
      <c r="T273" s="511"/>
      <c r="U273" s="511"/>
      <c r="V273" s="511"/>
      <c r="W273" s="511"/>
      <c r="X273" s="511"/>
      <c r="Y273" s="511"/>
      <c r="Z273" s="511"/>
      <c r="AA273" s="511"/>
      <c r="AB273" s="511"/>
      <c r="AC273" s="511"/>
      <c r="AD273" s="511"/>
      <c r="AE273" s="511"/>
      <c r="AF273" s="511"/>
      <c r="AG273" s="511"/>
      <c r="AH273" s="511"/>
      <c r="AI273" s="514"/>
      <c r="AJ273" s="157"/>
      <c r="AK273" s="1344"/>
      <c r="AL273" s="511"/>
      <c r="AM273" s="511"/>
      <c r="AN273" s="511"/>
      <c r="AO273" s="511"/>
      <c r="AP273" s="511"/>
      <c r="AQ273" s="1345"/>
      <c r="AR273" s="517"/>
      <c r="AS273" s="518"/>
      <c r="AT273" s="518"/>
      <c r="AU273" s="518"/>
      <c r="AV273" s="518"/>
      <c r="AW273" s="1346"/>
    </row>
    <row r="274" spans="1:49" ht="25.05" hidden="1" customHeight="1" x14ac:dyDescent="0.45">
      <c r="A274" s="609">
        <f t="shared" si="4"/>
        <v>260</v>
      </c>
      <c r="B274" s="456"/>
      <c r="C274" s="1344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1345"/>
      <c r="P274" s="145"/>
      <c r="Q274" s="146"/>
      <c r="R274" s="511"/>
      <c r="S274" s="511"/>
      <c r="T274" s="511"/>
      <c r="U274" s="511"/>
      <c r="V274" s="511"/>
      <c r="W274" s="511"/>
      <c r="X274" s="511"/>
      <c r="Y274" s="511"/>
      <c r="Z274" s="511"/>
      <c r="AA274" s="511"/>
      <c r="AB274" s="511"/>
      <c r="AC274" s="511"/>
      <c r="AD274" s="511"/>
      <c r="AE274" s="511"/>
      <c r="AF274" s="511"/>
      <c r="AG274" s="511"/>
      <c r="AH274" s="511"/>
      <c r="AI274" s="514"/>
      <c r="AJ274" s="157"/>
      <c r="AK274" s="1344"/>
      <c r="AL274" s="511"/>
      <c r="AM274" s="511"/>
      <c r="AN274" s="511"/>
      <c r="AO274" s="511"/>
      <c r="AP274" s="511"/>
      <c r="AQ274" s="1345"/>
      <c r="AR274" s="517"/>
      <c r="AS274" s="518"/>
      <c r="AT274" s="518"/>
      <c r="AU274" s="518"/>
      <c r="AV274" s="518"/>
      <c r="AW274" s="1346"/>
    </row>
    <row r="275" spans="1:49" ht="25.05" hidden="1" customHeight="1" x14ac:dyDescent="0.45">
      <c r="A275" s="609">
        <f t="shared" si="4"/>
        <v>261</v>
      </c>
      <c r="B275" s="456"/>
      <c r="C275" s="1344"/>
      <c r="D275" s="511"/>
      <c r="E275" s="511"/>
      <c r="F275" s="511"/>
      <c r="G275" s="511"/>
      <c r="H275" s="511"/>
      <c r="I275" s="511"/>
      <c r="J275" s="511"/>
      <c r="K275" s="511"/>
      <c r="L275" s="511"/>
      <c r="M275" s="511"/>
      <c r="N275" s="511"/>
      <c r="O275" s="1345"/>
      <c r="P275" s="145"/>
      <c r="Q275" s="146"/>
      <c r="R275" s="511"/>
      <c r="S275" s="511"/>
      <c r="T275" s="511"/>
      <c r="U275" s="511"/>
      <c r="V275" s="511"/>
      <c r="W275" s="511"/>
      <c r="X275" s="511"/>
      <c r="Y275" s="511"/>
      <c r="Z275" s="511"/>
      <c r="AA275" s="511"/>
      <c r="AB275" s="511"/>
      <c r="AC275" s="511"/>
      <c r="AD275" s="511"/>
      <c r="AE275" s="511"/>
      <c r="AF275" s="511"/>
      <c r="AG275" s="511"/>
      <c r="AH275" s="511"/>
      <c r="AI275" s="514"/>
      <c r="AJ275" s="157"/>
      <c r="AK275" s="1344"/>
      <c r="AL275" s="511"/>
      <c r="AM275" s="511"/>
      <c r="AN275" s="511"/>
      <c r="AO275" s="511"/>
      <c r="AP275" s="511"/>
      <c r="AQ275" s="1345"/>
      <c r="AR275" s="517"/>
      <c r="AS275" s="518"/>
      <c r="AT275" s="518"/>
      <c r="AU275" s="518"/>
      <c r="AV275" s="518"/>
      <c r="AW275" s="1346"/>
    </row>
    <row r="276" spans="1:49" ht="25.05" hidden="1" customHeight="1" x14ac:dyDescent="0.45">
      <c r="A276" s="609">
        <f t="shared" si="4"/>
        <v>262</v>
      </c>
      <c r="B276" s="456"/>
      <c r="C276" s="1344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1345"/>
      <c r="P276" s="145"/>
      <c r="Q276" s="146"/>
      <c r="R276" s="511"/>
      <c r="S276" s="511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4"/>
      <c r="AJ276" s="157"/>
      <c r="AK276" s="1344"/>
      <c r="AL276" s="511"/>
      <c r="AM276" s="511"/>
      <c r="AN276" s="511"/>
      <c r="AO276" s="511"/>
      <c r="AP276" s="511"/>
      <c r="AQ276" s="1345"/>
      <c r="AR276" s="517"/>
      <c r="AS276" s="518"/>
      <c r="AT276" s="518"/>
      <c r="AU276" s="518"/>
      <c r="AV276" s="518"/>
      <c r="AW276" s="1346"/>
    </row>
    <row r="277" spans="1:49" ht="25.05" hidden="1" customHeight="1" x14ac:dyDescent="0.45">
      <c r="A277" s="609">
        <f t="shared" si="4"/>
        <v>263</v>
      </c>
      <c r="B277" s="456"/>
      <c r="C277" s="1344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1345"/>
      <c r="P277" s="145"/>
      <c r="Q277" s="146"/>
      <c r="R277" s="511"/>
      <c r="S277" s="511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4"/>
      <c r="AJ277" s="157"/>
      <c r="AK277" s="1344"/>
      <c r="AL277" s="511"/>
      <c r="AM277" s="511"/>
      <c r="AN277" s="511"/>
      <c r="AO277" s="511"/>
      <c r="AP277" s="511"/>
      <c r="AQ277" s="1345"/>
      <c r="AR277" s="517"/>
      <c r="AS277" s="518"/>
      <c r="AT277" s="518"/>
      <c r="AU277" s="518"/>
      <c r="AV277" s="518"/>
      <c r="AW277" s="1346"/>
    </row>
    <row r="278" spans="1:49" ht="25.05" hidden="1" customHeight="1" x14ac:dyDescent="0.45">
      <c r="A278" s="609">
        <f t="shared" si="4"/>
        <v>264</v>
      </c>
      <c r="B278" s="456"/>
      <c r="C278" s="1344"/>
      <c r="D278" s="511"/>
      <c r="E278" s="511"/>
      <c r="F278" s="511"/>
      <c r="G278" s="511"/>
      <c r="H278" s="511"/>
      <c r="I278" s="511"/>
      <c r="J278" s="511"/>
      <c r="K278" s="511"/>
      <c r="L278" s="511"/>
      <c r="M278" s="511"/>
      <c r="N278" s="511"/>
      <c r="O278" s="1345"/>
      <c r="P278" s="145"/>
      <c r="Q278" s="146"/>
      <c r="R278" s="511"/>
      <c r="S278" s="511"/>
      <c r="T278" s="511"/>
      <c r="U278" s="511"/>
      <c r="V278" s="511"/>
      <c r="W278" s="511"/>
      <c r="X278" s="511"/>
      <c r="Y278" s="511"/>
      <c r="Z278" s="511"/>
      <c r="AA278" s="511"/>
      <c r="AB278" s="511"/>
      <c r="AC278" s="511"/>
      <c r="AD278" s="511"/>
      <c r="AE278" s="511"/>
      <c r="AF278" s="511"/>
      <c r="AG278" s="511"/>
      <c r="AH278" s="511"/>
      <c r="AI278" s="514"/>
      <c r="AJ278" s="157"/>
      <c r="AK278" s="1344"/>
      <c r="AL278" s="511"/>
      <c r="AM278" s="511"/>
      <c r="AN278" s="511"/>
      <c r="AO278" s="511"/>
      <c r="AP278" s="511"/>
      <c r="AQ278" s="1345"/>
      <c r="AR278" s="517"/>
      <c r="AS278" s="518"/>
      <c r="AT278" s="518"/>
      <c r="AU278" s="518"/>
      <c r="AV278" s="518"/>
      <c r="AW278" s="1346"/>
    </row>
    <row r="279" spans="1:49" ht="25.05" hidden="1" customHeight="1" x14ac:dyDescent="0.45">
      <c r="A279" s="609">
        <f t="shared" si="4"/>
        <v>265</v>
      </c>
      <c r="B279" s="456"/>
      <c r="C279" s="1344"/>
      <c r="D279" s="511"/>
      <c r="E279" s="511"/>
      <c r="F279" s="511"/>
      <c r="G279" s="511"/>
      <c r="H279" s="511"/>
      <c r="I279" s="511"/>
      <c r="J279" s="511"/>
      <c r="K279" s="511"/>
      <c r="L279" s="511"/>
      <c r="M279" s="511"/>
      <c r="N279" s="511"/>
      <c r="O279" s="1345"/>
      <c r="P279" s="145"/>
      <c r="Q279" s="146"/>
      <c r="R279" s="511"/>
      <c r="S279" s="511"/>
      <c r="T279" s="511"/>
      <c r="U279" s="511"/>
      <c r="V279" s="511"/>
      <c r="W279" s="511"/>
      <c r="X279" s="511"/>
      <c r="Y279" s="511"/>
      <c r="Z279" s="511"/>
      <c r="AA279" s="511"/>
      <c r="AB279" s="511"/>
      <c r="AC279" s="511"/>
      <c r="AD279" s="511"/>
      <c r="AE279" s="511"/>
      <c r="AF279" s="511"/>
      <c r="AG279" s="511"/>
      <c r="AH279" s="511"/>
      <c r="AI279" s="514"/>
      <c r="AJ279" s="157"/>
      <c r="AK279" s="1344"/>
      <c r="AL279" s="511"/>
      <c r="AM279" s="511"/>
      <c r="AN279" s="511"/>
      <c r="AO279" s="511"/>
      <c r="AP279" s="511"/>
      <c r="AQ279" s="1345"/>
      <c r="AR279" s="517"/>
      <c r="AS279" s="518"/>
      <c r="AT279" s="518"/>
      <c r="AU279" s="518"/>
      <c r="AV279" s="518"/>
      <c r="AW279" s="1346"/>
    </row>
    <row r="280" spans="1:49" ht="25.05" hidden="1" customHeight="1" x14ac:dyDescent="0.45">
      <c r="A280" s="609">
        <f t="shared" si="4"/>
        <v>266</v>
      </c>
      <c r="B280" s="456"/>
      <c r="C280" s="1344"/>
      <c r="D280" s="511"/>
      <c r="E280" s="511"/>
      <c r="F280" s="511"/>
      <c r="G280" s="511"/>
      <c r="H280" s="511"/>
      <c r="I280" s="511"/>
      <c r="J280" s="511"/>
      <c r="K280" s="511"/>
      <c r="L280" s="511"/>
      <c r="M280" s="511"/>
      <c r="N280" s="511"/>
      <c r="O280" s="1345"/>
      <c r="P280" s="145"/>
      <c r="Q280" s="146"/>
      <c r="R280" s="511"/>
      <c r="S280" s="511"/>
      <c r="T280" s="511"/>
      <c r="U280" s="511"/>
      <c r="V280" s="511"/>
      <c r="W280" s="511"/>
      <c r="X280" s="511"/>
      <c r="Y280" s="511"/>
      <c r="Z280" s="511"/>
      <c r="AA280" s="511"/>
      <c r="AB280" s="511"/>
      <c r="AC280" s="511"/>
      <c r="AD280" s="511"/>
      <c r="AE280" s="511"/>
      <c r="AF280" s="511"/>
      <c r="AG280" s="511"/>
      <c r="AH280" s="511"/>
      <c r="AI280" s="514"/>
      <c r="AJ280" s="157"/>
      <c r="AK280" s="1344"/>
      <c r="AL280" s="511"/>
      <c r="AM280" s="511"/>
      <c r="AN280" s="511"/>
      <c r="AO280" s="511"/>
      <c r="AP280" s="511"/>
      <c r="AQ280" s="1345"/>
      <c r="AR280" s="517"/>
      <c r="AS280" s="518"/>
      <c r="AT280" s="518"/>
      <c r="AU280" s="518"/>
      <c r="AV280" s="518"/>
      <c r="AW280" s="1346"/>
    </row>
    <row r="281" spans="1:49" ht="25.05" hidden="1" customHeight="1" x14ac:dyDescent="0.45">
      <c r="A281" s="609">
        <f t="shared" si="4"/>
        <v>267</v>
      </c>
      <c r="B281" s="456"/>
      <c r="C281" s="1344"/>
      <c r="D281" s="511"/>
      <c r="E281" s="511"/>
      <c r="F281" s="511"/>
      <c r="G281" s="511"/>
      <c r="H281" s="511"/>
      <c r="I281" s="511"/>
      <c r="J281" s="511"/>
      <c r="K281" s="511"/>
      <c r="L281" s="511"/>
      <c r="M281" s="511"/>
      <c r="N281" s="511"/>
      <c r="O281" s="1345"/>
      <c r="P281" s="145"/>
      <c r="Q281" s="146"/>
      <c r="R281" s="511"/>
      <c r="S281" s="511"/>
      <c r="T281" s="511"/>
      <c r="U281" s="511"/>
      <c r="V281" s="511"/>
      <c r="W281" s="511"/>
      <c r="X281" s="511"/>
      <c r="Y281" s="511"/>
      <c r="Z281" s="511"/>
      <c r="AA281" s="511"/>
      <c r="AB281" s="511"/>
      <c r="AC281" s="511"/>
      <c r="AD281" s="511"/>
      <c r="AE281" s="511"/>
      <c r="AF281" s="511"/>
      <c r="AG281" s="511"/>
      <c r="AH281" s="511"/>
      <c r="AI281" s="514"/>
      <c r="AJ281" s="157"/>
      <c r="AK281" s="1344"/>
      <c r="AL281" s="511"/>
      <c r="AM281" s="511"/>
      <c r="AN281" s="511"/>
      <c r="AO281" s="511"/>
      <c r="AP281" s="511"/>
      <c r="AQ281" s="1345"/>
      <c r="AR281" s="517"/>
      <c r="AS281" s="518"/>
      <c r="AT281" s="518"/>
      <c r="AU281" s="518"/>
      <c r="AV281" s="518"/>
      <c r="AW281" s="1346"/>
    </row>
    <row r="282" spans="1:49" ht="25.05" hidden="1" customHeight="1" x14ac:dyDescent="0.45">
      <c r="A282" s="609">
        <f t="shared" si="4"/>
        <v>268</v>
      </c>
      <c r="B282" s="456"/>
      <c r="C282" s="1344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1345"/>
      <c r="P282" s="145"/>
      <c r="Q282" s="146"/>
      <c r="R282" s="511"/>
      <c r="S282" s="511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4"/>
      <c r="AJ282" s="157"/>
      <c r="AK282" s="1344"/>
      <c r="AL282" s="511"/>
      <c r="AM282" s="511"/>
      <c r="AN282" s="511"/>
      <c r="AO282" s="511"/>
      <c r="AP282" s="511"/>
      <c r="AQ282" s="1345"/>
      <c r="AR282" s="517"/>
      <c r="AS282" s="518"/>
      <c r="AT282" s="518"/>
      <c r="AU282" s="518"/>
      <c r="AV282" s="518"/>
      <c r="AW282" s="1346"/>
    </row>
    <row r="283" spans="1:49" ht="25.05" hidden="1" customHeight="1" x14ac:dyDescent="0.45">
      <c r="A283" s="609">
        <f t="shared" si="4"/>
        <v>269</v>
      </c>
      <c r="B283" s="456"/>
      <c r="C283" s="1344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1345"/>
      <c r="P283" s="145"/>
      <c r="Q283" s="146"/>
      <c r="R283" s="511"/>
      <c r="S283" s="511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4"/>
      <c r="AJ283" s="157"/>
      <c r="AK283" s="1344"/>
      <c r="AL283" s="511"/>
      <c r="AM283" s="511"/>
      <c r="AN283" s="511"/>
      <c r="AO283" s="511"/>
      <c r="AP283" s="511"/>
      <c r="AQ283" s="1345"/>
      <c r="AR283" s="517"/>
      <c r="AS283" s="518"/>
      <c r="AT283" s="518"/>
      <c r="AU283" s="518"/>
      <c r="AV283" s="518"/>
      <c r="AW283" s="1346"/>
    </row>
    <row r="284" spans="1:49" ht="25.05" hidden="1" customHeight="1" x14ac:dyDescent="0.45">
      <c r="A284" s="609">
        <f t="shared" si="4"/>
        <v>270</v>
      </c>
      <c r="B284" s="456"/>
      <c r="C284" s="1344"/>
      <c r="D284" s="511"/>
      <c r="E284" s="511"/>
      <c r="F284" s="511"/>
      <c r="G284" s="511"/>
      <c r="H284" s="511"/>
      <c r="I284" s="511"/>
      <c r="J284" s="511"/>
      <c r="K284" s="511"/>
      <c r="L284" s="511"/>
      <c r="M284" s="511"/>
      <c r="N284" s="511"/>
      <c r="O284" s="1345"/>
      <c r="P284" s="145"/>
      <c r="Q284" s="146"/>
      <c r="R284" s="511"/>
      <c r="S284" s="511"/>
      <c r="T284" s="511"/>
      <c r="U284" s="511"/>
      <c r="V284" s="511"/>
      <c r="W284" s="511"/>
      <c r="X284" s="511"/>
      <c r="Y284" s="511"/>
      <c r="Z284" s="511"/>
      <c r="AA284" s="511"/>
      <c r="AB284" s="511"/>
      <c r="AC284" s="511"/>
      <c r="AD284" s="511"/>
      <c r="AE284" s="511"/>
      <c r="AF284" s="511"/>
      <c r="AG284" s="511"/>
      <c r="AH284" s="511"/>
      <c r="AI284" s="514"/>
      <c r="AJ284" s="157"/>
      <c r="AK284" s="1344"/>
      <c r="AL284" s="511"/>
      <c r="AM284" s="511"/>
      <c r="AN284" s="511"/>
      <c r="AO284" s="511"/>
      <c r="AP284" s="511"/>
      <c r="AQ284" s="1345"/>
      <c r="AR284" s="517"/>
      <c r="AS284" s="518"/>
      <c r="AT284" s="518"/>
      <c r="AU284" s="518"/>
      <c r="AV284" s="518"/>
      <c r="AW284" s="1346"/>
    </row>
    <row r="285" spans="1:49" ht="25.05" hidden="1" customHeight="1" x14ac:dyDescent="0.45">
      <c r="A285" s="609">
        <f t="shared" si="4"/>
        <v>271</v>
      </c>
      <c r="B285" s="456"/>
      <c r="C285" s="1344"/>
      <c r="D285" s="511"/>
      <c r="E285" s="511"/>
      <c r="F285" s="511"/>
      <c r="G285" s="511"/>
      <c r="H285" s="511"/>
      <c r="I285" s="511"/>
      <c r="J285" s="511"/>
      <c r="K285" s="511"/>
      <c r="L285" s="511"/>
      <c r="M285" s="511"/>
      <c r="N285" s="511"/>
      <c r="O285" s="1345"/>
      <c r="P285" s="145"/>
      <c r="Q285" s="146"/>
      <c r="R285" s="511"/>
      <c r="S285" s="511"/>
      <c r="T285" s="511"/>
      <c r="U285" s="511"/>
      <c r="V285" s="511"/>
      <c r="W285" s="511"/>
      <c r="X285" s="511"/>
      <c r="Y285" s="511"/>
      <c r="Z285" s="511"/>
      <c r="AA285" s="511"/>
      <c r="AB285" s="511"/>
      <c r="AC285" s="511"/>
      <c r="AD285" s="511"/>
      <c r="AE285" s="511"/>
      <c r="AF285" s="511"/>
      <c r="AG285" s="511"/>
      <c r="AH285" s="511"/>
      <c r="AI285" s="514"/>
      <c r="AJ285" s="157"/>
      <c r="AK285" s="1344"/>
      <c r="AL285" s="511"/>
      <c r="AM285" s="511"/>
      <c r="AN285" s="511"/>
      <c r="AO285" s="511"/>
      <c r="AP285" s="511"/>
      <c r="AQ285" s="1345"/>
      <c r="AR285" s="517"/>
      <c r="AS285" s="518"/>
      <c r="AT285" s="518"/>
      <c r="AU285" s="518"/>
      <c r="AV285" s="518"/>
      <c r="AW285" s="1346"/>
    </row>
    <row r="286" spans="1:49" ht="25.05" hidden="1" customHeight="1" x14ac:dyDescent="0.45">
      <c r="A286" s="609">
        <f t="shared" si="4"/>
        <v>272</v>
      </c>
      <c r="B286" s="456"/>
      <c r="C286" s="1344"/>
      <c r="D286" s="511"/>
      <c r="E286" s="511"/>
      <c r="F286" s="511"/>
      <c r="G286" s="511"/>
      <c r="H286" s="511"/>
      <c r="I286" s="511"/>
      <c r="J286" s="511"/>
      <c r="K286" s="511"/>
      <c r="L286" s="511"/>
      <c r="M286" s="511"/>
      <c r="N286" s="511"/>
      <c r="O286" s="1345"/>
      <c r="P286" s="145"/>
      <c r="Q286" s="146"/>
      <c r="R286" s="511"/>
      <c r="S286" s="511"/>
      <c r="T286" s="511"/>
      <c r="U286" s="511"/>
      <c r="V286" s="511"/>
      <c r="W286" s="511"/>
      <c r="X286" s="511"/>
      <c r="Y286" s="511"/>
      <c r="Z286" s="511"/>
      <c r="AA286" s="511"/>
      <c r="AB286" s="511"/>
      <c r="AC286" s="511"/>
      <c r="AD286" s="511"/>
      <c r="AE286" s="511"/>
      <c r="AF286" s="511"/>
      <c r="AG286" s="511"/>
      <c r="AH286" s="511"/>
      <c r="AI286" s="514"/>
      <c r="AJ286" s="157"/>
      <c r="AK286" s="1344"/>
      <c r="AL286" s="511"/>
      <c r="AM286" s="511"/>
      <c r="AN286" s="511"/>
      <c r="AO286" s="511"/>
      <c r="AP286" s="511"/>
      <c r="AQ286" s="1345"/>
      <c r="AR286" s="517"/>
      <c r="AS286" s="518"/>
      <c r="AT286" s="518"/>
      <c r="AU286" s="518"/>
      <c r="AV286" s="518"/>
      <c r="AW286" s="1346"/>
    </row>
    <row r="287" spans="1:49" ht="25.05" hidden="1" customHeight="1" x14ac:dyDescent="0.45">
      <c r="A287" s="609">
        <f t="shared" si="4"/>
        <v>273</v>
      </c>
      <c r="B287" s="456"/>
      <c r="C287" s="1344"/>
      <c r="D287" s="511"/>
      <c r="E287" s="511"/>
      <c r="F287" s="511"/>
      <c r="G287" s="511"/>
      <c r="H287" s="511"/>
      <c r="I287" s="511"/>
      <c r="J287" s="511"/>
      <c r="K287" s="511"/>
      <c r="L287" s="511"/>
      <c r="M287" s="511"/>
      <c r="N287" s="511"/>
      <c r="O287" s="1345"/>
      <c r="P287" s="145"/>
      <c r="Q287" s="146"/>
      <c r="R287" s="511"/>
      <c r="S287" s="511"/>
      <c r="T287" s="511"/>
      <c r="U287" s="511"/>
      <c r="V287" s="511"/>
      <c r="W287" s="511"/>
      <c r="X287" s="511"/>
      <c r="Y287" s="511"/>
      <c r="Z287" s="511"/>
      <c r="AA287" s="511"/>
      <c r="AB287" s="511"/>
      <c r="AC287" s="511"/>
      <c r="AD287" s="511"/>
      <c r="AE287" s="511"/>
      <c r="AF287" s="511"/>
      <c r="AG287" s="511"/>
      <c r="AH287" s="511"/>
      <c r="AI287" s="514"/>
      <c r="AJ287" s="157"/>
      <c r="AK287" s="1344"/>
      <c r="AL287" s="511"/>
      <c r="AM287" s="511"/>
      <c r="AN287" s="511"/>
      <c r="AO287" s="511"/>
      <c r="AP287" s="511"/>
      <c r="AQ287" s="1345"/>
      <c r="AR287" s="517"/>
      <c r="AS287" s="518"/>
      <c r="AT287" s="518"/>
      <c r="AU287" s="518"/>
      <c r="AV287" s="518"/>
      <c r="AW287" s="1346"/>
    </row>
    <row r="288" spans="1:49" ht="25.05" hidden="1" customHeight="1" x14ac:dyDescent="0.45">
      <c r="A288" s="609">
        <f t="shared" si="4"/>
        <v>274</v>
      </c>
      <c r="B288" s="456"/>
      <c r="C288" s="1344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1345"/>
      <c r="P288" s="145"/>
      <c r="Q288" s="146"/>
      <c r="R288" s="511"/>
      <c r="S288" s="511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4"/>
      <c r="AJ288" s="157"/>
      <c r="AK288" s="1344"/>
      <c r="AL288" s="511"/>
      <c r="AM288" s="511"/>
      <c r="AN288" s="511"/>
      <c r="AO288" s="511"/>
      <c r="AP288" s="511"/>
      <c r="AQ288" s="1345"/>
      <c r="AR288" s="517"/>
      <c r="AS288" s="518"/>
      <c r="AT288" s="518"/>
      <c r="AU288" s="518"/>
      <c r="AV288" s="518"/>
      <c r="AW288" s="1346"/>
    </row>
    <row r="289" spans="1:49" ht="25.05" hidden="1" customHeight="1" x14ac:dyDescent="0.45">
      <c r="A289" s="609">
        <f t="shared" si="4"/>
        <v>275</v>
      </c>
      <c r="B289" s="456"/>
      <c r="C289" s="1344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1345"/>
      <c r="P289" s="145"/>
      <c r="Q289" s="146"/>
      <c r="R289" s="511"/>
      <c r="S289" s="511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4"/>
      <c r="AJ289" s="157"/>
      <c r="AK289" s="1344"/>
      <c r="AL289" s="511"/>
      <c r="AM289" s="511"/>
      <c r="AN289" s="511"/>
      <c r="AO289" s="511"/>
      <c r="AP289" s="511"/>
      <c r="AQ289" s="1345"/>
      <c r="AR289" s="517"/>
      <c r="AS289" s="518"/>
      <c r="AT289" s="518"/>
      <c r="AU289" s="518"/>
      <c r="AV289" s="518"/>
      <c r="AW289" s="1346"/>
    </row>
    <row r="290" spans="1:49" ht="25.05" hidden="1" customHeight="1" x14ac:dyDescent="0.45">
      <c r="A290" s="609">
        <f t="shared" si="4"/>
        <v>276</v>
      </c>
      <c r="B290" s="456"/>
      <c r="C290" s="1344"/>
      <c r="D290" s="511"/>
      <c r="E290" s="511"/>
      <c r="F290" s="511"/>
      <c r="G290" s="511"/>
      <c r="H290" s="511"/>
      <c r="I290" s="511"/>
      <c r="J290" s="511"/>
      <c r="K290" s="511"/>
      <c r="L290" s="511"/>
      <c r="M290" s="511"/>
      <c r="N290" s="511"/>
      <c r="O290" s="1345"/>
      <c r="P290" s="145"/>
      <c r="Q290" s="146"/>
      <c r="R290" s="511"/>
      <c r="S290" s="511"/>
      <c r="T290" s="511"/>
      <c r="U290" s="511"/>
      <c r="V290" s="511"/>
      <c r="W290" s="511"/>
      <c r="X290" s="511"/>
      <c r="Y290" s="511"/>
      <c r="Z290" s="511"/>
      <c r="AA290" s="511"/>
      <c r="AB290" s="511"/>
      <c r="AC290" s="511"/>
      <c r="AD290" s="511"/>
      <c r="AE290" s="511"/>
      <c r="AF290" s="511"/>
      <c r="AG290" s="511"/>
      <c r="AH290" s="511"/>
      <c r="AI290" s="514"/>
      <c r="AJ290" s="157"/>
      <c r="AK290" s="1344"/>
      <c r="AL290" s="511"/>
      <c r="AM290" s="511"/>
      <c r="AN290" s="511"/>
      <c r="AO290" s="511"/>
      <c r="AP290" s="511"/>
      <c r="AQ290" s="1345"/>
      <c r="AR290" s="517"/>
      <c r="AS290" s="518"/>
      <c r="AT290" s="518"/>
      <c r="AU290" s="518"/>
      <c r="AV290" s="518"/>
      <c r="AW290" s="1346"/>
    </row>
    <row r="291" spans="1:49" ht="25.05" hidden="1" customHeight="1" x14ac:dyDescent="0.45">
      <c r="A291" s="609">
        <f t="shared" si="4"/>
        <v>277</v>
      </c>
      <c r="B291" s="456"/>
      <c r="C291" s="1344"/>
      <c r="D291" s="511"/>
      <c r="E291" s="511"/>
      <c r="F291" s="511"/>
      <c r="G291" s="511"/>
      <c r="H291" s="511"/>
      <c r="I291" s="511"/>
      <c r="J291" s="511"/>
      <c r="K291" s="511"/>
      <c r="L291" s="511"/>
      <c r="M291" s="511"/>
      <c r="N291" s="511"/>
      <c r="O291" s="1345"/>
      <c r="P291" s="145"/>
      <c r="Q291" s="146"/>
      <c r="R291" s="511"/>
      <c r="S291" s="511"/>
      <c r="T291" s="511"/>
      <c r="U291" s="511"/>
      <c r="V291" s="511"/>
      <c r="W291" s="511"/>
      <c r="X291" s="511"/>
      <c r="Y291" s="511"/>
      <c r="Z291" s="511"/>
      <c r="AA291" s="511"/>
      <c r="AB291" s="511"/>
      <c r="AC291" s="511"/>
      <c r="AD291" s="511"/>
      <c r="AE291" s="511"/>
      <c r="AF291" s="511"/>
      <c r="AG291" s="511"/>
      <c r="AH291" s="511"/>
      <c r="AI291" s="514"/>
      <c r="AJ291" s="157"/>
      <c r="AK291" s="1344"/>
      <c r="AL291" s="511"/>
      <c r="AM291" s="511"/>
      <c r="AN291" s="511"/>
      <c r="AO291" s="511"/>
      <c r="AP291" s="511"/>
      <c r="AQ291" s="1345"/>
      <c r="AR291" s="517"/>
      <c r="AS291" s="518"/>
      <c r="AT291" s="518"/>
      <c r="AU291" s="518"/>
      <c r="AV291" s="518"/>
      <c r="AW291" s="1346"/>
    </row>
    <row r="292" spans="1:49" ht="25.05" hidden="1" customHeight="1" x14ac:dyDescent="0.45">
      <c r="A292" s="609">
        <f t="shared" si="4"/>
        <v>278</v>
      </c>
      <c r="B292" s="456"/>
      <c r="C292" s="1344"/>
      <c r="D292" s="511"/>
      <c r="E292" s="511"/>
      <c r="F292" s="511"/>
      <c r="G292" s="511"/>
      <c r="H292" s="511"/>
      <c r="I292" s="511"/>
      <c r="J292" s="511"/>
      <c r="K292" s="511"/>
      <c r="L292" s="511"/>
      <c r="M292" s="511"/>
      <c r="N292" s="511"/>
      <c r="O292" s="1345"/>
      <c r="P292" s="145"/>
      <c r="Q292" s="146"/>
      <c r="R292" s="511"/>
      <c r="S292" s="511"/>
      <c r="T292" s="511"/>
      <c r="U292" s="511"/>
      <c r="V292" s="511"/>
      <c r="W292" s="511"/>
      <c r="X292" s="511"/>
      <c r="Y292" s="511"/>
      <c r="Z292" s="511"/>
      <c r="AA292" s="511"/>
      <c r="AB292" s="511"/>
      <c r="AC292" s="511"/>
      <c r="AD292" s="511"/>
      <c r="AE292" s="511"/>
      <c r="AF292" s="511"/>
      <c r="AG292" s="511"/>
      <c r="AH292" s="511"/>
      <c r="AI292" s="514"/>
      <c r="AJ292" s="157"/>
      <c r="AK292" s="1344"/>
      <c r="AL292" s="511"/>
      <c r="AM292" s="511"/>
      <c r="AN292" s="511"/>
      <c r="AO292" s="511"/>
      <c r="AP292" s="511"/>
      <c r="AQ292" s="1345"/>
      <c r="AR292" s="517"/>
      <c r="AS292" s="518"/>
      <c r="AT292" s="518"/>
      <c r="AU292" s="518"/>
      <c r="AV292" s="518"/>
      <c r="AW292" s="1346"/>
    </row>
    <row r="293" spans="1:49" ht="25.05" hidden="1" customHeight="1" x14ac:dyDescent="0.45">
      <c r="A293" s="609">
        <f t="shared" si="4"/>
        <v>279</v>
      </c>
      <c r="B293" s="456"/>
      <c r="C293" s="1344"/>
      <c r="D293" s="511"/>
      <c r="E293" s="511"/>
      <c r="F293" s="511"/>
      <c r="G293" s="511"/>
      <c r="H293" s="511"/>
      <c r="I293" s="511"/>
      <c r="J293" s="511"/>
      <c r="K293" s="511"/>
      <c r="L293" s="511"/>
      <c r="M293" s="511"/>
      <c r="N293" s="511"/>
      <c r="O293" s="1345"/>
      <c r="P293" s="145"/>
      <c r="Q293" s="146"/>
      <c r="R293" s="511"/>
      <c r="S293" s="511"/>
      <c r="T293" s="511"/>
      <c r="U293" s="511"/>
      <c r="V293" s="511"/>
      <c r="W293" s="511"/>
      <c r="X293" s="511"/>
      <c r="Y293" s="511"/>
      <c r="Z293" s="511"/>
      <c r="AA293" s="511"/>
      <c r="AB293" s="511"/>
      <c r="AC293" s="511"/>
      <c r="AD293" s="511"/>
      <c r="AE293" s="511"/>
      <c r="AF293" s="511"/>
      <c r="AG293" s="511"/>
      <c r="AH293" s="511"/>
      <c r="AI293" s="514"/>
      <c r="AJ293" s="157"/>
      <c r="AK293" s="1344"/>
      <c r="AL293" s="511"/>
      <c r="AM293" s="511"/>
      <c r="AN293" s="511"/>
      <c r="AO293" s="511"/>
      <c r="AP293" s="511"/>
      <c r="AQ293" s="1345"/>
      <c r="AR293" s="517"/>
      <c r="AS293" s="518"/>
      <c r="AT293" s="518"/>
      <c r="AU293" s="518"/>
      <c r="AV293" s="518"/>
      <c r="AW293" s="1346"/>
    </row>
    <row r="294" spans="1:49" ht="25.05" hidden="1" customHeight="1" x14ac:dyDescent="0.45">
      <c r="A294" s="609">
        <f t="shared" si="4"/>
        <v>280</v>
      </c>
      <c r="B294" s="456"/>
      <c r="C294" s="1344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1345"/>
      <c r="P294" s="145"/>
      <c r="Q294" s="146"/>
      <c r="R294" s="511"/>
      <c r="S294" s="511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4"/>
      <c r="AJ294" s="157"/>
      <c r="AK294" s="1344"/>
      <c r="AL294" s="511"/>
      <c r="AM294" s="511"/>
      <c r="AN294" s="511"/>
      <c r="AO294" s="511"/>
      <c r="AP294" s="511"/>
      <c r="AQ294" s="1345"/>
      <c r="AR294" s="517"/>
      <c r="AS294" s="518"/>
      <c r="AT294" s="518"/>
      <c r="AU294" s="518"/>
      <c r="AV294" s="518"/>
      <c r="AW294" s="1346"/>
    </row>
    <row r="295" spans="1:49" ht="25.05" hidden="1" customHeight="1" x14ac:dyDescent="0.45">
      <c r="A295" s="609">
        <f t="shared" si="4"/>
        <v>281</v>
      </c>
      <c r="B295" s="456"/>
      <c r="C295" s="1344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1345"/>
      <c r="P295" s="145"/>
      <c r="Q295" s="146"/>
      <c r="R295" s="511"/>
      <c r="S295" s="511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4"/>
      <c r="AJ295" s="157"/>
      <c r="AK295" s="1344"/>
      <c r="AL295" s="511"/>
      <c r="AM295" s="511"/>
      <c r="AN295" s="511"/>
      <c r="AO295" s="511"/>
      <c r="AP295" s="511"/>
      <c r="AQ295" s="1345"/>
      <c r="AR295" s="517"/>
      <c r="AS295" s="518"/>
      <c r="AT295" s="518"/>
      <c r="AU295" s="518"/>
      <c r="AV295" s="518"/>
      <c r="AW295" s="1346"/>
    </row>
    <row r="296" spans="1:49" ht="25.05" hidden="1" customHeight="1" x14ac:dyDescent="0.45">
      <c r="A296" s="609">
        <f t="shared" si="4"/>
        <v>282</v>
      </c>
      <c r="B296" s="456"/>
      <c r="C296" s="1344"/>
      <c r="D296" s="511"/>
      <c r="E296" s="511"/>
      <c r="F296" s="511"/>
      <c r="G296" s="511"/>
      <c r="H296" s="511"/>
      <c r="I296" s="511"/>
      <c r="J296" s="511"/>
      <c r="K296" s="511"/>
      <c r="L296" s="511"/>
      <c r="M296" s="511"/>
      <c r="N296" s="511"/>
      <c r="O296" s="1345"/>
      <c r="P296" s="145"/>
      <c r="Q296" s="146"/>
      <c r="R296" s="511"/>
      <c r="S296" s="511"/>
      <c r="T296" s="511"/>
      <c r="U296" s="511"/>
      <c r="V296" s="511"/>
      <c r="W296" s="511"/>
      <c r="X296" s="511"/>
      <c r="Y296" s="511"/>
      <c r="Z296" s="511"/>
      <c r="AA296" s="511"/>
      <c r="AB296" s="511"/>
      <c r="AC296" s="511"/>
      <c r="AD296" s="511"/>
      <c r="AE296" s="511"/>
      <c r="AF296" s="511"/>
      <c r="AG296" s="511"/>
      <c r="AH296" s="511"/>
      <c r="AI296" s="514"/>
      <c r="AJ296" s="157"/>
      <c r="AK296" s="1344"/>
      <c r="AL296" s="511"/>
      <c r="AM296" s="511"/>
      <c r="AN296" s="511"/>
      <c r="AO296" s="511"/>
      <c r="AP296" s="511"/>
      <c r="AQ296" s="1345"/>
      <c r="AR296" s="517"/>
      <c r="AS296" s="518"/>
      <c r="AT296" s="518"/>
      <c r="AU296" s="518"/>
      <c r="AV296" s="518"/>
      <c r="AW296" s="1346"/>
    </row>
    <row r="297" spans="1:49" ht="25.05" hidden="1" customHeight="1" x14ac:dyDescent="0.45">
      <c r="A297" s="609">
        <f t="shared" si="4"/>
        <v>283</v>
      </c>
      <c r="B297" s="456"/>
      <c r="C297" s="1344"/>
      <c r="D297" s="511"/>
      <c r="E297" s="511"/>
      <c r="F297" s="511"/>
      <c r="G297" s="511"/>
      <c r="H297" s="511"/>
      <c r="I297" s="511"/>
      <c r="J297" s="511"/>
      <c r="K297" s="511"/>
      <c r="L297" s="511"/>
      <c r="M297" s="511"/>
      <c r="N297" s="511"/>
      <c r="O297" s="1345"/>
      <c r="P297" s="145"/>
      <c r="Q297" s="146"/>
      <c r="R297" s="511"/>
      <c r="S297" s="511"/>
      <c r="T297" s="511"/>
      <c r="U297" s="511"/>
      <c r="V297" s="511"/>
      <c r="W297" s="511"/>
      <c r="X297" s="511"/>
      <c r="Y297" s="511"/>
      <c r="Z297" s="511"/>
      <c r="AA297" s="511"/>
      <c r="AB297" s="511"/>
      <c r="AC297" s="511"/>
      <c r="AD297" s="511"/>
      <c r="AE297" s="511"/>
      <c r="AF297" s="511"/>
      <c r="AG297" s="511"/>
      <c r="AH297" s="511"/>
      <c r="AI297" s="514"/>
      <c r="AJ297" s="157"/>
      <c r="AK297" s="1344"/>
      <c r="AL297" s="511"/>
      <c r="AM297" s="511"/>
      <c r="AN297" s="511"/>
      <c r="AO297" s="511"/>
      <c r="AP297" s="511"/>
      <c r="AQ297" s="1345"/>
      <c r="AR297" s="517"/>
      <c r="AS297" s="518"/>
      <c r="AT297" s="518"/>
      <c r="AU297" s="518"/>
      <c r="AV297" s="518"/>
      <c r="AW297" s="1346"/>
    </row>
    <row r="298" spans="1:49" ht="25.05" hidden="1" customHeight="1" x14ac:dyDescent="0.45">
      <c r="A298" s="609">
        <f t="shared" si="4"/>
        <v>284</v>
      </c>
      <c r="B298" s="456"/>
      <c r="C298" s="1344"/>
      <c r="D298" s="511"/>
      <c r="E298" s="511"/>
      <c r="F298" s="511"/>
      <c r="G298" s="511"/>
      <c r="H298" s="511"/>
      <c r="I298" s="511"/>
      <c r="J298" s="511"/>
      <c r="K298" s="511"/>
      <c r="L298" s="511"/>
      <c r="M298" s="511"/>
      <c r="N298" s="511"/>
      <c r="O298" s="1345"/>
      <c r="P298" s="145"/>
      <c r="Q298" s="146"/>
      <c r="R298" s="511"/>
      <c r="S298" s="511"/>
      <c r="T298" s="511"/>
      <c r="U298" s="511"/>
      <c r="V298" s="511"/>
      <c r="W298" s="511"/>
      <c r="X298" s="511"/>
      <c r="Y298" s="511"/>
      <c r="Z298" s="511"/>
      <c r="AA298" s="511"/>
      <c r="AB298" s="511"/>
      <c r="AC298" s="511"/>
      <c r="AD298" s="511"/>
      <c r="AE298" s="511"/>
      <c r="AF298" s="511"/>
      <c r="AG298" s="511"/>
      <c r="AH298" s="511"/>
      <c r="AI298" s="514"/>
      <c r="AJ298" s="157"/>
      <c r="AK298" s="1344"/>
      <c r="AL298" s="511"/>
      <c r="AM298" s="511"/>
      <c r="AN298" s="511"/>
      <c r="AO298" s="511"/>
      <c r="AP298" s="511"/>
      <c r="AQ298" s="1345"/>
      <c r="AR298" s="517"/>
      <c r="AS298" s="518"/>
      <c r="AT298" s="518"/>
      <c r="AU298" s="518"/>
      <c r="AV298" s="518"/>
      <c r="AW298" s="1346"/>
    </row>
    <row r="299" spans="1:49" ht="25.05" hidden="1" customHeight="1" x14ac:dyDescent="0.45">
      <c r="A299" s="609">
        <f t="shared" si="4"/>
        <v>285</v>
      </c>
      <c r="B299" s="456"/>
      <c r="C299" s="1344"/>
      <c r="D299" s="511"/>
      <c r="E299" s="511"/>
      <c r="F299" s="511"/>
      <c r="G299" s="511"/>
      <c r="H299" s="511"/>
      <c r="I299" s="511"/>
      <c r="J299" s="511"/>
      <c r="K299" s="511"/>
      <c r="L299" s="511"/>
      <c r="M299" s="511"/>
      <c r="N299" s="511"/>
      <c r="O299" s="1345"/>
      <c r="P299" s="145"/>
      <c r="Q299" s="146"/>
      <c r="R299" s="511"/>
      <c r="S299" s="511"/>
      <c r="T299" s="511"/>
      <c r="U299" s="511"/>
      <c r="V299" s="511"/>
      <c r="W299" s="511"/>
      <c r="X299" s="511"/>
      <c r="Y299" s="511"/>
      <c r="Z299" s="511"/>
      <c r="AA299" s="511"/>
      <c r="AB299" s="511"/>
      <c r="AC299" s="511"/>
      <c r="AD299" s="511"/>
      <c r="AE299" s="511"/>
      <c r="AF299" s="511"/>
      <c r="AG299" s="511"/>
      <c r="AH299" s="511"/>
      <c r="AI299" s="514"/>
      <c r="AJ299" s="157"/>
      <c r="AK299" s="1344"/>
      <c r="AL299" s="511"/>
      <c r="AM299" s="511"/>
      <c r="AN299" s="511"/>
      <c r="AO299" s="511"/>
      <c r="AP299" s="511"/>
      <c r="AQ299" s="1345"/>
      <c r="AR299" s="517"/>
      <c r="AS299" s="518"/>
      <c r="AT299" s="518"/>
      <c r="AU299" s="518"/>
      <c r="AV299" s="518"/>
      <c r="AW299" s="1346"/>
    </row>
    <row r="300" spans="1:49" ht="25.05" hidden="1" customHeight="1" x14ac:dyDescent="0.45">
      <c r="A300" s="609">
        <f t="shared" si="4"/>
        <v>286</v>
      </c>
      <c r="B300" s="456"/>
      <c r="C300" s="1344"/>
      <c r="D300" s="511"/>
      <c r="E300" s="511"/>
      <c r="F300" s="511"/>
      <c r="G300" s="511"/>
      <c r="H300" s="511"/>
      <c r="I300" s="511"/>
      <c r="J300" s="511"/>
      <c r="K300" s="511"/>
      <c r="L300" s="511"/>
      <c r="M300" s="511"/>
      <c r="N300" s="511"/>
      <c r="O300" s="1345"/>
      <c r="P300" s="145"/>
      <c r="Q300" s="146"/>
      <c r="R300" s="511"/>
      <c r="S300" s="511"/>
      <c r="T300" s="511"/>
      <c r="U300" s="511"/>
      <c r="V300" s="511"/>
      <c r="W300" s="511"/>
      <c r="X300" s="511"/>
      <c r="Y300" s="511"/>
      <c r="Z300" s="511"/>
      <c r="AA300" s="511"/>
      <c r="AB300" s="511"/>
      <c r="AC300" s="511"/>
      <c r="AD300" s="511"/>
      <c r="AE300" s="511"/>
      <c r="AF300" s="511"/>
      <c r="AG300" s="511"/>
      <c r="AH300" s="511"/>
      <c r="AI300" s="514"/>
      <c r="AJ300" s="157"/>
      <c r="AK300" s="1344"/>
      <c r="AL300" s="511"/>
      <c r="AM300" s="511"/>
      <c r="AN300" s="511"/>
      <c r="AO300" s="511"/>
      <c r="AP300" s="511"/>
      <c r="AQ300" s="1345"/>
      <c r="AR300" s="517"/>
      <c r="AS300" s="518"/>
      <c r="AT300" s="518"/>
      <c r="AU300" s="518"/>
      <c r="AV300" s="518"/>
      <c r="AW300" s="1346"/>
    </row>
    <row r="301" spans="1:49" ht="25.05" hidden="1" customHeight="1" x14ac:dyDescent="0.45">
      <c r="A301" s="609">
        <f t="shared" si="4"/>
        <v>287</v>
      </c>
      <c r="B301" s="456"/>
      <c r="C301" s="1344"/>
      <c r="D301" s="511"/>
      <c r="E301" s="511"/>
      <c r="F301" s="511"/>
      <c r="G301" s="511"/>
      <c r="H301" s="511"/>
      <c r="I301" s="511"/>
      <c r="J301" s="511"/>
      <c r="K301" s="511"/>
      <c r="L301" s="511"/>
      <c r="M301" s="511"/>
      <c r="N301" s="511"/>
      <c r="O301" s="1345"/>
      <c r="P301" s="145"/>
      <c r="Q301" s="146"/>
      <c r="R301" s="511"/>
      <c r="S301" s="511"/>
      <c r="T301" s="511"/>
      <c r="U301" s="511"/>
      <c r="V301" s="511"/>
      <c r="W301" s="511"/>
      <c r="X301" s="511"/>
      <c r="Y301" s="511"/>
      <c r="Z301" s="511"/>
      <c r="AA301" s="511"/>
      <c r="AB301" s="511"/>
      <c r="AC301" s="511"/>
      <c r="AD301" s="511"/>
      <c r="AE301" s="511"/>
      <c r="AF301" s="511"/>
      <c r="AG301" s="511"/>
      <c r="AH301" s="511"/>
      <c r="AI301" s="514"/>
      <c r="AJ301" s="157"/>
      <c r="AK301" s="1344"/>
      <c r="AL301" s="511"/>
      <c r="AM301" s="511"/>
      <c r="AN301" s="511"/>
      <c r="AO301" s="511"/>
      <c r="AP301" s="511"/>
      <c r="AQ301" s="1345"/>
      <c r="AR301" s="517"/>
      <c r="AS301" s="518"/>
      <c r="AT301" s="518"/>
      <c r="AU301" s="518"/>
      <c r="AV301" s="518"/>
      <c r="AW301" s="1346"/>
    </row>
    <row r="302" spans="1:49" ht="25.05" hidden="1" customHeight="1" x14ac:dyDescent="0.45">
      <c r="A302" s="609">
        <f t="shared" si="4"/>
        <v>288</v>
      </c>
      <c r="B302" s="456"/>
      <c r="C302" s="1344"/>
      <c r="D302" s="511"/>
      <c r="E302" s="511"/>
      <c r="F302" s="511"/>
      <c r="G302" s="511"/>
      <c r="H302" s="511"/>
      <c r="I302" s="511"/>
      <c r="J302" s="511"/>
      <c r="K302" s="511"/>
      <c r="L302" s="511"/>
      <c r="M302" s="511"/>
      <c r="N302" s="511"/>
      <c r="O302" s="1345"/>
      <c r="P302" s="145"/>
      <c r="Q302" s="146"/>
      <c r="R302" s="511"/>
      <c r="S302" s="511"/>
      <c r="T302" s="511"/>
      <c r="U302" s="511"/>
      <c r="V302" s="511"/>
      <c r="W302" s="511"/>
      <c r="X302" s="511"/>
      <c r="Y302" s="511"/>
      <c r="Z302" s="511"/>
      <c r="AA302" s="511"/>
      <c r="AB302" s="511"/>
      <c r="AC302" s="511"/>
      <c r="AD302" s="511"/>
      <c r="AE302" s="511"/>
      <c r="AF302" s="511"/>
      <c r="AG302" s="511"/>
      <c r="AH302" s="511"/>
      <c r="AI302" s="514"/>
      <c r="AJ302" s="157"/>
      <c r="AK302" s="1344"/>
      <c r="AL302" s="511"/>
      <c r="AM302" s="511"/>
      <c r="AN302" s="511"/>
      <c r="AO302" s="511"/>
      <c r="AP302" s="511"/>
      <c r="AQ302" s="1345"/>
      <c r="AR302" s="517"/>
      <c r="AS302" s="518"/>
      <c r="AT302" s="518"/>
      <c r="AU302" s="518"/>
      <c r="AV302" s="518"/>
      <c r="AW302" s="1346"/>
    </row>
    <row r="303" spans="1:49" ht="25.05" hidden="1" customHeight="1" x14ac:dyDescent="0.45">
      <c r="A303" s="609">
        <f t="shared" si="4"/>
        <v>289</v>
      </c>
      <c r="B303" s="456"/>
      <c r="C303" s="1344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1345"/>
      <c r="P303" s="145"/>
      <c r="Q303" s="146"/>
      <c r="R303" s="511"/>
      <c r="S303" s="511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4"/>
      <c r="AJ303" s="157"/>
      <c r="AK303" s="1344"/>
      <c r="AL303" s="511"/>
      <c r="AM303" s="511"/>
      <c r="AN303" s="511"/>
      <c r="AO303" s="511"/>
      <c r="AP303" s="511"/>
      <c r="AQ303" s="1345"/>
      <c r="AR303" s="517"/>
      <c r="AS303" s="518"/>
      <c r="AT303" s="518"/>
      <c r="AU303" s="518"/>
      <c r="AV303" s="518"/>
      <c r="AW303" s="1346"/>
    </row>
    <row r="304" spans="1:49" ht="25.05" hidden="1" customHeight="1" x14ac:dyDescent="0.45">
      <c r="A304" s="609">
        <f t="shared" si="4"/>
        <v>290</v>
      </c>
      <c r="B304" s="456"/>
      <c r="C304" s="1344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1345"/>
      <c r="P304" s="145"/>
      <c r="Q304" s="146"/>
      <c r="R304" s="511"/>
      <c r="S304" s="511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511"/>
      <c r="AG304" s="511"/>
      <c r="AH304" s="511"/>
      <c r="AI304" s="514"/>
      <c r="AJ304" s="157"/>
      <c r="AK304" s="1344"/>
      <c r="AL304" s="511"/>
      <c r="AM304" s="511"/>
      <c r="AN304" s="511"/>
      <c r="AO304" s="511"/>
      <c r="AP304" s="511"/>
      <c r="AQ304" s="1345"/>
      <c r="AR304" s="517"/>
      <c r="AS304" s="518"/>
      <c r="AT304" s="518"/>
      <c r="AU304" s="518"/>
      <c r="AV304" s="518"/>
      <c r="AW304" s="1346"/>
    </row>
    <row r="305" spans="1:49" ht="25.05" hidden="1" customHeight="1" x14ac:dyDescent="0.45">
      <c r="A305" s="609">
        <f t="shared" si="4"/>
        <v>291</v>
      </c>
      <c r="B305" s="456"/>
      <c r="C305" s="1344"/>
      <c r="D305" s="511"/>
      <c r="E305" s="511"/>
      <c r="F305" s="511"/>
      <c r="G305" s="511"/>
      <c r="H305" s="511"/>
      <c r="I305" s="511"/>
      <c r="J305" s="511"/>
      <c r="K305" s="511"/>
      <c r="L305" s="511"/>
      <c r="M305" s="511"/>
      <c r="N305" s="511"/>
      <c r="O305" s="1345"/>
      <c r="P305" s="145"/>
      <c r="Q305" s="146"/>
      <c r="R305" s="511"/>
      <c r="S305" s="511"/>
      <c r="T305" s="511"/>
      <c r="U305" s="511"/>
      <c r="V305" s="511"/>
      <c r="W305" s="511"/>
      <c r="X305" s="511"/>
      <c r="Y305" s="511"/>
      <c r="Z305" s="511"/>
      <c r="AA305" s="511"/>
      <c r="AB305" s="511"/>
      <c r="AC305" s="511"/>
      <c r="AD305" s="511"/>
      <c r="AE305" s="511"/>
      <c r="AF305" s="511"/>
      <c r="AG305" s="511"/>
      <c r="AH305" s="511"/>
      <c r="AI305" s="514"/>
      <c r="AJ305" s="157"/>
      <c r="AK305" s="1344"/>
      <c r="AL305" s="511"/>
      <c r="AM305" s="511"/>
      <c r="AN305" s="511"/>
      <c r="AO305" s="511"/>
      <c r="AP305" s="511"/>
      <c r="AQ305" s="1345"/>
      <c r="AR305" s="517"/>
      <c r="AS305" s="518"/>
      <c r="AT305" s="518"/>
      <c r="AU305" s="518"/>
      <c r="AV305" s="518"/>
      <c r="AW305" s="1346"/>
    </row>
    <row r="306" spans="1:49" ht="25.05" hidden="1" customHeight="1" x14ac:dyDescent="0.45">
      <c r="A306" s="609">
        <f t="shared" si="4"/>
        <v>292</v>
      </c>
      <c r="B306" s="456"/>
      <c r="C306" s="1344"/>
      <c r="D306" s="511"/>
      <c r="E306" s="511"/>
      <c r="F306" s="511"/>
      <c r="G306" s="511"/>
      <c r="H306" s="511"/>
      <c r="I306" s="511"/>
      <c r="J306" s="511"/>
      <c r="K306" s="511"/>
      <c r="L306" s="511"/>
      <c r="M306" s="511"/>
      <c r="N306" s="511"/>
      <c r="O306" s="1345"/>
      <c r="P306" s="145"/>
      <c r="Q306" s="146"/>
      <c r="R306" s="511"/>
      <c r="S306" s="511"/>
      <c r="T306" s="511"/>
      <c r="U306" s="511"/>
      <c r="V306" s="511"/>
      <c r="W306" s="511"/>
      <c r="X306" s="511"/>
      <c r="Y306" s="511"/>
      <c r="Z306" s="511"/>
      <c r="AA306" s="511"/>
      <c r="AB306" s="511"/>
      <c r="AC306" s="511"/>
      <c r="AD306" s="511"/>
      <c r="AE306" s="511"/>
      <c r="AF306" s="511"/>
      <c r="AG306" s="511"/>
      <c r="AH306" s="511"/>
      <c r="AI306" s="514"/>
      <c r="AJ306" s="157"/>
      <c r="AK306" s="1344"/>
      <c r="AL306" s="511"/>
      <c r="AM306" s="511"/>
      <c r="AN306" s="511"/>
      <c r="AO306" s="511"/>
      <c r="AP306" s="511"/>
      <c r="AQ306" s="1345"/>
      <c r="AR306" s="517"/>
      <c r="AS306" s="518"/>
      <c r="AT306" s="518"/>
      <c r="AU306" s="518"/>
      <c r="AV306" s="518"/>
      <c r="AW306" s="1346"/>
    </row>
    <row r="307" spans="1:49" ht="25.05" hidden="1" customHeight="1" x14ac:dyDescent="0.45">
      <c r="A307" s="609">
        <f t="shared" si="4"/>
        <v>293</v>
      </c>
      <c r="B307" s="456"/>
      <c r="C307" s="1344"/>
      <c r="D307" s="511"/>
      <c r="E307" s="511"/>
      <c r="F307" s="511"/>
      <c r="G307" s="511"/>
      <c r="H307" s="511"/>
      <c r="I307" s="511"/>
      <c r="J307" s="511"/>
      <c r="K307" s="511"/>
      <c r="L307" s="511"/>
      <c r="M307" s="511"/>
      <c r="N307" s="511"/>
      <c r="O307" s="1345"/>
      <c r="P307" s="145"/>
      <c r="Q307" s="146"/>
      <c r="R307" s="511"/>
      <c r="S307" s="511"/>
      <c r="T307" s="511"/>
      <c r="U307" s="511"/>
      <c r="V307" s="511"/>
      <c r="W307" s="511"/>
      <c r="X307" s="511"/>
      <c r="Y307" s="511"/>
      <c r="Z307" s="511"/>
      <c r="AA307" s="511"/>
      <c r="AB307" s="511"/>
      <c r="AC307" s="511"/>
      <c r="AD307" s="511"/>
      <c r="AE307" s="511"/>
      <c r="AF307" s="511"/>
      <c r="AG307" s="511"/>
      <c r="AH307" s="511"/>
      <c r="AI307" s="514"/>
      <c r="AJ307" s="157"/>
      <c r="AK307" s="1344"/>
      <c r="AL307" s="511"/>
      <c r="AM307" s="511"/>
      <c r="AN307" s="511"/>
      <c r="AO307" s="511"/>
      <c r="AP307" s="511"/>
      <c r="AQ307" s="1345"/>
      <c r="AR307" s="517"/>
      <c r="AS307" s="518"/>
      <c r="AT307" s="518"/>
      <c r="AU307" s="518"/>
      <c r="AV307" s="518"/>
      <c r="AW307" s="1346"/>
    </row>
    <row r="308" spans="1:49" ht="25.05" hidden="1" customHeight="1" x14ac:dyDescent="0.45">
      <c r="A308" s="609">
        <f t="shared" si="4"/>
        <v>294</v>
      </c>
      <c r="B308" s="456"/>
      <c r="C308" s="1344"/>
      <c r="D308" s="511"/>
      <c r="E308" s="511"/>
      <c r="F308" s="511"/>
      <c r="G308" s="511"/>
      <c r="H308" s="511"/>
      <c r="I308" s="511"/>
      <c r="J308" s="511"/>
      <c r="K308" s="511"/>
      <c r="L308" s="511"/>
      <c r="M308" s="511"/>
      <c r="N308" s="511"/>
      <c r="O308" s="1345"/>
      <c r="P308" s="145"/>
      <c r="Q308" s="146"/>
      <c r="R308" s="511"/>
      <c r="S308" s="511"/>
      <c r="T308" s="511"/>
      <c r="U308" s="511"/>
      <c r="V308" s="511"/>
      <c r="W308" s="511"/>
      <c r="X308" s="511"/>
      <c r="Y308" s="511"/>
      <c r="Z308" s="511"/>
      <c r="AA308" s="511"/>
      <c r="AB308" s="511"/>
      <c r="AC308" s="511"/>
      <c r="AD308" s="511"/>
      <c r="AE308" s="511"/>
      <c r="AF308" s="511"/>
      <c r="AG308" s="511"/>
      <c r="AH308" s="511"/>
      <c r="AI308" s="514"/>
      <c r="AJ308" s="157"/>
      <c r="AK308" s="1344"/>
      <c r="AL308" s="511"/>
      <c r="AM308" s="511"/>
      <c r="AN308" s="511"/>
      <c r="AO308" s="511"/>
      <c r="AP308" s="511"/>
      <c r="AQ308" s="1345"/>
      <c r="AR308" s="517"/>
      <c r="AS308" s="518"/>
      <c r="AT308" s="518"/>
      <c r="AU308" s="518"/>
      <c r="AV308" s="518"/>
      <c r="AW308" s="1346"/>
    </row>
    <row r="309" spans="1:49" ht="25.05" hidden="1" customHeight="1" x14ac:dyDescent="0.45">
      <c r="A309" s="609">
        <f t="shared" si="4"/>
        <v>295</v>
      </c>
      <c r="B309" s="456"/>
      <c r="C309" s="1344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1345"/>
      <c r="P309" s="145"/>
      <c r="Q309" s="146"/>
      <c r="R309" s="511"/>
      <c r="S309" s="511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4"/>
      <c r="AJ309" s="157"/>
      <c r="AK309" s="1344"/>
      <c r="AL309" s="511"/>
      <c r="AM309" s="511"/>
      <c r="AN309" s="511"/>
      <c r="AO309" s="511"/>
      <c r="AP309" s="511"/>
      <c r="AQ309" s="1345"/>
      <c r="AR309" s="517"/>
      <c r="AS309" s="518"/>
      <c r="AT309" s="518"/>
      <c r="AU309" s="518"/>
      <c r="AV309" s="518"/>
      <c r="AW309" s="1346"/>
    </row>
    <row r="310" spans="1:49" ht="25.05" hidden="1" customHeight="1" x14ac:dyDescent="0.45">
      <c r="A310" s="609">
        <f t="shared" si="4"/>
        <v>296</v>
      </c>
      <c r="B310" s="456"/>
      <c r="C310" s="1344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1345"/>
      <c r="P310" s="145"/>
      <c r="Q310" s="146"/>
      <c r="R310" s="511"/>
      <c r="S310" s="511"/>
      <c r="T310" s="511"/>
      <c r="U310" s="511"/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4"/>
      <c r="AJ310" s="157"/>
      <c r="AK310" s="1344"/>
      <c r="AL310" s="511"/>
      <c r="AM310" s="511"/>
      <c r="AN310" s="511"/>
      <c r="AO310" s="511"/>
      <c r="AP310" s="511"/>
      <c r="AQ310" s="1345"/>
      <c r="AR310" s="517"/>
      <c r="AS310" s="518"/>
      <c r="AT310" s="518"/>
      <c r="AU310" s="518"/>
      <c r="AV310" s="518"/>
      <c r="AW310" s="1346"/>
    </row>
    <row r="311" spans="1:49" ht="25.05" hidden="1" customHeight="1" x14ac:dyDescent="0.45">
      <c r="A311" s="609">
        <f t="shared" si="4"/>
        <v>297</v>
      </c>
      <c r="B311" s="456"/>
      <c r="C311" s="1344"/>
      <c r="D311" s="511"/>
      <c r="E311" s="511"/>
      <c r="F311" s="511"/>
      <c r="G311" s="511"/>
      <c r="H311" s="511"/>
      <c r="I311" s="511"/>
      <c r="J311" s="511"/>
      <c r="K311" s="511"/>
      <c r="L311" s="511"/>
      <c r="M311" s="511"/>
      <c r="N311" s="511"/>
      <c r="O311" s="1345"/>
      <c r="P311" s="145"/>
      <c r="Q311" s="146"/>
      <c r="R311" s="511"/>
      <c r="S311" s="511"/>
      <c r="T311" s="511"/>
      <c r="U311" s="511"/>
      <c r="V311" s="511"/>
      <c r="W311" s="511"/>
      <c r="X311" s="511"/>
      <c r="Y311" s="511"/>
      <c r="Z311" s="511"/>
      <c r="AA311" s="511"/>
      <c r="AB311" s="511"/>
      <c r="AC311" s="511"/>
      <c r="AD311" s="511"/>
      <c r="AE311" s="511"/>
      <c r="AF311" s="511"/>
      <c r="AG311" s="511"/>
      <c r="AH311" s="511"/>
      <c r="AI311" s="514"/>
      <c r="AJ311" s="157"/>
      <c r="AK311" s="1344"/>
      <c r="AL311" s="511"/>
      <c r="AM311" s="511"/>
      <c r="AN311" s="511"/>
      <c r="AO311" s="511"/>
      <c r="AP311" s="511"/>
      <c r="AQ311" s="1345"/>
      <c r="AR311" s="517"/>
      <c r="AS311" s="518"/>
      <c r="AT311" s="518"/>
      <c r="AU311" s="518"/>
      <c r="AV311" s="518"/>
      <c r="AW311" s="1346"/>
    </row>
    <row r="312" spans="1:49" ht="25.05" hidden="1" customHeight="1" x14ac:dyDescent="0.45">
      <c r="A312" s="609">
        <f t="shared" si="4"/>
        <v>298</v>
      </c>
      <c r="B312" s="456"/>
      <c r="C312" s="1344"/>
      <c r="D312" s="511"/>
      <c r="E312" s="511"/>
      <c r="F312" s="511"/>
      <c r="G312" s="511"/>
      <c r="H312" s="511"/>
      <c r="I312" s="511"/>
      <c r="J312" s="511"/>
      <c r="K312" s="511"/>
      <c r="L312" s="511"/>
      <c r="M312" s="511"/>
      <c r="N312" s="511"/>
      <c r="O312" s="1345"/>
      <c r="P312" s="145"/>
      <c r="Q312" s="146"/>
      <c r="R312" s="511"/>
      <c r="S312" s="511"/>
      <c r="T312" s="511"/>
      <c r="U312" s="511"/>
      <c r="V312" s="511"/>
      <c r="W312" s="511"/>
      <c r="X312" s="511"/>
      <c r="Y312" s="511"/>
      <c r="Z312" s="511"/>
      <c r="AA312" s="511"/>
      <c r="AB312" s="511"/>
      <c r="AC312" s="511"/>
      <c r="AD312" s="511"/>
      <c r="AE312" s="511"/>
      <c r="AF312" s="511"/>
      <c r="AG312" s="511"/>
      <c r="AH312" s="511"/>
      <c r="AI312" s="514"/>
      <c r="AJ312" s="157"/>
      <c r="AK312" s="1344"/>
      <c r="AL312" s="511"/>
      <c r="AM312" s="511"/>
      <c r="AN312" s="511"/>
      <c r="AO312" s="511"/>
      <c r="AP312" s="511"/>
      <c r="AQ312" s="1345"/>
      <c r="AR312" s="517"/>
      <c r="AS312" s="518"/>
      <c r="AT312" s="518"/>
      <c r="AU312" s="518"/>
      <c r="AV312" s="518"/>
      <c r="AW312" s="1346"/>
    </row>
    <row r="313" spans="1:49" ht="25.05" hidden="1" customHeight="1" x14ac:dyDescent="0.45">
      <c r="A313" s="609">
        <f t="shared" si="4"/>
        <v>299</v>
      </c>
      <c r="B313" s="456"/>
      <c r="C313" s="1344"/>
      <c r="D313" s="511"/>
      <c r="E313" s="511"/>
      <c r="F313" s="511"/>
      <c r="G313" s="511"/>
      <c r="H313" s="511"/>
      <c r="I313" s="511"/>
      <c r="J313" s="511"/>
      <c r="K313" s="511"/>
      <c r="L313" s="511"/>
      <c r="M313" s="511"/>
      <c r="N313" s="511"/>
      <c r="O313" s="1345"/>
      <c r="P313" s="145"/>
      <c r="Q313" s="146"/>
      <c r="R313" s="511"/>
      <c r="S313" s="511"/>
      <c r="T313" s="511"/>
      <c r="U313" s="511"/>
      <c r="V313" s="511"/>
      <c r="W313" s="511"/>
      <c r="X313" s="511"/>
      <c r="Y313" s="511"/>
      <c r="Z313" s="511"/>
      <c r="AA313" s="511"/>
      <c r="AB313" s="511"/>
      <c r="AC313" s="511"/>
      <c r="AD313" s="511"/>
      <c r="AE313" s="511"/>
      <c r="AF313" s="511"/>
      <c r="AG313" s="511"/>
      <c r="AH313" s="511"/>
      <c r="AI313" s="514"/>
      <c r="AJ313" s="157"/>
      <c r="AK313" s="1344"/>
      <c r="AL313" s="511"/>
      <c r="AM313" s="511"/>
      <c r="AN313" s="511"/>
      <c r="AO313" s="511"/>
      <c r="AP313" s="511"/>
      <c r="AQ313" s="1345"/>
      <c r="AR313" s="517"/>
      <c r="AS313" s="518"/>
      <c r="AT313" s="518"/>
      <c r="AU313" s="518"/>
      <c r="AV313" s="518"/>
      <c r="AW313" s="1346"/>
    </row>
    <row r="314" spans="1:49" ht="25.05" hidden="1" customHeight="1" x14ac:dyDescent="0.45">
      <c r="A314" s="609">
        <f t="shared" si="4"/>
        <v>300</v>
      </c>
      <c r="B314" s="456"/>
      <c r="C314" s="1344"/>
      <c r="D314" s="511"/>
      <c r="E314" s="511"/>
      <c r="F314" s="511"/>
      <c r="G314" s="511"/>
      <c r="H314" s="511"/>
      <c r="I314" s="511"/>
      <c r="J314" s="511"/>
      <c r="K314" s="511"/>
      <c r="L314" s="511"/>
      <c r="M314" s="511"/>
      <c r="N314" s="511"/>
      <c r="O314" s="1345"/>
      <c r="P314" s="145"/>
      <c r="Q314" s="146"/>
      <c r="R314" s="511"/>
      <c r="S314" s="511"/>
      <c r="T314" s="511"/>
      <c r="U314" s="511"/>
      <c r="V314" s="511"/>
      <c r="W314" s="511"/>
      <c r="X314" s="511"/>
      <c r="Y314" s="511"/>
      <c r="Z314" s="511"/>
      <c r="AA314" s="511"/>
      <c r="AB314" s="511"/>
      <c r="AC314" s="511"/>
      <c r="AD314" s="511"/>
      <c r="AE314" s="511"/>
      <c r="AF314" s="511"/>
      <c r="AG314" s="511"/>
      <c r="AH314" s="511"/>
      <c r="AI314" s="514"/>
      <c r="AJ314" s="157"/>
      <c r="AK314" s="1344"/>
      <c r="AL314" s="511"/>
      <c r="AM314" s="511"/>
      <c r="AN314" s="511"/>
      <c r="AO314" s="511"/>
      <c r="AP314" s="511"/>
      <c r="AQ314" s="1345"/>
      <c r="AR314" s="517"/>
      <c r="AS314" s="518"/>
      <c r="AT314" s="518"/>
      <c r="AU314" s="518"/>
      <c r="AV314" s="518"/>
      <c r="AW314" s="1346"/>
    </row>
    <row r="315" spans="1:49" ht="25.05" hidden="1" customHeight="1" x14ac:dyDescent="0.45">
      <c r="A315" s="609">
        <f t="shared" si="4"/>
        <v>301</v>
      </c>
      <c r="B315" s="456"/>
      <c r="C315" s="1344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1345"/>
      <c r="P315" s="145"/>
      <c r="Q315" s="146"/>
      <c r="R315" s="511"/>
      <c r="S315" s="511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4"/>
      <c r="AJ315" s="157"/>
      <c r="AK315" s="1344"/>
      <c r="AL315" s="511"/>
      <c r="AM315" s="511"/>
      <c r="AN315" s="511"/>
      <c r="AO315" s="511"/>
      <c r="AP315" s="511"/>
      <c r="AQ315" s="1345"/>
      <c r="AR315" s="517"/>
      <c r="AS315" s="518"/>
      <c r="AT315" s="518"/>
      <c r="AU315" s="518"/>
      <c r="AV315" s="518"/>
      <c r="AW315" s="1346"/>
    </row>
    <row r="316" spans="1:49" ht="25.05" hidden="1" customHeight="1" x14ac:dyDescent="0.45">
      <c r="A316" s="609">
        <f t="shared" si="4"/>
        <v>302</v>
      </c>
      <c r="B316" s="456"/>
      <c r="C316" s="1344"/>
      <c r="D316" s="511"/>
      <c r="E316" s="511"/>
      <c r="F316" s="511"/>
      <c r="G316" s="511"/>
      <c r="H316" s="511"/>
      <c r="I316" s="511"/>
      <c r="J316" s="511"/>
      <c r="K316" s="511"/>
      <c r="L316" s="511"/>
      <c r="M316" s="511"/>
      <c r="N316" s="511"/>
      <c r="O316" s="1345"/>
      <c r="P316" s="145"/>
      <c r="Q316" s="146"/>
      <c r="R316" s="511"/>
      <c r="S316" s="511"/>
      <c r="T316" s="511"/>
      <c r="U316" s="511"/>
      <c r="V316" s="511"/>
      <c r="W316" s="511"/>
      <c r="X316" s="511"/>
      <c r="Y316" s="511"/>
      <c r="Z316" s="511"/>
      <c r="AA316" s="511"/>
      <c r="AB316" s="511"/>
      <c r="AC316" s="511"/>
      <c r="AD316" s="511"/>
      <c r="AE316" s="511"/>
      <c r="AF316" s="511"/>
      <c r="AG316" s="511"/>
      <c r="AH316" s="511"/>
      <c r="AI316" s="514"/>
      <c r="AJ316" s="157"/>
      <c r="AK316" s="1344"/>
      <c r="AL316" s="511"/>
      <c r="AM316" s="511"/>
      <c r="AN316" s="511"/>
      <c r="AO316" s="511"/>
      <c r="AP316" s="511"/>
      <c r="AQ316" s="1345"/>
      <c r="AR316" s="517"/>
      <c r="AS316" s="518"/>
      <c r="AT316" s="518"/>
      <c r="AU316" s="518"/>
      <c r="AV316" s="518"/>
      <c r="AW316" s="1346"/>
    </row>
    <row r="317" spans="1:49" ht="25.05" hidden="1" customHeight="1" x14ac:dyDescent="0.45">
      <c r="A317" s="609">
        <f t="shared" si="4"/>
        <v>303</v>
      </c>
      <c r="B317" s="456"/>
      <c r="C317" s="1344"/>
      <c r="D317" s="511"/>
      <c r="E317" s="511"/>
      <c r="F317" s="511"/>
      <c r="G317" s="511"/>
      <c r="H317" s="511"/>
      <c r="I317" s="511"/>
      <c r="J317" s="511"/>
      <c r="K317" s="511"/>
      <c r="L317" s="511"/>
      <c r="M317" s="511"/>
      <c r="N317" s="511"/>
      <c r="O317" s="1345"/>
      <c r="P317" s="145"/>
      <c r="Q317" s="146"/>
      <c r="R317" s="511"/>
      <c r="S317" s="511"/>
      <c r="T317" s="511"/>
      <c r="U317" s="511"/>
      <c r="V317" s="511"/>
      <c r="W317" s="511"/>
      <c r="X317" s="511"/>
      <c r="Y317" s="511"/>
      <c r="Z317" s="511"/>
      <c r="AA317" s="511"/>
      <c r="AB317" s="511"/>
      <c r="AC317" s="511"/>
      <c r="AD317" s="511"/>
      <c r="AE317" s="511"/>
      <c r="AF317" s="511"/>
      <c r="AG317" s="511"/>
      <c r="AH317" s="511"/>
      <c r="AI317" s="514"/>
      <c r="AJ317" s="157"/>
      <c r="AK317" s="1344"/>
      <c r="AL317" s="511"/>
      <c r="AM317" s="511"/>
      <c r="AN317" s="511"/>
      <c r="AO317" s="511"/>
      <c r="AP317" s="511"/>
      <c r="AQ317" s="1345"/>
      <c r="AR317" s="517"/>
      <c r="AS317" s="518"/>
      <c r="AT317" s="518"/>
      <c r="AU317" s="518"/>
      <c r="AV317" s="518"/>
      <c r="AW317" s="1346"/>
    </row>
    <row r="318" spans="1:49" ht="25.05" hidden="1" customHeight="1" x14ac:dyDescent="0.45">
      <c r="A318" s="609">
        <f t="shared" si="4"/>
        <v>304</v>
      </c>
      <c r="B318" s="456"/>
      <c r="C318" s="1344"/>
      <c r="D318" s="511"/>
      <c r="E318" s="511"/>
      <c r="F318" s="511"/>
      <c r="G318" s="511"/>
      <c r="H318" s="511"/>
      <c r="I318" s="511"/>
      <c r="J318" s="511"/>
      <c r="K318" s="511"/>
      <c r="L318" s="511"/>
      <c r="M318" s="511"/>
      <c r="N318" s="511"/>
      <c r="O318" s="1345"/>
      <c r="P318" s="145"/>
      <c r="Q318" s="146"/>
      <c r="R318" s="511"/>
      <c r="S318" s="511"/>
      <c r="T318" s="511"/>
      <c r="U318" s="511"/>
      <c r="V318" s="511"/>
      <c r="W318" s="511"/>
      <c r="X318" s="511"/>
      <c r="Y318" s="511"/>
      <c r="Z318" s="511"/>
      <c r="AA318" s="511"/>
      <c r="AB318" s="511"/>
      <c r="AC318" s="511"/>
      <c r="AD318" s="511"/>
      <c r="AE318" s="511"/>
      <c r="AF318" s="511"/>
      <c r="AG318" s="511"/>
      <c r="AH318" s="511"/>
      <c r="AI318" s="514"/>
      <c r="AJ318" s="157"/>
      <c r="AK318" s="1344"/>
      <c r="AL318" s="511"/>
      <c r="AM318" s="511"/>
      <c r="AN318" s="511"/>
      <c r="AO318" s="511"/>
      <c r="AP318" s="511"/>
      <c r="AQ318" s="1345"/>
      <c r="AR318" s="517"/>
      <c r="AS318" s="518"/>
      <c r="AT318" s="518"/>
      <c r="AU318" s="518"/>
      <c r="AV318" s="518"/>
      <c r="AW318" s="1346"/>
    </row>
    <row r="319" spans="1:49" ht="25.05" hidden="1" customHeight="1" x14ac:dyDescent="0.45">
      <c r="A319" s="609">
        <f t="shared" si="4"/>
        <v>305</v>
      </c>
      <c r="B319" s="456"/>
      <c r="C319" s="1344"/>
      <c r="D319" s="511"/>
      <c r="E319" s="511"/>
      <c r="F319" s="511"/>
      <c r="G319" s="511"/>
      <c r="H319" s="511"/>
      <c r="I319" s="511"/>
      <c r="J319" s="511"/>
      <c r="K319" s="511"/>
      <c r="L319" s="511"/>
      <c r="M319" s="511"/>
      <c r="N319" s="511"/>
      <c r="O319" s="1345"/>
      <c r="P319" s="145"/>
      <c r="Q319" s="146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511"/>
      <c r="AE319" s="511"/>
      <c r="AF319" s="511"/>
      <c r="AG319" s="511"/>
      <c r="AH319" s="511"/>
      <c r="AI319" s="514"/>
      <c r="AJ319" s="157"/>
      <c r="AK319" s="1344"/>
      <c r="AL319" s="511"/>
      <c r="AM319" s="511"/>
      <c r="AN319" s="511"/>
      <c r="AO319" s="511"/>
      <c r="AP319" s="511"/>
      <c r="AQ319" s="1345"/>
      <c r="AR319" s="517"/>
      <c r="AS319" s="518"/>
      <c r="AT319" s="518"/>
      <c r="AU319" s="518"/>
      <c r="AV319" s="518"/>
      <c r="AW319" s="1346"/>
    </row>
    <row r="320" spans="1:49" ht="25.05" hidden="1" customHeight="1" x14ac:dyDescent="0.45">
      <c r="A320" s="609">
        <f t="shared" si="4"/>
        <v>306</v>
      </c>
      <c r="B320" s="456"/>
      <c r="C320" s="1344"/>
      <c r="D320" s="511"/>
      <c r="E320" s="511"/>
      <c r="F320" s="511"/>
      <c r="G320" s="511"/>
      <c r="H320" s="511"/>
      <c r="I320" s="511"/>
      <c r="J320" s="511"/>
      <c r="K320" s="511"/>
      <c r="L320" s="511"/>
      <c r="M320" s="511"/>
      <c r="N320" s="511"/>
      <c r="O320" s="1345"/>
      <c r="P320" s="145"/>
      <c r="Q320" s="146"/>
      <c r="R320" s="511"/>
      <c r="S320" s="511"/>
      <c r="T320" s="511"/>
      <c r="U320" s="511"/>
      <c r="V320" s="511"/>
      <c r="W320" s="511"/>
      <c r="X320" s="511"/>
      <c r="Y320" s="511"/>
      <c r="Z320" s="511"/>
      <c r="AA320" s="511"/>
      <c r="AB320" s="511"/>
      <c r="AC320" s="511"/>
      <c r="AD320" s="511"/>
      <c r="AE320" s="511"/>
      <c r="AF320" s="511"/>
      <c r="AG320" s="511"/>
      <c r="AH320" s="511"/>
      <c r="AI320" s="514"/>
      <c r="AJ320" s="157"/>
      <c r="AK320" s="1344"/>
      <c r="AL320" s="511"/>
      <c r="AM320" s="511"/>
      <c r="AN320" s="511"/>
      <c r="AO320" s="511"/>
      <c r="AP320" s="511"/>
      <c r="AQ320" s="1345"/>
      <c r="AR320" s="517"/>
      <c r="AS320" s="518"/>
      <c r="AT320" s="518"/>
      <c r="AU320" s="518"/>
      <c r="AV320" s="518"/>
      <c r="AW320" s="1346"/>
    </row>
    <row r="321" spans="1:49" ht="25.05" hidden="1" customHeight="1" x14ac:dyDescent="0.45">
      <c r="A321" s="609">
        <f t="shared" si="4"/>
        <v>307</v>
      </c>
      <c r="B321" s="456"/>
      <c r="C321" s="1344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1345"/>
      <c r="P321" s="145"/>
      <c r="Q321" s="146"/>
      <c r="R321" s="511"/>
      <c r="S321" s="511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4"/>
      <c r="AJ321" s="157"/>
      <c r="AK321" s="1344"/>
      <c r="AL321" s="511"/>
      <c r="AM321" s="511"/>
      <c r="AN321" s="511"/>
      <c r="AO321" s="511"/>
      <c r="AP321" s="511"/>
      <c r="AQ321" s="1345"/>
      <c r="AR321" s="517"/>
      <c r="AS321" s="518"/>
      <c r="AT321" s="518"/>
      <c r="AU321" s="518"/>
      <c r="AV321" s="518"/>
      <c r="AW321" s="1346"/>
    </row>
    <row r="322" spans="1:49" ht="25.05" hidden="1" customHeight="1" x14ac:dyDescent="0.45">
      <c r="A322" s="609">
        <f t="shared" si="4"/>
        <v>308</v>
      </c>
      <c r="B322" s="456"/>
      <c r="C322" s="1344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1345"/>
      <c r="P322" s="145"/>
      <c r="Q322" s="146"/>
      <c r="R322" s="511"/>
      <c r="S322" s="511"/>
      <c r="T322" s="511"/>
      <c r="U322" s="511"/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4"/>
      <c r="AJ322" s="157"/>
      <c r="AK322" s="1344"/>
      <c r="AL322" s="511"/>
      <c r="AM322" s="511"/>
      <c r="AN322" s="511"/>
      <c r="AO322" s="511"/>
      <c r="AP322" s="511"/>
      <c r="AQ322" s="1345"/>
      <c r="AR322" s="517"/>
      <c r="AS322" s="518"/>
      <c r="AT322" s="518"/>
      <c r="AU322" s="518"/>
      <c r="AV322" s="518"/>
      <c r="AW322" s="1346"/>
    </row>
    <row r="323" spans="1:49" ht="25.05" hidden="1" customHeight="1" x14ac:dyDescent="0.45">
      <c r="A323" s="609">
        <f t="shared" si="4"/>
        <v>309</v>
      </c>
      <c r="B323" s="456"/>
      <c r="C323" s="1344"/>
      <c r="D323" s="511"/>
      <c r="E323" s="511"/>
      <c r="F323" s="511"/>
      <c r="G323" s="511"/>
      <c r="H323" s="511"/>
      <c r="I323" s="511"/>
      <c r="J323" s="511"/>
      <c r="K323" s="511"/>
      <c r="L323" s="511"/>
      <c r="M323" s="511"/>
      <c r="N323" s="511"/>
      <c r="O323" s="1345"/>
      <c r="P323" s="145"/>
      <c r="Q323" s="146"/>
      <c r="R323" s="511"/>
      <c r="S323" s="511"/>
      <c r="T323" s="511"/>
      <c r="U323" s="511"/>
      <c r="V323" s="511"/>
      <c r="W323" s="511"/>
      <c r="X323" s="511"/>
      <c r="Y323" s="511"/>
      <c r="Z323" s="511"/>
      <c r="AA323" s="511"/>
      <c r="AB323" s="511"/>
      <c r="AC323" s="511"/>
      <c r="AD323" s="511"/>
      <c r="AE323" s="511"/>
      <c r="AF323" s="511"/>
      <c r="AG323" s="511"/>
      <c r="AH323" s="511"/>
      <c r="AI323" s="514"/>
      <c r="AJ323" s="157"/>
      <c r="AK323" s="1344"/>
      <c r="AL323" s="511"/>
      <c r="AM323" s="511"/>
      <c r="AN323" s="511"/>
      <c r="AO323" s="511"/>
      <c r="AP323" s="511"/>
      <c r="AQ323" s="1345"/>
      <c r="AR323" s="517"/>
      <c r="AS323" s="518"/>
      <c r="AT323" s="518"/>
      <c r="AU323" s="518"/>
      <c r="AV323" s="518"/>
      <c r="AW323" s="1346"/>
    </row>
    <row r="324" spans="1:49" ht="25.05" hidden="1" customHeight="1" x14ac:dyDescent="0.45">
      <c r="A324" s="609">
        <f t="shared" si="4"/>
        <v>310</v>
      </c>
      <c r="B324" s="456"/>
      <c r="C324" s="1344"/>
      <c r="D324" s="511"/>
      <c r="E324" s="511"/>
      <c r="F324" s="511"/>
      <c r="G324" s="511"/>
      <c r="H324" s="511"/>
      <c r="I324" s="511"/>
      <c r="J324" s="511"/>
      <c r="K324" s="511"/>
      <c r="L324" s="511"/>
      <c r="M324" s="511"/>
      <c r="N324" s="511"/>
      <c r="O324" s="1345"/>
      <c r="P324" s="145"/>
      <c r="Q324" s="146"/>
      <c r="R324" s="511"/>
      <c r="S324" s="511"/>
      <c r="T324" s="511"/>
      <c r="U324" s="511"/>
      <c r="V324" s="511"/>
      <c r="W324" s="511"/>
      <c r="X324" s="511"/>
      <c r="Y324" s="511"/>
      <c r="Z324" s="511"/>
      <c r="AA324" s="511"/>
      <c r="AB324" s="511"/>
      <c r="AC324" s="511"/>
      <c r="AD324" s="511"/>
      <c r="AE324" s="511"/>
      <c r="AF324" s="511"/>
      <c r="AG324" s="511"/>
      <c r="AH324" s="511"/>
      <c r="AI324" s="514"/>
      <c r="AJ324" s="157"/>
      <c r="AK324" s="1344"/>
      <c r="AL324" s="511"/>
      <c r="AM324" s="511"/>
      <c r="AN324" s="511"/>
      <c r="AO324" s="511"/>
      <c r="AP324" s="511"/>
      <c r="AQ324" s="1345"/>
      <c r="AR324" s="517"/>
      <c r="AS324" s="518"/>
      <c r="AT324" s="518"/>
      <c r="AU324" s="518"/>
      <c r="AV324" s="518"/>
      <c r="AW324" s="1346"/>
    </row>
    <row r="325" spans="1:49" ht="25.05" hidden="1" customHeight="1" x14ac:dyDescent="0.45">
      <c r="A325" s="609">
        <f t="shared" si="4"/>
        <v>311</v>
      </c>
      <c r="B325" s="456"/>
      <c r="C325" s="1344"/>
      <c r="D325" s="511"/>
      <c r="E325" s="511"/>
      <c r="F325" s="511"/>
      <c r="G325" s="511"/>
      <c r="H325" s="511"/>
      <c r="I325" s="511"/>
      <c r="J325" s="511"/>
      <c r="K325" s="511"/>
      <c r="L325" s="511"/>
      <c r="M325" s="511"/>
      <c r="N325" s="511"/>
      <c r="O325" s="1345"/>
      <c r="P325" s="145"/>
      <c r="Q325" s="146"/>
      <c r="R325" s="511"/>
      <c r="S325" s="511"/>
      <c r="T325" s="511"/>
      <c r="U325" s="511"/>
      <c r="V325" s="511"/>
      <c r="W325" s="511"/>
      <c r="X325" s="511"/>
      <c r="Y325" s="511"/>
      <c r="Z325" s="511"/>
      <c r="AA325" s="511"/>
      <c r="AB325" s="511"/>
      <c r="AC325" s="511"/>
      <c r="AD325" s="511"/>
      <c r="AE325" s="511"/>
      <c r="AF325" s="511"/>
      <c r="AG325" s="511"/>
      <c r="AH325" s="511"/>
      <c r="AI325" s="514"/>
      <c r="AJ325" s="157"/>
      <c r="AK325" s="1344"/>
      <c r="AL325" s="511"/>
      <c r="AM325" s="511"/>
      <c r="AN325" s="511"/>
      <c r="AO325" s="511"/>
      <c r="AP325" s="511"/>
      <c r="AQ325" s="1345"/>
      <c r="AR325" s="517"/>
      <c r="AS325" s="518"/>
      <c r="AT325" s="518"/>
      <c r="AU325" s="518"/>
      <c r="AV325" s="518"/>
      <c r="AW325" s="1346"/>
    </row>
    <row r="326" spans="1:49" ht="25.05" hidden="1" customHeight="1" x14ac:dyDescent="0.45">
      <c r="A326" s="609">
        <f t="shared" si="4"/>
        <v>312</v>
      </c>
      <c r="B326" s="456"/>
      <c r="C326" s="1344"/>
      <c r="D326" s="511"/>
      <c r="E326" s="511"/>
      <c r="F326" s="511"/>
      <c r="G326" s="511"/>
      <c r="H326" s="511"/>
      <c r="I326" s="511"/>
      <c r="J326" s="511"/>
      <c r="K326" s="511"/>
      <c r="L326" s="511"/>
      <c r="M326" s="511"/>
      <c r="N326" s="511"/>
      <c r="O326" s="1345"/>
      <c r="P326" s="145"/>
      <c r="Q326" s="146"/>
      <c r="R326" s="511"/>
      <c r="S326" s="511"/>
      <c r="T326" s="511"/>
      <c r="U326" s="511"/>
      <c r="V326" s="511"/>
      <c r="W326" s="511"/>
      <c r="X326" s="511"/>
      <c r="Y326" s="511"/>
      <c r="Z326" s="511"/>
      <c r="AA326" s="511"/>
      <c r="AB326" s="511"/>
      <c r="AC326" s="511"/>
      <c r="AD326" s="511"/>
      <c r="AE326" s="511"/>
      <c r="AF326" s="511"/>
      <c r="AG326" s="511"/>
      <c r="AH326" s="511"/>
      <c r="AI326" s="514"/>
      <c r="AJ326" s="157"/>
      <c r="AK326" s="1344"/>
      <c r="AL326" s="511"/>
      <c r="AM326" s="511"/>
      <c r="AN326" s="511"/>
      <c r="AO326" s="511"/>
      <c r="AP326" s="511"/>
      <c r="AQ326" s="1345"/>
      <c r="AR326" s="517"/>
      <c r="AS326" s="518"/>
      <c r="AT326" s="518"/>
      <c r="AU326" s="518"/>
      <c r="AV326" s="518"/>
      <c r="AW326" s="1346"/>
    </row>
    <row r="327" spans="1:49" ht="25.05" hidden="1" customHeight="1" x14ac:dyDescent="0.45">
      <c r="A327" s="609">
        <f t="shared" si="4"/>
        <v>313</v>
      </c>
      <c r="B327" s="456"/>
      <c r="C327" s="1344"/>
      <c r="D327" s="511"/>
      <c r="E327" s="511"/>
      <c r="F327" s="511"/>
      <c r="G327" s="511"/>
      <c r="H327" s="511"/>
      <c r="I327" s="511"/>
      <c r="J327" s="511"/>
      <c r="K327" s="511"/>
      <c r="L327" s="511"/>
      <c r="M327" s="511"/>
      <c r="N327" s="511"/>
      <c r="O327" s="1345"/>
      <c r="P327" s="145"/>
      <c r="Q327" s="146"/>
      <c r="R327" s="511"/>
      <c r="S327" s="511"/>
      <c r="T327" s="511"/>
      <c r="U327" s="511"/>
      <c r="V327" s="511"/>
      <c r="W327" s="511"/>
      <c r="X327" s="511"/>
      <c r="Y327" s="511"/>
      <c r="Z327" s="511"/>
      <c r="AA327" s="511"/>
      <c r="AB327" s="511"/>
      <c r="AC327" s="511"/>
      <c r="AD327" s="511"/>
      <c r="AE327" s="511"/>
      <c r="AF327" s="511"/>
      <c r="AG327" s="511"/>
      <c r="AH327" s="511"/>
      <c r="AI327" s="514"/>
      <c r="AJ327" s="157"/>
      <c r="AK327" s="1344"/>
      <c r="AL327" s="511"/>
      <c r="AM327" s="511"/>
      <c r="AN327" s="511"/>
      <c r="AO327" s="511"/>
      <c r="AP327" s="511"/>
      <c r="AQ327" s="1345"/>
      <c r="AR327" s="517"/>
      <c r="AS327" s="518"/>
      <c r="AT327" s="518"/>
      <c r="AU327" s="518"/>
      <c r="AV327" s="518"/>
      <c r="AW327" s="1346"/>
    </row>
    <row r="328" spans="1:49" ht="25.05" hidden="1" customHeight="1" x14ac:dyDescent="0.45">
      <c r="A328" s="609">
        <f t="shared" si="4"/>
        <v>314</v>
      </c>
      <c r="B328" s="456"/>
      <c r="C328" s="1344"/>
      <c r="D328" s="511"/>
      <c r="E328" s="511"/>
      <c r="F328" s="511"/>
      <c r="G328" s="511"/>
      <c r="H328" s="511"/>
      <c r="I328" s="511"/>
      <c r="J328" s="511"/>
      <c r="K328" s="511"/>
      <c r="L328" s="511"/>
      <c r="M328" s="511"/>
      <c r="N328" s="511"/>
      <c r="O328" s="1345"/>
      <c r="P328" s="145"/>
      <c r="Q328" s="146"/>
      <c r="R328" s="511"/>
      <c r="S328" s="511"/>
      <c r="T328" s="511"/>
      <c r="U328" s="511"/>
      <c r="V328" s="511"/>
      <c r="W328" s="511"/>
      <c r="X328" s="511"/>
      <c r="Y328" s="511"/>
      <c r="Z328" s="511"/>
      <c r="AA328" s="511"/>
      <c r="AB328" s="511"/>
      <c r="AC328" s="511"/>
      <c r="AD328" s="511"/>
      <c r="AE328" s="511"/>
      <c r="AF328" s="511"/>
      <c r="AG328" s="511"/>
      <c r="AH328" s="511"/>
      <c r="AI328" s="514"/>
      <c r="AJ328" s="157"/>
      <c r="AK328" s="1344"/>
      <c r="AL328" s="511"/>
      <c r="AM328" s="511"/>
      <c r="AN328" s="511"/>
      <c r="AO328" s="511"/>
      <c r="AP328" s="511"/>
      <c r="AQ328" s="1345"/>
      <c r="AR328" s="517"/>
      <c r="AS328" s="518"/>
      <c r="AT328" s="518"/>
      <c r="AU328" s="518"/>
      <c r="AV328" s="518"/>
      <c r="AW328" s="1346"/>
    </row>
    <row r="329" spans="1:49" ht="25.05" hidden="1" customHeight="1" x14ac:dyDescent="0.45">
      <c r="A329" s="609">
        <f t="shared" ref="A329:A392" si="5">+A328+1</f>
        <v>315</v>
      </c>
      <c r="B329" s="456"/>
      <c r="C329" s="1344"/>
      <c r="D329" s="511"/>
      <c r="E329" s="511"/>
      <c r="F329" s="511"/>
      <c r="G329" s="511"/>
      <c r="H329" s="511"/>
      <c r="I329" s="511"/>
      <c r="J329" s="511"/>
      <c r="K329" s="511"/>
      <c r="L329" s="511"/>
      <c r="M329" s="511"/>
      <c r="N329" s="511"/>
      <c r="O329" s="1345"/>
      <c r="P329" s="145"/>
      <c r="Q329" s="146"/>
      <c r="R329" s="511"/>
      <c r="S329" s="511"/>
      <c r="T329" s="511"/>
      <c r="U329" s="511"/>
      <c r="V329" s="511"/>
      <c r="W329" s="511"/>
      <c r="X329" s="511"/>
      <c r="Y329" s="511"/>
      <c r="Z329" s="511"/>
      <c r="AA329" s="511"/>
      <c r="AB329" s="511"/>
      <c r="AC329" s="511"/>
      <c r="AD329" s="511"/>
      <c r="AE329" s="511"/>
      <c r="AF329" s="511"/>
      <c r="AG329" s="511"/>
      <c r="AH329" s="511"/>
      <c r="AI329" s="514"/>
      <c r="AJ329" s="157"/>
      <c r="AK329" s="1344"/>
      <c r="AL329" s="511"/>
      <c r="AM329" s="511"/>
      <c r="AN329" s="511"/>
      <c r="AO329" s="511"/>
      <c r="AP329" s="511"/>
      <c r="AQ329" s="1345"/>
      <c r="AR329" s="517"/>
      <c r="AS329" s="518"/>
      <c r="AT329" s="518"/>
      <c r="AU329" s="518"/>
      <c r="AV329" s="518"/>
      <c r="AW329" s="1346"/>
    </row>
    <row r="330" spans="1:49" ht="25.05" hidden="1" customHeight="1" x14ac:dyDescent="0.45">
      <c r="A330" s="609">
        <f t="shared" si="5"/>
        <v>316</v>
      </c>
      <c r="B330" s="456"/>
      <c r="C330" s="1344"/>
      <c r="D330" s="511"/>
      <c r="E330" s="511"/>
      <c r="F330" s="511"/>
      <c r="G330" s="511"/>
      <c r="H330" s="511"/>
      <c r="I330" s="511"/>
      <c r="J330" s="511"/>
      <c r="K330" s="511"/>
      <c r="L330" s="511"/>
      <c r="M330" s="511"/>
      <c r="N330" s="511"/>
      <c r="O330" s="1345"/>
      <c r="P330" s="145"/>
      <c r="Q330" s="146"/>
      <c r="R330" s="511"/>
      <c r="S330" s="511"/>
      <c r="T330" s="511"/>
      <c r="U330" s="511"/>
      <c r="V330" s="511"/>
      <c r="W330" s="511"/>
      <c r="X330" s="511"/>
      <c r="Y330" s="511"/>
      <c r="Z330" s="511"/>
      <c r="AA330" s="511"/>
      <c r="AB330" s="511"/>
      <c r="AC330" s="511"/>
      <c r="AD330" s="511"/>
      <c r="AE330" s="511"/>
      <c r="AF330" s="511"/>
      <c r="AG330" s="511"/>
      <c r="AH330" s="511"/>
      <c r="AI330" s="514"/>
      <c r="AJ330" s="157"/>
      <c r="AK330" s="1344"/>
      <c r="AL330" s="511"/>
      <c r="AM330" s="511"/>
      <c r="AN330" s="511"/>
      <c r="AO330" s="511"/>
      <c r="AP330" s="511"/>
      <c r="AQ330" s="1345"/>
      <c r="AR330" s="517"/>
      <c r="AS330" s="518"/>
      <c r="AT330" s="518"/>
      <c r="AU330" s="518"/>
      <c r="AV330" s="518"/>
      <c r="AW330" s="1346"/>
    </row>
    <row r="331" spans="1:49" ht="25.05" hidden="1" customHeight="1" x14ac:dyDescent="0.45">
      <c r="A331" s="609">
        <f t="shared" si="5"/>
        <v>317</v>
      </c>
      <c r="B331" s="456"/>
      <c r="C331" s="1344"/>
      <c r="D331" s="511"/>
      <c r="E331" s="511"/>
      <c r="F331" s="511"/>
      <c r="G331" s="511"/>
      <c r="H331" s="511"/>
      <c r="I331" s="511"/>
      <c r="J331" s="511"/>
      <c r="K331" s="511"/>
      <c r="L331" s="511"/>
      <c r="M331" s="511"/>
      <c r="N331" s="511"/>
      <c r="O331" s="1345"/>
      <c r="P331" s="145"/>
      <c r="Q331" s="146"/>
      <c r="R331" s="511"/>
      <c r="S331" s="511"/>
      <c r="T331" s="511"/>
      <c r="U331" s="511"/>
      <c r="V331" s="511"/>
      <c r="W331" s="511"/>
      <c r="X331" s="511"/>
      <c r="Y331" s="511"/>
      <c r="Z331" s="511"/>
      <c r="AA331" s="511"/>
      <c r="AB331" s="511"/>
      <c r="AC331" s="511"/>
      <c r="AD331" s="511"/>
      <c r="AE331" s="511"/>
      <c r="AF331" s="511"/>
      <c r="AG331" s="511"/>
      <c r="AH331" s="511"/>
      <c r="AI331" s="514"/>
      <c r="AJ331" s="157"/>
      <c r="AK331" s="1344"/>
      <c r="AL331" s="511"/>
      <c r="AM331" s="511"/>
      <c r="AN331" s="511"/>
      <c r="AO331" s="511"/>
      <c r="AP331" s="511"/>
      <c r="AQ331" s="1345"/>
      <c r="AR331" s="517"/>
      <c r="AS331" s="518"/>
      <c r="AT331" s="518"/>
      <c r="AU331" s="518"/>
      <c r="AV331" s="518"/>
      <c r="AW331" s="1346"/>
    </row>
    <row r="332" spans="1:49" ht="25.05" hidden="1" customHeight="1" x14ac:dyDescent="0.45">
      <c r="A332" s="609">
        <f t="shared" si="5"/>
        <v>318</v>
      </c>
      <c r="B332" s="456"/>
      <c r="C332" s="1344"/>
      <c r="D332" s="511"/>
      <c r="E332" s="511"/>
      <c r="F332" s="511"/>
      <c r="G332" s="511"/>
      <c r="H332" s="511"/>
      <c r="I332" s="511"/>
      <c r="J332" s="511"/>
      <c r="K332" s="511"/>
      <c r="L332" s="511"/>
      <c r="M332" s="511"/>
      <c r="N332" s="511"/>
      <c r="O332" s="1345"/>
      <c r="P332" s="145"/>
      <c r="Q332" s="146"/>
      <c r="R332" s="511"/>
      <c r="S332" s="511"/>
      <c r="T332" s="511"/>
      <c r="U332" s="511"/>
      <c r="V332" s="511"/>
      <c r="W332" s="511"/>
      <c r="X332" s="511"/>
      <c r="Y332" s="511"/>
      <c r="Z332" s="511"/>
      <c r="AA332" s="511"/>
      <c r="AB332" s="511"/>
      <c r="AC332" s="511"/>
      <c r="AD332" s="511"/>
      <c r="AE332" s="511"/>
      <c r="AF332" s="511"/>
      <c r="AG332" s="511"/>
      <c r="AH332" s="511"/>
      <c r="AI332" s="514"/>
      <c r="AJ332" s="157"/>
      <c r="AK332" s="1344"/>
      <c r="AL332" s="511"/>
      <c r="AM332" s="511"/>
      <c r="AN332" s="511"/>
      <c r="AO332" s="511"/>
      <c r="AP332" s="511"/>
      <c r="AQ332" s="1345"/>
      <c r="AR332" s="517"/>
      <c r="AS332" s="518"/>
      <c r="AT332" s="518"/>
      <c r="AU332" s="518"/>
      <c r="AV332" s="518"/>
      <c r="AW332" s="1346"/>
    </row>
    <row r="333" spans="1:49" ht="25.05" hidden="1" customHeight="1" x14ac:dyDescent="0.45">
      <c r="A333" s="609">
        <f t="shared" si="5"/>
        <v>319</v>
      </c>
      <c r="B333" s="456"/>
      <c r="C333" s="1344"/>
      <c r="D333" s="511"/>
      <c r="E333" s="511"/>
      <c r="F333" s="511"/>
      <c r="G333" s="511"/>
      <c r="H333" s="511"/>
      <c r="I333" s="511"/>
      <c r="J333" s="511"/>
      <c r="K333" s="511"/>
      <c r="L333" s="511"/>
      <c r="M333" s="511"/>
      <c r="N333" s="511"/>
      <c r="O333" s="1345"/>
      <c r="P333" s="145"/>
      <c r="Q333" s="146"/>
      <c r="R333" s="511"/>
      <c r="S333" s="511"/>
      <c r="T333" s="511"/>
      <c r="U333" s="511"/>
      <c r="V333" s="511"/>
      <c r="W333" s="511"/>
      <c r="X333" s="511"/>
      <c r="Y333" s="511"/>
      <c r="Z333" s="511"/>
      <c r="AA333" s="511"/>
      <c r="AB333" s="511"/>
      <c r="AC333" s="511"/>
      <c r="AD333" s="511"/>
      <c r="AE333" s="511"/>
      <c r="AF333" s="511"/>
      <c r="AG333" s="511"/>
      <c r="AH333" s="511"/>
      <c r="AI333" s="514"/>
      <c r="AJ333" s="157"/>
      <c r="AK333" s="1344"/>
      <c r="AL333" s="511"/>
      <c r="AM333" s="511"/>
      <c r="AN333" s="511"/>
      <c r="AO333" s="511"/>
      <c r="AP333" s="511"/>
      <c r="AQ333" s="1345"/>
      <c r="AR333" s="517"/>
      <c r="AS333" s="518"/>
      <c r="AT333" s="518"/>
      <c r="AU333" s="518"/>
      <c r="AV333" s="518"/>
      <c r="AW333" s="1346"/>
    </row>
    <row r="334" spans="1:49" ht="25.05" hidden="1" customHeight="1" x14ac:dyDescent="0.45">
      <c r="A334" s="609">
        <f t="shared" si="5"/>
        <v>320</v>
      </c>
      <c r="B334" s="456"/>
      <c r="C334" s="1344"/>
      <c r="D334" s="511"/>
      <c r="E334" s="511"/>
      <c r="F334" s="511"/>
      <c r="G334" s="511"/>
      <c r="H334" s="511"/>
      <c r="I334" s="511"/>
      <c r="J334" s="511"/>
      <c r="K334" s="511"/>
      <c r="L334" s="511"/>
      <c r="M334" s="511"/>
      <c r="N334" s="511"/>
      <c r="O334" s="1345"/>
      <c r="P334" s="145"/>
      <c r="Q334" s="146"/>
      <c r="R334" s="511"/>
      <c r="S334" s="511"/>
      <c r="T334" s="511"/>
      <c r="U334" s="511"/>
      <c r="V334" s="511"/>
      <c r="W334" s="511"/>
      <c r="X334" s="511"/>
      <c r="Y334" s="511"/>
      <c r="Z334" s="511"/>
      <c r="AA334" s="511"/>
      <c r="AB334" s="511"/>
      <c r="AC334" s="511"/>
      <c r="AD334" s="511"/>
      <c r="AE334" s="511"/>
      <c r="AF334" s="511"/>
      <c r="AG334" s="511"/>
      <c r="AH334" s="511"/>
      <c r="AI334" s="514"/>
      <c r="AJ334" s="157"/>
      <c r="AK334" s="1344"/>
      <c r="AL334" s="511"/>
      <c r="AM334" s="511"/>
      <c r="AN334" s="511"/>
      <c r="AO334" s="511"/>
      <c r="AP334" s="511"/>
      <c r="AQ334" s="1345"/>
      <c r="AR334" s="517"/>
      <c r="AS334" s="518"/>
      <c r="AT334" s="518"/>
      <c r="AU334" s="518"/>
      <c r="AV334" s="518"/>
      <c r="AW334" s="1346"/>
    </row>
    <row r="335" spans="1:49" ht="25.05" hidden="1" customHeight="1" x14ac:dyDescent="0.45">
      <c r="A335" s="609">
        <f t="shared" si="5"/>
        <v>321</v>
      </c>
      <c r="B335" s="456"/>
      <c r="C335" s="1344"/>
      <c r="D335" s="511"/>
      <c r="E335" s="511"/>
      <c r="F335" s="511"/>
      <c r="G335" s="511"/>
      <c r="H335" s="511"/>
      <c r="I335" s="511"/>
      <c r="J335" s="511"/>
      <c r="K335" s="511"/>
      <c r="L335" s="511"/>
      <c r="M335" s="511"/>
      <c r="N335" s="511"/>
      <c r="O335" s="1345"/>
      <c r="P335" s="145"/>
      <c r="Q335" s="146"/>
      <c r="R335" s="511"/>
      <c r="S335" s="511"/>
      <c r="T335" s="511"/>
      <c r="U335" s="511"/>
      <c r="V335" s="511"/>
      <c r="W335" s="511"/>
      <c r="X335" s="511"/>
      <c r="Y335" s="511"/>
      <c r="Z335" s="511"/>
      <c r="AA335" s="511"/>
      <c r="AB335" s="511"/>
      <c r="AC335" s="511"/>
      <c r="AD335" s="511"/>
      <c r="AE335" s="511"/>
      <c r="AF335" s="511"/>
      <c r="AG335" s="511"/>
      <c r="AH335" s="511"/>
      <c r="AI335" s="514"/>
      <c r="AJ335" s="157"/>
      <c r="AK335" s="1344"/>
      <c r="AL335" s="511"/>
      <c r="AM335" s="511"/>
      <c r="AN335" s="511"/>
      <c r="AO335" s="511"/>
      <c r="AP335" s="511"/>
      <c r="AQ335" s="1345"/>
      <c r="AR335" s="517"/>
      <c r="AS335" s="518"/>
      <c r="AT335" s="518"/>
      <c r="AU335" s="518"/>
      <c r="AV335" s="518"/>
      <c r="AW335" s="1346"/>
    </row>
    <row r="336" spans="1:49" ht="25.05" hidden="1" customHeight="1" x14ac:dyDescent="0.45">
      <c r="A336" s="609">
        <f t="shared" si="5"/>
        <v>322</v>
      </c>
      <c r="B336" s="456"/>
      <c r="C336" s="1344"/>
      <c r="D336" s="511"/>
      <c r="E336" s="511"/>
      <c r="F336" s="511"/>
      <c r="G336" s="511"/>
      <c r="H336" s="511"/>
      <c r="I336" s="511"/>
      <c r="J336" s="511"/>
      <c r="K336" s="511"/>
      <c r="L336" s="511"/>
      <c r="M336" s="511"/>
      <c r="N336" s="511"/>
      <c r="O336" s="1345"/>
      <c r="P336" s="145"/>
      <c r="Q336" s="146"/>
      <c r="R336" s="511"/>
      <c r="S336" s="511"/>
      <c r="T336" s="511"/>
      <c r="U336" s="511"/>
      <c r="V336" s="511"/>
      <c r="W336" s="511"/>
      <c r="X336" s="511"/>
      <c r="Y336" s="511"/>
      <c r="Z336" s="511"/>
      <c r="AA336" s="511"/>
      <c r="AB336" s="511"/>
      <c r="AC336" s="511"/>
      <c r="AD336" s="511"/>
      <c r="AE336" s="511"/>
      <c r="AF336" s="511"/>
      <c r="AG336" s="511"/>
      <c r="AH336" s="511"/>
      <c r="AI336" s="514"/>
      <c r="AJ336" s="157"/>
      <c r="AK336" s="1344"/>
      <c r="AL336" s="511"/>
      <c r="AM336" s="511"/>
      <c r="AN336" s="511"/>
      <c r="AO336" s="511"/>
      <c r="AP336" s="511"/>
      <c r="AQ336" s="1345"/>
      <c r="AR336" s="517"/>
      <c r="AS336" s="518"/>
      <c r="AT336" s="518"/>
      <c r="AU336" s="518"/>
      <c r="AV336" s="518"/>
      <c r="AW336" s="1346"/>
    </row>
    <row r="337" spans="1:49" ht="25.05" hidden="1" customHeight="1" x14ac:dyDescent="0.45">
      <c r="A337" s="609">
        <f t="shared" si="5"/>
        <v>323</v>
      </c>
      <c r="B337" s="456"/>
      <c r="C337" s="1344"/>
      <c r="D337" s="511"/>
      <c r="E337" s="511"/>
      <c r="F337" s="511"/>
      <c r="G337" s="511"/>
      <c r="H337" s="511"/>
      <c r="I337" s="511"/>
      <c r="J337" s="511"/>
      <c r="K337" s="511"/>
      <c r="L337" s="511"/>
      <c r="M337" s="511"/>
      <c r="N337" s="511"/>
      <c r="O337" s="1345"/>
      <c r="P337" s="145"/>
      <c r="Q337" s="146"/>
      <c r="R337" s="511"/>
      <c r="S337" s="511"/>
      <c r="T337" s="511"/>
      <c r="U337" s="511"/>
      <c r="V337" s="511"/>
      <c r="W337" s="511"/>
      <c r="X337" s="511"/>
      <c r="Y337" s="511"/>
      <c r="Z337" s="511"/>
      <c r="AA337" s="511"/>
      <c r="AB337" s="511"/>
      <c r="AC337" s="511"/>
      <c r="AD337" s="511"/>
      <c r="AE337" s="511"/>
      <c r="AF337" s="511"/>
      <c r="AG337" s="511"/>
      <c r="AH337" s="511"/>
      <c r="AI337" s="514"/>
      <c r="AJ337" s="157"/>
      <c r="AK337" s="1344"/>
      <c r="AL337" s="511"/>
      <c r="AM337" s="511"/>
      <c r="AN337" s="511"/>
      <c r="AO337" s="511"/>
      <c r="AP337" s="511"/>
      <c r="AQ337" s="1345"/>
      <c r="AR337" s="517"/>
      <c r="AS337" s="518"/>
      <c r="AT337" s="518"/>
      <c r="AU337" s="518"/>
      <c r="AV337" s="518"/>
      <c r="AW337" s="1346"/>
    </row>
    <row r="338" spans="1:49" ht="25.05" hidden="1" customHeight="1" x14ac:dyDescent="0.45">
      <c r="A338" s="609">
        <f t="shared" si="5"/>
        <v>324</v>
      </c>
      <c r="B338" s="456"/>
      <c r="C338" s="1344"/>
      <c r="D338" s="511"/>
      <c r="E338" s="511"/>
      <c r="F338" s="511"/>
      <c r="G338" s="511"/>
      <c r="H338" s="511"/>
      <c r="I338" s="511"/>
      <c r="J338" s="511"/>
      <c r="K338" s="511"/>
      <c r="L338" s="511"/>
      <c r="M338" s="511"/>
      <c r="N338" s="511"/>
      <c r="O338" s="1345"/>
      <c r="P338" s="145"/>
      <c r="Q338" s="146"/>
      <c r="R338" s="511"/>
      <c r="S338" s="511"/>
      <c r="T338" s="511"/>
      <c r="U338" s="511"/>
      <c r="V338" s="511"/>
      <c r="W338" s="511"/>
      <c r="X338" s="511"/>
      <c r="Y338" s="511"/>
      <c r="Z338" s="511"/>
      <c r="AA338" s="511"/>
      <c r="AB338" s="511"/>
      <c r="AC338" s="511"/>
      <c r="AD338" s="511"/>
      <c r="AE338" s="511"/>
      <c r="AF338" s="511"/>
      <c r="AG338" s="511"/>
      <c r="AH338" s="511"/>
      <c r="AI338" s="514"/>
      <c r="AJ338" s="157"/>
      <c r="AK338" s="1344"/>
      <c r="AL338" s="511"/>
      <c r="AM338" s="511"/>
      <c r="AN338" s="511"/>
      <c r="AO338" s="511"/>
      <c r="AP338" s="511"/>
      <c r="AQ338" s="1345"/>
      <c r="AR338" s="517"/>
      <c r="AS338" s="518"/>
      <c r="AT338" s="518"/>
      <c r="AU338" s="518"/>
      <c r="AV338" s="518"/>
      <c r="AW338" s="1346"/>
    </row>
    <row r="339" spans="1:49" ht="25.05" hidden="1" customHeight="1" x14ac:dyDescent="0.45">
      <c r="A339" s="609">
        <f t="shared" si="5"/>
        <v>325</v>
      </c>
      <c r="B339" s="456"/>
      <c r="C339" s="1344"/>
      <c r="D339" s="511"/>
      <c r="E339" s="511"/>
      <c r="F339" s="511"/>
      <c r="G339" s="511"/>
      <c r="H339" s="511"/>
      <c r="I339" s="511"/>
      <c r="J339" s="511"/>
      <c r="K339" s="511"/>
      <c r="L339" s="511"/>
      <c r="M339" s="511"/>
      <c r="N339" s="511"/>
      <c r="O339" s="1345"/>
      <c r="P339" s="145"/>
      <c r="Q339" s="146"/>
      <c r="R339" s="511"/>
      <c r="S339" s="511"/>
      <c r="T339" s="511"/>
      <c r="U339" s="511"/>
      <c r="V339" s="511"/>
      <c r="W339" s="511"/>
      <c r="X339" s="511"/>
      <c r="Y339" s="511"/>
      <c r="Z339" s="511"/>
      <c r="AA339" s="511"/>
      <c r="AB339" s="511"/>
      <c r="AC339" s="511"/>
      <c r="AD339" s="511"/>
      <c r="AE339" s="511"/>
      <c r="AF339" s="511"/>
      <c r="AG339" s="511"/>
      <c r="AH339" s="511"/>
      <c r="AI339" s="514"/>
      <c r="AJ339" s="157"/>
      <c r="AK339" s="1344"/>
      <c r="AL339" s="511"/>
      <c r="AM339" s="511"/>
      <c r="AN339" s="511"/>
      <c r="AO339" s="511"/>
      <c r="AP339" s="511"/>
      <c r="AQ339" s="1345"/>
      <c r="AR339" s="517"/>
      <c r="AS339" s="518"/>
      <c r="AT339" s="518"/>
      <c r="AU339" s="518"/>
      <c r="AV339" s="518"/>
      <c r="AW339" s="1346"/>
    </row>
    <row r="340" spans="1:49" ht="25.05" hidden="1" customHeight="1" x14ac:dyDescent="0.45">
      <c r="A340" s="609">
        <f t="shared" si="5"/>
        <v>326</v>
      </c>
      <c r="B340" s="456"/>
      <c r="C340" s="1344"/>
      <c r="D340" s="511"/>
      <c r="E340" s="511"/>
      <c r="F340" s="511"/>
      <c r="G340" s="511"/>
      <c r="H340" s="511"/>
      <c r="I340" s="511"/>
      <c r="J340" s="511"/>
      <c r="K340" s="511"/>
      <c r="L340" s="511"/>
      <c r="M340" s="511"/>
      <c r="N340" s="511"/>
      <c r="O340" s="1345"/>
      <c r="P340" s="145"/>
      <c r="Q340" s="146"/>
      <c r="R340" s="511"/>
      <c r="S340" s="511"/>
      <c r="T340" s="511"/>
      <c r="U340" s="511"/>
      <c r="V340" s="511"/>
      <c r="W340" s="511"/>
      <c r="X340" s="511"/>
      <c r="Y340" s="511"/>
      <c r="Z340" s="511"/>
      <c r="AA340" s="511"/>
      <c r="AB340" s="511"/>
      <c r="AC340" s="511"/>
      <c r="AD340" s="511"/>
      <c r="AE340" s="511"/>
      <c r="AF340" s="511"/>
      <c r="AG340" s="511"/>
      <c r="AH340" s="511"/>
      <c r="AI340" s="514"/>
      <c r="AJ340" s="157"/>
      <c r="AK340" s="1344"/>
      <c r="AL340" s="511"/>
      <c r="AM340" s="511"/>
      <c r="AN340" s="511"/>
      <c r="AO340" s="511"/>
      <c r="AP340" s="511"/>
      <c r="AQ340" s="1345"/>
      <c r="AR340" s="517"/>
      <c r="AS340" s="518"/>
      <c r="AT340" s="518"/>
      <c r="AU340" s="518"/>
      <c r="AV340" s="518"/>
      <c r="AW340" s="1346"/>
    </row>
    <row r="341" spans="1:49" ht="25.05" hidden="1" customHeight="1" x14ac:dyDescent="0.45">
      <c r="A341" s="609">
        <f t="shared" si="5"/>
        <v>327</v>
      </c>
      <c r="B341" s="456"/>
      <c r="C341" s="1344"/>
      <c r="D341" s="511"/>
      <c r="E341" s="511"/>
      <c r="F341" s="511"/>
      <c r="G341" s="511"/>
      <c r="H341" s="511"/>
      <c r="I341" s="511"/>
      <c r="J341" s="511"/>
      <c r="K341" s="511"/>
      <c r="L341" s="511"/>
      <c r="M341" s="511"/>
      <c r="N341" s="511"/>
      <c r="O341" s="1345"/>
      <c r="P341" s="145"/>
      <c r="Q341" s="146"/>
      <c r="R341" s="511"/>
      <c r="S341" s="511"/>
      <c r="T341" s="511"/>
      <c r="U341" s="511"/>
      <c r="V341" s="511"/>
      <c r="W341" s="511"/>
      <c r="X341" s="511"/>
      <c r="Y341" s="511"/>
      <c r="Z341" s="511"/>
      <c r="AA341" s="511"/>
      <c r="AB341" s="511"/>
      <c r="AC341" s="511"/>
      <c r="AD341" s="511"/>
      <c r="AE341" s="511"/>
      <c r="AF341" s="511"/>
      <c r="AG341" s="511"/>
      <c r="AH341" s="511"/>
      <c r="AI341" s="514"/>
      <c r="AJ341" s="157"/>
      <c r="AK341" s="1344"/>
      <c r="AL341" s="511"/>
      <c r="AM341" s="511"/>
      <c r="AN341" s="511"/>
      <c r="AO341" s="511"/>
      <c r="AP341" s="511"/>
      <c r="AQ341" s="1345"/>
      <c r="AR341" s="517"/>
      <c r="AS341" s="518"/>
      <c r="AT341" s="518"/>
      <c r="AU341" s="518"/>
      <c r="AV341" s="518"/>
      <c r="AW341" s="1346"/>
    </row>
    <row r="342" spans="1:49" ht="25.05" hidden="1" customHeight="1" x14ac:dyDescent="0.45">
      <c r="A342" s="609">
        <f t="shared" si="5"/>
        <v>328</v>
      </c>
      <c r="B342" s="456"/>
      <c r="C342" s="1344"/>
      <c r="D342" s="511"/>
      <c r="E342" s="511"/>
      <c r="F342" s="511"/>
      <c r="G342" s="511"/>
      <c r="H342" s="511"/>
      <c r="I342" s="511"/>
      <c r="J342" s="511"/>
      <c r="K342" s="511"/>
      <c r="L342" s="511"/>
      <c r="M342" s="511"/>
      <c r="N342" s="511"/>
      <c r="O342" s="1345"/>
      <c r="P342" s="145"/>
      <c r="Q342" s="146"/>
      <c r="R342" s="511"/>
      <c r="S342" s="511"/>
      <c r="T342" s="511"/>
      <c r="U342" s="511"/>
      <c r="V342" s="511"/>
      <c r="W342" s="511"/>
      <c r="X342" s="511"/>
      <c r="Y342" s="511"/>
      <c r="Z342" s="511"/>
      <c r="AA342" s="511"/>
      <c r="AB342" s="511"/>
      <c r="AC342" s="511"/>
      <c r="AD342" s="511"/>
      <c r="AE342" s="511"/>
      <c r="AF342" s="511"/>
      <c r="AG342" s="511"/>
      <c r="AH342" s="511"/>
      <c r="AI342" s="514"/>
      <c r="AJ342" s="157"/>
      <c r="AK342" s="1344"/>
      <c r="AL342" s="511"/>
      <c r="AM342" s="511"/>
      <c r="AN342" s="511"/>
      <c r="AO342" s="511"/>
      <c r="AP342" s="511"/>
      <c r="AQ342" s="1345"/>
      <c r="AR342" s="517"/>
      <c r="AS342" s="518"/>
      <c r="AT342" s="518"/>
      <c r="AU342" s="518"/>
      <c r="AV342" s="518"/>
      <c r="AW342" s="1346"/>
    </row>
    <row r="343" spans="1:49" ht="25.05" hidden="1" customHeight="1" x14ac:dyDescent="0.45">
      <c r="A343" s="609">
        <f t="shared" si="5"/>
        <v>329</v>
      </c>
      <c r="B343" s="456"/>
      <c r="C343" s="1344"/>
      <c r="D343" s="511"/>
      <c r="E343" s="511"/>
      <c r="F343" s="511"/>
      <c r="G343" s="511"/>
      <c r="H343" s="511"/>
      <c r="I343" s="511"/>
      <c r="J343" s="511"/>
      <c r="K343" s="511"/>
      <c r="L343" s="511"/>
      <c r="M343" s="511"/>
      <c r="N343" s="511"/>
      <c r="O343" s="1345"/>
      <c r="P343" s="145"/>
      <c r="Q343" s="146"/>
      <c r="R343" s="511"/>
      <c r="S343" s="511"/>
      <c r="T343" s="511"/>
      <c r="U343" s="511"/>
      <c r="V343" s="511"/>
      <c r="W343" s="511"/>
      <c r="X343" s="511"/>
      <c r="Y343" s="511"/>
      <c r="Z343" s="511"/>
      <c r="AA343" s="511"/>
      <c r="AB343" s="511"/>
      <c r="AC343" s="511"/>
      <c r="AD343" s="511"/>
      <c r="AE343" s="511"/>
      <c r="AF343" s="511"/>
      <c r="AG343" s="511"/>
      <c r="AH343" s="511"/>
      <c r="AI343" s="514"/>
      <c r="AJ343" s="157"/>
      <c r="AK343" s="1344"/>
      <c r="AL343" s="511"/>
      <c r="AM343" s="511"/>
      <c r="AN343" s="511"/>
      <c r="AO343" s="511"/>
      <c r="AP343" s="511"/>
      <c r="AQ343" s="1345"/>
      <c r="AR343" s="517"/>
      <c r="AS343" s="518"/>
      <c r="AT343" s="518"/>
      <c r="AU343" s="518"/>
      <c r="AV343" s="518"/>
      <c r="AW343" s="1346"/>
    </row>
    <row r="344" spans="1:49" ht="25.05" hidden="1" customHeight="1" x14ac:dyDescent="0.45">
      <c r="A344" s="609">
        <f t="shared" si="5"/>
        <v>330</v>
      </c>
      <c r="B344" s="456"/>
      <c r="C344" s="1344"/>
      <c r="D344" s="511"/>
      <c r="E344" s="511"/>
      <c r="F344" s="511"/>
      <c r="G344" s="511"/>
      <c r="H344" s="511"/>
      <c r="I344" s="511"/>
      <c r="J344" s="511"/>
      <c r="K344" s="511"/>
      <c r="L344" s="511"/>
      <c r="M344" s="511"/>
      <c r="N344" s="511"/>
      <c r="O344" s="1345"/>
      <c r="P344" s="145"/>
      <c r="Q344" s="146"/>
      <c r="R344" s="511"/>
      <c r="S344" s="511"/>
      <c r="T344" s="511"/>
      <c r="U344" s="511"/>
      <c r="V344" s="511"/>
      <c r="W344" s="511"/>
      <c r="X344" s="511"/>
      <c r="Y344" s="511"/>
      <c r="Z344" s="511"/>
      <c r="AA344" s="511"/>
      <c r="AB344" s="511"/>
      <c r="AC344" s="511"/>
      <c r="AD344" s="511"/>
      <c r="AE344" s="511"/>
      <c r="AF344" s="511"/>
      <c r="AG344" s="511"/>
      <c r="AH344" s="511"/>
      <c r="AI344" s="514"/>
      <c r="AJ344" s="157"/>
      <c r="AK344" s="1344"/>
      <c r="AL344" s="511"/>
      <c r="AM344" s="511"/>
      <c r="AN344" s="511"/>
      <c r="AO344" s="511"/>
      <c r="AP344" s="511"/>
      <c r="AQ344" s="1345"/>
      <c r="AR344" s="517"/>
      <c r="AS344" s="518"/>
      <c r="AT344" s="518"/>
      <c r="AU344" s="518"/>
      <c r="AV344" s="518"/>
      <c r="AW344" s="1346"/>
    </row>
    <row r="345" spans="1:49" ht="25.05" hidden="1" customHeight="1" x14ac:dyDescent="0.45">
      <c r="A345" s="609">
        <f t="shared" si="5"/>
        <v>331</v>
      </c>
      <c r="B345" s="456"/>
      <c r="C345" s="1344"/>
      <c r="D345" s="511"/>
      <c r="E345" s="511"/>
      <c r="F345" s="511"/>
      <c r="G345" s="511"/>
      <c r="H345" s="511"/>
      <c r="I345" s="511"/>
      <c r="J345" s="511"/>
      <c r="K345" s="511"/>
      <c r="L345" s="511"/>
      <c r="M345" s="511"/>
      <c r="N345" s="511"/>
      <c r="O345" s="1345"/>
      <c r="P345" s="145"/>
      <c r="Q345" s="146"/>
      <c r="R345" s="511"/>
      <c r="S345" s="511"/>
      <c r="T345" s="511"/>
      <c r="U345" s="511"/>
      <c r="V345" s="511"/>
      <c r="W345" s="511"/>
      <c r="X345" s="511"/>
      <c r="Y345" s="511"/>
      <c r="Z345" s="511"/>
      <c r="AA345" s="511"/>
      <c r="AB345" s="511"/>
      <c r="AC345" s="511"/>
      <c r="AD345" s="511"/>
      <c r="AE345" s="511"/>
      <c r="AF345" s="511"/>
      <c r="AG345" s="511"/>
      <c r="AH345" s="511"/>
      <c r="AI345" s="514"/>
      <c r="AJ345" s="157"/>
      <c r="AK345" s="1344"/>
      <c r="AL345" s="511"/>
      <c r="AM345" s="511"/>
      <c r="AN345" s="511"/>
      <c r="AO345" s="511"/>
      <c r="AP345" s="511"/>
      <c r="AQ345" s="1345"/>
      <c r="AR345" s="517"/>
      <c r="AS345" s="518"/>
      <c r="AT345" s="518"/>
      <c r="AU345" s="518"/>
      <c r="AV345" s="518"/>
      <c r="AW345" s="1346"/>
    </row>
    <row r="346" spans="1:49" ht="25.05" hidden="1" customHeight="1" x14ac:dyDescent="0.45">
      <c r="A346" s="609">
        <f t="shared" si="5"/>
        <v>332</v>
      </c>
      <c r="B346" s="456"/>
      <c r="C346" s="1344"/>
      <c r="D346" s="511"/>
      <c r="E346" s="511"/>
      <c r="F346" s="511"/>
      <c r="G346" s="511"/>
      <c r="H346" s="511"/>
      <c r="I346" s="511"/>
      <c r="J346" s="511"/>
      <c r="K346" s="511"/>
      <c r="L346" s="511"/>
      <c r="M346" s="511"/>
      <c r="N346" s="511"/>
      <c r="O346" s="1345"/>
      <c r="P346" s="145"/>
      <c r="Q346" s="146"/>
      <c r="R346" s="511"/>
      <c r="S346" s="511"/>
      <c r="T346" s="511"/>
      <c r="U346" s="511"/>
      <c r="V346" s="511"/>
      <c r="W346" s="511"/>
      <c r="X346" s="511"/>
      <c r="Y346" s="511"/>
      <c r="Z346" s="511"/>
      <c r="AA346" s="511"/>
      <c r="AB346" s="511"/>
      <c r="AC346" s="511"/>
      <c r="AD346" s="511"/>
      <c r="AE346" s="511"/>
      <c r="AF346" s="511"/>
      <c r="AG346" s="511"/>
      <c r="AH346" s="511"/>
      <c r="AI346" s="514"/>
      <c r="AJ346" s="157"/>
      <c r="AK346" s="1344"/>
      <c r="AL346" s="511"/>
      <c r="AM346" s="511"/>
      <c r="AN346" s="511"/>
      <c r="AO346" s="511"/>
      <c r="AP346" s="511"/>
      <c r="AQ346" s="1345"/>
      <c r="AR346" s="517"/>
      <c r="AS346" s="518"/>
      <c r="AT346" s="518"/>
      <c r="AU346" s="518"/>
      <c r="AV346" s="518"/>
      <c r="AW346" s="1346"/>
    </row>
    <row r="347" spans="1:49" ht="25.05" hidden="1" customHeight="1" x14ac:dyDescent="0.45">
      <c r="A347" s="609">
        <f t="shared" si="5"/>
        <v>333</v>
      </c>
      <c r="B347" s="456"/>
      <c r="C347" s="1344"/>
      <c r="D347" s="511"/>
      <c r="E347" s="511"/>
      <c r="F347" s="511"/>
      <c r="G347" s="511"/>
      <c r="H347" s="511"/>
      <c r="I347" s="511"/>
      <c r="J347" s="511"/>
      <c r="K347" s="511"/>
      <c r="L347" s="511"/>
      <c r="M347" s="511"/>
      <c r="N347" s="511"/>
      <c r="O347" s="1345"/>
      <c r="P347" s="145"/>
      <c r="Q347" s="146"/>
      <c r="R347" s="511"/>
      <c r="S347" s="511"/>
      <c r="T347" s="511"/>
      <c r="U347" s="511"/>
      <c r="V347" s="511"/>
      <c r="W347" s="511"/>
      <c r="X347" s="511"/>
      <c r="Y347" s="511"/>
      <c r="Z347" s="511"/>
      <c r="AA347" s="511"/>
      <c r="AB347" s="511"/>
      <c r="AC347" s="511"/>
      <c r="AD347" s="511"/>
      <c r="AE347" s="511"/>
      <c r="AF347" s="511"/>
      <c r="AG347" s="511"/>
      <c r="AH347" s="511"/>
      <c r="AI347" s="514"/>
      <c r="AJ347" s="157"/>
      <c r="AK347" s="1344"/>
      <c r="AL347" s="511"/>
      <c r="AM347" s="511"/>
      <c r="AN347" s="511"/>
      <c r="AO347" s="511"/>
      <c r="AP347" s="511"/>
      <c r="AQ347" s="1345"/>
      <c r="AR347" s="517"/>
      <c r="AS347" s="518"/>
      <c r="AT347" s="518"/>
      <c r="AU347" s="518"/>
      <c r="AV347" s="518"/>
      <c r="AW347" s="1346"/>
    </row>
    <row r="348" spans="1:49" ht="25.05" hidden="1" customHeight="1" x14ac:dyDescent="0.45">
      <c r="A348" s="609">
        <f t="shared" si="5"/>
        <v>334</v>
      </c>
      <c r="B348" s="456"/>
      <c r="C348" s="1344"/>
      <c r="D348" s="511"/>
      <c r="E348" s="511"/>
      <c r="F348" s="511"/>
      <c r="G348" s="511"/>
      <c r="H348" s="511"/>
      <c r="I348" s="511"/>
      <c r="J348" s="511"/>
      <c r="K348" s="511"/>
      <c r="L348" s="511"/>
      <c r="M348" s="511"/>
      <c r="N348" s="511"/>
      <c r="O348" s="1345"/>
      <c r="P348" s="145"/>
      <c r="Q348" s="146"/>
      <c r="R348" s="511"/>
      <c r="S348" s="511"/>
      <c r="T348" s="511"/>
      <c r="U348" s="511"/>
      <c r="V348" s="511"/>
      <c r="W348" s="511"/>
      <c r="X348" s="511"/>
      <c r="Y348" s="511"/>
      <c r="Z348" s="511"/>
      <c r="AA348" s="511"/>
      <c r="AB348" s="511"/>
      <c r="AC348" s="511"/>
      <c r="AD348" s="511"/>
      <c r="AE348" s="511"/>
      <c r="AF348" s="511"/>
      <c r="AG348" s="511"/>
      <c r="AH348" s="511"/>
      <c r="AI348" s="514"/>
      <c r="AJ348" s="157"/>
      <c r="AK348" s="1344"/>
      <c r="AL348" s="511"/>
      <c r="AM348" s="511"/>
      <c r="AN348" s="511"/>
      <c r="AO348" s="511"/>
      <c r="AP348" s="511"/>
      <c r="AQ348" s="1345"/>
      <c r="AR348" s="517"/>
      <c r="AS348" s="518"/>
      <c r="AT348" s="518"/>
      <c r="AU348" s="518"/>
      <c r="AV348" s="518"/>
      <c r="AW348" s="1346"/>
    </row>
    <row r="349" spans="1:49" ht="25.05" hidden="1" customHeight="1" x14ac:dyDescent="0.45">
      <c r="A349" s="609">
        <f t="shared" si="5"/>
        <v>335</v>
      </c>
      <c r="B349" s="456"/>
      <c r="C349" s="1344"/>
      <c r="D349" s="511"/>
      <c r="E349" s="511"/>
      <c r="F349" s="511"/>
      <c r="G349" s="511"/>
      <c r="H349" s="511"/>
      <c r="I349" s="511"/>
      <c r="J349" s="511"/>
      <c r="K349" s="511"/>
      <c r="L349" s="511"/>
      <c r="M349" s="511"/>
      <c r="N349" s="511"/>
      <c r="O349" s="1345"/>
      <c r="P349" s="145"/>
      <c r="Q349" s="146"/>
      <c r="R349" s="511"/>
      <c r="S349" s="511"/>
      <c r="T349" s="511"/>
      <c r="U349" s="511"/>
      <c r="V349" s="511"/>
      <c r="W349" s="511"/>
      <c r="X349" s="511"/>
      <c r="Y349" s="511"/>
      <c r="Z349" s="511"/>
      <c r="AA349" s="511"/>
      <c r="AB349" s="511"/>
      <c r="AC349" s="511"/>
      <c r="AD349" s="511"/>
      <c r="AE349" s="511"/>
      <c r="AF349" s="511"/>
      <c r="AG349" s="511"/>
      <c r="AH349" s="511"/>
      <c r="AI349" s="514"/>
      <c r="AJ349" s="157"/>
      <c r="AK349" s="1344"/>
      <c r="AL349" s="511"/>
      <c r="AM349" s="511"/>
      <c r="AN349" s="511"/>
      <c r="AO349" s="511"/>
      <c r="AP349" s="511"/>
      <c r="AQ349" s="1345"/>
      <c r="AR349" s="517"/>
      <c r="AS349" s="518"/>
      <c r="AT349" s="518"/>
      <c r="AU349" s="518"/>
      <c r="AV349" s="518"/>
      <c r="AW349" s="1346"/>
    </row>
    <row r="350" spans="1:49" ht="25.05" hidden="1" customHeight="1" x14ac:dyDescent="0.45">
      <c r="A350" s="609">
        <f t="shared" si="5"/>
        <v>336</v>
      </c>
      <c r="B350" s="456"/>
      <c r="C350" s="1344"/>
      <c r="D350" s="511"/>
      <c r="E350" s="511"/>
      <c r="F350" s="511"/>
      <c r="G350" s="511"/>
      <c r="H350" s="511"/>
      <c r="I350" s="511"/>
      <c r="J350" s="511"/>
      <c r="K350" s="511"/>
      <c r="L350" s="511"/>
      <c r="M350" s="511"/>
      <c r="N350" s="511"/>
      <c r="O350" s="1345"/>
      <c r="P350" s="145"/>
      <c r="Q350" s="146"/>
      <c r="R350" s="511"/>
      <c r="S350" s="511"/>
      <c r="T350" s="511"/>
      <c r="U350" s="511"/>
      <c r="V350" s="511"/>
      <c r="W350" s="511"/>
      <c r="X350" s="511"/>
      <c r="Y350" s="511"/>
      <c r="Z350" s="511"/>
      <c r="AA350" s="511"/>
      <c r="AB350" s="511"/>
      <c r="AC350" s="511"/>
      <c r="AD350" s="511"/>
      <c r="AE350" s="511"/>
      <c r="AF350" s="511"/>
      <c r="AG350" s="511"/>
      <c r="AH350" s="511"/>
      <c r="AI350" s="514"/>
      <c r="AJ350" s="157"/>
      <c r="AK350" s="1344"/>
      <c r="AL350" s="511"/>
      <c r="AM350" s="511"/>
      <c r="AN350" s="511"/>
      <c r="AO350" s="511"/>
      <c r="AP350" s="511"/>
      <c r="AQ350" s="1345"/>
      <c r="AR350" s="517"/>
      <c r="AS350" s="518"/>
      <c r="AT350" s="518"/>
      <c r="AU350" s="518"/>
      <c r="AV350" s="518"/>
      <c r="AW350" s="1346"/>
    </row>
    <row r="351" spans="1:49" ht="25.05" hidden="1" customHeight="1" x14ac:dyDescent="0.45">
      <c r="A351" s="609">
        <f t="shared" si="5"/>
        <v>337</v>
      </c>
      <c r="B351" s="456"/>
      <c r="C351" s="1344"/>
      <c r="D351" s="511"/>
      <c r="E351" s="511"/>
      <c r="F351" s="511"/>
      <c r="G351" s="511"/>
      <c r="H351" s="511"/>
      <c r="I351" s="511"/>
      <c r="J351" s="511"/>
      <c r="K351" s="511"/>
      <c r="L351" s="511"/>
      <c r="M351" s="511"/>
      <c r="N351" s="511"/>
      <c r="O351" s="1345"/>
      <c r="P351" s="145"/>
      <c r="Q351" s="146"/>
      <c r="R351" s="511"/>
      <c r="S351" s="511"/>
      <c r="T351" s="511"/>
      <c r="U351" s="511"/>
      <c r="V351" s="511"/>
      <c r="W351" s="511"/>
      <c r="X351" s="511"/>
      <c r="Y351" s="511"/>
      <c r="Z351" s="511"/>
      <c r="AA351" s="511"/>
      <c r="AB351" s="511"/>
      <c r="AC351" s="511"/>
      <c r="AD351" s="511"/>
      <c r="AE351" s="511"/>
      <c r="AF351" s="511"/>
      <c r="AG351" s="511"/>
      <c r="AH351" s="511"/>
      <c r="AI351" s="514"/>
      <c r="AJ351" s="157"/>
      <c r="AK351" s="1344"/>
      <c r="AL351" s="511"/>
      <c r="AM351" s="511"/>
      <c r="AN351" s="511"/>
      <c r="AO351" s="511"/>
      <c r="AP351" s="511"/>
      <c r="AQ351" s="1345"/>
      <c r="AR351" s="517"/>
      <c r="AS351" s="518"/>
      <c r="AT351" s="518"/>
      <c r="AU351" s="518"/>
      <c r="AV351" s="518"/>
      <c r="AW351" s="1346"/>
    </row>
    <row r="352" spans="1:49" ht="25.05" hidden="1" customHeight="1" x14ac:dyDescent="0.45">
      <c r="A352" s="609">
        <f t="shared" si="5"/>
        <v>338</v>
      </c>
      <c r="B352" s="456"/>
      <c r="C352" s="1344"/>
      <c r="D352" s="511"/>
      <c r="E352" s="511"/>
      <c r="F352" s="511"/>
      <c r="G352" s="511"/>
      <c r="H352" s="511"/>
      <c r="I352" s="511"/>
      <c r="J352" s="511"/>
      <c r="K352" s="511"/>
      <c r="L352" s="511"/>
      <c r="M352" s="511"/>
      <c r="N352" s="511"/>
      <c r="O352" s="1345"/>
      <c r="P352" s="145"/>
      <c r="Q352" s="146"/>
      <c r="R352" s="511"/>
      <c r="S352" s="511"/>
      <c r="T352" s="511"/>
      <c r="U352" s="511"/>
      <c r="V352" s="511"/>
      <c r="W352" s="511"/>
      <c r="X352" s="511"/>
      <c r="Y352" s="511"/>
      <c r="Z352" s="511"/>
      <c r="AA352" s="511"/>
      <c r="AB352" s="511"/>
      <c r="AC352" s="511"/>
      <c r="AD352" s="511"/>
      <c r="AE352" s="511"/>
      <c r="AF352" s="511"/>
      <c r="AG352" s="511"/>
      <c r="AH352" s="511"/>
      <c r="AI352" s="514"/>
      <c r="AJ352" s="157"/>
      <c r="AK352" s="1344"/>
      <c r="AL352" s="511"/>
      <c r="AM352" s="511"/>
      <c r="AN352" s="511"/>
      <c r="AO352" s="511"/>
      <c r="AP352" s="511"/>
      <c r="AQ352" s="1345"/>
      <c r="AR352" s="517"/>
      <c r="AS352" s="518"/>
      <c r="AT352" s="518"/>
      <c r="AU352" s="518"/>
      <c r="AV352" s="518"/>
      <c r="AW352" s="1346"/>
    </row>
    <row r="353" spans="1:49" ht="25.05" hidden="1" customHeight="1" x14ac:dyDescent="0.45">
      <c r="A353" s="609">
        <f t="shared" si="5"/>
        <v>339</v>
      </c>
      <c r="B353" s="456"/>
      <c r="C353" s="1344"/>
      <c r="D353" s="511"/>
      <c r="E353" s="511"/>
      <c r="F353" s="511"/>
      <c r="G353" s="511"/>
      <c r="H353" s="511"/>
      <c r="I353" s="511"/>
      <c r="J353" s="511"/>
      <c r="K353" s="511"/>
      <c r="L353" s="511"/>
      <c r="M353" s="511"/>
      <c r="N353" s="511"/>
      <c r="O353" s="1345"/>
      <c r="P353" s="145"/>
      <c r="Q353" s="146"/>
      <c r="R353" s="511"/>
      <c r="S353" s="511"/>
      <c r="T353" s="511"/>
      <c r="U353" s="511"/>
      <c r="V353" s="511"/>
      <c r="W353" s="511"/>
      <c r="X353" s="511"/>
      <c r="Y353" s="511"/>
      <c r="Z353" s="511"/>
      <c r="AA353" s="511"/>
      <c r="AB353" s="511"/>
      <c r="AC353" s="511"/>
      <c r="AD353" s="511"/>
      <c r="AE353" s="511"/>
      <c r="AF353" s="511"/>
      <c r="AG353" s="511"/>
      <c r="AH353" s="511"/>
      <c r="AI353" s="514"/>
      <c r="AJ353" s="157"/>
      <c r="AK353" s="1344"/>
      <c r="AL353" s="511"/>
      <c r="AM353" s="511"/>
      <c r="AN353" s="511"/>
      <c r="AO353" s="511"/>
      <c r="AP353" s="511"/>
      <c r="AQ353" s="1345"/>
      <c r="AR353" s="517"/>
      <c r="AS353" s="518"/>
      <c r="AT353" s="518"/>
      <c r="AU353" s="518"/>
      <c r="AV353" s="518"/>
      <c r="AW353" s="1346"/>
    </row>
    <row r="354" spans="1:49" ht="25.05" hidden="1" customHeight="1" x14ac:dyDescent="0.45">
      <c r="A354" s="609">
        <f t="shared" si="5"/>
        <v>340</v>
      </c>
      <c r="B354" s="456"/>
      <c r="C354" s="1344"/>
      <c r="D354" s="511"/>
      <c r="E354" s="511"/>
      <c r="F354" s="511"/>
      <c r="G354" s="511"/>
      <c r="H354" s="511"/>
      <c r="I354" s="511"/>
      <c r="J354" s="511"/>
      <c r="K354" s="511"/>
      <c r="L354" s="511"/>
      <c r="M354" s="511"/>
      <c r="N354" s="511"/>
      <c r="O354" s="1345"/>
      <c r="P354" s="145"/>
      <c r="Q354" s="146"/>
      <c r="R354" s="511"/>
      <c r="S354" s="511"/>
      <c r="T354" s="511"/>
      <c r="U354" s="511"/>
      <c r="V354" s="511"/>
      <c r="W354" s="511"/>
      <c r="X354" s="511"/>
      <c r="Y354" s="511"/>
      <c r="Z354" s="511"/>
      <c r="AA354" s="511"/>
      <c r="AB354" s="511"/>
      <c r="AC354" s="511"/>
      <c r="AD354" s="511"/>
      <c r="AE354" s="511"/>
      <c r="AF354" s="511"/>
      <c r="AG354" s="511"/>
      <c r="AH354" s="511"/>
      <c r="AI354" s="514"/>
      <c r="AJ354" s="157"/>
      <c r="AK354" s="1344"/>
      <c r="AL354" s="511"/>
      <c r="AM354" s="511"/>
      <c r="AN354" s="511"/>
      <c r="AO354" s="511"/>
      <c r="AP354" s="511"/>
      <c r="AQ354" s="1345"/>
      <c r="AR354" s="517"/>
      <c r="AS354" s="518"/>
      <c r="AT354" s="518"/>
      <c r="AU354" s="518"/>
      <c r="AV354" s="518"/>
      <c r="AW354" s="1346"/>
    </row>
    <row r="355" spans="1:49" ht="25.05" hidden="1" customHeight="1" x14ac:dyDescent="0.45">
      <c r="A355" s="609">
        <f t="shared" si="5"/>
        <v>341</v>
      </c>
      <c r="B355" s="456"/>
      <c r="C355" s="1344"/>
      <c r="D355" s="511"/>
      <c r="E355" s="511"/>
      <c r="F355" s="511"/>
      <c r="G355" s="511"/>
      <c r="H355" s="511"/>
      <c r="I355" s="511"/>
      <c r="J355" s="511"/>
      <c r="K355" s="511"/>
      <c r="L355" s="511"/>
      <c r="M355" s="511"/>
      <c r="N355" s="511"/>
      <c r="O355" s="1345"/>
      <c r="P355" s="145"/>
      <c r="Q355" s="146"/>
      <c r="R355" s="511"/>
      <c r="S355" s="511"/>
      <c r="T355" s="511"/>
      <c r="U355" s="511"/>
      <c r="V355" s="511"/>
      <c r="W355" s="511"/>
      <c r="X355" s="511"/>
      <c r="Y355" s="511"/>
      <c r="Z355" s="511"/>
      <c r="AA355" s="511"/>
      <c r="AB355" s="511"/>
      <c r="AC355" s="511"/>
      <c r="AD355" s="511"/>
      <c r="AE355" s="511"/>
      <c r="AF355" s="511"/>
      <c r="AG355" s="511"/>
      <c r="AH355" s="511"/>
      <c r="AI355" s="514"/>
      <c r="AJ355" s="157"/>
      <c r="AK355" s="1344"/>
      <c r="AL355" s="511"/>
      <c r="AM355" s="511"/>
      <c r="AN355" s="511"/>
      <c r="AO355" s="511"/>
      <c r="AP355" s="511"/>
      <c r="AQ355" s="1345"/>
      <c r="AR355" s="517"/>
      <c r="AS355" s="518"/>
      <c r="AT355" s="518"/>
      <c r="AU355" s="518"/>
      <c r="AV355" s="518"/>
      <c r="AW355" s="1346"/>
    </row>
    <row r="356" spans="1:49" ht="25.05" hidden="1" customHeight="1" x14ac:dyDescent="0.45">
      <c r="A356" s="609">
        <f t="shared" si="5"/>
        <v>342</v>
      </c>
      <c r="B356" s="456"/>
      <c r="C356" s="1344"/>
      <c r="D356" s="511"/>
      <c r="E356" s="511"/>
      <c r="F356" s="511"/>
      <c r="G356" s="511"/>
      <c r="H356" s="511"/>
      <c r="I356" s="511"/>
      <c r="J356" s="511"/>
      <c r="K356" s="511"/>
      <c r="L356" s="511"/>
      <c r="M356" s="511"/>
      <c r="N356" s="511"/>
      <c r="O356" s="1345"/>
      <c r="P356" s="145"/>
      <c r="Q356" s="146"/>
      <c r="R356" s="511"/>
      <c r="S356" s="511"/>
      <c r="T356" s="511"/>
      <c r="U356" s="511"/>
      <c r="V356" s="511"/>
      <c r="W356" s="511"/>
      <c r="X356" s="511"/>
      <c r="Y356" s="511"/>
      <c r="Z356" s="511"/>
      <c r="AA356" s="511"/>
      <c r="AB356" s="511"/>
      <c r="AC356" s="511"/>
      <c r="AD356" s="511"/>
      <c r="AE356" s="511"/>
      <c r="AF356" s="511"/>
      <c r="AG356" s="511"/>
      <c r="AH356" s="511"/>
      <c r="AI356" s="514"/>
      <c r="AJ356" s="157"/>
      <c r="AK356" s="1344"/>
      <c r="AL356" s="511"/>
      <c r="AM356" s="511"/>
      <c r="AN356" s="511"/>
      <c r="AO356" s="511"/>
      <c r="AP356" s="511"/>
      <c r="AQ356" s="1345"/>
      <c r="AR356" s="517"/>
      <c r="AS356" s="518"/>
      <c r="AT356" s="518"/>
      <c r="AU356" s="518"/>
      <c r="AV356" s="518"/>
      <c r="AW356" s="1346"/>
    </row>
    <row r="357" spans="1:49" ht="25.05" hidden="1" customHeight="1" x14ac:dyDescent="0.45">
      <c r="A357" s="609">
        <f t="shared" si="5"/>
        <v>343</v>
      </c>
      <c r="B357" s="456"/>
      <c r="C357" s="1344"/>
      <c r="D357" s="511"/>
      <c r="E357" s="511"/>
      <c r="F357" s="511"/>
      <c r="G357" s="511"/>
      <c r="H357" s="511"/>
      <c r="I357" s="511"/>
      <c r="J357" s="511"/>
      <c r="K357" s="511"/>
      <c r="L357" s="511"/>
      <c r="M357" s="511"/>
      <c r="N357" s="511"/>
      <c r="O357" s="1345"/>
      <c r="P357" s="145"/>
      <c r="Q357" s="146"/>
      <c r="R357" s="511"/>
      <c r="S357" s="511"/>
      <c r="T357" s="511"/>
      <c r="U357" s="511"/>
      <c r="V357" s="511"/>
      <c r="W357" s="511"/>
      <c r="X357" s="511"/>
      <c r="Y357" s="511"/>
      <c r="Z357" s="511"/>
      <c r="AA357" s="511"/>
      <c r="AB357" s="511"/>
      <c r="AC357" s="511"/>
      <c r="AD357" s="511"/>
      <c r="AE357" s="511"/>
      <c r="AF357" s="511"/>
      <c r="AG357" s="511"/>
      <c r="AH357" s="511"/>
      <c r="AI357" s="514"/>
      <c r="AJ357" s="157"/>
      <c r="AK357" s="1344"/>
      <c r="AL357" s="511"/>
      <c r="AM357" s="511"/>
      <c r="AN357" s="511"/>
      <c r="AO357" s="511"/>
      <c r="AP357" s="511"/>
      <c r="AQ357" s="1345"/>
      <c r="AR357" s="517"/>
      <c r="AS357" s="518"/>
      <c r="AT357" s="518"/>
      <c r="AU357" s="518"/>
      <c r="AV357" s="518"/>
      <c r="AW357" s="1346"/>
    </row>
    <row r="358" spans="1:49" ht="25.05" hidden="1" customHeight="1" x14ac:dyDescent="0.45">
      <c r="A358" s="609">
        <f t="shared" si="5"/>
        <v>344</v>
      </c>
      <c r="B358" s="456"/>
      <c r="C358" s="1344"/>
      <c r="D358" s="511"/>
      <c r="E358" s="511"/>
      <c r="F358" s="511"/>
      <c r="G358" s="511"/>
      <c r="H358" s="511"/>
      <c r="I358" s="511"/>
      <c r="J358" s="511"/>
      <c r="K358" s="511"/>
      <c r="L358" s="511"/>
      <c r="M358" s="511"/>
      <c r="N358" s="511"/>
      <c r="O358" s="1345"/>
      <c r="P358" s="145"/>
      <c r="Q358" s="146"/>
      <c r="R358" s="511"/>
      <c r="S358" s="511"/>
      <c r="T358" s="511"/>
      <c r="U358" s="511"/>
      <c r="V358" s="511"/>
      <c r="W358" s="511"/>
      <c r="X358" s="511"/>
      <c r="Y358" s="511"/>
      <c r="Z358" s="511"/>
      <c r="AA358" s="511"/>
      <c r="AB358" s="511"/>
      <c r="AC358" s="511"/>
      <c r="AD358" s="511"/>
      <c r="AE358" s="511"/>
      <c r="AF358" s="511"/>
      <c r="AG358" s="511"/>
      <c r="AH358" s="511"/>
      <c r="AI358" s="514"/>
      <c r="AJ358" s="157"/>
      <c r="AK358" s="1344"/>
      <c r="AL358" s="511"/>
      <c r="AM358" s="511"/>
      <c r="AN358" s="511"/>
      <c r="AO358" s="511"/>
      <c r="AP358" s="511"/>
      <c r="AQ358" s="1345"/>
      <c r="AR358" s="517"/>
      <c r="AS358" s="518"/>
      <c r="AT358" s="518"/>
      <c r="AU358" s="518"/>
      <c r="AV358" s="518"/>
      <c r="AW358" s="1346"/>
    </row>
    <row r="359" spans="1:49" ht="25.05" hidden="1" customHeight="1" x14ac:dyDescent="0.45">
      <c r="A359" s="609">
        <f t="shared" si="5"/>
        <v>345</v>
      </c>
      <c r="B359" s="456"/>
      <c r="C359" s="1344"/>
      <c r="D359" s="511"/>
      <c r="E359" s="511"/>
      <c r="F359" s="511"/>
      <c r="G359" s="511"/>
      <c r="H359" s="511"/>
      <c r="I359" s="511"/>
      <c r="J359" s="511"/>
      <c r="K359" s="511"/>
      <c r="L359" s="511"/>
      <c r="M359" s="511"/>
      <c r="N359" s="511"/>
      <c r="O359" s="1345"/>
      <c r="P359" s="145"/>
      <c r="Q359" s="146"/>
      <c r="R359" s="511"/>
      <c r="S359" s="511"/>
      <c r="T359" s="511"/>
      <c r="U359" s="511"/>
      <c r="V359" s="511"/>
      <c r="W359" s="511"/>
      <c r="X359" s="511"/>
      <c r="Y359" s="511"/>
      <c r="Z359" s="511"/>
      <c r="AA359" s="511"/>
      <c r="AB359" s="511"/>
      <c r="AC359" s="511"/>
      <c r="AD359" s="511"/>
      <c r="AE359" s="511"/>
      <c r="AF359" s="511"/>
      <c r="AG359" s="511"/>
      <c r="AH359" s="511"/>
      <c r="AI359" s="514"/>
      <c r="AJ359" s="157"/>
      <c r="AK359" s="1344"/>
      <c r="AL359" s="511"/>
      <c r="AM359" s="511"/>
      <c r="AN359" s="511"/>
      <c r="AO359" s="511"/>
      <c r="AP359" s="511"/>
      <c r="AQ359" s="1345"/>
      <c r="AR359" s="517"/>
      <c r="AS359" s="518"/>
      <c r="AT359" s="518"/>
      <c r="AU359" s="518"/>
      <c r="AV359" s="518"/>
      <c r="AW359" s="1346"/>
    </row>
    <row r="360" spans="1:49" ht="25.05" hidden="1" customHeight="1" x14ac:dyDescent="0.45">
      <c r="A360" s="609">
        <f t="shared" si="5"/>
        <v>346</v>
      </c>
      <c r="B360" s="456"/>
      <c r="C360" s="1344"/>
      <c r="D360" s="511"/>
      <c r="E360" s="511"/>
      <c r="F360" s="511"/>
      <c r="G360" s="511"/>
      <c r="H360" s="511"/>
      <c r="I360" s="511"/>
      <c r="J360" s="511"/>
      <c r="K360" s="511"/>
      <c r="L360" s="511"/>
      <c r="M360" s="511"/>
      <c r="N360" s="511"/>
      <c r="O360" s="1345"/>
      <c r="P360" s="145"/>
      <c r="Q360" s="146"/>
      <c r="R360" s="511"/>
      <c r="S360" s="511"/>
      <c r="T360" s="511"/>
      <c r="U360" s="511"/>
      <c r="V360" s="511"/>
      <c r="W360" s="511"/>
      <c r="X360" s="511"/>
      <c r="Y360" s="511"/>
      <c r="Z360" s="511"/>
      <c r="AA360" s="511"/>
      <c r="AB360" s="511"/>
      <c r="AC360" s="511"/>
      <c r="AD360" s="511"/>
      <c r="AE360" s="511"/>
      <c r="AF360" s="511"/>
      <c r="AG360" s="511"/>
      <c r="AH360" s="511"/>
      <c r="AI360" s="514"/>
      <c r="AJ360" s="157"/>
      <c r="AK360" s="1344"/>
      <c r="AL360" s="511"/>
      <c r="AM360" s="511"/>
      <c r="AN360" s="511"/>
      <c r="AO360" s="511"/>
      <c r="AP360" s="511"/>
      <c r="AQ360" s="1345"/>
      <c r="AR360" s="517"/>
      <c r="AS360" s="518"/>
      <c r="AT360" s="518"/>
      <c r="AU360" s="518"/>
      <c r="AV360" s="518"/>
      <c r="AW360" s="1346"/>
    </row>
    <row r="361" spans="1:49" ht="25.05" hidden="1" customHeight="1" x14ac:dyDescent="0.45">
      <c r="A361" s="609">
        <f t="shared" si="5"/>
        <v>347</v>
      </c>
      <c r="B361" s="456"/>
      <c r="C361" s="1344"/>
      <c r="D361" s="511"/>
      <c r="E361" s="511"/>
      <c r="F361" s="511"/>
      <c r="G361" s="511"/>
      <c r="H361" s="511"/>
      <c r="I361" s="511"/>
      <c r="J361" s="511"/>
      <c r="K361" s="511"/>
      <c r="L361" s="511"/>
      <c r="M361" s="511"/>
      <c r="N361" s="511"/>
      <c r="O361" s="1345"/>
      <c r="P361" s="145"/>
      <c r="Q361" s="146"/>
      <c r="R361" s="511"/>
      <c r="S361" s="511"/>
      <c r="T361" s="511"/>
      <c r="U361" s="511"/>
      <c r="V361" s="511"/>
      <c r="W361" s="511"/>
      <c r="X361" s="511"/>
      <c r="Y361" s="511"/>
      <c r="Z361" s="511"/>
      <c r="AA361" s="511"/>
      <c r="AB361" s="511"/>
      <c r="AC361" s="511"/>
      <c r="AD361" s="511"/>
      <c r="AE361" s="511"/>
      <c r="AF361" s="511"/>
      <c r="AG361" s="511"/>
      <c r="AH361" s="511"/>
      <c r="AI361" s="514"/>
      <c r="AJ361" s="157"/>
      <c r="AK361" s="1344"/>
      <c r="AL361" s="511"/>
      <c r="AM361" s="511"/>
      <c r="AN361" s="511"/>
      <c r="AO361" s="511"/>
      <c r="AP361" s="511"/>
      <c r="AQ361" s="1345"/>
      <c r="AR361" s="517"/>
      <c r="AS361" s="518"/>
      <c r="AT361" s="518"/>
      <c r="AU361" s="518"/>
      <c r="AV361" s="518"/>
      <c r="AW361" s="1346"/>
    </row>
    <row r="362" spans="1:49" ht="25.05" hidden="1" customHeight="1" x14ac:dyDescent="0.45">
      <c r="A362" s="609">
        <f t="shared" si="5"/>
        <v>348</v>
      </c>
      <c r="B362" s="456"/>
      <c r="C362" s="1344"/>
      <c r="D362" s="511"/>
      <c r="E362" s="511"/>
      <c r="F362" s="511"/>
      <c r="G362" s="511"/>
      <c r="H362" s="511"/>
      <c r="I362" s="511"/>
      <c r="J362" s="511"/>
      <c r="K362" s="511"/>
      <c r="L362" s="511"/>
      <c r="M362" s="511"/>
      <c r="N362" s="511"/>
      <c r="O362" s="1345"/>
      <c r="P362" s="145"/>
      <c r="Q362" s="146"/>
      <c r="R362" s="511"/>
      <c r="S362" s="511"/>
      <c r="T362" s="511"/>
      <c r="U362" s="511"/>
      <c r="V362" s="511"/>
      <c r="W362" s="511"/>
      <c r="X362" s="511"/>
      <c r="Y362" s="511"/>
      <c r="Z362" s="511"/>
      <c r="AA362" s="511"/>
      <c r="AB362" s="511"/>
      <c r="AC362" s="511"/>
      <c r="AD362" s="511"/>
      <c r="AE362" s="511"/>
      <c r="AF362" s="511"/>
      <c r="AG362" s="511"/>
      <c r="AH362" s="511"/>
      <c r="AI362" s="514"/>
      <c r="AJ362" s="157"/>
      <c r="AK362" s="1344"/>
      <c r="AL362" s="511"/>
      <c r="AM362" s="511"/>
      <c r="AN362" s="511"/>
      <c r="AO362" s="511"/>
      <c r="AP362" s="511"/>
      <c r="AQ362" s="1345"/>
      <c r="AR362" s="517"/>
      <c r="AS362" s="518"/>
      <c r="AT362" s="518"/>
      <c r="AU362" s="518"/>
      <c r="AV362" s="518"/>
      <c r="AW362" s="1346"/>
    </row>
    <row r="363" spans="1:49" ht="25.05" hidden="1" customHeight="1" x14ac:dyDescent="0.45">
      <c r="A363" s="609">
        <f t="shared" si="5"/>
        <v>349</v>
      </c>
      <c r="B363" s="456"/>
      <c r="C363" s="1344"/>
      <c r="D363" s="511"/>
      <c r="E363" s="511"/>
      <c r="F363" s="511"/>
      <c r="G363" s="511"/>
      <c r="H363" s="511"/>
      <c r="I363" s="511"/>
      <c r="J363" s="511"/>
      <c r="K363" s="511"/>
      <c r="L363" s="511"/>
      <c r="M363" s="511"/>
      <c r="N363" s="511"/>
      <c r="O363" s="1345"/>
      <c r="P363" s="145"/>
      <c r="Q363" s="146"/>
      <c r="R363" s="511"/>
      <c r="S363" s="511"/>
      <c r="T363" s="511"/>
      <c r="U363" s="511"/>
      <c r="V363" s="511"/>
      <c r="W363" s="511"/>
      <c r="X363" s="511"/>
      <c r="Y363" s="511"/>
      <c r="Z363" s="511"/>
      <c r="AA363" s="511"/>
      <c r="AB363" s="511"/>
      <c r="AC363" s="511"/>
      <c r="AD363" s="511"/>
      <c r="AE363" s="511"/>
      <c r="AF363" s="511"/>
      <c r="AG363" s="511"/>
      <c r="AH363" s="511"/>
      <c r="AI363" s="514"/>
      <c r="AJ363" s="157"/>
      <c r="AK363" s="1344"/>
      <c r="AL363" s="511"/>
      <c r="AM363" s="511"/>
      <c r="AN363" s="511"/>
      <c r="AO363" s="511"/>
      <c r="AP363" s="511"/>
      <c r="AQ363" s="1345"/>
      <c r="AR363" s="517"/>
      <c r="AS363" s="518"/>
      <c r="AT363" s="518"/>
      <c r="AU363" s="518"/>
      <c r="AV363" s="518"/>
      <c r="AW363" s="1346"/>
    </row>
    <row r="364" spans="1:49" ht="25.05" hidden="1" customHeight="1" x14ac:dyDescent="0.45">
      <c r="A364" s="609">
        <f t="shared" si="5"/>
        <v>350</v>
      </c>
      <c r="B364" s="456"/>
      <c r="C364" s="1344"/>
      <c r="D364" s="511"/>
      <c r="E364" s="511"/>
      <c r="F364" s="511"/>
      <c r="G364" s="511"/>
      <c r="H364" s="511"/>
      <c r="I364" s="511"/>
      <c r="J364" s="511"/>
      <c r="K364" s="511"/>
      <c r="L364" s="511"/>
      <c r="M364" s="511"/>
      <c r="N364" s="511"/>
      <c r="O364" s="1345"/>
      <c r="P364" s="145"/>
      <c r="Q364" s="146"/>
      <c r="R364" s="511"/>
      <c r="S364" s="511"/>
      <c r="T364" s="511"/>
      <c r="U364" s="511"/>
      <c r="V364" s="511"/>
      <c r="W364" s="511"/>
      <c r="X364" s="511"/>
      <c r="Y364" s="511"/>
      <c r="Z364" s="511"/>
      <c r="AA364" s="511"/>
      <c r="AB364" s="511"/>
      <c r="AC364" s="511"/>
      <c r="AD364" s="511"/>
      <c r="AE364" s="511"/>
      <c r="AF364" s="511"/>
      <c r="AG364" s="511"/>
      <c r="AH364" s="511"/>
      <c r="AI364" s="514"/>
      <c r="AJ364" s="157"/>
      <c r="AK364" s="1344"/>
      <c r="AL364" s="511"/>
      <c r="AM364" s="511"/>
      <c r="AN364" s="511"/>
      <c r="AO364" s="511"/>
      <c r="AP364" s="511"/>
      <c r="AQ364" s="1345"/>
      <c r="AR364" s="517"/>
      <c r="AS364" s="518"/>
      <c r="AT364" s="518"/>
      <c r="AU364" s="518"/>
      <c r="AV364" s="518"/>
      <c r="AW364" s="1346"/>
    </row>
    <row r="365" spans="1:49" ht="25.05" hidden="1" customHeight="1" x14ac:dyDescent="0.45">
      <c r="A365" s="609">
        <f t="shared" si="5"/>
        <v>351</v>
      </c>
      <c r="B365" s="456"/>
      <c r="C365" s="1344"/>
      <c r="D365" s="511"/>
      <c r="E365" s="511"/>
      <c r="F365" s="511"/>
      <c r="G365" s="511"/>
      <c r="H365" s="511"/>
      <c r="I365" s="511"/>
      <c r="J365" s="511"/>
      <c r="K365" s="511"/>
      <c r="L365" s="511"/>
      <c r="M365" s="511"/>
      <c r="N365" s="511"/>
      <c r="O365" s="1345"/>
      <c r="P365" s="145"/>
      <c r="Q365" s="146"/>
      <c r="R365" s="511"/>
      <c r="S365" s="511"/>
      <c r="T365" s="511"/>
      <c r="U365" s="511"/>
      <c r="V365" s="511"/>
      <c r="W365" s="511"/>
      <c r="X365" s="511"/>
      <c r="Y365" s="511"/>
      <c r="Z365" s="511"/>
      <c r="AA365" s="511"/>
      <c r="AB365" s="511"/>
      <c r="AC365" s="511"/>
      <c r="AD365" s="511"/>
      <c r="AE365" s="511"/>
      <c r="AF365" s="511"/>
      <c r="AG365" s="511"/>
      <c r="AH365" s="511"/>
      <c r="AI365" s="514"/>
      <c r="AJ365" s="157"/>
      <c r="AK365" s="1344"/>
      <c r="AL365" s="511"/>
      <c r="AM365" s="511"/>
      <c r="AN365" s="511"/>
      <c r="AO365" s="511"/>
      <c r="AP365" s="511"/>
      <c r="AQ365" s="1345"/>
      <c r="AR365" s="517"/>
      <c r="AS365" s="518"/>
      <c r="AT365" s="518"/>
      <c r="AU365" s="518"/>
      <c r="AV365" s="518"/>
      <c r="AW365" s="1346"/>
    </row>
    <row r="366" spans="1:49" ht="25.05" hidden="1" customHeight="1" x14ac:dyDescent="0.45">
      <c r="A366" s="609">
        <f t="shared" si="5"/>
        <v>352</v>
      </c>
      <c r="B366" s="456"/>
      <c r="C366" s="1344"/>
      <c r="D366" s="511"/>
      <c r="E366" s="511"/>
      <c r="F366" s="511"/>
      <c r="G366" s="511"/>
      <c r="H366" s="511"/>
      <c r="I366" s="511"/>
      <c r="J366" s="511"/>
      <c r="K366" s="511"/>
      <c r="L366" s="511"/>
      <c r="M366" s="511"/>
      <c r="N366" s="511"/>
      <c r="O366" s="1345"/>
      <c r="P366" s="145"/>
      <c r="Q366" s="146"/>
      <c r="R366" s="511"/>
      <c r="S366" s="511"/>
      <c r="T366" s="511"/>
      <c r="U366" s="511"/>
      <c r="V366" s="511"/>
      <c r="W366" s="511"/>
      <c r="X366" s="511"/>
      <c r="Y366" s="511"/>
      <c r="Z366" s="511"/>
      <c r="AA366" s="511"/>
      <c r="AB366" s="511"/>
      <c r="AC366" s="511"/>
      <c r="AD366" s="511"/>
      <c r="AE366" s="511"/>
      <c r="AF366" s="511"/>
      <c r="AG366" s="511"/>
      <c r="AH366" s="511"/>
      <c r="AI366" s="514"/>
      <c r="AJ366" s="157"/>
      <c r="AK366" s="1344"/>
      <c r="AL366" s="511"/>
      <c r="AM366" s="511"/>
      <c r="AN366" s="511"/>
      <c r="AO366" s="511"/>
      <c r="AP366" s="511"/>
      <c r="AQ366" s="1345"/>
      <c r="AR366" s="517"/>
      <c r="AS366" s="518"/>
      <c r="AT366" s="518"/>
      <c r="AU366" s="518"/>
      <c r="AV366" s="518"/>
      <c r="AW366" s="1346"/>
    </row>
    <row r="367" spans="1:49" ht="25.05" hidden="1" customHeight="1" x14ac:dyDescent="0.45">
      <c r="A367" s="609">
        <f t="shared" si="5"/>
        <v>353</v>
      </c>
      <c r="B367" s="456"/>
      <c r="C367" s="1344"/>
      <c r="D367" s="511"/>
      <c r="E367" s="511"/>
      <c r="F367" s="511"/>
      <c r="G367" s="511"/>
      <c r="H367" s="511"/>
      <c r="I367" s="511"/>
      <c r="J367" s="511"/>
      <c r="K367" s="511"/>
      <c r="L367" s="511"/>
      <c r="M367" s="511"/>
      <c r="N367" s="511"/>
      <c r="O367" s="1345"/>
      <c r="P367" s="145"/>
      <c r="Q367" s="146"/>
      <c r="R367" s="511"/>
      <c r="S367" s="511"/>
      <c r="T367" s="511"/>
      <c r="U367" s="511"/>
      <c r="V367" s="511"/>
      <c r="W367" s="511"/>
      <c r="X367" s="511"/>
      <c r="Y367" s="511"/>
      <c r="Z367" s="511"/>
      <c r="AA367" s="511"/>
      <c r="AB367" s="511"/>
      <c r="AC367" s="511"/>
      <c r="AD367" s="511"/>
      <c r="AE367" s="511"/>
      <c r="AF367" s="511"/>
      <c r="AG367" s="511"/>
      <c r="AH367" s="511"/>
      <c r="AI367" s="514"/>
      <c r="AJ367" s="157"/>
      <c r="AK367" s="1344"/>
      <c r="AL367" s="511"/>
      <c r="AM367" s="511"/>
      <c r="AN367" s="511"/>
      <c r="AO367" s="511"/>
      <c r="AP367" s="511"/>
      <c r="AQ367" s="1345"/>
      <c r="AR367" s="517"/>
      <c r="AS367" s="518"/>
      <c r="AT367" s="518"/>
      <c r="AU367" s="518"/>
      <c r="AV367" s="518"/>
      <c r="AW367" s="1346"/>
    </row>
    <row r="368" spans="1:49" ht="25.05" hidden="1" customHeight="1" x14ac:dyDescent="0.45">
      <c r="A368" s="609">
        <f t="shared" si="5"/>
        <v>354</v>
      </c>
      <c r="B368" s="456"/>
      <c r="C368" s="1344"/>
      <c r="D368" s="511"/>
      <c r="E368" s="511"/>
      <c r="F368" s="511"/>
      <c r="G368" s="511"/>
      <c r="H368" s="511"/>
      <c r="I368" s="511"/>
      <c r="J368" s="511"/>
      <c r="K368" s="511"/>
      <c r="L368" s="511"/>
      <c r="M368" s="511"/>
      <c r="N368" s="511"/>
      <c r="O368" s="1345"/>
      <c r="P368" s="145"/>
      <c r="Q368" s="146"/>
      <c r="R368" s="511"/>
      <c r="S368" s="511"/>
      <c r="T368" s="511"/>
      <c r="U368" s="511"/>
      <c r="V368" s="511"/>
      <c r="W368" s="511"/>
      <c r="X368" s="511"/>
      <c r="Y368" s="511"/>
      <c r="Z368" s="511"/>
      <c r="AA368" s="511"/>
      <c r="AB368" s="511"/>
      <c r="AC368" s="511"/>
      <c r="AD368" s="511"/>
      <c r="AE368" s="511"/>
      <c r="AF368" s="511"/>
      <c r="AG368" s="511"/>
      <c r="AH368" s="511"/>
      <c r="AI368" s="514"/>
      <c r="AJ368" s="157"/>
      <c r="AK368" s="1344"/>
      <c r="AL368" s="511"/>
      <c r="AM368" s="511"/>
      <c r="AN368" s="511"/>
      <c r="AO368" s="511"/>
      <c r="AP368" s="511"/>
      <c r="AQ368" s="1345"/>
      <c r="AR368" s="517"/>
      <c r="AS368" s="518"/>
      <c r="AT368" s="518"/>
      <c r="AU368" s="518"/>
      <c r="AV368" s="518"/>
      <c r="AW368" s="1346"/>
    </row>
    <row r="369" spans="1:49" ht="25.05" hidden="1" customHeight="1" x14ac:dyDescent="0.45">
      <c r="A369" s="609">
        <f t="shared" si="5"/>
        <v>355</v>
      </c>
      <c r="B369" s="456"/>
      <c r="C369" s="1344"/>
      <c r="D369" s="511"/>
      <c r="E369" s="511"/>
      <c r="F369" s="511"/>
      <c r="G369" s="511"/>
      <c r="H369" s="511"/>
      <c r="I369" s="511"/>
      <c r="J369" s="511"/>
      <c r="K369" s="511"/>
      <c r="L369" s="511"/>
      <c r="M369" s="511"/>
      <c r="N369" s="511"/>
      <c r="O369" s="1345"/>
      <c r="P369" s="145"/>
      <c r="Q369" s="146"/>
      <c r="R369" s="511"/>
      <c r="S369" s="511"/>
      <c r="T369" s="511"/>
      <c r="U369" s="511"/>
      <c r="V369" s="511"/>
      <c r="W369" s="511"/>
      <c r="X369" s="511"/>
      <c r="Y369" s="511"/>
      <c r="Z369" s="511"/>
      <c r="AA369" s="511"/>
      <c r="AB369" s="511"/>
      <c r="AC369" s="511"/>
      <c r="AD369" s="511"/>
      <c r="AE369" s="511"/>
      <c r="AF369" s="511"/>
      <c r="AG369" s="511"/>
      <c r="AH369" s="511"/>
      <c r="AI369" s="514"/>
      <c r="AJ369" s="157"/>
      <c r="AK369" s="1344"/>
      <c r="AL369" s="511"/>
      <c r="AM369" s="511"/>
      <c r="AN369" s="511"/>
      <c r="AO369" s="511"/>
      <c r="AP369" s="511"/>
      <c r="AQ369" s="1345"/>
      <c r="AR369" s="517"/>
      <c r="AS369" s="518"/>
      <c r="AT369" s="518"/>
      <c r="AU369" s="518"/>
      <c r="AV369" s="518"/>
      <c r="AW369" s="1346"/>
    </row>
    <row r="370" spans="1:49" ht="25.05" hidden="1" customHeight="1" x14ac:dyDescent="0.45">
      <c r="A370" s="609">
        <f t="shared" si="5"/>
        <v>356</v>
      </c>
      <c r="B370" s="456"/>
      <c r="C370" s="1344"/>
      <c r="D370" s="511"/>
      <c r="E370" s="511"/>
      <c r="F370" s="511"/>
      <c r="G370" s="511"/>
      <c r="H370" s="511"/>
      <c r="I370" s="511"/>
      <c r="J370" s="511"/>
      <c r="K370" s="511"/>
      <c r="L370" s="511"/>
      <c r="M370" s="511"/>
      <c r="N370" s="511"/>
      <c r="O370" s="1345"/>
      <c r="P370" s="145"/>
      <c r="Q370" s="146"/>
      <c r="R370" s="511"/>
      <c r="S370" s="511"/>
      <c r="T370" s="511"/>
      <c r="U370" s="511"/>
      <c r="V370" s="511"/>
      <c r="W370" s="511"/>
      <c r="X370" s="511"/>
      <c r="Y370" s="511"/>
      <c r="Z370" s="511"/>
      <c r="AA370" s="511"/>
      <c r="AB370" s="511"/>
      <c r="AC370" s="511"/>
      <c r="AD370" s="511"/>
      <c r="AE370" s="511"/>
      <c r="AF370" s="511"/>
      <c r="AG370" s="511"/>
      <c r="AH370" s="511"/>
      <c r="AI370" s="514"/>
      <c r="AJ370" s="157"/>
      <c r="AK370" s="1344"/>
      <c r="AL370" s="511"/>
      <c r="AM370" s="511"/>
      <c r="AN370" s="511"/>
      <c r="AO370" s="511"/>
      <c r="AP370" s="511"/>
      <c r="AQ370" s="1345"/>
      <c r="AR370" s="517"/>
      <c r="AS370" s="518"/>
      <c r="AT370" s="518"/>
      <c r="AU370" s="518"/>
      <c r="AV370" s="518"/>
      <c r="AW370" s="1346"/>
    </row>
    <row r="371" spans="1:49" ht="25.05" hidden="1" customHeight="1" x14ac:dyDescent="0.45">
      <c r="A371" s="609">
        <f t="shared" si="5"/>
        <v>357</v>
      </c>
      <c r="B371" s="456"/>
      <c r="C371" s="1344"/>
      <c r="D371" s="511"/>
      <c r="E371" s="511"/>
      <c r="F371" s="511"/>
      <c r="G371" s="511"/>
      <c r="H371" s="511"/>
      <c r="I371" s="511"/>
      <c r="J371" s="511"/>
      <c r="K371" s="511"/>
      <c r="L371" s="511"/>
      <c r="M371" s="511"/>
      <c r="N371" s="511"/>
      <c r="O371" s="1345"/>
      <c r="P371" s="145"/>
      <c r="Q371" s="146"/>
      <c r="R371" s="511"/>
      <c r="S371" s="511"/>
      <c r="T371" s="511"/>
      <c r="U371" s="511"/>
      <c r="V371" s="511"/>
      <c r="W371" s="511"/>
      <c r="X371" s="511"/>
      <c r="Y371" s="511"/>
      <c r="Z371" s="511"/>
      <c r="AA371" s="511"/>
      <c r="AB371" s="511"/>
      <c r="AC371" s="511"/>
      <c r="AD371" s="511"/>
      <c r="AE371" s="511"/>
      <c r="AF371" s="511"/>
      <c r="AG371" s="511"/>
      <c r="AH371" s="511"/>
      <c r="AI371" s="514"/>
      <c r="AJ371" s="157"/>
      <c r="AK371" s="1344"/>
      <c r="AL371" s="511"/>
      <c r="AM371" s="511"/>
      <c r="AN371" s="511"/>
      <c r="AO371" s="511"/>
      <c r="AP371" s="511"/>
      <c r="AQ371" s="1345"/>
      <c r="AR371" s="517"/>
      <c r="AS371" s="518"/>
      <c r="AT371" s="518"/>
      <c r="AU371" s="518"/>
      <c r="AV371" s="518"/>
      <c r="AW371" s="1346"/>
    </row>
    <row r="372" spans="1:49" ht="25.05" hidden="1" customHeight="1" x14ac:dyDescent="0.45">
      <c r="A372" s="609">
        <f t="shared" si="5"/>
        <v>358</v>
      </c>
      <c r="B372" s="456"/>
      <c r="C372" s="1344"/>
      <c r="D372" s="511"/>
      <c r="E372" s="511"/>
      <c r="F372" s="511"/>
      <c r="G372" s="511"/>
      <c r="H372" s="511"/>
      <c r="I372" s="511"/>
      <c r="J372" s="511"/>
      <c r="K372" s="511"/>
      <c r="L372" s="511"/>
      <c r="M372" s="511"/>
      <c r="N372" s="511"/>
      <c r="O372" s="1345"/>
      <c r="P372" s="145"/>
      <c r="Q372" s="146"/>
      <c r="R372" s="511"/>
      <c r="S372" s="511"/>
      <c r="T372" s="511"/>
      <c r="U372" s="511"/>
      <c r="V372" s="511"/>
      <c r="W372" s="511"/>
      <c r="X372" s="511"/>
      <c r="Y372" s="511"/>
      <c r="Z372" s="511"/>
      <c r="AA372" s="511"/>
      <c r="AB372" s="511"/>
      <c r="AC372" s="511"/>
      <c r="AD372" s="511"/>
      <c r="AE372" s="511"/>
      <c r="AF372" s="511"/>
      <c r="AG372" s="511"/>
      <c r="AH372" s="511"/>
      <c r="AI372" s="514"/>
      <c r="AJ372" s="157"/>
      <c r="AK372" s="1344"/>
      <c r="AL372" s="511"/>
      <c r="AM372" s="511"/>
      <c r="AN372" s="511"/>
      <c r="AO372" s="511"/>
      <c r="AP372" s="511"/>
      <c r="AQ372" s="1345"/>
      <c r="AR372" s="517"/>
      <c r="AS372" s="518"/>
      <c r="AT372" s="518"/>
      <c r="AU372" s="518"/>
      <c r="AV372" s="518"/>
      <c r="AW372" s="1346"/>
    </row>
    <row r="373" spans="1:49" ht="25.05" hidden="1" customHeight="1" x14ac:dyDescent="0.45">
      <c r="A373" s="609">
        <f t="shared" si="5"/>
        <v>359</v>
      </c>
      <c r="B373" s="456"/>
      <c r="C373" s="1344"/>
      <c r="D373" s="511"/>
      <c r="E373" s="511"/>
      <c r="F373" s="511"/>
      <c r="G373" s="511"/>
      <c r="H373" s="511"/>
      <c r="I373" s="511"/>
      <c r="J373" s="511"/>
      <c r="K373" s="511"/>
      <c r="L373" s="511"/>
      <c r="M373" s="511"/>
      <c r="N373" s="511"/>
      <c r="O373" s="1345"/>
      <c r="P373" s="145"/>
      <c r="Q373" s="146"/>
      <c r="R373" s="511"/>
      <c r="S373" s="511"/>
      <c r="T373" s="511"/>
      <c r="U373" s="511"/>
      <c r="V373" s="511"/>
      <c r="W373" s="511"/>
      <c r="X373" s="511"/>
      <c r="Y373" s="511"/>
      <c r="Z373" s="511"/>
      <c r="AA373" s="511"/>
      <c r="AB373" s="511"/>
      <c r="AC373" s="511"/>
      <c r="AD373" s="511"/>
      <c r="AE373" s="511"/>
      <c r="AF373" s="511"/>
      <c r="AG373" s="511"/>
      <c r="AH373" s="511"/>
      <c r="AI373" s="514"/>
      <c r="AJ373" s="157"/>
      <c r="AK373" s="1344"/>
      <c r="AL373" s="511"/>
      <c r="AM373" s="511"/>
      <c r="AN373" s="511"/>
      <c r="AO373" s="511"/>
      <c r="AP373" s="511"/>
      <c r="AQ373" s="1345"/>
      <c r="AR373" s="517"/>
      <c r="AS373" s="518"/>
      <c r="AT373" s="518"/>
      <c r="AU373" s="518"/>
      <c r="AV373" s="518"/>
      <c r="AW373" s="1346"/>
    </row>
    <row r="374" spans="1:49" ht="25.05" hidden="1" customHeight="1" x14ac:dyDescent="0.45">
      <c r="A374" s="609">
        <f t="shared" si="5"/>
        <v>360</v>
      </c>
      <c r="B374" s="456"/>
      <c r="C374" s="1344"/>
      <c r="D374" s="511"/>
      <c r="E374" s="511"/>
      <c r="F374" s="511"/>
      <c r="G374" s="511"/>
      <c r="H374" s="511"/>
      <c r="I374" s="511"/>
      <c r="J374" s="511"/>
      <c r="K374" s="511"/>
      <c r="L374" s="511"/>
      <c r="M374" s="511"/>
      <c r="N374" s="511"/>
      <c r="O374" s="1345"/>
      <c r="P374" s="145"/>
      <c r="Q374" s="146"/>
      <c r="R374" s="511"/>
      <c r="S374" s="511"/>
      <c r="T374" s="511"/>
      <c r="U374" s="511"/>
      <c r="V374" s="511"/>
      <c r="W374" s="511"/>
      <c r="X374" s="511"/>
      <c r="Y374" s="511"/>
      <c r="Z374" s="511"/>
      <c r="AA374" s="511"/>
      <c r="AB374" s="511"/>
      <c r="AC374" s="511"/>
      <c r="AD374" s="511"/>
      <c r="AE374" s="511"/>
      <c r="AF374" s="511"/>
      <c r="AG374" s="511"/>
      <c r="AH374" s="511"/>
      <c r="AI374" s="514"/>
      <c r="AJ374" s="157"/>
      <c r="AK374" s="1344"/>
      <c r="AL374" s="511"/>
      <c r="AM374" s="511"/>
      <c r="AN374" s="511"/>
      <c r="AO374" s="511"/>
      <c r="AP374" s="511"/>
      <c r="AQ374" s="1345"/>
      <c r="AR374" s="517"/>
      <c r="AS374" s="518"/>
      <c r="AT374" s="518"/>
      <c r="AU374" s="518"/>
      <c r="AV374" s="518"/>
      <c r="AW374" s="1346"/>
    </row>
    <row r="375" spans="1:49" ht="25.05" hidden="1" customHeight="1" x14ac:dyDescent="0.45">
      <c r="A375" s="609">
        <f t="shared" si="5"/>
        <v>361</v>
      </c>
      <c r="B375" s="456"/>
      <c r="C375" s="1344"/>
      <c r="D375" s="511"/>
      <c r="E375" s="511"/>
      <c r="F375" s="511"/>
      <c r="G375" s="511"/>
      <c r="H375" s="511"/>
      <c r="I375" s="511"/>
      <c r="J375" s="511"/>
      <c r="K375" s="511"/>
      <c r="L375" s="511"/>
      <c r="M375" s="511"/>
      <c r="N375" s="511"/>
      <c r="O375" s="1345"/>
      <c r="P375" s="145"/>
      <c r="Q375" s="146"/>
      <c r="R375" s="511"/>
      <c r="S375" s="511"/>
      <c r="T375" s="511"/>
      <c r="U375" s="511"/>
      <c r="V375" s="511"/>
      <c r="W375" s="511"/>
      <c r="X375" s="511"/>
      <c r="Y375" s="511"/>
      <c r="Z375" s="511"/>
      <c r="AA375" s="511"/>
      <c r="AB375" s="511"/>
      <c r="AC375" s="511"/>
      <c r="AD375" s="511"/>
      <c r="AE375" s="511"/>
      <c r="AF375" s="511"/>
      <c r="AG375" s="511"/>
      <c r="AH375" s="511"/>
      <c r="AI375" s="514"/>
      <c r="AJ375" s="157"/>
      <c r="AK375" s="1344"/>
      <c r="AL375" s="511"/>
      <c r="AM375" s="511"/>
      <c r="AN375" s="511"/>
      <c r="AO375" s="511"/>
      <c r="AP375" s="511"/>
      <c r="AQ375" s="1345"/>
      <c r="AR375" s="517"/>
      <c r="AS375" s="518"/>
      <c r="AT375" s="518"/>
      <c r="AU375" s="518"/>
      <c r="AV375" s="518"/>
      <c r="AW375" s="1346"/>
    </row>
    <row r="376" spans="1:49" ht="25.05" hidden="1" customHeight="1" x14ac:dyDescent="0.45">
      <c r="A376" s="609">
        <f t="shared" si="5"/>
        <v>362</v>
      </c>
      <c r="B376" s="456"/>
      <c r="C376" s="1344"/>
      <c r="D376" s="511"/>
      <c r="E376" s="511"/>
      <c r="F376" s="511"/>
      <c r="G376" s="511"/>
      <c r="H376" s="511"/>
      <c r="I376" s="511"/>
      <c r="J376" s="511"/>
      <c r="K376" s="511"/>
      <c r="L376" s="511"/>
      <c r="M376" s="511"/>
      <c r="N376" s="511"/>
      <c r="O376" s="1345"/>
      <c r="P376" s="145"/>
      <c r="Q376" s="146"/>
      <c r="R376" s="511"/>
      <c r="S376" s="511"/>
      <c r="T376" s="511"/>
      <c r="U376" s="511"/>
      <c r="V376" s="511"/>
      <c r="W376" s="511"/>
      <c r="X376" s="511"/>
      <c r="Y376" s="511"/>
      <c r="Z376" s="511"/>
      <c r="AA376" s="511"/>
      <c r="AB376" s="511"/>
      <c r="AC376" s="511"/>
      <c r="AD376" s="511"/>
      <c r="AE376" s="511"/>
      <c r="AF376" s="511"/>
      <c r="AG376" s="511"/>
      <c r="AH376" s="511"/>
      <c r="AI376" s="514"/>
      <c r="AJ376" s="157"/>
      <c r="AK376" s="1344"/>
      <c r="AL376" s="511"/>
      <c r="AM376" s="511"/>
      <c r="AN376" s="511"/>
      <c r="AO376" s="511"/>
      <c r="AP376" s="511"/>
      <c r="AQ376" s="1345"/>
      <c r="AR376" s="517"/>
      <c r="AS376" s="518"/>
      <c r="AT376" s="518"/>
      <c r="AU376" s="518"/>
      <c r="AV376" s="518"/>
      <c r="AW376" s="1346"/>
    </row>
    <row r="377" spans="1:49" ht="25.05" hidden="1" customHeight="1" x14ac:dyDescent="0.45">
      <c r="A377" s="609">
        <f t="shared" si="5"/>
        <v>363</v>
      </c>
      <c r="B377" s="456"/>
      <c r="C377" s="1344"/>
      <c r="D377" s="511"/>
      <c r="E377" s="511"/>
      <c r="F377" s="511"/>
      <c r="G377" s="511"/>
      <c r="H377" s="511"/>
      <c r="I377" s="511"/>
      <c r="J377" s="511"/>
      <c r="K377" s="511"/>
      <c r="L377" s="511"/>
      <c r="M377" s="511"/>
      <c r="N377" s="511"/>
      <c r="O377" s="1345"/>
      <c r="P377" s="145"/>
      <c r="Q377" s="146"/>
      <c r="R377" s="511"/>
      <c r="S377" s="511"/>
      <c r="T377" s="511"/>
      <c r="U377" s="511"/>
      <c r="V377" s="511"/>
      <c r="W377" s="511"/>
      <c r="X377" s="511"/>
      <c r="Y377" s="511"/>
      <c r="Z377" s="511"/>
      <c r="AA377" s="511"/>
      <c r="AB377" s="511"/>
      <c r="AC377" s="511"/>
      <c r="AD377" s="511"/>
      <c r="AE377" s="511"/>
      <c r="AF377" s="511"/>
      <c r="AG377" s="511"/>
      <c r="AH377" s="511"/>
      <c r="AI377" s="514"/>
      <c r="AJ377" s="157"/>
      <c r="AK377" s="1344"/>
      <c r="AL377" s="511"/>
      <c r="AM377" s="511"/>
      <c r="AN377" s="511"/>
      <c r="AO377" s="511"/>
      <c r="AP377" s="511"/>
      <c r="AQ377" s="1345"/>
      <c r="AR377" s="517"/>
      <c r="AS377" s="518"/>
      <c r="AT377" s="518"/>
      <c r="AU377" s="518"/>
      <c r="AV377" s="518"/>
      <c r="AW377" s="1346"/>
    </row>
    <row r="378" spans="1:49" ht="25.05" hidden="1" customHeight="1" x14ac:dyDescent="0.45">
      <c r="A378" s="609">
        <f t="shared" si="5"/>
        <v>364</v>
      </c>
      <c r="B378" s="456"/>
      <c r="C378" s="1344"/>
      <c r="D378" s="511"/>
      <c r="E378" s="511"/>
      <c r="F378" s="511"/>
      <c r="G378" s="511"/>
      <c r="H378" s="511"/>
      <c r="I378" s="511"/>
      <c r="J378" s="511"/>
      <c r="K378" s="511"/>
      <c r="L378" s="511"/>
      <c r="M378" s="511"/>
      <c r="N378" s="511"/>
      <c r="O378" s="1345"/>
      <c r="P378" s="145"/>
      <c r="Q378" s="146"/>
      <c r="R378" s="511"/>
      <c r="S378" s="511"/>
      <c r="T378" s="511"/>
      <c r="U378" s="511"/>
      <c r="V378" s="511"/>
      <c r="W378" s="511"/>
      <c r="X378" s="511"/>
      <c r="Y378" s="511"/>
      <c r="Z378" s="511"/>
      <c r="AA378" s="511"/>
      <c r="AB378" s="511"/>
      <c r="AC378" s="511"/>
      <c r="AD378" s="511"/>
      <c r="AE378" s="511"/>
      <c r="AF378" s="511"/>
      <c r="AG378" s="511"/>
      <c r="AH378" s="511"/>
      <c r="AI378" s="514"/>
      <c r="AJ378" s="157"/>
      <c r="AK378" s="1344"/>
      <c r="AL378" s="511"/>
      <c r="AM378" s="511"/>
      <c r="AN378" s="511"/>
      <c r="AO378" s="511"/>
      <c r="AP378" s="511"/>
      <c r="AQ378" s="1345"/>
      <c r="AR378" s="517"/>
      <c r="AS378" s="518"/>
      <c r="AT378" s="518"/>
      <c r="AU378" s="518"/>
      <c r="AV378" s="518"/>
      <c r="AW378" s="1346"/>
    </row>
    <row r="379" spans="1:49" ht="25.05" hidden="1" customHeight="1" x14ac:dyDescent="0.45">
      <c r="A379" s="609">
        <f t="shared" si="5"/>
        <v>365</v>
      </c>
      <c r="B379" s="456"/>
      <c r="C379" s="1344"/>
      <c r="D379" s="511"/>
      <c r="E379" s="511"/>
      <c r="F379" s="511"/>
      <c r="G379" s="511"/>
      <c r="H379" s="511"/>
      <c r="I379" s="511"/>
      <c r="J379" s="511"/>
      <c r="K379" s="511"/>
      <c r="L379" s="511"/>
      <c r="M379" s="511"/>
      <c r="N379" s="511"/>
      <c r="O379" s="1345"/>
      <c r="P379" s="145"/>
      <c r="Q379" s="146"/>
      <c r="R379" s="511"/>
      <c r="S379" s="511"/>
      <c r="T379" s="511"/>
      <c r="U379" s="511"/>
      <c r="V379" s="511"/>
      <c r="W379" s="511"/>
      <c r="X379" s="511"/>
      <c r="Y379" s="511"/>
      <c r="Z379" s="511"/>
      <c r="AA379" s="511"/>
      <c r="AB379" s="511"/>
      <c r="AC379" s="511"/>
      <c r="AD379" s="511"/>
      <c r="AE379" s="511"/>
      <c r="AF379" s="511"/>
      <c r="AG379" s="511"/>
      <c r="AH379" s="511"/>
      <c r="AI379" s="514"/>
      <c r="AJ379" s="157"/>
      <c r="AK379" s="1344"/>
      <c r="AL379" s="511"/>
      <c r="AM379" s="511"/>
      <c r="AN379" s="511"/>
      <c r="AO379" s="511"/>
      <c r="AP379" s="511"/>
      <c r="AQ379" s="1345"/>
      <c r="AR379" s="517"/>
      <c r="AS379" s="518"/>
      <c r="AT379" s="518"/>
      <c r="AU379" s="518"/>
      <c r="AV379" s="518"/>
      <c r="AW379" s="1346"/>
    </row>
    <row r="380" spans="1:49" ht="25.05" hidden="1" customHeight="1" x14ac:dyDescent="0.45">
      <c r="A380" s="609">
        <f t="shared" si="5"/>
        <v>366</v>
      </c>
      <c r="B380" s="456"/>
      <c r="C380" s="1344"/>
      <c r="D380" s="511"/>
      <c r="E380" s="511"/>
      <c r="F380" s="511"/>
      <c r="G380" s="511"/>
      <c r="H380" s="511"/>
      <c r="I380" s="511"/>
      <c r="J380" s="511"/>
      <c r="K380" s="511"/>
      <c r="L380" s="511"/>
      <c r="M380" s="511"/>
      <c r="N380" s="511"/>
      <c r="O380" s="1345"/>
      <c r="P380" s="145"/>
      <c r="Q380" s="146"/>
      <c r="R380" s="511"/>
      <c r="S380" s="511"/>
      <c r="T380" s="511"/>
      <c r="U380" s="511"/>
      <c r="V380" s="511"/>
      <c r="W380" s="511"/>
      <c r="X380" s="511"/>
      <c r="Y380" s="511"/>
      <c r="Z380" s="511"/>
      <c r="AA380" s="511"/>
      <c r="AB380" s="511"/>
      <c r="AC380" s="511"/>
      <c r="AD380" s="511"/>
      <c r="AE380" s="511"/>
      <c r="AF380" s="511"/>
      <c r="AG380" s="511"/>
      <c r="AH380" s="511"/>
      <c r="AI380" s="514"/>
      <c r="AJ380" s="157"/>
      <c r="AK380" s="1344"/>
      <c r="AL380" s="511"/>
      <c r="AM380" s="511"/>
      <c r="AN380" s="511"/>
      <c r="AO380" s="511"/>
      <c r="AP380" s="511"/>
      <c r="AQ380" s="1345"/>
      <c r="AR380" s="517"/>
      <c r="AS380" s="518"/>
      <c r="AT380" s="518"/>
      <c r="AU380" s="518"/>
      <c r="AV380" s="518"/>
      <c r="AW380" s="1346"/>
    </row>
    <row r="381" spans="1:49" ht="25.05" hidden="1" customHeight="1" x14ac:dyDescent="0.45">
      <c r="A381" s="609">
        <f t="shared" si="5"/>
        <v>367</v>
      </c>
      <c r="B381" s="456"/>
      <c r="C381" s="1344"/>
      <c r="D381" s="511"/>
      <c r="E381" s="511"/>
      <c r="F381" s="511"/>
      <c r="G381" s="511"/>
      <c r="H381" s="511"/>
      <c r="I381" s="511"/>
      <c r="J381" s="511"/>
      <c r="K381" s="511"/>
      <c r="L381" s="511"/>
      <c r="M381" s="511"/>
      <c r="N381" s="511"/>
      <c r="O381" s="1345"/>
      <c r="P381" s="145"/>
      <c r="Q381" s="146"/>
      <c r="R381" s="511"/>
      <c r="S381" s="511"/>
      <c r="T381" s="511"/>
      <c r="U381" s="511"/>
      <c r="V381" s="511"/>
      <c r="W381" s="511"/>
      <c r="X381" s="511"/>
      <c r="Y381" s="511"/>
      <c r="Z381" s="511"/>
      <c r="AA381" s="511"/>
      <c r="AB381" s="511"/>
      <c r="AC381" s="511"/>
      <c r="AD381" s="511"/>
      <c r="AE381" s="511"/>
      <c r="AF381" s="511"/>
      <c r="AG381" s="511"/>
      <c r="AH381" s="511"/>
      <c r="AI381" s="514"/>
      <c r="AJ381" s="157"/>
      <c r="AK381" s="1344"/>
      <c r="AL381" s="511"/>
      <c r="AM381" s="511"/>
      <c r="AN381" s="511"/>
      <c r="AO381" s="511"/>
      <c r="AP381" s="511"/>
      <c r="AQ381" s="1345"/>
      <c r="AR381" s="517"/>
      <c r="AS381" s="518"/>
      <c r="AT381" s="518"/>
      <c r="AU381" s="518"/>
      <c r="AV381" s="518"/>
      <c r="AW381" s="1346"/>
    </row>
    <row r="382" spans="1:49" ht="25.05" hidden="1" customHeight="1" x14ac:dyDescent="0.45">
      <c r="A382" s="609">
        <f t="shared" si="5"/>
        <v>368</v>
      </c>
      <c r="B382" s="456"/>
      <c r="C382" s="1344"/>
      <c r="D382" s="511"/>
      <c r="E382" s="511"/>
      <c r="F382" s="511"/>
      <c r="G382" s="511"/>
      <c r="H382" s="511"/>
      <c r="I382" s="511"/>
      <c r="J382" s="511"/>
      <c r="K382" s="511"/>
      <c r="L382" s="511"/>
      <c r="M382" s="511"/>
      <c r="N382" s="511"/>
      <c r="O382" s="1345"/>
      <c r="P382" s="145"/>
      <c r="Q382" s="146"/>
      <c r="R382" s="511"/>
      <c r="S382" s="511"/>
      <c r="T382" s="511"/>
      <c r="U382" s="511"/>
      <c r="V382" s="511"/>
      <c r="W382" s="511"/>
      <c r="X382" s="511"/>
      <c r="Y382" s="511"/>
      <c r="Z382" s="511"/>
      <c r="AA382" s="511"/>
      <c r="AB382" s="511"/>
      <c r="AC382" s="511"/>
      <c r="AD382" s="511"/>
      <c r="AE382" s="511"/>
      <c r="AF382" s="511"/>
      <c r="AG382" s="511"/>
      <c r="AH382" s="511"/>
      <c r="AI382" s="514"/>
      <c r="AJ382" s="157"/>
      <c r="AK382" s="1344"/>
      <c r="AL382" s="511"/>
      <c r="AM382" s="511"/>
      <c r="AN382" s="511"/>
      <c r="AO382" s="511"/>
      <c r="AP382" s="511"/>
      <c r="AQ382" s="1345"/>
      <c r="AR382" s="517"/>
      <c r="AS382" s="518"/>
      <c r="AT382" s="518"/>
      <c r="AU382" s="518"/>
      <c r="AV382" s="518"/>
      <c r="AW382" s="1346"/>
    </row>
    <row r="383" spans="1:49" ht="25.05" hidden="1" customHeight="1" x14ac:dyDescent="0.45">
      <c r="A383" s="609">
        <f t="shared" si="5"/>
        <v>369</v>
      </c>
      <c r="B383" s="456"/>
      <c r="C383" s="1344"/>
      <c r="D383" s="511"/>
      <c r="E383" s="511"/>
      <c r="F383" s="511"/>
      <c r="G383" s="511"/>
      <c r="H383" s="511"/>
      <c r="I383" s="511"/>
      <c r="J383" s="511"/>
      <c r="K383" s="511"/>
      <c r="L383" s="511"/>
      <c r="M383" s="511"/>
      <c r="N383" s="511"/>
      <c r="O383" s="1345"/>
      <c r="P383" s="145"/>
      <c r="Q383" s="146"/>
      <c r="R383" s="511"/>
      <c r="S383" s="511"/>
      <c r="T383" s="511"/>
      <c r="U383" s="511"/>
      <c r="V383" s="511"/>
      <c r="W383" s="511"/>
      <c r="X383" s="511"/>
      <c r="Y383" s="511"/>
      <c r="Z383" s="511"/>
      <c r="AA383" s="511"/>
      <c r="AB383" s="511"/>
      <c r="AC383" s="511"/>
      <c r="AD383" s="511"/>
      <c r="AE383" s="511"/>
      <c r="AF383" s="511"/>
      <c r="AG383" s="511"/>
      <c r="AH383" s="511"/>
      <c r="AI383" s="514"/>
      <c r="AJ383" s="157"/>
      <c r="AK383" s="1344"/>
      <c r="AL383" s="511"/>
      <c r="AM383" s="511"/>
      <c r="AN383" s="511"/>
      <c r="AO383" s="511"/>
      <c r="AP383" s="511"/>
      <c r="AQ383" s="1345"/>
      <c r="AR383" s="517"/>
      <c r="AS383" s="518"/>
      <c r="AT383" s="518"/>
      <c r="AU383" s="518"/>
      <c r="AV383" s="518"/>
      <c r="AW383" s="1346"/>
    </row>
    <row r="384" spans="1:49" ht="25.05" hidden="1" customHeight="1" x14ac:dyDescent="0.45">
      <c r="A384" s="609">
        <f t="shared" si="5"/>
        <v>370</v>
      </c>
      <c r="B384" s="456"/>
      <c r="C384" s="1344"/>
      <c r="D384" s="511"/>
      <c r="E384" s="511"/>
      <c r="F384" s="511"/>
      <c r="G384" s="511"/>
      <c r="H384" s="511"/>
      <c r="I384" s="511"/>
      <c r="J384" s="511"/>
      <c r="K384" s="511"/>
      <c r="L384" s="511"/>
      <c r="M384" s="511"/>
      <c r="N384" s="511"/>
      <c r="O384" s="1345"/>
      <c r="P384" s="145"/>
      <c r="Q384" s="146"/>
      <c r="R384" s="511"/>
      <c r="S384" s="511"/>
      <c r="T384" s="511"/>
      <c r="U384" s="511"/>
      <c r="V384" s="511"/>
      <c r="W384" s="511"/>
      <c r="X384" s="511"/>
      <c r="Y384" s="511"/>
      <c r="Z384" s="511"/>
      <c r="AA384" s="511"/>
      <c r="AB384" s="511"/>
      <c r="AC384" s="511"/>
      <c r="AD384" s="511"/>
      <c r="AE384" s="511"/>
      <c r="AF384" s="511"/>
      <c r="AG384" s="511"/>
      <c r="AH384" s="511"/>
      <c r="AI384" s="514"/>
      <c r="AJ384" s="157"/>
      <c r="AK384" s="1344"/>
      <c r="AL384" s="511"/>
      <c r="AM384" s="511"/>
      <c r="AN384" s="511"/>
      <c r="AO384" s="511"/>
      <c r="AP384" s="511"/>
      <c r="AQ384" s="1345"/>
      <c r="AR384" s="517"/>
      <c r="AS384" s="518"/>
      <c r="AT384" s="518"/>
      <c r="AU384" s="518"/>
      <c r="AV384" s="518"/>
      <c r="AW384" s="1346"/>
    </row>
    <row r="385" spans="1:49" ht="25.05" hidden="1" customHeight="1" x14ac:dyDescent="0.45">
      <c r="A385" s="609">
        <f t="shared" si="5"/>
        <v>371</v>
      </c>
      <c r="B385" s="456"/>
      <c r="C385" s="1344"/>
      <c r="D385" s="511"/>
      <c r="E385" s="511"/>
      <c r="F385" s="511"/>
      <c r="G385" s="511"/>
      <c r="H385" s="511"/>
      <c r="I385" s="511"/>
      <c r="J385" s="511"/>
      <c r="K385" s="511"/>
      <c r="L385" s="511"/>
      <c r="M385" s="511"/>
      <c r="N385" s="511"/>
      <c r="O385" s="1345"/>
      <c r="P385" s="145"/>
      <c r="Q385" s="146"/>
      <c r="R385" s="511"/>
      <c r="S385" s="511"/>
      <c r="T385" s="511"/>
      <c r="U385" s="511"/>
      <c r="V385" s="511"/>
      <c r="W385" s="511"/>
      <c r="X385" s="511"/>
      <c r="Y385" s="511"/>
      <c r="Z385" s="511"/>
      <c r="AA385" s="511"/>
      <c r="AB385" s="511"/>
      <c r="AC385" s="511"/>
      <c r="AD385" s="511"/>
      <c r="AE385" s="511"/>
      <c r="AF385" s="511"/>
      <c r="AG385" s="511"/>
      <c r="AH385" s="511"/>
      <c r="AI385" s="514"/>
      <c r="AJ385" s="157"/>
      <c r="AK385" s="1344"/>
      <c r="AL385" s="511"/>
      <c r="AM385" s="511"/>
      <c r="AN385" s="511"/>
      <c r="AO385" s="511"/>
      <c r="AP385" s="511"/>
      <c r="AQ385" s="1345"/>
      <c r="AR385" s="517"/>
      <c r="AS385" s="518"/>
      <c r="AT385" s="518"/>
      <c r="AU385" s="518"/>
      <c r="AV385" s="518"/>
      <c r="AW385" s="1346"/>
    </row>
    <row r="386" spans="1:49" ht="25.05" hidden="1" customHeight="1" x14ac:dyDescent="0.45">
      <c r="A386" s="609">
        <f t="shared" si="5"/>
        <v>372</v>
      </c>
      <c r="B386" s="456"/>
      <c r="C386" s="1344"/>
      <c r="D386" s="511"/>
      <c r="E386" s="511"/>
      <c r="F386" s="511"/>
      <c r="G386" s="511"/>
      <c r="H386" s="511"/>
      <c r="I386" s="511"/>
      <c r="J386" s="511"/>
      <c r="K386" s="511"/>
      <c r="L386" s="511"/>
      <c r="M386" s="511"/>
      <c r="N386" s="511"/>
      <c r="O386" s="1345"/>
      <c r="P386" s="145"/>
      <c r="Q386" s="146"/>
      <c r="R386" s="511"/>
      <c r="S386" s="511"/>
      <c r="T386" s="511"/>
      <c r="U386" s="511"/>
      <c r="V386" s="511"/>
      <c r="W386" s="511"/>
      <c r="X386" s="511"/>
      <c r="Y386" s="511"/>
      <c r="Z386" s="511"/>
      <c r="AA386" s="511"/>
      <c r="AB386" s="511"/>
      <c r="AC386" s="511"/>
      <c r="AD386" s="511"/>
      <c r="AE386" s="511"/>
      <c r="AF386" s="511"/>
      <c r="AG386" s="511"/>
      <c r="AH386" s="511"/>
      <c r="AI386" s="514"/>
      <c r="AJ386" s="157"/>
      <c r="AK386" s="1344"/>
      <c r="AL386" s="511"/>
      <c r="AM386" s="511"/>
      <c r="AN386" s="511"/>
      <c r="AO386" s="511"/>
      <c r="AP386" s="511"/>
      <c r="AQ386" s="1345"/>
      <c r="AR386" s="517"/>
      <c r="AS386" s="518"/>
      <c r="AT386" s="518"/>
      <c r="AU386" s="518"/>
      <c r="AV386" s="518"/>
      <c r="AW386" s="1346"/>
    </row>
    <row r="387" spans="1:49" ht="25.05" hidden="1" customHeight="1" x14ac:dyDescent="0.45">
      <c r="A387" s="609">
        <f t="shared" si="5"/>
        <v>373</v>
      </c>
      <c r="B387" s="456"/>
      <c r="C387" s="1344"/>
      <c r="D387" s="511"/>
      <c r="E387" s="511"/>
      <c r="F387" s="511"/>
      <c r="G387" s="511"/>
      <c r="H387" s="511"/>
      <c r="I387" s="511"/>
      <c r="J387" s="511"/>
      <c r="K387" s="511"/>
      <c r="L387" s="511"/>
      <c r="M387" s="511"/>
      <c r="N387" s="511"/>
      <c r="O387" s="1345"/>
      <c r="P387" s="145"/>
      <c r="Q387" s="146"/>
      <c r="R387" s="511"/>
      <c r="S387" s="511"/>
      <c r="T387" s="511"/>
      <c r="U387" s="511"/>
      <c r="V387" s="511"/>
      <c r="W387" s="511"/>
      <c r="X387" s="511"/>
      <c r="Y387" s="511"/>
      <c r="Z387" s="511"/>
      <c r="AA387" s="511"/>
      <c r="AB387" s="511"/>
      <c r="AC387" s="511"/>
      <c r="AD387" s="511"/>
      <c r="AE387" s="511"/>
      <c r="AF387" s="511"/>
      <c r="AG387" s="511"/>
      <c r="AH387" s="511"/>
      <c r="AI387" s="514"/>
      <c r="AJ387" s="157"/>
      <c r="AK387" s="1344"/>
      <c r="AL387" s="511"/>
      <c r="AM387" s="511"/>
      <c r="AN387" s="511"/>
      <c r="AO387" s="511"/>
      <c r="AP387" s="511"/>
      <c r="AQ387" s="1345"/>
      <c r="AR387" s="517"/>
      <c r="AS387" s="518"/>
      <c r="AT387" s="518"/>
      <c r="AU387" s="518"/>
      <c r="AV387" s="518"/>
      <c r="AW387" s="1346"/>
    </row>
    <row r="388" spans="1:49" ht="25.05" hidden="1" customHeight="1" x14ac:dyDescent="0.45">
      <c r="A388" s="609">
        <f t="shared" si="5"/>
        <v>374</v>
      </c>
      <c r="B388" s="456"/>
      <c r="C388" s="1344"/>
      <c r="D388" s="511"/>
      <c r="E388" s="511"/>
      <c r="F388" s="511"/>
      <c r="G388" s="511"/>
      <c r="H388" s="511"/>
      <c r="I388" s="511"/>
      <c r="J388" s="511"/>
      <c r="K388" s="511"/>
      <c r="L388" s="511"/>
      <c r="M388" s="511"/>
      <c r="N388" s="511"/>
      <c r="O388" s="1345"/>
      <c r="P388" s="145"/>
      <c r="Q388" s="146"/>
      <c r="R388" s="511"/>
      <c r="S388" s="511"/>
      <c r="T388" s="511"/>
      <c r="U388" s="511"/>
      <c r="V388" s="511"/>
      <c r="W388" s="511"/>
      <c r="X388" s="511"/>
      <c r="Y388" s="511"/>
      <c r="Z388" s="511"/>
      <c r="AA388" s="511"/>
      <c r="AB388" s="511"/>
      <c r="AC388" s="511"/>
      <c r="AD388" s="511"/>
      <c r="AE388" s="511"/>
      <c r="AF388" s="511"/>
      <c r="AG388" s="511"/>
      <c r="AH388" s="511"/>
      <c r="AI388" s="514"/>
      <c r="AJ388" s="157"/>
      <c r="AK388" s="1344"/>
      <c r="AL388" s="511"/>
      <c r="AM388" s="511"/>
      <c r="AN388" s="511"/>
      <c r="AO388" s="511"/>
      <c r="AP388" s="511"/>
      <c r="AQ388" s="1345"/>
      <c r="AR388" s="517"/>
      <c r="AS388" s="518"/>
      <c r="AT388" s="518"/>
      <c r="AU388" s="518"/>
      <c r="AV388" s="518"/>
      <c r="AW388" s="1346"/>
    </row>
    <row r="389" spans="1:49" ht="25.05" hidden="1" customHeight="1" x14ac:dyDescent="0.45">
      <c r="A389" s="609">
        <f t="shared" si="5"/>
        <v>375</v>
      </c>
      <c r="B389" s="456"/>
      <c r="C389" s="1344"/>
      <c r="D389" s="511"/>
      <c r="E389" s="511"/>
      <c r="F389" s="511"/>
      <c r="G389" s="511"/>
      <c r="H389" s="511"/>
      <c r="I389" s="511"/>
      <c r="J389" s="511"/>
      <c r="K389" s="511"/>
      <c r="L389" s="511"/>
      <c r="M389" s="511"/>
      <c r="N389" s="511"/>
      <c r="O389" s="1345"/>
      <c r="P389" s="145"/>
      <c r="Q389" s="146"/>
      <c r="R389" s="511"/>
      <c r="S389" s="511"/>
      <c r="T389" s="511"/>
      <c r="U389" s="511"/>
      <c r="V389" s="511"/>
      <c r="W389" s="511"/>
      <c r="X389" s="511"/>
      <c r="Y389" s="511"/>
      <c r="Z389" s="511"/>
      <c r="AA389" s="511"/>
      <c r="AB389" s="511"/>
      <c r="AC389" s="511"/>
      <c r="AD389" s="511"/>
      <c r="AE389" s="511"/>
      <c r="AF389" s="511"/>
      <c r="AG389" s="511"/>
      <c r="AH389" s="511"/>
      <c r="AI389" s="514"/>
      <c r="AJ389" s="157"/>
      <c r="AK389" s="1344"/>
      <c r="AL389" s="511"/>
      <c r="AM389" s="511"/>
      <c r="AN389" s="511"/>
      <c r="AO389" s="511"/>
      <c r="AP389" s="511"/>
      <c r="AQ389" s="1345"/>
      <c r="AR389" s="517"/>
      <c r="AS389" s="518"/>
      <c r="AT389" s="518"/>
      <c r="AU389" s="518"/>
      <c r="AV389" s="518"/>
      <c r="AW389" s="1346"/>
    </row>
    <row r="390" spans="1:49" ht="25.05" hidden="1" customHeight="1" x14ac:dyDescent="0.45">
      <c r="A390" s="609">
        <f t="shared" si="5"/>
        <v>376</v>
      </c>
      <c r="B390" s="456"/>
      <c r="C390" s="1344"/>
      <c r="D390" s="511"/>
      <c r="E390" s="511"/>
      <c r="F390" s="511"/>
      <c r="G390" s="511"/>
      <c r="H390" s="511"/>
      <c r="I390" s="511"/>
      <c r="J390" s="511"/>
      <c r="K390" s="511"/>
      <c r="L390" s="511"/>
      <c r="M390" s="511"/>
      <c r="N390" s="511"/>
      <c r="O390" s="1345"/>
      <c r="P390" s="145"/>
      <c r="Q390" s="146"/>
      <c r="R390" s="511"/>
      <c r="S390" s="511"/>
      <c r="T390" s="511"/>
      <c r="U390" s="511"/>
      <c r="V390" s="511"/>
      <c r="W390" s="511"/>
      <c r="X390" s="511"/>
      <c r="Y390" s="511"/>
      <c r="Z390" s="511"/>
      <c r="AA390" s="511"/>
      <c r="AB390" s="511"/>
      <c r="AC390" s="511"/>
      <c r="AD390" s="511"/>
      <c r="AE390" s="511"/>
      <c r="AF390" s="511"/>
      <c r="AG390" s="511"/>
      <c r="AH390" s="511"/>
      <c r="AI390" s="514"/>
      <c r="AJ390" s="157"/>
      <c r="AK390" s="1344"/>
      <c r="AL390" s="511"/>
      <c r="AM390" s="511"/>
      <c r="AN390" s="511"/>
      <c r="AO390" s="511"/>
      <c r="AP390" s="511"/>
      <c r="AQ390" s="1345"/>
      <c r="AR390" s="517"/>
      <c r="AS390" s="518"/>
      <c r="AT390" s="518"/>
      <c r="AU390" s="518"/>
      <c r="AV390" s="518"/>
      <c r="AW390" s="1346"/>
    </row>
    <row r="391" spans="1:49" ht="25.05" hidden="1" customHeight="1" x14ac:dyDescent="0.45">
      <c r="A391" s="609">
        <f t="shared" si="5"/>
        <v>377</v>
      </c>
      <c r="B391" s="456"/>
      <c r="C391" s="1344"/>
      <c r="D391" s="511"/>
      <c r="E391" s="511"/>
      <c r="F391" s="511"/>
      <c r="G391" s="511"/>
      <c r="H391" s="511"/>
      <c r="I391" s="511"/>
      <c r="J391" s="511"/>
      <c r="K391" s="511"/>
      <c r="L391" s="511"/>
      <c r="M391" s="511"/>
      <c r="N391" s="511"/>
      <c r="O391" s="1345"/>
      <c r="P391" s="145"/>
      <c r="Q391" s="146"/>
      <c r="R391" s="511"/>
      <c r="S391" s="511"/>
      <c r="T391" s="511"/>
      <c r="U391" s="511"/>
      <c r="V391" s="511"/>
      <c r="W391" s="511"/>
      <c r="X391" s="511"/>
      <c r="Y391" s="511"/>
      <c r="Z391" s="511"/>
      <c r="AA391" s="511"/>
      <c r="AB391" s="511"/>
      <c r="AC391" s="511"/>
      <c r="AD391" s="511"/>
      <c r="AE391" s="511"/>
      <c r="AF391" s="511"/>
      <c r="AG391" s="511"/>
      <c r="AH391" s="511"/>
      <c r="AI391" s="514"/>
      <c r="AJ391" s="157"/>
      <c r="AK391" s="1344"/>
      <c r="AL391" s="511"/>
      <c r="AM391" s="511"/>
      <c r="AN391" s="511"/>
      <c r="AO391" s="511"/>
      <c r="AP391" s="511"/>
      <c r="AQ391" s="1345"/>
      <c r="AR391" s="517"/>
      <c r="AS391" s="518"/>
      <c r="AT391" s="518"/>
      <c r="AU391" s="518"/>
      <c r="AV391" s="518"/>
      <c r="AW391" s="1346"/>
    </row>
    <row r="392" spans="1:49" ht="25.05" hidden="1" customHeight="1" x14ac:dyDescent="0.45">
      <c r="A392" s="609">
        <f t="shared" si="5"/>
        <v>378</v>
      </c>
      <c r="B392" s="456"/>
      <c r="C392" s="1344"/>
      <c r="D392" s="511"/>
      <c r="E392" s="511"/>
      <c r="F392" s="511"/>
      <c r="G392" s="511"/>
      <c r="H392" s="511"/>
      <c r="I392" s="511"/>
      <c r="J392" s="511"/>
      <c r="K392" s="511"/>
      <c r="L392" s="511"/>
      <c r="M392" s="511"/>
      <c r="N392" s="511"/>
      <c r="O392" s="1345"/>
      <c r="P392" s="145"/>
      <c r="Q392" s="146"/>
      <c r="R392" s="511"/>
      <c r="S392" s="511"/>
      <c r="T392" s="511"/>
      <c r="U392" s="511"/>
      <c r="V392" s="511"/>
      <c r="W392" s="511"/>
      <c r="X392" s="511"/>
      <c r="Y392" s="511"/>
      <c r="Z392" s="511"/>
      <c r="AA392" s="511"/>
      <c r="AB392" s="511"/>
      <c r="AC392" s="511"/>
      <c r="AD392" s="511"/>
      <c r="AE392" s="511"/>
      <c r="AF392" s="511"/>
      <c r="AG392" s="511"/>
      <c r="AH392" s="511"/>
      <c r="AI392" s="514"/>
      <c r="AJ392" s="157"/>
      <c r="AK392" s="1344"/>
      <c r="AL392" s="511"/>
      <c r="AM392" s="511"/>
      <c r="AN392" s="511"/>
      <c r="AO392" s="511"/>
      <c r="AP392" s="511"/>
      <c r="AQ392" s="1345"/>
      <c r="AR392" s="517"/>
      <c r="AS392" s="518"/>
      <c r="AT392" s="518"/>
      <c r="AU392" s="518"/>
      <c r="AV392" s="518"/>
      <c r="AW392" s="1346"/>
    </row>
    <row r="393" spans="1:49" ht="25.05" hidden="1" customHeight="1" x14ac:dyDescent="0.45">
      <c r="A393" s="609">
        <f t="shared" ref="A393:A406" si="6">+A392+1</f>
        <v>379</v>
      </c>
      <c r="B393" s="456"/>
      <c r="C393" s="1344"/>
      <c r="D393" s="511"/>
      <c r="E393" s="511"/>
      <c r="F393" s="511"/>
      <c r="G393" s="511"/>
      <c r="H393" s="511"/>
      <c r="I393" s="511"/>
      <c r="J393" s="511"/>
      <c r="K393" s="511"/>
      <c r="L393" s="511"/>
      <c r="M393" s="511"/>
      <c r="N393" s="511"/>
      <c r="O393" s="1345"/>
      <c r="P393" s="145"/>
      <c r="Q393" s="146"/>
      <c r="R393" s="511"/>
      <c r="S393" s="511"/>
      <c r="T393" s="511"/>
      <c r="U393" s="511"/>
      <c r="V393" s="511"/>
      <c r="W393" s="511"/>
      <c r="X393" s="511"/>
      <c r="Y393" s="511"/>
      <c r="Z393" s="511"/>
      <c r="AA393" s="511"/>
      <c r="AB393" s="511"/>
      <c r="AC393" s="511"/>
      <c r="AD393" s="511"/>
      <c r="AE393" s="511"/>
      <c r="AF393" s="511"/>
      <c r="AG393" s="511"/>
      <c r="AH393" s="511"/>
      <c r="AI393" s="514"/>
      <c r="AJ393" s="157"/>
      <c r="AK393" s="1344"/>
      <c r="AL393" s="511"/>
      <c r="AM393" s="511"/>
      <c r="AN393" s="511"/>
      <c r="AO393" s="511"/>
      <c r="AP393" s="511"/>
      <c r="AQ393" s="1345"/>
      <c r="AR393" s="517"/>
      <c r="AS393" s="518"/>
      <c r="AT393" s="518"/>
      <c r="AU393" s="518"/>
      <c r="AV393" s="518"/>
      <c r="AW393" s="1346"/>
    </row>
    <row r="394" spans="1:49" ht="25.05" hidden="1" customHeight="1" x14ac:dyDescent="0.45">
      <c r="A394" s="609">
        <f t="shared" si="6"/>
        <v>380</v>
      </c>
      <c r="B394" s="456"/>
      <c r="C394" s="1344"/>
      <c r="D394" s="511"/>
      <c r="E394" s="511"/>
      <c r="F394" s="511"/>
      <c r="G394" s="511"/>
      <c r="H394" s="511"/>
      <c r="I394" s="511"/>
      <c r="J394" s="511"/>
      <c r="K394" s="511"/>
      <c r="L394" s="511"/>
      <c r="M394" s="511"/>
      <c r="N394" s="511"/>
      <c r="O394" s="1345"/>
      <c r="P394" s="145"/>
      <c r="Q394" s="146"/>
      <c r="R394" s="511"/>
      <c r="S394" s="511"/>
      <c r="T394" s="511"/>
      <c r="U394" s="511"/>
      <c r="V394" s="511"/>
      <c r="W394" s="511"/>
      <c r="X394" s="511"/>
      <c r="Y394" s="511"/>
      <c r="Z394" s="511"/>
      <c r="AA394" s="511"/>
      <c r="AB394" s="511"/>
      <c r="AC394" s="511"/>
      <c r="AD394" s="511"/>
      <c r="AE394" s="511"/>
      <c r="AF394" s="511"/>
      <c r="AG394" s="511"/>
      <c r="AH394" s="511"/>
      <c r="AI394" s="514"/>
      <c r="AJ394" s="157"/>
      <c r="AK394" s="1344"/>
      <c r="AL394" s="511"/>
      <c r="AM394" s="511"/>
      <c r="AN394" s="511"/>
      <c r="AO394" s="511"/>
      <c r="AP394" s="511"/>
      <c r="AQ394" s="1345"/>
      <c r="AR394" s="517"/>
      <c r="AS394" s="518"/>
      <c r="AT394" s="518"/>
      <c r="AU394" s="518"/>
      <c r="AV394" s="518"/>
      <c r="AW394" s="1346"/>
    </row>
    <row r="395" spans="1:49" ht="25.05" hidden="1" customHeight="1" x14ac:dyDescent="0.45">
      <c r="A395" s="609">
        <f t="shared" si="6"/>
        <v>381</v>
      </c>
      <c r="B395" s="456"/>
      <c r="C395" s="1344"/>
      <c r="D395" s="511"/>
      <c r="E395" s="511"/>
      <c r="F395" s="511"/>
      <c r="G395" s="511"/>
      <c r="H395" s="511"/>
      <c r="I395" s="511"/>
      <c r="J395" s="511"/>
      <c r="K395" s="511"/>
      <c r="L395" s="511"/>
      <c r="M395" s="511"/>
      <c r="N395" s="511"/>
      <c r="O395" s="1345"/>
      <c r="P395" s="145"/>
      <c r="Q395" s="146"/>
      <c r="R395" s="511"/>
      <c r="S395" s="511"/>
      <c r="T395" s="511"/>
      <c r="U395" s="511"/>
      <c r="V395" s="511"/>
      <c r="W395" s="511"/>
      <c r="X395" s="511"/>
      <c r="Y395" s="511"/>
      <c r="Z395" s="511"/>
      <c r="AA395" s="511"/>
      <c r="AB395" s="511"/>
      <c r="AC395" s="511"/>
      <c r="AD395" s="511"/>
      <c r="AE395" s="511"/>
      <c r="AF395" s="511"/>
      <c r="AG395" s="511"/>
      <c r="AH395" s="511"/>
      <c r="AI395" s="514"/>
      <c r="AJ395" s="157"/>
      <c r="AK395" s="1344"/>
      <c r="AL395" s="511"/>
      <c r="AM395" s="511"/>
      <c r="AN395" s="511"/>
      <c r="AO395" s="511"/>
      <c r="AP395" s="511"/>
      <c r="AQ395" s="1345"/>
      <c r="AR395" s="517"/>
      <c r="AS395" s="518"/>
      <c r="AT395" s="518"/>
      <c r="AU395" s="518"/>
      <c r="AV395" s="518"/>
      <c r="AW395" s="1346"/>
    </row>
    <row r="396" spans="1:49" ht="25.05" hidden="1" customHeight="1" x14ac:dyDescent="0.45">
      <c r="A396" s="609">
        <f t="shared" si="6"/>
        <v>382</v>
      </c>
      <c r="B396" s="456"/>
      <c r="C396" s="1344"/>
      <c r="D396" s="511"/>
      <c r="E396" s="511"/>
      <c r="F396" s="511"/>
      <c r="G396" s="511"/>
      <c r="H396" s="511"/>
      <c r="I396" s="511"/>
      <c r="J396" s="511"/>
      <c r="K396" s="511"/>
      <c r="L396" s="511"/>
      <c r="M396" s="511"/>
      <c r="N396" s="511"/>
      <c r="O396" s="1345"/>
      <c r="P396" s="145"/>
      <c r="Q396" s="146"/>
      <c r="R396" s="511"/>
      <c r="S396" s="511"/>
      <c r="T396" s="511"/>
      <c r="U396" s="511"/>
      <c r="V396" s="511"/>
      <c r="W396" s="511"/>
      <c r="X396" s="511"/>
      <c r="Y396" s="511"/>
      <c r="Z396" s="511"/>
      <c r="AA396" s="511"/>
      <c r="AB396" s="511"/>
      <c r="AC396" s="511"/>
      <c r="AD396" s="511"/>
      <c r="AE396" s="511"/>
      <c r="AF396" s="511"/>
      <c r="AG396" s="511"/>
      <c r="AH396" s="511"/>
      <c r="AI396" s="514"/>
      <c r="AJ396" s="157"/>
      <c r="AK396" s="1344"/>
      <c r="AL396" s="511"/>
      <c r="AM396" s="511"/>
      <c r="AN396" s="511"/>
      <c r="AO396" s="511"/>
      <c r="AP396" s="511"/>
      <c r="AQ396" s="1345"/>
      <c r="AR396" s="517"/>
      <c r="AS396" s="518"/>
      <c r="AT396" s="518"/>
      <c r="AU396" s="518"/>
      <c r="AV396" s="518"/>
      <c r="AW396" s="1346"/>
    </row>
    <row r="397" spans="1:49" ht="25.05" hidden="1" customHeight="1" x14ac:dyDescent="0.45">
      <c r="A397" s="609">
        <f t="shared" si="6"/>
        <v>383</v>
      </c>
      <c r="B397" s="456"/>
      <c r="C397" s="1344"/>
      <c r="D397" s="511"/>
      <c r="E397" s="511"/>
      <c r="F397" s="511"/>
      <c r="G397" s="511"/>
      <c r="H397" s="511"/>
      <c r="I397" s="511"/>
      <c r="J397" s="511"/>
      <c r="K397" s="511"/>
      <c r="L397" s="511"/>
      <c r="M397" s="511"/>
      <c r="N397" s="511"/>
      <c r="O397" s="1345"/>
      <c r="P397" s="145"/>
      <c r="Q397" s="146"/>
      <c r="R397" s="511"/>
      <c r="S397" s="511"/>
      <c r="T397" s="511"/>
      <c r="U397" s="511"/>
      <c r="V397" s="511"/>
      <c r="W397" s="511"/>
      <c r="X397" s="511"/>
      <c r="Y397" s="511"/>
      <c r="Z397" s="511"/>
      <c r="AA397" s="511"/>
      <c r="AB397" s="511"/>
      <c r="AC397" s="511"/>
      <c r="AD397" s="511"/>
      <c r="AE397" s="511"/>
      <c r="AF397" s="511"/>
      <c r="AG397" s="511"/>
      <c r="AH397" s="511"/>
      <c r="AI397" s="514"/>
      <c r="AJ397" s="157"/>
      <c r="AK397" s="1344"/>
      <c r="AL397" s="511"/>
      <c r="AM397" s="511"/>
      <c r="AN397" s="511"/>
      <c r="AO397" s="511"/>
      <c r="AP397" s="511"/>
      <c r="AQ397" s="1345"/>
      <c r="AR397" s="517"/>
      <c r="AS397" s="518"/>
      <c r="AT397" s="518"/>
      <c r="AU397" s="518"/>
      <c r="AV397" s="518"/>
      <c r="AW397" s="1346"/>
    </row>
    <row r="398" spans="1:49" ht="25.05" hidden="1" customHeight="1" x14ac:dyDescent="0.45">
      <c r="A398" s="609">
        <f t="shared" si="6"/>
        <v>384</v>
      </c>
      <c r="B398" s="456"/>
      <c r="C398" s="1344"/>
      <c r="D398" s="511"/>
      <c r="E398" s="511"/>
      <c r="F398" s="511"/>
      <c r="G398" s="511"/>
      <c r="H398" s="511"/>
      <c r="I398" s="511"/>
      <c r="J398" s="511"/>
      <c r="K398" s="511"/>
      <c r="L398" s="511"/>
      <c r="M398" s="511"/>
      <c r="N398" s="511"/>
      <c r="O398" s="1345"/>
      <c r="P398" s="145"/>
      <c r="Q398" s="146"/>
      <c r="R398" s="511"/>
      <c r="S398" s="511"/>
      <c r="T398" s="511"/>
      <c r="U398" s="511"/>
      <c r="V398" s="511"/>
      <c r="W398" s="511"/>
      <c r="X398" s="511"/>
      <c r="Y398" s="511"/>
      <c r="Z398" s="511"/>
      <c r="AA398" s="511"/>
      <c r="AB398" s="511"/>
      <c r="AC398" s="511"/>
      <c r="AD398" s="511"/>
      <c r="AE398" s="511"/>
      <c r="AF398" s="511"/>
      <c r="AG398" s="511"/>
      <c r="AH398" s="511"/>
      <c r="AI398" s="514"/>
      <c r="AJ398" s="157"/>
      <c r="AK398" s="1344"/>
      <c r="AL398" s="511"/>
      <c r="AM398" s="511"/>
      <c r="AN398" s="511"/>
      <c r="AO398" s="511"/>
      <c r="AP398" s="511"/>
      <c r="AQ398" s="1345"/>
      <c r="AR398" s="517"/>
      <c r="AS398" s="518"/>
      <c r="AT398" s="518"/>
      <c r="AU398" s="518"/>
      <c r="AV398" s="518"/>
      <c r="AW398" s="1346"/>
    </row>
    <row r="399" spans="1:49" ht="25.05" hidden="1" customHeight="1" x14ac:dyDescent="0.45">
      <c r="A399" s="609">
        <f t="shared" si="6"/>
        <v>385</v>
      </c>
      <c r="B399" s="456"/>
      <c r="C399" s="1344"/>
      <c r="D399" s="511"/>
      <c r="E399" s="511"/>
      <c r="F399" s="511"/>
      <c r="G399" s="511"/>
      <c r="H399" s="511"/>
      <c r="I399" s="511"/>
      <c r="J399" s="511"/>
      <c r="K399" s="511"/>
      <c r="L399" s="511"/>
      <c r="M399" s="511"/>
      <c r="N399" s="511"/>
      <c r="O399" s="1345"/>
      <c r="P399" s="145"/>
      <c r="Q399" s="146"/>
      <c r="R399" s="511"/>
      <c r="S399" s="511"/>
      <c r="T399" s="511"/>
      <c r="U399" s="511"/>
      <c r="V399" s="511"/>
      <c r="W399" s="511"/>
      <c r="X399" s="511"/>
      <c r="Y399" s="511"/>
      <c r="Z399" s="511"/>
      <c r="AA399" s="511"/>
      <c r="AB399" s="511"/>
      <c r="AC399" s="511"/>
      <c r="AD399" s="511"/>
      <c r="AE399" s="511"/>
      <c r="AF399" s="511"/>
      <c r="AG399" s="511"/>
      <c r="AH399" s="511"/>
      <c r="AI399" s="514"/>
      <c r="AJ399" s="157"/>
      <c r="AK399" s="1344"/>
      <c r="AL399" s="511"/>
      <c r="AM399" s="511"/>
      <c r="AN399" s="511"/>
      <c r="AO399" s="511"/>
      <c r="AP399" s="511"/>
      <c r="AQ399" s="1345"/>
      <c r="AR399" s="517"/>
      <c r="AS399" s="518"/>
      <c r="AT399" s="518"/>
      <c r="AU399" s="518"/>
      <c r="AV399" s="518"/>
      <c r="AW399" s="1346"/>
    </row>
    <row r="400" spans="1:49" ht="25.05" hidden="1" customHeight="1" x14ac:dyDescent="0.45">
      <c r="A400" s="609">
        <f t="shared" si="6"/>
        <v>386</v>
      </c>
      <c r="B400" s="456"/>
      <c r="C400" s="1344"/>
      <c r="D400" s="511"/>
      <c r="E400" s="511"/>
      <c r="F400" s="511"/>
      <c r="G400" s="511"/>
      <c r="H400" s="511"/>
      <c r="I400" s="511"/>
      <c r="J400" s="511"/>
      <c r="K400" s="511"/>
      <c r="L400" s="511"/>
      <c r="M400" s="511"/>
      <c r="N400" s="511"/>
      <c r="O400" s="1345"/>
      <c r="P400" s="145"/>
      <c r="Q400" s="146"/>
      <c r="R400" s="511"/>
      <c r="S400" s="511"/>
      <c r="T400" s="511"/>
      <c r="U400" s="511"/>
      <c r="V400" s="511"/>
      <c r="W400" s="511"/>
      <c r="X400" s="511"/>
      <c r="Y400" s="511"/>
      <c r="Z400" s="511"/>
      <c r="AA400" s="511"/>
      <c r="AB400" s="511"/>
      <c r="AC400" s="511"/>
      <c r="AD400" s="511"/>
      <c r="AE400" s="511"/>
      <c r="AF400" s="511"/>
      <c r="AG400" s="511"/>
      <c r="AH400" s="511"/>
      <c r="AI400" s="514"/>
      <c r="AJ400" s="157"/>
      <c r="AK400" s="1344"/>
      <c r="AL400" s="511"/>
      <c r="AM400" s="511"/>
      <c r="AN400" s="511"/>
      <c r="AO400" s="511"/>
      <c r="AP400" s="511"/>
      <c r="AQ400" s="1345"/>
      <c r="AR400" s="517"/>
      <c r="AS400" s="518"/>
      <c r="AT400" s="518"/>
      <c r="AU400" s="518"/>
      <c r="AV400" s="518"/>
      <c r="AW400" s="1346"/>
    </row>
    <row r="401" spans="1:49" ht="25.05" hidden="1" customHeight="1" x14ac:dyDescent="0.45">
      <c r="A401" s="609">
        <f t="shared" si="6"/>
        <v>387</v>
      </c>
      <c r="B401" s="456"/>
      <c r="C401" s="1344"/>
      <c r="D401" s="511"/>
      <c r="E401" s="511"/>
      <c r="F401" s="511"/>
      <c r="G401" s="511"/>
      <c r="H401" s="511"/>
      <c r="I401" s="511"/>
      <c r="J401" s="511"/>
      <c r="K401" s="511"/>
      <c r="L401" s="511"/>
      <c r="M401" s="511"/>
      <c r="N401" s="511"/>
      <c r="O401" s="1345"/>
      <c r="P401" s="145"/>
      <c r="Q401" s="146"/>
      <c r="R401" s="511"/>
      <c r="S401" s="511"/>
      <c r="T401" s="511"/>
      <c r="U401" s="511"/>
      <c r="V401" s="511"/>
      <c r="W401" s="511"/>
      <c r="X401" s="511"/>
      <c r="Y401" s="511"/>
      <c r="Z401" s="511"/>
      <c r="AA401" s="511"/>
      <c r="AB401" s="511"/>
      <c r="AC401" s="511"/>
      <c r="AD401" s="511"/>
      <c r="AE401" s="511"/>
      <c r="AF401" s="511"/>
      <c r="AG401" s="511"/>
      <c r="AH401" s="511"/>
      <c r="AI401" s="514"/>
      <c r="AJ401" s="157"/>
      <c r="AK401" s="1344"/>
      <c r="AL401" s="511"/>
      <c r="AM401" s="511"/>
      <c r="AN401" s="511"/>
      <c r="AO401" s="511"/>
      <c r="AP401" s="511"/>
      <c r="AQ401" s="1345"/>
      <c r="AR401" s="517"/>
      <c r="AS401" s="518"/>
      <c r="AT401" s="518"/>
      <c r="AU401" s="518"/>
      <c r="AV401" s="518"/>
      <c r="AW401" s="1346"/>
    </row>
    <row r="402" spans="1:49" ht="25.05" hidden="1" customHeight="1" x14ac:dyDescent="0.45">
      <c r="A402" s="609">
        <f t="shared" si="6"/>
        <v>388</v>
      </c>
      <c r="B402" s="456"/>
      <c r="C402" s="1344"/>
      <c r="D402" s="511"/>
      <c r="E402" s="511"/>
      <c r="F402" s="511"/>
      <c r="G402" s="511"/>
      <c r="H402" s="511"/>
      <c r="I402" s="511"/>
      <c r="J402" s="511"/>
      <c r="K402" s="511"/>
      <c r="L402" s="511"/>
      <c r="M402" s="511"/>
      <c r="N402" s="511"/>
      <c r="O402" s="1345"/>
      <c r="P402" s="145"/>
      <c r="Q402" s="146"/>
      <c r="R402" s="511"/>
      <c r="S402" s="511"/>
      <c r="T402" s="511"/>
      <c r="U402" s="511"/>
      <c r="V402" s="511"/>
      <c r="W402" s="511"/>
      <c r="X402" s="511"/>
      <c r="Y402" s="511"/>
      <c r="Z402" s="511"/>
      <c r="AA402" s="511"/>
      <c r="AB402" s="511"/>
      <c r="AC402" s="511"/>
      <c r="AD402" s="511"/>
      <c r="AE402" s="511"/>
      <c r="AF402" s="511"/>
      <c r="AG402" s="511"/>
      <c r="AH402" s="511"/>
      <c r="AI402" s="514"/>
      <c r="AJ402" s="157"/>
      <c r="AK402" s="1344"/>
      <c r="AL402" s="511"/>
      <c r="AM402" s="511"/>
      <c r="AN402" s="511"/>
      <c r="AO402" s="511"/>
      <c r="AP402" s="511"/>
      <c r="AQ402" s="1345"/>
      <c r="AR402" s="517"/>
      <c r="AS402" s="518"/>
      <c r="AT402" s="518"/>
      <c r="AU402" s="518"/>
      <c r="AV402" s="518"/>
      <c r="AW402" s="1346"/>
    </row>
    <row r="403" spans="1:49" ht="25.05" hidden="1" customHeight="1" x14ac:dyDescent="0.45">
      <c r="A403" s="609">
        <f t="shared" si="6"/>
        <v>389</v>
      </c>
      <c r="B403" s="456"/>
      <c r="C403" s="1344"/>
      <c r="D403" s="511"/>
      <c r="E403" s="511"/>
      <c r="F403" s="511"/>
      <c r="G403" s="511"/>
      <c r="H403" s="511"/>
      <c r="I403" s="511"/>
      <c r="J403" s="511"/>
      <c r="K403" s="511"/>
      <c r="L403" s="511"/>
      <c r="M403" s="511"/>
      <c r="N403" s="511"/>
      <c r="O403" s="1345"/>
      <c r="P403" s="145"/>
      <c r="Q403" s="146"/>
      <c r="R403" s="511"/>
      <c r="S403" s="511"/>
      <c r="T403" s="511"/>
      <c r="U403" s="511"/>
      <c r="V403" s="511"/>
      <c r="W403" s="511"/>
      <c r="X403" s="511"/>
      <c r="Y403" s="511"/>
      <c r="Z403" s="511"/>
      <c r="AA403" s="511"/>
      <c r="AB403" s="511"/>
      <c r="AC403" s="511"/>
      <c r="AD403" s="511"/>
      <c r="AE403" s="511"/>
      <c r="AF403" s="511"/>
      <c r="AG403" s="511"/>
      <c r="AH403" s="511"/>
      <c r="AI403" s="514"/>
      <c r="AJ403" s="157"/>
      <c r="AK403" s="1344"/>
      <c r="AL403" s="511"/>
      <c r="AM403" s="511"/>
      <c r="AN403" s="511"/>
      <c r="AO403" s="511"/>
      <c r="AP403" s="511"/>
      <c r="AQ403" s="1345"/>
      <c r="AR403" s="517"/>
      <c r="AS403" s="518"/>
      <c r="AT403" s="518"/>
      <c r="AU403" s="518"/>
      <c r="AV403" s="518"/>
      <c r="AW403" s="1346"/>
    </row>
    <row r="404" spans="1:49" ht="25.05" hidden="1" customHeight="1" x14ac:dyDescent="0.45">
      <c r="A404" s="609">
        <f t="shared" si="6"/>
        <v>390</v>
      </c>
      <c r="B404" s="456"/>
      <c r="C404" s="1344"/>
      <c r="D404" s="511"/>
      <c r="E404" s="511"/>
      <c r="F404" s="511"/>
      <c r="G404" s="511"/>
      <c r="H404" s="511"/>
      <c r="I404" s="511"/>
      <c r="J404" s="511"/>
      <c r="K404" s="511"/>
      <c r="L404" s="511"/>
      <c r="M404" s="511"/>
      <c r="N404" s="511"/>
      <c r="O404" s="1345"/>
      <c r="P404" s="145"/>
      <c r="Q404" s="146"/>
      <c r="R404" s="511"/>
      <c r="S404" s="511"/>
      <c r="T404" s="511"/>
      <c r="U404" s="511"/>
      <c r="V404" s="511"/>
      <c r="W404" s="511"/>
      <c r="X404" s="511"/>
      <c r="Y404" s="511"/>
      <c r="Z404" s="511"/>
      <c r="AA404" s="511"/>
      <c r="AB404" s="511"/>
      <c r="AC404" s="511"/>
      <c r="AD404" s="511"/>
      <c r="AE404" s="511"/>
      <c r="AF404" s="511"/>
      <c r="AG404" s="511"/>
      <c r="AH404" s="511"/>
      <c r="AI404" s="514"/>
      <c r="AJ404" s="157"/>
      <c r="AK404" s="1344"/>
      <c r="AL404" s="511"/>
      <c r="AM404" s="511"/>
      <c r="AN404" s="511"/>
      <c r="AO404" s="511"/>
      <c r="AP404" s="511"/>
      <c r="AQ404" s="1345"/>
      <c r="AR404" s="517"/>
      <c r="AS404" s="518"/>
      <c r="AT404" s="518"/>
      <c r="AU404" s="518"/>
      <c r="AV404" s="518"/>
      <c r="AW404" s="1346"/>
    </row>
    <row r="405" spans="1:49" ht="25.05" hidden="1" customHeight="1" x14ac:dyDescent="0.45">
      <c r="A405" s="609">
        <f t="shared" si="6"/>
        <v>391</v>
      </c>
      <c r="B405" s="456"/>
      <c r="C405" s="1344"/>
      <c r="D405" s="511"/>
      <c r="E405" s="511"/>
      <c r="F405" s="511"/>
      <c r="G405" s="511"/>
      <c r="H405" s="511"/>
      <c r="I405" s="511"/>
      <c r="J405" s="511"/>
      <c r="K405" s="511"/>
      <c r="L405" s="511"/>
      <c r="M405" s="511"/>
      <c r="N405" s="511"/>
      <c r="O405" s="1345"/>
      <c r="P405" s="145"/>
      <c r="Q405" s="146"/>
      <c r="R405" s="511"/>
      <c r="S405" s="511"/>
      <c r="T405" s="511"/>
      <c r="U405" s="511"/>
      <c r="V405" s="511"/>
      <c r="W405" s="511"/>
      <c r="X405" s="511"/>
      <c r="Y405" s="511"/>
      <c r="Z405" s="511"/>
      <c r="AA405" s="511"/>
      <c r="AB405" s="511"/>
      <c r="AC405" s="511"/>
      <c r="AD405" s="511"/>
      <c r="AE405" s="511"/>
      <c r="AF405" s="511"/>
      <c r="AG405" s="511"/>
      <c r="AH405" s="511"/>
      <c r="AI405" s="514"/>
      <c r="AJ405" s="157"/>
      <c r="AK405" s="1344"/>
      <c r="AL405" s="511"/>
      <c r="AM405" s="511"/>
      <c r="AN405" s="511"/>
      <c r="AO405" s="511"/>
      <c r="AP405" s="511"/>
      <c r="AQ405" s="1345"/>
      <c r="AR405" s="517"/>
      <c r="AS405" s="518"/>
      <c r="AT405" s="518"/>
      <c r="AU405" s="518"/>
      <c r="AV405" s="518"/>
      <c r="AW405" s="1346"/>
    </row>
    <row r="406" spans="1:49" ht="25.05" hidden="1" customHeight="1" x14ac:dyDescent="0.45">
      <c r="A406" s="609">
        <f t="shared" si="6"/>
        <v>392</v>
      </c>
      <c r="B406" s="456"/>
      <c r="C406" s="1344"/>
      <c r="D406" s="511"/>
      <c r="E406" s="511"/>
      <c r="F406" s="511"/>
      <c r="G406" s="511"/>
      <c r="H406" s="511"/>
      <c r="I406" s="511"/>
      <c r="J406" s="511"/>
      <c r="K406" s="511"/>
      <c r="L406" s="511"/>
      <c r="M406" s="511"/>
      <c r="N406" s="511"/>
      <c r="O406" s="1345"/>
      <c r="P406" s="145"/>
      <c r="Q406" s="146"/>
      <c r="R406" s="511"/>
      <c r="S406" s="511"/>
      <c r="T406" s="511"/>
      <c r="U406" s="511"/>
      <c r="V406" s="511"/>
      <c r="W406" s="511"/>
      <c r="X406" s="511"/>
      <c r="Y406" s="511"/>
      <c r="Z406" s="511"/>
      <c r="AA406" s="511"/>
      <c r="AB406" s="511"/>
      <c r="AC406" s="511"/>
      <c r="AD406" s="511"/>
      <c r="AE406" s="511"/>
      <c r="AF406" s="511"/>
      <c r="AG406" s="511"/>
      <c r="AH406" s="511"/>
      <c r="AI406" s="514"/>
      <c r="AJ406" s="157"/>
      <c r="AK406" s="1344"/>
      <c r="AL406" s="511"/>
      <c r="AM406" s="511"/>
      <c r="AN406" s="511"/>
      <c r="AO406" s="511"/>
      <c r="AP406" s="511"/>
      <c r="AQ406" s="1345"/>
      <c r="AR406" s="517"/>
      <c r="AS406" s="518"/>
      <c r="AT406" s="518"/>
      <c r="AU406" s="518"/>
      <c r="AV406" s="518"/>
      <c r="AW406" s="1346"/>
    </row>
    <row r="407" spans="1:49" ht="25.05" hidden="1" customHeight="1" x14ac:dyDescent="0.45">
      <c r="A407" s="609">
        <f t="shared" ref="A407:A423" si="7">+A406+1</f>
        <v>393</v>
      </c>
      <c r="B407" s="456"/>
      <c r="C407" s="1344"/>
      <c r="D407" s="511"/>
      <c r="E407" s="511"/>
      <c r="F407" s="511"/>
      <c r="G407" s="511"/>
      <c r="H407" s="511"/>
      <c r="I407" s="511"/>
      <c r="J407" s="511"/>
      <c r="K407" s="511"/>
      <c r="L407" s="511"/>
      <c r="M407" s="511"/>
      <c r="N407" s="511"/>
      <c r="O407" s="1345"/>
      <c r="P407" s="145"/>
      <c r="Q407" s="146"/>
      <c r="R407" s="511"/>
      <c r="S407" s="511"/>
      <c r="T407" s="511"/>
      <c r="U407" s="511"/>
      <c r="V407" s="511"/>
      <c r="W407" s="511"/>
      <c r="X407" s="511"/>
      <c r="Y407" s="511"/>
      <c r="Z407" s="511"/>
      <c r="AA407" s="511"/>
      <c r="AB407" s="511"/>
      <c r="AC407" s="511"/>
      <c r="AD407" s="511"/>
      <c r="AE407" s="511"/>
      <c r="AF407" s="511"/>
      <c r="AG407" s="511"/>
      <c r="AH407" s="511"/>
      <c r="AI407" s="514"/>
      <c r="AJ407" s="157"/>
      <c r="AK407" s="1344"/>
      <c r="AL407" s="511"/>
      <c r="AM407" s="511"/>
      <c r="AN407" s="511"/>
      <c r="AO407" s="511"/>
      <c r="AP407" s="511"/>
      <c r="AQ407" s="1345"/>
      <c r="AR407" s="517"/>
      <c r="AS407" s="518"/>
      <c r="AT407" s="518"/>
      <c r="AU407" s="518"/>
      <c r="AV407" s="518"/>
      <c r="AW407" s="1346"/>
    </row>
    <row r="408" spans="1:49" ht="25.05" hidden="1" customHeight="1" x14ac:dyDescent="0.45">
      <c r="A408" s="609">
        <f t="shared" si="7"/>
        <v>394</v>
      </c>
      <c r="B408" s="456"/>
      <c r="C408" s="1344"/>
      <c r="D408" s="511"/>
      <c r="E408" s="511"/>
      <c r="F408" s="511"/>
      <c r="G408" s="511"/>
      <c r="H408" s="511"/>
      <c r="I408" s="511"/>
      <c r="J408" s="511"/>
      <c r="K408" s="511"/>
      <c r="L408" s="511"/>
      <c r="M408" s="511"/>
      <c r="N408" s="511"/>
      <c r="O408" s="1345"/>
      <c r="P408" s="145"/>
      <c r="Q408" s="146"/>
      <c r="R408" s="511"/>
      <c r="S408" s="511"/>
      <c r="T408" s="511"/>
      <c r="U408" s="511"/>
      <c r="V408" s="511"/>
      <c r="W408" s="511"/>
      <c r="X408" s="511"/>
      <c r="Y408" s="511"/>
      <c r="Z408" s="511"/>
      <c r="AA408" s="511"/>
      <c r="AB408" s="511"/>
      <c r="AC408" s="511"/>
      <c r="AD408" s="511"/>
      <c r="AE408" s="511"/>
      <c r="AF408" s="511"/>
      <c r="AG408" s="511"/>
      <c r="AH408" s="511"/>
      <c r="AI408" s="514"/>
      <c r="AJ408" s="157"/>
      <c r="AK408" s="1344"/>
      <c r="AL408" s="511"/>
      <c r="AM408" s="511"/>
      <c r="AN408" s="511"/>
      <c r="AO408" s="511"/>
      <c r="AP408" s="511"/>
      <c r="AQ408" s="1345"/>
      <c r="AR408" s="517"/>
      <c r="AS408" s="518"/>
      <c r="AT408" s="518"/>
      <c r="AU408" s="518"/>
      <c r="AV408" s="518"/>
      <c r="AW408" s="1346"/>
    </row>
    <row r="409" spans="1:49" ht="25.05" hidden="1" customHeight="1" x14ac:dyDescent="0.45">
      <c r="A409" s="609">
        <f t="shared" si="7"/>
        <v>395</v>
      </c>
      <c r="B409" s="456"/>
      <c r="C409" s="1344"/>
      <c r="D409" s="511"/>
      <c r="E409" s="511"/>
      <c r="F409" s="511"/>
      <c r="G409" s="511"/>
      <c r="H409" s="511"/>
      <c r="I409" s="511"/>
      <c r="J409" s="511"/>
      <c r="K409" s="511"/>
      <c r="L409" s="511"/>
      <c r="M409" s="511"/>
      <c r="N409" s="511"/>
      <c r="O409" s="1345"/>
      <c r="P409" s="145"/>
      <c r="Q409" s="146"/>
      <c r="R409" s="511"/>
      <c r="S409" s="511"/>
      <c r="T409" s="511"/>
      <c r="U409" s="511"/>
      <c r="V409" s="511"/>
      <c r="W409" s="511"/>
      <c r="X409" s="511"/>
      <c r="Y409" s="511"/>
      <c r="Z409" s="511"/>
      <c r="AA409" s="511"/>
      <c r="AB409" s="511"/>
      <c r="AC409" s="511"/>
      <c r="AD409" s="511"/>
      <c r="AE409" s="511"/>
      <c r="AF409" s="511"/>
      <c r="AG409" s="511"/>
      <c r="AH409" s="511"/>
      <c r="AI409" s="514"/>
      <c r="AJ409" s="157"/>
      <c r="AK409" s="1344"/>
      <c r="AL409" s="511"/>
      <c r="AM409" s="511"/>
      <c r="AN409" s="511"/>
      <c r="AO409" s="511"/>
      <c r="AP409" s="511"/>
      <c r="AQ409" s="1345"/>
      <c r="AR409" s="517"/>
      <c r="AS409" s="518"/>
      <c r="AT409" s="518"/>
      <c r="AU409" s="518"/>
      <c r="AV409" s="518"/>
      <c r="AW409" s="1346"/>
    </row>
    <row r="410" spans="1:49" ht="25.05" hidden="1" customHeight="1" x14ac:dyDescent="0.45">
      <c r="A410" s="609">
        <f t="shared" si="7"/>
        <v>396</v>
      </c>
      <c r="B410" s="456"/>
      <c r="C410" s="1344"/>
      <c r="D410" s="511"/>
      <c r="E410" s="511"/>
      <c r="F410" s="511"/>
      <c r="G410" s="511"/>
      <c r="H410" s="511"/>
      <c r="I410" s="511"/>
      <c r="J410" s="511"/>
      <c r="K410" s="511"/>
      <c r="L410" s="511"/>
      <c r="M410" s="511"/>
      <c r="N410" s="511"/>
      <c r="O410" s="1345"/>
      <c r="P410" s="145"/>
      <c r="Q410" s="146"/>
      <c r="R410" s="511"/>
      <c r="S410" s="511"/>
      <c r="T410" s="511"/>
      <c r="U410" s="511"/>
      <c r="V410" s="511"/>
      <c r="W410" s="511"/>
      <c r="X410" s="511"/>
      <c r="Y410" s="511"/>
      <c r="Z410" s="511"/>
      <c r="AA410" s="511"/>
      <c r="AB410" s="511"/>
      <c r="AC410" s="511"/>
      <c r="AD410" s="511"/>
      <c r="AE410" s="511"/>
      <c r="AF410" s="511"/>
      <c r="AG410" s="511"/>
      <c r="AH410" s="511"/>
      <c r="AI410" s="514"/>
      <c r="AJ410" s="157"/>
      <c r="AK410" s="1344"/>
      <c r="AL410" s="511"/>
      <c r="AM410" s="511"/>
      <c r="AN410" s="511"/>
      <c r="AO410" s="511"/>
      <c r="AP410" s="511"/>
      <c r="AQ410" s="1345"/>
      <c r="AR410" s="517"/>
      <c r="AS410" s="518"/>
      <c r="AT410" s="518"/>
      <c r="AU410" s="518"/>
      <c r="AV410" s="518"/>
      <c r="AW410" s="1346"/>
    </row>
    <row r="411" spans="1:49" ht="25.05" hidden="1" customHeight="1" x14ac:dyDescent="0.45">
      <c r="A411" s="609">
        <f t="shared" si="7"/>
        <v>397</v>
      </c>
      <c r="B411" s="456"/>
      <c r="C411" s="1344"/>
      <c r="D411" s="511"/>
      <c r="E411" s="511"/>
      <c r="F411" s="511"/>
      <c r="G411" s="511"/>
      <c r="H411" s="511"/>
      <c r="I411" s="511"/>
      <c r="J411" s="511"/>
      <c r="K411" s="511"/>
      <c r="L411" s="511"/>
      <c r="M411" s="511"/>
      <c r="N411" s="511"/>
      <c r="O411" s="1345"/>
      <c r="P411" s="145"/>
      <c r="Q411" s="146"/>
      <c r="R411" s="511"/>
      <c r="S411" s="511"/>
      <c r="T411" s="511"/>
      <c r="U411" s="511"/>
      <c r="V411" s="511"/>
      <c r="W411" s="511"/>
      <c r="X411" s="511"/>
      <c r="Y411" s="511"/>
      <c r="Z411" s="511"/>
      <c r="AA411" s="511"/>
      <c r="AB411" s="511"/>
      <c r="AC411" s="511"/>
      <c r="AD411" s="511"/>
      <c r="AE411" s="511"/>
      <c r="AF411" s="511"/>
      <c r="AG411" s="511"/>
      <c r="AH411" s="511"/>
      <c r="AI411" s="514"/>
      <c r="AJ411" s="157"/>
      <c r="AK411" s="1344"/>
      <c r="AL411" s="511"/>
      <c r="AM411" s="511"/>
      <c r="AN411" s="511"/>
      <c r="AO411" s="511"/>
      <c r="AP411" s="511"/>
      <c r="AQ411" s="1345"/>
      <c r="AR411" s="517"/>
      <c r="AS411" s="518"/>
      <c r="AT411" s="518"/>
      <c r="AU411" s="518"/>
      <c r="AV411" s="518"/>
      <c r="AW411" s="1346"/>
    </row>
    <row r="412" spans="1:49" ht="25.05" hidden="1" customHeight="1" x14ac:dyDescent="0.45">
      <c r="A412" s="609">
        <f t="shared" si="7"/>
        <v>398</v>
      </c>
      <c r="B412" s="456"/>
      <c r="C412" s="1344"/>
      <c r="D412" s="511"/>
      <c r="E412" s="511"/>
      <c r="F412" s="511"/>
      <c r="G412" s="511"/>
      <c r="H412" s="511"/>
      <c r="I412" s="511"/>
      <c r="J412" s="511"/>
      <c r="K412" s="511"/>
      <c r="L412" s="511"/>
      <c r="M412" s="511"/>
      <c r="N412" s="511"/>
      <c r="O412" s="1345"/>
      <c r="P412" s="145"/>
      <c r="Q412" s="146"/>
      <c r="R412" s="511"/>
      <c r="S412" s="511"/>
      <c r="T412" s="511"/>
      <c r="U412" s="511"/>
      <c r="V412" s="511"/>
      <c r="W412" s="511"/>
      <c r="X412" s="511"/>
      <c r="Y412" s="511"/>
      <c r="Z412" s="511"/>
      <c r="AA412" s="511"/>
      <c r="AB412" s="511"/>
      <c r="AC412" s="511"/>
      <c r="AD412" s="511"/>
      <c r="AE412" s="511"/>
      <c r="AF412" s="511"/>
      <c r="AG412" s="511"/>
      <c r="AH412" s="511"/>
      <c r="AI412" s="514"/>
      <c r="AJ412" s="157"/>
      <c r="AK412" s="1344"/>
      <c r="AL412" s="511"/>
      <c r="AM412" s="511"/>
      <c r="AN412" s="511"/>
      <c r="AO412" s="511"/>
      <c r="AP412" s="511"/>
      <c r="AQ412" s="1345"/>
      <c r="AR412" s="517"/>
      <c r="AS412" s="518"/>
      <c r="AT412" s="518"/>
      <c r="AU412" s="518"/>
      <c r="AV412" s="518"/>
      <c r="AW412" s="1346"/>
    </row>
    <row r="413" spans="1:49" ht="25.05" hidden="1" customHeight="1" x14ac:dyDescent="0.45">
      <c r="A413" s="609">
        <f t="shared" si="7"/>
        <v>399</v>
      </c>
      <c r="B413" s="456"/>
      <c r="C413" s="1344"/>
      <c r="D413" s="511"/>
      <c r="E413" s="511"/>
      <c r="F413" s="511"/>
      <c r="G413" s="511"/>
      <c r="H413" s="511"/>
      <c r="I413" s="511"/>
      <c r="J413" s="511"/>
      <c r="K413" s="511"/>
      <c r="L413" s="511"/>
      <c r="M413" s="511"/>
      <c r="N413" s="511"/>
      <c r="O413" s="1345"/>
      <c r="P413" s="145"/>
      <c r="Q413" s="146"/>
      <c r="R413" s="511"/>
      <c r="S413" s="511"/>
      <c r="T413" s="511"/>
      <c r="U413" s="511"/>
      <c r="V413" s="511"/>
      <c r="W413" s="511"/>
      <c r="X413" s="511"/>
      <c r="Y413" s="511"/>
      <c r="Z413" s="511"/>
      <c r="AA413" s="511"/>
      <c r="AB413" s="511"/>
      <c r="AC413" s="511"/>
      <c r="AD413" s="511"/>
      <c r="AE413" s="511"/>
      <c r="AF413" s="511"/>
      <c r="AG413" s="511"/>
      <c r="AH413" s="511"/>
      <c r="AI413" s="514"/>
      <c r="AJ413" s="157"/>
      <c r="AK413" s="1344"/>
      <c r="AL413" s="511"/>
      <c r="AM413" s="511"/>
      <c r="AN413" s="511"/>
      <c r="AO413" s="511"/>
      <c r="AP413" s="511"/>
      <c r="AQ413" s="1345"/>
      <c r="AR413" s="517"/>
      <c r="AS413" s="518"/>
      <c r="AT413" s="518"/>
      <c r="AU413" s="518"/>
      <c r="AV413" s="518"/>
      <c r="AW413" s="1346"/>
    </row>
    <row r="414" spans="1:49" ht="25.05" hidden="1" customHeight="1" x14ac:dyDescent="0.45">
      <c r="A414" s="609">
        <f t="shared" si="7"/>
        <v>400</v>
      </c>
      <c r="B414" s="456"/>
      <c r="C414" s="1344"/>
      <c r="D414" s="511"/>
      <c r="E414" s="511"/>
      <c r="F414" s="511"/>
      <c r="G414" s="511"/>
      <c r="H414" s="511"/>
      <c r="I414" s="511"/>
      <c r="J414" s="511"/>
      <c r="K414" s="511"/>
      <c r="L414" s="511"/>
      <c r="M414" s="511"/>
      <c r="N414" s="511"/>
      <c r="O414" s="1345"/>
      <c r="P414" s="145"/>
      <c r="Q414" s="146"/>
      <c r="R414" s="511"/>
      <c r="S414" s="511"/>
      <c r="T414" s="511"/>
      <c r="U414" s="511"/>
      <c r="V414" s="511"/>
      <c r="W414" s="511"/>
      <c r="X414" s="511"/>
      <c r="Y414" s="511"/>
      <c r="Z414" s="511"/>
      <c r="AA414" s="511"/>
      <c r="AB414" s="511"/>
      <c r="AC414" s="511"/>
      <c r="AD414" s="511"/>
      <c r="AE414" s="511"/>
      <c r="AF414" s="511"/>
      <c r="AG414" s="511"/>
      <c r="AH414" s="511"/>
      <c r="AI414" s="514"/>
      <c r="AJ414" s="157"/>
      <c r="AK414" s="1344"/>
      <c r="AL414" s="511"/>
      <c r="AM414" s="511"/>
      <c r="AN414" s="511"/>
      <c r="AO414" s="511"/>
      <c r="AP414" s="511"/>
      <c r="AQ414" s="1345"/>
      <c r="AR414" s="517"/>
      <c r="AS414" s="518"/>
      <c r="AT414" s="518"/>
      <c r="AU414" s="518"/>
      <c r="AV414" s="518"/>
      <c r="AW414" s="1346"/>
    </row>
    <row r="415" spans="1:49" ht="25.05" hidden="1" customHeight="1" x14ac:dyDescent="0.45">
      <c r="A415" s="609">
        <f t="shared" si="7"/>
        <v>401</v>
      </c>
      <c r="B415" s="456"/>
      <c r="C415" s="1344"/>
      <c r="D415" s="511"/>
      <c r="E415" s="511"/>
      <c r="F415" s="511"/>
      <c r="G415" s="511"/>
      <c r="H415" s="511"/>
      <c r="I415" s="511"/>
      <c r="J415" s="511"/>
      <c r="K415" s="511"/>
      <c r="L415" s="511"/>
      <c r="M415" s="511"/>
      <c r="N415" s="511"/>
      <c r="O415" s="1345"/>
      <c r="P415" s="145"/>
      <c r="Q415" s="146"/>
      <c r="R415" s="511"/>
      <c r="S415" s="511"/>
      <c r="T415" s="511"/>
      <c r="U415" s="511"/>
      <c r="V415" s="511"/>
      <c r="W415" s="511"/>
      <c r="X415" s="511"/>
      <c r="Y415" s="511"/>
      <c r="Z415" s="511"/>
      <c r="AA415" s="511"/>
      <c r="AB415" s="511"/>
      <c r="AC415" s="511"/>
      <c r="AD415" s="511"/>
      <c r="AE415" s="511"/>
      <c r="AF415" s="511"/>
      <c r="AG415" s="511"/>
      <c r="AH415" s="511"/>
      <c r="AI415" s="514"/>
      <c r="AJ415" s="157"/>
      <c r="AK415" s="1344"/>
      <c r="AL415" s="511"/>
      <c r="AM415" s="511"/>
      <c r="AN415" s="511"/>
      <c r="AO415" s="511"/>
      <c r="AP415" s="511"/>
      <c r="AQ415" s="1345"/>
      <c r="AR415" s="517"/>
      <c r="AS415" s="518"/>
      <c r="AT415" s="518"/>
      <c r="AU415" s="518"/>
      <c r="AV415" s="518"/>
      <c r="AW415" s="1346"/>
    </row>
    <row r="416" spans="1:49" ht="25.05" hidden="1" customHeight="1" x14ac:dyDescent="0.45">
      <c r="A416" s="609">
        <f t="shared" si="7"/>
        <v>402</v>
      </c>
      <c r="B416" s="456"/>
      <c r="C416" s="1344"/>
      <c r="D416" s="511"/>
      <c r="E416" s="511"/>
      <c r="F416" s="511"/>
      <c r="G416" s="511"/>
      <c r="H416" s="511"/>
      <c r="I416" s="511"/>
      <c r="J416" s="511"/>
      <c r="K416" s="511"/>
      <c r="L416" s="511"/>
      <c r="M416" s="511"/>
      <c r="N416" s="511"/>
      <c r="O416" s="1345"/>
      <c r="P416" s="145"/>
      <c r="Q416" s="146"/>
      <c r="R416" s="511"/>
      <c r="S416" s="511"/>
      <c r="T416" s="511"/>
      <c r="U416" s="511"/>
      <c r="V416" s="511"/>
      <c r="W416" s="511"/>
      <c r="X416" s="511"/>
      <c r="Y416" s="511"/>
      <c r="Z416" s="511"/>
      <c r="AA416" s="511"/>
      <c r="AB416" s="511"/>
      <c r="AC416" s="511"/>
      <c r="AD416" s="511"/>
      <c r="AE416" s="511"/>
      <c r="AF416" s="511"/>
      <c r="AG416" s="511"/>
      <c r="AH416" s="511"/>
      <c r="AI416" s="514"/>
      <c r="AJ416" s="157"/>
      <c r="AK416" s="1344"/>
      <c r="AL416" s="511"/>
      <c r="AM416" s="511"/>
      <c r="AN416" s="511"/>
      <c r="AO416" s="511"/>
      <c r="AP416" s="511"/>
      <c r="AQ416" s="1345"/>
      <c r="AR416" s="517"/>
      <c r="AS416" s="518"/>
      <c r="AT416" s="518"/>
      <c r="AU416" s="518"/>
      <c r="AV416" s="518"/>
      <c r="AW416" s="1346"/>
    </row>
    <row r="417" spans="1:49" ht="25.05" hidden="1" customHeight="1" x14ac:dyDescent="0.45">
      <c r="A417" s="609">
        <f t="shared" si="7"/>
        <v>403</v>
      </c>
      <c r="B417" s="456"/>
      <c r="C417" s="1344"/>
      <c r="D417" s="511"/>
      <c r="E417" s="511"/>
      <c r="F417" s="511"/>
      <c r="G417" s="511"/>
      <c r="H417" s="511"/>
      <c r="I417" s="511"/>
      <c r="J417" s="511"/>
      <c r="K417" s="511"/>
      <c r="L417" s="511"/>
      <c r="M417" s="511"/>
      <c r="N417" s="511"/>
      <c r="O417" s="1345"/>
      <c r="P417" s="145"/>
      <c r="Q417" s="146"/>
      <c r="R417" s="511"/>
      <c r="S417" s="511"/>
      <c r="T417" s="511"/>
      <c r="U417" s="511"/>
      <c r="V417" s="511"/>
      <c r="W417" s="511"/>
      <c r="X417" s="511"/>
      <c r="Y417" s="511"/>
      <c r="Z417" s="511"/>
      <c r="AA417" s="511"/>
      <c r="AB417" s="511"/>
      <c r="AC417" s="511"/>
      <c r="AD417" s="511"/>
      <c r="AE417" s="511"/>
      <c r="AF417" s="511"/>
      <c r="AG417" s="511"/>
      <c r="AH417" s="511"/>
      <c r="AI417" s="514"/>
      <c r="AJ417" s="157"/>
      <c r="AK417" s="1344"/>
      <c r="AL417" s="511"/>
      <c r="AM417" s="511"/>
      <c r="AN417" s="511"/>
      <c r="AO417" s="511"/>
      <c r="AP417" s="511"/>
      <c r="AQ417" s="1345"/>
      <c r="AR417" s="517"/>
      <c r="AS417" s="518"/>
      <c r="AT417" s="518"/>
      <c r="AU417" s="518"/>
      <c r="AV417" s="518"/>
      <c r="AW417" s="1346"/>
    </row>
    <row r="418" spans="1:49" ht="25.05" hidden="1" customHeight="1" x14ac:dyDescent="0.45">
      <c r="A418" s="609">
        <f t="shared" si="7"/>
        <v>404</v>
      </c>
      <c r="B418" s="456"/>
      <c r="C418" s="1344"/>
      <c r="D418" s="511"/>
      <c r="E418" s="511"/>
      <c r="F418" s="511"/>
      <c r="G418" s="511"/>
      <c r="H418" s="511"/>
      <c r="I418" s="511"/>
      <c r="J418" s="511"/>
      <c r="K418" s="511"/>
      <c r="L418" s="511"/>
      <c r="M418" s="511"/>
      <c r="N418" s="511"/>
      <c r="O418" s="1345"/>
      <c r="P418" s="145"/>
      <c r="Q418" s="146"/>
      <c r="R418" s="511"/>
      <c r="S418" s="511"/>
      <c r="T418" s="511"/>
      <c r="U418" s="511"/>
      <c r="V418" s="511"/>
      <c r="W418" s="511"/>
      <c r="X418" s="511"/>
      <c r="Y418" s="511"/>
      <c r="Z418" s="511"/>
      <c r="AA418" s="511"/>
      <c r="AB418" s="511"/>
      <c r="AC418" s="511"/>
      <c r="AD418" s="511"/>
      <c r="AE418" s="511"/>
      <c r="AF418" s="511"/>
      <c r="AG418" s="511"/>
      <c r="AH418" s="511"/>
      <c r="AI418" s="514"/>
      <c r="AJ418" s="157"/>
      <c r="AK418" s="1344"/>
      <c r="AL418" s="511"/>
      <c r="AM418" s="511"/>
      <c r="AN418" s="511"/>
      <c r="AO418" s="511"/>
      <c r="AP418" s="511"/>
      <c r="AQ418" s="1345"/>
      <c r="AR418" s="517"/>
      <c r="AS418" s="518"/>
      <c r="AT418" s="518"/>
      <c r="AU418" s="518"/>
      <c r="AV418" s="518"/>
      <c r="AW418" s="1346"/>
    </row>
    <row r="419" spans="1:49" ht="25.05" hidden="1" customHeight="1" x14ac:dyDescent="0.45">
      <c r="A419" s="609">
        <f t="shared" si="7"/>
        <v>405</v>
      </c>
      <c r="B419" s="456"/>
      <c r="C419" s="1344"/>
      <c r="D419" s="511"/>
      <c r="E419" s="511"/>
      <c r="F419" s="511"/>
      <c r="G419" s="511"/>
      <c r="H419" s="511"/>
      <c r="I419" s="511"/>
      <c r="J419" s="511"/>
      <c r="K419" s="511"/>
      <c r="L419" s="511"/>
      <c r="M419" s="511"/>
      <c r="N419" s="511"/>
      <c r="O419" s="1345"/>
      <c r="P419" s="145"/>
      <c r="Q419" s="146"/>
      <c r="R419" s="511"/>
      <c r="S419" s="511"/>
      <c r="T419" s="511"/>
      <c r="U419" s="511"/>
      <c r="V419" s="511"/>
      <c r="W419" s="511"/>
      <c r="X419" s="511"/>
      <c r="Y419" s="511"/>
      <c r="Z419" s="511"/>
      <c r="AA419" s="511"/>
      <c r="AB419" s="511"/>
      <c r="AC419" s="511"/>
      <c r="AD419" s="511"/>
      <c r="AE419" s="511"/>
      <c r="AF419" s="511"/>
      <c r="AG419" s="511"/>
      <c r="AH419" s="511"/>
      <c r="AI419" s="514"/>
      <c r="AJ419" s="157"/>
      <c r="AK419" s="1344"/>
      <c r="AL419" s="511"/>
      <c r="AM419" s="511"/>
      <c r="AN419" s="511"/>
      <c r="AO419" s="511"/>
      <c r="AP419" s="511"/>
      <c r="AQ419" s="1345"/>
      <c r="AR419" s="517"/>
      <c r="AS419" s="518"/>
      <c r="AT419" s="518"/>
      <c r="AU419" s="518"/>
      <c r="AV419" s="518"/>
      <c r="AW419" s="1346"/>
    </row>
    <row r="420" spans="1:49" ht="25.05" hidden="1" customHeight="1" x14ac:dyDescent="0.45">
      <c r="A420" s="609">
        <f t="shared" si="7"/>
        <v>406</v>
      </c>
      <c r="B420" s="456"/>
      <c r="C420" s="1344"/>
      <c r="D420" s="511"/>
      <c r="E420" s="511"/>
      <c r="F420" s="511"/>
      <c r="G420" s="511"/>
      <c r="H420" s="511"/>
      <c r="I420" s="511"/>
      <c r="J420" s="511"/>
      <c r="K420" s="511"/>
      <c r="L420" s="511"/>
      <c r="M420" s="511"/>
      <c r="N420" s="511"/>
      <c r="O420" s="1345"/>
      <c r="P420" s="145"/>
      <c r="Q420" s="146"/>
      <c r="R420" s="511"/>
      <c r="S420" s="511"/>
      <c r="T420" s="511"/>
      <c r="U420" s="511"/>
      <c r="V420" s="511"/>
      <c r="W420" s="511"/>
      <c r="X420" s="511"/>
      <c r="Y420" s="511"/>
      <c r="Z420" s="511"/>
      <c r="AA420" s="511"/>
      <c r="AB420" s="511"/>
      <c r="AC420" s="511"/>
      <c r="AD420" s="511"/>
      <c r="AE420" s="511"/>
      <c r="AF420" s="511"/>
      <c r="AG420" s="511"/>
      <c r="AH420" s="511"/>
      <c r="AI420" s="514"/>
      <c r="AJ420" s="157"/>
      <c r="AK420" s="1344"/>
      <c r="AL420" s="511"/>
      <c r="AM420" s="511"/>
      <c r="AN420" s="511"/>
      <c r="AO420" s="511"/>
      <c r="AP420" s="511"/>
      <c r="AQ420" s="1345"/>
      <c r="AR420" s="517"/>
      <c r="AS420" s="518"/>
      <c r="AT420" s="518"/>
      <c r="AU420" s="518"/>
      <c r="AV420" s="518"/>
      <c r="AW420" s="1346"/>
    </row>
    <row r="421" spans="1:49" ht="25.05" hidden="1" customHeight="1" x14ac:dyDescent="0.45">
      <c r="A421" s="609">
        <f t="shared" si="7"/>
        <v>407</v>
      </c>
      <c r="B421" s="456"/>
      <c r="C421" s="1344"/>
      <c r="D421" s="511"/>
      <c r="E421" s="511"/>
      <c r="F421" s="511"/>
      <c r="G421" s="511"/>
      <c r="H421" s="511"/>
      <c r="I421" s="511"/>
      <c r="J421" s="511"/>
      <c r="K421" s="511"/>
      <c r="L421" s="511"/>
      <c r="M421" s="511"/>
      <c r="N421" s="511"/>
      <c r="O421" s="1345"/>
      <c r="P421" s="145"/>
      <c r="Q421" s="146"/>
      <c r="R421" s="511"/>
      <c r="S421" s="511"/>
      <c r="T421" s="511"/>
      <c r="U421" s="511"/>
      <c r="V421" s="511"/>
      <c r="W421" s="511"/>
      <c r="X421" s="511"/>
      <c r="Y421" s="511"/>
      <c r="Z421" s="511"/>
      <c r="AA421" s="511"/>
      <c r="AB421" s="511"/>
      <c r="AC421" s="511"/>
      <c r="AD421" s="511"/>
      <c r="AE421" s="511"/>
      <c r="AF421" s="511"/>
      <c r="AG421" s="511"/>
      <c r="AH421" s="511"/>
      <c r="AI421" s="514"/>
      <c r="AJ421" s="157"/>
      <c r="AK421" s="1344"/>
      <c r="AL421" s="511"/>
      <c r="AM421" s="511"/>
      <c r="AN421" s="511"/>
      <c r="AO421" s="511"/>
      <c r="AP421" s="511"/>
      <c r="AQ421" s="1345"/>
      <c r="AR421" s="517"/>
      <c r="AS421" s="518"/>
      <c r="AT421" s="518"/>
      <c r="AU421" s="518"/>
      <c r="AV421" s="518"/>
      <c r="AW421" s="1346"/>
    </row>
    <row r="422" spans="1:49" ht="25.05" hidden="1" customHeight="1" x14ac:dyDescent="0.45">
      <c r="A422" s="609">
        <f t="shared" si="7"/>
        <v>408</v>
      </c>
      <c r="B422" s="456"/>
      <c r="C422" s="1344"/>
      <c r="D422" s="511"/>
      <c r="E422" s="511"/>
      <c r="F422" s="511"/>
      <c r="G422" s="511"/>
      <c r="H422" s="511"/>
      <c r="I422" s="511"/>
      <c r="J422" s="511"/>
      <c r="K422" s="511"/>
      <c r="L422" s="511"/>
      <c r="M422" s="511"/>
      <c r="N422" s="511"/>
      <c r="O422" s="1345"/>
      <c r="P422" s="145"/>
      <c r="Q422" s="146"/>
      <c r="R422" s="511"/>
      <c r="S422" s="511"/>
      <c r="T422" s="511"/>
      <c r="U422" s="511"/>
      <c r="V422" s="511"/>
      <c r="W422" s="511"/>
      <c r="X422" s="511"/>
      <c r="Y422" s="511"/>
      <c r="Z422" s="511"/>
      <c r="AA422" s="511"/>
      <c r="AB422" s="511"/>
      <c r="AC422" s="511"/>
      <c r="AD422" s="511"/>
      <c r="AE422" s="511"/>
      <c r="AF422" s="511"/>
      <c r="AG422" s="511"/>
      <c r="AH422" s="511"/>
      <c r="AI422" s="514"/>
      <c r="AJ422" s="157"/>
      <c r="AK422" s="1344"/>
      <c r="AL422" s="511"/>
      <c r="AM422" s="511"/>
      <c r="AN422" s="511"/>
      <c r="AO422" s="511"/>
      <c r="AP422" s="511"/>
      <c r="AQ422" s="1345"/>
      <c r="AR422" s="517"/>
      <c r="AS422" s="518"/>
      <c r="AT422" s="518"/>
      <c r="AU422" s="518"/>
      <c r="AV422" s="518"/>
      <c r="AW422" s="1346"/>
    </row>
    <row r="423" spans="1:49" ht="25.05" hidden="1" customHeight="1" x14ac:dyDescent="0.45">
      <c r="A423" s="609">
        <f t="shared" si="7"/>
        <v>409</v>
      </c>
      <c r="B423" s="456"/>
      <c r="C423" s="1344"/>
      <c r="D423" s="511"/>
      <c r="E423" s="511"/>
      <c r="F423" s="511"/>
      <c r="G423" s="511"/>
      <c r="H423" s="511"/>
      <c r="I423" s="511"/>
      <c r="J423" s="511"/>
      <c r="K423" s="511"/>
      <c r="L423" s="511"/>
      <c r="M423" s="511"/>
      <c r="N423" s="511"/>
      <c r="O423" s="1345"/>
      <c r="P423" s="145"/>
      <c r="Q423" s="146"/>
      <c r="R423" s="511"/>
      <c r="S423" s="511"/>
      <c r="T423" s="511"/>
      <c r="U423" s="511"/>
      <c r="V423" s="511"/>
      <c r="W423" s="511"/>
      <c r="X423" s="511"/>
      <c r="Y423" s="511"/>
      <c r="Z423" s="511"/>
      <c r="AA423" s="511"/>
      <c r="AB423" s="511"/>
      <c r="AC423" s="511"/>
      <c r="AD423" s="511"/>
      <c r="AE423" s="511"/>
      <c r="AF423" s="511"/>
      <c r="AG423" s="511"/>
      <c r="AH423" s="511"/>
      <c r="AI423" s="514"/>
      <c r="AJ423" s="157"/>
      <c r="AK423" s="1344"/>
      <c r="AL423" s="511"/>
      <c r="AM423" s="511"/>
      <c r="AN423" s="511"/>
      <c r="AO423" s="511"/>
      <c r="AP423" s="511"/>
      <c r="AQ423" s="1345"/>
      <c r="AR423" s="517"/>
      <c r="AS423" s="518"/>
      <c r="AT423" s="518"/>
      <c r="AU423" s="518"/>
      <c r="AV423" s="518"/>
      <c r="AW423" s="1346"/>
    </row>
    <row r="424" spans="1:49" ht="25.05" hidden="1" customHeight="1" x14ac:dyDescent="0.45">
      <c r="A424" s="609">
        <f t="shared" ref="A424:A463" si="8">+A423+1</f>
        <v>410</v>
      </c>
      <c r="B424" s="456"/>
      <c r="C424" s="1344"/>
      <c r="D424" s="511"/>
      <c r="E424" s="511"/>
      <c r="F424" s="511"/>
      <c r="G424" s="511"/>
      <c r="H424" s="511"/>
      <c r="I424" s="511"/>
      <c r="J424" s="511"/>
      <c r="K424" s="511"/>
      <c r="L424" s="511"/>
      <c r="M424" s="511"/>
      <c r="N424" s="511"/>
      <c r="O424" s="1345"/>
      <c r="P424" s="145"/>
      <c r="Q424" s="146"/>
      <c r="R424" s="511"/>
      <c r="S424" s="511"/>
      <c r="T424" s="511"/>
      <c r="U424" s="511"/>
      <c r="V424" s="511"/>
      <c r="W424" s="511"/>
      <c r="X424" s="511"/>
      <c r="Y424" s="511"/>
      <c r="Z424" s="511"/>
      <c r="AA424" s="511"/>
      <c r="AB424" s="511"/>
      <c r="AC424" s="511"/>
      <c r="AD424" s="511"/>
      <c r="AE424" s="511"/>
      <c r="AF424" s="511"/>
      <c r="AG424" s="511"/>
      <c r="AH424" s="511"/>
      <c r="AI424" s="514"/>
      <c r="AJ424" s="157"/>
      <c r="AK424" s="1344"/>
      <c r="AL424" s="511"/>
      <c r="AM424" s="511"/>
      <c r="AN424" s="511"/>
      <c r="AO424" s="511"/>
      <c r="AP424" s="511"/>
      <c r="AQ424" s="1345"/>
      <c r="AR424" s="517"/>
      <c r="AS424" s="518"/>
      <c r="AT424" s="518"/>
      <c r="AU424" s="518"/>
      <c r="AV424" s="518"/>
      <c r="AW424" s="1346"/>
    </row>
    <row r="425" spans="1:49" ht="25.05" hidden="1" customHeight="1" x14ac:dyDescent="0.45">
      <c r="A425" s="609">
        <f t="shared" si="8"/>
        <v>411</v>
      </c>
      <c r="B425" s="456"/>
      <c r="C425" s="1344"/>
      <c r="D425" s="511"/>
      <c r="E425" s="511"/>
      <c r="F425" s="511"/>
      <c r="G425" s="511"/>
      <c r="H425" s="511"/>
      <c r="I425" s="511"/>
      <c r="J425" s="511"/>
      <c r="K425" s="511"/>
      <c r="L425" s="511"/>
      <c r="M425" s="511"/>
      <c r="N425" s="511"/>
      <c r="O425" s="1345"/>
      <c r="P425" s="145"/>
      <c r="Q425" s="146"/>
      <c r="R425" s="511"/>
      <c r="S425" s="511"/>
      <c r="T425" s="511"/>
      <c r="U425" s="511"/>
      <c r="V425" s="511"/>
      <c r="W425" s="511"/>
      <c r="X425" s="511"/>
      <c r="Y425" s="511"/>
      <c r="Z425" s="511"/>
      <c r="AA425" s="511"/>
      <c r="AB425" s="511"/>
      <c r="AC425" s="511"/>
      <c r="AD425" s="511"/>
      <c r="AE425" s="511"/>
      <c r="AF425" s="511"/>
      <c r="AG425" s="511"/>
      <c r="AH425" s="511"/>
      <c r="AI425" s="514"/>
      <c r="AJ425" s="157"/>
      <c r="AK425" s="1344"/>
      <c r="AL425" s="511"/>
      <c r="AM425" s="511"/>
      <c r="AN425" s="511"/>
      <c r="AO425" s="511"/>
      <c r="AP425" s="511"/>
      <c r="AQ425" s="1345"/>
      <c r="AR425" s="517"/>
      <c r="AS425" s="518"/>
      <c r="AT425" s="518"/>
      <c r="AU425" s="518"/>
      <c r="AV425" s="518"/>
      <c r="AW425" s="1346"/>
    </row>
    <row r="426" spans="1:49" ht="25.05" hidden="1" customHeight="1" x14ac:dyDescent="0.45">
      <c r="A426" s="609">
        <f t="shared" si="8"/>
        <v>412</v>
      </c>
      <c r="B426" s="456"/>
      <c r="C426" s="1344"/>
      <c r="D426" s="511"/>
      <c r="E426" s="511"/>
      <c r="F426" s="511"/>
      <c r="G426" s="511"/>
      <c r="H426" s="511"/>
      <c r="I426" s="511"/>
      <c r="J426" s="511"/>
      <c r="K426" s="511"/>
      <c r="L426" s="511"/>
      <c r="M426" s="511"/>
      <c r="N426" s="511"/>
      <c r="O426" s="1345"/>
      <c r="P426" s="145"/>
      <c r="Q426" s="146"/>
      <c r="R426" s="511"/>
      <c r="S426" s="511"/>
      <c r="T426" s="511"/>
      <c r="U426" s="511"/>
      <c r="V426" s="511"/>
      <c r="W426" s="511"/>
      <c r="X426" s="511"/>
      <c r="Y426" s="511"/>
      <c r="Z426" s="511"/>
      <c r="AA426" s="511"/>
      <c r="AB426" s="511"/>
      <c r="AC426" s="511"/>
      <c r="AD426" s="511"/>
      <c r="AE426" s="511"/>
      <c r="AF426" s="511"/>
      <c r="AG426" s="511"/>
      <c r="AH426" s="511"/>
      <c r="AI426" s="514"/>
      <c r="AJ426" s="157"/>
      <c r="AK426" s="1344"/>
      <c r="AL426" s="511"/>
      <c r="AM426" s="511"/>
      <c r="AN426" s="511"/>
      <c r="AO426" s="511"/>
      <c r="AP426" s="511"/>
      <c r="AQ426" s="1345"/>
      <c r="AR426" s="517"/>
      <c r="AS426" s="518"/>
      <c r="AT426" s="518"/>
      <c r="AU426" s="518"/>
      <c r="AV426" s="518"/>
      <c r="AW426" s="1346"/>
    </row>
    <row r="427" spans="1:49" ht="25.05" hidden="1" customHeight="1" x14ac:dyDescent="0.45">
      <c r="A427" s="609">
        <f t="shared" si="8"/>
        <v>413</v>
      </c>
      <c r="B427" s="456"/>
      <c r="C427" s="1344"/>
      <c r="D427" s="511"/>
      <c r="E427" s="511"/>
      <c r="F427" s="511"/>
      <c r="G427" s="511"/>
      <c r="H427" s="511"/>
      <c r="I427" s="511"/>
      <c r="J427" s="511"/>
      <c r="K427" s="511"/>
      <c r="L427" s="511"/>
      <c r="M427" s="511"/>
      <c r="N427" s="511"/>
      <c r="O427" s="1345"/>
      <c r="P427" s="145"/>
      <c r="Q427" s="146"/>
      <c r="R427" s="511"/>
      <c r="S427" s="511"/>
      <c r="T427" s="511"/>
      <c r="U427" s="511"/>
      <c r="V427" s="511"/>
      <c r="W427" s="511"/>
      <c r="X427" s="511"/>
      <c r="Y427" s="511"/>
      <c r="Z427" s="511"/>
      <c r="AA427" s="511"/>
      <c r="AB427" s="511"/>
      <c r="AC427" s="511"/>
      <c r="AD427" s="511"/>
      <c r="AE427" s="511"/>
      <c r="AF427" s="511"/>
      <c r="AG427" s="511"/>
      <c r="AH427" s="511"/>
      <c r="AI427" s="514"/>
      <c r="AJ427" s="157"/>
      <c r="AK427" s="1344"/>
      <c r="AL427" s="511"/>
      <c r="AM427" s="511"/>
      <c r="AN427" s="511"/>
      <c r="AO427" s="511"/>
      <c r="AP427" s="511"/>
      <c r="AQ427" s="1345"/>
      <c r="AR427" s="517"/>
      <c r="AS427" s="518"/>
      <c r="AT427" s="518"/>
      <c r="AU427" s="518"/>
      <c r="AV427" s="518"/>
      <c r="AW427" s="1346"/>
    </row>
    <row r="428" spans="1:49" ht="25.05" hidden="1" customHeight="1" x14ac:dyDescent="0.45">
      <c r="A428" s="609">
        <f t="shared" si="8"/>
        <v>414</v>
      </c>
      <c r="B428" s="456"/>
      <c r="C428" s="1344"/>
      <c r="D428" s="511"/>
      <c r="E428" s="511"/>
      <c r="F428" s="511"/>
      <c r="G428" s="511"/>
      <c r="H428" s="511"/>
      <c r="I428" s="511"/>
      <c r="J428" s="511"/>
      <c r="K428" s="511"/>
      <c r="L428" s="511"/>
      <c r="M428" s="511"/>
      <c r="N428" s="511"/>
      <c r="O428" s="1345"/>
      <c r="P428" s="145"/>
      <c r="Q428" s="146"/>
      <c r="R428" s="511"/>
      <c r="S428" s="511"/>
      <c r="T428" s="511"/>
      <c r="U428" s="511"/>
      <c r="V428" s="511"/>
      <c r="W428" s="511"/>
      <c r="X428" s="511"/>
      <c r="Y428" s="511"/>
      <c r="Z428" s="511"/>
      <c r="AA428" s="511"/>
      <c r="AB428" s="511"/>
      <c r="AC428" s="511"/>
      <c r="AD428" s="511"/>
      <c r="AE428" s="511"/>
      <c r="AF428" s="511"/>
      <c r="AG428" s="511"/>
      <c r="AH428" s="511"/>
      <c r="AI428" s="514"/>
      <c r="AJ428" s="157"/>
      <c r="AK428" s="1344"/>
      <c r="AL428" s="511"/>
      <c r="AM428" s="511"/>
      <c r="AN428" s="511"/>
      <c r="AO428" s="511"/>
      <c r="AP428" s="511"/>
      <c r="AQ428" s="1345"/>
      <c r="AR428" s="517"/>
      <c r="AS428" s="518"/>
      <c r="AT428" s="518"/>
      <c r="AU428" s="518"/>
      <c r="AV428" s="518"/>
      <c r="AW428" s="1346"/>
    </row>
    <row r="429" spans="1:49" ht="25.05" hidden="1" customHeight="1" x14ac:dyDescent="0.45">
      <c r="A429" s="609">
        <f t="shared" si="8"/>
        <v>415</v>
      </c>
      <c r="B429" s="456"/>
      <c r="C429" s="1344"/>
      <c r="D429" s="511"/>
      <c r="E429" s="511"/>
      <c r="F429" s="511"/>
      <c r="G429" s="511"/>
      <c r="H429" s="511"/>
      <c r="I429" s="511"/>
      <c r="J429" s="511"/>
      <c r="K429" s="511"/>
      <c r="L429" s="511"/>
      <c r="M429" s="511"/>
      <c r="N429" s="511"/>
      <c r="O429" s="1345"/>
      <c r="P429" s="145"/>
      <c r="Q429" s="146"/>
      <c r="R429" s="511"/>
      <c r="S429" s="511"/>
      <c r="T429" s="511"/>
      <c r="U429" s="511"/>
      <c r="V429" s="511"/>
      <c r="W429" s="511"/>
      <c r="X429" s="511"/>
      <c r="Y429" s="511"/>
      <c r="Z429" s="511"/>
      <c r="AA429" s="511"/>
      <c r="AB429" s="511"/>
      <c r="AC429" s="511"/>
      <c r="AD429" s="511"/>
      <c r="AE429" s="511"/>
      <c r="AF429" s="511"/>
      <c r="AG429" s="511"/>
      <c r="AH429" s="511"/>
      <c r="AI429" s="514"/>
      <c r="AJ429" s="157"/>
      <c r="AK429" s="1344"/>
      <c r="AL429" s="511"/>
      <c r="AM429" s="511"/>
      <c r="AN429" s="511"/>
      <c r="AO429" s="511"/>
      <c r="AP429" s="511"/>
      <c r="AQ429" s="1345"/>
      <c r="AR429" s="517"/>
      <c r="AS429" s="518"/>
      <c r="AT429" s="518"/>
      <c r="AU429" s="518"/>
      <c r="AV429" s="518"/>
      <c r="AW429" s="1346"/>
    </row>
    <row r="430" spans="1:49" ht="25.05" hidden="1" customHeight="1" x14ac:dyDescent="0.45">
      <c r="A430" s="609">
        <f t="shared" si="8"/>
        <v>416</v>
      </c>
      <c r="B430" s="456"/>
      <c r="C430" s="1344"/>
      <c r="D430" s="511"/>
      <c r="E430" s="511"/>
      <c r="F430" s="511"/>
      <c r="G430" s="511"/>
      <c r="H430" s="511"/>
      <c r="I430" s="511"/>
      <c r="J430" s="511"/>
      <c r="K430" s="511"/>
      <c r="L430" s="511"/>
      <c r="M430" s="511"/>
      <c r="N430" s="511"/>
      <c r="O430" s="1345"/>
      <c r="P430" s="145"/>
      <c r="Q430" s="146"/>
      <c r="R430" s="511"/>
      <c r="S430" s="511"/>
      <c r="T430" s="511"/>
      <c r="U430" s="511"/>
      <c r="V430" s="511"/>
      <c r="W430" s="511"/>
      <c r="X430" s="511"/>
      <c r="Y430" s="511"/>
      <c r="Z430" s="511"/>
      <c r="AA430" s="511"/>
      <c r="AB430" s="511"/>
      <c r="AC430" s="511"/>
      <c r="AD430" s="511"/>
      <c r="AE430" s="511"/>
      <c r="AF430" s="511"/>
      <c r="AG430" s="511"/>
      <c r="AH430" s="511"/>
      <c r="AI430" s="514"/>
      <c r="AJ430" s="157"/>
      <c r="AK430" s="1344"/>
      <c r="AL430" s="511"/>
      <c r="AM430" s="511"/>
      <c r="AN430" s="511"/>
      <c r="AO430" s="511"/>
      <c r="AP430" s="511"/>
      <c r="AQ430" s="1345"/>
      <c r="AR430" s="517"/>
      <c r="AS430" s="518"/>
      <c r="AT430" s="518"/>
      <c r="AU430" s="518"/>
      <c r="AV430" s="518"/>
      <c r="AW430" s="1346"/>
    </row>
    <row r="431" spans="1:49" ht="25.05" hidden="1" customHeight="1" x14ac:dyDescent="0.45">
      <c r="A431" s="609">
        <f t="shared" si="8"/>
        <v>417</v>
      </c>
      <c r="B431" s="456"/>
      <c r="C431" s="1344"/>
      <c r="D431" s="511"/>
      <c r="E431" s="511"/>
      <c r="F431" s="511"/>
      <c r="G431" s="511"/>
      <c r="H431" s="511"/>
      <c r="I431" s="511"/>
      <c r="J431" s="511"/>
      <c r="K431" s="511"/>
      <c r="L431" s="511"/>
      <c r="M431" s="511"/>
      <c r="N431" s="511"/>
      <c r="O431" s="1345"/>
      <c r="P431" s="145"/>
      <c r="Q431" s="146"/>
      <c r="R431" s="511"/>
      <c r="S431" s="511"/>
      <c r="T431" s="511"/>
      <c r="U431" s="511"/>
      <c r="V431" s="511"/>
      <c r="W431" s="511"/>
      <c r="X431" s="511"/>
      <c r="Y431" s="511"/>
      <c r="Z431" s="511"/>
      <c r="AA431" s="511"/>
      <c r="AB431" s="511"/>
      <c r="AC431" s="511"/>
      <c r="AD431" s="511"/>
      <c r="AE431" s="511"/>
      <c r="AF431" s="511"/>
      <c r="AG431" s="511"/>
      <c r="AH431" s="511"/>
      <c r="AI431" s="514"/>
      <c r="AJ431" s="157"/>
      <c r="AK431" s="1344"/>
      <c r="AL431" s="511"/>
      <c r="AM431" s="511"/>
      <c r="AN431" s="511"/>
      <c r="AO431" s="511"/>
      <c r="AP431" s="511"/>
      <c r="AQ431" s="1345"/>
      <c r="AR431" s="517"/>
      <c r="AS431" s="518"/>
      <c r="AT431" s="518"/>
      <c r="AU431" s="518"/>
      <c r="AV431" s="518"/>
      <c r="AW431" s="1346"/>
    </row>
    <row r="432" spans="1:49" ht="25.05" hidden="1" customHeight="1" x14ac:dyDescent="0.45">
      <c r="A432" s="609">
        <f t="shared" si="8"/>
        <v>418</v>
      </c>
      <c r="B432" s="456"/>
      <c r="C432" s="1344"/>
      <c r="D432" s="511"/>
      <c r="E432" s="511"/>
      <c r="F432" s="511"/>
      <c r="G432" s="511"/>
      <c r="H432" s="511"/>
      <c r="I432" s="511"/>
      <c r="J432" s="511"/>
      <c r="K432" s="511"/>
      <c r="L432" s="511"/>
      <c r="M432" s="511"/>
      <c r="N432" s="511"/>
      <c r="O432" s="1345"/>
      <c r="P432" s="145"/>
      <c r="Q432" s="146"/>
      <c r="R432" s="511"/>
      <c r="S432" s="511"/>
      <c r="T432" s="511"/>
      <c r="U432" s="511"/>
      <c r="V432" s="511"/>
      <c r="W432" s="511"/>
      <c r="X432" s="511"/>
      <c r="Y432" s="511"/>
      <c r="Z432" s="511"/>
      <c r="AA432" s="511"/>
      <c r="AB432" s="511"/>
      <c r="AC432" s="511"/>
      <c r="AD432" s="511"/>
      <c r="AE432" s="511"/>
      <c r="AF432" s="511"/>
      <c r="AG432" s="511"/>
      <c r="AH432" s="511"/>
      <c r="AI432" s="514"/>
      <c r="AJ432" s="157"/>
      <c r="AK432" s="1344"/>
      <c r="AL432" s="511"/>
      <c r="AM432" s="511"/>
      <c r="AN432" s="511"/>
      <c r="AO432" s="511"/>
      <c r="AP432" s="511"/>
      <c r="AQ432" s="1345"/>
      <c r="AR432" s="517"/>
      <c r="AS432" s="518"/>
      <c r="AT432" s="518"/>
      <c r="AU432" s="518"/>
      <c r="AV432" s="518"/>
      <c r="AW432" s="1346"/>
    </row>
    <row r="433" spans="1:49" ht="25.05" hidden="1" customHeight="1" x14ac:dyDescent="0.45">
      <c r="A433" s="609">
        <f t="shared" si="8"/>
        <v>419</v>
      </c>
      <c r="B433" s="456"/>
      <c r="C433" s="1344"/>
      <c r="D433" s="511"/>
      <c r="E433" s="511"/>
      <c r="F433" s="511"/>
      <c r="G433" s="511"/>
      <c r="H433" s="511"/>
      <c r="I433" s="511"/>
      <c r="J433" s="511"/>
      <c r="K433" s="511"/>
      <c r="L433" s="511"/>
      <c r="M433" s="511"/>
      <c r="N433" s="511"/>
      <c r="O433" s="1345"/>
      <c r="P433" s="145"/>
      <c r="Q433" s="146"/>
      <c r="R433" s="511"/>
      <c r="S433" s="511"/>
      <c r="T433" s="511"/>
      <c r="U433" s="511"/>
      <c r="V433" s="511"/>
      <c r="W433" s="511"/>
      <c r="X433" s="511"/>
      <c r="Y433" s="511"/>
      <c r="Z433" s="511"/>
      <c r="AA433" s="511"/>
      <c r="AB433" s="511"/>
      <c r="AC433" s="511"/>
      <c r="AD433" s="511"/>
      <c r="AE433" s="511"/>
      <c r="AF433" s="511"/>
      <c r="AG433" s="511"/>
      <c r="AH433" s="511"/>
      <c r="AI433" s="514"/>
      <c r="AJ433" s="157"/>
      <c r="AK433" s="1344"/>
      <c r="AL433" s="511"/>
      <c r="AM433" s="511"/>
      <c r="AN433" s="511"/>
      <c r="AO433" s="511"/>
      <c r="AP433" s="511"/>
      <c r="AQ433" s="1345"/>
      <c r="AR433" s="517"/>
      <c r="AS433" s="518"/>
      <c r="AT433" s="518"/>
      <c r="AU433" s="518"/>
      <c r="AV433" s="518"/>
      <c r="AW433" s="1346"/>
    </row>
    <row r="434" spans="1:49" ht="25.05" hidden="1" customHeight="1" x14ac:dyDescent="0.45">
      <c r="A434" s="609">
        <f t="shared" si="8"/>
        <v>420</v>
      </c>
      <c r="B434" s="456"/>
      <c r="C434" s="1344"/>
      <c r="D434" s="511"/>
      <c r="E434" s="511"/>
      <c r="F434" s="511"/>
      <c r="G434" s="511"/>
      <c r="H434" s="511"/>
      <c r="I434" s="511"/>
      <c r="J434" s="511"/>
      <c r="K434" s="511"/>
      <c r="L434" s="511"/>
      <c r="M434" s="511"/>
      <c r="N434" s="511"/>
      <c r="O434" s="1345"/>
      <c r="P434" s="145"/>
      <c r="Q434" s="146"/>
      <c r="R434" s="511"/>
      <c r="S434" s="511"/>
      <c r="T434" s="511"/>
      <c r="U434" s="511"/>
      <c r="V434" s="511"/>
      <c r="W434" s="511"/>
      <c r="X434" s="511"/>
      <c r="Y434" s="511"/>
      <c r="Z434" s="511"/>
      <c r="AA434" s="511"/>
      <c r="AB434" s="511"/>
      <c r="AC434" s="511"/>
      <c r="AD434" s="511"/>
      <c r="AE434" s="511"/>
      <c r="AF434" s="511"/>
      <c r="AG434" s="511"/>
      <c r="AH434" s="511"/>
      <c r="AI434" s="514"/>
      <c r="AJ434" s="157"/>
      <c r="AK434" s="1344"/>
      <c r="AL434" s="511"/>
      <c r="AM434" s="511"/>
      <c r="AN434" s="511"/>
      <c r="AO434" s="511"/>
      <c r="AP434" s="511"/>
      <c r="AQ434" s="1345"/>
      <c r="AR434" s="517"/>
      <c r="AS434" s="518"/>
      <c r="AT434" s="518"/>
      <c r="AU434" s="518"/>
      <c r="AV434" s="518"/>
      <c r="AW434" s="1346"/>
    </row>
    <row r="435" spans="1:49" ht="25.05" hidden="1" customHeight="1" x14ac:dyDescent="0.45">
      <c r="A435" s="609">
        <f t="shared" si="8"/>
        <v>421</v>
      </c>
      <c r="B435" s="456"/>
      <c r="C435" s="1344"/>
      <c r="D435" s="511"/>
      <c r="E435" s="511"/>
      <c r="F435" s="511"/>
      <c r="G435" s="511"/>
      <c r="H435" s="511"/>
      <c r="I435" s="511"/>
      <c r="J435" s="511"/>
      <c r="K435" s="511"/>
      <c r="L435" s="511"/>
      <c r="M435" s="511"/>
      <c r="N435" s="511"/>
      <c r="O435" s="1345"/>
      <c r="P435" s="145"/>
      <c r="Q435" s="146"/>
      <c r="R435" s="511"/>
      <c r="S435" s="511"/>
      <c r="T435" s="511"/>
      <c r="U435" s="511"/>
      <c r="V435" s="511"/>
      <c r="W435" s="511"/>
      <c r="X435" s="511"/>
      <c r="Y435" s="511"/>
      <c r="Z435" s="511"/>
      <c r="AA435" s="511"/>
      <c r="AB435" s="511"/>
      <c r="AC435" s="511"/>
      <c r="AD435" s="511"/>
      <c r="AE435" s="511"/>
      <c r="AF435" s="511"/>
      <c r="AG435" s="511"/>
      <c r="AH435" s="511"/>
      <c r="AI435" s="514"/>
      <c r="AJ435" s="157"/>
      <c r="AK435" s="1344"/>
      <c r="AL435" s="511"/>
      <c r="AM435" s="511"/>
      <c r="AN435" s="511"/>
      <c r="AO435" s="511"/>
      <c r="AP435" s="511"/>
      <c r="AQ435" s="1345"/>
      <c r="AR435" s="517"/>
      <c r="AS435" s="518"/>
      <c r="AT435" s="518"/>
      <c r="AU435" s="518"/>
      <c r="AV435" s="518"/>
      <c r="AW435" s="1346"/>
    </row>
    <row r="436" spans="1:49" ht="25.05" hidden="1" customHeight="1" x14ac:dyDescent="0.45">
      <c r="A436" s="609">
        <f t="shared" si="8"/>
        <v>422</v>
      </c>
      <c r="B436" s="456"/>
      <c r="C436" s="1344"/>
      <c r="D436" s="511"/>
      <c r="E436" s="511"/>
      <c r="F436" s="511"/>
      <c r="G436" s="511"/>
      <c r="H436" s="511"/>
      <c r="I436" s="511"/>
      <c r="J436" s="511"/>
      <c r="K436" s="511"/>
      <c r="L436" s="511"/>
      <c r="M436" s="511"/>
      <c r="N436" s="511"/>
      <c r="O436" s="1345"/>
      <c r="P436" s="145"/>
      <c r="Q436" s="146"/>
      <c r="R436" s="511"/>
      <c r="S436" s="511"/>
      <c r="T436" s="511"/>
      <c r="U436" s="511"/>
      <c r="V436" s="511"/>
      <c r="W436" s="511"/>
      <c r="X436" s="511"/>
      <c r="Y436" s="511"/>
      <c r="Z436" s="511"/>
      <c r="AA436" s="511"/>
      <c r="AB436" s="511"/>
      <c r="AC436" s="511"/>
      <c r="AD436" s="511"/>
      <c r="AE436" s="511"/>
      <c r="AF436" s="511"/>
      <c r="AG436" s="511"/>
      <c r="AH436" s="511"/>
      <c r="AI436" s="514"/>
      <c r="AJ436" s="157"/>
      <c r="AK436" s="1344"/>
      <c r="AL436" s="511"/>
      <c r="AM436" s="511"/>
      <c r="AN436" s="511"/>
      <c r="AO436" s="511"/>
      <c r="AP436" s="511"/>
      <c r="AQ436" s="1345"/>
      <c r="AR436" s="517"/>
      <c r="AS436" s="518"/>
      <c r="AT436" s="518"/>
      <c r="AU436" s="518"/>
      <c r="AV436" s="518"/>
      <c r="AW436" s="1346"/>
    </row>
    <row r="437" spans="1:49" ht="25.05" hidden="1" customHeight="1" x14ac:dyDescent="0.45">
      <c r="A437" s="609">
        <f t="shared" si="8"/>
        <v>423</v>
      </c>
      <c r="B437" s="456"/>
      <c r="C437" s="1344"/>
      <c r="D437" s="511"/>
      <c r="E437" s="511"/>
      <c r="F437" s="511"/>
      <c r="G437" s="511"/>
      <c r="H437" s="511"/>
      <c r="I437" s="511"/>
      <c r="J437" s="511"/>
      <c r="K437" s="511"/>
      <c r="L437" s="511"/>
      <c r="M437" s="511"/>
      <c r="N437" s="511"/>
      <c r="O437" s="1345"/>
      <c r="P437" s="145"/>
      <c r="Q437" s="146"/>
      <c r="R437" s="511"/>
      <c r="S437" s="511"/>
      <c r="T437" s="511"/>
      <c r="U437" s="511"/>
      <c r="V437" s="511"/>
      <c r="W437" s="511"/>
      <c r="X437" s="511"/>
      <c r="Y437" s="511"/>
      <c r="Z437" s="511"/>
      <c r="AA437" s="511"/>
      <c r="AB437" s="511"/>
      <c r="AC437" s="511"/>
      <c r="AD437" s="511"/>
      <c r="AE437" s="511"/>
      <c r="AF437" s="511"/>
      <c r="AG437" s="511"/>
      <c r="AH437" s="511"/>
      <c r="AI437" s="514"/>
      <c r="AJ437" s="157"/>
      <c r="AK437" s="1344"/>
      <c r="AL437" s="511"/>
      <c r="AM437" s="511"/>
      <c r="AN437" s="511"/>
      <c r="AO437" s="511"/>
      <c r="AP437" s="511"/>
      <c r="AQ437" s="1345"/>
      <c r="AR437" s="517"/>
      <c r="AS437" s="518"/>
      <c r="AT437" s="518"/>
      <c r="AU437" s="518"/>
      <c r="AV437" s="518"/>
      <c r="AW437" s="1346"/>
    </row>
    <row r="438" spans="1:49" ht="25.05" hidden="1" customHeight="1" x14ac:dyDescent="0.45">
      <c r="A438" s="609">
        <f t="shared" si="8"/>
        <v>424</v>
      </c>
      <c r="B438" s="456"/>
      <c r="C438" s="1344"/>
      <c r="D438" s="511"/>
      <c r="E438" s="511"/>
      <c r="F438" s="511"/>
      <c r="G438" s="511"/>
      <c r="H438" s="511"/>
      <c r="I438" s="511"/>
      <c r="J438" s="511"/>
      <c r="K438" s="511"/>
      <c r="L438" s="511"/>
      <c r="M438" s="511"/>
      <c r="N438" s="511"/>
      <c r="O438" s="1345"/>
      <c r="P438" s="145"/>
      <c r="Q438" s="146"/>
      <c r="R438" s="511"/>
      <c r="S438" s="511"/>
      <c r="T438" s="511"/>
      <c r="U438" s="511"/>
      <c r="V438" s="511"/>
      <c r="W438" s="511"/>
      <c r="X438" s="511"/>
      <c r="Y438" s="511"/>
      <c r="Z438" s="511"/>
      <c r="AA438" s="511"/>
      <c r="AB438" s="511"/>
      <c r="AC438" s="511"/>
      <c r="AD438" s="511"/>
      <c r="AE438" s="511"/>
      <c r="AF438" s="511"/>
      <c r="AG438" s="511"/>
      <c r="AH438" s="511"/>
      <c r="AI438" s="514"/>
      <c r="AJ438" s="157"/>
      <c r="AK438" s="1344"/>
      <c r="AL438" s="511"/>
      <c r="AM438" s="511"/>
      <c r="AN438" s="511"/>
      <c r="AO438" s="511"/>
      <c r="AP438" s="511"/>
      <c r="AQ438" s="1345"/>
      <c r="AR438" s="517"/>
      <c r="AS438" s="518"/>
      <c r="AT438" s="518"/>
      <c r="AU438" s="518"/>
      <c r="AV438" s="518"/>
      <c r="AW438" s="1346"/>
    </row>
    <row r="439" spans="1:49" ht="25.05" hidden="1" customHeight="1" x14ac:dyDescent="0.45">
      <c r="A439" s="609">
        <f t="shared" si="8"/>
        <v>425</v>
      </c>
      <c r="B439" s="456"/>
      <c r="C439" s="1344"/>
      <c r="D439" s="511"/>
      <c r="E439" s="511"/>
      <c r="F439" s="511"/>
      <c r="G439" s="511"/>
      <c r="H439" s="511"/>
      <c r="I439" s="511"/>
      <c r="J439" s="511"/>
      <c r="K439" s="511"/>
      <c r="L439" s="511"/>
      <c r="M439" s="511"/>
      <c r="N439" s="511"/>
      <c r="O439" s="1345"/>
      <c r="P439" s="145"/>
      <c r="Q439" s="146"/>
      <c r="R439" s="511"/>
      <c r="S439" s="511"/>
      <c r="T439" s="511"/>
      <c r="U439" s="511"/>
      <c r="V439" s="511"/>
      <c r="W439" s="511"/>
      <c r="X439" s="511"/>
      <c r="Y439" s="511"/>
      <c r="Z439" s="511"/>
      <c r="AA439" s="511"/>
      <c r="AB439" s="511"/>
      <c r="AC439" s="511"/>
      <c r="AD439" s="511"/>
      <c r="AE439" s="511"/>
      <c r="AF439" s="511"/>
      <c r="AG439" s="511"/>
      <c r="AH439" s="511"/>
      <c r="AI439" s="514"/>
      <c r="AJ439" s="157"/>
      <c r="AK439" s="1344"/>
      <c r="AL439" s="511"/>
      <c r="AM439" s="511"/>
      <c r="AN439" s="511"/>
      <c r="AO439" s="511"/>
      <c r="AP439" s="511"/>
      <c r="AQ439" s="1345"/>
      <c r="AR439" s="517"/>
      <c r="AS439" s="518"/>
      <c r="AT439" s="518"/>
      <c r="AU439" s="518"/>
      <c r="AV439" s="518"/>
      <c r="AW439" s="1346"/>
    </row>
    <row r="440" spans="1:49" ht="25.05" hidden="1" customHeight="1" x14ac:dyDescent="0.45">
      <c r="A440" s="609">
        <f t="shared" si="8"/>
        <v>426</v>
      </c>
      <c r="B440" s="456"/>
      <c r="C440" s="1344"/>
      <c r="D440" s="511"/>
      <c r="E440" s="511"/>
      <c r="F440" s="511"/>
      <c r="G440" s="511"/>
      <c r="H440" s="511"/>
      <c r="I440" s="511"/>
      <c r="J440" s="511"/>
      <c r="K440" s="511"/>
      <c r="L440" s="511"/>
      <c r="M440" s="511"/>
      <c r="N440" s="511"/>
      <c r="O440" s="1345"/>
      <c r="P440" s="145"/>
      <c r="Q440" s="146"/>
      <c r="R440" s="511"/>
      <c r="S440" s="511"/>
      <c r="T440" s="511"/>
      <c r="U440" s="511"/>
      <c r="V440" s="511"/>
      <c r="W440" s="511"/>
      <c r="X440" s="511"/>
      <c r="Y440" s="511"/>
      <c r="Z440" s="511"/>
      <c r="AA440" s="511"/>
      <c r="AB440" s="511"/>
      <c r="AC440" s="511"/>
      <c r="AD440" s="511"/>
      <c r="AE440" s="511"/>
      <c r="AF440" s="511"/>
      <c r="AG440" s="511"/>
      <c r="AH440" s="511"/>
      <c r="AI440" s="514"/>
      <c r="AJ440" s="157"/>
      <c r="AK440" s="1344"/>
      <c r="AL440" s="511"/>
      <c r="AM440" s="511"/>
      <c r="AN440" s="511"/>
      <c r="AO440" s="511"/>
      <c r="AP440" s="511"/>
      <c r="AQ440" s="1345"/>
      <c r="AR440" s="517"/>
      <c r="AS440" s="518"/>
      <c r="AT440" s="518"/>
      <c r="AU440" s="518"/>
      <c r="AV440" s="518"/>
      <c r="AW440" s="1346"/>
    </row>
    <row r="441" spans="1:49" ht="25.05" hidden="1" customHeight="1" x14ac:dyDescent="0.45">
      <c r="A441" s="609">
        <f t="shared" si="8"/>
        <v>427</v>
      </c>
      <c r="B441" s="456"/>
      <c r="C441" s="1344"/>
      <c r="D441" s="511"/>
      <c r="E441" s="511"/>
      <c r="F441" s="511"/>
      <c r="G441" s="511"/>
      <c r="H441" s="511"/>
      <c r="I441" s="511"/>
      <c r="J441" s="511"/>
      <c r="K441" s="511"/>
      <c r="L441" s="511"/>
      <c r="M441" s="511"/>
      <c r="N441" s="511"/>
      <c r="O441" s="1345"/>
      <c r="P441" s="145"/>
      <c r="Q441" s="146"/>
      <c r="R441" s="511"/>
      <c r="S441" s="511"/>
      <c r="T441" s="511"/>
      <c r="U441" s="511"/>
      <c r="V441" s="511"/>
      <c r="W441" s="511"/>
      <c r="X441" s="511"/>
      <c r="Y441" s="511"/>
      <c r="Z441" s="511"/>
      <c r="AA441" s="511"/>
      <c r="AB441" s="511"/>
      <c r="AC441" s="511"/>
      <c r="AD441" s="511"/>
      <c r="AE441" s="511"/>
      <c r="AF441" s="511"/>
      <c r="AG441" s="511"/>
      <c r="AH441" s="511"/>
      <c r="AI441" s="514"/>
      <c r="AJ441" s="157"/>
      <c r="AK441" s="1344"/>
      <c r="AL441" s="511"/>
      <c r="AM441" s="511"/>
      <c r="AN441" s="511"/>
      <c r="AO441" s="511"/>
      <c r="AP441" s="511"/>
      <c r="AQ441" s="1345"/>
      <c r="AR441" s="517"/>
      <c r="AS441" s="518"/>
      <c r="AT441" s="518"/>
      <c r="AU441" s="518"/>
      <c r="AV441" s="518"/>
      <c r="AW441" s="1346"/>
    </row>
    <row r="442" spans="1:49" ht="25.05" hidden="1" customHeight="1" x14ac:dyDescent="0.45">
      <c r="A442" s="609">
        <f t="shared" si="8"/>
        <v>428</v>
      </c>
      <c r="B442" s="456"/>
      <c r="C442" s="1344"/>
      <c r="D442" s="511"/>
      <c r="E442" s="511"/>
      <c r="F442" s="511"/>
      <c r="G442" s="511"/>
      <c r="H442" s="511"/>
      <c r="I442" s="511"/>
      <c r="J442" s="511"/>
      <c r="K442" s="511"/>
      <c r="L442" s="511"/>
      <c r="M442" s="511"/>
      <c r="N442" s="511"/>
      <c r="O442" s="1345"/>
      <c r="P442" s="145"/>
      <c r="Q442" s="146"/>
      <c r="R442" s="511"/>
      <c r="S442" s="511"/>
      <c r="T442" s="511"/>
      <c r="U442" s="511"/>
      <c r="V442" s="511"/>
      <c r="W442" s="511"/>
      <c r="X442" s="511"/>
      <c r="Y442" s="511"/>
      <c r="Z442" s="511"/>
      <c r="AA442" s="511"/>
      <c r="AB442" s="511"/>
      <c r="AC442" s="511"/>
      <c r="AD442" s="511"/>
      <c r="AE442" s="511"/>
      <c r="AF442" s="511"/>
      <c r="AG442" s="511"/>
      <c r="AH442" s="511"/>
      <c r="AI442" s="514"/>
      <c r="AJ442" s="157"/>
      <c r="AK442" s="1344"/>
      <c r="AL442" s="511"/>
      <c r="AM442" s="511"/>
      <c r="AN442" s="511"/>
      <c r="AO442" s="511"/>
      <c r="AP442" s="511"/>
      <c r="AQ442" s="1345"/>
      <c r="AR442" s="517"/>
      <c r="AS442" s="518"/>
      <c r="AT442" s="518"/>
      <c r="AU442" s="518"/>
      <c r="AV442" s="518"/>
      <c r="AW442" s="1346"/>
    </row>
    <row r="443" spans="1:49" ht="25.05" hidden="1" customHeight="1" x14ac:dyDescent="0.45">
      <c r="A443" s="609">
        <f t="shared" si="8"/>
        <v>429</v>
      </c>
      <c r="B443" s="456"/>
      <c r="C443" s="1344"/>
      <c r="D443" s="511"/>
      <c r="E443" s="511"/>
      <c r="F443" s="511"/>
      <c r="G443" s="511"/>
      <c r="H443" s="511"/>
      <c r="I443" s="511"/>
      <c r="J443" s="511"/>
      <c r="K443" s="511"/>
      <c r="L443" s="511"/>
      <c r="M443" s="511"/>
      <c r="N443" s="511"/>
      <c r="O443" s="1345"/>
      <c r="P443" s="145"/>
      <c r="Q443" s="146"/>
      <c r="R443" s="511"/>
      <c r="S443" s="511"/>
      <c r="T443" s="511"/>
      <c r="U443" s="511"/>
      <c r="V443" s="511"/>
      <c r="W443" s="511"/>
      <c r="X443" s="511"/>
      <c r="Y443" s="511"/>
      <c r="Z443" s="511"/>
      <c r="AA443" s="511"/>
      <c r="AB443" s="511"/>
      <c r="AC443" s="511"/>
      <c r="AD443" s="511"/>
      <c r="AE443" s="511"/>
      <c r="AF443" s="511"/>
      <c r="AG443" s="511"/>
      <c r="AH443" s="511"/>
      <c r="AI443" s="514"/>
      <c r="AJ443" s="157"/>
      <c r="AK443" s="1344"/>
      <c r="AL443" s="511"/>
      <c r="AM443" s="511"/>
      <c r="AN443" s="511"/>
      <c r="AO443" s="511"/>
      <c r="AP443" s="511"/>
      <c r="AQ443" s="1345"/>
      <c r="AR443" s="517"/>
      <c r="AS443" s="518"/>
      <c r="AT443" s="518"/>
      <c r="AU443" s="518"/>
      <c r="AV443" s="518"/>
      <c r="AW443" s="1346"/>
    </row>
    <row r="444" spans="1:49" ht="25.05" hidden="1" customHeight="1" x14ac:dyDescent="0.45">
      <c r="A444" s="609">
        <f t="shared" si="8"/>
        <v>430</v>
      </c>
      <c r="B444" s="456"/>
      <c r="C444" s="1344"/>
      <c r="D444" s="511"/>
      <c r="E444" s="511"/>
      <c r="F444" s="511"/>
      <c r="G444" s="511"/>
      <c r="H444" s="511"/>
      <c r="I444" s="511"/>
      <c r="J444" s="511"/>
      <c r="K444" s="511"/>
      <c r="L444" s="511"/>
      <c r="M444" s="511"/>
      <c r="N444" s="511"/>
      <c r="O444" s="1345"/>
      <c r="P444" s="145"/>
      <c r="Q444" s="146"/>
      <c r="R444" s="511"/>
      <c r="S444" s="511"/>
      <c r="T444" s="511"/>
      <c r="U444" s="511"/>
      <c r="V444" s="511"/>
      <c r="W444" s="511"/>
      <c r="X444" s="511"/>
      <c r="Y444" s="511"/>
      <c r="Z444" s="511"/>
      <c r="AA444" s="511"/>
      <c r="AB444" s="511"/>
      <c r="AC444" s="511"/>
      <c r="AD444" s="511"/>
      <c r="AE444" s="511"/>
      <c r="AF444" s="511"/>
      <c r="AG444" s="511"/>
      <c r="AH444" s="511"/>
      <c r="AI444" s="514"/>
      <c r="AJ444" s="157"/>
      <c r="AK444" s="1344"/>
      <c r="AL444" s="511"/>
      <c r="AM444" s="511"/>
      <c r="AN444" s="511"/>
      <c r="AO444" s="511"/>
      <c r="AP444" s="511"/>
      <c r="AQ444" s="1345"/>
      <c r="AR444" s="517"/>
      <c r="AS444" s="518"/>
      <c r="AT444" s="518"/>
      <c r="AU444" s="518"/>
      <c r="AV444" s="518"/>
      <c r="AW444" s="1346"/>
    </row>
    <row r="445" spans="1:49" ht="25.05" hidden="1" customHeight="1" x14ac:dyDescent="0.45">
      <c r="A445" s="609">
        <f t="shared" si="8"/>
        <v>431</v>
      </c>
      <c r="B445" s="456"/>
      <c r="C445" s="1344"/>
      <c r="D445" s="511"/>
      <c r="E445" s="511"/>
      <c r="F445" s="511"/>
      <c r="G445" s="511"/>
      <c r="H445" s="511"/>
      <c r="I445" s="511"/>
      <c r="J445" s="511"/>
      <c r="K445" s="511"/>
      <c r="L445" s="511"/>
      <c r="M445" s="511"/>
      <c r="N445" s="511"/>
      <c r="O445" s="1345"/>
      <c r="P445" s="145"/>
      <c r="Q445" s="146"/>
      <c r="R445" s="511"/>
      <c r="S445" s="511"/>
      <c r="T445" s="511"/>
      <c r="U445" s="511"/>
      <c r="V445" s="511"/>
      <c r="W445" s="511"/>
      <c r="X445" s="511"/>
      <c r="Y445" s="511"/>
      <c r="Z445" s="511"/>
      <c r="AA445" s="511"/>
      <c r="AB445" s="511"/>
      <c r="AC445" s="511"/>
      <c r="AD445" s="511"/>
      <c r="AE445" s="511"/>
      <c r="AF445" s="511"/>
      <c r="AG445" s="511"/>
      <c r="AH445" s="511"/>
      <c r="AI445" s="514"/>
      <c r="AJ445" s="157"/>
      <c r="AK445" s="1344"/>
      <c r="AL445" s="511"/>
      <c r="AM445" s="511"/>
      <c r="AN445" s="511"/>
      <c r="AO445" s="511"/>
      <c r="AP445" s="511"/>
      <c r="AQ445" s="1345"/>
      <c r="AR445" s="517"/>
      <c r="AS445" s="518"/>
      <c r="AT445" s="518"/>
      <c r="AU445" s="518"/>
      <c r="AV445" s="518"/>
      <c r="AW445" s="1346"/>
    </row>
    <row r="446" spans="1:49" ht="25.05" hidden="1" customHeight="1" x14ac:dyDescent="0.45">
      <c r="A446" s="609">
        <f t="shared" si="8"/>
        <v>432</v>
      </c>
      <c r="B446" s="456"/>
      <c r="C446" s="1344"/>
      <c r="D446" s="511"/>
      <c r="E446" s="511"/>
      <c r="F446" s="511"/>
      <c r="G446" s="511"/>
      <c r="H446" s="511"/>
      <c r="I446" s="511"/>
      <c r="J446" s="511"/>
      <c r="K446" s="511"/>
      <c r="L446" s="511"/>
      <c r="M446" s="511"/>
      <c r="N446" s="511"/>
      <c r="O446" s="1345"/>
      <c r="P446" s="145"/>
      <c r="Q446" s="146"/>
      <c r="R446" s="511"/>
      <c r="S446" s="511"/>
      <c r="T446" s="511"/>
      <c r="U446" s="511"/>
      <c r="V446" s="511"/>
      <c r="W446" s="511"/>
      <c r="X446" s="511"/>
      <c r="Y446" s="511"/>
      <c r="Z446" s="511"/>
      <c r="AA446" s="511"/>
      <c r="AB446" s="511"/>
      <c r="AC446" s="511"/>
      <c r="AD446" s="511"/>
      <c r="AE446" s="511"/>
      <c r="AF446" s="511"/>
      <c r="AG446" s="511"/>
      <c r="AH446" s="511"/>
      <c r="AI446" s="514"/>
      <c r="AJ446" s="157"/>
      <c r="AK446" s="1344"/>
      <c r="AL446" s="511"/>
      <c r="AM446" s="511"/>
      <c r="AN446" s="511"/>
      <c r="AO446" s="511"/>
      <c r="AP446" s="511"/>
      <c r="AQ446" s="1345"/>
      <c r="AR446" s="517"/>
      <c r="AS446" s="518"/>
      <c r="AT446" s="518"/>
      <c r="AU446" s="518"/>
      <c r="AV446" s="518"/>
      <c r="AW446" s="1346"/>
    </row>
    <row r="447" spans="1:49" ht="25.05" hidden="1" customHeight="1" x14ac:dyDescent="0.45">
      <c r="A447" s="609">
        <f t="shared" si="8"/>
        <v>433</v>
      </c>
      <c r="B447" s="456"/>
      <c r="C447" s="1344"/>
      <c r="D447" s="511"/>
      <c r="E447" s="511"/>
      <c r="F447" s="511"/>
      <c r="G447" s="511"/>
      <c r="H447" s="511"/>
      <c r="I447" s="511"/>
      <c r="J447" s="511"/>
      <c r="K447" s="511"/>
      <c r="L447" s="511"/>
      <c r="M447" s="511"/>
      <c r="N447" s="511"/>
      <c r="O447" s="1345"/>
      <c r="P447" s="145"/>
      <c r="Q447" s="146"/>
      <c r="R447" s="511"/>
      <c r="S447" s="511"/>
      <c r="T447" s="511"/>
      <c r="U447" s="511"/>
      <c r="V447" s="511"/>
      <c r="W447" s="511"/>
      <c r="X447" s="511"/>
      <c r="Y447" s="511"/>
      <c r="Z447" s="511"/>
      <c r="AA447" s="511"/>
      <c r="AB447" s="511"/>
      <c r="AC447" s="511"/>
      <c r="AD447" s="511"/>
      <c r="AE447" s="511"/>
      <c r="AF447" s="511"/>
      <c r="AG447" s="511"/>
      <c r="AH447" s="511"/>
      <c r="AI447" s="514"/>
      <c r="AJ447" s="157"/>
      <c r="AK447" s="1344"/>
      <c r="AL447" s="511"/>
      <c r="AM447" s="511"/>
      <c r="AN447" s="511"/>
      <c r="AO447" s="511"/>
      <c r="AP447" s="511"/>
      <c r="AQ447" s="1345"/>
      <c r="AR447" s="517"/>
      <c r="AS447" s="518"/>
      <c r="AT447" s="518"/>
      <c r="AU447" s="518"/>
      <c r="AV447" s="518"/>
      <c r="AW447" s="1346"/>
    </row>
    <row r="448" spans="1:49" ht="25.05" hidden="1" customHeight="1" x14ac:dyDescent="0.45">
      <c r="A448" s="609">
        <f t="shared" si="8"/>
        <v>434</v>
      </c>
      <c r="B448" s="456"/>
      <c r="C448" s="1344"/>
      <c r="D448" s="511"/>
      <c r="E448" s="511"/>
      <c r="F448" s="511"/>
      <c r="G448" s="511"/>
      <c r="H448" s="511"/>
      <c r="I448" s="511"/>
      <c r="J448" s="511"/>
      <c r="K448" s="511"/>
      <c r="L448" s="511"/>
      <c r="M448" s="511"/>
      <c r="N448" s="511"/>
      <c r="O448" s="1345"/>
      <c r="P448" s="145"/>
      <c r="Q448" s="146"/>
      <c r="R448" s="511"/>
      <c r="S448" s="511"/>
      <c r="T448" s="511"/>
      <c r="U448" s="511"/>
      <c r="V448" s="511"/>
      <c r="W448" s="511"/>
      <c r="X448" s="511"/>
      <c r="Y448" s="511"/>
      <c r="Z448" s="511"/>
      <c r="AA448" s="511"/>
      <c r="AB448" s="511"/>
      <c r="AC448" s="511"/>
      <c r="AD448" s="511"/>
      <c r="AE448" s="511"/>
      <c r="AF448" s="511"/>
      <c r="AG448" s="511"/>
      <c r="AH448" s="511"/>
      <c r="AI448" s="514"/>
      <c r="AJ448" s="157"/>
      <c r="AK448" s="1344"/>
      <c r="AL448" s="511"/>
      <c r="AM448" s="511"/>
      <c r="AN448" s="511"/>
      <c r="AO448" s="511"/>
      <c r="AP448" s="511"/>
      <c r="AQ448" s="1345"/>
      <c r="AR448" s="517"/>
      <c r="AS448" s="518"/>
      <c r="AT448" s="518"/>
      <c r="AU448" s="518"/>
      <c r="AV448" s="518"/>
      <c r="AW448" s="1346"/>
    </row>
    <row r="449" spans="1:49" ht="25.05" hidden="1" customHeight="1" x14ac:dyDescent="0.45">
      <c r="A449" s="609">
        <f t="shared" si="8"/>
        <v>435</v>
      </c>
      <c r="B449" s="456"/>
      <c r="C449" s="1344"/>
      <c r="D449" s="511"/>
      <c r="E449" s="511"/>
      <c r="F449" s="511"/>
      <c r="G449" s="511"/>
      <c r="H449" s="511"/>
      <c r="I449" s="511"/>
      <c r="J449" s="511"/>
      <c r="K449" s="511"/>
      <c r="L449" s="511"/>
      <c r="M449" s="511"/>
      <c r="N449" s="511"/>
      <c r="O449" s="1345"/>
      <c r="P449" s="145"/>
      <c r="Q449" s="146"/>
      <c r="R449" s="511"/>
      <c r="S449" s="511"/>
      <c r="T449" s="511"/>
      <c r="U449" s="511"/>
      <c r="V449" s="511"/>
      <c r="W449" s="511"/>
      <c r="X449" s="511"/>
      <c r="Y449" s="511"/>
      <c r="Z449" s="511"/>
      <c r="AA449" s="511"/>
      <c r="AB449" s="511"/>
      <c r="AC449" s="511"/>
      <c r="AD449" s="511"/>
      <c r="AE449" s="511"/>
      <c r="AF449" s="511"/>
      <c r="AG449" s="511"/>
      <c r="AH449" s="511"/>
      <c r="AI449" s="514"/>
      <c r="AJ449" s="157"/>
      <c r="AK449" s="1344"/>
      <c r="AL449" s="511"/>
      <c r="AM449" s="511"/>
      <c r="AN449" s="511"/>
      <c r="AO449" s="511"/>
      <c r="AP449" s="511"/>
      <c r="AQ449" s="1345"/>
      <c r="AR449" s="517"/>
      <c r="AS449" s="518"/>
      <c r="AT449" s="518"/>
      <c r="AU449" s="518"/>
      <c r="AV449" s="518"/>
      <c r="AW449" s="1346"/>
    </row>
    <row r="450" spans="1:49" ht="25.05" hidden="1" customHeight="1" x14ac:dyDescent="0.45">
      <c r="A450" s="609">
        <f t="shared" si="8"/>
        <v>436</v>
      </c>
      <c r="B450" s="456"/>
      <c r="C450" s="1344"/>
      <c r="D450" s="511"/>
      <c r="E450" s="511"/>
      <c r="F450" s="511"/>
      <c r="G450" s="511"/>
      <c r="H450" s="511"/>
      <c r="I450" s="511"/>
      <c r="J450" s="511"/>
      <c r="K450" s="511"/>
      <c r="L450" s="511"/>
      <c r="M450" s="511"/>
      <c r="N450" s="511"/>
      <c r="O450" s="1345"/>
      <c r="P450" s="145"/>
      <c r="Q450" s="146"/>
      <c r="R450" s="511"/>
      <c r="S450" s="511"/>
      <c r="T450" s="511"/>
      <c r="U450" s="511"/>
      <c r="V450" s="511"/>
      <c r="W450" s="511"/>
      <c r="X450" s="511"/>
      <c r="Y450" s="511"/>
      <c r="Z450" s="511"/>
      <c r="AA450" s="511"/>
      <c r="AB450" s="511"/>
      <c r="AC450" s="511"/>
      <c r="AD450" s="511"/>
      <c r="AE450" s="511"/>
      <c r="AF450" s="511"/>
      <c r="AG450" s="511"/>
      <c r="AH450" s="511"/>
      <c r="AI450" s="514"/>
      <c r="AJ450" s="157"/>
      <c r="AK450" s="1344"/>
      <c r="AL450" s="511"/>
      <c r="AM450" s="511"/>
      <c r="AN450" s="511"/>
      <c r="AO450" s="511"/>
      <c r="AP450" s="511"/>
      <c r="AQ450" s="1345"/>
      <c r="AR450" s="517"/>
      <c r="AS450" s="518"/>
      <c r="AT450" s="518"/>
      <c r="AU450" s="518"/>
      <c r="AV450" s="518"/>
      <c r="AW450" s="1346"/>
    </row>
    <row r="451" spans="1:49" ht="25.05" hidden="1" customHeight="1" x14ac:dyDescent="0.45">
      <c r="A451" s="609">
        <f t="shared" si="8"/>
        <v>437</v>
      </c>
      <c r="B451" s="456"/>
      <c r="C451" s="1344"/>
      <c r="D451" s="511"/>
      <c r="E451" s="511"/>
      <c r="F451" s="511"/>
      <c r="G451" s="511"/>
      <c r="H451" s="511"/>
      <c r="I451" s="511"/>
      <c r="J451" s="511"/>
      <c r="K451" s="511"/>
      <c r="L451" s="511"/>
      <c r="M451" s="511"/>
      <c r="N451" s="511"/>
      <c r="O451" s="1345"/>
      <c r="P451" s="145"/>
      <c r="Q451" s="146"/>
      <c r="R451" s="511"/>
      <c r="S451" s="511"/>
      <c r="T451" s="511"/>
      <c r="U451" s="511"/>
      <c r="V451" s="511"/>
      <c r="W451" s="511"/>
      <c r="X451" s="511"/>
      <c r="Y451" s="511"/>
      <c r="Z451" s="511"/>
      <c r="AA451" s="511"/>
      <c r="AB451" s="511"/>
      <c r="AC451" s="511"/>
      <c r="AD451" s="511"/>
      <c r="AE451" s="511"/>
      <c r="AF451" s="511"/>
      <c r="AG451" s="511"/>
      <c r="AH451" s="511"/>
      <c r="AI451" s="514"/>
      <c r="AJ451" s="157"/>
      <c r="AK451" s="1344"/>
      <c r="AL451" s="511"/>
      <c r="AM451" s="511"/>
      <c r="AN451" s="511"/>
      <c r="AO451" s="511"/>
      <c r="AP451" s="511"/>
      <c r="AQ451" s="1345"/>
      <c r="AR451" s="517"/>
      <c r="AS451" s="518"/>
      <c r="AT451" s="518"/>
      <c r="AU451" s="518"/>
      <c r="AV451" s="518"/>
      <c r="AW451" s="1346"/>
    </row>
    <row r="452" spans="1:49" ht="25.05" hidden="1" customHeight="1" x14ac:dyDescent="0.45">
      <c r="A452" s="609">
        <f t="shared" si="8"/>
        <v>438</v>
      </c>
      <c r="B452" s="456"/>
      <c r="C452" s="1344"/>
      <c r="D452" s="511"/>
      <c r="E452" s="511"/>
      <c r="F452" s="511"/>
      <c r="G452" s="511"/>
      <c r="H452" s="511"/>
      <c r="I452" s="511"/>
      <c r="J452" s="511"/>
      <c r="K452" s="511"/>
      <c r="L452" s="511"/>
      <c r="M452" s="511"/>
      <c r="N452" s="511"/>
      <c r="O452" s="1345"/>
      <c r="P452" s="145"/>
      <c r="Q452" s="146"/>
      <c r="R452" s="511"/>
      <c r="S452" s="511"/>
      <c r="T452" s="511"/>
      <c r="U452" s="511"/>
      <c r="V452" s="511"/>
      <c r="W452" s="511"/>
      <c r="X452" s="511"/>
      <c r="Y452" s="511"/>
      <c r="Z452" s="511"/>
      <c r="AA452" s="511"/>
      <c r="AB452" s="511"/>
      <c r="AC452" s="511"/>
      <c r="AD452" s="511"/>
      <c r="AE452" s="511"/>
      <c r="AF452" s="511"/>
      <c r="AG452" s="511"/>
      <c r="AH452" s="511"/>
      <c r="AI452" s="514"/>
      <c r="AJ452" s="157"/>
      <c r="AK452" s="1344"/>
      <c r="AL452" s="511"/>
      <c r="AM452" s="511"/>
      <c r="AN452" s="511"/>
      <c r="AO452" s="511"/>
      <c r="AP452" s="511"/>
      <c r="AQ452" s="1345"/>
      <c r="AR452" s="517"/>
      <c r="AS452" s="518"/>
      <c r="AT452" s="518"/>
      <c r="AU452" s="518"/>
      <c r="AV452" s="518"/>
      <c r="AW452" s="1346"/>
    </row>
    <row r="453" spans="1:49" ht="25.05" hidden="1" customHeight="1" x14ac:dyDescent="0.45">
      <c r="A453" s="609">
        <f t="shared" si="8"/>
        <v>439</v>
      </c>
      <c r="B453" s="456"/>
      <c r="C453" s="1344"/>
      <c r="D453" s="511"/>
      <c r="E453" s="511"/>
      <c r="F453" s="511"/>
      <c r="G453" s="511"/>
      <c r="H453" s="511"/>
      <c r="I453" s="511"/>
      <c r="J453" s="511"/>
      <c r="K453" s="511"/>
      <c r="L453" s="511"/>
      <c r="M453" s="511"/>
      <c r="N453" s="511"/>
      <c r="O453" s="1345"/>
      <c r="P453" s="145"/>
      <c r="Q453" s="146"/>
      <c r="R453" s="511"/>
      <c r="S453" s="511"/>
      <c r="T453" s="511"/>
      <c r="U453" s="511"/>
      <c r="V453" s="511"/>
      <c r="W453" s="511"/>
      <c r="X453" s="511"/>
      <c r="Y453" s="511"/>
      <c r="Z453" s="511"/>
      <c r="AA453" s="511"/>
      <c r="AB453" s="511"/>
      <c r="AC453" s="511"/>
      <c r="AD453" s="511"/>
      <c r="AE453" s="511"/>
      <c r="AF453" s="511"/>
      <c r="AG453" s="511"/>
      <c r="AH453" s="511"/>
      <c r="AI453" s="514"/>
      <c r="AJ453" s="157"/>
      <c r="AK453" s="1344"/>
      <c r="AL453" s="511"/>
      <c r="AM453" s="511"/>
      <c r="AN453" s="511"/>
      <c r="AO453" s="511"/>
      <c r="AP453" s="511"/>
      <c r="AQ453" s="1345"/>
      <c r="AR453" s="517"/>
      <c r="AS453" s="518"/>
      <c r="AT453" s="518"/>
      <c r="AU453" s="518"/>
      <c r="AV453" s="518"/>
      <c r="AW453" s="1346"/>
    </row>
    <row r="454" spans="1:49" ht="25.05" hidden="1" customHeight="1" x14ac:dyDescent="0.45">
      <c r="A454" s="609">
        <f t="shared" si="8"/>
        <v>440</v>
      </c>
      <c r="B454" s="456"/>
      <c r="C454" s="1344"/>
      <c r="D454" s="511"/>
      <c r="E454" s="511"/>
      <c r="F454" s="511"/>
      <c r="G454" s="511"/>
      <c r="H454" s="511"/>
      <c r="I454" s="511"/>
      <c r="J454" s="511"/>
      <c r="K454" s="511"/>
      <c r="L454" s="511"/>
      <c r="M454" s="511"/>
      <c r="N454" s="511"/>
      <c r="O454" s="1345"/>
      <c r="P454" s="145"/>
      <c r="Q454" s="146"/>
      <c r="R454" s="511"/>
      <c r="S454" s="511"/>
      <c r="T454" s="511"/>
      <c r="U454" s="511"/>
      <c r="V454" s="511"/>
      <c r="W454" s="511"/>
      <c r="X454" s="511"/>
      <c r="Y454" s="511"/>
      <c r="Z454" s="511"/>
      <c r="AA454" s="511"/>
      <c r="AB454" s="511"/>
      <c r="AC454" s="511"/>
      <c r="AD454" s="511"/>
      <c r="AE454" s="511"/>
      <c r="AF454" s="511"/>
      <c r="AG454" s="511"/>
      <c r="AH454" s="511"/>
      <c r="AI454" s="514"/>
      <c r="AJ454" s="157"/>
      <c r="AK454" s="1344"/>
      <c r="AL454" s="511"/>
      <c r="AM454" s="511"/>
      <c r="AN454" s="511"/>
      <c r="AO454" s="511"/>
      <c r="AP454" s="511"/>
      <c r="AQ454" s="1345"/>
      <c r="AR454" s="517"/>
      <c r="AS454" s="518"/>
      <c r="AT454" s="518"/>
      <c r="AU454" s="518"/>
      <c r="AV454" s="518"/>
      <c r="AW454" s="1346"/>
    </row>
    <row r="455" spans="1:49" ht="25.05" hidden="1" customHeight="1" x14ac:dyDescent="0.45">
      <c r="A455" s="609">
        <f t="shared" si="8"/>
        <v>441</v>
      </c>
      <c r="B455" s="456"/>
      <c r="C455" s="1344"/>
      <c r="D455" s="511"/>
      <c r="E455" s="511"/>
      <c r="F455" s="511"/>
      <c r="G455" s="511"/>
      <c r="H455" s="511"/>
      <c r="I455" s="511"/>
      <c r="J455" s="511"/>
      <c r="K455" s="511"/>
      <c r="L455" s="511"/>
      <c r="M455" s="511"/>
      <c r="N455" s="511"/>
      <c r="O455" s="1345"/>
      <c r="P455" s="145"/>
      <c r="Q455" s="146"/>
      <c r="R455" s="511"/>
      <c r="S455" s="511"/>
      <c r="T455" s="511"/>
      <c r="U455" s="511"/>
      <c r="V455" s="511"/>
      <c r="W455" s="511"/>
      <c r="X455" s="511"/>
      <c r="Y455" s="511"/>
      <c r="Z455" s="511"/>
      <c r="AA455" s="511"/>
      <c r="AB455" s="511"/>
      <c r="AC455" s="511"/>
      <c r="AD455" s="511"/>
      <c r="AE455" s="511"/>
      <c r="AF455" s="511"/>
      <c r="AG455" s="511"/>
      <c r="AH455" s="511"/>
      <c r="AI455" s="514"/>
      <c r="AJ455" s="157"/>
      <c r="AK455" s="1344"/>
      <c r="AL455" s="511"/>
      <c r="AM455" s="511"/>
      <c r="AN455" s="511"/>
      <c r="AO455" s="511"/>
      <c r="AP455" s="511"/>
      <c r="AQ455" s="1345"/>
      <c r="AR455" s="517"/>
      <c r="AS455" s="518"/>
      <c r="AT455" s="518"/>
      <c r="AU455" s="518"/>
      <c r="AV455" s="518"/>
      <c r="AW455" s="1346"/>
    </row>
    <row r="456" spans="1:49" ht="25.05" hidden="1" customHeight="1" x14ac:dyDescent="0.45">
      <c r="A456" s="609">
        <f t="shared" si="8"/>
        <v>442</v>
      </c>
      <c r="B456" s="456"/>
      <c r="C456" s="1344"/>
      <c r="D456" s="511"/>
      <c r="E456" s="511"/>
      <c r="F456" s="511"/>
      <c r="G456" s="511"/>
      <c r="H456" s="511"/>
      <c r="I456" s="511"/>
      <c r="J456" s="511"/>
      <c r="K456" s="511"/>
      <c r="L456" s="511"/>
      <c r="M456" s="511"/>
      <c r="N456" s="511"/>
      <c r="O456" s="1345"/>
      <c r="P456" s="145"/>
      <c r="Q456" s="146"/>
      <c r="R456" s="511"/>
      <c r="S456" s="511"/>
      <c r="T456" s="511"/>
      <c r="U456" s="511"/>
      <c r="V456" s="511"/>
      <c r="W456" s="511"/>
      <c r="X456" s="511"/>
      <c r="Y456" s="511"/>
      <c r="Z456" s="511"/>
      <c r="AA456" s="511"/>
      <c r="AB456" s="511"/>
      <c r="AC456" s="511"/>
      <c r="AD456" s="511"/>
      <c r="AE456" s="511"/>
      <c r="AF456" s="511"/>
      <c r="AG456" s="511"/>
      <c r="AH456" s="511"/>
      <c r="AI456" s="514"/>
      <c r="AJ456" s="157"/>
      <c r="AK456" s="1344"/>
      <c r="AL456" s="511"/>
      <c r="AM456" s="511"/>
      <c r="AN456" s="511"/>
      <c r="AO456" s="511"/>
      <c r="AP456" s="511"/>
      <c r="AQ456" s="1345"/>
      <c r="AR456" s="517"/>
      <c r="AS456" s="518"/>
      <c r="AT456" s="518"/>
      <c r="AU456" s="518"/>
      <c r="AV456" s="518"/>
      <c r="AW456" s="1346"/>
    </row>
    <row r="457" spans="1:49" ht="25.05" hidden="1" customHeight="1" x14ac:dyDescent="0.45">
      <c r="A457" s="609">
        <f t="shared" si="8"/>
        <v>443</v>
      </c>
      <c r="B457" s="456"/>
      <c r="C457" s="1344"/>
      <c r="D457" s="511"/>
      <c r="E457" s="511"/>
      <c r="F457" s="511"/>
      <c r="G457" s="511"/>
      <c r="H457" s="511"/>
      <c r="I457" s="511"/>
      <c r="J457" s="511"/>
      <c r="K457" s="511"/>
      <c r="L457" s="511"/>
      <c r="M457" s="511"/>
      <c r="N457" s="511"/>
      <c r="O457" s="1345"/>
      <c r="P457" s="145"/>
      <c r="Q457" s="146"/>
      <c r="R457" s="511"/>
      <c r="S457" s="511"/>
      <c r="T457" s="511"/>
      <c r="U457" s="511"/>
      <c r="V457" s="511"/>
      <c r="W457" s="511"/>
      <c r="X457" s="511"/>
      <c r="Y457" s="511"/>
      <c r="Z457" s="511"/>
      <c r="AA457" s="511"/>
      <c r="AB457" s="511"/>
      <c r="AC457" s="511"/>
      <c r="AD457" s="511"/>
      <c r="AE457" s="511"/>
      <c r="AF457" s="511"/>
      <c r="AG457" s="511"/>
      <c r="AH457" s="511"/>
      <c r="AI457" s="514"/>
      <c r="AJ457" s="157"/>
      <c r="AK457" s="1344"/>
      <c r="AL457" s="511"/>
      <c r="AM457" s="511"/>
      <c r="AN457" s="511"/>
      <c r="AO457" s="511"/>
      <c r="AP457" s="511"/>
      <c r="AQ457" s="1345"/>
      <c r="AR457" s="517"/>
      <c r="AS457" s="518"/>
      <c r="AT457" s="518"/>
      <c r="AU457" s="518"/>
      <c r="AV457" s="518"/>
      <c r="AW457" s="1346"/>
    </row>
    <row r="458" spans="1:49" ht="25.05" hidden="1" customHeight="1" x14ac:dyDescent="0.45">
      <c r="A458" s="609">
        <f t="shared" si="8"/>
        <v>444</v>
      </c>
      <c r="B458" s="456"/>
      <c r="C458" s="1344"/>
      <c r="D458" s="511"/>
      <c r="E458" s="511"/>
      <c r="F458" s="511"/>
      <c r="G458" s="511"/>
      <c r="H458" s="511"/>
      <c r="I458" s="511"/>
      <c r="J458" s="511"/>
      <c r="K458" s="511"/>
      <c r="L458" s="511"/>
      <c r="M458" s="511"/>
      <c r="N458" s="511"/>
      <c r="O458" s="1345"/>
      <c r="P458" s="145"/>
      <c r="Q458" s="146"/>
      <c r="R458" s="511"/>
      <c r="S458" s="511"/>
      <c r="T458" s="511"/>
      <c r="U458" s="511"/>
      <c r="V458" s="511"/>
      <c r="W458" s="511"/>
      <c r="X458" s="511"/>
      <c r="Y458" s="511"/>
      <c r="Z458" s="511"/>
      <c r="AA458" s="511"/>
      <c r="AB458" s="511"/>
      <c r="AC458" s="511"/>
      <c r="AD458" s="511"/>
      <c r="AE458" s="511"/>
      <c r="AF458" s="511"/>
      <c r="AG458" s="511"/>
      <c r="AH458" s="511"/>
      <c r="AI458" s="514"/>
      <c r="AJ458" s="157"/>
      <c r="AK458" s="1344"/>
      <c r="AL458" s="511"/>
      <c r="AM458" s="511"/>
      <c r="AN458" s="511"/>
      <c r="AO458" s="511"/>
      <c r="AP458" s="511"/>
      <c r="AQ458" s="1345"/>
      <c r="AR458" s="517"/>
      <c r="AS458" s="518"/>
      <c r="AT458" s="518"/>
      <c r="AU458" s="518"/>
      <c r="AV458" s="518"/>
      <c r="AW458" s="1346"/>
    </row>
    <row r="459" spans="1:49" ht="25.05" hidden="1" customHeight="1" x14ac:dyDescent="0.45">
      <c r="A459" s="609">
        <f t="shared" si="8"/>
        <v>445</v>
      </c>
      <c r="B459" s="456"/>
      <c r="C459" s="1344"/>
      <c r="D459" s="511"/>
      <c r="E459" s="511"/>
      <c r="F459" s="511"/>
      <c r="G459" s="511"/>
      <c r="H459" s="511"/>
      <c r="I459" s="511"/>
      <c r="J459" s="511"/>
      <c r="K459" s="511"/>
      <c r="L459" s="511"/>
      <c r="M459" s="511"/>
      <c r="N459" s="511"/>
      <c r="O459" s="1345"/>
      <c r="P459" s="145"/>
      <c r="Q459" s="146"/>
      <c r="R459" s="511"/>
      <c r="S459" s="511"/>
      <c r="T459" s="511"/>
      <c r="U459" s="511"/>
      <c r="V459" s="511"/>
      <c r="W459" s="511"/>
      <c r="X459" s="511"/>
      <c r="Y459" s="511"/>
      <c r="Z459" s="511"/>
      <c r="AA459" s="511"/>
      <c r="AB459" s="511"/>
      <c r="AC459" s="511"/>
      <c r="AD459" s="511"/>
      <c r="AE459" s="511"/>
      <c r="AF459" s="511"/>
      <c r="AG459" s="511"/>
      <c r="AH459" s="511"/>
      <c r="AI459" s="514"/>
      <c r="AJ459" s="157"/>
      <c r="AK459" s="1344"/>
      <c r="AL459" s="511"/>
      <c r="AM459" s="511"/>
      <c r="AN459" s="511"/>
      <c r="AO459" s="511"/>
      <c r="AP459" s="511"/>
      <c r="AQ459" s="1345"/>
      <c r="AR459" s="517"/>
      <c r="AS459" s="518"/>
      <c r="AT459" s="518"/>
      <c r="AU459" s="518"/>
      <c r="AV459" s="518"/>
      <c r="AW459" s="1346"/>
    </row>
    <row r="460" spans="1:49" ht="25.05" hidden="1" customHeight="1" x14ac:dyDescent="0.45">
      <c r="A460" s="609">
        <f t="shared" si="8"/>
        <v>446</v>
      </c>
      <c r="B460" s="456"/>
      <c r="C460" s="1344"/>
      <c r="D460" s="511"/>
      <c r="E460" s="511"/>
      <c r="F460" s="511"/>
      <c r="G460" s="511"/>
      <c r="H460" s="511"/>
      <c r="I460" s="511"/>
      <c r="J460" s="511"/>
      <c r="K460" s="511"/>
      <c r="L460" s="511"/>
      <c r="M460" s="511"/>
      <c r="N460" s="511"/>
      <c r="O460" s="1345"/>
      <c r="P460" s="145"/>
      <c r="Q460" s="146"/>
      <c r="R460" s="511"/>
      <c r="S460" s="511"/>
      <c r="T460" s="511"/>
      <c r="U460" s="511"/>
      <c r="V460" s="511"/>
      <c r="W460" s="511"/>
      <c r="X460" s="511"/>
      <c r="Y460" s="511"/>
      <c r="Z460" s="511"/>
      <c r="AA460" s="511"/>
      <c r="AB460" s="511"/>
      <c r="AC460" s="511"/>
      <c r="AD460" s="511"/>
      <c r="AE460" s="511"/>
      <c r="AF460" s="511"/>
      <c r="AG460" s="511"/>
      <c r="AH460" s="511"/>
      <c r="AI460" s="514"/>
      <c r="AJ460" s="157"/>
      <c r="AK460" s="1344"/>
      <c r="AL460" s="511"/>
      <c r="AM460" s="511"/>
      <c r="AN460" s="511"/>
      <c r="AO460" s="511"/>
      <c r="AP460" s="511"/>
      <c r="AQ460" s="1345"/>
      <c r="AR460" s="517"/>
      <c r="AS460" s="518"/>
      <c r="AT460" s="518"/>
      <c r="AU460" s="518"/>
      <c r="AV460" s="518"/>
      <c r="AW460" s="1346"/>
    </row>
    <row r="461" spans="1:49" ht="25.05" hidden="1" customHeight="1" x14ac:dyDescent="0.45">
      <c r="A461" s="609">
        <f t="shared" si="8"/>
        <v>447</v>
      </c>
      <c r="B461" s="456"/>
      <c r="C461" s="1344"/>
      <c r="D461" s="511"/>
      <c r="E461" s="511"/>
      <c r="F461" s="511"/>
      <c r="G461" s="511"/>
      <c r="H461" s="511"/>
      <c r="I461" s="511"/>
      <c r="J461" s="511"/>
      <c r="K461" s="511"/>
      <c r="L461" s="511"/>
      <c r="M461" s="511"/>
      <c r="N461" s="511"/>
      <c r="O461" s="1345"/>
      <c r="P461" s="145"/>
      <c r="Q461" s="146"/>
      <c r="R461" s="511"/>
      <c r="S461" s="511"/>
      <c r="T461" s="511"/>
      <c r="U461" s="511"/>
      <c r="V461" s="511"/>
      <c r="W461" s="511"/>
      <c r="X461" s="511"/>
      <c r="Y461" s="511"/>
      <c r="Z461" s="511"/>
      <c r="AA461" s="511"/>
      <c r="AB461" s="511"/>
      <c r="AC461" s="511"/>
      <c r="AD461" s="511"/>
      <c r="AE461" s="511"/>
      <c r="AF461" s="511"/>
      <c r="AG461" s="511"/>
      <c r="AH461" s="511"/>
      <c r="AI461" s="514"/>
      <c r="AJ461" s="157"/>
      <c r="AK461" s="1344"/>
      <c r="AL461" s="511"/>
      <c r="AM461" s="511"/>
      <c r="AN461" s="511"/>
      <c r="AO461" s="511"/>
      <c r="AP461" s="511"/>
      <c r="AQ461" s="1345"/>
      <c r="AR461" s="517"/>
      <c r="AS461" s="518"/>
      <c r="AT461" s="518"/>
      <c r="AU461" s="518"/>
      <c r="AV461" s="518"/>
      <c r="AW461" s="1346"/>
    </row>
    <row r="462" spans="1:49" ht="25.05" hidden="1" customHeight="1" x14ac:dyDescent="0.45">
      <c r="A462" s="609">
        <f t="shared" si="8"/>
        <v>448</v>
      </c>
      <c r="B462" s="456"/>
      <c r="C462" s="1344"/>
      <c r="D462" s="511"/>
      <c r="E462" s="511"/>
      <c r="F462" s="511"/>
      <c r="G462" s="511"/>
      <c r="H462" s="511"/>
      <c r="I462" s="511"/>
      <c r="J462" s="511"/>
      <c r="K462" s="511"/>
      <c r="L462" s="511"/>
      <c r="M462" s="511"/>
      <c r="N462" s="511"/>
      <c r="O462" s="1345"/>
      <c r="P462" s="145"/>
      <c r="Q462" s="146"/>
      <c r="R462" s="511"/>
      <c r="S462" s="511"/>
      <c r="T462" s="511"/>
      <c r="U462" s="511"/>
      <c r="V462" s="511"/>
      <c r="W462" s="511"/>
      <c r="X462" s="511"/>
      <c r="Y462" s="511"/>
      <c r="Z462" s="511"/>
      <c r="AA462" s="511"/>
      <c r="AB462" s="511"/>
      <c r="AC462" s="511"/>
      <c r="AD462" s="511"/>
      <c r="AE462" s="511"/>
      <c r="AF462" s="511"/>
      <c r="AG462" s="511"/>
      <c r="AH462" s="511"/>
      <c r="AI462" s="514"/>
      <c r="AJ462" s="157"/>
      <c r="AK462" s="1344"/>
      <c r="AL462" s="511"/>
      <c r="AM462" s="511"/>
      <c r="AN462" s="511"/>
      <c r="AO462" s="511"/>
      <c r="AP462" s="511"/>
      <c r="AQ462" s="1345"/>
      <c r="AR462" s="517"/>
      <c r="AS462" s="518"/>
      <c r="AT462" s="518"/>
      <c r="AU462" s="518"/>
      <c r="AV462" s="518"/>
      <c r="AW462" s="1346"/>
    </row>
    <row r="463" spans="1:49" ht="25.05" hidden="1" customHeight="1" x14ac:dyDescent="0.45">
      <c r="A463" s="609">
        <f t="shared" si="8"/>
        <v>449</v>
      </c>
      <c r="B463" s="456"/>
      <c r="C463" s="1344"/>
      <c r="D463" s="511"/>
      <c r="E463" s="511"/>
      <c r="F463" s="511"/>
      <c r="G463" s="511"/>
      <c r="H463" s="511"/>
      <c r="I463" s="511"/>
      <c r="J463" s="511"/>
      <c r="K463" s="511"/>
      <c r="L463" s="511"/>
      <c r="M463" s="511"/>
      <c r="N463" s="511"/>
      <c r="O463" s="1345"/>
      <c r="P463" s="145"/>
      <c r="Q463" s="146"/>
      <c r="R463" s="511"/>
      <c r="S463" s="511"/>
      <c r="T463" s="511"/>
      <c r="U463" s="511"/>
      <c r="V463" s="511"/>
      <c r="W463" s="511"/>
      <c r="X463" s="511"/>
      <c r="Y463" s="511"/>
      <c r="Z463" s="511"/>
      <c r="AA463" s="511"/>
      <c r="AB463" s="511"/>
      <c r="AC463" s="511"/>
      <c r="AD463" s="511"/>
      <c r="AE463" s="511"/>
      <c r="AF463" s="511"/>
      <c r="AG463" s="511"/>
      <c r="AH463" s="511"/>
      <c r="AI463" s="514"/>
      <c r="AJ463" s="157"/>
      <c r="AK463" s="1344"/>
      <c r="AL463" s="511"/>
      <c r="AM463" s="511"/>
      <c r="AN463" s="511"/>
      <c r="AO463" s="511"/>
      <c r="AP463" s="511"/>
      <c r="AQ463" s="1345"/>
      <c r="AR463" s="517"/>
      <c r="AS463" s="518"/>
      <c r="AT463" s="518"/>
      <c r="AU463" s="518"/>
      <c r="AV463" s="518"/>
      <c r="AW463" s="1346"/>
    </row>
    <row r="464" spans="1:49" ht="25.05" hidden="1" customHeight="1" x14ac:dyDescent="0.45">
      <c r="A464" s="609">
        <f t="shared" ref="A464:A500" si="9">+A463+1</f>
        <v>450</v>
      </c>
      <c r="B464" s="456"/>
      <c r="C464" s="1344"/>
      <c r="D464" s="511"/>
      <c r="E464" s="511"/>
      <c r="F464" s="511"/>
      <c r="G464" s="511"/>
      <c r="H464" s="511"/>
      <c r="I464" s="511"/>
      <c r="J464" s="511"/>
      <c r="K464" s="511"/>
      <c r="L464" s="511"/>
      <c r="M464" s="511"/>
      <c r="N464" s="511"/>
      <c r="O464" s="1345"/>
      <c r="P464" s="145"/>
      <c r="Q464" s="146"/>
      <c r="R464" s="511"/>
      <c r="S464" s="511"/>
      <c r="T464" s="511"/>
      <c r="U464" s="511"/>
      <c r="V464" s="511"/>
      <c r="W464" s="511"/>
      <c r="X464" s="511"/>
      <c r="Y464" s="511"/>
      <c r="Z464" s="511"/>
      <c r="AA464" s="511"/>
      <c r="AB464" s="511"/>
      <c r="AC464" s="511"/>
      <c r="AD464" s="511"/>
      <c r="AE464" s="511"/>
      <c r="AF464" s="511"/>
      <c r="AG464" s="511"/>
      <c r="AH464" s="511"/>
      <c r="AI464" s="514"/>
      <c r="AJ464" s="157"/>
      <c r="AK464" s="1344"/>
      <c r="AL464" s="511"/>
      <c r="AM464" s="511"/>
      <c r="AN464" s="511"/>
      <c r="AO464" s="511"/>
      <c r="AP464" s="511"/>
      <c r="AQ464" s="1345"/>
      <c r="AR464" s="517"/>
      <c r="AS464" s="518"/>
      <c r="AT464" s="518"/>
      <c r="AU464" s="518"/>
      <c r="AV464" s="518"/>
      <c r="AW464" s="1346"/>
    </row>
    <row r="465" spans="1:49" ht="25.05" hidden="1" customHeight="1" x14ac:dyDescent="0.45">
      <c r="A465" s="609">
        <f t="shared" si="9"/>
        <v>451</v>
      </c>
      <c r="B465" s="456"/>
      <c r="C465" s="1344"/>
      <c r="D465" s="511"/>
      <c r="E465" s="511"/>
      <c r="F465" s="511"/>
      <c r="G465" s="511"/>
      <c r="H465" s="511"/>
      <c r="I465" s="511"/>
      <c r="J465" s="511"/>
      <c r="K465" s="511"/>
      <c r="L465" s="511"/>
      <c r="M465" s="511"/>
      <c r="N465" s="511"/>
      <c r="O465" s="1345"/>
      <c r="P465" s="145"/>
      <c r="Q465" s="146"/>
      <c r="R465" s="511"/>
      <c r="S465" s="511"/>
      <c r="T465" s="511"/>
      <c r="U465" s="511"/>
      <c r="V465" s="511"/>
      <c r="W465" s="511"/>
      <c r="X465" s="511"/>
      <c r="Y465" s="511"/>
      <c r="Z465" s="511"/>
      <c r="AA465" s="511"/>
      <c r="AB465" s="511"/>
      <c r="AC465" s="511"/>
      <c r="AD465" s="511"/>
      <c r="AE465" s="511"/>
      <c r="AF465" s="511"/>
      <c r="AG465" s="511"/>
      <c r="AH465" s="511"/>
      <c r="AI465" s="514"/>
      <c r="AJ465" s="157"/>
      <c r="AK465" s="1344"/>
      <c r="AL465" s="511"/>
      <c r="AM465" s="511"/>
      <c r="AN465" s="511"/>
      <c r="AO465" s="511"/>
      <c r="AP465" s="511"/>
      <c r="AQ465" s="1345"/>
      <c r="AR465" s="517"/>
      <c r="AS465" s="518"/>
      <c r="AT465" s="518"/>
      <c r="AU465" s="518"/>
      <c r="AV465" s="518"/>
      <c r="AW465" s="1346"/>
    </row>
    <row r="466" spans="1:49" ht="25.05" hidden="1" customHeight="1" x14ac:dyDescent="0.45">
      <c r="A466" s="609">
        <f t="shared" si="9"/>
        <v>452</v>
      </c>
      <c r="B466" s="456"/>
      <c r="C466" s="1344"/>
      <c r="D466" s="511"/>
      <c r="E466" s="511"/>
      <c r="F466" s="511"/>
      <c r="G466" s="511"/>
      <c r="H466" s="511"/>
      <c r="I466" s="511"/>
      <c r="J466" s="511"/>
      <c r="K466" s="511"/>
      <c r="L466" s="511"/>
      <c r="M466" s="511"/>
      <c r="N466" s="511"/>
      <c r="O466" s="1345"/>
      <c r="P466" s="145"/>
      <c r="Q466" s="146"/>
      <c r="R466" s="511"/>
      <c r="S466" s="511"/>
      <c r="T466" s="511"/>
      <c r="U466" s="511"/>
      <c r="V466" s="511"/>
      <c r="W466" s="511"/>
      <c r="X466" s="511"/>
      <c r="Y466" s="511"/>
      <c r="Z466" s="511"/>
      <c r="AA466" s="511"/>
      <c r="AB466" s="511"/>
      <c r="AC466" s="511"/>
      <c r="AD466" s="511"/>
      <c r="AE466" s="511"/>
      <c r="AF466" s="511"/>
      <c r="AG466" s="511"/>
      <c r="AH466" s="511"/>
      <c r="AI466" s="514"/>
      <c r="AJ466" s="157"/>
      <c r="AK466" s="1344"/>
      <c r="AL466" s="511"/>
      <c r="AM466" s="511"/>
      <c r="AN466" s="511"/>
      <c r="AO466" s="511"/>
      <c r="AP466" s="511"/>
      <c r="AQ466" s="1345"/>
      <c r="AR466" s="517"/>
      <c r="AS466" s="518"/>
      <c r="AT466" s="518"/>
      <c r="AU466" s="518"/>
      <c r="AV466" s="518"/>
      <c r="AW466" s="1346"/>
    </row>
    <row r="467" spans="1:49" ht="25.05" hidden="1" customHeight="1" x14ac:dyDescent="0.45">
      <c r="A467" s="609">
        <f t="shared" si="9"/>
        <v>453</v>
      </c>
      <c r="B467" s="456"/>
      <c r="C467" s="1344"/>
      <c r="D467" s="511"/>
      <c r="E467" s="511"/>
      <c r="F467" s="511"/>
      <c r="G467" s="511"/>
      <c r="H467" s="511"/>
      <c r="I467" s="511"/>
      <c r="J467" s="511"/>
      <c r="K467" s="511"/>
      <c r="L467" s="511"/>
      <c r="M467" s="511"/>
      <c r="N467" s="511"/>
      <c r="O467" s="1345"/>
      <c r="P467" s="145"/>
      <c r="Q467" s="146"/>
      <c r="R467" s="511"/>
      <c r="S467" s="511"/>
      <c r="T467" s="511"/>
      <c r="U467" s="511"/>
      <c r="V467" s="511"/>
      <c r="W467" s="511"/>
      <c r="X467" s="511"/>
      <c r="Y467" s="511"/>
      <c r="Z467" s="511"/>
      <c r="AA467" s="511"/>
      <c r="AB467" s="511"/>
      <c r="AC467" s="511"/>
      <c r="AD467" s="511"/>
      <c r="AE467" s="511"/>
      <c r="AF467" s="511"/>
      <c r="AG467" s="511"/>
      <c r="AH467" s="511"/>
      <c r="AI467" s="514"/>
      <c r="AJ467" s="157"/>
      <c r="AK467" s="1344"/>
      <c r="AL467" s="511"/>
      <c r="AM467" s="511"/>
      <c r="AN467" s="511"/>
      <c r="AO467" s="511"/>
      <c r="AP467" s="511"/>
      <c r="AQ467" s="1345"/>
      <c r="AR467" s="517"/>
      <c r="AS467" s="518"/>
      <c r="AT467" s="518"/>
      <c r="AU467" s="518"/>
      <c r="AV467" s="518"/>
      <c r="AW467" s="1346"/>
    </row>
    <row r="468" spans="1:49" ht="25.05" hidden="1" customHeight="1" x14ac:dyDescent="0.45">
      <c r="A468" s="609">
        <f t="shared" si="9"/>
        <v>454</v>
      </c>
      <c r="B468" s="456"/>
      <c r="C468" s="1344"/>
      <c r="D468" s="511"/>
      <c r="E468" s="511"/>
      <c r="F468" s="511"/>
      <c r="G468" s="511"/>
      <c r="H468" s="511"/>
      <c r="I468" s="511"/>
      <c r="J468" s="511"/>
      <c r="K468" s="511"/>
      <c r="L468" s="511"/>
      <c r="M468" s="511"/>
      <c r="N468" s="511"/>
      <c r="O468" s="1345"/>
      <c r="P468" s="145"/>
      <c r="Q468" s="146"/>
      <c r="R468" s="511"/>
      <c r="S468" s="511"/>
      <c r="T468" s="511"/>
      <c r="U468" s="511"/>
      <c r="V468" s="511"/>
      <c r="W468" s="511"/>
      <c r="X468" s="511"/>
      <c r="Y468" s="511"/>
      <c r="Z468" s="511"/>
      <c r="AA468" s="511"/>
      <c r="AB468" s="511"/>
      <c r="AC468" s="511"/>
      <c r="AD468" s="511"/>
      <c r="AE468" s="511"/>
      <c r="AF468" s="511"/>
      <c r="AG468" s="511"/>
      <c r="AH468" s="511"/>
      <c r="AI468" s="514"/>
      <c r="AJ468" s="157"/>
      <c r="AK468" s="1344"/>
      <c r="AL468" s="511"/>
      <c r="AM468" s="511"/>
      <c r="AN468" s="511"/>
      <c r="AO468" s="511"/>
      <c r="AP468" s="511"/>
      <c r="AQ468" s="1345"/>
      <c r="AR468" s="517"/>
      <c r="AS468" s="518"/>
      <c r="AT468" s="518"/>
      <c r="AU468" s="518"/>
      <c r="AV468" s="518"/>
      <c r="AW468" s="1346"/>
    </row>
    <row r="469" spans="1:49" ht="25.05" hidden="1" customHeight="1" x14ac:dyDescent="0.45">
      <c r="A469" s="609">
        <f t="shared" si="9"/>
        <v>455</v>
      </c>
      <c r="B469" s="456"/>
      <c r="C469" s="1344"/>
      <c r="D469" s="511"/>
      <c r="E469" s="511"/>
      <c r="F469" s="511"/>
      <c r="G469" s="511"/>
      <c r="H469" s="511"/>
      <c r="I469" s="511"/>
      <c r="J469" s="511"/>
      <c r="K469" s="511"/>
      <c r="L469" s="511"/>
      <c r="M469" s="511"/>
      <c r="N469" s="511"/>
      <c r="O469" s="1345"/>
      <c r="P469" s="145"/>
      <c r="Q469" s="146"/>
      <c r="R469" s="511"/>
      <c r="S469" s="511"/>
      <c r="T469" s="511"/>
      <c r="U469" s="511"/>
      <c r="V469" s="511"/>
      <c r="W469" s="511"/>
      <c r="X469" s="511"/>
      <c r="Y469" s="511"/>
      <c r="Z469" s="511"/>
      <c r="AA469" s="511"/>
      <c r="AB469" s="511"/>
      <c r="AC469" s="511"/>
      <c r="AD469" s="511"/>
      <c r="AE469" s="511"/>
      <c r="AF469" s="511"/>
      <c r="AG469" s="511"/>
      <c r="AH469" s="511"/>
      <c r="AI469" s="514"/>
      <c r="AJ469" s="157"/>
      <c r="AK469" s="1344"/>
      <c r="AL469" s="511"/>
      <c r="AM469" s="511"/>
      <c r="AN469" s="511"/>
      <c r="AO469" s="511"/>
      <c r="AP469" s="511"/>
      <c r="AQ469" s="1345"/>
      <c r="AR469" s="517"/>
      <c r="AS469" s="518"/>
      <c r="AT469" s="518"/>
      <c r="AU469" s="518"/>
      <c r="AV469" s="518"/>
      <c r="AW469" s="1346"/>
    </row>
    <row r="470" spans="1:49" ht="25.05" hidden="1" customHeight="1" x14ac:dyDescent="0.45">
      <c r="A470" s="609">
        <f t="shared" si="9"/>
        <v>456</v>
      </c>
      <c r="B470" s="456"/>
      <c r="C470" s="1344"/>
      <c r="D470" s="511"/>
      <c r="E470" s="511"/>
      <c r="F470" s="511"/>
      <c r="G470" s="511"/>
      <c r="H470" s="511"/>
      <c r="I470" s="511"/>
      <c r="J470" s="511"/>
      <c r="K470" s="511"/>
      <c r="L470" s="511"/>
      <c r="M470" s="511"/>
      <c r="N470" s="511"/>
      <c r="O470" s="1345"/>
      <c r="P470" s="145"/>
      <c r="Q470" s="146"/>
      <c r="R470" s="511"/>
      <c r="S470" s="511"/>
      <c r="T470" s="511"/>
      <c r="U470" s="511"/>
      <c r="V470" s="511"/>
      <c r="W470" s="511"/>
      <c r="X470" s="511"/>
      <c r="Y470" s="511"/>
      <c r="Z470" s="511"/>
      <c r="AA470" s="511"/>
      <c r="AB470" s="511"/>
      <c r="AC470" s="511"/>
      <c r="AD470" s="511"/>
      <c r="AE470" s="511"/>
      <c r="AF470" s="511"/>
      <c r="AG470" s="511"/>
      <c r="AH470" s="511"/>
      <c r="AI470" s="514"/>
      <c r="AJ470" s="157"/>
      <c r="AK470" s="1344"/>
      <c r="AL470" s="511"/>
      <c r="AM470" s="511"/>
      <c r="AN470" s="511"/>
      <c r="AO470" s="511"/>
      <c r="AP470" s="511"/>
      <c r="AQ470" s="1345"/>
      <c r="AR470" s="517"/>
      <c r="AS470" s="518"/>
      <c r="AT470" s="518"/>
      <c r="AU470" s="518"/>
      <c r="AV470" s="518"/>
      <c r="AW470" s="1346"/>
    </row>
    <row r="471" spans="1:49" ht="25.05" hidden="1" customHeight="1" x14ac:dyDescent="0.45">
      <c r="A471" s="609">
        <f t="shared" si="9"/>
        <v>457</v>
      </c>
      <c r="B471" s="456"/>
      <c r="C471" s="1344"/>
      <c r="D471" s="511"/>
      <c r="E471" s="511"/>
      <c r="F471" s="511"/>
      <c r="G471" s="511"/>
      <c r="H471" s="511"/>
      <c r="I471" s="511"/>
      <c r="J471" s="511"/>
      <c r="K471" s="511"/>
      <c r="L471" s="511"/>
      <c r="M471" s="511"/>
      <c r="N471" s="511"/>
      <c r="O471" s="1345"/>
      <c r="P471" s="145"/>
      <c r="Q471" s="146"/>
      <c r="R471" s="511"/>
      <c r="S471" s="511"/>
      <c r="T471" s="511"/>
      <c r="U471" s="511"/>
      <c r="V471" s="511"/>
      <c r="W471" s="511"/>
      <c r="X471" s="511"/>
      <c r="Y471" s="511"/>
      <c r="Z471" s="511"/>
      <c r="AA471" s="511"/>
      <c r="AB471" s="511"/>
      <c r="AC471" s="511"/>
      <c r="AD471" s="511"/>
      <c r="AE471" s="511"/>
      <c r="AF471" s="511"/>
      <c r="AG471" s="511"/>
      <c r="AH471" s="511"/>
      <c r="AI471" s="514"/>
      <c r="AJ471" s="157"/>
      <c r="AK471" s="1344"/>
      <c r="AL471" s="511"/>
      <c r="AM471" s="511"/>
      <c r="AN471" s="511"/>
      <c r="AO471" s="511"/>
      <c r="AP471" s="511"/>
      <c r="AQ471" s="1345"/>
      <c r="AR471" s="517"/>
      <c r="AS471" s="518"/>
      <c r="AT471" s="518"/>
      <c r="AU471" s="518"/>
      <c r="AV471" s="518"/>
      <c r="AW471" s="1346"/>
    </row>
    <row r="472" spans="1:49" ht="25.05" hidden="1" customHeight="1" x14ac:dyDescent="0.45">
      <c r="A472" s="609">
        <f t="shared" si="9"/>
        <v>458</v>
      </c>
      <c r="B472" s="456"/>
      <c r="C472" s="1344"/>
      <c r="D472" s="511"/>
      <c r="E472" s="511"/>
      <c r="F472" s="511"/>
      <c r="G472" s="511"/>
      <c r="H472" s="511"/>
      <c r="I472" s="511"/>
      <c r="J472" s="511"/>
      <c r="K472" s="511"/>
      <c r="L472" s="511"/>
      <c r="M472" s="511"/>
      <c r="N472" s="511"/>
      <c r="O472" s="1345"/>
      <c r="P472" s="145"/>
      <c r="Q472" s="146"/>
      <c r="R472" s="511"/>
      <c r="S472" s="511"/>
      <c r="T472" s="511"/>
      <c r="U472" s="511"/>
      <c r="V472" s="511"/>
      <c r="W472" s="511"/>
      <c r="X472" s="511"/>
      <c r="Y472" s="511"/>
      <c r="Z472" s="511"/>
      <c r="AA472" s="511"/>
      <c r="AB472" s="511"/>
      <c r="AC472" s="511"/>
      <c r="AD472" s="511"/>
      <c r="AE472" s="511"/>
      <c r="AF472" s="511"/>
      <c r="AG472" s="511"/>
      <c r="AH472" s="511"/>
      <c r="AI472" s="514"/>
      <c r="AJ472" s="157"/>
      <c r="AK472" s="1344"/>
      <c r="AL472" s="511"/>
      <c r="AM472" s="511"/>
      <c r="AN472" s="511"/>
      <c r="AO472" s="511"/>
      <c r="AP472" s="511"/>
      <c r="AQ472" s="1345"/>
      <c r="AR472" s="517"/>
      <c r="AS472" s="518"/>
      <c r="AT472" s="518"/>
      <c r="AU472" s="518"/>
      <c r="AV472" s="518"/>
      <c r="AW472" s="1346"/>
    </row>
    <row r="473" spans="1:49" ht="25.05" hidden="1" customHeight="1" x14ac:dyDescent="0.45">
      <c r="A473" s="609">
        <f t="shared" si="9"/>
        <v>459</v>
      </c>
      <c r="B473" s="456"/>
      <c r="C473" s="1344"/>
      <c r="D473" s="511"/>
      <c r="E473" s="511"/>
      <c r="F473" s="511"/>
      <c r="G473" s="511"/>
      <c r="H473" s="511"/>
      <c r="I473" s="511"/>
      <c r="J473" s="511"/>
      <c r="K473" s="511"/>
      <c r="L473" s="511"/>
      <c r="M473" s="511"/>
      <c r="N473" s="511"/>
      <c r="O473" s="1345"/>
      <c r="P473" s="145"/>
      <c r="Q473" s="146"/>
      <c r="R473" s="511"/>
      <c r="S473" s="511"/>
      <c r="T473" s="511"/>
      <c r="U473" s="511"/>
      <c r="V473" s="511"/>
      <c r="W473" s="511"/>
      <c r="X473" s="511"/>
      <c r="Y473" s="511"/>
      <c r="Z473" s="511"/>
      <c r="AA473" s="511"/>
      <c r="AB473" s="511"/>
      <c r="AC473" s="511"/>
      <c r="AD473" s="511"/>
      <c r="AE473" s="511"/>
      <c r="AF473" s="511"/>
      <c r="AG473" s="511"/>
      <c r="AH473" s="511"/>
      <c r="AI473" s="514"/>
      <c r="AJ473" s="157"/>
      <c r="AK473" s="1344"/>
      <c r="AL473" s="511"/>
      <c r="AM473" s="511"/>
      <c r="AN473" s="511"/>
      <c r="AO473" s="511"/>
      <c r="AP473" s="511"/>
      <c r="AQ473" s="1345"/>
      <c r="AR473" s="517"/>
      <c r="AS473" s="518"/>
      <c r="AT473" s="518"/>
      <c r="AU473" s="518"/>
      <c r="AV473" s="518"/>
      <c r="AW473" s="1346"/>
    </row>
    <row r="474" spans="1:49" ht="25.05" hidden="1" customHeight="1" x14ac:dyDescent="0.45">
      <c r="A474" s="609">
        <f t="shared" si="9"/>
        <v>460</v>
      </c>
      <c r="B474" s="456"/>
      <c r="C474" s="1344"/>
      <c r="D474" s="511"/>
      <c r="E474" s="511"/>
      <c r="F474" s="511"/>
      <c r="G474" s="511"/>
      <c r="H474" s="511"/>
      <c r="I474" s="511"/>
      <c r="J474" s="511"/>
      <c r="K474" s="511"/>
      <c r="L474" s="511"/>
      <c r="M474" s="511"/>
      <c r="N474" s="511"/>
      <c r="O474" s="1345"/>
      <c r="P474" s="145"/>
      <c r="Q474" s="146"/>
      <c r="R474" s="511"/>
      <c r="S474" s="511"/>
      <c r="T474" s="511"/>
      <c r="U474" s="511"/>
      <c r="V474" s="511"/>
      <c r="W474" s="511"/>
      <c r="X474" s="511"/>
      <c r="Y474" s="511"/>
      <c r="Z474" s="511"/>
      <c r="AA474" s="511"/>
      <c r="AB474" s="511"/>
      <c r="AC474" s="511"/>
      <c r="AD474" s="511"/>
      <c r="AE474" s="511"/>
      <c r="AF474" s="511"/>
      <c r="AG474" s="511"/>
      <c r="AH474" s="511"/>
      <c r="AI474" s="514"/>
      <c r="AJ474" s="157"/>
      <c r="AK474" s="1344"/>
      <c r="AL474" s="511"/>
      <c r="AM474" s="511"/>
      <c r="AN474" s="511"/>
      <c r="AO474" s="511"/>
      <c r="AP474" s="511"/>
      <c r="AQ474" s="1345"/>
      <c r="AR474" s="517"/>
      <c r="AS474" s="518"/>
      <c r="AT474" s="518"/>
      <c r="AU474" s="518"/>
      <c r="AV474" s="518"/>
      <c r="AW474" s="1346"/>
    </row>
    <row r="475" spans="1:49" ht="25.05" hidden="1" customHeight="1" x14ac:dyDescent="0.45">
      <c r="A475" s="609">
        <f t="shared" si="9"/>
        <v>461</v>
      </c>
      <c r="B475" s="456"/>
      <c r="C475" s="1344"/>
      <c r="D475" s="511"/>
      <c r="E475" s="511"/>
      <c r="F475" s="511"/>
      <c r="G475" s="511"/>
      <c r="H475" s="511"/>
      <c r="I475" s="511"/>
      <c r="J475" s="511"/>
      <c r="K475" s="511"/>
      <c r="L475" s="511"/>
      <c r="M475" s="511"/>
      <c r="N475" s="511"/>
      <c r="O475" s="1345"/>
      <c r="P475" s="145"/>
      <c r="Q475" s="146"/>
      <c r="R475" s="511"/>
      <c r="S475" s="511"/>
      <c r="T475" s="511"/>
      <c r="U475" s="511"/>
      <c r="V475" s="511"/>
      <c r="W475" s="511"/>
      <c r="X475" s="511"/>
      <c r="Y475" s="511"/>
      <c r="Z475" s="511"/>
      <c r="AA475" s="511"/>
      <c r="AB475" s="511"/>
      <c r="AC475" s="511"/>
      <c r="AD475" s="511"/>
      <c r="AE475" s="511"/>
      <c r="AF475" s="511"/>
      <c r="AG475" s="511"/>
      <c r="AH475" s="511"/>
      <c r="AI475" s="514"/>
      <c r="AJ475" s="157"/>
      <c r="AK475" s="1344"/>
      <c r="AL475" s="511"/>
      <c r="AM475" s="511"/>
      <c r="AN475" s="511"/>
      <c r="AO475" s="511"/>
      <c r="AP475" s="511"/>
      <c r="AQ475" s="1345"/>
      <c r="AR475" s="517"/>
      <c r="AS475" s="518"/>
      <c r="AT475" s="518"/>
      <c r="AU475" s="518"/>
      <c r="AV475" s="518"/>
      <c r="AW475" s="1346"/>
    </row>
    <row r="476" spans="1:49" ht="25.05" hidden="1" customHeight="1" x14ac:dyDescent="0.45">
      <c r="A476" s="609">
        <f t="shared" si="9"/>
        <v>462</v>
      </c>
      <c r="B476" s="456"/>
      <c r="C476" s="1344"/>
      <c r="D476" s="511"/>
      <c r="E476" s="511"/>
      <c r="F476" s="511"/>
      <c r="G476" s="511"/>
      <c r="H476" s="511"/>
      <c r="I476" s="511"/>
      <c r="J476" s="511"/>
      <c r="K476" s="511"/>
      <c r="L476" s="511"/>
      <c r="M476" s="511"/>
      <c r="N476" s="511"/>
      <c r="O476" s="1345"/>
      <c r="P476" s="145"/>
      <c r="Q476" s="146"/>
      <c r="R476" s="511"/>
      <c r="S476" s="511"/>
      <c r="T476" s="511"/>
      <c r="U476" s="511"/>
      <c r="V476" s="511"/>
      <c r="W476" s="511"/>
      <c r="X476" s="511"/>
      <c r="Y476" s="511"/>
      <c r="Z476" s="511"/>
      <c r="AA476" s="511"/>
      <c r="AB476" s="511"/>
      <c r="AC476" s="511"/>
      <c r="AD476" s="511"/>
      <c r="AE476" s="511"/>
      <c r="AF476" s="511"/>
      <c r="AG476" s="511"/>
      <c r="AH476" s="511"/>
      <c r="AI476" s="514"/>
      <c r="AJ476" s="157"/>
      <c r="AK476" s="1344"/>
      <c r="AL476" s="511"/>
      <c r="AM476" s="511"/>
      <c r="AN476" s="511"/>
      <c r="AO476" s="511"/>
      <c r="AP476" s="511"/>
      <c r="AQ476" s="1345"/>
      <c r="AR476" s="517"/>
      <c r="AS476" s="518"/>
      <c r="AT476" s="518"/>
      <c r="AU476" s="518"/>
      <c r="AV476" s="518"/>
      <c r="AW476" s="1346"/>
    </row>
    <row r="477" spans="1:49" ht="25.05" hidden="1" customHeight="1" x14ac:dyDescent="0.45">
      <c r="A477" s="609">
        <f t="shared" si="9"/>
        <v>463</v>
      </c>
      <c r="B477" s="456"/>
      <c r="C477" s="1344"/>
      <c r="D477" s="511"/>
      <c r="E477" s="511"/>
      <c r="F477" s="511"/>
      <c r="G477" s="511"/>
      <c r="H477" s="511"/>
      <c r="I477" s="511"/>
      <c r="J477" s="511"/>
      <c r="K477" s="511"/>
      <c r="L477" s="511"/>
      <c r="M477" s="511"/>
      <c r="N477" s="511"/>
      <c r="O477" s="1345"/>
      <c r="P477" s="145"/>
      <c r="Q477" s="146"/>
      <c r="R477" s="511"/>
      <c r="S477" s="511"/>
      <c r="T477" s="511"/>
      <c r="U477" s="511"/>
      <c r="V477" s="511"/>
      <c r="W477" s="511"/>
      <c r="X477" s="511"/>
      <c r="Y477" s="511"/>
      <c r="Z477" s="511"/>
      <c r="AA477" s="511"/>
      <c r="AB477" s="511"/>
      <c r="AC477" s="511"/>
      <c r="AD477" s="511"/>
      <c r="AE477" s="511"/>
      <c r="AF477" s="511"/>
      <c r="AG477" s="511"/>
      <c r="AH477" s="511"/>
      <c r="AI477" s="514"/>
      <c r="AJ477" s="157"/>
      <c r="AK477" s="1344"/>
      <c r="AL477" s="511"/>
      <c r="AM477" s="511"/>
      <c r="AN477" s="511"/>
      <c r="AO477" s="511"/>
      <c r="AP477" s="511"/>
      <c r="AQ477" s="1345"/>
      <c r="AR477" s="517"/>
      <c r="AS477" s="518"/>
      <c r="AT477" s="518"/>
      <c r="AU477" s="518"/>
      <c r="AV477" s="518"/>
      <c r="AW477" s="1346"/>
    </row>
    <row r="478" spans="1:49" ht="25.05" hidden="1" customHeight="1" x14ac:dyDescent="0.45">
      <c r="A478" s="609">
        <f t="shared" si="9"/>
        <v>464</v>
      </c>
      <c r="B478" s="456"/>
      <c r="C478" s="1344"/>
      <c r="D478" s="511"/>
      <c r="E478" s="511"/>
      <c r="F478" s="511"/>
      <c r="G478" s="511"/>
      <c r="H478" s="511"/>
      <c r="I478" s="511"/>
      <c r="J478" s="511"/>
      <c r="K478" s="511"/>
      <c r="L478" s="511"/>
      <c r="M478" s="511"/>
      <c r="N478" s="511"/>
      <c r="O478" s="1345"/>
      <c r="P478" s="145"/>
      <c r="Q478" s="146"/>
      <c r="R478" s="511"/>
      <c r="S478" s="511"/>
      <c r="T478" s="511"/>
      <c r="U478" s="511"/>
      <c r="V478" s="511"/>
      <c r="W478" s="511"/>
      <c r="X478" s="511"/>
      <c r="Y478" s="511"/>
      <c r="Z478" s="511"/>
      <c r="AA478" s="511"/>
      <c r="AB478" s="511"/>
      <c r="AC478" s="511"/>
      <c r="AD478" s="511"/>
      <c r="AE478" s="511"/>
      <c r="AF478" s="511"/>
      <c r="AG478" s="511"/>
      <c r="AH478" s="511"/>
      <c r="AI478" s="514"/>
      <c r="AJ478" s="157"/>
      <c r="AK478" s="1344"/>
      <c r="AL478" s="511"/>
      <c r="AM478" s="511"/>
      <c r="AN478" s="511"/>
      <c r="AO478" s="511"/>
      <c r="AP478" s="511"/>
      <c r="AQ478" s="1345"/>
      <c r="AR478" s="517"/>
      <c r="AS478" s="518"/>
      <c r="AT478" s="518"/>
      <c r="AU478" s="518"/>
      <c r="AV478" s="518"/>
      <c r="AW478" s="1346"/>
    </row>
    <row r="479" spans="1:49" ht="25.05" hidden="1" customHeight="1" x14ac:dyDescent="0.45">
      <c r="A479" s="609">
        <f t="shared" si="9"/>
        <v>465</v>
      </c>
      <c r="B479" s="456"/>
      <c r="C479" s="1344"/>
      <c r="D479" s="511"/>
      <c r="E479" s="511"/>
      <c r="F479" s="511"/>
      <c r="G479" s="511"/>
      <c r="H479" s="511"/>
      <c r="I479" s="511"/>
      <c r="J479" s="511"/>
      <c r="K479" s="511"/>
      <c r="L479" s="511"/>
      <c r="M479" s="511"/>
      <c r="N479" s="511"/>
      <c r="O479" s="1345"/>
      <c r="P479" s="145"/>
      <c r="Q479" s="146"/>
      <c r="R479" s="511"/>
      <c r="S479" s="511"/>
      <c r="T479" s="511"/>
      <c r="U479" s="511"/>
      <c r="V479" s="511"/>
      <c r="W479" s="511"/>
      <c r="X479" s="511"/>
      <c r="Y479" s="511"/>
      <c r="Z479" s="511"/>
      <c r="AA479" s="511"/>
      <c r="AB479" s="511"/>
      <c r="AC479" s="511"/>
      <c r="AD479" s="511"/>
      <c r="AE479" s="511"/>
      <c r="AF479" s="511"/>
      <c r="AG479" s="511"/>
      <c r="AH479" s="511"/>
      <c r="AI479" s="514"/>
      <c r="AJ479" s="157"/>
      <c r="AK479" s="1344"/>
      <c r="AL479" s="511"/>
      <c r="AM479" s="511"/>
      <c r="AN479" s="511"/>
      <c r="AO479" s="511"/>
      <c r="AP479" s="511"/>
      <c r="AQ479" s="1345"/>
      <c r="AR479" s="517"/>
      <c r="AS479" s="518"/>
      <c r="AT479" s="518"/>
      <c r="AU479" s="518"/>
      <c r="AV479" s="518"/>
      <c r="AW479" s="1346"/>
    </row>
    <row r="480" spans="1:49" ht="25.05" hidden="1" customHeight="1" x14ac:dyDescent="0.45">
      <c r="A480" s="609">
        <f t="shared" si="9"/>
        <v>466</v>
      </c>
      <c r="B480" s="456"/>
      <c r="C480" s="1344"/>
      <c r="D480" s="511"/>
      <c r="E480" s="511"/>
      <c r="F480" s="511"/>
      <c r="G480" s="511"/>
      <c r="H480" s="511"/>
      <c r="I480" s="511"/>
      <c r="J480" s="511"/>
      <c r="K480" s="511"/>
      <c r="L480" s="511"/>
      <c r="M480" s="511"/>
      <c r="N480" s="511"/>
      <c r="O480" s="1345"/>
      <c r="P480" s="145"/>
      <c r="Q480" s="146"/>
      <c r="R480" s="511"/>
      <c r="S480" s="511"/>
      <c r="T480" s="511"/>
      <c r="U480" s="511"/>
      <c r="V480" s="511"/>
      <c r="W480" s="511"/>
      <c r="X480" s="511"/>
      <c r="Y480" s="511"/>
      <c r="Z480" s="511"/>
      <c r="AA480" s="511"/>
      <c r="AB480" s="511"/>
      <c r="AC480" s="511"/>
      <c r="AD480" s="511"/>
      <c r="AE480" s="511"/>
      <c r="AF480" s="511"/>
      <c r="AG480" s="511"/>
      <c r="AH480" s="511"/>
      <c r="AI480" s="514"/>
      <c r="AJ480" s="157"/>
      <c r="AK480" s="1344"/>
      <c r="AL480" s="511"/>
      <c r="AM480" s="511"/>
      <c r="AN480" s="511"/>
      <c r="AO480" s="511"/>
      <c r="AP480" s="511"/>
      <c r="AQ480" s="1345"/>
      <c r="AR480" s="517"/>
      <c r="AS480" s="518"/>
      <c r="AT480" s="518"/>
      <c r="AU480" s="518"/>
      <c r="AV480" s="518"/>
      <c r="AW480" s="1346"/>
    </row>
    <row r="481" spans="1:49" ht="25.05" hidden="1" customHeight="1" x14ac:dyDescent="0.45">
      <c r="A481" s="609">
        <f t="shared" si="9"/>
        <v>467</v>
      </c>
      <c r="B481" s="456"/>
      <c r="C481" s="1344"/>
      <c r="D481" s="511"/>
      <c r="E481" s="511"/>
      <c r="F481" s="511"/>
      <c r="G481" s="511"/>
      <c r="H481" s="511"/>
      <c r="I481" s="511"/>
      <c r="J481" s="511"/>
      <c r="K481" s="511"/>
      <c r="L481" s="511"/>
      <c r="M481" s="511"/>
      <c r="N481" s="511"/>
      <c r="O481" s="1345"/>
      <c r="P481" s="145"/>
      <c r="Q481" s="146"/>
      <c r="R481" s="511"/>
      <c r="S481" s="511"/>
      <c r="T481" s="511"/>
      <c r="U481" s="511"/>
      <c r="V481" s="511"/>
      <c r="W481" s="511"/>
      <c r="X481" s="511"/>
      <c r="Y481" s="511"/>
      <c r="Z481" s="511"/>
      <c r="AA481" s="511"/>
      <c r="AB481" s="511"/>
      <c r="AC481" s="511"/>
      <c r="AD481" s="511"/>
      <c r="AE481" s="511"/>
      <c r="AF481" s="511"/>
      <c r="AG481" s="511"/>
      <c r="AH481" s="511"/>
      <c r="AI481" s="514"/>
      <c r="AJ481" s="157"/>
      <c r="AK481" s="1344"/>
      <c r="AL481" s="511"/>
      <c r="AM481" s="511"/>
      <c r="AN481" s="511"/>
      <c r="AO481" s="511"/>
      <c r="AP481" s="511"/>
      <c r="AQ481" s="1345"/>
      <c r="AR481" s="517"/>
      <c r="AS481" s="518"/>
      <c r="AT481" s="518"/>
      <c r="AU481" s="518"/>
      <c r="AV481" s="518"/>
      <c r="AW481" s="1346"/>
    </row>
    <row r="482" spans="1:49" ht="25.05" hidden="1" customHeight="1" x14ac:dyDescent="0.45">
      <c r="A482" s="609">
        <f t="shared" si="9"/>
        <v>468</v>
      </c>
      <c r="B482" s="456"/>
      <c r="C482" s="1344"/>
      <c r="D482" s="511"/>
      <c r="E482" s="511"/>
      <c r="F482" s="511"/>
      <c r="G482" s="511"/>
      <c r="H482" s="511"/>
      <c r="I482" s="511"/>
      <c r="J482" s="511"/>
      <c r="K482" s="511"/>
      <c r="L482" s="511"/>
      <c r="M482" s="511"/>
      <c r="N482" s="511"/>
      <c r="O482" s="1345"/>
      <c r="P482" s="145"/>
      <c r="Q482" s="146"/>
      <c r="R482" s="511"/>
      <c r="S482" s="511"/>
      <c r="T482" s="511"/>
      <c r="U482" s="511"/>
      <c r="V482" s="511"/>
      <c r="W482" s="511"/>
      <c r="X482" s="511"/>
      <c r="Y482" s="511"/>
      <c r="Z482" s="511"/>
      <c r="AA482" s="511"/>
      <c r="AB482" s="511"/>
      <c r="AC482" s="511"/>
      <c r="AD482" s="511"/>
      <c r="AE482" s="511"/>
      <c r="AF482" s="511"/>
      <c r="AG482" s="511"/>
      <c r="AH482" s="511"/>
      <c r="AI482" s="514"/>
      <c r="AJ482" s="157"/>
      <c r="AK482" s="1344"/>
      <c r="AL482" s="511"/>
      <c r="AM482" s="511"/>
      <c r="AN482" s="511"/>
      <c r="AO482" s="511"/>
      <c r="AP482" s="511"/>
      <c r="AQ482" s="1345"/>
      <c r="AR482" s="517"/>
      <c r="AS482" s="518"/>
      <c r="AT482" s="518"/>
      <c r="AU482" s="518"/>
      <c r="AV482" s="518"/>
      <c r="AW482" s="1346"/>
    </row>
    <row r="483" spans="1:49" ht="25.05" hidden="1" customHeight="1" x14ac:dyDescent="0.45">
      <c r="A483" s="609">
        <f t="shared" si="9"/>
        <v>469</v>
      </c>
      <c r="B483" s="456"/>
      <c r="C483" s="1344"/>
      <c r="D483" s="511"/>
      <c r="E483" s="511"/>
      <c r="F483" s="511"/>
      <c r="G483" s="511"/>
      <c r="H483" s="511"/>
      <c r="I483" s="511"/>
      <c r="J483" s="511"/>
      <c r="K483" s="511"/>
      <c r="L483" s="511"/>
      <c r="M483" s="511"/>
      <c r="N483" s="511"/>
      <c r="O483" s="1345"/>
      <c r="P483" s="145"/>
      <c r="Q483" s="146"/>
      <c r="R483" s="511"/>
      <c r="S483" s="511"/>
      <c r="T483" s="511"/>
      <c r="U483" s="511"/>
      <c r="V483" s="511"/>
      <c r="W483" s="511"/>
      <c r="X483" s="511"/>
      <c r="Y483" s="511"/>
      <c r="Z483" s="511"/>
      <c r="AA483" s="511"/>
      <c r="AB483" s="511"/>
      <c r="AC483" s="511"/>
      <c r="AD483" s="511"/>
      <c r="AE483" s="511"/>
      <c r="AF483" s="511"/>
      <c r="AG483" s="511"/>
      <c r="AH483" s="511"/>
      <c r="AI483" s="514"/>
      <c r="AJ483" s="157"/>
      <c r="AK483" s="1344"/>
      <c r="AL483" s="511"/>
      <c r="AM483" s="511"/>
      <c r="AN483" s="511"/>
      <c r="AO483" s="511"/>
      <c r="AP483" s="511"/>
      <c r="AQ483" s="1345"/>
      <c r="AR483" s="517"/>
      <c r="AS483" s="518"/>
      <c r="AT483" s="518"/>
      <c r="AU483" s="518"/>
      <c r="AV483" s="518"/>
      <c r="AW483" s="1346"/>
    </row>
    <row r="484" spans="1:49" ht="25.05" hidden="1" customHeight="1" x14ac:dyDescent="0.45">
      <c r="A484" s="609">
        <f t="shared" si="9"/>
        <v>470</v>
      </c>
      <c r="B484" s="456"/>
      <c r="C484" s="1344"/>
      <c r="D484" s="511"/>
      <c r="E484" s="511"/>
      <c r="F484" s="511"/>
      <c r="G484" s="511"/>
      <c r="H484" s="511"/>
      <c r="I484" s="511"/>
      <c r="J484" s="511"/>
      <c r="K484" s="511"/>
      <c r="L484" s="511"/>
      <c r="M484" s="511"/>
      <c r="N484" s="511"/>
      <c r="O484" s="1345"/>
      <c r="P484" s="145"/>
      <c r="Q484" s="146"/>
      <c r="R484" s="511"/>
      <c r="S484" s="511"/>
      <c r="T484" s="511"/>
      <c r="U484" s="511"/>
      <c r="V484" s="511"/>
      <c r="W484" s="511"/>
      <c r="X484" s="511"/>
      <c r="Y484" s="511"/>
      <c r="Z484" s="511"/>
      <c r="AA484" s="511"/>
      <c r="AB484" s="511"/>
      <c r="AC484" s="511"/>
      <c r="AD484" s="511"/>
      <c r="AE484" s="511"/>
      <c r="AF484" s="511"/>
      <c r="AG484" s="511"/>
      <c r="AH484" s="511"/>
      <c r="AI484" s="514"/>
      <c r="AJ484" s="157"/>
      <c r="AK484" s="1344"/>
      <c r="AL484" s="511"/>
      <c r="AM484" s="511"/>
      <c r="AN484" s="511"/>
      <c r="AO484" s="511"/>
      <c r="AP484" s="511"/>
      <c r="AQ484" s="1345"/>
      <c r="AR484" s="517"/>
      <c r="AS484" s="518"/>
      <c r="AT484" s="518"/>
      <c r="AU484" s="518"/>
      <c r="AV484" s="518"/>
      <c r="AW484" s="1346"/>
    </row>
    <row r="485" spans="1:49" ht="25.05" hidden="1" customHeight="1" x14ac:dyDescent="0.45">
      <c r="A485" s="609">
        <f t="shared" si="9"/>
        <v>471</v>
      </c>
      <c r="B485" s="456"/>
      <c r="C485" s="1344"/>
      <c r="D485" s="511"/>
      <c r="E485" s="511"/>
      <c r="F485" s="511"/>
      <c r="G485" s="511"/>
      <c r="H485" s="511"/>
      <c r="I485" s="511"/>
      <c r="J485" s="511"/>
      <c r="K485" s="511"/>
      <c r="L485" s="511"/>
      <c r="M485" s="511"/>
      <c r="N485" s="511"/>
      <c r="O485" s="1345"/>
      <c r="P485" s="145"/>
      <c r="Q485" s="146"/>
      <c r="R485" s="511"/>
      <c r="S485" s="511"/>
      <c r="T485" s="511"/>
      <c r="U485" s="511"/>
      <c r="V485" s="511"/>
      <c r="W485" s="511"/>
      <c r="X485" s="511"/>
      <c r="Y485" s="511"/>
      <c r="Z485" s="511"/>
      <c r="AA485" s="511"/>
      <c r="AB485" s="511"/>
      <c r="AC485" s="511"/>
      <c r="AD485" s="511"/>
      <c r="AE485" s="511"/>
      <c r="AF485" s="511"/>
      <c r="AG485" s="511"/>
      <c r="AH485" s="511"/>
      <c r="AI485" s="514"/>
      <c r="AJ485" s="157"/>
      <c r="AK485" s="1344"/>
      <c r="AL485" s="511"/>
      <c r="AM485" s="511"/>
      <c r="AN485" s="511"/>
      <c r="AO485" s="511"/>
      <c r="AP485" s="511"/>
      <c r="AQ485" s="1345"/>
      <c r="AR485" s="517"/>
      <c r="AS485" s="518"/>
      <c r="AT485" s="518"/>
      <c r="AU485" s="518"/>
      <c r="AV485" s="518"/>
      <c r="AW485" s="1346"/>
    </row>
    <row r="486" spans="1:49" ht="25.05" hidden="1" customHeight="1" x14ac:dyDescent="0.45">
      <c r="A486" s="609">
        <f t="shared" si="9"/>
        <v>472</v>
      </c>
      <c r="B486" s="456"/>
      <c r="C486" s="1344"/>
      <c r="D486" s="511"/>
      <c r="E486" s="511"/>
      <c r="F486" s="511"/>
      <c r="G486" s="511"/>
      <c r="H486" s="511"/>
      <c r="I486" s="511"/>
      <c r="J486" s="511"/>
      <c r="K486" s="511"/>
      <c r="L486" s="511"/>
      <c r="M486" s="511"/>
      <c r="N486" s="511"/>
      <c r="O486" s="1345"/>
      <c r="P486" s="145"/>
      <c r="Q486" s="146"/>
      <c r="R486" s="511"/>
      <c r="S486" s="511"/>
      <c r="T486" s="511"/>
      <c r="U486" s="511"/>
      <c r="V486" s="511"/>
      <c r="W486" s="511"/>
      <c r="X486" s="511"/>
      <c r="Y486" s="511"/>
      <c r="Z486" s="511"/>
      <c r="AA486" s="511"/>
      <c r="AB486" s="511"/>
      <c r="AC486" s="511"/>
      <c r="AD486" s="511"/>
      <c r="AE486" s="511"/>
      <c r="AF486" s="511"/>
      <c r="AG486" s="511"/>
      <c r="AH486" s="511"/>
      <c r="AI486" s="514"/>
      <c r="AJ486" s="157"/>
      <c r="AK486" s="1344"/>
      <c r="AL486" s="511"/>
      <c r="AM486" s="511"/>
      <c r="AN486" s="511"/>
      <c r="AO486" s="511"/>
      <c r="AP486" s="511"/>
      <c r="AQ486" s="1345"/>
      <c r="AR486" s="517"/>
      <c r="AS486" s="518"/>
      <c r="AT486" s="518"/>
      <c r="AU486" s="518"/>
      <c r="AV486" s="518"/>
      <c r="AW486" s="1346"/>
    </row>
    <row r="487" spans="1:49" ht="25.05" hidden="1" customHeight="1" x14ac:dyDescent="0.45">
      <c r="A487" s="609">
        <f t="shared" si="9"/>
        <v>473</v>
      </c>
      <c r="B487" s="456"/>
      <c r="C487" s="1344"/>
      <c r="D487" s="511"/>
      <c r="E487" s="511"/>
      <c r="F487" s="511"/>
      <c r="G487" s="511"/>
      <c r="H487" s="511"/>
      <c r="I487" s="511"/>
      <c r="J487" s="511"/>
      <c r="K487" s="511"/>
      <c r="L487" s="511"/>
      <c r="M487" s="511"/>
      <c r="N487" s="511"/>
      <c r="O487" s="1345"/>
      <c r="P487" s="145"/>
      <c r="Q487" s="146"/>
      <c r="R487" s="511"/>
      <c r="S487" s="511"/>
      <c r="T487" s="511"/>
      <c r="U487" s="511"/>
      <c r="V487" s="511"/>
      <c r="W487" s="511"/>
      <c r="X487" s="511"/>
      <c r="Y487" s="511"/>
      <c r="Z487" s="511"/>
      <c r="AA487" s="511"/>
      <c r="AB487" s="511"/>
      <c r="AC487" s="511"/>
      <c r="AD487" s="511"/>
      <c r="AE487" s="511"/>
      <c r="AF487" s="511"/>
      <c r="AG487" s="511"/>
      <c r="AH487" s="511"/>
      <c r="AI487" s="514"/>
      <c r="AJ487" s="157"/>
      <c r="AK487" s="1344"/>
      <c r="AL487" s="511"/>
      <c r="AM487" s="511"/>
      <c r="AN487" s="511"/>
      <c r="AO487" s="511"/>
      <c r="AP487" s="511"/>
      <c r="AQ487" s="1345"/>
      <c r="AR487" s="517"/>
      <c r="AS487" s="518"/>
      <c r="AT487" s="518"/>
      <c r="AU487" s="518"/>
      <c r="AV487" s="518"/>
      <c r="AW487" s="1346"/>
    </row>
    <row r="488" spans="1:49" ht="25.05" hidden="1" customHeight="1" x14ac:dyDescent="0.45">
      <c r="A488" s="609">
        <f t="shared" si="9"/>
        <v>474</v>
      </c>
      <c r="B488" s="456"/>
      <c r="C488" s="1344"/>
      <c r="D488" s="511"/>
      <c r="E488" s="511"/>
      <c r="F488" s="511"/>
      <c r="G488" s="511"/>
      <c r="H488" s="511"/>
      <c r="I488" s="511"/>
      <c r="J488" s="511"/>
      <c r="K488" s="511"/>
      <c r="L488" s="511"/>
      <c r="M488" s="511"/>
      <c r="N488" s="511"/>
      <c r="O488" s="1345"/>
      <c r="P488" s="145"/>
      <c r="Q488" s="146"/>
      <c r="R488" s="511"/>
      <c r="S488" s="511"/>
      <c r="T488" s="511"/>
      <c r="U488" s="511"/>
      <c r="V488" s="511"/>
      <c r="W488" s="511"/>
      <c r="X488" s="511"/>
      <c r="Y488" s="511"/>
      <c r="Z488" s="511"/>
      <c r="AA488" s="511"/>
      <c r="AB488" s="511"/>
      <c r="AC488" s="511"/>
      <c r="AD488" s="511"/>
      <c r="AE488" s="511"/>
      <c r="AF488" s="511"/>
      <c r="AG488" s="511"/>
      <c r="AH488" s="511"/>
      <c r="AI488" s="514"/>
      <c r="AJ488" s="157"/>
      <c r="AK488" s="1344"/>
      <c r="AL488" s="511"/>
      <c r="AM488" s="511"/>
      <c r="AN488" s="511"/>
      <c r="AO488" s="511"/>
      <c r="AP488" s="511"/>
      <c r="AQ488" s="1345"/>
      <c r="AR488" s="517"/>
      <c r="AS488" s="518"/>
      <c r="AT488" s="518"/>
      <c r="AU488" s="518"/>
      <c r="AV488" s="518"/>
      <c r="AW488" s="1346"/>
    </row>
    <row r="489" spans="1:49" ht="25.05" hidden="1" customHeight="1" x14ac:dyDescent="0.45">
      <c r="A489" s="609">
        <f t="shared" si="9"/>
        <v>475</v>
      </c>
      <c r="B489" s="456"/>
      <c r="C489" s="1344"/>
      <c r="D489" s="511"/>
      <c r="E489" s="511"/>
      <c r="F489" s="511"/>
      <c r="G489" s="511"/>
      <c r="H489" s="511"/>
      <c r="I489" s="511"/>
      <c r="J489" s="511"/>
      <c r="K489" s="511"/>
      <c r="L489" s="511"/>
      <c r="M489" s="511"/>
      <c r="N489" s="511"/>
      <c r="O489" s="1345"/>
      <c r="P489" s="145"/>
      <c r="Q489" s="146"/>
      <c r="R489" s="511"/>
      <c r="S489" s="511"/>
      <c r="T489" s="511"/>
      <c r="U489" s="511"/>
      <c r="V489" s="511"/>
      <c r="W489" s="511"/>
      <c r="X489" s="511"/>
      <c r="Y489" s="511"/>
      <c r="Z489" s="511"/>
      <c r="AA489" s="511"/>
      <c r="AB489" s="511"/>
      <c r="AC489" s="511"/>
      <c r="AD489" s="511"/>
      <c r="AE489" s="511"/>
      <c r="AF489" s="511"/>
      <c r="AG489" s="511"/>
      <c r="AH489" s="511"/>
      <c r="AI489" s="514"/>
      <c r="AJ489" s="157"/>
      <c r="AK489" s="1344"/>
      <c r="AL489" s="511"/>
      <c r="AM489" s="511"/>
      <c r="AN489" s="511"/>
      <c r="AO489" s="511"/>
      <c r="AP489" s="511"/>
      <c r="AQ489" s="1345"/>
      <c r="AR489" s="517"/>
      <c r="AS489" s="518"/>
      <c r="AT489" s="518"/>
      <c r="AU489" s="518"/>
      <c r="AV489" s="518"/>
      <c r="AW489" s="1346"/>
    </row>
    <row r="490" spans="1:49" ht="25.05" hidden="1" customHeight="1" x14ac:dyDescent="0.45">
      <c r="A490" s="609">
        <f t="shared" si="9"/>
        <v>476</v>
      </c>
      <c r="B490" s="456"/>
      <c r="C490" s="1344"/>
      <c r="D490" s="511"/>
      <c r="E490" s="511"/>
      <c r="F490" s="511"/>
      <c r="G490" s="511"/>
      <c r="H490" s="511"/>
      <c r="I490" s="511"/>
      <c r="J490" s="511"/>
      <c r="K490" s="511"/>
      <c r="L490" s="511"/>
      <c r="M490" s="511"/>
      <c r="N490" s="511"/>
      <c r="O490" s="1345"/>
      <c r="P490" s="145"/>
      <c r="Q490" s="146"/>
      <c r="R490" s="511"/>
      <c r="S490" s="511"/>
      <c r="T490" s="511"/>
      <c r="U490" s="511"/>
      <c r="V490" s="511"/>
      <c r="W490" s="511"/>
      <c r="X490" s="511"/>
      <c r="Y490" s="511"/>
      <c r="Z490" s="511"/>
      <c r="AA490" s="511"/>
      <c r="AB490" s="511"/>
      <c r="AC490" s="511"/>
      <c r="AD490" s="511"/>
      <c r="AE490" s="511"/>
      <c r="AF490" s="511"/>
      <c r="AG490" s="511"/>
      <c r="AH490" s="511"/>
      <c r="AI490" s="514"/>
      <c r="AJ490" s="157"/>
      <c r="AK490" s="1344"/>
      <c r="AL490" s="511"/>
      <c r="AM490" s="511"/>
      <c r="AN490" s="511"/>
      <c r="AO490" s="511"/>
      <c r="AP490" s="511"/>
      <c r="AQ490" s="1345"/>
      <c r="AR490" s="517"/>
      <c r="AS490" s="518"/>
      <c r="AT490" s="518"/>
      <c r="AU490" s="518"/>
      <c r="AV490" s="518"/>
      <c r="AW490" s="1346"/>
    </row>
    <row r="491" spans="1:49" ht="25.05" hidden="1" customHeight="1" x14ac:dyDescent="0.45">
      <c r="A491" s="609">
        <f t="shared" si="9"/>
        <v>477</v>
      </c>
      <c r="B491" s="456"/>
      <c r="C491" s="1344"/>
      <c r="D491" s="511"/>
      <c r="E491" s="511"/>
      <c r="F491" s="511"/>
      <c r="G491" s="511"/>
      <c r="H491" s="511"/>
      <c r="I491" s="511"/>
      <c r="J491" s="511"/>
      <c r="K491" s="511"/>
      <c r="L491" s="511"/>
      <c r="M491" s="511"/>
      <c r="N491" s="511"/>
      <c r="O491" s="1345"/>
      <c r="P491" s="145"/>
      <c r="Q491" s="146"/>
      <c r="R491" s="511"/>
      <c r="S491" s="511"/>
      <c r="T491" s="511"/>
      <c r="U491" s="511"/>
      <c r="V491" s="511"/>
      <c r="W491" s="511"/>
      <c r="X491" s="511"/>
      <c r="Y491" s="511"/>
      <c r="Z491" s="511"/>
      <c r="AA491" s="511"/>
      <c r="AB491" s="511"/>
      <c r="AC491" s="511"/>
      <c r="AD491" s="511"/>
      <c r="AE491" s="511"/>
      <c r="AF491" s="511"/>
      <c r="AG491" s="511"/>
      <c r="AH491" s="511"/>
      <c r="AI491" s="514"/>
      <c r="AJ491" s="157"/>
      <c r="AK491" s="1344"/>
      <c r="AL491" s="511"/>
      <c r="AM491" s="511"/>
      <c r="AN491" s="511"/>
      <c r="AO491" s="511"/>
      <c r="AP491" s="511"/>
      <c r="AQ491" s="1345"/>
      <c r="AR491" s="517"/>
      <c r="AS491" s="518"/>
      <c r="AT491" s="518"/>
      <c r="AU491" s="518"/>
      <c r="AV491" s="518"/>
      <c r="AW491" s="1346"/>
    </row>
    <row r="492" spans="1:49" ht="25.05" hidden="1" customHeight="1" x14ac:dyDescent="0.45">
      <c r="A492" s="609">
        <f t="shared" si="9"/>
        <v>478</v>
      </c>
      <c r="B492" s="456"/>
      <c r="C492" s="1344"/>
      <c r="D492" s="511"/>
      <c r="E492" s="511"/>
      <c r="F492" s="511"/>
      <c r="G492" s="511"/>
      <c r="H492" s="511"/>
      <c r="I492" s="511"/>
      <c r="J492" s="511"/>
      <c r="K492" s="511"/>
      <c r="L492" s="511"/>
      <c r="M492" s="511"/>
      <c r="N492" s="511"/>
      <c r="O492" s="1345"/>
      <c r="P492" s="145"/>
      <c r="Q492" s="146"/>
      <c r="R492" s="511"/>
      <c r="S492" s="511"/>
      <c r="T492" s="511"/>
      <c r="U492" s="511"/>
      <c r="V492" s="511"/>
      <c r="W492" s="511"/>
      <c r="X492" s="511"/>
      <c r="Y492" s="511"/>
      <c r="Z492" s="511"/>
      <c r="AA492" s="511"/>
      <c r="AB492" s="511"/>
      <c r="AC492" s="511"/>
      <c r="AD492" s="511"/>
      <c r="AE492" s="511"/>
      <c r="AF492" s="511"/>
      <c r="AG492" s="511"/>
      <c r="AH492" s="511"/>
      <c r="AI492" s="514"/>
      <c r="AJ492" s="157"/>
      <c r="AK492" s="1344"/>
      <c r="AL492" s="511"/>
      <c r="AM492" s="511"/>
      <c r="AN492" s="511"/>
      <c r="AO492" s="511"/>
      <c r="AP492" s="511"/>
      <c r="AQ492" s="1345"/>
      <c r="AR492" s="517"/>
      <c r="AS492" s="518"/>
      <c r="AT492" s="518"/>
      <c r="AU492" s="518"/>
      <c r="AV492" s="518"/>
      <c r="AW492" s="1346"/>
    </row>
    <row r="493" spans="1:49" ht="25.05" hidden="1" customHeight="1" x14ac:dyDescent="0.45">
      <c r="A493" s="609">
        <f t="shared" si="9"/>
        <v>479</v>
      </c>
      <c r="B493" s="456"/>
      <c r="C493" s="1344"/>
      <c r="D493" s="511"/>
      <c r="E493" s="511"/>
      <c r="F493" s="511"/>
      <c r="G493" s="511"/>
      <c r="H493" s="511"/>
      <c r="I493" s="511"/>
      <c r="J493" s="511"/>
      <c r="K493" s="511"/>
      <c r="L493" s="511"/>
      <c r="M493" s="511"/>
      <c r="N493" s="511"/>
      <c r="O493" s="1345"/>
      <c r="P493" s="145"/>
      <c r="Q493" s="146"/>
      <c r="R493" s="511"/>
      <c r="S493" s="511"/>
      <c r="T493" s="511"/>
      <c r="U493" s="511"/>
      <c r="V493" s="511"/>
      <c r="W493" s="511"/>
      <c r="X493" s="511"/>
      <c r="Y493" s="511"/>
      <c r="Z493" s="511"/>
      <c r="AA493" s="511"/>
      <c r="AB493" s="511"/>
      <c r="AC493" s="511"/>
      <c r="AD493" s="511"/>
      <c r="AE493" s="511"/>
      <c r="AF493" s="511"/>
      <c r="AG493" s="511"/>
      <c r="AH493" s="511"/>
      <c r="AI493" s="514"/>
      <c r="AJ493" s="157"/>
      <c r="AK493" s="1344"/>
      <c r="AL493" s="511"/>
      <c r="AM493" s="511"/>
      <c r="AN493" s="511"/>
      <c r="AO493" s="511"/>
      <c r="AP493" s="511"/>
      <c r="AQ493" s="1345"/>
      <c r="AR493" s="517"/>
      <c r="AS493" s="518"/>
      <c r="AT493" s="518"/>
      <c r="AU493" s="518"/>
      <c r="AV493" s="518"/>
      <c r="AW493" s="1346"/>
    </row>
    <row r="494" spans="1:49" ht="25.05" hidden="1" customHeight="1" x14ac:dyDescent="0.45">
      <c r="A494" s="609">
        <f t="shared" si="9"/>
        <v>480</v>
      </c>
      <c r="B494" s="456"/>
      <c r="C494" s="1344"/>
      <c r="D494" s="511"/>
      <c r="E494" s="511"/>
      <c r="F494" s="511"/>
      <c r="G494" s="511"/>
      <c r="H494" s="511"/>
      <c r="I494" s="511"/>
      <c r="J494" s="511"/>
      <c r="K494" s="511"/>
      <c r="L494" s="511"/>
      <c r="M494" s="511"/>
      <c r="N494" s="511"/>
      <c r="O494" s="1345"/>
      <c r="P494" s="145"/>
      <c r="Q494" s="146"/>
      <c r="R494" s="511"/>
      <c r="S494" s="511"/>
      <c r="T494" s="511"/>
      <c r="U494" s="511"/>
      <c r="V494" s="511"/>
      <c r="W494" s="511"/>
      <c r="X494" s="511"/>
      <c r="Y494" s="511"/>
      <c r="Z494" s="511"/>
      <c r="AA494" s="511"/>
      <c r="AB494" s="511"/>
      <c r="AC494" s="511"/>
      <c r="AD494" s="511"/>
      <c r="AE494" s="511"/>
      <c r="AF494" s="511"/>
      <c r="AG494" s="511"/>
      <c r="AH494" s="511"/>
      <c r="AI494" s="514"/>
      <c r="AJ494" s="157"/>
      <c r="AK494" s="1344"/>
      <c r="AL494" s="511"/>
      <c r="AM494" s="511"/>
      <c r="AN494" s="511"/>
      <c r="AO494" s="511"/>
      <c r="AP494" s="511"/>
      <c r="AQ494" s="1345"/>
      <c r="AR494" s="517"/>
      <c r="AS494" s="518"/>
      <c r="AT494" s="518"/>
      <c r="AU494" s="518"/>
      <c r="AV494" s="518"/>
      <c r="AW494" s="1346"/>
    </row>
    <row r="495" spans="1:49" ht="25.05" hidden="1" customHeight="1" x14ac:dyDescent="0.45">
      <c r="A495" s="609">
        <f t="shared" si="9"/>
        <v>481</v>
      </c>
      <c r="B495" s="456"/>
      <c r="C495" s="1344"/>
      <c r="D495" s="511"/>
      <c r="E495" s="511"/>
      <c r="F495" s="511"/>
      <c r="G495" s="511"/>
      <c r="H495" s="511"/>
      <c r="I495" s="511"/>
      <c r="J495" s="511"/>
      <c r="K495" s="511"/>
      <c r="L495" s="511"/>
      <c r="M495" s="511"/>
      <c r="N495" s="511"/>
      <c r="O495" s="1345"/>
      <c r="P495" s="145"/>
      <c r="Q495" s="146"/>
      <c r="R495" s="511"/>
      <c r="S495" s="511"/>
      <c r="T495" s="511"/>
      <c r="U495" s="511"/>
      <c r="V495" s="511"/>
      <c r="W495" s="511"/>
      <c r="X495" s="511"/>
      <c r="Y495" s="511"/>
      <c r="Z495" s="511"/>
      <c r="AA495" s="511"/>
      <c r="AB495" s="511"/>
      <c r="AC495" s="511"/>
      <c r="AD495" s="511"/>
      <c r="AE495" s="511"/>
      <c r="AF495" s="511"/>
      <c r="AG495" s="511"/>
      <c r="AH495" s="511"/>
      <c r="AI495" s="514"/>
      <c r="AJ495" s="157"/>
      <c r="AK495" s="1344"/>
      <c r="AL495" s="511"/>
      <c r="AM495" s="511"/>
      <c r="AN495" s="511"/>
      <c r="AO495" s="511"/>
      <c r="AP495" s="511"/>
      <c r="AQ495" s="1345"/>
      <c r="AR495" s="517"/>
      <c r="AS495" s="518"/>
      <c r="AT495" s="518"/>
      <c r="AU495" s="518"/>
      <c r="AV495" s="518"/>
      <c r="AW495" s="1346"/>
    </row>
    <row r="496" spans="1:49" ht="25.05" hidden="1" customHeight="1" x14ac:dyDescent="0.45">
      <c r="A496" s="609">
        <f t="shared" si="9"/>
        <v>482</v>
      </c>
      <c r="B496" s="456"/>
      <c r="C496" s="1344"/>
      <c r="D496" s="511"/>
      <c r="E496" s="511"/>
      <c r="F496" s="511"/>
      <c r="G496" s="511"/>
      <c r="H496" s="511"/>
      <c r="I496" s="511"/>
      <c r="J496" s="511"/>
      <c r="K496" s="511"/>
      <c r="L496" s="511"/>
      <c r="M496" s="511"/>
      <c r="N496" s="511"/>
      <c r="O496" s="1345"/>
      <c r="P496" s="145"/>
      <c r="Q496" s="146"/>
      <c r="R496" s="511"/>
      <c r="S496" s="511"/>
      <c r="T496" s="511"/>
      <c r="U496" s="511"/>
      <c r="V496" s="511"/>
      <c r="W496" s="511"/>
      <c r="X496" s="511"/>
      <c r="Y496" s="511"/>
      <c r="Z496" s="511"/>
      <c r="AA496" s="511"/>
      <c r="AB496" s="511"/>
      <c r="AC496" s="511"/>
      <c r="AD496" s="511"/>
      <c r="AE496" s="511"/>
      <c r="AF496" s="511"/>
      <c r="AG496" s="511"/>
      <c r="AH496" s="511"/>
      <c r="AI496" s="514"/>
      <c r="AJ496" s="157"/>
      <c r="AK496" s="1344"/>
      <c r="AL496" s="511"/>
      <c r="AM496" s="511"/>
      <c r="AN496" s="511"/>
      <c r="AO496" s="511"/>
      <c r="AP496" s="511"/>
      <c r="AQ496" s="1345"/>
      <c r="AR496" s="517"/>
      <c r="AS496" s="518"/>
      <c r="AT496" s="518"/>
      <c r="AU496" s="518"/>
      <c r="AV496" s="518"/>
      <c r="AW496" s="1346"/>
    </row>
    <row r="497" spans="1:49" ht="25.05" hidden="1" customHeight="1" x14ac:dyDescent="0.45">
      <c r="A497" s="609">
        <f t="shared" si="9"/>
        <v>483</v>
      </c>
      <c r="B497" s="456"/>
      <c r="C497" s="1344"/>
      <c r="D497" s="511"/>
      <c r="E497" s="511"/>
      <c r="F497" s="511"/>
      <c r="G497" s="511"/>
      <c r="H497" s="511"/>
      <c r="I497" s="511"/>
      <c r="J497" s="511"/>
      <c r="K497" s="511"/>
      <c r="L497" s="511"/>
      <c r="M497" s="511"/>
      <c r="N497" s="511"/>
      <c r="O497" s="1345"/>
      <c r="P497" s="145"/>
      <c r="Q497" s="146"/>
      <c r="R497" s="511"/>
      <c r="S497" s="511"/>
      <c r="T497" s="511"/>
      <c r="U497" s="511"/>
      <c r="V497" s="511"/>
      <c r="W497" s="511"/>
      <c r="X497" s="511"/>
      <c r="Y497" s="511"/>
      <c r="Z497" s="511"/>
      <c r="AA497" s="511"/>
      <c r="AB497" s="511"/>
      <c r="AC497" s="511"/>
      <c r="AD497" s="511"/>
      <c r="AE497" s="511"/>
      <c r="AF497" s="511"/>
      <c r="AG497" s="511"/>
      <c r="AH497" s="511"/>
      <c r="AI497" s="514"/>
      <c r="AJ497" s="157"/>
      <c r="AK497" s="1344"/>
      <c r="AL497" s="511"/>
      <c r="AM497" s="511"/>
      <c r="AN497" s="511"/>
      <c r="AO497" s="511"/>
      <c r="AP497" s="511"/>
      <c r="AQ497" s="1345"/>
      <c r="AR497" s="517"/>
      <c r="AS497" s="518"/>
      <c r="AT497" s="518"/>
      <c r="AU497" s="518"/>
      <c r="AV497" s="518"/>
      <c r="AW497" s="1346"/>
    </row>
    <row r="498" spans="1:49" ht="25.05" hidden="1" customHeight="1" x14ac:dyDescent="0.45">
      <c r="A498" s="609">
        <f t="shared" si="9"/>
        <v>484</v>
      </c>
      <c r="B498" s="456"/>
      <c r="C498" s="1344"/>
      <c r="D498" s="511"/>
      <c r="E498" s="511"/>
      <c r="F498" s="511"/>
      <c r="G498" s="511"/>
      <c r="H498" s="511"/>
      <c r="I498" s="511"/>
      <c r="J498" s="511"/>
      <c r="K498" s="511"/>
      <c r="L498" s="511"/>
      <c r="M498" s="511"/>
      <c r="N498" s="511"/>
      <c r="O498" s="1345"/>
      <c r="P498" s="145"/>
      <c r="Q498" s="146"/>
      <c r="R498" s="511"/>
      <c r="S498" s="511"/>
      <c r="T498" s="511"/>
      <c r="U498" s="511"/>
      <c r="V498" s="511"/>
      <c r="W498" s="511"/>
      <c r="X498" s="511"/>
      <c r="Y498" s="511"/>
      <c r="Z498" s="511"/>
      <c r="AA498" s="511"/>
      <c r="AB498" s="511"/>
      <c r="AC498" s="511"/>
      <c r="AD498" s="511"/>
      <c r="AE498" s="511"/>
      <c r="AF498" s="511"/>
      <c r="AG498" s="511"/>
      <c r="AH498" s="511"/>
      <c r="AI498" s="514"/>
      <c r="AJ498" s="157"/>
      <c r="AK498" s="1344"/>
      <c r="AL498" s="511"/>
      <c r="AM498" s="511"/>
      <c r="AN498" s="511"/>
      <c r="AO498" s="511"/>
      <c r="AP498" s="511"/>
      <c r="AQ498" s="1345"/>
      <c r="AR498" s="517"/>
      <c r="AS498" s="518"/>
      <c r="AT498" s="518"/>
      <c r="AU498" s="518"/>
      <c r="AV498" s="518"/>
      <c r="AW498" s="1346"/>
    </row>
    <row r="499" spans="1:49" ht="25.05" hidden="1" customHeight="1" x14ac:dyDescent="0.45">
      <c r="A499" s="609">
        <f t="shared" si="9"/>
        <v>485</v>
      </c>
      <c r="B499" s="456"/>
      <c r="C499" s="1344"/>
      <c r="D499" s="511"/>
      <c r="E499" s="511"/>
      <c r="F499" s="511"/>
      <c r="G499" s="511"/>
      <c r="H499" s="511"/>
      <c r="I499" s="511"/>
      <c r="J499" s="511"/>
      <c r="K499" s="511"/>
      <c r="L499" s="511"/>
      <c r="M499" s="511"/>
      <c r="N499" s="511"/>
      <c r="O499" s="1345"/>
      <c r="P499" s="145"/>
      <c r="Q499" s="146"/>
      <c r="R499" s="511"/>
      <c r="S499" s="511"/>
      <c r="T499" s="511"/>
      <c r="U499" s="511"/>
      <c r="V499" s="511"/>
      <c r="W499" s="511"/>
      <c r="X499" s="511"/>
      <c r="Y499" s="511"/>
      <c r="Z499" s="511"/>
      <c r="AA499" s="511"/>
      <c r="AB499" s="511"/>
      <c r="AC499" s="511"/>
      <c r="AD499" s="511"/>
      <c r="AE499" s="511"/>
      <c r="AF499" s="511"/>
      <c r="AG499" s="511"/>
      <c r="AH499" s="511"/>
      <c r="AI499" s="514"/>
      <c r="AJ499" s="157"/>
      <c r="AK499" s="1344"/>
      <c r="AL499" s="511"/>
      <c r="AM499" s="511"/>
      <c r="AN499" s="511"/>
      <c r="AO499" s="511"/>
      <c r="AP499" s="511"/>
      <c r="AQ499" s="1345"/>
      <c r="AR499" s="517"/>
      <c r="AS499" s="518"/>
      <c r="AT499" s="518"/>
      <c r="AU499" s="518"/>
      <c r="AV499" s="518"/>
      <c r="AW499" s="1346"/>
    </row>
    <row r="500" spans="1:49" ht="25.05" hidden="1" customHeight="1" x14ac:dyDescent="0.45">
      <c r="A500" s="612">
        <f t="shared" si="9"/>
        <v>486</v>
      </c>
      <c r="B500" s="643"/>
      <c r="C500" s="1353"/>
      <c r="D500" s="1354"/>
      <c r="E500" s="1354"/>
      <c r="F500" s="1354"/>
      <c r="G500" s="1354"/>
      <c r="H500" s="1354"/>
      <c r="I500" s="1354"/>
      <c r="J500" s="1354"/>
      <c r="K500" s="1354"/>
      <c r="L500" s="1354"/>
      <c r="M500" s="1354"/>
      <c r="N500" s="1354"/>
      <c r="O500" s="1355"/>
      <c r="P500" s="160"/>
      <c r="Q500" s="161"/>
      <c r="R500" s="1354"/>
      <c r="S500" s="1354"/>
      <c r="T500" s="1354"/>
      <c r="U500" s="1354"/>
      <c r="V500" s="1354"/>
      <c r="W500" s="1354"/>
      <c r="X500" s="1354"/>
      <c r="Y500" s="1354"/>
      <c r="Z500" s="1354"/>
      <c r="AA500" s="1354"/>
      <c r="AB500" s="1354"/>
      <c r="AC500" s="1354"/>
      <c r="AD500" s="1354"/>
      <c r="AE500" s="1354"/>
      <c r="AF500" s="1354"/>
      <c r="AG500" s="1354"/>
      <c r="AH500" s="1354"/>
      <c r="AI500" s="1356"/>
      <c r="AJ500" s="162"/>
      <c r="AK500" s="1353"/>
      <c r="AL500" s="1354"/>
      <c r="AM500" s="1354"/>
      <c r="AN500" s="1354"/>
      <c r="AO500" s="1354"/>
      <c r="AP500" s="1354"/>
      <c r="AQ500" s="1355"/>
      <c r="AR500" s="1357"/>
      <c r="AS500" s="1358"/>
      <c r="AT500" s="1358"/>
      <c r="AU500" s="1358"/>
      <c r="AV500" s="1358"/>
      <c r="AW500" s="1359"/>
    </row>
    <row r="501" spans="1:49" ht="3.5" customHeight="1" thickBot="1" x14ac:dyDescent="0.5"/>
    <row r="502" spans="1:49" ht="3.5" customHeight="1" thickTop="1" x14ac:dyDescent="0.45">
      <c r="A502" s="153"/>
      <c r="B502" s="153"/>
      <c r="C502" s="153"/>
      <c r="D502" s="153"/>
      <c r="E502" s="153"/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  <c r="AJ502" s="153"/>
      <c r="AK502" s="153"/>
      <c r="AL502" s="153"/>
      <c r="AM502" s="153"/>
      <c r="AN502" s="153"/>
      <c r="AO502" s="153"/>
      <c r="AP502" s="153"/>
      <c r="AQ502" s="153"/>
      <c r="AR502" s="153"/>
      <c r="AS502" s="153"/>
      <c r="AT502" s="153"/>
      <c r="AU502" s="153"/>
      <c r="AV502" s="153"/>
      <c r="AW502" s="153"/>
    </row>
    <row r="503" spans="1:49" ht="14.25" customHeight="1" x14ac:dyDescent="0.45">
      <c r="A503" s="1433" t="s">
        <v>1148</v>
      </c>
      <c r="B503" s="1434"/>
      <c r="C503" s="1480" t="s">
        <v>2091</v>
      </c>
      <c r="D503" s="1481"/>
      <c r="E503" s="1481"/>
      <c r="F503" s="1481"/>
      <c r="G503" s="1481"/>
      <c r="H503" s="1481"/>
      <c r="I503" s="1481"/>
      <c r="J503" s="1481"/>
      <c r="K503" s="1481"/>
      <c r="L503" s="1481"/>
      <c r="M503" s="1481"/>
      <c r="N503" s="1481"/>
      <c r="O503" s="1481"/>
      <c r="P503" s="1481"/>
      <c r="Q503" s="1481"/>
      <c r="R503" s="1481"/>
      <c r="S503" s="1481"/>
      <c r="T503" s="1481"/>
      <c r="U503" s="1482"/>
      <c r="V503" s="1474" t="s">
        <v>2015</v>
      </c>
      <c r="W503" s="1475"/>
      <c r="X503" s="1475"/>
      <c r="Y503" s="1475"/>
      <c r="Z503" s="1475"/>
      <c r="AA503" s="1475"/>
      <c r="AB503" s="1475"/>
      <c r="AC503" s="1475"/>
      <c r="AD503" s="1475"/>
      <c r="AE503" s="1475"/>
      <c r="AF503" s="1475"/>
      <c r="AG503" s="1475"/>
      <c r="AH503" s="1475"/>
      <c r="AI503" s="1475"/>
      <c r="AJ503" s="1475"/>
      <c r="AK503" s="1475"/>
      <c r="AL503" s="1475"/>
      <c r="AM503" s="1475"/>
      <c r="AN503" s="1476"/>
      <c r="AO503" s="1477" t="s">
        <v>1303</v>
      </c>
      <c r="AP503" s="1475"/>
      <c r="AQ503" s="1475"/>
      <c r="AR503" s="1475"/>
      <c r="AS503" s="1475"/>
      <c r="AT503" s="1475"/>
      <c r="AU503" s="1475"/>
      <c r="AV503" s="1475"/>
      <c r="AW503" s="1476"/>
    </row>
    <row r="504" spans="1:49" ht="14.25" customHeight="1" x14ac:dyDescent="0.45">
      <c r="A504" s="1421"/>
      <c r="B504" s="1422"/>
      <c r="C504" s="1483"/>
      <c r="D504" s="1484"/>
      <c r="E504" s="1484"/>
      <c r="F504" s="1484"/>
      <c r="G504" s="1484"/>
      <c r="H504" s="1484"/>
      <c r="I504" s="1484"/>
      <c r="J504" s="1484"/>
      <c r="K504" s="1484"/>
      <c r="L504" s="1484"/>
      <c r="M504" s="1484"/>
      <c r="N504" s="1484"/>
      <c r="O504" s="1484"/>
      <c r="P504" s="1484"/>
      <c r="Q504" s="1484"/>
      <c r="R504" s="1484"/>
      <c r="S504" s="1484"/>
      <c r="T504" s="1484"/>
      <c r="U504" s="1485"/>
      <c r="V504" s="1478" t="s">
        <v>2092</v>
      </c>
      <c r="W504" s="1386"/>
      <c r="X504" s="1386"/>
      <c r="Y504" s="1386"/>
      <c r="Z504" s="1386"/>
      <c r="AA504" s="1386"/>
      <c r="AB504" s="1386" t="s">
        <v>2036</v>
      </c>
      <c r="AC504" s="1386"/>
      <c r="AD504" s="1386"/>
      <c r="AE504" s="1386"/>
      <c r="AF504" s="1386"/>
      <c r="AG504" s="1386"/>
      <c r="AH504" s="1386"/>
      <c r="AI504" s="1386"/>
      <c r="AJ504" s="1386"/>
      <c r="AK504" s="1386"/>
      <c r="AL504" s="1386"/>
      <c r="AM504" s="1386"/>
      <c r="AN504" s="1387"/>
      <c r="AO504" s="1479" t="s">
        <v>1959</v>
      </c>
      <c r="AP504" s="1386"/>
      <c r="AQ504" s="1386"/>
      <c r="AR504" s="1386" t="s">
        <v>1960</v>
      </c>
      <c r="AS504" s="1386"/>
      <c r="AT504" s="1386"/>
      <c r="AU504" s="1386"/>
      <c r="AV504" s="1386"/>
      <c r="AW504" s="1387"/>
    </row>
    <row r="505" spans="1:49" ht="23" customHeight="1" x14ac:dyDescent="0.45">
      <c r="A505" s="1433" t="s">
        <v>1229</v>
      </c>
      <c r="B505" s="1434"/>
      <c r="C505" s="1486"/>
      <c r="D505" s="1487"/>
      <c r="E505" s="1487"/>
      <c r="F505" s="1487"/>
      <c r="G505" s="1487"/>
      <c r="H505" s="1487"/>
      <c r="I505" s="1487"/>
      <c r="J505" s="1487"/>
      <c r="K505" s="1487"/>
      <c r="L505" s="1487"/>
      <c r="M505" s="1487"/>
      <c r="N505" s="1487"/>
      <c r="O505" s="1487"/>
      <c r="P505" s="1487"/>
      <c r="Q505" s="1487"/>
      <c r="R505" s="1487"/>
      <c r="S505" s="1487"/>
      <c r="T505" s="1487"/>
      <c r="U505" s="1488"/>
      <c r="V505" s="1470"/>
      <c r="W505" s="1471"/>
      <c r="X505" s="1471"/>
      <c r="Y505" s="1471"/>
      <c r="Z505" s="1471"/>
      <c r="AA505" s="1471"/>
      <c r="AB505" s="1471"/>
      <c r="AC505" s="1471"/>
      <c r="AD505" s="1471"/>
      <c r="AE505" s="1471"/>
      <c r="AF505" s="1471"/>
      <c r="AG505" s="1471"/>
      <c r="AH505" s="1471"/>
      <c r="AI505" s="1471"/>
      <c r="AJ505" s="1471"/>
      <c r="AK505" s="1471"/>
      <c r="AL505" s="1471"/>
      <c r="AM505" s="1471"/>
      <c r="AN505" s="1472"/>
      <c r="AO505" s="1473"/>
      <c r="AP505" s="1388"/>
      <c r="AQ505" s="1388"/>
      <c r="AR505" s="1388"/>
      <c r="AS505" s="1388"/>
      <c r="AT505" s="1388"/>
      <c r="AU505" s="1388"/>
      <c r="AV505" s="1388"/>
      <c r="AW505" s="1389"/>
    </row>
    <row r="506" spans="1:49" ht="23" customHeight="1" x14ac:dyDescent="0.45">
      <c r="A506" s="1427" t="s">
        <v>1245</v>
      </c>
      <c r="B506" s="1428"/>
      <c r="C506" s="1380"/>
      <c r="D506" s="1381"/>
      <c r="E506" s="1381"/>
      <c r="F506" s="1381"/>
      <c r="G506" s="1381"/>
      <c r="H506" s="1381"/>
      <c r="I506" s="1381"/>
      <c r="J506" s="1381"/>
      <c r="K506" s="1381"/>
      <c r="L506" s="1381"/>
      <c r="M506" s="1381"/>
      <c r="N506" s="1381"/>
      <c r="O506" s="1381"/>
      <c r="P506" s="1381"/>
      <c r="Q506" s="1381"/>
      <c r="R506" s="1381"/>
      <c r="S506" s="1381"/>
      <c r="T506" s="1381"/>
      <c r="U506" s="1382"/>
      <c r="V506" s="1429"/>
      <c r="W506" s="1430"/>
      <c r="X506" s="1430"/>
      <c r="Y506" s="1430"/>
      <c r="Z506" s="1430"/>
      <c r="AA506" s="1430"/>
      <c r="AB506" s="1430"/>
      <c r="AC506" s="1430"/>
      <c r="AD506" s="1430"/>
      <c r="AE506" s="1430"/>
      <c r="AF506" s="1430"/>
      <c r="AG506" s="1430"/>
      <c r="AH506" s="1430"/>
      <c r="AI506" s="1430"/>
      <c r="AJ506" s="1430"/>
      <c r="AK506" s="1430"/>
      <c r="AL506" s="1430"/>
      <c r="AM506" s="1430"/>
      <c r="AN506" s="1431"/>
      <c r="AO506" s="1432"/>
      <c r="AP506" s="1390"/>
      <c r="AQ506" s="1390"/>
      <c r="AR506" s="1390"/>
      <c r="AS506" s="1390"/>
      <c r="AT506" s="1390"/>
      <c r="AU506" s="1390"/>
      <c r="AV506" s="1390"/>
      <c r="AW506" s="1391"/>
    </row>
    <row r="507" spans="1:49" ht="23" customHeight="1" x14ac:dyDescent="0.45">
      <c r="A507" s="1427" t="s">
        <v>1260</v>
      </c>
      <c r="B507" s="1428"/>
      <c r="C507" s="1380"/>
      <c r="D507" s="1381"/>
      <c r="E507" s="1381"/>
      <c r="F507" s="1381"/>
      <c r="G507" s="1381"/>
      <c r="H507" s="1381"/>
      <c r="I507" s="1381"/>
      <c r="J507" s="1381"/>
      <c r="K507" s="1381"/>
      <c r="L507" s="1381"/>
      <c r="M507" s="1381"/>
      <c r="N507" s="1381"/>
      <c r="O507" s="1381"/>
      <c r="P507" s="1381"/>
      <c r="Q507" s="1381"/>
      <c r="R507" s="1381"/>
      <c r="S507" s="1381"/>
      <c r="T507" s="1381"/>
      <c r="U507" s="1382"/>
      <c r="V507" s="1429"/>
      <c r="W507" s="1430"/>
      <c r="X507" s="1430"/>
      <c r="Y507" s="1430"/>
      <c r="Z507" s="1430"/>
      <c r="AA507" s="1430"/>
      <c r="AB507" s="1430"/>
      <c r="AC507" s="1430"/>
      <c r="AD507" s="1430"/>
      <c r="AE507" s="1430"/>
      <c r="AF507" s="1430"/>
      <c r="AG507" s="1430"/>
      <c r="AH507" s="1430"/>
      <c r="AI507" s="1430"/>
      <c r="AJ507" s="1430"/>
      <c r="AK507" s="1430"/>
      <c r="AL507" s="1430"/>
      <c r="AM507" s="1430"/>
      <c r="AN507" s="1431"/>
      <c r="AO507" s="1432"/>
      <c r="AP507" s="1390"/>
      <c r="AQ507" s="1390"/>
      <c r="AR507" s="1390"/>
      <c r="AS507" s="1390"/>
      <c r="AT507" s="1390"/>
      <c r="AU507" s="1390"/>
      <c r="AV507" s="1390"/>
      <c r="AW507" s="1391"/>
    </row>
    <row r="508" spans="1:49" ht="23" customHeight="1" x14ac:dyDescent="0.45">
      <c r="A508" s="1427" t="s">
        <v>1276</v>
      </c>
      <c r="B508" s="1428"/>
      <c r="C508" s="1380"/>
      <c r="D508" s="1381"/>
      <c r="E508" s="1381"/>
      <c r="F508" s="1381"/>
      <c r="G508" s="1381"/>
      <c r="H508" s="1381"/>
      <c r="I508" s="1381"/>
      <c r="J508" s="1381"/>
      <c r="K508" s="1381"/>
      <c r="L508" s="1381"/>
      <c r="M508" s="1381"/>
      <c r="N508" s="1381"/>
      <c r="O508" s="1381"/>
      <c r="P508" s="1381"/>
      <c r="Q508" s="1381"/>
      <c r="R508" s="1381"/>
      <c r="S508" s="1381"/>
      <c r="T508" s="1381"/>
      <c r="U508" s="1382"/>
      <c r="V508" s="1429"/>
      <c r="W508" s="1430"/>
      <c r="X508" s="1430"/>
      <c r="Y508" s="1430"/>
      <c r="Z508" s="1430"/>
      <c r="AA508" s="1430"/>
      <c r="AB508" s="1430"/>
      <c r="AC508" s="1430"/>
      <c r="AD508" s="1430"/>
      <c r="AE508" s="1430"/>
      <c r="AF508" s="1430"/>
      <c r="AG508" s="1430"/>
      <c r="AH508" s="1430"/>
      <c r="AI508" s="1430"/>
      <c r="AJ508" s="1430"/>
      <c r="AK508" s="1430"/>
      <c r="AL508" s="1430"/>
      <c r="AM508" s="1430"/>
      <c r="AN508" s="1431"/>
      <c r="AO508" s="1432"/>
      <c r="AP508" s="1390"/>
      <c r="AQ508" s="1390"/>
      <c r="AR508" s="1390"/>
      <c r="AS508" s="1390"/>
      <c r="AT508" s="1390"/>
      <c r="AU508" s="1390"/>
      <c r="AV508" s="1390"/>
      <c r="AW508" s="1391"/>
    </row>
    <row r="509" spans="1:49" ht="23" customHeight="1" x14ac:dyDescent="0.45">
      <c r="A509" s="1427" t="s">
        <v>1291</v>
      </c>
      <c r="B509" s="1428"/>
      <c r="C509" s="1380"/>
      <c r="D509" s="1381"/>
      <c r="E509" s="1381"/>
      <c r="F509" s="1381"/>
      <c r="G509" s="1381"/>
      <c r="H509" s="1381"/>
      <c r="I509" s="1381"/>
      <c r="J509" s="1381"/>
      <c r="K509" s="1381"/>
      <c r="L509" s="1381"/>
      <c r="M509" s="1381"/>
      <c r="N509" s="1381"/>
      <c r="O509" s="1381"/>
      <c r="P509" s="1381"/>
      <c r="Q509" s="1381"/>
      <c r="R509" s="1381"/>
      <c r="S509" s="1381"/>
      <c r="T509" s="1381"/>
      <c r="U509" s="1382"/>
      <c r="V509" s="1429"/>
      <c r="W509" s="1430"/>
      <c r="X509" s="1430"/>
      <c r="Y509" s="1430"/>
      <c r="Z509" s="1430"/>
      <c r="AA509" s="1430"/>
      <c r="AB509" s="1430"/>
      <c r="AC509" s="1430"/>
      <c r="AD509" s="1430"/>
      <c r="AE509" s="1430"/>
      <c r="AF509" s="1430"/>
      <c r="AG509" s="1430"/>
      <c r="AH509" s="1430"/>
      <c r="AI509" s="1430"/>
      <c r="AJ509" s="1430"/>
      <c r="AK509" s="1430"/>
      <c r="AL509" s="1430"/>
      <c r="AM509" s="1430"/>
      <c r="AN509" s="1431"/>
      <c r="AO509" s="1432"/>
      <c r="AP509" s="1390"/>
      <c r="AQ509" s="1390"/>
      <c r="AR509" s="1390"/>
      <c r="AS509" s="1390"/>
      <c r="AT509" s="1390"/>
      <c r="AU509" s="1390"/>
      <c r="AV509" s="1390"/>
      <c r="AW509" s="1391"/>
    </row>
    <row r="510" spans="1:49" ht="23" customHeight="1" x14ac:dyDescent="0.45">
      <c r="A510" s="1421" t="s">
        <v>1231</v>
      </c>
      <c r="B510" s="1422"/>
      <c r="C510" s="1383"/>
      <c r="D510" s="1384"/>
      <c r="E510" s="1384"/>
      <c r="F510" s="1384"/>
      <c r="G510" s="1384"/>
      <c r="H510" s="1384"/>
      <c r="I510" s="1384"/>
      <c r="J510" s="1384"/>
      <c r="K510" s="1384"/>
      <c r="L510" s="1384"/>
      <c r="M510" s="1384"/>
      <c r="N510" s="1384"/>
      <c r="O510" s="1384"/>
      <c r="P510" s="1384"/>
      <c r="Q510" s="1384"/>
      <c r="R510" s="1384"/>
      <c r="S510" s="1384"/>
      <c r="T510" s="1384"/>
      <c r="U510" s="1385"/>
      <c r="V510" s="1423"/>
      <c r="W510" s="1424"/>
      <c r="X510" s="1424" t="s">
        <v>1231</v>
      </c>
      <c r="Y510" s="1424"/>
      <c r="Z510" s="1424"/>
      <c r="AA510" s="1424"/>
      <c r="AB510" s="1424"/>
      <c r="AC510" s="1424"/>
      <c r="AD510" s="1424"/>
      <c r="AE510" s="1424"/>
      <c r="AF510" s="1424"/>
      <c r="AG510" s="1424"/>
      <c r="AH510" s="1424"/>
      <c r="AI510" s="1424"/>
      <c r="AJ510" s="1424"/>
      <c r="AK510" s="1424"/>
      <c r="AL510" s="1424"/>
      <c r="AM510" s="1424"/>
      <c r="AN510" s="1425"/>
      <c r="AO510" s="1426"/>
      <c r="AP510" s="1392"/>
      <c r="AQ510" s="1392"/>
      <c r="AR510" s="1392"/>
      <c r="AS510" s="1392"/>
      <c r="AT510" s="1392"/>
      <c r="AU510" s="1392"/>
      <c r="AV510" s="1392"/>
      <c r="AW510" s="1393"/>
    </row>
    <row r="511" spans="1:49" ht="4.45" customHeight="1" thickBot="1" x14ac:dyDescent="0.5"/>
    <row r="512" spans="1:49" ht="3.5" customHeight="1" thickTop="1" x14ac:dyDescent="0.45">
      <c r="A512" s="152"/>
      <c r="B512" s="152"/>
      <c r="C512" s="152"/>
      <c r="D512" s="152"/>
      <c r="E512" s="152"/>
      <c r="F512" s="152"/>
      <c r="G512" s="152"/>
      <c r="H512" s="152"/>
      <c r="I512" s="152"/>
      <c r="J512" s="152"/>
      <c r="K512" s="152"/>
      <c r="L512" s="152"/>
      <c r="M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  <c r="Z512" s="152"/>
      <c r="AA512" s="152"/>
      <c r="AB512" s="152"/>
      <c r="AC512" s="152"/>
      <c r="AD512" s="152"/>
      <c r="AE512" s="152"/>
      <c r="AF512" s="152"/>
      <c r="AG512" s="152"/>
      <c r="AH512" s="152"/>
      <c r="AI512" s="152"/>
      <c r="AJ512" s="152"/>
      <c r="AK512" s="152"/>
      <c r="AL512" s="152"/>
      <c r="AM512" s="152"/>
      <c r="AN512" s="152"/>
      <c r="AO512" s="152"/>
      <c r="AP512" s="152"/>
      <c r="AQ512" s="152"/>
      <c r="AR512" s="152"/>
      <c r="AS512" s="152"/>
      <c r="AT512" s="152"/>
      <c r="AU512" s="152"/>
      <c r="AV512" s="152"/>
      <c r="AW512" s="152"/>
    </row>
    <row r="513" spans="1:49" ht="14.75" customHeight="1" x14ac:dyDescent="0.45">
      <c r="A513" s="1323" t="s">
        <v>1148</v>
      </c>
      <c r="B513" s="1328" t="s">
        <v>2150</v>
      </c>
      <c r="C513" s="1329"/>
      <c r="D513" s="1329"/>
      <c r="E513" s="1329"/>
      <c r="F513" s="1329"/>
      <c r="G513" s="1329"/>
      <c r="H513" s="1329"/>
      <c r="I513" s="1329"/>
      <c r="J513" s="1329"/>
      <c r="K513" s="1329"/>
      <c r="L513" s="1329"/>
      <c r="M513" s="1329"/>
      <c r="N513" s="1330"/>
      <c r="O513" s="1337" t="s">
        <v>2147</v>
      </c>
      <c r="P513" s="1300"/>
      <c r="Q513" s="1338"/>
      <c r="R513" s="1299" t="s">
        <v>2120</v>
      </c>
      <c r="S513" s="1300"/>
      <c r="T513" s="1300"/>
      <c r="U513" s="1301"/>
      <c r="V513" s="1320" t="s">
        <v>2121</v>
      </c>
      <c r="W513" s="1321"/>
      <c r="X513" s="1321"/>
      <c r="Y513" s="1321"/>
      <c r="Z513" s="1321"/>
      <c r="AA513" s="1291" t="s">
        <v>2123</v>
      </c>
      <c r="AB513" s="1291" t="s">
        <v>2122</v>
      </c>
      <c r="AC513" s="1291"/>
      <c r="AD513" s="1291"/>
      <c r="AE513" s="1292"/>
      <c r="AF513" s="1295" t="s">
        <v>2148</v>
      </c>
      <c r="AG513" s="1296"/>
      <c r="AH513" s="1296"/>
      <c r="AI513" s="1296"/>
      <c r="AJ513" s="1296"/>
      <c r="AK513" s="1296"/>
      <c r="AL513" s="1299" t="s">
        <v>2124</v>
      </c>
      <c r="AM513" s="1300"/>
      <c r="AN513" s="1300"/>
      <c r="AO513" s="1300"/>
      <c r="AP513" s="1300"/>
      <c r="AQ513" s="1300"/>
      <c r="AR513" s="1300"/>
      <c r="AS513" s="1300"/>
      <c r="AT513" s="1300"/>
      <c r="AU513" s="1300"/>
      <c r="AV513" s="1300"/>
      <c r="AW513" s="1301"/>
    </row>
    <row r="514" spans="1:49" ht="14.75" customHeight="1" x14ac:dyDescent="0.45">
      <c r="A514" s="1324"/>
      <c r="B514" s="1331"/>
      <c r="C514" s="1332"/>
      <c r="D514" s="1332"/>
      <c r="E514" s="1332"/>
      <c r="F514" s="1332"/>
      <c r="G514" s="1332"/>
      <c r="H514" s="1332"/>
      <c r="I514" s="1332"/>
      <c r="J514" s="1332"/>
      <c r="K514" s="1332"/>
      <c r="L514" s="1332"/>
      <c r="M514" s="1332"/>
      <c r="N514" s="1333"/>
      <c r="O514" s="1339"/>
      <c r="P514" s="1303"/>
      <c r="Q514" s="1340"/>
      <c r="R514" s="1317" t="s">
        <v>2145</v>
      </c>
      <c r="S514" s="1318"/>
      <c r="T514" s="1318" t="s">
        <v>2146</v>
      </c>
      <c r="U514" s="1319"/>
      <c r="V514" s="1322"/>
      <c r="W514" s="1318"/>
      <c r="X514" s="1318"/>
      <c r="Y514" s="1318"/>
      <c r="Z514" s="1318"/>
      <c r="AA514" s="1293"/>
      <c r="AB514" s="1293"/>
      <c r="AC514" s="1293"/>
      <c r="AD514" s="1293"/>
      <c r="AE514" s="1294"/>
      <c r="AF514" s="1285" t="s">
        <v>2020</v>
      </c>
      <c r="AG514" s="1286"/>
      <c r="AH514" s="1286"/>
      <c r="AI514" s="1287"/>
      <c r="AJ514" s="163" t="s">
        <v>1264</v>
      </c>
      <c r="AK514" s="164" t="s">
        <v>1293</v>
      </c>
      <c r="AL514" s="1302"/>
      <c r="AM514" s="1303"/>
      <c r="AN514" s="1303"/>
      <c r="AO514" s="1303"/>
      <c r="AP514" s="1303"/>
      <c r="AQ514" s="1303"/>
      <c r="AR514" s="1303"/>
      <c r="AS514" s="1303"/>
      <c r="AT514" s="1303"/>
      <c r="AU514" s="1303"/>
      <c r="AV514" s="1303"/>
      <c r="AW514" s="1304"/>
    </row>
    <row r="515" spans="1:49" ht="17" customHeight="1" x14ac:dyDescent="0.45">
      <c r="A515" s="154" t="s">
        <v>1229</v>
      </c>
      <c r="B515" s="1334"/>
      <c r="C515" s="1335"/>
      <c r="D515" s="1335"/>
      <c r="E515" s="1335"/>
      <c r="F515" s="1335"/>
      <c r="G515" s="1335"/>
      <c r="H515" s="1335"/>
      <c r="I515" s="1335"/>
      <c r="J515" s="1335"/>
      <c r="K515" s="1335"/>
      <c r="L515" s="1335"/>
      <c r="M515" s="1335"/>
      <c r="N515" s="1336"/>
      <c r="O515" s="1341"/>
      <c r="P515" s="1342"/>
      <c r="Q515" s="1343"/>
      <c r="R515" s="1325"/>
      <c r="S515" s="1326"/>
      <c r="T515" s="1326"/>
      <c r="U515" s="1327"/>
      <c r="V515" s="1290"/>
      <c r="W515" s="1326"/>
      <c r="X515" s="1326"/>
      <c r="Y515" s="1326"/>
      <c r="Z515" s="1326"/>
      <c r="AA515" s="165"/>
      <c r="AB515" s="1297"/>
      <c r="AC515" s="1297"/>
      <c r="AD515" s="1297"/>
      <c r="AE515" s="1298"/>
      <c r="AF515" s="1288"/>
      <c r="AG515" s="1289"/>
      <c r="AH515" s="1289"/>
      <c r="AI515" s="1290"/>
      <c r="AJ515" s="166"/>
      <c r="AK515" s="167"/>
      <c r="AL515" s="1305"/>
      <c r="AM515" s="1306"/>
      <c r="AN515" s="1306"/>
      <c r="AO515" s="1306"/>
      <c r="AP515" s="1306"/>
      <c r="AQ515" s="1306"/>
      <c r="AR515" s="1306"/>
      <c r="AS515" s="1306"/>
      <c r="AT515" s="1306"/>
      <c r="AU515" s="1306"/>
      <c r="AV515" s="1306"/>
      <c r="AW515" s="1307"/>
    </row>
    <row r="516" spans="1:49" ht="17" customHeight="1" x14ac:dyDescent="0.45">
      <c r="A516" s="155" t="s">
        <v>1245</v>
      </c>
      <c r="B516" s="1274"/>
      <c r="C516" s="1275"/>
      <c r="D516" s="1275"/>
      <c r="E516" s="1275"/>
      <c r="F516" s="1275"/>
      <c r="G516" s="1275"/>
      <c r="H516" s="1275"/>
      <c r="I516" s="1275"/>
      <c r="J516" s="1275"/>
      <c r="K516" s="1275"/>
      <c r="L516" s="1275"/>
      <c r="M516" s="1275"/>
      <c r="N516" s="1276"/>
      <c r="O516" s="1277"/>
      <c r="P516" s="1278"/>
      <c r="Q516" s="1279"/>
      <c r="R516" s="1280"/>
      <c r="S516" s="1281"/>
      <c r="T516" s="1281"/>
      <c r="U516" s="1282"/>
      <c r="V516" s="1273"/>
      <c r="W516" s="1281"/>
      <c r="X516" s="1281"/>
      <c r="Y516" s="1281"/>
      <c r="Z516" s="1281"/>
      <c r="AA516" s="168"/>
      <c r="AB516" s="1283"/>
      <c r="AC516" s="1283"/>
      <c r="AD516" s="1283"/>
      <c r="AE516" s="1284"/>
      <c r="AF516" s="1271"/>
      <c r="AG516" s="1272"/>
      <c r="AH516" s="1272"/>
      <c r="AI516" s="1273"/>
      <c r="AJ516" s="169"/>
      <c r="AK516" s="170"/>
      <c r="AL516" s="1308"/>
      <c r="AM516" s="1309"/>
      <c r="AN516" s="1309"/>
      <c r="AO516" s="1309"/>
      <c r="AP516" s="1309"/>
      <c r="AQ516" s="1309"/>
      <c r="AR516" s="1309"/>
      <c r="AS516" s="1309"/>
      <c r="AT516" s="1309"/>
      <c r="AU516" s="1309"/>
      <c r="AV516" s="1309"/>
      <c r="AW516" s="1310"/>
    </row>
    <row r="517" spans="1:49" ht="17" customHeight="1" x14ac:dyDescent="0.45">
      <c r="A517" s="155" t="s">
        <v>1260</v>
      </c>
      <c r="B517" s="1274"/>
      <c r="C517" s="1275"/>
      <c r="D517" s="1275"/>
      <c r="E517" s="1275"/>
      <c r="F517" s="1275"/>
      <c r="G517" s="1275"/>
      <c r="H517" s="1275"/>
      <c r="I517" s="1275"/>
      <c r="J517" s="1275"/>
      <c r="K517" s="1275"/>
      <c r="L517" s="1275"/>
      <c r="M517" s="1275"/>
      <c r="N517" s="1276"/>
      <c r="O517" s="1277"/>
      <c r="P517" s="1278"/>
      <c r="Q517" s="1279"/>
      <c r="R517" s="1280"/>
      <c r="S517" s="1281"/>
      <c r="T517" s="1281"/>
      <c r="U517" s="1282"/>
      <c r="V517" s="1273"/>
      <c r="W517" s="1281"/>
      <c r="X517" s="1281"/>
      <c r="Y517" s="1281"/>
      <c r="Z517" s="1281"/>
      <c r="AA517" s="168"/>
      <c r="AB517" s="1283"/>
      <c r="AC517" s="1283"/>
      <c r="AD517" s="1283"/>
      <c r="AE517" s="1284"/>
      <c r="AF517" s="1271"/>
      <c r="AG517" s="1272"/>
      <c r="AH517" s="1272"/>
      <c r="AI517" s="1273"/>
      <c r="AJ517" s="169"/>
      <c r="AK517" s="170"/>
      <c r="AL517" s="1308"/>
      <c r="AM517" s="1309"/>
      <c r="AN517" s="1309"/>
      <c r="AO517" s="1309"/>
      <c r="AP517" s="1309"/>
      <c r="AQ517" s="1309"/>
      <c r="AR517" s="1309"/>
      <c r="AS517" s="1309"/>
      <c r="AT517" s="1309"/>
      <c r="AU517" s="1309"/>
      <c r="AV517" s="1309"/>
      <c r="AW517" s="1310"/>
    </row>
    <row r="518" spans="1:49" ht="17" customHeight="1" x14ac:dyDescent="0.45">
      <c r="A518" s="155" t="s">
        <v>1276</v>
      </c>
      <c r="B518" s="1274"/>
      <c r="C518" s="1275"/>
      <c r="D518" s="1275"/>
      <c r="E518" s="1275"/>
      <c r="F518" s="1275"/>
      <c r="G518" s="1275"/>
      <c r="H518" s="1275"/>
      <c r="I518" s="1275"/>
      <c r="J518" s="1275"/>
      <c r="K518" s="1275"/>
      <c r="L518" s="1275"/>
      <c r="M518" s="1275"/>
      <c r="N518" s="1276"/>
      <c r="O518" s="1277"/>
      <c r="P518" s="1278"/>
      <c r="Q518" s="1279"/>
      <c r="R518" s="1280"/>
      <c r="S518" s="1281"/>
      <c r="T518" s="1281"/>
      <c r="U518" s="1282"/>
      <c r="V518" s="1273"/>
      <c r="W518" s="1281"/>
      <c r="X518" s="1281"/>
      <c r="Y518" s="1281"/>
      <c r="Z518" s="1281"/>
      <c r="AA518" s="168"/>
      <c r="AB518" s="1283"/>
      <c r="AC518" s="1283"/>
      <c r="AD518" s="1283"/>
      <c r="AE518" s="1284"/>
      <c r="AF518" s="1271"/>
      <c r="AG518" s="1272"/>
      <c r="AH518" s="1272"/>
      <c r="AI518" s="1273"/>
      <c r="AJ518" s="169"/>
      <c r="AK518" s="170"/>
      <c r="AL518" s="1308"/>
      <c r="AM518" s="1309"/>
      <c r="AN518" s="1309"/>
      <c r="AO518" s="1309"/>
      <c r="AP518" s="1309"/>
      <c r="AQ518" s="1309"/>
      <c r="AR518" s="1309"/>
      <c r="AS518" s="1309"/>
      <c r="AT518" s="1309"/>
      <c r="AU518" s="1309"/>
      <c r="AV518" s="1309"/>
      <c r="AW518" s="1310"/>
    </row>
    <row r="519" spans="1:49" ht="17" customHeight="1" x14ac:dyDescent="0.45">
      <c r="A519" s="155" t="s">
        <v>1291</v>
      </c>
      <c r="B519" s="1274"/>
      <c r="C519" s="1275"/>
      <c r="D519" s="1275"/>
      <c r="E519" s="1275"/>
      <c r="F519" s="1275"/>
      <c r="G519" s="1275"/>
      <c r="H519" s="1275"/>
      <c r="I519" s="1275"/>
      <c r="J519" s="1275"/>
      <c r="K519" s="1275"/>
      <c r="L519" s="1275"/>
      <c r="M519" s="1275"/>
      <c r="N519" s="1276"/>
      <c r="O519" s="1277"/>
      <c r="P519" s="1278"/>
      <c r="Q519" s="1279"/>
      <c r="R519" s="1280"/>
      <c r="S519" s="1281"/>
      <c r="T519" s="1281"/>
      <c r="U519" s="1282"/>
      <c r="V519" s="1273"/>
      <c r="W519" s="1281"/>
      <c r="X519" s="1281"/>
      <c r="Y519" s="1281"/>
      <c r="Z519" s="1281"/>
      <c r="AA519" s="168"/>
      <c r="AB519" s="1283"/>
      <c r="AC519" s="1283"/>
      <c r="AD519" s="1283"/>
      <c r="AE519" s="1284"/>
      <c r="AF519" s="1271"/>
      <c r="AG519" s="1272"/>
      <c r="AH519" s="1272"/>
      <c r="AI519" s="1273"/>
      <c r="AJ519" s="169"/>
      <c r="AK519" s="170"/>
      <c r="AL519" s="1308"/>
      <c r="AM519" s="1309"/>
      <c r="AN519" s="1309"/>
      <c r="AO519" s="1309"/>
      <c r="AP519" s="1309"/>
      <c r="AQ519" s="1309"/>
      <c r="AR519" s="1309"/>
      <c r="AS519" s="1309"/>
      <c r="AT519" s="1309"/>
      <c r="AU519" s="1309"/>
      <c r="AV519" s="1309"/>
      <c r="AW519" s="1310"/>
    </row>
    <row r="520" spans="1:49" ht="17" customHeight="1" x14ac:dyDescent="0.45">
      <c r="A520" s="155" t="s">
        <v>1231</v>
      </c>
      <c r="B520" s="1274"/>
      <c r="C520" s="1275"/>
      <c r="D520" s="1275"/>
      <c r="E520" s="1275"/>
      <c r="F520" s="1275"/>
      <c r="G520" s="1275"/>
      <c r="H520" s="1275"/>
      <c r="I520" s="1275"/>
      <c r="J520" s="1275"/>
      <c r="K520" s="1275"/>
      <c r="L520" s="1275"/>
      <c r="M520" s="1275"/>
      <c r="N520" s="1276"/>
      <c r="O520" s="1277"/>
      <c r="P520" s="1278"/>
      <c r="Q520" s="1279"/>
      <c r="R520" s="1280"/>
      <c r="S520" s="1281"/>
      <c r="T520" s="1281"/>
      <c r="U520" s="1282"/>
      <c r="V520" s="1273"/>
      <c r="W520" s="1281"/>
      <c r="X520" s="1281"/>
      <c r="Y520" s="1281"/>
      <c r="Z520" s="1281"/>
      <c r="AA520" s="168"/>
      <c r="AB520" s="1283"/>
      <c r="AC520" s="1283"/>
      <c r="AD520" s="1283"/>
      <c r="AE520" s="1284"/>
      <c r="AF520" s="1271"/>
      <c r="AG520" s="1272"/>
      <c r="AH520" s="1272"/>
      <c r="AI520" s="1273"/>
      <c r="AJ520" s="169"/>
      <c r="AK520" s="170"/>
      <c r="AL520" s="1308"/>
      <c r="AM520" s="1309"/>
      <c r="AN520" s="1309"/>
      <c r="AO520" s="1309"/>
      <c r="AP520" s="1309"/>
      <c r="AQ520" s="1309"/>
      <c r="AR520" s="1309"/>
      <c r="AS520" s="1309"/>
      <c r="AT520" s="1309"/>
      <c r="AU520" s="1309"/>
      <c r="AV520" s="1309"/>
      <c r="AW520" s="1310"/>
    </row>
    <row r="521" spans="1:49" ht="17" customHeight="1" x14ac:dyDescent="0.45">
      <c r="A521" s="155" t="s">
        <v>1247</v>
      </c>
      <c r="B521" s="1274"/>
      <c r="C521" s="1275"/>
      <c r="D521" s="1275"/>
      <c r="E521" s="1275"/>
      <c r="F521" s="1275"/>
      <c r="G521" s="1275"/>
      <c r="H521" s="1275"/>
      <c r="I521" s="1275"/>
      <c r="J521" s="1275"/>
      <c r="K521" s="1275"/>
      <c r="L521" s="1275"/>
      <c r="M521" s="1275"/>
      <c r="N521" s="1276"/>
      <c r="O521" s="1277"/>
      <c r="P521" s="1278"/>
      <c r="Q521" s="1279"/>
      <c r="R521" s="1280"/>
      <c r="S521" s="1281"/>
      <c r="T521" s="1281"/>
      <c r="U521" s="1282"/>
      <c r="V521" s="1273"/>
      <c r="W521" s="1281"/>
      <c r="X521" s="1281"/>
      <c r="Y521" s="1281"/>
      <c r="Z521" s="1281"/>
      <c r="AA521" s="168"/>
      <c r="AB521" s="1283"/>
      <c r="AC521" s="1283"/>
      <c r="AD521" s="1283"/>
      <c r="AE521" s="1284"/>
      <c r="AF521" s="1271"/>
      <c r="AG521" s="1272"/>
      <c r="AH521" s="1272"/>
      <c r="AI521" s="1273"/>
      <c r="AJ521" s="169"/>
      <c r="AK521" s="170"/>
      <c r="AL521" s="1311"/>
      <c r="AM521" s="1312"/>
      <c r="AN521" s="1312"/>
      <c r="AO521" s="1312"/>
      <c r="AP521" s="1312"/>
      <c r="AQ521" s="1312"/>
      <c r="AR521" s="1312"/>
      <c r="AS521" s="1312"/>
      <c r="AT521" s="1312"/>
      <c r="AU521" s="1312"/>
      <c r="AV521" s="1312"/>
      <c r="AW521" s="1313"/>
    </row>
    <row r="522" spans="1:49" ht="17" customHeight="1" x14ac:dyDescent="0.45">
      <c r="A522" s="155" t="s">
        <v>1262</v>
      </c>
      <c r="B522" s="1274"/>
      <c r="C522" s="1275"/>
      <c r="D522" s="1275"/>
      <c r="E522" s="1275"/>
      <c r="F522" s="1275"/>
      <c r="G522" s="1275"/>
      <c r="H522" s="1275"/>
      <c r="I522" s="1275"/>
      <c r="J522" s="1275"/>
      <c r="K522" s="1275"/>
      <c r="L522" s="1275"/>
      <c r="M522" s="1275"/>
      <c r="N522" s="1276"/>
      <c r="O522" s="1277"/>
      <c r="P522" s="1278"/>
      <c r="Q522" s="1279"/>
      <c r="R522" s="1280"/>
      <c r="S522" s="1281"/>
      <c r="T522" s="1281"/>
      <c r="U522" s="1282"/>
      <c r="V522" s="1273"/>
      <c r="W522" s="1281"/>
      <c r="X522" s="1281"/>
      <c r="Y522" s="1281"/>
      <c r="Z522" s="1281"/>
      <c r="AA522" s="168"/>
      <c r="AB522" s="1283"/>
      <c r="AC522" s="1283"/>
      <c r="AD522" s="1283"/>
      <c r="AE522" s="1284"/>
      <c r="AF522" s="1271"/>
      <c r="AG522" s="1272"/>
      <c r="AH522" s="1272"/>
      <c r="AI522" s="1273"/>
      <c r="AJ522" s="169"/>
      <c r="AK522" s="170"/>
      <c r="AL522" s="1308"/>
      <c r="AM522" s="1309"/>
      <c r="AN522" s="1309"/>
      <c r="AO522" s="1309"/>
      <c r="AP522" s="1309"/>
      <c r="AQ522" s="1309"/>
      <c r="AR522" s="1309"/>
      <c r="AS522" s="1309"/>
      <c r="AT522" s="1309"/>
      <c r="AU522" s="1309"/>
      <c r="AV522" s="1309"/>
      <c r="AW522" s="1310"/>
    </row>
    <row r="523" spans="1:49" ht="21.7" customHeight="1" x14ac:dyDescent="0.45">
      <c r="A523" s="155" t="s">
        <v>1278</v>
      </c>
      <c r="B523" s="1274"/>
      <c r="C523" s="1275"/>
      <c r="D523" s="1275"/>
      <c r="E523" s="1275"/>
      <c r="F523" s="1275"/>
      <c r="G523" s="1275"/>
      <c r="H523" s="1275"/>
      <c r="I523" s="1275"/>
      <c r="J523" s="1275"/>
      <c r="K523" s="1275"/>
      <c r="L523" s="1275"/>
      <c r="M523" s="1275"/>
      <c r="N523" s="1276"/>
      <c r="O523" s="1277"/>
      <c r="P523" s="1278"/>
      <c r="Q523" s="1279"/>
      <c r="R523" s="1280"/>
      <c r="S523" s="1281"/>
      <c r="T523" s="1281"/>
      <c r="U523" s="1282"/>
      <c r="V523" s="1273"/>
      <c r="W523" s="1281"/>
      <c r="X523" s="1281"/>
      <c r="Y523" s="1281"/>
      <c r="Z523" s="1281"/>
      <c r="AA523" s="168"/>
      <c r="AB523" s="1283"/>
      <c r="AC523" s="1283"/>
      <c r="AD523" s="1283"/>
      <c r="AE523" s="1284"/>
      <c r="AF523" s="1271"/>
      <c r="AG523" s="1272"/>
      <c r="AH523" s="1272"/>
      <c r="AI523" s="1273"/>
      <c r="AJ523" s="169"/>
      <c r="AK523" s="170"/>
      <c r="AL523" s="1308"/>
      <c r="AM523" s="1309"/>
      <c r="AN523" s="1309"/>
      <c r="AO523" s="1309"/>
      <c r="AP523" s="1309"/>
      <c r="AQ523" s="1309"/>
      <c r="AR523" s="1309"/>
      <c r="AS523" s="1309"/>
      <c r="AT523" s="1309"/>
      <c r="AU523" s="1309"/>
      <c r="AV523" s="1309"/>
      <c r="AW523" s="1310"/>
    </row>
    <row r="524" spans="1:49" ht="21.7" customHeight="1" x14ac:dyDescent="0.45">
      <c r="A524" s="155" t="s">
        <v>1293</v>
      </c>
      <c r="B524" s="1274"/>
      <c r="C524" s="1275"/>
      <c r="D524" s="1275"/>
      <c r="E524" s="1275"/>
      <c r="F524" s="1275"/>
      <c r="G524" s="1275"/>
      <c r="H524" s="1275"/>
      <c r="I524" s="1275"/>
      <c r="J524" s="1275"/>
      <c r="K524" s="1275"/>
      <c r="L524" s="1275"/>
      <c r="M524" s="1275"/>
      <c r="N524" s="1276"/>
      <c r="O524" s="1277"/>
      <c r="P524" s="1278"/>
      <c r="Q524" s="1279"/>
      <c r="R524" s="1280"/>
      <c r="S524" s="1281"/>
      <c r="T524" s="1281"/>
      <c r="U524" s="1282"/>
      <c r="V524" s="1273"/>
      <c r="W524" s="1281"/>
      <c r="X524" s="1281"/>
      <c r="Y524" s="1281"/>
      <c r="Z524" s="1281"/>
      <c r="AA524" s="168"/>
      <c r="AB524" s="1283"/>
      <c r="AC524" s="1283"/>
      <c r="AD524" s="1283"/>
      <c r="AE524" s="1284"/>
      <c r="AF524" s="1271"/>
      <c r="AG524" s="1272"/>
      <c r="AH524" s="1272"/>
      <c r="AI524" s="1273"/>
      <c r="AJ524" s="169"/>
      <c r="AK524" s="170"/>
      <c r="AL524" s="1308"/>
      <c r="AM524" s="1309"/>
      <c r="AN524" s="1309"/>
      <c r="AO524" s="1309"/>
      <c r="AP524" s="1309"/>
      <c r="AQ524" s="1309"/>
      <c r="AR524" s="1309"/>
      <c r="AS524" s="1309"/>
      <c r="AT524" s="1309"/>
      <c r="AU524" s="1309"/>
      <c r="AV524" s="1309"/>
      <c r="AW524" s="1310"/>
    </row>
    <row r="525" spans="1:49" ht="21.7" customHeight="1" x14ac:dyDescent="0.45">
      <c r="A525" s="155" t="s">
        <v>1233</v>
      </c>
      <c r="B525" s="1274"/>
      <c r="C525" s="1275"/>
      <c r="D525" s="1275"/>
      <c r="E525" s="1275"/>
      <c r="F525" s="1275"/>
      <c r="G525" s="1275"/>
      <c r="H525" s="1275"/>
      <c r="I525" s="1275"/>
      <c r="J525" s="1275"/>
      <c r="K525" s="1275"/>
      <c r="L525" s="1275"/>
      <c r="M525" s="1275"/>
      <c r="N525" s="1276"/>
      <c r="O525" s="1277"/>
      <c r="P525" s="1278"/>
      <c r="Q525" s="1279"/>
      <c r="R525" s="1280"/>
      <c r="S525" s="1281"/>
      <c r="T525" s="1281"/>
      <c r="U525" s="1282"/>
      <c r="V525" s="1273"/>
      <c r="W525" s="1281"/>
      <c r="X525" s="1281"/>
      <c r="Y525" s="1281"/>
      <c r="Z525" s="1281"/>
      <c r="AA525" s="168"/>
      <c r="AB525" s="1283"/>
      <c r="AC525" s="1283"/>
      <c r="AD525" s="1283"/>
      <c r="AE525" s="1284"/>
      <c r="AF525" s="1271"/>
      <c r="AG525" s="1272"/>
      <c r="AH525" s="1272"/>
      <c r="AI525" s="1273"/>
      <c r="AJ525" s="169"/>
      <c r="AK525" s="170"/>
      <c r="AL525" s="1308"/>
      <c r="AM525" s="1309"/>
      <c r="AN525" s="1309"/>
      <c r="AO525" s="1309"/>
      <c r="AP525" s="1309"/>
      <c r="AQ525" s="1309"/>
      <c r="AR525" s="1309"/>
      <c r="AS525" s="1309"/>
      <c r="AT525" s="1309"/>
      <c r="AU525" s="1309"/>
      <c r="AV525" s="1309"/>
      <c r="AW525" s="1310"/>
    </row>
    <row r="526" spans="1:49" ht="21.7" customHeight="1" x14ac:dyDescent="0.45">
      <c r="A526" s="155" t="s">
        <v>1249</v>
      </c>
      <c r="B526" s="1274"/>
      <c r="C526" s="1275"/>
      <c r="D526" s="1275"/>
      <c r="E526" s="1275"/>
      <c r="F526" s="1275"/>
      <c r="G526" s="1275"/>
      <c r="H526" s="1275"/>
      <c r="I526" s="1275"/>
      <c r="J526" s="1275"/>
      <c r="K526" s="1275"/>
      <c r="L526" s="1275"/>
      <c r="M526" s="1275"/>
      <c r="N526" s="1276"/>
      <c r="O526" s="1277"/>
      <c r="P526" s="1278"/>
      <c r="Q526" s="1279"/>
      <c r="R526" s="1280"/>
      <c r="S526" s="1281"/>
      <c r="T526" s="1281"/>
      <c r="U526" s="1282"/>
      <c r="V526" s="1273"/>
      <c r="W526" s="1281"/>
      <c r="X526" s="1281"/>
      <c r="Y526" s="1281"/>
      <c r="Z526" s="1281"/>
      <c r="AA526" s="168"/>
      <c r="AB526" s="1283"/>
      <c r="AC526" s="1283"/>
      <c r="AD526" s="1283"/>
      <c r="AE526" s="1284"/>
      <c r="AF526" s="1271"/>
      <c r="AG526" s="1272"/>
      <c r="AH526" s="1272"/>
      <c r="AI526" s="1273"/>
      <c r="AJ526" s="169"/>
      <c r="AK526" s="170"/>
      <c r="AL526" s="1308"/>
      <c r="AM526" s="1309"/>
      <c r="AN526" s="1309"/>
      <c r="AO526" s="1309"/>
      <c r="AP526" s="1309"/>
      <c r="AQ526" s="1309"/>
      <c r="AR526" s="1309"/>
      <c r="AS526" s="1309"/>
      <c r="AT526" s="1309"/>
      <c r="AU526" s="1309"/>
      <c r="AV526" s="1309"/>
      <c r="AW526" s="1310"/>
    </row>
    <row r="527" spans="1:49" ht="21.7" customHeight="1" x14ac:dyDescent="0.45">
      <c r="A527" s="155" t="s">
        <v>1264</v>
      </c>
      <c r="B527" s="1274"/>
      <c r="C527" s="1275"/>
      <c r="D527" s="1275"/>
      <c r="E527" s="1275"/>
      <c r="F527" s="1275"/>
      <c r="G527" s="1275"/>
      <c r="H527" s="1275"/>
      <c r="I527" s="1275"/>
      <c r="J527" s="1275"/>
      <c r="K527" s="1275"/>
      <c r="L527" s="1275"/>
      <c r="M527" s="1275"/>
      <c r="N527" s="1276"/>
      <c r="O527" s="1277"/>
      <c r="P527" s="1278"/>
      <c r="Q527" s="1279"/>
      <c r="R527" s="1280"/>
      <c r="S527" s="1281"/>
      <c r="T527" s="1281"/>
      <c r="U527" s="1282"/>
      <c r="V527" s="1273"/>
      <c r="W527" s="1281"/>
      <c r="X527" s="1281"/>
      <c r="Y527" s="1281"/>
      <c r="Z527" s="1281"/>
      <c r="AA527" s="168"/>
      <c r="AB527" s="1283"/>
      <c r="AC527" s="1283"/>
      <c r="AD527" s="1283"/>
      <c r="AE527" s="1284"/>
      <c r="AF527" s="1271"/>
      <c r="AG527" s="1272"/>
      <c r="AH527" s="1272"/>
      <c r="AI527" s="1273"/>
      <c r="AJ527" s="169"/>
      <c r="AK527" s="170"/>
      <c r="AL527" s="1308"/>
      <c r="AM527" s="1309"/>
      <c r="AN527" s="1309"/>
      <c r="AO527" s="1309"/>
      <c r="AP527" s="1309"/>
      <c r="AQ527" s="1309"/>
      <c r="AR527" s="1309"/>
      <c r="AS527" s="1309"/>
      <c r="AT527" s="1309"/>
      <c r="AU527" s="1309"/>
      <c r="AV527" s="1309"/>
      <c r="AW527" s="1310"/>
    </row>
    <row r="528" spans="1:49" ht="21.7" customHeight="1" x14ac:dyDescent="0.45">
      <c r="A528" s="155" t="s">
        <v>1280</v>
      </c>
      <c r="B528" s="1274"/>
      <c r="C528" s="1275"/>
      <c r="D528" s="1275"/>
      <c r="E528" s="1275"/>
      <c r="F528" s="1275"/>
      <c r="G528" s="1275"/>
      <c r="H528" s="1275"/>
      <c r="I528" s="1275"/>
      <c r="J528" s="1275"/>
      <c r="K528" s="1275"/>
      <c r="L528" s="1275"/>
      <c r="M528" s="1275"/>
      <c r="N528" s="1276"/>
      <c r="O528" s="1277"/>
      <c r="P528" s="1278"/>
      <c r="Q528" s="1279"/>
      <c r="R528" s="1280"/>
      <c r="S528" s="1281"/>
      <c r="T528" s="1281"/>
      <c r="U528" s="1282"/>
      <c r="V528" s="1273"/>
      <c r="W528" s="1281"/>
      <c r="X528" s="1281"/>
      <c r="Y528" s="1281"/>
      <c r="Z528" s="1281"/>
      <c r="AA528" s="168"/>
      <c r="AB528" s="1283"/>
      <c r="AC528" s="1283"/>
      <c r="AD528" s="1283"/>
      <c r="AE528" s="1284"/>
      <c r="AF528" s="1271"/>
      <c r="AG528" s="1272"/>
      <c r="AH528" s="1272"/>
      <c r="AI528" s="1273"/>
      <c r="AJ528" s="169"/>
      <c r="AK528" s="170"/>
      <c r="AL528" s="1308"/>
      <c r="AM528" s="1309"/>
      <c r="AN528" s="1309"/>
      <c r="AO528" s="1309"/>
      <c r="AP528" s="1309"/>
      <c r="AQ528" s="1309"/>
      <c r="AR528" s="1309"/>
      <c r="AS528" s="1309"/>
      <c r="AT528" s="1309"/>
      <c r="AU528" s="1309"/>
      <c r="AV528" s="1309"/>
      <c r="AW528" s="1310"/>
    </row>
    <row r="529" spans="1:49" ht="21.7" customHeight="1" x14ac:dyDescent="0.45">
      <c r="A529" s="155" t="s">
        <v>1295</v>
      </c>
      <c r="B529" s="1274"/>
      <c r="C529" s="1275"/>
      <c r="D529" s="1275"/>
      <c r="E529" s="1275"/>
      <c r="F529" s="1275"/>
      <c r="G529" s="1275"/>
      <c r="H529" s="1275"/>
      <c r="I529" s="1275"/>
      <c r="J529" s="1275"/>
      <c r="K529" s="1275"/>
      <c r="L529" s="1275"/>
      <c r="M529" s="1275"/>
      <c r="N529" s="1276"/>
      <c r="O529" s="1277"/>
      <c r="P529" s="1278"/>
      <c r="Q529" s="1279"/>
      <c r="R529" s="1280"/>
      <c r="S529" s="1281"/>
      <c r="T529" s="1281"/>
      <c r="U529" s="1282"/>
      <c r="V529" s="1273"/>
      <c r="W529" s="1281"/>
      <c r="X529" s="1281"/>
      <c r="Y529" s="1281"/>
      <c r="Z529" s="1281"/>
      <c r="AA529" s="168"/>
      <c r="AB529" s="1283"/>
      <c r="AC529" s="1283"/>
      <c r="AD529" s="1283"/>
      <c r="AE529" s="1284"/>
      <c r="AF529" s="1271"/>
      <c r="AG529" s="1272"/>
      <c r="AH529" s="1272"/>
      <c r="AI529" s="1273"/>
      <c r="AJ529" s="169"/>
      <c r="AK529" s="170"/>
      <c r="AL529" s="1308"/>
      <c r="AM529" s="1309"/>
      <c r="AN529" s="1309"/>
      <c r="AO529" s="1309"/>
      <c r="AP529" s="1309"/>
      <c r="AQ529" s="1309"/>
      <c r="AR529" s="1309"/>
      <c r="AS529" s="1309"/>
      <c r="AT529" s="1309"/>
      <c r="AU529" s="1309"/>
      <c r="AV529" s="1309"/>
      <c r="AW529" s="1310"/>
    </row>
    <row r="530" spans="1:49" ht="21.7" customHeight="1" x14ac:dyDescent="0.45">
      <c r="A530" s="156" t="s">
        <v>1235</v>
      </c>
      <c r="B530" s="1257"/>
      <c r="C530" s="1258"/>
      <c r="D530" s="1258"/>
      <c r="E530" s="1258"/>
      <c r="F530" s="1258"/>
      <c r="G530" s="1258"/>
      <c r="H530" s="1258"/>
      <c r="I530" s="1258"/>
      <c r="J530" s="1258"/>
      <c r="K530" s="1258"/>
      <c r="L530" s="1258"/>
      <c r="M530" s="1258"/>
      <c r="N530" s="1259"/>
      <c r="O530" s="1260"/>
      <c r="P530" s="1261"/>
      <c r="Q530" s="1262"/>
      <c r="R530" s="1263"/>
      <c r="S530" s="1264"/>
      <c r="T530" s="1264"/>
      <c r="U530" s="1265"/>
      <c r="V530" s="1266"/>
      <c r="W530" s="1264"/>
      <c r="X530" s="1264"/>
      <c r="Y530" s="1264"/>
      <c r="Z530" s="1264"/>
      <c r="AA530" s="171"/>
      <c r="AB530" s="1267"/>
      <c r="AC530" s="1267"/>
      <c r="AD530" s="1267"/>
      <c r="AE530" s="1268"/>
      <c r="AF530" s="1269"/>
      <c r="AG530" s="1270"/>
      <c r="AH530" s="1270"/>
      <c r="AI530" s="1266"/>
      <c r="AJ530" s="172"/>
      <c r="AK530" s="173"/>
      <c r="AL530" s="1314"/>
      <c r="AM530" s="1315"/>
      <c r="AN530" s="1315"/>
      <c r="AO530" s="1315"/>
      <c r="AP530" s="1315"/>
      <c r="AQ530" s="1315"/>
      <c r="AR530" s="1315"/>
      <c r="AS530" s="1315"/>
      <c r="AT530" s="1315"/>
      <c r="AU530" s="1315"/>
      <c r="AV530" s="1315"/>
      <c r="AW530" s="1316"/>
    </row>
  </sheetData>
  <sheetProtection formatColumns="0" formatRows="0" selectLockedCells="1"/>
  <mergeCells count="4099">
    <mergeCell ref="AO507:AQ507"/>
    <mergeCell ref="A506:B506"/>
    <mergeCell ref="V506:AA506"/>
    <mergeCell ref="AB506:AN506"/>
    <mergeCell ref="AO506:AQ506"/>
    <mergeCell ref="C506:U506"/>
    <mergeCell ref="C507:U507"/>
    <mergeCell ref="C508:U508"/>
    <mergeCell ref="A72:B72"/>
    <mergeCell ref="V404:AA404"/>
    <mergeCell ref="V505:AA505"/>
    <mergeCell ref="AB505:AN505"/>
    <mergeCell ref="AO505:AQ505"/>
    <mergeCell ref="A503:B504"/>
    <mergeCell ref="V503:AN503"/>
    <mergeCell ref="AO503:AW503"/>
    <mergeCell ref="V504:AA504"/>
    <mergeCell ref="AB504:AN504"/>
    <mergeCell ref="AO504:AQ504"/>
    <mergeCell ref="C503:U504"/>
    <mergeCell ref="C505:U505"/>
    <mergeCell ref="AR410:AW410"/>
    <mergeCell ref="A410:B410"/>
    <mergeCell ref="AR408:AW408"/>
    <mergeCell ref="A409:B409"/>
    <mergeCell ref="C409:I409"/>
    <mergeCell ref="J409:O409"/>
    <mergeCell ref="V409:AA409"/>
    <mergeCell ref="AB409:AI409"/>
    <mergeCell ref="AK409:AQ409"/>
    <mergeCell ref="A408:B408"/>
    <mergeCell ref="V408:AA408"/>
    <mergeCell ref="AY12:AY14"/>
    <mergeCell ref="A10:F10"/>
    <mergeCell ref="AP1:AW8"/>
    <mergeCell ref="AB1:AO1"/>
    <mergeCell ref="AF2:AO2"/>
    <mergeCell ref="AF4:AO4"/>
    <mergeCell ref="AF5:AO5"/>
    <mergeCell ref="AF6:AO6"/>
    <mergeCell ref="AF7:AO7"/>
    <mergeCell ref="AF8:AO8"/>
    <mergeCell ref="AB7:AE7"/>
    <mergeCell ref="Q1:Z8"/>
    <mergeCell ref="G10:U10"/>
    <mergeCell ref="W10:Z10"/>
    <mergeCell ref="AB4:AE4"/>
    <mergeCell ref="AB5:AE5"/>
    <mergeCell ref="AB6:AE6"/>
    <mergeCell ref="AA1:AA8"/>
    <mergeCell ref="R12:AI12"/>
    <mergeCell ref="C12:O12"/>
    <mergeCell ref="P12:Q12"/>
    <mergeCell ref="AB8:AE8"/>
    <mergeCell ref="AB2:AE2"/>
    <mergeCell ref="R13:U14"/>
    <mergeCell ref="AK12:AQ14"/>
    <mergeCell ref="C13:I14"/>
    <mergeCell ref="J13:O14"/>
    <mergeCell ref="P13:P14"/>
    <mergeCell ref="Q13:Q14"/>
    <mergeCell ref="V13:AA14"/>
    <mergeCell ref="AB13:AI14"/>
    <mergeCell ref="A12:B14"/>
    <mergeCell ref="R15:U15"/>
    <mergeCell ref="R166:U166"/>
    <mergeCell ref="R167:U167"/>
    <mergeCell ref="R168:U168"/>
    <mergeCell ref="R169:U169"/>
    <mergeCell ref="A510:B510"/>
    <mergeCell ref="V510:AA510"/>
    <mergeCell ref="AB510:AN510"/>
    <mergeCell ref="AO510:AQ510"/>
    <mergeCell ref="A509:B509"/>
    <mergeCell ref="V509:AA509"/>
    <mergeCell ref="AB509:AN509"/>
    <mergeCell ref="AO509:AQ509"/>
    <mergeCell ref="A508:B508"/>
    <mergeCell ref="R190:U190"/>
    <mergeCell ref="R191:U191"/>
    <mergeCell ref="R192:U192"/>
    <mergeCell ref="V508:AA508"/>
    <mergeCell ref="AB508:AN508"/>
    <mergeCell ref="AO508:AQ508"/>
    <mergeCell ref="A507:B507"/>
    <mergeCell ref="V507:AA507"/>
    <mergeCell ref="AB507:AN507"/>
    <mergeCell ref="A505:B505"/>
    <mergeCell ref="C410:I410"/>
    <mergeCell ref="J410:O410"/>
    <mergeCell ref="V410:AA410"/>
    <mergeCell ref="AB410:AI410"/>
    <mergeCell ref="AK410:AQ410"/>
    <mergeCell ref="R410:U410"/>
    <mergeCell ref="C408:I408"/>
    <mergeCell ref="J408:O408"/>
    <mergeCell ref="AB408:AI408"/>
    <mergeCell ref="AK408:AQ408"/>
    <mergeCell ref="R408:U408"/>
    <mergeCell ref="R409:U409"/>
    <mergeCell ref="AR409:AW409"/>
    <mergeCell ref="AR404:AW404"/>
    <mergeCell ref="A405:B405"/>
    <mergeCell ref="C405:I405"/>
    <mergeCell ref="J405:O405"/>
    <mergeCell ref="V405:AA405"/>
    <mergeCell ref="AB405:AI405"/>
    <mergeCell ref="AK405:AQ405"/>
    <mergeCell ref="A404:B404"/>
    <mergeCell ref="C404:I404"/>
    <mergeCell ref="J404:O404"/>
    <mergeCell ref="AB404:AI404"/>
    <mergeCell ref="AK404:AQ404"/>
    <mergeCell ref="R404:U404"/>
    <mergeCell ref="R405:U405"/>
    <mergeCell ref="AR406:AW406"/>
    <mergeCell ref="A407:B407"/>
    <mergeCell ref="C407:I407"/>
    <mergeCell ref="J407:O407"/>
    <mergeCell ref="V407:AA407"/>
    <mergeCell ref="AB407:AI407"/>
    <mergeCell ref="AK407:AQ407"/>
    <mergeCell ref="AR407:AW407"/>
    <mergeCell ref="AR405:AW405"/>
    <mergeCell ref="A406:B406"/>
    <mergeCell ref="C406:I406"/>
    <mergeCell ref="J406:O406"/>
    <mergeCell ref="V406:AA406"/>
    <mergeCell ref="AB406:AI406"/>
    <mergeCell ref="AK406:AQ406"/>
    <mergeCell ref="R406:U406"/>
    <mergeCell ref="R407:U407"/>
    <mergeCell ref="AR400:AW400"/>
    <mergeCell ref="A401:B401"/>
    <mergeCell ref="C401:I401"/>
    <mergeCell ref="J401:O401"/>
    <mergeCell ref="V401:AA401"/>
    <mergeCell ref="AB401:AI401"/>
    <mergeCell ref="AK401:AQ401"/>
    <mergeCell ref="A400:B400"/>
    <mergeCell ref="C400:I400"/>
    <mergeCell ref="J400:O400"/>
    <mergeCell ref="V400:AA400"/>
    <mergeCell ref="AB400:AI400"/>
    <mergeCell ref="AK400:AQ400"/>
    <mergeCell ref="R400:U400"/>
    <mergeCell ref="R401:U401"/>
    <mergeCell ref="AR402:AW402"/>
    <mergeCell ref="A403:B403"/>
    <mergeCell ref="C403:I403"/>
    <mergeCell ref="J403:O403"/>
    <mergeCell ref="V403:AA403"/>
    <mergeCell ref="AB403:AI403"/>
    <mergeCell ref="AK403:AQ403"/>
    <mergeCell ref="AR403:AW403"/>
    <mergeCell ref="AR401:AW401"/>
    <mergeCell ref="A402:B402"/>
    <mergeCell ref="C402:I402"/>
    <mergeCell ref="J402:O402"/>
    <mergeCell ref="V402:AA402"/>
    <mergeCell ref="AB402:AI402"/>
    <mergeCell ref="AK402:AQ402"/>
    <mergeCell ref="R402:U402"/>
    <mergeCell ref="R403:U403"/>
    <mergeCell ref="AR201:AW201"/>
    <mergeCell ref="A202:B202"/>
    <mergeCell ref="C202:I202"/>
    <mergeCell ref="J202:O202"/>
    <mergeCell ref="V202:AA202"/>
    <mergeCell ref="AB202:AI202"/>
    <mergeCell ref="AK202:AQ202"/>
    <mergeCell ref="A201:B201"/>
    <mergeCell ref="C201:I201"/>
    <mergeCell ref="J201:O201"/>
    <mergeCell ref="V201:AA201"/>
    <mergeCell ref="AB201:AI201"/>
    <mergeCell ref="AK201:AQ201"/>
    <mergeCell ref="R201:U201"/>
    <mergeCell ref="R202:U202"/>
    <mergeCell ref="AR398:AW398"/>
    <mergeCell ref="A399:B399"/>
    <mergeCell ref="C399:I399"/>
    <mergeCell ref="J399:O399"/>
    <mergeCell ref="V399:AA399"/>
    <mergeCell ref="AB399:AI399"/>
    <mergeCell ref="AK399:AQ399"/>
    <mergeCell ref="AR399:AW399"/>
    <mergeCell ref="AR202:AW202"/>
    <mergeCell ref="A398:B398"/>
    <mergeCell ref="C398:I398"/>
    <mergeCell ref="J398:O398"/>
    <mergeCell ref="V398:AA398"/>
    <mergeCell ref="AB398:AI398"/>
    <mergeCell ref="AK398:AQ398"/>
    <mergeCell ref="R398:U398"/>
    <mergeCell ref="R399:U399"/>
    <mergeCell ref="AR197:AW197"/>
    <mergeCell ref="A198:B198"/>
    <mergeCell ref="C198:I198"/>
    <mergeCell ref="J198:O198"/>
    <mergeCell ref="V198:AA198"/>
    <mergeCell ref="AB198:AI198"/>
    <mergeCell ref="AK198:AQ198"/>
    <mergeCell ref="A197:B197"/>
    <mergeCell ref="C197:I197"/>
    <mergeCell ref="J197:O197"/>
    <mergeCell ref="V197:AA197"/>
    <mergeCell ref="AB197:AI197"/>
    <mergeCell ref="AK197:AQ197"/>
    <mergeCell ref="R197:U197"/>
    <mergeCell ref="R198:U198"/>
    <mergeCell ref="AR199:AW199"/>
    <mergeCell ref="A200:B200"/>
    <mergeCell ref="C200:I200"/>
    <mergeCell ref="J200:O200"/>
    <mergeCell ref="V200:AA200"/>
    <mergeCell ref="AB200:AI200"/>
    <mergeCell ref="AK200:AQ200"/>
    <mergeCell ref="AR200:AW200"/>
    <mergeCell ref="AR198:AW198"/>
    <mergeCell ref="A199:B199"/>
    <mergeCell ref="C199:I199"/>
    <mergeCell ref="J199:O199"/>
    <mergeCell ref="V199:AA199"/>
    <mergeCell ref="AB199:AI199"/>
    <mergeCell ref="AK199:AQ199"/>
    <mergeCell ref="R199:U199"/>
    <mergeCell ref="R200:U200"/>
    <mergeCell ref="AR193:AW193"/>
    <mergeCell ref="A194:B194"/>
    <mergeCell ref="C194:I194"/>
    <mergeCell ref="J194:O194"/>
    <mergeCell ref="V194:AA194"/>
    <mergeCell ref="AB194:AI194"/>
    <mergeCell ref="AK194:AQ194"/>
    <mergeCell ref="A193:B193"/>
    <mergeCell ref="C193:I193"/>
    <mergeCell ref="J193:O193"/>
    <mergeCell ref="V193:AA193"/>
    <mergeCell ref="AB193:AI193"/>
    <mergeCell ref="AK193:AQ193"/>
    <mergeCell ref="AR195:AW195"/>
    <mergeCell ref="A196:B196"/>
    <mergeCell ref="C196:I196"/>
    <mergeCell ref="J196:O196"/>
    <mergeCell ref="V196:AA196"/>
    <mergeCell ref="AB196:AI196"/>
    <mergeCell ref="AK196:AQ196"/>
    <mergeCell ref="AR196:AW196"/>
    <mergeCell ref="AR194:AW194"/>
    <mergeCell ref="A195:B195"/>
    <mergeCell ref="C195:I195"/>
    <mergeCell ref="J195:O195"/>
    <mergeCell ref="V195:AA195"/>
    <mergeCell ref="AB195:AI195"/>
    <mergeCell ref="AK195:AQ195"/>
    <mergeCell ref="R196:U196"/>
    <mergeCell ref="AR189:AW189"/>
    <mergeCell ref="A190:B190"/>
    <mergeCell ref="C190:I190"/>
    <mergeCell ref="J190:O190"/>
    <mergeCell ref="V190:AA190"/>
    <mergeCell ref="AB190:AI190"/>
    <mergeCell ref="AK190:AQ190"/>
    <mergeCell ref="A189:B189"/>
    <mergeCell ref="C189:I189"/>
    <mergeCell ref="J189:O189"/>
    <mergeCell ref="V189:AA189"/>
    <mergeCell ref="AB189:AI189"/>
    <mergeCell ref="AK189:AQ189"/>
    <mergeCell ref="AR191:AW191"/>
    <mergeCell ref="A192:B192"/>
    <mergeCell ref="C192:I192"/>
    <mergeCell ref="J192:O192"/>
    <mergeCell ref="V192:AA192"/>
    <mergeCell ref="AB192:AI192"/>
    <mergeCell ref="AK192:AQ192"/>
    <mergeCell ref="AR192:AW192"/>
    <mergeCell ref="AR190:AW190"/>
    <mergeCell ref="A191:B191"/>
    <mergeCell ref="C191:I191"/>
    <mergeCell ref="J191:O191"/>
    <mergeCell ref="V191:AA191"/>
    <mergeCell ref="AB191:AI191"/>
    <mergeCell ref="AK191:AQ191"/>
    <mergeCell ref="R189:U189"/>
    <mergeCell ref="R193:U193"/>
    <mergeCell ref="R194:U194"/>
    <mergeCell ref="AR185:AW185"/>
    <mergeCell ref="A186:B186"/>
    <mergeCell ref="C186:I186"/>
    <mergeCell ref="J186:O186"/>
    <mergeCell ref="V186:AA186"/>
    <mergeCell ref="AB186:AI186"/>
    <mergeCell ref="AK186:AQ186"/>
    <mergeCell ref="A185:B185"/>
    <mergeCell ref="C185:I185"/>
    <mergeCell ref="J185:O185"/>
    <mergeCell ref="V185:AA185"/>
    <mergeCell ref="AB185:AI185"/>
    <mergeCell ref="AK185:AQ185"/>
    <mergeCell ref="AR187:AW187"/>
    <mergeCell ref="A188:B188"/>
    <mergeCell ref="C188:I188"/>
    <mergeCell ref="J188:O188"/>
    <mergeCell ref="V188:AA188"/>
    <mergeCell ref="AB188:AI188"/>
    <mergeCell ref="AK188:AQ188"/>
    <mergeCell ref="AR188:AW188"/>
    <mergeCell ref="AR186:AW186"/>
    <mergeCell ref="A187:B187"/>
    <mergeCell ref="C187:I187"/>
    <mergeCell ref="J187:O187"/>
    <mergeCell ref="V187:AA187"/>
    <mergeCell ref="AB187:AI187"/>
    <mergeCell ref="AK187:AQ187"/>
    <mergeCell ref="R185:U185"/>
    <mergeCell ref="R186:U186"/>
    <mergeCell ref="R187:U187"/>
    <mergeCell ref="R188:U188"/>
    <mergeCell ref="AR181:AW181"/>
    <mergeCell ref="A182:B182"/>
    <mergeCell ref="C182:I182"/>
    <mergeCell ref="J182:O182"/>
    <mergeCell ref="V182:AA182"/>
    <mergeCell ref="AB182:AI182"/>
    <mergeCell ref="AK182:AQ182"/>
    <mergeCell ref="A181:B181"/>
    <mergeCell ref="C181:I181"/>
    <mergeCell ref="J181:O181"/>
    <mergeCell ref="V181:AA181"/>
    <mergeCell ref="AB181:AI181"/>
    <mergeCell ref="AK181:AQ181"/>
    <mergeCell ref="AR183:AW183"/>
    <mergeCell ref="A184:B184"/>
    <mergeCell ref="C184:I184"/>
    <mergeCell ref="J184:O184"/>
    <mergeCell ref="V184:AA184"/>
    <mergeCell ref="AB184:AI184"/>
    <mergeCell ref="AK184:AQ184"/>
    <mergeCell ref="AR184:AW184"/>
    <mergeCell ref="AR182:AW182"/>
    <mergeCell ref="A183:B183"/>
    <mergeCell ref="C183:I183"/>
    <mergeCell ref="J183:O183"/>
    <mergeCell ref="V183:AA183"/>
    <mergeCell ref="AB183:AI183"/>
    <mergeCell ref="AK183:AQ183"/>
    <mergeCell ref="R184:U184"/>
    <mergeCell ref="R181:U181"/>
    <mergeCell ref="R182:U182"/>
    <mergeCell ref="R183:U183"/>
    <mergeCell ref="AR177:AW177"/>
    <mergeCell ref="A178:B178"/>
    <mergeCell ref="C178:I178"/>
    <mergeCell ref="J178:O178"/>
    <mergeCell ref="V178:AA178"/>
    <mergeCell ref="AB178:AI178"/>
    <mergeCell ref="AK178:AQ178"/>
    <mergeCell ref="A177:B177"/>
    <mergeCell ref="C177:I177"/>
    <mergeCell ref="J177:O177"/>
    <mergeCell ref="V177:AA177"/>
    <mergeCell ref="AB177:AI177"/>
    <mergeCell ref="AK177:AQ177"/>
    <mergeCell ref="R177:U177"/>
    <mergeCell ref="AR179:AW179"/>
    <mergeCell ref="A180:B180"/>
    <mergeCell ref="C180:I180"/>
    <mergeCell ref="J180:O180"/>
    <mergeCell ref="V180:AA180"/>
    <mergeCell ref="AB180:AI180"/>
    <mergeCell ref="AK180:AQ180"/>
    <mergeCell ref="AR180:AW180"/>
    <mergeCell ref="AR178:AW178"/>
    <mergeCell ref="A179:B179"/>
    <mergeCell ref="C179:I179"/>
    <mergeCell ref="J179:O179"/>
    <mergeCell ref="V179:AA179"/>
    <mergeCell ref="AB179:AI179"/>
    <mergeCell ref="AK179:AQ179"/>
    <mergeCell ref="R178:U178"/>
    <mergeCell ref="R179:U179"/>
    <mergeCell ref="R180:U180"/>
    <mergeCell ref="AR173:AW173"/>
    <mergeCell ref="A174:B174"/>
    <mergeCell ref="C174:I174"/>
    <mergeCell ref="J174:O174"/>
    <mergeCell ref="V174:AA174"/>
    <mergeCell ref="AB174:AI174"/>
    <mergeCell ref="AK174:AQ174"/>
    <mergeCell ref="A173:B173"/>
    <mergeCell ref="C173:I173"/>
    <mergeCell ref="J173:O173"/>
    <mergeCell ref="V173:AA173"/>
    <mergeCell ref="AB173:AI173"/>
    <mergeCell ref="AK173:AQ173"/>
    <mergeCell ref="AR175:AW175"/>
    <mergeCell ref="A176:B176"/>
    <mergeCell ref="C176:I176"/>
    <mergeCell ref="J176:O176"/>
    <mergeCell ref="V176:AA176"/>
    <mergeCell ref="AB176:AI176"/>
    <mergeCell ref="AK176:AQ176"/>
    <mergeCell ref="AR176:AW176"/>
    <mergeCell ref="AR174:AW174"/>
    <mergeCell ref="A175:B175"/>
    <mergeCell ref="C175:I175"/>
    <mergeCell ref="J175:O175"/>
    <mergeCell ref="V175:AA175"/>
    <mergeCell ref="AB175:AI175"/>
    <mergeCell ref="AK175:AQ175"/>
    <mergeCell ref="R173:U173"/>
    <mergeCell ref="R174:U174"/>
    <mergeCell ref="R175:U175"/>
    <mergeCell ref="R176:U176"/>
    <mergeCell ref="J169:O169"/>
    <mergeCell ref="V169:AA169"/>
    <mergeCell ref="AB169:AI169"/>
    <mergeCell ref="AK169:AQ169"/>
    <mergeCell ref="AR171:AW171"/>
    <mergeCell ref="A172:B172"/>
    <mergeCell ref="C172:I172"/>
    <mergeCell ref="J172:O172"/>
    <mergeCell ref="V172:AA172"/>
    <mergeCell ref="AB172:AI172"/>
    <mergeCell ref="AK172:AQ172"/>
    <mergeCell ref="AR172:AW172"/>
    <mergeCell ref="AR170:AW170"/>
    <mergeCell ref="A171:B171"/>
    <mergeCell ref="C171:I171"/>
    <mergeCell ref="J171:O171"/>
    <mergeCell ref="V171:AA171"/>
    <mergeCell ref="AB171:AI171"/>
    <mergeCell ref="AK171:AQ171"/>
    <mergeCell ref="R171:U171"/>
    <mergeCell ref="R172:U172"/>
    <mergeCell ref="R170:U170"/>
    <mergeCell ref="J15:O15"/>
    <mergeCell ref="V15:AA15"/>
    <mergeCell ref="AB15:AI15"/>
    <mergeCell ref="AK15:AQ15"/>
    <mergeCell ref="AR18:AW18"/>
    <mergeCell ref="A19:B19"/>
    <mergeCell ref="C19:I19"/>
    <mergeCell ref="J19:O19"/>
    <mergeCell ref="R19:U19"/>
    <mergeCell ref="V19:AA19"/>
    <mergeCell ref="AB19:AI19"/>
    <mergeCell ref="AK19:AQ19"/>
    <mergeCell ref="AR19:AW19"/>
    <mergeCell ref="A20:B20"/>
    <mergeCell ref="C20:I20"/>
    <mergeCell ref="AR167:AW167"/>
    <mergeCell ref="A168:B168"/>
    <mergeCell ref="C168:I168"/>
    <mergeCell ref="J168:O168"/>
    <mergeCell ref="V168:AA168"/>
    <mergeCell ref="AB168:AI168"/>
    <mergeCell ref="AK168:AQ168"/>
    <mergeCell ref="AR168:AW168"/>
    <mergeCell ref="AR166:AW166"/>
    <mergeCell ref="A167:B167"/>
    <mergeCell ref="C167:I167"/>
    <mergeCell ref="J167:O167"/>
    <mergeCell ref="V167:AA167"/>
    <mergeCell ref="AB167:AI167"/>
    <mergeCell ref="AK167:AQ167"/>
    <mergeCell ref="J20:O20"/>
    <mergeCell ref="R20:U20"/>
    <mergeCell ref="A17:B17"/>
    <mergeCell ref="C17:I17"/>
    <mergeCell ref="J17:O17"/>
    <mergeCell ref="R17:U17"/>
    <mergeCell ref="V17:AA17"/>
    <mergeCell ref="AB17:AI17"/>
    <mergeCell ref="AK17:AQ17"/>
    <mergeCell ref="AR17:AW17"/>
    <mergeCell ref="A18:B18"/>
    <mergeCell ref="C18:I18"/>
    <mergeCell ref="J18:O18"/>
    <mergeCell ref="R18:U18"/>
    <mergeCell ref="V18:AA18"/>
    <mergeCell ref="AB18:AI18"/>
    <mergeCell ref="AK18:AQ18"/>
    <mergeCell ref="AR15:AW15"/>
    <mergeCell ref="A166:B166"/>
    <mergeCell ref="C166:I166"/>
    <mergeCell ref="J166:O166"/>
    <mergeCell ref="V166:AA166"/>
    <mergeCell ref="AB166:AI166"/>
    <mergeCell ref="AK166:AQ166"/>
    <mergeCell ref="A15:B15"/>
    <mergeCell ref="C15:I15"/>
    <mergeCell ref="R24:U24"/>
    <mergeCell ref="V24:AA24"/>
    <mergeCell ref="AB24:AI24"/>
    <mergeCell ref="AK24:AQ24"/>
    <mergeCell ref="AR24:AW24"/>
    <mergeCell ref="A25:B25"/>
    <mergeCell ref="C25:I25"/>
    <mergeCell ref="J25:O25"/>
    <mergeCell ref="R195:U195"/>
    <mergeCell ref="AH10:AK10"/>
    <mergeCell ref="AL10:AO10"/>
    <mergeCell ref="AQ10:AR10"/>
    <mergeCell ref="AS10:AW10"/>
    <mergeCell ref="AA10:AF10"/>
    <mergeCell ref="A16:B16"/>
    <mergeCell ref="C16:I16"/>
    <mergeCell ref="J16:O16"/>
    <mergeCell ref="R16:U16"/>
    <mergeCell ref="V16:AA16"/>
    <mergeCell ref="AB16:AI16"/>
    <mergeCell ref="AK16:AQ16"/>
    <mergeCell ref="AR16:AW16"/>
    <mergeCell ref="AR12:AW14"/>
    <mergeCell ref="V20:AA20"/>
    <mergeCell ref="AB20:AI20"/>
    <mergeCell ref="AK20:AQ20"/>
    <mergeCell ref="AR20:AW20"/>
    <mergeCell ref="A21:B21"/>
    <mergeCell ref="C21:I21"/>
    <mergeCell ref="J21:O21"/>
    <mergeCell ref="R21:U21"/>
    <mergeCell ref="V21:AA21"/>
    <mergeCell ref="AB21:AI21"/>
    <mergeCell ref="AK21:AQ21"/>
    <mergeCell ref="AR21:AW21"/>
    <mergeCell ref="A24:B24"/>
    <mergeCell ref="C24:I24"/>
    <mergeCell ref="J24:O24"/>
    <mergeCell ref="R25:U25"/>
    <mergeCell ref="V25:AA25"/>
    <mergeCell ref="C509:U509"/>
    <mergeCell ref="C510:U510"/>
    <mergeCell ref="AR504:AW504"/>
    <mergeCell ref="AR505:AW505"/>
    <mergeCell ref="AR506:AW506"/>
    <mergeCell ref="AR507:AW507"/>
    <mergeCell ref="AR508:AW508"/>
    <mergeCell ref="AR509:AW509"/>
    <mergeCell ref="AR510:AW510"/>
    <mergeCell ref="AR169:AW169"/>
    <mergeCell ref="A170:B170"/>
    <mergeCell ref="C170:I170"/>
    <mergeCell ref="J170:O170"/>
    <mergeCell ref="V170:AA170"/>
    <mergeCell ref="AB170:AI170"/>
    <mergeCell ref="AK170:AQ170"/>
    <mergeCell ref="A169:B169"/>
    <mergeCell ref="C169:I169"/>
    <mergeCell ref="A413:B413"/>
    <mergeCell ref="C413:I413"/>
    <mergeCell ref="J413:O413"/>
    <mergeCell ref="R413:U413"/>
    <mergeCell ref="V413:AA413"/>
    <mergeCell ref="AB413:AI413"/>
    <mergeCell ref="AK413:AQ413"/>
    <mergeCell ref="AR413:AW413"/>
    <mergeCell ref="A414:B414"/>
    <mergeCell ref="C414:I414"/>
    <mergeCell ref="J414:O414"/>
    <mergeCell ref="R414:U414"/>
    <mergeCell ref="V414:AA414"/>
    <mergeCell ref="AB414:AI414"/>
    <mergeCell ref="AB25:AI25"/>
    <mergeCell ref="AK25:AQ25"/>
    <mergeCell ref="AR25:AW25"/>
    <mergeCell ref="A22:B22"/>
    <mergeCell ref="C22:I22"/>
    <mergeCell ref="J22:O22"/>
    <mergeCell ref="R22:U22"/>
    <mergeCell ref="V22:AA22"/>
    <mergeCell ref="AB22:AI22"/>
    <mergeCell ref="AK22:AQ22"/>
    <mergeCell ref="AR22:AW22"/>
    <mergeCell ref="A23:B23"/>
    <mergeCell ref="C23:I23"/>
    <mergeCell ref="J23:O23"/>
    <mergeCell ref="R23:U23"/>
    <mergeCell ref="V23:AA23"/>
    <mergeCell ref="AB23:AI23"/>
    <mergeCell ref="AK23:AQ23"/>
    <mergeCell ref="AR23:AW23"/>
    <mergeCell ref="A28:B28"/>
    <mergeCell ref="C28:I28"/>
    <mergeCell ref="J28:O28"/>
    <mergeCell ref="R28:U28"/>
    <mergeCell ref="V28:AA28"/>
    <mergeCell ref="AB28:AI28"/>
    <mergeCell ref="AK28:AQ28"/>
    <mergeCell ref="AR28:AW28"/>
    <mergeCell ref="A29:B29"/>
    <mergeCell ref="C29:I29"/>
    <mergeCell ref="J29:O29"/>
    <mergeCell ref="R29:U29"/>
    <mergeCell ref="V29:AA29"/>
    <mergeCell ref="AB29:AI29"/>
    <mergeCell ref="AK29:AQ29"/>
    <mergeCell ref="AR29:AW29"/>
    <mergeCell ref="A26:B26"/>
    <mergeCell ref="C26:I26"/>
    <mergeCell ref="J26:O26"/>
    <mergeCell ref="R26:U26"/>
    <mergeCell ref="V26:AA26"/>
    <mergeCell ref="AB26:AI26"/>
    <mergeCell ref="AK26:AQ26"/>
    <mergeCell ref="AR26:AW26"/>
    <mergeCell ref="A27:B27"/>
    <mergeCell ref="C27:I27"/>
    <mergeCell ref="J27:O27"/>
    <mergeCell ref="R27:U27"/>
    <mergeCell ref="V27:AA27"/>
    <mergeCell ref="AB27:AI27"/>
    <mergeCell ref="AK27:AQ27"/>
    <mergeCell ref="AR27:AW27"/>
    <mergeCell ref="A32:B32"/>
    <mergeCell ref="C32:I32"/>
    <mergeCell ref="J32:O32"/>
    <mergeCell ref="R32:U32"/>
    <mergeCell ref="V32:AA32"/>
    <mergeCell ref="AB32:AI32"/>
    <mergeCell ref="AK32:AQ32"/>
    <mergeCell ref="AR32:AW32"/>
    <mergeCell ref="A33:B33"/>
    <mergeCell ref="C33:I33"/>
    <mergeCell ref="J33:O33"/>
    <mergeCell ref="R33:U33"/>
    <mergeCell ref="V33:AA33"/>
    <mergeCell ref="AB33:AI33"/>
    <mergeCell ref="AK33:AQ33"/>
    <mergeCell ref="AR33:AW33"/>
    <mergeCell ref="A30:B30"/>
    <mergeCell ref="C30:I30"/>
    <mergeCell ref="J30:O30"/>
    <mergeCell ref="R30:U30"/>
    <mergeCell ref="V30:AA30"/>
    <mergeCell ref="AB30:AI30"/>
    <mergeCell ref="AK30:AQ30"/>
    <mergeCell ref="AR30:AW30"/>
    <mergeCell ref="A31:B31"/>
    <mergeCell ref="C31:I31"/>
    <mergeCell ref="J31:O31"/>
    <mergeCell ref="R31:U31"/>
    <mergeCell ref="V31:AA31"/>
    <mergeCell ref="AB31:AI31"/>
    <mergeCell ref="AK31:AQ31"/>
    <mergeCell ref="AR31:AW31"/>
    <mergeCell ref="A36:B36"/>
    <mergeCell ref="C36:I36"/>
    <mergeCell ref="J36:O36"/>
    <mergeCell ref="R36:U36"/>
    <mergeCell ref="V36:AA36"/>
    <mergeCell ref="AB36:AI36"/>
    <mergeCell ref="AK36:AQ36"/>
    <mergeCell ref="AR36:AW36"/>
    <mergeCell ref="A37:B37"/>
    <mergeCell ref="C37:I37"/>
    <mergeCell ref="J37:O37"/>
    <mergeCell ref="R37:U37"/>
    <mergeCell ref="V37:AA37"/>
    <mergeCell ref="AB37:AI37"/>
    <mergeCell ref="AK37:AQ37"/>
    <mergeCell ref="AR37:AW37"/>
    <mergeCell ref="A34:B34"/>
    <mergeCell ref="C34:I34"/>
    <mergeCell ref="J34:O34"/>
    <mergeCell ref="R34:U34"/>
    <mergeCell ref="V34:AA34"/>
    <mergeCell ref="AB34:AI34"/>
    <mergeCell ref="AK34:AQ34"/>
    <mergeCell ref="AR34:AW34"/>
    <mergeCell ref="A35:B35"/>
    <mergeCell ref="C35:I35"/>
    <mergeCell ref="J35:O35"/>
    <mergeCell ref="R35:U35"/>
    <mergeCell ref="V35:AA35"/>
    <mergeCell ref="AB35:AI35"/>
    <mergeCell ref="AK35:AQ35"/>
    <mergeCell ref="AR35:AW35"/>
    <mergeCell ref="A40:B40"/>
    <mergeCell ref="C40:I40"/>
    <mergeCell ref="J40:O40"/>
    <mergeCell ref="R40:U40"/>
    <mergeCell ref="V40:AA40"/>
    <mergeCell ref="AB40:AI40"/>
    <mergeCell ref="AK40:AQ40"/>
    <mergeCell ref="AR40:AW40"/>
    <mergeCell ref="A41:B41"/>
    <mergeCell ref="C41:I41"/>
    <mergeCell ref="J41:O41"/>
    <mergeCell ref="R41:U41"/>
    <mergeCell ref="V41:AA41"/>
    <mergeCell ref="AB41:AI41"/>
    <mergeCell ref="AK41:AQ41"/>
    <mergeCell ref="AR41:AW41"/>
    <mergeCell ref="A38:B38"/>
    <mergeCell ref="C38:I38"/>
    <mergeCell ref="J38:O38"/>
    <mergeCell ref="R38:U38"/>
    <mergeCell ref="V38:AA38"/>
    <mergeCell ref="AB38:AI38"/>
    <mergeCell ref="AK38:AQ38"/>
    <mergeCell ref="AR38:AW38"/>
    <mergeCell ref="A39:B39"/>
    <mergeCell ref="C39:I39"/>
    <mergeCell ref="J39:O39"/>
    <mergeCell ref="R39:U39"/>
    <mergeCell ref="V39:AA39"/>
    <mergeCell ref="AB39:AI39"/>
    <mergeCell ref="AK39:AQ39"/>
    <mergeCell ref="AR39:AW39"/>
    <mergeCell ref="A44:B44"/>
    <mergeCell ref="C44:I44"/>
    <mergeCell ref="J44:O44"/>
    <mergeCell ref="R44:U44"/>
    <mergeCell ref="V44:AA44"/>
    <mergeCell ref="AB44:AI44"/>
    <mergeCell ref="AK44:AQ44"/>
    <mergeCell ref="AR44:AW44"/>
    <mergeCell ref="A45:B45"/>
    <mergeCell ref="C45:I45"/>
    <mergeCell ref="J45:O45"/>
    <mergeCell ref="R45:U45"/>
    <mergeCell ref="V45:AA45"/>
    <mergeCell ref="AB45:AI45"/>
    <mergeCell ref="AK45:AQ45"/>
    <mergeCell ref="AR45:AW45"/>
    <mergeCell ref="A42:B42"/>
    <mergeCell ref="C42:I42"/>
    <mergeCell ref="J42:O42"/>
    <mergeCell ref="R42:U42"/>
    <mergeCell ref="V42:AA42"/>
    <mergeCell ref="AB42:AI42"/>
    <mergeCell ref="AK42:AQ42"/>
    <mergeCell ref="AR42:AW42"/>
    <mergeCell ref="A43:B43"/>
    <mergeCell ref="C43:I43"/>
    <mergeCell ref="J43:O43"/>
    <mergeCell ref="R43:U43"/>
    <mergeCell ref="V43:AA43"/>
    <mergeCell ref="AB43:AI43"/>
    <mergeCell ref="AK43:AQ43"/>
    <mergeCell ref="AR43:AW43"/>
    <mergeCell ref="A48:B48"/>
    <mergeCell ref="C48:I48"/>
    <mergeCell ref="J48:O48"/>
    <mergeCell ref="R48:U48"/>
    <mergeCell ref="V48:AA48"/>
    <mergeCell ref="AB48:AI48"/>
    <mergeCell ref="AK48:AQ48"/>
    <mergeCell ref="AR48:AW48"/>
    <mergeCell ref="A49:B49"/>
    <mergeCell ref="C49:I49"/>
    <mergeCell ref="J49:O49"/>
    <mergeCell ref="R49:U49"/>
    <mergeCell ref="V49:AA49"/>
    <mergeCell ref="AB49:AI49"/>
    <mergeCell ref="AK49:AQ49"/>
    <mergeCell ref="AR49:AW49"/>
    <mergeCell ref="A46:B46"/>
    <mergeCell ref="C46:I46"/>
    <mergeCell ref="J46:O46"/>
    <mergeCell ref="R46:U46"/>
    <mergeCell ref="V46:AA46"/>
    <mergeCell ref="AB46:AI46"/>
    <mergeCell ref="AK46:AQ46"/>
    <mergeCell ref="AR46:AW46"/>
    <mergeCell ref="A47:B47"/>
    <mergeCell ref="C47:I47"/>
    <mergeCell ref="J47:O47"/>
    <mergeCell ref="R47:U47"/>
    <mergeCell ref="V47:AA47"/>
    <mergeCell ref="AB47:AI47"/>
    <mergeCell ref="AK47:AQ47"/>
    <mergeCell ref="AR47:AW47"/>
    <mergeCell ref="A52:B52"/>
    <mergeCell ref="C52:I52"/>
    <mergeCell ref="J52:O52"/>
    <mergeCell ref="R52:U52"/>
    <mergeCell ref="V52:AA52"/>
    <mergeCell ref="AB52:AI52"/>
    <mergeCell ref="AK52:AQ52"/>
    <mergeCell ref="AR52:AW52"/>
    <mergeCell ref="A53:B53"/>
    <mergeCell ref="C53:I53"/>
    <mergeCell ref="J53:O53"/>
    <mergeCell ref="R53:U53"/>
    <mergeCell ref="V53:AA53"/>
    <mergeCell ref="AB53:AI53"/>
    <mergeCell ref="AK53:AQ53"/>
    <mergeCell ref="AR53:AW53"/>
    <mergeCell ref="A50:B50"/>
    <mergeCell ref="C50:I50"/>
    <mergeCell ref="J50:O50"/>
    <mergeCell ref="R50:U50"/>
    <mergeCell ref="V50:AA50"/>
    <mergeCell ref="AB50:AI50"/>
    <mergeCell ref="AK50:AQ50"/>
    <mergeCell ref="AR50:AW50"/>
    <mergeCell ref="A51:B51"/>
    <mergeCell ref="C51:I51"/>
    <mergeCell ref="J51:O51"/>
    <mergeCell ref="R51:U51"/>
    <mergeCell ref="V51:AA51"/>
    <mergeCell ref="AB51:AI51"/>
    <mergeCell ref="AK51:AQ51"/>
    <mergeCell ref="AR51:AW51"/>
    <mergeCell ref="A56:B56"/>
    <mergeCell ref="C56:I56"/>
    <mergeCell ref="J56:O56"/>
    <mergeCell ref="R56:U56"/>
    <mergeCell ref="V56:AA56"/>
    <mergeCell ref="AB56:AI56"/>
    <mergeCell ref="AK56:AQ56"/>
    <mergeCell ref="AR56:AW56"/>
    <mergeCell ref="A57:B57"/>
    <mergeCell ref="C57:I57"/>
    <mergeCell ref="J57:O57"/>
    <mergeCell ref="R57:U57"/>
    <mergeCell ref="V57:AA57"/>
    <mergeCell ref="AB57:AI57"/>
    <mergeCell ref="AK57:AQ57"/>
    <mergeCell ref="AR57:AW57"/>
    <mergeCell ref="A54:B54"/>
    <mergeCell ref="C54:I54"/>
    <mergeCell ref="J54:O54"/>
    <mergeCell ref="R54:U54"/>
    <mergeCell ref="V54:AA54"/>
    <mergeCell ref="AB54:AI54"/>
    <mergeCell ref="AK54:AQ54"/>
    <mergeCell ref="AR54:AW54"/>
    <mergeCell ref="A55:B55"/>
    <mergeCell ref="C55:I55"/>
    <mergeCell ref="J55:O55"/>
    <mergeCell ref="R55:U55"/>
    <mergeCell ref="V55:AA55"/>
    <mergeCell ref="AB55:AI55"/>
    <mergeCell ref="AK55:AQ55"/>
    <mergeCell ref="AR55:AW55"/>
    <mergeCell ref="A60:B60"/>
    <mergeCell ref="C60:I60"/>
    <mergeCell ref="J60:O60"/>
    <mergeCell ref="R60:U60"/>
    <mergeCell ref="V60:AA60"/>
    <mergeCell ref="AB60:AI60"/>
    <mergeCell ref="AK60:AQ60"/>
    <mergeCell ref="AR60:AW60"/>
    <mergeCell ref="A61:B61"/>
    <mergeCell ref="C61:I61"/>
    <mergeCell ref="J61:O61"/>
    <mergeCell ref="R61:U61"/>
    <mergeCell ref="V61:AA61"/>
    <mergeCell ref="AB61:AI61"/>
    <mergeCell ref="AK61:AQ61"/>
    <mergeCell ref="AR61:AW61"/>
    <mergeCell ref="A58:B58"/>
    <mergeCell ref="C58:I58"/>
    <mergeCell ref="J58:O58"/>
    <mergeCell ref="R58:U58"/>
    <mergeCell ref="V58:AA58"/>
    <mergeCell ref="AB58:AI58"/>
    <mergeCell ref="AK58:AQ58"/>
    <mergeCell ref="AR58:AW58"/>
    <mergeCell ref="A59:B59"/>
    <mergeCell ref="C59:I59"/>
    <mergeCell ref="J59:O59"/>
    <mergeCell ref="R59:U59"/>
    <mergeCell ref="V59:AA59"/>
    <mergeCell ref="AB59:AI59"/>
    <mergeCell ref="AK59:AQ59"/>
    <mergeCell ref="AR59:AW59"/>
    <mergeCell ref="A64:B64"/>
    <mergeCell ref="C64:I64"/>
    <mergeCell ref="J64:O64"/>
    <mergeCell ref="R64:U64"/>
    <mergeCell ref="V64:AA64"/>
    <mergeCell ref="AB64:AI64"/>
    <mergeCell ref="AK64:AQ64"/>
    <mergeCell ref="AR64:AW64"/>
    <mergeCell ref="A65:B65"/>
    <mergeCell ref="C65:I65"/>
    <mergeCell ref="J65:O65"/>
    <mergeCell ref="R65:U65"/>
    <mergeCell ref="V65:AA65"/>
    <mergeCell ref="AB65:AI65"/>
    <mergeCell ref="AK65:AQ65"/>
    <mergeCell ref="AR65:AW65"/>
    <mergeCell ref="A62:B62"/>
    <mergeCell ref="C62:I62"/>
    <mergeCell ref="J62:O62"/>
    <mergeCell ref="R62:U62"/>
    <mergeCell ref="V62:AA62"/>
    <mergeCell ref="AB62:AI62"/>
    <mergeCell ref="AK62:AQ62"/>
    <mergeCell ref="AR62:AW62"/>
    <mergeCell ref="A63:B63"/>
    <mergeCell ref="C63:I63"/>
    <mergeCell ref="J63:O63"/>
    <mergeCell ref="R63:U63"/>
    <mergeCell ref="V63:AA63"/>
    <mergeCell ref="AB63:AI63"/>
    <mergeCell ref="AK63:AQ63"/>
    <mergeCell ref="AR63:AW63"/>
    <mergeCell ref="A68:B68"/>
    <mergeCell ref="C68:I68"/>
    <mergeCell ref="J68:O68"/>
    <mergeCell ref="R68:U68"/>
    <mergeCell ref="V68:AA68"/>
    <mergeCell ref="AB68:AI68"/>
    <mergeCell ref="AK68:AQ68"/>
    <mergeCell ref="AR68:AW68"/>
    <mergeCell ref="A69:B69"/>
    <mergeCell ref="C69:I69"/>
    <mergeCell ref="J69:O69"/>
    <mergeCell ref="R69:U69"/>
    <mergeCell ref="V69:AA69"/>
    <mergeCell ref="AB69:AI69"/>
    <mergeCell ref="AK69:AQ69"/>
    <mergeCell ref="AR69:AW69"/>
    <mergeCell ref="A66:B66"/>
    <mergeCell ref="C66:I66"/>
    <mergeCell ref="J66:O66"/>
    <mergeCell ref="R66:U66"/>
    <mergeCell ref="V66:AA66"/>
    <mergeCell ref="AB66:AI66"/>
    <mergeCell ref="AK66:AQ66"/>
    <mergeCell ref="AR66:AW66"/>
    <mergeCell ref="A67:B67"/>
    <mergeCell ref="C67:I67"/>
    <mergeCell ref="J67:O67"/>
    <mergeCell ref="R67:U67"/>
    <mergeCell ref="V67:AA67"/>
    <mergeCell ref="AB67:AI67"/>
    <mergeCell ref="AK67:AQ67"/>
    <mergeCell ref="AR67:AW67"/>
    <mergeCell ref="V72:AA72"/>
    <mergeCell ref="AB72:AI72"/>
    <mergeCell ref="AK72:AQ72"/>
    <mergeCell ref="AR72:AW72"/>
    <mergeCell ref="A73:B73"/>
    <mergeCell ref="C73:I73"/>
    <mergeCell ref="J73:O73"/>
    <mergeCell ref="R73:U73"/>
    <mergeCell ref="V73:AA73"/>
    <mergeCell ref="AB73:AI73"/>
    <mergeCell ref="AK73:AQ73"/>
    <mergeCell ref="AR73:AW73"/>
    <mergeCell ref="AK70:AQ70"/>
    <mergeCell ref="AR70:AW70"/>
    <mergeCell ref="A71:B71"/>
    <mergeCell ref="C71:I71"/>
    <mergeCell ref="J71:O71"/>
    <mergeCell ref="R71:U71"/>
    <mergeCell ref="V71:AA71"/>
    <mergeCell ref="AB71:AI71"/>
    <mergeCell ref="AK71:AQ71"/>
    <mergeCell ref="AR71:AW71"/>
    <mergeCell ref="A70:B70"/>
    <mergeCell ref="C70:I70"/>
    <mergeCell ref="J70:O70"/>
    <mergeCell ref="R70:U70"/>
    <mergeCell ref="V70:AA70"/>
    <mergeCell ref="AB70:AI70"/>
    <mergeCell ref="C72:I72"/>
    <mergeCell ref="J72:O72"/>
    <mergeCell ref="R72:U72"/>
    <mergeCell ref="A76:B76"/>
    <mergeCell ref="C76:I76"/>
    <mergeCell ref="J76:O76"/>
    <mergeCell ref="R76:U76"/>
    <mergeCell ref="V76:AA76"/>
    <mergeCell ref="AB76:AI76"/>
    <mergeCell ref="AK76:AQ76"/>
    <mergeCell ref="AR76:AW76"/>
    <mergeCell ref="A77:B77"/>
    <mergeCell ref="C77:I77"/>
    <mergeCell ref="J77:O77"/>
    <mergeCell ref="R77:U77"/>
    <mergeCell ref="V77:AA77"/>
    <mergeCell ref="AB77:AI77"/>
    <mergeCell ref="AK77:AQ77"/>
    <mergeCell ref="AR77:AW77"/>
    <mergeCell ref="A74:B74"/>
    <mergeCell ref="C74:I74"/>
    <mergeCell ref="J74:O74"/>
    <mergeCell ref="R74:U74"/>
    <mergeCell ref="V74:AA74"/>
    <mergeCell ref="AB74:AI74"/>
    <mergeCell ref="AK74:AQ74"/>
    <mergeCell ref="AR74:AW74"/>
    <mergeCell ref="A75:B75"/>
    <mergeCell ref="C75:I75"/>
    <mergeCell ref="J75:O75"/>
    <mergeCell ref="R75:U75"/>
    <mergeCell ref="V75:AA75"/>
    <mergeCell ref="AB75:AI75"/>
    <mergeCell ref="AK75:AQ75"/>
    <mergeCell ref="AR75:AW75"/>
    <mergeCell ref="A80:B80"/>
    <mergeCell ref="C80:I80"/>
    <mergeCell ref="J80:O80"/>
    <mergeCell ref="R80:U80"/>
    <mergeCell ref="V80:AA80"/>
    <mergeCell ref="AB80:AI80"/>
    <mergeCell ref="AK80:AQ80"/>
    <mergeCell ref="AR80:AW80"/>
    <mergeCell ref="A81:B81"/>
    <mergeCell ref="C81:I81"/>
    <mergeCell ref="J81:O81"/>
    <mergeCell ref="R81:U81"/>
    <mergeCell ref="V81:AA81"/>
    <mergeCell ref="AB81:AI81"/>
    <mergeCell ref="AK81:AQ81"/>
    <mergeCell ref="AR81:AW81"/>
    <mergeCell ref="A78:B78"/>
    <mergeCell ref="C78:I78"/>
    <mergeCell ref="J78:O78"/>
    <mergeCell ref="R78:U78"/>
    <mergeCell ref="V78:AA78"/>
    <mergeCell ref="AB78:AI78"/>
    <mergeCell ref="AK78:AQ78"/>
    <mergeCell ref="AR78:AW78"/>
    <mergeCell ref="A79:B79"/>
    <mergeCell ref="C79:I79"/>
    <mergeCell ref="J79:O79"/>
    <mergeCell ref="R79:U79"/>
    <mergeCell ref="V79:AA79"/>
    <mergeCell ref="AB79:AI79"/>
    <mergeCell ref="AK79:AQ79"/>
    <mergeCell ref="AR79:AW79"/>
    <mergeCell ref="A84:B84"/>
    <mergeCell ref="C84:I84"/>
    <mergeCell ref="J84:O84"/>
    <mergeCell ref="R84:U84"/>
    <mergeCell ref="V84:AA84"/>
    <mergeCell ref="AB84:AI84"/>
    <mergeCell ref="AK84:AQ84"/>
    <mergeCell ref="AR84:AW84"/>
    <mergeCell ref="A85:B85"/>
    <mergeCell ref="C85:I85"/>
    <mergeCell ref="J85:O85"/>
    <mergeCell ref="R85:U85"/>
    <mergeCell ref="V85:AA85"/>
    <mergeCell ref="AB85:AI85"/>
    <mergeCell ref="AK85:AQ85"/>
    <mergeCell ref="AR85:AW85"/>
    <mergeCell ref="A82:B82"/>
    <mergeCell ref="C82:I82"/>
    <mergeCell ref="J82:O82"/>
    <mergeCell ref="R82:U82"/>
    <mergeCell ref="V82:AA82"/>
    <mergeCell ref="AB82:AI82"/>
    <mergeCell ref="AK82:AQ82"/>
    <mergeCell ref="AR82:AW82"/>
    <mergeCell ref="A83:B83"/>
    <mergeCell ref="C83:I83"/>
    <mergeCell ref="J83:O83"/>
    <mergeCell ref="R83:U83"/>
    <mergeCell ref="V83:AA83"/>
    <mergeCell ref="AB83:AI83"/>
    <mergeCell ref="AK83:AQ83"/>
    <mergeCell ref="AR83:AW83"/>
    <mergeCell ref="A88:B88"/>
    <mergeCell ref="C88:I88"/>
    <mergeCell ref="J88:O88"/>
    <mergeCell ref="R88:U88"/>
    <mergeCell ref="V88:AA88"/>
    <mergeCell ref="AB88:AI88"/>
    <mergeCell ref="AK88:AQ88"/>
    <mergeCell ref="AR88:AW88"/>
    <mergeCell ref="A89:B89"/>
    <mergeCell ref="C89:I89"/>
    <mergeCell ref="J89:O89"/>
    <mergeCell ref="R89:U89"/>
    <mergeCell ref="V89:AA89"/>
    <mergeCell ref="AB89:AI89"/>
    <mergeCell ref="AK89:AQ89"/>
    <mergeCell ref="AR89:AW89"/>
    <mergeCell ref="A86:B86"/>
    <mergeCell ref="C86:I86"/>
    <mergeCell ref="J86:O86"/>
    <mergeCell ref="R86:U86"/>
    <mergeCell ref="V86:AA86"/>
    <mergeCell ref="AB86:AI86"/>
    <mergeCell ref="AK86:AQ86"/>
    <mergeCell ref="AR86:AW86"/>
    <mergeCell ref="A87:B87"/>
    <mergeCell ref="C87:I87"/>
    <mergeCell ref="J87:O87"/>
    <mergeCell ref="R87:U87"/>
    <mergeCell ref="V87:AA87"/>
    <mergeCell ref="AB87:AI87"/>
    <mergeCell ref="AK87:AQ87"/>
    <mergeCell ref="AR87:AW87"/>
    <mergeCell ref="A92:B92"/>
    <mergeCell ref="C92:I92"/>
    <mergeCell ref="J92:O92"/>
    <mergeCell ref="R92:U92"/>
    <mergeCell ref="V92:AA92"/>
    <mergeCell ref="AB92:AI92"/>
    <mergeCell ref="AK92:AQ92"/>
    <mergeCell ref="AR92:AW92"/>
    <mergeCell ref="A93:B93"/>
    <mergeCell ref="C93:I93"/>
    <mergeCell ref="J93:O93"/>
    <mergeCell ref="R93:U93"/>
    <mergeCell ref="V93:AA93"/>
    <mergeCell ref="AB93:AI93"/>
    <mergeCell ref="AK93:AQ93"/>
    <mergeCell ref="AR93:AW93"/>
    <mergeCell ref="A90:B90"/>
    <mergeCell ref="C90:I90"/>
    <mergeCell ref="J90:O90"/>
    <mergeCell ref="R90:U90"/>
    <mergeCell ref="V90:AA90"/>
    <mergeCell ref="AB90:AI90"/>
    <mergeCell ref="AK90:AQ90"/>
    <mergeCell ref="AR90:AW90"/>
    <mergeCell ref="A91:B91"/>
    <mergeCell ref="C91:I91"/>
    <mergeCell ref="J91:O91"/>
    <mergeCell ref="R91:U91"/>
    <mergeCell ref="V91:AA91"/>
    <mergeCell ref="AB91:AI91"/>
    <mergeCell ref="AK91:AQ91"/>
    <mergeCell ref="AR91:AW91"/>
    <mergeCell ref="A96:B96"/>
    <mergeCell ref="C96:I96"/>
    <mergeCell ref="J96:O96"/>
    <mergeCell ref="R96:U96"/>
    <mergeCell ref="V96:AA96"/>
    <mergeCell ref="AB96:AI96"/>
    <mergeCell ref="AK96:AQ96"/>
    <mergeCell ref="AR96:AW96"/>
    <mergeCell ref="A97:B97"/>
    <mergeCell ref="C97:I97"/>
    <mergeCell ref="J97:O97"/>
    <mergeCell ref="R97:U97"/>
    <mergeCell ref="V97:AA97"/>
    <mergeCell ref="AB97:AI97"/>
    <mergeCell ref="AK97:AQ97"/>
    <mergeCell ref="AR97:AW97"/>
    <mergeCell ref="A94:B94"/>
    <mergeCell ref="C94:I94"/>
    <mergeCell ref="J94:O94"/>
    <mergeCell ref="R94:U94"/>
    <mergeCell ref="V94:AA94"/>
    <mergeCell ref="AB94:AI94"/>
    <mergeCell ref="AK94:AQ94"/>
    <mergeCell ref="AR94:AW94"/>
    <mergeCell ref="A95:B95"/>
    <mergeCell ref="C95:I95"/>
    <mergeCell ref="J95:O95"/>
    <mergeCell ref="R95:U95"/>
    <mergeCell ref="V95:AA95"/>
    <mergeCell ref="AB95:AI95"/>
    <mergeCell ref="AK95:AQ95"/>
    <mergeCell ref="AR95:AW95"/>
    <mergeCell ref="A100:B100"/>
    <mergeCell ref="C100:I100"/>
    <mergeCell ref="J100:O100"/>
    <mergeCell ref="R100:U100"/>
    <mergeCell ref="V100:AA100"/>
    <mergeCell ref="AB100:AI100"/>
    <mergeCell ref="AK100:AQ100"/>
    <mergeCell ref="AR100:AW100"/>
    <mergeCell ref="A101:B101"/>
    <mergeCell ref="C101:I101"/>
    <mergeCell ref="J101:O101"/>
    <mergeCell ref="R101:U101"/>
    <mergeCell ref="V101:AA101"/>
    <mergeCell ref="AB101:AI101"/>
    <mergeCell ref="AK101:AQ101"/>
    <mergeCell ref="AR101:AW101"/>
    <mergeCell ref="A98:B98"/>
    <mergeCell ref="C98:I98"/>
    <mergeCell ref="J98:O98"/>
    <mergeCell ref="R98:U98"/>
    <mergeCell ref="V98:AA98"/>
    <mergeCell ref="AB98:AI98"/>
    <mergeCell ref="AK98:AQ98"/>
    <mergeCell ref="AR98:AW98"/>
    <mergeCell ref="A99:B99"/>
    <mergeCell ref="C99:I99"/>
    <mergeCell ref="J99:O99"/>
    <mergeCell ref="R99:U99"/>
    <mergeCell ref="V99:AA99"/>
    <mergeCell ref="AB99:AI99"/>
    <mergeCell ref="AK99:AQ99"/>
    <mergeCell ref="AR99:AW99"/>
    <mergeCell ref="A104:B104"/>
    <mergeCell ref="C104:I104"/>
    <mergeCell ref="J104:O104"/>
    <mergeCell ref="R104:U104"/>
    <mergeCell ref="V104:AA104"/>
    <mergeCell ref="AB104:AI104"/>
    <mergeCell ref="AK104:AQ104"/>
    <mergeCell ref="AR104:AW104"/>
    <mergeCell ref="A105:B105"/>
    <mergeCell ref="C105:I105"/>
    <mergeCell ref="J105:O105"/>
    <mergeCell ref="R105:U105"/>
    <mergeCell ref="V105:AA105"/>
    <mergeCell ref="AB105:AI105"/>
    <mergeCell ref="AK105:AQ105"/>
    <mergeCell ref="AR105:AW105"/>
    <mergeCell ref="A102:B102"/>
    <mergeCell ref="C102:I102"/>
    <mergeCell ref="J102:O102"/>
    <mergeCell ref="R102:U102"/>
    <mergeCell ref="V102:AA102"/>
    <mergeCell ref="AB102:AI102"/>
    <mergeCell ref="AK102:AQ102"/>
    <mergeCell ref="AR102:AW102"/>
    <mergeCell ref="A103:B103"/>
    <mergeCell ref="C103:I103"/>
    <mergeCell ref="J103:O103"/>
    <mergeCell ref="R103:U103"/>
    <mergeCell ref="V103:AA103"/>
    <mergeCell ref="AB103:AI103"/>
    <mergeCell ref="AK103:AQ103"/>
    <mergeCell ref="AR103:AW103"/>
    <mergeCell ref="A108:B108"/>
    <mergeCell ref="C108:I108"/>
    <mergeCell ref="J108:O108"/>
    <mergeCell ref="R108:U108"/>
    <mergeCell ref="V108:AA108"/>
    <mergeCell ref="AB108:AI108"/>
    <mergeCell ref="AK108:AQ108"/>
    <mergeCell ref="AR108:AW108"/>
    <mergeCell ref="A109:B109"/>
    <mergeCell ref="C109:I109"/>
    <mergeCell ref="J109:O109"/>
    <mergeCell ref="R109:U109"/>
    <mergeCell ref="V109:AA109"/>
    <mergeCell ref="AB109:AI109"/>
    <mergeCell ref="AK109:AQ109"/>
    <mergeCell ref="AR109:AW109"/>
    <mergeCell ref="A106:B106"/>
    <mergeCell ref="C106:I106"/>
    <mergeCell ref="J106:O106"/>
    <mergeCell ref="R106:U106"/>
    <mergeCell ref="V106:AA106"/>
    <mergeCell ref="AB106:AI106"/>
    <mergeCell ref="AK106:AQ106"/>
    <mergeCell ref="AR106:AW106"/>
    <mergeCell ref="A107:B107"/>
    <mergeCell ref="C107:I107"/>
    <mergeCell ref="J107:O107"/>
    <mergeCell ref="R107:U107"/>
    <mergeCell ref="V107:AA107"/>
    <mergeCell ref="AB107:AI107"/>
    <mergeCell ref="AK107:AQ107"/>
    <mergeCell ref="AR107:AW107"/>
    <mergeCell ref="A112:B112"/>
    <mergeCell ref="C112:I112"/>
    <mergeCell ref="J112:O112"/>
    <mergeCell ref="R112:U112"/>
    <mergeCell ref="V112:AA112"/>
    <mergeCell ref="AB112:AI112"/>
    <mergeCell ref="AK112:AQ112"/>
    <mergeCell ref="AR112:AW112"/>
    <mergeCell ref="A113:B113"/>
    <mergeCell ref="C113:I113"/>
    <mergeCell ref="J113:O113"/>
    <mergeCell ref="R113:U113"/>
    <mergeCell ref="V113:AA113"/>
    <mergeCell ref="AB113:AI113"/>
    <mergeCell ref="AK113:AQ113"/>
    <mergeCell ref="AR113:AW113"/>
    <mergeCell ref="A110:B110"/>
    <mergeCell ref="C110:I110"/>
    <mergeCell ref="J110:O110"/>
    <mergeCell ref="R110:U110"/>
    <mergeCell ref="V110:AA110"/>
    <mergeCell ref="AB110:AI110"/>
    <mergeCell ref="AK110:AQ110"/>
    <mergeCell ref="AR110:AW110"/>
    <mergeCell ref="A111:B111"/>
    <mergeCell ref="C111:I111"/>
    <mergeCell ref="J111:O111"/>
    <mergeCell ref="R111:U111"/>
    <mergeCell ref="V111:AA111"/>
    <mergeCell ref="AB111:AI111"/>
    <mergeCell ref="AK111:AQ111"/>
    <mergeCell ref="AR111:AW111"/>
    <mergeCell ref="A116:B116"/>
    <mergeCell ref="C116:I116"/>
    <mergeCell ref="J116:O116"/>
    <mergeCell ref="R116:U116"/>
    <mergeCell ref="V116:AA116"/>
    <mergeCell ref="AB116:AI116"/>
    <mergeCell ref="AK116:AQ116"/>
    <mergeCell ref="AR116:AW116"/>
    <mergeCell ref="A117:B117"/>
    <mergeCell ref="C117:I117"/>
    <mergeCell ref="J117:O117"/>
    <mergeCell ref="R117:U117"/>
    <mergeCell ref="V117:AA117"/>
    <mergeCell ref="AB117:AI117"/>
    <mergeCell ref="AK117:AQ117"/>
    <mergeCell ref="AR117:AW117"/>
    <mergeCell ref="A114:B114"/>
    <mergeCell ref="C114:I114"/>
    <mergeCell ref="J114:O114"/>
    <mergeCell ref="R114:U114"/>
    <mergeCell ref="V114:AA114"/>
    <mergeCell ref="AB114:AI114"/>
    <mergeCell ref="AK114:AQ114"/>
    <mergeCell ref="AR114:AW114"/>
    <mergeCell ref="A115:B115"/>
    <mergeCell ref="C115:I115"/>
    <mergeCell ref="J115:O115"/>
    <mergeCell ref="R115:U115"/>
    <mergeCell ref="V115:AA115"/>
    <mergeCell ref="AB115:AI115"/>
    <mergeCell ref="AK115:AQ115"/>
    <mergeCell ref="AR115:AW115"/>
    <mergeCell ref="A120:B120"/>
    <mergeCell ref="C120:I120"/>
    <mergeCell ref="J120:O120"/>
    <mergeCell ref="R120:U120"/>
    <mergeCell ref="V120:AA120"/>
    <mergeCell ref="AB120:AI120"/>
    <mergeCell ref="AK120:AQ120"/>
    <mergeCell ref="AR120:AW120"/>
    <mergeCell ref="A121:B121"/>
    <mergeCell ref="C121:I121"/>
    <mergeCell ref="J121:O121"/>
    <mergeCell ref="R121:U121"/>
    <mergeCell ref="V121:AA121"/>
    <mergeCell ref="AB121:AI121"/>
    <mergeCell ref="AK121:AQ121"/>
    <mergeCell ref="AR121:AW121"/>
    <mergeCell ref="A118:B118"/>
    <mergeCell ref="C118:I118"/>
    <mergeCell ref="J118:O118"/>
    <mergeCell ref="R118:U118"/>
    <mergeCell ref="V118:AA118"/>
    <mergeCell ref="AB118:AI118"/>
    <mergeCell ref="AK118:AQ118"/>
    <mergeCell ref="AR118:AW118"/>
    <mergeCell ref="A119:B119"/>
    <mergeCell ref="C119:I119"/>
    <mergeCell ref="J119:O119"/>
    <mergeCell ref="R119:U119"/>
    <mergeCell ref="V119:AA119"/>
    <mergeCell ref="AB119:AI119"/>
    <mergeCell ref="AK119:AQ119"/>
    <mergeCell ref="AR119:AW119"/>
    <mergeCell ref="A124:B124"/>
    <mergeCell ref="C124:I124"/>
    <mergeCell ref="J124:O124"/>
    <mergeCell ref="R124:U124"/>
    <mergeCell ref="V124:AA124"/>
    <mergeCell ref="AB124:AI124"/>
    <mergeCell ref="AK124:AQ124"/>
    <mergeCell ref="AR124:AW124"/>
    <mergeCell ref="A125:B125"/>
    <mergeCell ref="C125:I125"/>
    <mergeCell ref="J125:O125"/>
    <mergeCell ref="R125:U125"/>
    <mergeCell ref="V125:AA125"/>
    <mergeCell ref="AB125:AI125"/>
    <mergeCell ref="AK125:AQ125"/>
    <mergeCell ref="AR125:AW125"/>
    <mergeCell ref="A122:B122"/>
    <mergeCell ref="C122:I122"/>
    <mergeCell ref="J122:O122"/>
    <mergeCell ref="R122:U122"/>
    <mergeCell ref="V122:AA122"/>
    <mergeCell ref="AB122:AI122"/>
    <mergeCell ref="AK122:AQ122"/>
    <mergeCell ref="AR122:AW122"/>
    <mergeCell ref="A123:B123"/>
    <mergeCell ref="C123:I123"/>
    <mergeCell ref="J123:O123"/>
    <mergeCell ref="R123:U123"/>
    <mergeCell ref="V123:AA123"/>
    <mergeCell ref="AB123:AI123"/>
    <mergeCell ref="AK123:AQ123"/>
    <mergeCell ref="AR123:AW123"/>
    <mergeCell ref="A128:B128"/>
    <mergeCell ref="C128:I128"/>
    <mergeCell ref="J128:O128"/>
    <mergeCell ref="R128:U128"/>
    <mergeCell ref="V128:AA128"/>
    <mergeCell ref="AB128:AI128"/>
    <mergeCell ref="AK128:AQ128"/>
    <mergeCell ref="AR128:AW128"/>
    <mergeCell ref="A129:B129"/>
    <mergeCell ref="C129:I129"/>
    <mergeCell ref="J129:O129"/>
    <mergeCell ref="R129:U129"/>
    <mergeCell ref="V129:AA129"/>
    <mergeCell ref="AB129:AI129"/>
    <mergeCell ref="AK129:AQ129"/>
    <mergeCell ref="AR129:AW129"/>
    <mergeCell ref="A126:B126"/>
    <mergeCell ref="C126:I126"/>
    <mergeCell ref="J126:O126"/>
    <mergeCell ref="R126:U126"/>
    <mergeCell ref="V126:AA126"/>
    <mergeCell ref="AB126:AI126"/>
    <mergeCell ref="AK126:AQ126"/>
    <mergeCell ref="AR126:AW126"/>
    <mergeCell ref="A127:B127"/>
    <mergeCell ref="C127:I127"/>
    <mergeCell ref="J127:O127"/>
    <mergeCell ref="R127:U127"/>
    <mergeCell ref="V127:AA127"/>
    <mergeCell ref="AB127:AI127"/>
    <mergeCell ref="AK127:AQ127"/>
    <mergeCell ref="AR127:AW127"/>
    <mergeCell ref="A132:B132"/>
    <mergeCell ref="C132:I132"/>
    <mergeCell ref="J132:O132"/>
    <mergeCell ref="R132:U132"/>
    <mergeCell ref="V132:AA132"/>
    <mergeCell ref="AB132:AI132"/>
    <mergeCell ref="AK132:AQ132"/>
    <mergeCell ref="AR132:AW132"/>
    <mergeCell ref="A133:B133"/>
    <mergeCell ref="C133:I133"/>
    <mergeCell ref="J133:O133"/>
    <mergeCell ref="R133:U133"/>
    <mergeCell ref="V133:AA133"/>
    <mergeCell ref="AB133:AI133"/>
    <mergeCell ref="AK133:AQ133"/>
    <mergeCell ref="AR133:AW133"/>
    <mergeCell ref="A130:B130"/>
    <mergeCell ref="C130:I130"/>
    <mergeCell ref="J130:O130"/>
    <mergeCell ref="R130:U130"/>
    <mergeCell ref="V130:AA130"/>
    <mergeCell ref="AB130:AI130"/>
    <mergeCell ref="AK130:AQ130"/>
    <mergeCell ref="AR130:AW130"/>
    <mergeCell ref="A131:B131"/>
    <mergeCell ref="C131:I131"/>
    <mergeCell ref="J131:O131"/>
    <mergeCell ref="R131:U131"/>
    <mergeCell ref="V131:AA131"/>
    <mergeCell ref="AB131:AI131"/>
    <mergeCell ref="AK131:AQ131"/>
    <mergeCell ref="AR131:AW131"/>
    <mergeCell ref="A136:B136"/>
    <mergeCell ref="C136:I136"/>
    <mergeCell ref="J136:O136"/>
    <mergeCell ref="R136:U136"/>
    <mergeCell ref="V136:AA136"/>
    <mergeCell ref="AB136:AI136"/>
    <mergeCell ref="AK136:AQ136"/>
    <mergeCell ref="AR136:AW136"/>
    <mergeCell ref="A137:B137"/>
    <mergeCell ref="C137:I137"/>
    <mergeCell ref="J137:O137"/>
    <mergeCell ref="R137:U137"/>
    <mergeCell ref="V137:AA137"/>
    <mergeCell ref="AB137:AI137"/>
    <mergeCell ref="AK137:AQ137"/>
    <mergeCell ref="AR137:AW137"/>
    <mergeCell ref="A134:B134"/>
    <mergeCell ref="C134:I134"/>
    <mergeCell ref="J134:O134"/>
    <mergeCell ref="R134:U134"/>
    <mergeCell ref="V134:AA134"/>
    <mergeCell ref="AB134:AI134"/>
    <mergeCell ref="AK134:AQ134"/>
    <mergeCell ref="AR134:AW134"/>
    <mergeCell ref="A135:B135"/>
    <mergeCell ref="C135:I135"/>
    <mergeCell ref="J135:O135"/>
    <mergeCell ref="R135:U135"/>
    <mergeCell ref="V135:AA135"/>
    <mergeCell ref="AB135:AI135"/>
    <mergeCell ref="AK135:AQ135"/>
    <mergeCell ref="AR135:AW135"/>
    <mergeCell ref="A140:B140"/>
    <mergeCell ref="C140:I140"/>
    <mergeCell ref="J140:O140"/>
    <mergeCell ref="R140:U140"/>
    <mergeCell ref="V140:AA140"/>
    <mergeCell ref="AB140:AI140"/>
    <mergeCell ref="AK140:AQ140"/>
    <mergeCell ref="AR140:AW140"/>
    <mergeCell ref="A141:B141"/>
    <mergeCell ref="C141:I141"/>
    <mergeCell ref="J141:O141"/>
    <mergeCell ref="R141:U141"/>
    <mergeCell ref="V141:AA141"/>
    <mergeCell ref="AB141:AI141"/>
    <mergeCell ref="AK141:AQ141"/>
    <mergeCell ref="AR141:AW141"/>
    <mergeCell ref="A138:B138"/>
    <mergeCell ref="C138:I138"/>
    <mergeCell ref="J138:O138"/>
    <mergeCell ref="R138:U138"/>
    <mergeCell ref="V138:AA138"/>
    <mergeCell ref="AB138:AI138"/>
    <mergeCell ref="AK138:AQ138"/>
    <mergeCell ref="AR138:AW138"/>
    <mergeCell ref="A139:B139"/>
    <mergeCell ref="C139:I139"/>
    <mergeCell ref="J139:O139"/>
    <mergeCell ref="R139:U139"/>
    <mergeCell ref="V139:AA139"/>
    <mergeCell ref="AB139:AI139"/>
    <mergeCell ref="AK139:AQ139"/>
    <mergeCell ref="AR139:AW139"/>
    <mergeCell ref="A144:B144"/>
    <mergeCell ref="C144:I144"/>
    <mergeCell ref="J144:O144"/>
    <mergeCell ref="R144:U144"/>
    <mergeCell ref="V144:AA144"/>
    <mergeCell ref="AB144:AI144"/>
    <mergeCell ref="AK144:AQ144"/>
    <mergeCell ref="AR144:AW144"/>
    <mergeCell ref="A145:B145"/>
    <mergeCell ref="C145:I145"/>
    <mergeCell ref="J145:O145"/>
    <mergeCell ref="R145:U145"/>
    <mergeCell ref="V145:AA145"/>
    <mergeCell ref="AB145:AI145"/>
    <mergeCell ref="AK145:AQ145"/>
    <mergeCell ref="AR145:AW145"/>
    <mergeCell ref="A142:B142"/>
    <mergeCell ref="C142:I142"/>
    <mergeCell ref="J142:O142"/>
    <mergeCell ref="R142:U142"/>
    <mergeCell ref="V142:AA142"/>
    <mergeCell ref="AB142:AI142"/>
    <mergeCell ref="AK142:AQ142"/>
    <mergeCell ref="AR142:AW142"/>
    <mergeCell ref="A143:B143"/>
    <mergeCell ref="C143:I143"/>
    <mergeCell ref="J143:O143"/>
    <mergeCell ref="R143:U143"/>
    <mergeCell ref="V143:AA143"/>
    <mergeCell ref="AB143:AI143"/>
    <mergeCell ref="AK143:AQ143"/>
    <mergeCell ref="AR143:AW143"/>
    <mergeCell ref="A148:B148"/>
    <mergeCell ref="C148:I148"/>
    <mergeCell ref="J148:O148"/>
    <mergeCell ref="R148:U148"/>
    <mergeCell ref="V148:AA148"/>
    <mergeCell ref="AB148:AI148"/>
    <mergeCell ref="AK148:AQ148"/>
    <mergeCell ref="AR148:AW148"/>
    <mergeCell ref="A149:B149"/>
    <mergeCell ref="C149:I149"/>
    <mergeCell ref="J149:O149"/>
    <mergeCell ref="R149:U149"/>
    <mergeCell ref="V149:AA149"/>
    <mergeCell ref="AB149:AI149"/>
    <mergeCell ref="AK149:AQ149"/>
    <mergeCell ref="AR149:AW149"/>
    <mergeCell ref="A146:B146"/>
    <mergeCell ref="C146:I146"/>
    <mergeCell ref="J146:O146"/>
    <mergeCell ref="R146:U146"/>
    <mergeCell ref="V146:AA146"/>
    <mergeCell ref="AB146:AI146"/>
    <mergeCell ref="AK146:AQ146"/>
    <mergeCell ref="AR146:AW146"/>
    <mergeCell ref="A147:B147"/>
    <mergeCell ref="C147:I147"/>
    <mergeCell ref="J147:O147"/>
    <mergeCell ref="R147:U147"/>
    <mergeCell ref="V147:AA147"/>
    <mergeCell ref="AB147:AI147"/>
    <mergeCell ref="AK147:AQ147"/>
    <mergeCell ref="AR147:AW147"/>
    <mergeCell ref="A152:B152"/>
    <mergeCell ref="C152:I152"/>
    <mergeCell ref="J152:O152"/>
    <mergeCell ref="R152:U152"/>
    <mergeCell ref="V152:AA152"/>
    <mergeCell ref="AB152:AI152"/>
    <mergeCell ref="AK152:AQ152"/>
    <mergeCell ref="AR152:AW152"/>
    <mergeCell ref="A153:B153"/>
    <mergeCell ref="C153:I153"/>
    <mergeCell ref="J153:O153"/>
    <mergeCell ref="R153:U153"/>
    <mergeCell ref="V153:AA153"/>
    <mergeCell ref="AB153:AI153"/>
    <mergeCell ref="AK153:AQ153"/>
    <mergeCell ref="AR153:AW153"/>
    <mergeCell ref="A150:B150"/>
    <mergeCell ref="C150:I150"/>
    <mergeCell ref="J150:O150"/>
    <mergeCell ref="R150:U150"/>
    <mergeCell ref="V150:AA150"/>
    <mergeCell ref="AB150:AI150"/>
    <mergeCell ref="AK150:AQ150"/>
    <mergeCell ref="AR150:AW150"/>
    <mergeCell ref="A151:B151"/>
    <mergeCell ref="C151:I151"/>
    <mergeCell ref="J151:O151"/>
    <mergeCell ref="R151:U151"/>
    <mergeCell ref="V151:AA151"/>
    <mergeCell ref="AB151:AI151"/>
    <mergeCell ref="AK151:AQ151"/>
    <mergeCell ref="AR151:AW151"/>
    <mergeCell ref="A156:B156"/>
    <mergeCell ref="C156:I156"/>
    <mergeCell ref="J156:O156"/>
    <mergeCell ref="R156:U156"/>
    <mergeCell ref="V156:AA156"/>
    <mergeCell ref="AB156:AI156"/>
    <mergeCell ref="AK156:AQ156"/>
    <mergeCell ref="AR156:AW156"/>
    <mergeCell ref="A157:B157"/>
    <mergeCell ref="C157:I157"/>
    <mergeCell ref="J157:O157"/>
    <mergeCell ref="R157:U157"/>
    <mergeCell ref="V157:AA157"/>
    <mergeCell ref="AB157:AI157"/>
    <mergeCell ref="AK157:AQ157"/>
    <mergeCell ref="AR157:AW157"/>
    <mergeCell ref="A154:B154"/>
    <mergeCell ref="C154:I154"/>
    <mergeCell ref="J154:O154"/>
    <mergeCell ref="R154:U154"/>
    <mergeCell ref="V154:AA154"/>
    <mergeCell ref="AB154:AI154"/>
    <mergeCell ref="AK154:AQ154"/>
    <mergeCell ref="AR154:AW154"/>
    <mergeCell ref="A155:B155"/>
    <mergeCell ref="C155:I155"/>
    <mergeCell ref="J155:O155"/>
    <mergeCell ref="R155:U155"/>
    <mergeCell ref="V155:AA155"/>
    <mergeCell ref="AB155:AI155"/>
    <mergeCell ref="AK155:AQ155"/>
    <mergeCell ref="AR155:AW155"/>
    <mergeCell ref="A160:B160"/>
    <mergeCell ref="C160:I160"/>
    <mergeCell ref="J160:O160"/>
    <mergeCell ref="R160:U160"/>
    <mergeCell ref="V160:AA160"/>
    <mergeCell ref="AB160:AI160"/>
    <mergeCell ref="AK160:AQ160"/>
    <mergeCell ref="AR160:AW160"/>
    <mergeCell ref="A161:B161"/>
    <mergeCell ref="C161:I161"/>
    <mergeCell ref="J161:O161"/>
    <mergeCell ref="R161:U161"/>
    <mergeCell ref="V161:AA161"/>
    <mergeCell ref="AB161:AI161"/>
    <mergeCell ref="AK161:AQ161"/>
    <mergeCell ref="AR161:AW161"/>
    <mergeCell ref="A158:B158"/>
    <mergeCell ref="C158:I158"/>
    <mergeCell ref="J158:O158"/>
    <mergeCell ref="R158:U158"/>
    <mergeCell ref="V158:AA158"/>
    <mergeCell ref="AB158:AI158"/>
    <mergeCell ref="AK158:AQ158"/>
    <mergeCell ref="AR158:AW158"/>
    <mergeCell ref="A159:B159"/>
    <mergeCell ref="C159:I159"/>
    <mergeCell ref="J159:O159"/>
    <mergeCell ref="R159:U159"/>
    <mergeCell ref="V159:AA159"/>
    <mergeCell ref="AB159:AI159"/>
    <mergeCell ref="AK159:AQ159"/>
    <mergeCell ref="AR159:AW159"/>
    <mergeCell ref="A164:B164"/>
    <mergeCell ref="C164:I164"/>
    <mergeCell ref="J164:O164"/>
    <mergeCell ref="R164:U164"/>
    <mergeCell ref="V164:AA164"/>
    <mergeCell ref="AB164:AI164"/>
    <mergeCell ref="AK164:AQ164"/>
    <mergeCell ref="AR164:AW164"/>
    <mergeCell ref="A165:B165"/>
    <mergeCell ref="C165:I165"/>
    <mergeCell ref="J165:O165"/>
    <mergeCell ref="R165:U165"/>
    <mergeCell ref="V165:AA165"/>
    <mergeCell ref="AB165:AI165"/>
    <mergeCell ref="AK165:AQ165"/>
    <mergeCell ref="AR165:AW165"/>
    <mergeCell ref="A162:B162"/>
    <mergeCell ref="C162:I162"/>
    <mergeCell ref="J162:O162"/>
    <mergeCell ref="R162:U162"/>
    <mergeCell ref="V162:AA162"/>
    <mergeCell ref="AB162:AI162"/>
    <mergeCell ref="AK162:AQ162"/>
    <mergeCell ref="AR162:AW162"/>
    <mergeCell ref="A163:B163"/>
    <mergeCell ref="C163:I163"/>
    <mergeCell ref="J163:O163"/>
    <mergeCell ref="R163:U163"/>
    <mergeCell ref="V163:AA163"/>
    <mergeCell ref="AB163:AI163"/>
    <mergeCell ref="AK163:AQ163"/>
    <mergeCell ref="AR163:AW163"/>
    <mergeCell ref="AK414:AQ414"/>
    <mergeCell ref="AR414:AW414"/>
    <mergeCell ref="AR411:AW411"/>
    <mergeCell ref="A412:B412"/>
    <mergeCell ref="C412:I412"/>
    <mergeCell ref="J412:O412"/>
    <mergeCell ref="R412:U412"/>
    <mergeCell ref="V412:AA412"/>
    <mergeCell ref="AB412:AI412"/>
    <mergeCell ref="AK412:AQ412"/>
    <mergeCell ref="AR412:AW412"/>
    <mergeCell ref="A411:B411"/>
    <mergeCell ref="C411:I411"/>
    <mergeCell ref="J411:O411"/>
    <mergeCell ref="R411:U411"/>
    <mergeCell ref="V411:AA411"/>
    <mergeCell ref="AB411:AI411"/>
    <mergeCell ref="AK411:AQ411"/>
    <mergeCell ref="A492:B492"/>
    <mergeCell ref="C492:I492"/>
    <mergeCell ref="J492:O492"/>
    <mergeCell ref="R492:U492"/>
    <mergeCell ref="V492:AA492"/>
    <mergeCell ref="AB492:AI492"/>
    <mergeCell ref="AK492:AQ492"/>
    <mergeCell ref="AR492:AW492"/>
    <mergeCell ref="A493:B493"/>
    <mergeCell ref="C493:I493"/>
    <mergeCell ref="J493:O493"/>
    <mergeCell ref="R493:U493"/>
    <mergeCell ref="V493:AA493"/>
    <mergeCell ref="AB493:AI493"/>
    <mergeCell ref="AK493:AQ493"/>
    <mergeCell ref="AR493:AW493"/>
    <mergeCell ref="A490:B490"/>
    <mergeCell ref="C490:I490"/>
    <mergeCell ref="J490:O490"/>
    <mergeCell ref="R490:U490"/>
    <mergeCell ref="V490:AA490"/>
    <mergeCell ref="AB490:AI490"/>
    <mergeCell ref="AK490:AQ490"/>
    <mergeCell ref="AR490:AW490"/>
    <mergeCell ref="A491:B491"/>
    <mergeCell ref="C491:I491"/>
    <mergeCell ref="J491:O491"/>
    <mergeCell ref="R491:U491"/>
    <mergeCell ref="V491:AA491"/>
    <mergeCell ref="AB491:AI491"/>
    <mergeCell ref="AK491:AQ491"/>
    <mergeCell ref="AR491:AW491"/>
    <mergeCell ref="A496:B496"/>
    <mergeCell ref="C496:I496"/>
    <mergeCell ref="J496:O496"/>
    <mergeCell ref="R496:U496"/>
    <mergeCell ref="V496:AA496"/>
    <mergeCell ref="AB496:AI496"/>
    <mergeCell ref="AK496:AQ496"/>
    <mergeCell ref="AR496:AW496"/>
    <mergeCell ref="A497:B497"/>
    <mergeCell ref="C497:I497"/>
    <mergeCell ref="J497:O497"/>
    <mergeCell ref="R497:U497"/>
    <mergeCell ref="V497:AA497"/>
    <mergeCell ref="AB497:AI497"/>
    <mergeCell ref="AK497:AQ497"/>
    <mergeCell ref="AR497:AW497"/>
    <mergeCell ref="A494:B494"/>
    <mergeCell ref="C494:I494"/>
    <mergeCell ref="J494:O494"/>
    <mergeCell ref="R494:U494"/>
    <mergeCell ref="V494:AA494"/>
    <mergeCell ref="AB494:AI494"/>
    <mergeCell ref="AK494:AQ494"/>
    <mergeCell ref="AR494:AW494"/>
    <mergeCell ref="A495:B495"/>
    <mergeCell ref="C495:I495"/>
    <mergeCell ref="J495:O495"/>
    <mergeCell ref="R495:U495"/>
    <mergeCell ref="V495:AA495"/>
    <mergeCell ref="AB495:AI495"/>
    <mergeCell ref="AK495:AQ495"/>
    <mergeCell ref="AR495:AW495"/>
    <mergeCell ref="A500:B500"/>
    <mergeCell ref="C500:I500"/>
    <mergeCell ref="J500:O500"/>
    <mergeCell ref="R500:U500"/>
    <mergeCell ref="V500:AA500"/>
    <mergeCell ref="AB500:AI500"/>
    <mergeCell ref="AK500:AQ500"/>
    <mergeCell ref="AR500:AW500"/>
    <mergeCell ref="A498:B498"/>
    <mergeCell ref="C498:I498"/>
    <mergeCell ref="J498:O498"/>
    <mergeCell ref="R498:U498"/>
    <mergeCell ref="V498:AA498"/>
    <mergeCell ref="AB498:AI498"/>
    <mergeCell ref="AK498:AQ498"/>
    <mergeCell ref="AR498:AW498"/>
    <mergeCell ref="A499:B499"/>
    <mergeCell ref="C499:I499"/>
    <mergeCell ref="J499:O499"/>
    <mergeCell ref="R499:U499"/>
    <mergeCell ref="V499:AA499"/>
    <mergeCell ref="AB499:AI499"/>
    <mergeCell ref="AK499:AQ499"/>
    <mergeCell ref="AR499:AW499"/>
    <mergeCell ref="AR205:AW205"/>
    <mergeCell ref="A206:B206"/>
    <mergeCell ref="C206:I206"/>
    <mergeCell ref="J206:O206"/>
    <mergeCell ref="R206:U206"/>
    <mergeCell ref="V206:AA206"/>
    <mergeCell ref="AB206:AI206"/>
    <mergeCell ref="AK206:AQ206"/>
    <mergeCell ref="AR206:AW206"/>
    <mergeCell ref="A203:B203"/>
    <mergeCell ref="C203:I203"/>
    <mergeCell ref="J203:O203"/>
    <mergeCell ref="R203:U203"/>
    <mergeCell ref="V203:AA203"/>
    <mergeCell ref="AB203:AI203"/>
    <mergeCell ref="AK203:AQ203"/>
    <mergeCell ref="AR203:AW203"/>
    <mergeCell ref="A204:B204"/>
    <mergeCell ref="C204:I204"/>
    <mergeCell ref="J204:O204"/>
    <mergeCell ref="R204:U204"/>
    <mergeCell ref="V204:AA204"/>
    <mergeCell ref="AB204:AI204"/>
    <mergeCell ref="AK204:AQ204"/>
    <mergeCell ref="AR204:AW204"/>
    <mergeCell ref="A205:B205"/>
    <mergeCell ref="C205:I205"/>
    <mergeCell ref="J205:O205"/>
    <mergeCell ref="R205:U205"/>
    <mergeCell ref="V205:AA205"/>
    <mergeCell ref="AB205:AI205"/>
    <mergeCell ref="AK205:AQ205"/>
    <mergeCell ref="A209:B209"/>
    <mergeCell ref="C209:I209"/>
    <mergeCell ref="J209:O209"/>
    <mergeCell ref="R209:U209"/>
    <mergeCell ref="V209:AA209"/>
    <mergeCell ref="AB209:AI209"/>
    <mergeCell ref="AK209:AQ209"/>
    <mergeCell ref="AR209:AW209"/>
    <mergeCell ref="A210:B210"/>
    <mergeCell ref="C210:I210"/>
    <mergeCell ref="J210:O210"/>
    <mergeCell ref="R210:U210"/>
    <mergeCell ref="V210:AA210"/>
    <mergeCell ref="AB210:AI210"/>
    <mergeCell ref="AK210:AQ210"/>
    <mergeCell ref="AR210:AW210"/>
    <mergeCell ref="A207:B207"/>
    <mergeCell ref="C207:I207"/>
    <mergeCell ref="J207:O207"/>
    <mergeCell ref="R207:U207"/>
    <mergeCell ref="V207:AA207"/>
    <mergeCell ref="AB207:AI207"/>
    <mergeCell ref="AK207:AQ207"/>
    <mergeCell ref="AR207:AW207"/>
    <mergeCell ref="A208:B208"/>
    <mergeCell ref="C208:I208"/>
    <mergeCell ref="J208:O208"/>
    <mergeCell ref="R208:U208"/>
    <mergeCell ref="V208:AA208"/>
    <mergeCell ref="AB208:AI208"/>
    <mergeCell ref="AK208:AQ208"/>
    <mergeCell ref="AR208:AW208"/>
    <mergeCell ref="A213:B213"/>
    <mergeCell ref="C213:I213"/>
    <mergeCell ref="J213:O213"/>
    <mergeCell ref="R213:U213"/>
    <mergeCell ref="V213:AA213"/>
    <mergeCell ref="AB213:AI213"/>
    <mergeCell ref="AK213:AQ213"/>
    <mergeCell ref="AR213:AW213"/>
    <mergeCell ref="A214:B214"/>
    <mergeCell ref="C214:I214"/>
    <mergeCell ref="J214:O214"/>
    <mergeCell ref="R214:U214"/>
    <mergeCell ref="V214:AA214"/>
    <mergeCell ref="AB214:AI214"/>
    <mergeCell ref="AK214:AQ214"/>
    <mergeCell ref="AR214:AW214"/>
    <mergeCell ref="A211:B211"/>
    <mergeCell ref="C211:I211"/>
    <mergeCell ref="J211:O211"/>
    <mergeCell ref="R211:U211"/>
    <mergeCell ref="V211:AA211"/>
    <mergeCell ref="AB211:AI211"/>
    <mergeCell ref="AK211:AQ211"/>
    <mergeCell ref="AR211:AW211"/>
    <mergeCell ref="A212:B212"/>
    <mergeCell ref="C212:I212"/>
    <mergeCell ref="J212:O212"/>
    <mergeCell ref="R212:U212"/>
    <mergeCell ref="V212:AA212"/>
    <mergeCell ref="AB212:AI212"/>
    <mergeCell ref="AK212:AQ212"/>
    <mergeCell ref="AR212:AW212"/>
    <mergeCell ref="A217:B217"/>
    <mergeCell ref="C217:I217"/>
    <mergeCell ref="J217:O217"/>
    <mergeCell ref="R217:U217"/>
    <mergeCell ref="V217:AA217"/>
    <mergeCell ref="AB217:AI217"/>
    <mergeCell ref="AK217:AQ217"/>
    <mergeCell ref="AR217:AW217"/>
    <mergeCell ref="A218:B218"/>
    <mergeCell ref="C218:I218"/>
    <mergeCell ref="J218:O218"/>
    <mergeCell ref="R218:U218"/>
    <mergeCell ref="V218:AA218"/>
    <mergeCell ref="AB218:AI218"/>
    <mergeCell ref="AK218:AQ218"/>
    <mergeCell ref="AR218:AW218"/>
    <mergeCell ref="A215:B215"/>
    <mergeCell ref="C215:I215"/>
    <mergeCell ref="J215:O215"/>
    <mergeCell ref="R215:U215"/>
    <mergeCell ref="V215:AA215"/>
    <mergeCell ref="AB215:AI215"/>
    <mergeCell ref="AK215:AQ215"/>
    <mergeCell ref="AR215:AW215"/>
    <mergeCell ref="A216:B216"/>
    <mergeCell ref="C216:I216"/>
    <mergeCell ref="J216:O216"/>
    <mergeCell ref="R216:U216"/>
    <mergeCell ref="V216:AA216"/>
    <mergeCell ref="AB216:AI216"/>
    <mergeCell ref="AK216:AQ216"/>
    <mergeCell ref="AR216:AW216"/>
    <mergeCell ref="A221:B221"/>
    <mergeCell ref="C221:I221"/>
    <mergeCell ref="J221:O221"/>
    <mergeCell ref="R221:U221"/>
    <mergeCell ref="V221:AA221"/>
    <mergeCell ref="AB221:AI221"/>
    <mergeCell ref="AK221:AQ221"/>
    <mergeCell ref="AR221:AW221"/>
    <mergeCell ref="A222:B222"/>
    <mergeCell ref="C222:I222"/>
    <mergeCell ref="J222:O222"/>
    <mergeCell ref="R222:U222"/>
    <mergeCell ref="V222:AA222"/>
    <mergeCell ref="AB222:AI222"/>
    <mergeCell ref="AK222:AQ222"/>
    <mergeCell ref="AR222:AW222"/>
    <mergeCell ref="A219:B219"/>
    <mergeCell ref="C219:I219"/>
    <mergeCell ref="J219:O219"/>
    <mergeCell ref="R219:U219"/>
    <mergeCell ref="V219:AA219"/>
    <mergeCell ref="AB219:AI219"/>
    <mergeCell ref="AK219:AQ219"/>
    <mergeCell ref="AR219:AW219"/>
    <mergeCell ref="A220:B220"/>
    <mergeCell ref="C220:I220"/>
    <mergeCell ref="J220:O220"/>
    <mergeCell ref="R220:U220"/>
    <mergeCell ref="V220:AA220"/>
    <mergeCell ref="AB220:AI220"/>
    <mergeCell ref="AK220:AQ220"/>
    <mergeCell ref="AR220:AW220"/>
    <mergeCell ref="A225:B225"/>
    <mergeCell ref="C225:I225"/>
    <mergeCell ref="J225:O225"/>
    <mergeCell ref="R225:U225"/>
    <mergeCell ref="V225:AA225"/>
    <mergeCell ref="AB225:AI225"/>
    <mergeCell ref="AK225:AQ225"/>
    <mergeCell ref="AR225:AW225"/>
    <mergeCell ref="A226:B226"/>
    <mergeCell ref="C226:I226"/>
    <mergeCell ref="J226:O226"/>
    <mergeCell ref="R226:U226"/>
    <mergeCell ref="V226:AA226"/>
    <mergeCell ref="AB226:AI226"/>
    <mergeCell ref="AK226:AQ226"/>
    <mergeCell ref="AR226:AW226"/>
    <mergeCell ref="A223:B223"/>
    <mergeCell ref="C223:I223"/>
    <mergeCell ref="J223:O223"/>
    <mergeCell ref="R223:U223"/>
    <mergeCell ref="V223:AA223"/>
    <mergeCell ref="AB223:AI223"/>
    <mergeCell ref="AK223:AQ223"/>
    <mergeCell ref="AR223:AW223"/>
    <mergeCell ref="A224:B224"/>
    <mergeCell ref="C224:I224"/>
    <mergeCell ref="J224:O224"/>
    <mergeCell ref="R224:U224"/>
    <mergeCell ref="V224:AA224"/>
    <mergeCell ref="AB224:AI224"/>
    <mergeCell ref="AK224:AQ224"/>
    <mergeCell ref="AR224:AW224"/>
    <mergeCell ref="A229:B229"/>
    <mergeCell ref="C229:I229"/>
    <mergeCell ref="J229:O229"/>
    <mergeCell ref="R229:U229"/>
    <mergeCell ref="V229:AA229"/>
    <mergeCell ref="AB229:AI229"/>
    <mergeCell ref="AK229:AQ229"/>
    <mergeCell ref="AR229:AW229"/>
    <mergeCell ref="A230:B230"/>
    <mergeCell ref="C230:I230"/>
    <mergeCell ref="J230:O230"/>
    <mergeCell ref="R230:U230"/>
    <mergeCell ref="V230:AA230"/>
    <mergeCell ref="AB230:AI230"/>
    <mergeCell ref="AK230:AQ230"/>
    <mergeCell ref="AR230:AW230"/>
    <mergeCell ref="A227:B227"/>
    <mergeCell ref="C227:I227"/>
    <mergeCell ref="J227:O227"/>
    <mergeCell ref="R227:U227"/>
    <mergeCell ref="V227:AA227"/>
    <mergeCell ref="AB227:AI227"/>
    <mergeCell ref="AK227:AQ227"/>
    <mergeCell ref="AR227:AW227"/>
    <mergeCell ref="A228:B228"/>
    <mergeCell ref="C228:I228"/>
    <mergeCell ref="J228:O228"/>
    <mergeCell ref="R228:U228"/>
    <mergeCell ref="V228:AA228"/>
    <mergeCell ref="AB228:AI228"/>
    <mergeCell ref="AK228:AQ228"/>
    <mergeCell ref="AR228:AW228"/>
    <mergeCell ref="A233:B233"/>
    <mergeCell ref="C233:I233"/>
    <mergeCell ref="J233:O233"/>
    <mergeCell ref="R233:U233"/>
    <mergeCell ref="V233:AA233"/>
    <mergeCell ref="AB233:AI233"/>
    <mergeCell ref="AK233:AQ233"/>
    <mergeCell ref="AR233:AW233"/>
    <mergeCell ref="A234:B234"/>
    <mergeCell ref="C234:I234"/>
    <mergeCell ref="J234:O234"/>
    <mergeCell ref="R234:U234"/>
    <mergeCell ref="V234:AA234"/>
    <mergeCell ref="AB234:AI234"/>
    <mergeCell ref="AK234:AQ234"/>
    <mergeCell ref="AR234:AW234"/>
    <mergeCell ref="A231:B231"/>
    <mergeCell ref="C231:I231"/>
    <mergeCell ref="J231:O231"/>
    <mergeCell ref="R231:U231"/>
    <mergeCell ref="V231:AA231"/>
    <mergeCell ref="AB231:AI231"/>
    <mergeCell ref="AK231:AQ231"/>
    <mergeCell ref="AR231:AW231"/>
    <mergeCell ref="A232:B232"/>
    <mergeCell ref="C232:I232"/>
    <mergeCell ref="J232:O232"/>
    <mergeCell ref="R232:U232"/>
    <mergeCell ref="V232:AA232"/>
    <mergeCell ref="AB232:AI232"/>
    <mergeCell ref="AK232:AQ232"/>
    <mergeCell ref="AR232:AW232"/>
    <mergeCell ref="A237:B237"/>
    <mergeCell ref="C237:I237"/>
    <mergeCell ref="J237:O237"/>
    <mergeCell ref="R237:U237"/>
    <mergeCell ref="V237:AA237"/>
    <mergeCell ref="AB237:AI237"/>
    <mergeCell ref="AK237:AQ237"/>
    <mergeCell ref="AR237:AW237"/>
    <mergeCell ref="A238:B238"/>
    <mergeCell ref="C238:I238"/>
    <mergeCell ref="J238:O238"/>
    <mergeCell ref="R238:U238"/>
    <mergeCell ref="V238:AA238"/>
    <mergeCell ref="AB238:AI238"/>
    <mergeCell ref="AK238:AQ238"/>
    <mergeCell ref="AR238:AW238"/>
    <mergeCell ref="A235:B235"/>
    <mergeCell ref="C235:I235"/>
    <mergeCell ref="J235:O235"/>
    <mergeCell ref="R235:U235"/>
    <mergeCell ref="V235:AA235"/>
    <mergeCell ref="AB235:AI235"/>
    <mergeCell ref="AK235:AQ235"/>
    <mergeCell ref="AR235:AW235"/>
    <mergeCell ref="A236:B236"/>
    <mergeCell ref="C236:I236"/>
    <mergeCell ref="J236:O236"/>
    <mergeCell ref="R236:U236"/>
    <mergeCell ref="V236:AA236"/>
    <mergeCell ref="AB236:AI236"/>
    <mergeCell ref="AK236:AQ236"/>
    <mergeCell ref="AR236:AW236"/>
    <mergeCell ref="A241:B241"/>
    <mergeCell ref="C241:I241"/>
    <mergeCell ref="J241:O241"/>
    <mergeCell ref="R241:U241"/>
    <mergeCell ref="V241:AA241"/>
    <mergeCell ref="AB241:AI241"/>
    <mergeCell ref="AK241:AQ241"/>
    <mergeCell ref="AR241:AW241"/>
    <mergeCell ref="A242:B242"/>
    <mergeCell ref="C242:I242"/>
    <mergeCell ref="J242:O242"/>
    <mergeCell ref="R242:U242"/>
    <mergeCell ref="V242:AA242"/>
    <mergeCell ref="AB242:AI242"/>
    <mergeCell ref="AK242:AQ242"/>
    <mergeCell ref="AR242:AW242"/>
    <mergeCell ref="A239:B239"/>
    <mergeCell ref="C239:I239"/>
    <mergeCell ref="J239:O239"/>
    <mergeCell ref="R239:U239"/>
    <mergeCell ref="V239:AA239"/>
    <mergeCell ref="AB239:AI239"/>
    <mergeCell ref="AK239:AQ239"/>
    <mergeCell ref="AR239:AW239"/>
    <mergeCell ref="A240:B240"/>
    <mergeCell ref="C240:I240"/>
    <mergeCell ref="J240:O240"/>
    <mergeCell ref="R240:U240"/>
    <mergeCell ref="V240:AA240"/>
    <mergeCell ref="AB240:AI240"/>
    <mergeCell ref="AK240:AQ240"/>
    <mergeCell ref="AR240:AW240"/>
    <mergeCell ref="A245:B245"/>
    <mergeCell ref="C245:I245"/>
    <mergeCell ref="J245:O245"/>
    <mergeCell ref="R245:U245"/>
    <mergeCell ref="V245:AA245"/>
    <mergeCell ref="AB245:AI245"/>
    <mergeCell ref="AK245:AQ245"/>
    <mergeCell ref="AR245:AW245"/>
    <mergeCell ref="A246:B246"/>
    <mergeCell ref="C246:I246"/>
    <mergeCell ref="J246:O246"/>
    <mergeCell ref="R246:U246"/>
    <mergeCell ref="V246:AA246"/>
    <mergeCell ref="AB246:AI246"/>
    <mergeCell ref="AK246:AQ246"/>
    <mergeCell ref="AR246:AW246"/>
    <mergeCell ref="A243:B243"/>
    <mergeCell ref="C243:I243"/>
    <mergeCell ref="J243:O243"/>
    <mergeCell ref="R243:U243"/>
    <mergeCell ref="V243:AA243"/>
    <mergeCell ref="AB243:AI243"/>
    <mergeCell ref="AK243:AQ243"/>
    <mergeCell ref="AR243:AW243"/>
    <mergeCell ref="A244:B244"/>
    <mergeCell ref="C244:I244"/>
    <mergeCell ref="J244:O244"/>
    <mergeCell ref="R244:U244"/>
    <mergeCell ref="V244:AA244"/>
    <mergeCell ref="AB244:AI244"/>
    <mergeCell ref="AK244:AQ244"/>
    <mergeCell ref="AR244:AW244"/>
    <mergeCell ref="A249:B249"/>
    <mergeCell ref="C249:I249"/>
    <mergeCell ref="J249:O249"/>
    <mergeCell ref="R249:U249"/>
    <mergeCell ref="V249:AA249"/>
    <mergeCell ref="AB249:AI249"/>
    <mergeCell ref="AK249:AQ249"/>
    <mergeCell ref="AR249:AW249"/>
    <mergeCell ref="A250:B250"/>
    <mergeCell ref="C250:I250"/>
    <mergeCell ref="J250:O250"/>
    <mergeCell ref="R250:U250"/>
    <mergeCell ref="V250:AA250"/>
    <mergeCell ref="AB250:AI250"/>
    <mergeCell ref="AK250:AQ250"/>
    <mergeCell ref="AR250:AW250"/>
    <mergeCell ref="A247:B247"/>
    <mergeCell ref="C247:I247"/>
    <mergeCell ref="J247:O247"/>
    <mergeCell ref="R247:U247"/>
    <mergeCell ref="V247:AA247"/>
    <mergeCell ref="AB247:AI247"/>
    <mergeCell ref="AK247:AQ247"/>
    <mergeCell ref="AR247:AW247"/>
    <mergeCell ref="A248:B248"/>
    <mergeCell ref="C248:I248"/>
    <mergeCell ref="J248:O248"/>
    <mergeCell ref="R248:U248"/>
    <mergeCell ref="V248:AA248"/>
    <mergeCell ref="AB248:AI248"/>
    <mergeCell ref="AK248:AQ248"/>
    <mergeCell ref="AR248:AW248"/>
    <mergeCell ref="A253:B253"/>
    <mergeCell ref="C253:I253"/>
    <mergeCell ref="J253:O253"/>
    <mergeCell ref="R253:U253"/>
    <mergeCell ref="V253:AA253"/>
    <mergeCell ref="AB253:AI253"/>
    <mergeCell ref="AK253:AQ253"/>
    <mergeCell ref="AR253:AW253"/>
    <mergeCell ref="A254:B254"/>
    <mergeCell ref="C254:I254"/>
    <mergeCell ref="J254:O254"/>
    <mergeCell ref="R254:U254"/>
    <mergeCell ref="V254:AA254"/>
    <mergeCell ref="AB254:AI254"/>
    <mergeCell ref="AK254:AQ254"/>
    <mergeCell ref="AR254:AW254"/>
    <mergeCell ref="A251:B251"/>
    <mergeCell ref="C251:I251"/>
    <mergeCell ref="J251:O251"/>
    <mergeCell ref="R251:U251"/>
    <mergeCell ref="V251:AA251"/>
    <mergeCell ref="AB251:AI251"/>
    <mergeCell ref="AK251:AQ251"/>
    <mergeCell ref="AR251:AW251"/>
    <mergeCell ref="A252:B252"/>
    <mergeCell ref="C252:I252"/>
    <mergeCell ref="J252:O252"/>
    <mergeCell ref="R252:U252"/>
    <mergeCell ref="V252:AA252"/>
    <mergeCell ref="AB252:AI252"/>
    <mergeCell ref="AK252:AQ252"/>
    <mergeCell ref="AR252:AW252"/>
    <mergeCell ref="A257:B257"/>
    <mergeCell ref="C257:I257"/>
    <mergeCell ref="J257:O257"/>
    <mergeCell ref="R257:U257"/>
    <mergeCell ref="V257:AA257"/>
    <mergeCell ref="AB257:AI257"/>
    <mergeCell ref="AK257:AQ257"/>
    <mergeCell ref="AR257:AW257"/>
    <mergeCell ref="A258:B258"/>
    <mergeCell ref="C258:I258"/>
    <mergeCell ref="J258:O258"/>
    <mergeCell ref="R258:U258"/>
    <mergeCell ref="V258:AA258"/>
    <mergeCell ref="AB258:AI258"/>
    <mergeCell ref="AK258:AQ258"/>
    <mergeCell ref="AR258:AW258"/>
    <mergeCell ref="A255:B255"/>
    <mergeCell ref="C255:I255"/>
    <mergeCell ref="J255:O255"/>
    <mergeCell ref="R255:U255"/>
    <mergeCell ref="V255:AA255"/>
    <mergeCell ref="AB255:AI255"/>
    <mergeCell ref="AK255:AQ255"/>
    <mergeCell ref="AR255:AW255"/>
    <mergeCell ref="A256:B256"/>
    <mergeCell ref="C256:I256"/>
    <mergeCell ref="J256:O256"/>
    <mergeCell ref="R256:U256"/>
    <mergeCell ref="V256:AA256"/>
    <mergeCell ref="AB256:AI256"/>
    <mergeCell ref="AK256:AQ256"/>
    <mergeCell ref="AR256:AW256"/>
    <mergeCell ref="A261:B261"/>
    <mergeCell ref="C261:I261"/>
    <mergeCell ref="J261:O261"/>
    <mergeCell ref="R261:U261"/>
    <mergeCell ref="V261:AA261"/>
    <mergeCell ref="AB261:AI261"/>
    <mergeCell ref="AK261:AQ261"/>
    <mergeCell ref="AR261:AW261"/>
    <mergeCell ref="A262:B262"/>
    <mergeCell ref="C262:I262"/>
    <mergeCell ref="J262:O262"/>
    <mergeCell ref="R262:U262"/>
    <mergeCell ref="V262:AA262"/>
    <mergeCell ref="AB262:AI262"/>
    <mergeCell ref="AK262:AQ262"/>
    <mergeCell ref="AR262:AW262"/>
    <mergeCell ref="A259:B259"/>
    <mergeCell ref="C259:I259"/>
    <mergeCell ref="J259:O259"/>
    <mergeCell ref="R259:U259"/>
    <mergeCell ref="V259:AA259"/>
    <mergeCell ref="AB259:AI259"/>
    <mergeCell ref="AK259:AQ259"/>
    <mergeCell ref="AR259:AW259"/>
    <mergeCell ref="A260:B260"/>
    <mergeCell ref="C260:I260"/>
    <mergeCell ref="J260:O260"/>
    <mergeCell ref="R260:U260"/>
    <mergeCell ref="V260:AA260"/>
    <mergeCell ref="AB260:AI260"/>
    <mergeCell ref="AK260:AQ260"/>
    <mergeCell ref="AR260:AW260"/>
    <mergeCell ref="A265:B265"/>
    <mergeCell ref="C265:I265"/>
    <mergeCell ref="J265:O265"/>
    <mergeCell ref="R265:U265"/>
    <mergeCell ref="V265:AA265"/>
    <mergeCell ref="AB265:AI265"/>
    <mergeCell ref="AK265:AQ265"/>
    <mergeCell ref="AR265:AW265"/>
    <mergeCell ref="A266:B266"/>
    <mergeCell ref="C266:I266"/>
    <mergeCell ref="J266:O266"/>
    <mergeCell ref="R266:U266"/>
    <mergeCell ref="V266:AA266"/>
    <mergeCell ref="AB266:AI266"/>
    <mergeCell ref="AK266:AQ266"/>
    <mergeCell ref="AR266:AW266"/>
    <mergeCell ref="A263:B263"/>
    <mergeCell ref="C263:I263"/>
    <mergeCell ref="J263:O263"/>
    <mergeCell ref="R263:U263"/>
    <mergeCell ref="V263:AA263"/>
    <mergeCell ref="AB263:AI263"/>
    <mergeCell ref="AK263:AQ263"/>
    <mergeCell ref="AR263:AW263"/>
    <mergeCell ref="A264:B264"/>
    <mergeCell ref="C264:I264"/>
    <mergeCell ref="J264:O264"/>
    <mergeCell ref="R264:U264"/>
    <mergeCell ref="V264:AA264"/>
    <mergeCell ref="AB264:AI264"/>
    <mergeCell ref="AK264:AQ264"/>
    <mergeCell ref="AR264:AW264"/>
    <mergeCell ref="A269:B269"/>
    <mergeCell ref="C269:I269"/>
    <mergeCell ref="J269:O269"/>
    <mergeCell ref="R269:U269"/>
    <mergeCell ref="V269:AA269"/>
    <mergeCell ref="AB269:AI269"/>
    <mergeCell ref="AK269:AQ269"/>
    <mergeCell ref="AR269:AW269"/>
    <mergeCell ref="A270:B270"/>
    <mergeCell ref="C270:I270"/>
    <mergeCell ref="J270:O270"/>
    <mergeCell ref="R270:U270"/>
    <mergeCell ref="V270:AA270"/>
    <mergeCell ref="AB270:AI270"/>
    <mergeCell ref="AK270:AQ270"/>
    <mergeCell ref="AR270:AW270"/>
    <mergeCell ref="A267:B267"/>
    <mergeCell ref="C267:I267"/>
    <mergeCell ref="J267:O267"/>
    <mergeCell ref="R267:U267"/>
    <mergeCell ref="V267:AA267"/>
    <mergeCell ref="AB267:AI267"/>
    <mergeCell ref="AK267:AQ267"/>
    <mergeCell ref="AR267:AW267"/>
    <mergeCell ref="A268:B268"/>
    <mergeCell ref="C268:I268"/>
    <mergeCell ref="J268:O268"/>
    <mergeCell ref="R268:U268"/>
    <mergeCell ref="V268:AA268"/>
    <mergeCell ref="AB268:AI268"/>
    <mergeCell ref="AK268:AQ268"/>
    <mergeCell ref="AR268:AW268"/>
    <mergeCell ref="A273:B273"/>
    <mergeCell ref="C273:I273"/>
    <mergeCell ref="J273:O273"/>
    <mergeCell ref="R273:U273"/>
    <mergeCell ref="V273:AA273"/>
    <mergeCell ref="AB273:AI273"/>
    <mergeCell ref="AK273:AQ273"/>
    <mergeCell ref="AR273:AW273"/>
    <mergeCell ref="A274:B274"/>
    <mergeCell ref="C274:I274"/>
    <mergeCell ref="J274:O274"/>
    <mergeCell ref="R274:U274"/>
    <mergeCell ref="V274:AA274"/>
    <mergeCell ref="AB274:AI274"/>
    <mergeCell ref="AK274:AQ274"/>
    <mergeCell ref="AR274:AW274"/>
    <mergeCell ref="A271:B271"/>
    <mergeCell ref="C271:I271"/>
    <mergeCell ref="J271:O271"/>
    <mergeCell ref="R271:U271"/>
    <mergeCell ref="V271:AA271"/>
    <mergeCell ref="AB271:AI271"/>
    <mergeCell ref="AK271:AQ271"/>
    <mergeCell ref="AR271:AW271"/>
    <mergeCell ref="A272:B272"/>
    <mergeCell ref="C272:I272"/>
    <mergeCell ref="J272:O272"/>
    <mergeCell ref="R272:U272"/>
    <mergeCell ref="V272:AA272"/>
    <mergeCell ref="AB272:AI272"/>
    <mergeCell ref="AK272:AQ272"/>
    <mergeCell ref="AR272:AW272"/>
    <mergeCell ref="A277:B277"/>
    <mergeCell ref="C277:I277"/>
    <mergeCell ref="J277:O277"/>
    <mergeCell ref="R277:U277"/>
    <mergeCell ref="V277:AA277"/>
    <mergeCell ref="AB277:AI277"/>
    <mergeCell ref="AK277:AQ277"/>
    <mergeCell ref="AR277:AW277"/>
    <mergeCell ref="A278:B278"/>
    <mergeCell ref="C278:I278"/>
    <mergeCell ref="J278:O278"/>
    <mergeCell ref="R278:U278"/>
    <mergeCell ref="V278:AA278"/>
    <mergeCell ref="AB278:AI278"/>
    <mergeCell ref="AK278:AQ278"/>
    <mergeCell ref="AR278:AW278"/>
    <mergeCell ref="A275:B275"/>
    <mergeCell ref="C275:I275"/>
    <mergeCell ref="J275:O275"/>
    <mergeCell ref="R275:U275"/>
    <mergeCell ref="V275:AA275"/>
    <mergeCell ref="AB275:AI275"/>
    <mergeCell ref="AK275:AQ275"/>
    <mergeCell ref="AR275:AW275"/>
    <mergeCell ref="A276:B276"/>
    <mergeCell ref="C276:I276"/>
    <mergeCell ref="J276:O276"/>
    <mergeCell ref="R276:U276"/>
    <mergeCell ref="V276:AA276"/>
    <mergeCell ref="AB276:AI276"/>
    <mergeCell ref="AK276:AQ276"/>
    <mergeCell ref="AR276:AW276"/>
    <mergeCell ref="A281:B281"/>
    <mergeCell ref="C281:I281"/>
    <mergeCell ref="J281:O281"/>
    <mergeCell ref="R281:U281"/>
    <mergeCell ref="V281:AA281"/>
    <mergeCell ref="AB281:AI281"/>
    <mergeCell ref="AK281:AQ281"/>
    <mergeCell ref="AR281:AW281"/>
    <mergeCell ref="A282:B282"/>
    <mergeCell ref="C282:I282"/>
    <mergeCell ref="J282:O282"/>
    <mergeCell ref="R282:U282"/>
    <mergeCell ref="V282:AA282"/>
    <mergeCell ref="AB282:AI282"/>
    <mergeCell ref="AK282:AQ282"/>
    <mergeCell ref="AR282:AW282"/>
    <mergeCell ref="A279:B279"/>
    <mergeCell ref="C279:I279"/>
    <mergeCell ref="J279:O279"/>
    <mergeCell ref="R279:U279"/>
    <mergeCell ref="V279:AA279"/>
    <mergeCell ref="AB279:AI279"/>
    <mergeCell ref="AK279:AQ279"/>
    <mergeCell ref="AR279:AW279"/>
    <mergeCell ref="A280:B280"/>
    <mergeCell ref="C280:I280"/>
    <mergeCell ref="J280:O280"/>
    <mergeCell ref="R280:U280"/>
    <mergeCell ref="V280:AA280"/>
    <mergeCell ref="AB280:AI280"/>
    <mergeCell ref="AK280:AQ280"/>
    <mergeCell ref="AR280:AW280"/>
    <mergeCell ref="A285:B285"/>
    <mergeCell ref="C285:I285"/>
    <mergeCell ref="J285:O285"/>
    <mergeCell ref="R285:U285"/>
    <mergeCell ref="V285:AA285"/>
    <mergeCell ref="AB285:AI285"/>
    <mergeCell ref="AK285:AQ285"/>
    <mergeCell ref="AR285:AW285"/>
    <mergeCell ref="A286:B286"/>
    <mergeCell ref="C286:I286"/>
    <mergeCell ref="J286:O286"/>
    <mergeCell ref="R286:U286"/>
    <mergeCell ref="V286:AA286"/>
    <mergeCell ref="AB286:AI286"/>
    <mergeCell ref="AK286:AQ286"/>
    <mergeCell ref="AR286:AW286"/>
    <mergeCell ref="A283:B283"/>
    <mergeCell ref="C283:I283"/>
    <mergeCell ref="J283:O283"/>
    <mergeCell ref="R283:U283"/>
    <mergeCell ref="V283:AA283"/>
    <mergeCell ref="AB283:AI283"/>
    <mergeCell ref="AK283:AQ283"/>
    <mergeCell ref="AR283:AW283"/>
    <mergeCell ref="A284:B284"/>
    <mergeCell ref="C284:I284"/>
    <mergeCell ref="J284:O284"/>
    <mergeCell ref="R284:U284"/>
    <mergeCell ref="V284:AA284"/>
    <mergeCell ref="AB284:AI284"/>
    <mergeCell ref="AK284:AQ284"/>
    <mergeCell ref="AR284:AW284"/>
    <mergeCell ref="A289:B289"/>
    <mergeCell ref="C289:I289"/>
    <mergeCell ref="J289:O289"/>
    <mergeCell ref="R289:U289"/>
    <mergeCell ref="V289:AA289"/>
    <mergeCell ref="AB289:AI289"/>
    <mergeCell ref="AK289:AQ289"/>
    <mergeCell ref="AR289:AW289"/>
    <mergeCell ref="A290:B290"/>
    <mergeCell ref="C290:I290"/>
    <mergeCell ref="J290:O290"/>
    <mergeCell ref="R290:U290"/>
    <mergeCell ref="V290:AA290"/>
    <mergeCell ref="AB290:AI290"/>
    <mergeCell ref="AK290:AQ290"/>
    <mergeCell ref="AR290:AW290"/>
    <mergeCell ref="A287:B287"/>
    <mergeCell ref="C287:I287"/>
    <mergeCell ref="J287:O287"/>
    <mergeCell ref="R287:U287"/>
    <mergeCell ref="V287:AA287"/>
    <mergeCell ref="AB287:AI287"/>
    <mergeCell ref="AK287:AQ287"/>
    <mergeCell ref="AR287:AW287"/>
    <mergeCell ref="A288:B288"/>
    <mergeCell ref="C288:I288"/>
    <mergeCell ref="J288:O288"/>
    <mergeCell ref="R288:U288"/>
    <mergeCell ref="V288:AA288"/>
    <mergeCell ref="AB288:AI288"/>
    <mergeCell ref="AK288:AQ288"/>
    <mergeCell ref="AR288:AW288"/>
    <mergeCell ref="A293:B293"/>
    <mergeCell ref="C293:I293"/>
    <mergeCell ref="J293:O293"/>
    <mergeCell ref="R293:U293"/>
    <mergeCell ref="V293:AA293"/>
    <mergeCell ref="AB293:AI293"/>
    <mergeCell ref="AK293:AQ293"/>
    <mergeCell ref="AR293:AW293"/>
    <mergeCell ref="A294:B294"/>
    <mergeCell ref="C294:I294"/>
    <mergeCell ref="J294:O294"/>
    <mergeCell ref="R294:U294"/>
    <mergeCell ref="V294:AA294"/>
    <mergeCell ref="AB294:AI294"/>
    <mergeCell ref="AK294:AQ294"/>
    <mergeCell ref="AR294:AW294"/>
    <mergeCell ref="A291:B291"/>
    <mergeCell ref="C291:I291"/>
    <mergeCell ref="J291:O291"/>
    <mergeCell ref="R291:U291"/>
    <mergeCell ref="V291:AA291"/>
    <mergeCell ref="AB291:AI291"/>
    <mergeCell ref="AK291:AQ291"/>
    <mergeCell ref="AR291:AW291"/>
    <mergeCell ref="A292:B292"/>
    <mergeCell ref="C292:I292"/>
    <mergeCell ref="J292:O292"/>
    <mergeCell ref="R292:U292"/>
    <mergeCell ref="V292:AA292"/>
    <mergeCell ref="AB292:AI292"/>
    <mergeCell ref="AK292:AQ292"/>
    <mergeCell ref="AR292:AW292"/>
    <mergeCell ref="A297:B297"/>
    <mergeCell ref="C297:I297"/>
    <mergeCell ref="J297:O297"/>
    <mergeCell ref="R297:U297"/>
    <mergeCell ref="V297:AA297"/>
    <mergeCell ref="AB297:AI297"/>
    <mergeCell ref="AK297:AQ297"/>
    <mergeCell ref="AR297:AW297"/>
    <mergeCell ref="A298:B298"/>
    <mergeCell ref="C298:I298"/>
    <mergeCell ref="J298:O298"/>
    <mergeCell ref="R298:U298"/>
    <mergeCell ref="V298:AA298"/>
    <mergeCell ref="AB298:AI298"/>
    <mergeCell ref="AK298:AQ298"/>
    <mergeCell ref="AR298:AW298"/>
    <mergeCell ref="A295:B295"/>
    <mergeCell ref="C295:I295"/>
    <mergeCell ref="J295:O295"/>
    <mergeCell ref="R295:U295"/>
    <mergeCell ref="V295:AA295"/>
    <mergeCell ref="AB295:AI295"/>
    <mergeCell ref="AK295:AQ295"/>
    <mergeCell ref="AR295:AW295"/>
    <mergeCell ref="A296:B296"/>
    <mergeCell ref="C296:I296"/>
    <mergeCell ref="J296:O296"/>
    <mergeCell ref="R296:U296"/>
    <mergeCell ref="V296:AA296"/>
    <mergeCell ref="AB296:AI296"/>
    <mergeCell ref="AK296:AQ296"/>
    <mergeCell ref="AR296:AW296"/>
    <mergeCell ref="A301:B301"/>
    <mergeCell ref="C301:I301"/>
    <mergeCell ref="J301:O301"/>
    <mergeCell ref="R301:U301"/>
    <mergeCell ref="V301:AA301"/>
    <mergeCell ref="AB301:AI301"/>
    <mergeCell ref="AK301:AQ301"/>
    <mergeCell ref="AR301:AW301"/>
    <mergeCell ref="A302:B302"/>
    <mergeCell ref="C302:I302"/>
    <mergeCell ref="J302:O302"/>
    <mergeCell ref="R302:U302"/>
    <mergeCell ref="V302:AA302"/>
    <mergeCell ref="AB302:AI302"/>
    <mergeCell ref="AK302:AQ302"/>
    <mergeCell ref="AR302:AW302"/>
    <mergeCell ref="A299:B299"/>
    <mergeCell ref="C299:I299"/>
    <mergeCell ref="J299:O299"/>
    <mergeCell ref="R299:U299"/>
    <mergeCell ref="V299:AA299"/>
    <mergeCell ref="AB299:AI299"/>
    <mergeCell ref="AK299:AQ299"/>
    <mergeCell ref="AR299:AW299"/>
    <mergeCell ref="A300:B300"/>
    <mergeCell ref="C300:I300"/>
    <mergeCell ref="J300:O300"/>
    <mergeCell ref="R300:U300"/>
    <mergeCell ref="V300:AA300"/>
    <mergeCell ref="AB300:AI300"/>
    <mergeCell ref="AK300:AQ300"/>
    <mergeCell ref="AR300:AW300"/>
    <mergeCell ref="A305:B305"/>
    <mergeCell ref="C305:I305"/>
    <mergeCell ref="J305:O305"/>
    <mergeCell ref="R305:U305"/>
    <mergeCell ref="V305:AA305"/>
    <mergeCell ref="AB305:AI305"/>
    <mergeCell ref="AK305:AQ305"/>
    <mergeCell ref="AR305:AW305"/>
    <mergeCell ref="A306:B306"/>
    <mergeCell ref="C306:I306"/>
    <mergeCell ref="J306:O306"/>
    <mergeCell ref="R306:U306"/>
    <mergeCell ref="V306:AA306"/>
    <mergeCell ref="AB306:AI306"/>
    <mergeCell ref="AK306:AQ306"/>
    <mergeCell ref="AR306:AW306"/>
    <mergeCell ref="A303:B303"/>
    <mergeCell ref="C303:I303"/>
    <mergeCell ref="J303:O303"/>
    <mergeCell ref="R303:U303"/>
    <mergeCell ref="V303:AA303"/>
    <mergeCell ref="AB303:AI303"/>
    <mergeCell ref="AK303:AQ303"/>
    <mergeCell ref="AR303:AW303"/>
    <mergeCell ref="A304:B304"/>
    <mergeCell ref="C304:I304"/>
    <mergeCell ref="J304:O304"/>
    <mergeCell ref="R304:U304"/>
    <mergeCell ref="V304:AA304"/>
    <mergeCell ref="AB304:AI304"/>
    <mergeCell ref="AK304:AQ304"/>
    <mergeCell ref="AR304:AW304"/>
    <mergeCell ref="A309:B309"/>
    <mergeCell ref="C309:I309"/>
    <mergeCell ref="J309:O309"/>
    <mergeCell ref="R309:U309"/>
    <mergeCell ref="V309:AA309"/>
    <mergeCell ref="AB309:AI309"/>
    <mergeCell ref="AK309:AQ309"/>
    <mergeCell ref="AR309:AW309"/>
    <mergeCell ref="A310:B310"/>
    <mergeCell ref="C310:I310"/>
    <mergeCell ref="J310:O310"/>
    <mergeCell ref="R310:U310"/>
    <mergeCell ref="V310:AA310"/>
    <mergeCell ref="AB310:AI310"/>
    <mergeCell ref="AK310:AQ310"/>
    <mergeCell ref="AR310:AW310"/>
    <mergeCell ref="A307:B307"/>
    <mergeCell ref="C307:I307"/>
    <mergeCell ref="J307:O307"/>
    <mergeCell ref="R307:U307"/>
    <mergeCell ref="V307:AA307"/>
    <mergeCell ref="AB307:AI307"/>
    <mergeCell ref="AK307:AQ307"/>
    <mergeCell ref="AR307:AW307"/>
    <mergeCell ref="A308:B308"/>
    <mergeCell ref="C308:I308"/>
    <mergeCell ref="J308:O308"/>
    <mergeCell ref="R308:U308"/>
    <mergeCell ref="V308:AA308"/>
    <mergeCell ref="AB308:AI308"/>
    <mergeCell ref="AK308:AQ308"/>
    <mergeCell ref="AR308:AW308"/>
    <mergeCell ref="A313:B313"/>
    <mergeCell ref="C313:I313"/>
    <mergeCell ref="J313:O313"/>
    <mergeCell ref="R313:U313"/>
    <mergeCell ref="V313:AA313"/>
    <mergeCell ref="AB313:AI313"/>
    <mergeCell ref="AK313:AQ313"/>
    <mergeCell ref="AR313:AW313"/>
    <mergeCell ref="A314:B314"/>
    <mergeCell ref="C314:I314"/>
    <mergeCell ref="J314:O314"/>
    <mergeCell ref="R314:U314"/>
    <mergeCell ref="V314:AA314"/>
    <mergeCell ref="AB314:AI314"/>
    <mergeCell ref="AK314:AQ314"/>
    <mergeCell ref="AR314:AW314"/>
    <mergeCell ref="A311:B311"/>
    <mergeCell ref="C311:I311"/>
    <mergeCell ref="J311:O311"/>
    <mergeCell ref="R311:U311"/>
    <mergeCell ref="V311:AA311"/>
    <mergeCell ref="AB311:AI311"/>
    <mergeCell ref="AK311:AQ311"/>
    <mergeCell ref="AR311:AW311"/>
    <mergeCell ref="A312:B312"/>
    <mergeCell ref="C312:I312"/>
    <mergeCell ref="J312:O312"/>
    <mergeCell ref="R312:U312"/>
    <mergeCell ref="V312:AA312"/>
    <mergeCell ref="AB312:AI312"/>
    <mergeCell ref="AK312:AQ312"/>
    <mergeCell ref="AR312:AW312"/>
    <mergeCell ref="A317:B317"/>
    <mergeCell ref="C317:I317"/>
    <mergeCell ref="J317:O317"/>
    <mergeCell ref="R317:U317"/>
    <mergeCell ref="V317:AA317"/>
    <mergeCell ref="AB317:AI317"/>
    <mergeCell ref="AK317:AQ317"/>
    <mergeCell ref="AR317:AW317"/>
    <mergeCell ref="A318:B318"/>
    <mergeCell ref="C318:I318"/>
    <mergeCell ref="J318:O318"/>
    <mergeCell ref="R318:U318"/>
    <mergeCell ref="V318:AA318"/>
    <mergeCell ref="AB318:AI318"/>
    <mergeCell ref="AK318:AQ318"/>
    <mergeCell ref="AR318:AW318"/>
    <mergeCell ref="A315:B315"/>
    <mergeCell ref="C315:I315"/>
    <mergeCell ref="J315:O315"/>
    <mergeCell ref="R315:U315"/>
    <mergeCell ref="V315:AA315"/>
    <mergeCell ref="AB315:AI315"/>
    <mergeCell ref="AK315:AQ315"/>
    <mergeCell ref="AR315:AW315"/>
    <mergeCell ref="A316:B316"/>
    <mergeCell ref="C316:I316"/>
    <mergeCell ref="J316:O316"/>
    <mergeCell ref="R316:U316"/>
    <mergeCell ref="V316:AA316"/>
    <mergeCell ref="AB316:AI316"/>
    <mergeCell ref="AK316:AQ316"/>
    <mergeCell ref="AR316:AW316"/>
    <mergeCell ref="A321:B321"/>
    <mergeCell ref="C321:I321"/>
    <mergeCell ref="J321:O321"/>
    <mergeCell ref="R321:U321"/>
    <mergeCell ref="V321:AA321"/>
    <mergeCell ref="AB321:AI321"/>
    <mergeCell ref="AK321:AQ321"/>
    <mergeCell ref="AR321:AW321"/>
    <mergeCell ref="A322:B322"/>
    <mergeCell ref="C322:I322"/>
    <mergeCell ref="J322:O322"/>
    <mergeCell ref="R322:U322"/>
    <mergeCell ref="V322:AA322"/>
    <mergeCell ref="AB322:AI322"/>
    <mergeCell ref="AK322:AQ322"/>
    <mergeCell ref="AR322:AW322"/>
    <mergeCell ref="A319:B319"/>
    <mergeCell ref="C319:I319"/>
    <mergeCell ref="J319:O319"/>
    <mergeCell ref="R319:U319"/>
    <mergeCell ref="V319:AA319"/>
    <mergeCell ref="AB319:AI319"/>
    <mergeCell ref="AK319:AQ319"/>
    <mergeCell ref="AR319:AW319"/>
    <mergeCell ref="A320:B320"/>
    <mergeCell ref="C320:I320"/>
    <mergeCell ref="J320:O320"/>
    <mergeCell ref="R320:U320"/>
    <mergeCell ref="V320:AA320"/>
    <mergeCell ref="AB320:AI320"/>
    <mergeCell ref="AK320:AQ320"/>
    <mergeCell ref="AR320:AW320"/>
    <mergeCell ref="A325:B325"/>
    <mergeCell ref="C325:I325"/>
    <mergeCell ref="J325:O325"/>
    <mergeCell ref="R325:U325"/>
    <mergeCell ref="V325:AA325"/>
    <mergeCell ref="AB325:AI325"/>
    <mergeCell ref="AK325:AQ325"/>
    <mergeCell ref="AR325:AW325"/>
    <mergeCell ref="A326:B326"/>
    <mergeCell ref="C326:I326"/>
    <mergeCell ref="J326:O326"/>
    <mergeCell ref="R326:U326"/>
    <mergeCell ref="V326:AA326"/>
    <mergeCell ref="AB326:AI326"/>
    <mergeCell ref="AK326:AQ326"/>
    <mergeCell ref="AR326:AW326"/>
    <mergeCell ref="A323:B323"/>
    <mergeCell ref="C323:I323"/>
    <mergeCell ref="J323:O323"/>
    <mergeCell ref="R323:U323"/>
    <mergeCell ref="V323:AA323"/>
    <mergeCell ref="AB323:AI323"/>
    <mergeCell ref="AK323:AQ323"/>
    <mergeCell ref="AR323:AW323"/>
    <mergeCell ref="A324:B324"/>
    <mergeCell ref="C324:I324"/>
    <mergeCell ref="J324:O324"/>
    <mergeCell ref="R324:U324"/>
    <mergeCell ref="V324:AA324"/>
    <mergeCell ref="AB324:AI324"/>
    <mergeCell ref="AK324:AQ324"/>
    <mergeCell ref="AR324:AW324"/>
    <mergeCell ref="A329:B329"/>
    <mergeCell ref="C329:I329"/>
    <mergeCell ref="J329:O329"/>
    <mergeCell ref="R329:U329"/>
    <mergeCell ref="V329:AA329"/>
    <mergeCell ref="AB329:AI329"/>
    <mergeCell ref="AK329:AQ329"/>
    <mergeCell ref="AR329:AW329"/>
    <mergeCell ref="A330:B330"/>
    <mergeCell ref="C330:I330"/>
    <mergeCell ref="J330:O330"/>
    <mergeCell ref="R330:U330"/>
    <mergeCell ref="V330:AA330"/>
    <mergeCell ref="AB330:AI330"/>
    <mergeCell ref="AK330:AQ330"/>
    <mergeCell ref="AR330:AW330"/>
    <mergeCell ref="A327:B327"/>
    <mergeCell ref="C327:I327"/>
    <mergeCell ref="J327:O327"/>
    <mergeCell ref="R327:U327"/>
    <mergeCell ref="V327:AA327"/>
    <mergeCell ref="AB327:AI327"/>
    <mergeCell ref="AK327:AQ327"/>
    <mergeCell ref="AR327:AW327"/>
    <mergeCell ref="A328:B328"/>
    <mergeCell ref="C328:I328"/>
    <mergeCell ref="J328:O328"/>
    <mergeCell ref="R328:U328"/>
    <mergeCell ref="V328:AA328"/>
    <mergeCell ref="AB328:AI328"/>
    <mergeCell ref="AK328:AQ328"/>
    <mergeCell ref="AR328:AW328"/>
    <mergeCell ref="A333:B333"/>
    <mergeCell ref="C333:I333"/>
    <mergeCell ref="J333:O333"/>
    <mergeCell ref="R333:U333"/>
    <mergeCell ref="V333:AA333"/>
    <mergeCell ref="AB333:AI333"/>
    <mergeCell ref="AK333:AQ333"/>
    <mergeCell ref="AR333:AW333"/>
    <mergeCell ref="A334:B334"/>
    <mergeCell ref="C334:I334"/>
    <mergeCell ref="J334:O334"/>
    <mergeCell ref="R334:U334"/>
    <mergeCell ref="V334:AA334"/>
    <mergeCell ref="AB334:AI334"/>
    <mergeCell ref="AK334:AQ334"/>
    <mergeCell ref="AR334:AW334"/>
    <mergeCell ref="A331:B331"/>
    <mergeCell ref="C331:I331"/>
    <mergeCell ref="J331:O331"/>
    <mergeCell ref="R331:U331"/>
    <mergeCell ref="V331:AA331"/>
    <mergeCell ref="AB331:AI331"/>
    <mergeCell ref="AK331:AQ331"/>
    <mergeCell ref="AR331:AW331"/>
    <mergeCell ref="A332:B332"/>
    <mergeCell ref="C332:I332"/>
    <mergeCell ref="J332:O332"/>
    <mergeCell ref="R332:U332"/>
    <mergeCell ref="V332:AA332"/>
    <mergeCell ref="AB332:AI332"/>
    <mergeCell ref="AK332:AQ332"/>
    <mergeCell ref="AR332:AW332"/>
    <mergeCell ref="A337:B337"/>
    <mergeCell ref="C337:I337"/>
    <mergeCell ref="J337:O337"/>
    <mergeCell ref="R337:U337"/>
    <mergeCell ref="V337:AA337"/>
    <mergeCell ref="AB337:AI337"/>
    <mergeCell ref="AK337:AQ337"/>
    <mergeCell ref="AR337:AW337"/>
    <mergeCell ref="A338:B338"/>
    <mergeCell ref="C338:I338"/>
    <mergeCell ref="J338:O338"/>
    <mergeCell ref="R338:U338"/>
    <mergeCell ref="V338:AA338"/>
    <mergeCell ref="AB338:AI338"/>
    <mergeCell ref="AK338:AQ338"/>
    <mergeCell ref="AR338:AW338"/>
    <mergeCell ref="A335:B335"/>
    <mergeCell ref="C335:I335"/>
    <mergeCell ref="J335:O335"/>
    <mergeCell ref="R335:U335"/>
    <mergeCell ref="V335:AA335"/>
    <mergeCell ref="AB335:AI335"/>
    <mergeCell ref="AK335:AQ335"/>
    <mergeCell ref="AR335:AW335"/>
    <mergeCell ref="A336:B336"/>
    <mergeCell ref="C336:I336"/>
    <mergeCell ref="J336:O336"/>
    <mergeCell ref="R336:U336"/>
    <mergeCell ref="V336:AA336"/>
    <mergeCell ref="AB336:AI336"/>
    <mergeCell ref="AK336:AQ336"/>
    <mergeCell ref="AR336:AW336"/>
    <mergeCell ref="A341:B341"/>
    <mergeCell ref="C341:I341"/>
    <mergeCell ref="J341:O341"/>
    <mergeCell ref="R341:U341"/>
    <mergeCell ref="V341:AA341"/>
    <mergeCell ref="AB341:AI341"/>
    <mergeCell ref="AK341:AQ341"/>
    <mergeCell ref="AR341:AW341"/>
    <mergeCell ref="A342:B342"/>
    <mergeCell ref="C342:I342"/>
    <mergeCell ref="J342:O342"/>
    <mergeCell ref="R342:U342"/>
    <mergeCell ref="V342:AA342"/>
    <mergeCell ref="AB342:AI342"/>
    <mergeCell ref="AK342:AQ342"/>
    <mergeCell ref="AR342:AW342"/>
    <mergeCell ref="A339:B339"/>
    <mergeCell ref="C339:I339"/>
    <mergeCell ref="J339:O339"/>
    <mergeCell ref="R339:U339"/>
    <mergeCell ref="V339:AA339"/>
    <mergeCell ref="AB339:AI339"/>
    <mergeCell ref="AK339:AQ339"/>
    <mergeCell ref="AR339:AW339"/>
    <mergeCell ref="A340:B340"/>
    <mergeCell ref="C340:I340"/>
    <mergeCell ref="J340:O340"/>
    <mergeCell ref="R340:U340"/>
    <mergeCell ref="V340:AA340"/>
    <mergeCell ref="AB340:AI340"/>
    <mergeCell ref="AK340:AQ340"/>
    <mergeCell ref="AR340:AW340"/>
    <mergeCell ref="A345:B345"/>
    <mergeCell ref="C345:I345"/>
    <mergeCell ref="J345:O345"/>
    <mergeCell ref="R345:U345"/>
    <mergeCell ref="V345:AA345"/>
    <mergeCell ref="AB345:AI345"/>
    <mergeCell ref="AK345:AQ345"/>
    <mergeCell ref="AR345:AW345"/>
    <mergeCell ref="A346:B346"/>
    <mergeCell ref="C346:I346"/>
    <mergeCell ref="J346:O346"/>
    <mergeCell ref="R346:U346"/>
    <mergeCell ref="V346:AA346"/>
    <mergeCell ref="AB346:AI346"/>
    <mergeCell ref="AK346:AQ346"/>
    <mergeCell ref="AR346:AW346"/>
    <mergeCell ref="A343:B343"/>
    <mergeCell ref="C343:I343"/>
    <mergeCell ref="J343:O343"/>
    <mergeCell ref="R343:U343"/>
    <mergeCell ref="V343:AA343"/>
    <mergeCell ref="AB343:AI343"/>
    <mergeCell ref="AK343:AQ343"/>
    <mergeCell ref="AR343:AW343"/>
    <mergeCell ref="A344:B344"/>
    <mergeCell ref="C344:I344"/>
    <mergeCell ref="J344:O344"/>
    <mergeCell ref="R344:U344"/>
    <mergeCell ref="V344:AA344"/>
    <mergeCell ref="AB344:AI344"/>
    <mergeCell ref="AK344:AQ344"/>
    <mergeCell ref="AR344:AW344"/>
    <mergeCell ref="A349:B349"/>
    <mergeCell ref="C349:I349"/>
    <mergeCell ref="J349:O349"/>
    <mergeCell ref="R349:U349"/>
    <mergeCell ref="V349:AA349"/>
    <mergeCell ref="AB349:AI349"/>
    <mergeCell ref="AK349:AQ349"/>
    <mergeCell ref="AR349:AW349"/>
    <mergeCell ref="A350:B350"/>
    <mergeCell ref="C350:I350"/>
    <mergeCell ref="J350:O350"/>
    <mergeCell ref="R350:U350"/>
    <mergeCell ref="V350:AA350"/>
    <mergeCell ref="AB350:AI350"/>
    <mergeCell ref="AK350:AQ350"/>
    <mergeCell ref="AR350:AW350"/>
    <mergeCell ref="A347:B347"/>
    <mergeCell ref="C347:I347"/>
    <mergeCell ref="J347:O347"/>
    <mergeCell ref="R347:U347"/>
    <mergeCell ref="V347:AA347"/>
    <mergeCell ref="AB347:AI347"/>
    <mergeCell ref="AK347:AQ347"/>
    <mergeCell ref="AR347:AW347"/>
    <mergeCell ref="A348:B348"/>
    <mergeCell ref="C348:I348"/>
    <mergeCell ref="J348:O348"/>
    <mergeCell ref="R348:U348"/>
    <mergeCell ref="V348:AA348"/>
    <mergeCell ref="AB348:AI348"/>
    <mergeCell ref="AK348:AQ348"/>
    <mergeCell ref="AR348:AW348"/>
    <mergeCell ref="A353:B353"/>
    <mergeCell ref="C353:I353"/>
    <mergeCell ref="J353:O353"/>
    <mergeCell ref="R353:U353"/>
    <mergeCell ref="V353:AA353"/>
    <mergeCell ref="AB353:AI353"/>
    <mergeCell ref="AK353:AQ353"/>
    <mergeCell ref="AR353:AW353"/>
    <mergeCell ref="A354:B354"/>
    <mergeCell ref="C354:I354"/>
    <mergeCell ref="J354:O354"/>
    <mergeCell ref="R354:U354"/>
    <mergeCell ref="V354:AA354"/>
    <mergeCell ref="AB354:AI354"/>
    <mergeCell ref="AK354:AQ354"/>
    <mergeCell ref="AR354:AW354"/>
    <mergeCell ref="A351:B351"/>
    <mergeCell ref="C351:I351"/>
    <mergeCell ref="J351:O351"/>
    <mergeCell ref="R351:U351"/>
    <mergeCell ref="V351:AA351"/>
    <mergeCell ref="AB351:AI351"/>
    <mergeCell ref="AK351:AQ351"/>
    <mergeCell ref="AR351:AW351"/>
    <mergeCell ref="A352:B352"/>
    <mergeCell ref="C352:I352"/>
    <mergeCell ref="J352:O352"/>
    <mergeCell ref="R352:U352"/>
    <mergeCell ref="V352:AA352"/>
    <mergeCell ref="AB352:AI352"/>
    <mergeCell ref="AK352:AQ352"/>
    <mergeCell ref="AR352:AW352"/>
    <mergeCell ref="A357:B357"/>
    <mergeCell ref="C357:I357"/>
    <mergeCell ref="J357:O357"/>
    <mergeCell ref="R357:U357"/>
    <mergeCell ref="V357:AA357"/>
    <mergeCell ref="AB357:AI357"/>
    <mergeCell ref="AK357:AQ357"/>
    <mergeCell ref="AR357:AW357"/>
    <mergeCell ref="A358:B358"/>
    <mergeCell ref="C358:I358"/>
    <mergeCell ref="J358:O358"/>
    <mergeCell ref="R358:U358"/>
    <mergeCell ref="V358:AA358"/>
    <mergeCell ref="AB358:AI358"/>
    <mergeCell ref="AK358:AQ358"/>
    <mergeCell ref="AR358:AW358"/>
    <mergeCell ref="A355:B355"/>
    <mergeCell ref="C355:I355"/>
    <mergeCell ref="J355:O355"/>
    <mergeCell ref="R355:U355"/>
    <mergeCell ref="V355:AA355"/>
    <mergeCell ref="AB355:AI355"/>
    <mergeCell ref="AK355:AQ355"/>
    <mergeCell ref="AR355:AW355"/>
    <mergeCell ref="A356:B356"/>
    <mergeCell ref="C356:I356"/>
    <mergeCell ref="J356:O356"/>
    <mergeCell ref="R356:U356"/>
    <mergeCell ref="V356:AA356"/>
    <mergeCell ref="AB356:AI356"/>
    <mergeCell ref="AK356:AQ356"/>
    <mergeCell ref="AR356:AW356"/>
    <mergeCell ref="A361:B361"/>
    <mergeCell ref="C361:I361"/>
    <mergeCell ref="J361:O361"/>
    <mergeCell ref="R361:U361"/>
    <mergeCell ref="V361:AA361"/>
    <mergeCell ref="AB361:AI361"/>
    <mergeCell ref="AK361:AQ361"/>
    <mergeCell ref="AR361:AW361"/>
    <mergeCell ref="A362:B362"/>
    <mergeCell ref="C362:I362"/>
    <mergeCell ref="J362:O362"/>
    <mergeCell ref="R362:U362"/>
    <mergeCell ref="V362:AA362"/>
    <mergeCell ref="AB362:AI362"/>
    <mergeCell ref="AK362:AQ362"/>
    <mergeCell ref="AR362:AW362"/>
    <mergeCell ref="A359:B359"/>
    <mergeCell ref="C359:I359"/>
    <mergeCell ref="J359:O359"/>
    <mergeCell ref="R359:U359"/>
    <mergeCell ref="V359:AA359"/>
    <mergeCell ref="AB359:AI359"/>
    <mergeCell ref="AK359:AQ359"/>
    <mergeCell ref="AR359:AW359"/>
    <mergeCell ref="A360:B360"/>
    <mergeCell ref="C360:I360"/>
    <mergeCell ref="J360:O360"/>
    <mergeCell ref="R360:U360"/>
    <mergeCell ref="V360:AA360"/>
    <mergeCell ref="AB360:AI360"/>
    <mergeCell ref="AK360:AQ360"/>
    <mergeCell ref="AR360:AW360"/>
    <mergeCell ref="A365:B365"/>
    <mergeCell ref="C365:I365"/>
    <mergeCell ref="J365:O365"/>
    <mergeCell ref="R365:U365"/>
    <mergeCell ref="V365:AA365"/>
    <mergeCell ref="AB365:AI365"/>
    <mergeCell ref="AK365:AQ365"/>
    <mergeCell ref="AR365:AW365"/>
    <mergeCell ref="A366:B366"/>
    <mergeCell ref="C366:I366"/>
    <mergeCell ref="J366:O366"/>
    <mergeCell ref="R366:U366"/>
    <mergeCell ref="V366:AA366"/>
    <mergeCell ref="AB366:AI366"/>
    <mergeCell ref="AK366:AQ366"/>
    <mergeCell ref="AR366:AW366"/>
    <mergeCell ref="A363:B363"/>
    <mergeCell ref="C363:I363"/>
    <mergeCell ref="J363:O363"/>
    <mergeCell ref="R363:U363"/>
    <mergeCell ref="V363:AA363"/>
    <mergeCell ref="AB363:AI363"/>
    <mergeCell ref="AK363:AQ363"/>
    <mergeCell ref="AR363:AW363"/>
    <mergeCell ref="A364:B364"/>
    <mergeCell ref="C364:I364"/>
    <mergeCell ref="J364:O364"/>
    <mergeCell ref="R364:U364"/>
    <mergeCell ref="V364:AA364"/>
    <mergeCell ref="AB364:AI364"/>
    <mergeCell ref="AK364:AQ364"/>
    <mergeCell ref="AR364:AW364"/>
    <mergeCell ref="A369:B369"/>
    <mergeCell ref="C369:I369"/>
    <mergeCell ref="J369:O369"/>
    <mergeCell ref="R369:U369"/>
    <mergeCell ref="V369:AA369"/>
    <mergeCell ref="AB369:AI369"/>
    <mergeCell ref="AK369:AQ369"/>
    <mergeCell ref="AR369:AW369"/>
    <mergeCell ref="A370:B370"/>
    <mergeCell ref="C370:I370"/>
    <mergeCell ref="J370:O370"/>
    <mergeCell ref="R370:U370"/>
    <mergeCell ref="V370:AA370"/>
    <mergeCell ref="AB370:AI370"/>
    <mergeCell ref="AK370:AQ370"/>
    <mergeCell ref="AR370:AW370"/>
    <mergeCell ref="A367:B367"/>
    <mergeCell ref="C367:I367"/>
    <mergeCell ref="J367:O367"/>
    <mergeCell ref="R367:U367"/>
    <mergeCell ref="V367:AA367"/>
    <mergeCell ref="AB367:AI367"/>
    <mergeCell ref="AK367:AQ367"/>
    <mergeCell ref="AR367:AW367"/>
    <mergeCell ref="A368:B368"/>
    <mergeCell ref="C368:I368"/>
    <mergeCell ref="J368:O368"/>
    <mergeCell ref="R368:U368"/>
    <mergeCell ref="V368:AA368"/>
    <mergeCell ref="AB368:AI368"/>
    <mergeCell ref="AK368:AQ368"/>
    <mergeCell ref="AR368:AW368"/>
    <mergeCell ref="A373:B373"/>
    <mergeCell ref="C373:I373"/>
    <mergeCell ref="J373:O373"/>
    <mergeCell ref="R373:U373"/>
    <mergeCell ref="V373:AA373"/>
    <mergeCell ref="AB373:AI373"/>
    <mergeCell ref="AK373:AQ373"/>
    <mergeCell ref="AR373:AW373"/>
    <mergeCell ref="A374:B374"/>
    <mergeCell ref="C374:I374"/>
    <mergeCell ref="J374:O374"/>
    <mergeCell ref="R374:U374"/>
    <mergeCell ref="V374:AA374"/>
    <mergeCell ref="AB374:AI374"/>
    <mergeCell ref="AK374:AQ374"/>
    <mergeCell ref="AR374:AW374"/>
    <mergeCell ref="A371:B371"/>
    <mergeCell ref="C371:I371"/>
    <mergeCell ref="J371:O371"/>
    <mergeCell ref="R371:U371"/>
    <mergeCell ref="V371:AA371"/>
    <mergeCell ref="AB371:AI371"/>
    <mergeCell ref="AK371:AQ371"/>
    <mergeCell ref="AR371:AW371"/>
    <mergeCell ref="A372:B372"/>
    <mergeCell ref="C372:I372"/>
    <mergeCell ref="J372:O372"/>
    <mergeCell ref="R372:U372"/>
    <mergeCell ref="V372:AA372"/>
    <mergeCell ref="AB372:AI372"/>
    <mergeCell ref="AK372:AQ372"/>
    <mergeCell ref="AR372:AW372"/>
    <mergeCell ref="A377:B377"/>
    <mergeCell ref="C377:I377"/>
    <mergeCell ref="J377:O377"/>
    <mergeCell ref="R377:U377"/>
    <mergeCell ref="V377:AA377"/>
    <mergeCell ref="AB377:AI377"/>
    <mergeCell ref="AK377:AQ377"/>
    <mergeCell ref="AR377:AW377"/>
    <mergeCell ref="A378:B378"/>
    <mergeCell ref="C378:I378"/>
    <mergeCell ref="J378:O378"/>
    <mergeCell ref="R378:U378"/>
    <mergeCell ref="V378:AA378"/>
    <mergeCell ref="AB378:AI378"/>
    <mergeCell ref="AK378:AQ378"/>
    <mergeCell ref="AR378:AW378"/>
    <mergeCell ref="A375:B375"/>
    <mergeCell ref="C375:I375"/>
    <mergeCell ref="J375:O375"/>
    <mergeCell ref="R375:U375"/>
    <mergeCell ref="V375:AA375"/>
    <mergeCell ref="AB375:AI375"/>
    <mergeCell ref="AK375:AQ375"/>
    <mergeCell ref="AR375:AW375"/>
    <mergeCell ref="A376:B376"/>
    <mergeCell ref="C376:I376"/>
    <mergeCell ref="J376:O376"/>
    <mergeCell ref="R376:U376"/>
    <mergeCell ref="V376:AA376"/>
    <mergeCell ref="AB376:AI376"/>
    <mergeCell ref="AK376:AQ376"/>
    <mergeCell ref="AR376:AW376"/>
    <mergeCell ref="A381:B381"/>
    <mergeCell ref="C381:I381"/>
    <mergeCell ref="J381:O381"/>
    <mergeCell ref="R381:U381"/>
    <mergeCell ref="V381:AA381"/>
    <mergeCell ref="AB381:AI381"/>
    <mergeCell ref="AK381:AQ381"/>
    <mergeCell ref="AR381:AW381"/>
    <mergeCell ref="A382:B382"/>
    <mergeCell ref="C382:I382"/>
    <mergeCell ref="J382:O382"/>
    <mergeCell ref="R382:U382"/>
    <mergeCell ref="V382:AA382"/>
    <mergeCell ref="AB382:AI382"/>
    <mergeCell ref="AK382:AQ382"/>
    <mergeCell ref="AR382:AW382"/>
    <mergeCell ref="A379:B379"/>
    <mergeCell ref="C379:I379"/>
    <mergeCell ref="J379:O379"/>
    <mergeCell ref="R379:U379"/>
    <mergeCell ref="V379:AA379"/>
    <mergeCell ref="AB379:AI379"/>
    <mergeCell ref="AK379:AQ379"/>
    <mergeCell ref="AR379:AW379"/>
    <mergeCell ref="A380:B380"/>
    <mergeCell ref="C380:I380"/>
    <mergeCell ref="J380:O380"/>
    <mergeCell ref="R380:U380"/>
    <mergeCell ref="V380:AA380"/>
    <mergeCell ref="AB380:AI380"/>
    <mergeCell ref="AK380:AQ380"/>
    <mergeCell ref="AR380:AW380"/>
    <mergeCell ref="A385:B385"/>
    <mergeCell ref="C385:I385"/>
    <mergeCell ref="J385:O385"/>
    <mergeCell ref="R385:U385"/>
    <mergeCell ref="V385:AA385"/>
    <mergeCell ref="AB385:AI385"/>
    <mergeCell ref="AK385:AQ385"/>
    <mergeCell ref="AR385:AW385"/>
    <mergeCell ref="A386:B386"/>
    <mergeCell ref="C386:I386"/>
    <mergeCell ref="J386:O386"/>
    <mergeCell ref="R386:U386"/>
    <mergeCell ref="V386:AA386"/>
    <mergeCell ref="AB386:AI386"/>
    <mergeCell ref="AK386:AQ386"/>
    <mergeCell ref="AR386:AW386"/>
    <mergeCell ref="A383:B383"/>
    <mergeCell ref="C383:I383"/>
    <mergeCell ref="J383:O383"/>
    <mergeCell ref="R383:U383"/>
    <mergeCell ref="V383:AA383"/>
    <mergeCell ref="AB383:AI383"/>
    <mergeCell ref="AK383:AQ383"/>
    <mergeCell ref="AR383:AW383"/>
    <mergeCell ref="A384:B384"/>
    <mergeCell ref="C384:I384"/>
    <mergeCell ref="J384:O384"/>
    <mergeCell ref="R384:U384"/>
    <mergeCell ref="V384:AA384"/>
    <mergeCell ref="AB384:AI384"/>
    <mergeCell ref="AK384:AQ384"/>
    <mergeCell ref="AR384:AW384"/>
    <mergeCell ref="A389:B389"/>
    <mergeCell ref="C389:I389"/>
    <mergeCell ref="J389:O389"/>
    <mergeCell ref="R389:U389"/>
    <mergeCell ref="V389:AA389"/>
    <mergeCell ref="AB389:AI389"/>
    <mergeCell ref="AK389:AQ389"/>
    <mergeCell ref="AR389:AW389"/>
    <mergeCell ref="A390:B390"/>
    <mergeCell ref="C390:I390"/>
    <mergeCell ref="J390:O390"/>
    <mergeCell ref="R390:U390"/>
    <mergeCell ref="V390:AA390"/>
    <mergeCell ref="AB390:AI390"/>
    <mergeCell ref="AK390:AQ390"/>
    <mergeCell ref="AR390:AW390"/>
    <mergeCell ref="A387:B387"/>
    <mergeCell ref="C387:I387"/>
    <mergeCell ref="J387:O387"/>
    <mergeCell ref="R387:U387"/>
    <mergeCell ref="V387:AA387"/>
    <mergeCell ref="AB387:AI387"/>
    <mergeCell ref="AK387:AQ387"/>
    <mergeCell ref="AR387:AW387"/>
    <mergeCell ref="A388:B388"/>
    <mergeCell ref="C388:I388"/>
    <mergeCell ref="J388:O388"/>
    <mergeCell ref="R388:U388"/>
    <mergeCell ref="V388:AA388"/>
    <mergeCell ref="AB388:AI388"/>
    <mergeCell ref="AK388:AQ388"/>
    <mergeCell ref="AR388:AW388"/>
    <mergeCell ref="A393:B393"/>
    <mergeCell ref="C393:I393"/>
    <mergeCell ref="J393:O393"/>
    <mergeCell ref="R393:U393"/>
    <mergeCell ref="V393:AA393"/>
    <mergeCell ref="AB393:AI393"/>
    <mergeCell ref="AK393:AQ393"/>
    <mergeCell ref="AR393:AW393"/>
    <mergeCell ref="A394:B394"/>
    <mergeCell ref="C394:I394"/>
    <mergeCell ref="J394:O394"/>
    <mergeCell ref="R394:U394"/>
    <mergeCell ref="V394:AA394"/>
    <mergeCell ref="AB394:AI394"/>
    <mergeCell ref="AK394:AQ394"/>
    <mergeCell ref="AR394:AW394"/>
    <mergeCell ref="A391:B391"/>
    <mergeCell ref="C391:I391"/>
    <mergeCell ref="J391:O391"/>
    <mergeCell ref="R391:U391"/>
    <mergeCell ref="V391:AA391"/>
    <mergeCell ref="AB391:AI391"/>
    <mergeCell ref="AK391:AQ391"/>
    <mergeCell ref="AR391:AW391"/>
    <mergeCell ref="A392:B392"/>
    <mergeCell ref="C392:I392"/>
    <mergeCell ref="J392:O392"/>
    <mergeCell ref="R392:U392"/>
    <mergeCell ref="V392:AA392"/>
    <mergeCell ref="AB392:AI392"/>
    <mergeCell ref="AK392:AQ392"/>
    <mergeCell ref="AR392:AW392"/>
    <mergeCell ref="A397:B397"/>
    <mergeCell ref="C397:I397"/>
    <mergeCell ref="J397:O397"/>
    <mergeCell ref="R397:U397"/>
    <mergeCell ref="V397:AA397"/>
    <mergeCell ref="AB397:AI397"/>
    <mergeCell ref="AK397:AQ397"/>
    <mergeCell ref="AR397:AW397"/>
    <mergeCell ref="A415:B415"/>
    <mergeCell ref="C415:I415"/>
    <mergeCell ref="J415:O415"/>
    <mergeCell ref="R415:U415"/>
    <mergeCell ref="V415:AA415"/>
    <mergeCell ref="AB415:AI415"/>
    <mergeCell ref="AK415:AQ415"/>
    <mergeCell ref="AR415:AW415"/>
    <mergeCell ref="A395:B395"/>
    <mergeCell ref="C395:I395"/>
    <mergeCell ref="J395:O395"/>
    <mergeCell ref="R395:U395"/>
    <mergeCell ref="V395:AA395"/>
    <mergeCell ref="AB395:AI395"/>
    <mergeCell ref="AK395:AQ395"/>
    <mergeCell ref="AR395:AW395"/>
    <mergeCell ref="A396:B396"/>
    <mergeCell ref="C396:I396"/>
    <mergeCell ref="J396:O396"/>
    <mergeCell ref="R396:U396"/>
    <mergeCell ref="V396:AA396"/>
    <mergeCell ref="AB396:AI396"/>
    <mergeCell ref="AK396:AQ396"/>
    <mergeCell ref="AR396:AW396"/>
    <mergeCell ref="A418:B418"/>
    <mergeCell ref="C418:I418"/>
    <mergeCell ref="J418:O418"/>
    <mergeCell ref="R418:U418"/>
    <mergeCell ref="V418:AA418"/>
    <mergeCell ref="AB418:AI418"/>
    <mergeCell ref="AK418:AQ418"/>
    <mergeCell ref="AR418:AW418"/>
    <mergeCell ref="A419:B419"/>
    <mergeCell ref="C419:I419"/>
    <mergeCell ref="J419:O419"/>
    <mergeCell ref="R419:U419"/>
    <mergeCell ref="V419:AA419"/>
    <mergeCell ref="AB419:AI419"/>
    <mergeCell ref="AK419:AQ419"/>
    <mergeCell ref="AR419:AW419"/>
    <mergeCell ref="A416:B416"/>
    <mergeCell ref="C416:I416"/>
    <mergeCell ref="J416:O416"/>
    <mergeCell ref="R416:U416"/>
    <mergeCell ref="V416:AA416"/>
    <mergeCell ref="AB416:AI416"/>
    <mergeCell ref="AK416:AQ416"/>
    <mergeCell ref="AR416:AW416"/>
    <mergeCell ref="A417:B417"/>
    <mergeCell ref="C417:I417"/>
    <mergeCell ref="J417:O417"/>
    <mergeCell ref="R417:U417"/>
    <mergeCell ref="V417:AA417"/>
    <mergeCell ref="AB417:AI417"/>
    <mergeCell ref="AK417:AQ417"/>
    <mergeCell ref="AR417:AW417"/>
    <mergeCell ref="A422:B422"/>
    <mergeCell ref="C422:I422"/>
    <mergeCell ref="J422:O422"/>
    <mergeCell ref="R422:U422"/>
    <mergeCell ref="V422:AA422"/>
    <mergeCell ref="AB422:AI422"/>
    <mergeCell ref="AK422:AQ422"/>
    <mergeCell ref="AR422:AW422"/>
    <mergeCell ref="A423:B423"/>
    <mergeCell ref="C423:I423"/>
    <mergeCell ref="J423:O423"/>
    <mergeCell ref="R423:U423"/>
    <mergeCell ref="V423:AA423"/>
    <mergeCell ref="AB423:AI423"/>
    <mergeCell ref="AK423:AQ423"/>
    <mergeCell ref="AR423:AW423"/>
    <mergeCell ref="A420:B420"/>
    <mergeCell ref="C420:I420"/>
    <mergeCell ref="J420:O420"/>
    <mergeCell ref="R420:U420"/>
    <mergeCell ref="V420:AA420"/>
    <mergeCell ref="AB420:AI420"/>
    <mergeCell ref="AK420:AQ420"/>
    <mergeCell ref="AR420:AW420"/>
    <mergeCell ref="A421:B421"/>
    <mergeCell ref="C421:I421"/>
    <mergeCell ref="J421:O421"/>
    <mergeCell ref="R421:U421"/>
    <mergeCell ref="V421:AA421"/>
    <mergeCell ref="AB421:AI421"/>
    <mergeCell ref="AK421:AQ421"/>
    <mergeCell ref="AR421:AW421"/>
    <mergeCell ref="A426:B426"/>
    <mergeCell ref="C426:I426"/>
    <mergeCell ref="J426:O426"/>
    <mergeCell ref="R426:U426"/>
    <mergeCell ref="V426:AA426"/>
    <mergeCell ref="AB426:AI426"/>
    <mergeCell ref="AK426:AQ426"/>
    <mergeCell ref="AR426:AW426"/>
    <mergeCell ref="A427:B427"/>
    <mergeCell ref="C427:I427"/>
    <mergeCell ref="J427:O427"/>
    <mergeCell ref="R427:U427"/>
    <mergeCell ref="V427:AA427"/>
    <mergeCell ref="AB427:AI427"/>
    <mergeCell ref="AK427:AQ427"/>
    <mergeCell ref="AR427:AW427"/>
    <mergeCell ref="A424:B424"/>
    <mergeCell ref="C424:I424"/>
    <mergeCell ref="J424:O424"/>
    <mergeCell ref="R424:U424"/>
    <mergeCell ref="V424:AA424"/>
    <mergeCell ref="AB424:AI424"/>
    <mergeCell ref="AK424:AQ424"/>
    <mergeCell ref="AR424:AW424"/>
    <mergeCell ref="A425:B425"/>
    <mergeCell ref="C425:I425"/>
    <mergeCell ref="J425:O425"/>
    <mergeCell ref="R425:U425"/>
    <mergeCell ref="V425:AA425"/>
    <mergeCell ref="AB425:AI425"/>
    <mergeCell ref="AK425:AQ425"/>
    <mergeCell ref="AR425:AW425"/>
    <mergeCell ref="A461:B461"/>
    <mergeCell ref="C461:I461"/>
    <mergeCell ref="J461:O461"/>
    <mergeCell ref="R461:U461"/>
    <mergeCell ref="V461:AA461"/>
    <mergeCell ref="AB461:AI461"/>
    <mergeCell ref="AK461:AQ461"/>
    <mergeCell ref="AR461:AW461"/>
    <mergeCell ref="A462:B462"/>
    <mergeCell ref="C462:I462"/>
    <mergeCell ref="J462:O462"/>
    <mergeCell ref="R462:U462"/>
    <mergeCell ref="V462:AA462"/>
    <mergeCell ref="AB462:AI462"/>
    <mergeCell ref="AK462:AQ462"/>
    <mergeCell ref="AR462:AW462"/>
    <mergeCell ref="A459:B459"/>
    <mergeCell ref="C459:I459"/>
    <mergeCell ref="J459:O459"/>
    <mergeCell ref="R459:U459"/>
    <mergeCell ref="V459:AA459"/>
    <mergeCell ref="AB459:AI459"/>
    <mergeCell ref="AK459:AQ459"/>
    <mergeCell ref="AR459:AW459"/>
    <mergeCell ref="A460:B460"/>
    <mergeCell ref="C460:I460"/>
    <mergeCell ref="J460:O460"/>
    <mergeCell ref="R460:U460"/>
    <mergeCell ref="V460:AA460"/>
    <mergeCell ref="AB460:AI460"/>
    <mergeCell ref="AK460:AQ460"/>
    <mergeCell ref="AR460:AW460"/>
    <mergeCell ref="A466:B466"/>
    <mergeCell ref="C466:I466"/>
    <mergeCell ref="J466:O466"/>
    <mergeCell ref="R466:U466"/>
    <mergeCell ref="V466:AA466"/>
    <mergeCell ref="AB466:AI466"/>
    <mergeCell ref="AK466:AQ466"/>
    <mergeCell ref="AR466:AW466"/>
    <mergeCell ref="A463:B463"/>
    <mergeCell ref="C463:I463"/>
    <mergeCell ref="J463:O463"/>
    <mergeCell ref="R463:U463"/>
    <mergeCell ref="V463:AA463"/>
    <mergeCell ref="AB463:AI463"/>
    <mergeCell ref="AK463:AQ463"/>
    <mergeCell ref="AR463:AW463"/>
    <mergeCell ref="A464:B464"/>
    <mergeCell ref="C464:I464"/>
    <mergeCell ref="J464:O464"/>
    <mergeCell ref="R464:U464"/>
    <mergeCell ref="V464:AA464"/>
    <mergeCell ref="AB464:AI464"/>
    <mergeCell ref="AK464:AQ464"/>
    <mergeCell ref="AR464:AW464"/>
    <mergeCell ref="A467:B467"/>
    <mergeCell ref="C467:I467"/>
    <mergeCell ref="J467:O467"/>
    <mergeCell ref="R467:U467"/>
    <mergeCell ref="V467:AA467"/>
    <mergeCell ref="AB467:AI467"/>
    <mergeCell ref="AK467:AQ467"/>
    <mergeCell ref="AR467:AW467"/>
    <mergeCell ref="A428:B428"/>
    <mergeCell ref="C428:I428"/>
    <mergeCell ref="J428:O428"/>
    <mergeCell ref="R428:U428"/>
    <mergeCell ref="V428:AA428"/>
    <mergeCell ref="AB428:AI428"/>
    <mergeCell ref="AK428:AQ428"/>
    <mergeCell ref="AR428:AW428"/>
    <mergeCell ref="A429:B429"/>
    <mergeCell ref="C429:I429"/>
    <mergeCell ref="J429:O429"/>
    <mergeCell ref="R429:U429"/>
    <mergeCell ref="V429:AA429"/>
    <mergeCell ref="AB429:AI429"/>
    <mergeCell ref="AK429:AQ429"/>
    <mergeCell ref="AR429:AW429"/>
    <mergeCell ref="A465:B465"/>
    <mergeCell ref="C465:I465"/>
    <mergeCell ref="J465:O465"/>
    <mergeCell ref="R465:U465"/>
    <mergeCell ref="V465:AA465"/>
    <mergeCell ref="AB465:AI465"/>
    <mergeCell ref="AK465:AQ465"/>
    <mergeCell ref="AR465:AW465"/>
    <mergeCell ref="A432:B432"/>
    <mergeCell ref="C432:I432"/>
    <mergeCell ref="J432:O432"/>
    <mergeCell ref="R432:U432"/>
    <mergeCell ref="V432:AA432"/>
    <mergeCell ref="AB432:AI432"/>
    <mergeCell ref="AK432:AQ432"/>
    <mergeCell ref="AR432:AW432"/>
    <mergeCell ref="A433:B433"/>
    <mergeCell ref="C433:I433"/>
    <mergeCell ref="J433:O433"/>
    <mergeCell ref="R433:U433"/>
    <mergeCell ref="V433:AA433"/>
    <mergeCell ref="AB433:AI433"/>
    <mergeCell ref="AK433:AQ433"/>
    <mergeCell ref="AR433:AW433"/>
    <mergeCell ref="A430:B430"/>
    <mergeCell ref="C430:I430"/>
    <mergeCell ref="J430:O430"/>
    <mergeCell ref="R430:U430"/>
    <mergeCell ref="V430:AA430"/>
    <mergeCell ref="AB430:AI430"/>
    <mergeCell ref="AK430:AQ430"/>
    <mergeCell ref="AR430:AW430"/>
    <mergeCell ref="A431:B431"/>
    <mergeCell ref="C431:I431"/>
    <mergeCell ref="J431:O431"/>
    <mergeCell ref="R431:U431"/>
    <mergeCell ref="V431:AA431"/>
    <mergeCell ref="AB431:AI431"/>
    <mergeCell ref="AK431:AQ431"/>
    <mergeCell ref="AR431:AW431"/>
    <mergeCell ref="A436:B436"/>
    <mergeCell ref="C436:I436"/>
    <mergeCell ref="J436:O436"/>
    <mergeCell ref="R436:U436"/>
    <mergeCell ref="V436:AA436"/>
    <mergeCell ref="AB436:AI436"/>
    <mergeCell ref="AK436:AQ436"/>
    <mergeCell ref="AR436:AW436"/>
    <mergeCell ref="A437:B437"/>
    <mergeCell ref="C437:I437"/>
    <mergeCell ref="J437:O437"/>
    <mergeCell ref="R437:U437"/>
    <mergeCell ref="V437:AA437"/>
    <mergeCell ref="AB437:AI437"/>
    <mergeCell ref="AK437:AQ437"/>
    <mergeCell ref="AR437:AW437"/>
    <mergeCell ref="A434:B434"/>
    <mergeCell ref="C434:I434"/>
    <mergeCell ref="J434:O434"/>
    <mergeCell ref="R434:U434"/>
    <mergeCell ref="V434:AA434"/>
    <mergeCell ref="AB434:AI434"/>
    <mergeCell ref="AK434:AQ434"/>
    <mergeCell ref="AR434:AW434"/>
    <mergeCell ref="A435:B435"/>
    <mergeCell ref="C435:I435"/>
    <mergeCell ref="J435:O435"/>
    <mergeCell ref="R435:U435"/>
    <mergeCell ref="V435:AA435"/>
    <mergeCell ref="AB435:AI435"/>
    <mergeCell ref="AK435:AQ435"/>
    <mergeCell ref="AR435:AW435"/>
    <mergeCell ref="A440:B440"/>
    <mergeCell ref="C440:I440"/>
    <mergeCell ref="J440:O440"/>
    <mergeCell ref="R440:U440"/>
    <mergeCell ref="V440:AA440"/>
    <mergeCell ref="AB440:AI440"/>
    <mergeCell ref="AK440:AQ440"/>
    <mergeCell ref="AR440:AW440"/>
    <mergeCell ref="A441:B441"/>
    <mergeCell ref="C441:I441"/>
    <mergeCell ref="J441:O441"/>
    <mergeCell ref="R441:U441"/>
    <mergeCell ref="V441:AA441"/>
    <mergeCell ref="AB441:AI441"/>
    <mergeCell ref="AK441:AQ441"/>
    <mergeCell ref="AR441:AW441"/>
    <mergeCell ref="A438:B438"/>
    <mergeCell ref="C438:I438"/>
    <mergeCell ref="J438:O438"/>
    <mergeCell ref="R438:U438"/>
    <mergeCell ref="V438:AA438"/>
    <mergeCell ref="AB438:AI438"/>
    <mergeCell ref="AK438:AQ438"/>
    <mergeCell ref="AR438:AW438"/>
    <mergeCell ref="A439:B439"/>
    <mergeCell ref="C439:I439"/>
    <mergeCell ref="J439:O439"/>
    <mergeCell ref="R439:U439"/>
    <mergeCell ref="V439:AA439"/>
    <mergeCell ref="AB439:AI439"/>
    <mergeCell ref="AK439:AQ439"/>
    <mergeCell ref="AR439:AW439"/>
    <mergeCell ref="A444:B444"/>
    <mergeCell ref="C444:I444"/>
    <mergeCell ref="J444:O444"/>
    <mergeCell ref="R444:U444"/>
    <mergeCell ref="V444:AA444"/>
    <mergeCell ref="AB444:AI444"/>
    <mergeCell ref="AK444:AQ444"/>
    <mergeCell ref="AR444:AW444"/>
    <mergeCell ref="A445:B445"/>
    <mergeCell ref="C445:I445"/>
    <mergeCell ref="J445:O445"/>
    <mergeCell ref="R445:U445"/>
    <mergeCell ref="V445:AA445"/>
    <mergeCell ref="AB445:AI445"/>
    <mergeCell ref="AK445:AQ445"/>
    <mergeCell ref="AR445:AW445"/>
    <mergeCell ref="A442:B442"/>
    <mergeCell ref="C442:I442"/>
    <mergeCell ref="J442:O442"/>
    <mergeCell ref="R442:U442"/>
    <mergeCell ref="V442:AA442"/>
    <mergeCell ref="AB442:AI442"/>
    <mergeCell ref="AK442:AQ442"/>
    <mergeCell ref="AR442:AW442"/>
    <mergeCell ref="A443:B443"/>
    <mergeCell ref="C443:I443"/>
    <mergeCell ref="J443:O443"/>
    <mergeCell ref="R443:U443"/>
    <mergeCell ref="V443:AA443"/>
    <mergeCell ref="AB443:AI443"/>
    <mergeCell ref="AK443:AQ443"/>
    <mergeCell ref="AR443:AW443"/>
    <mergeCell ref="A448:B448"/>
    <mergeCell ref="C448:I448"/>
    <mergeCell ref="J448:O448"/>
    <mergeCell ref="R448:U448"/>
    <mergeCell ref="V448:AA448"/>
    <mergeCell ref="AB448:AI448"/>
    <mergeCell ref="AK448:AQ448"/>
    <mergeCell ref="AR448:AW448"/>
    <mergeCell ref="A449:B449"/>
    <mergeCell ref="C449:I449"/>
    <mergeCell ref="J449:O449"/>
    <mergeCell ref="R449:U449"/>
    <mergeCell ref="V449:AA449"/>
    <mergeCell ref="AB449:AI449"/>
    <mergeCell ref="AK449:AQ449"/>
    <mergeCell ref="AR449:AW449"/>
    <mergeCell ref="A446:B446"/>
    <mergeCell ref="C446:I446"/>
    <mergeCell ref="J446:O446"/>
    <mergeCell ref="R446:U446"/>
    <mergeCell ref="V446:AA446"/>
    <mergeCell ref="AB446:AI446"/>
    <mergeCell ref="AK446:AQ446"/>
    <mergeCell ref="AR446:AW446"/>
    <mergeCell ref="A447:B447"/>
    <mergeCell ref="C447:I447"/>
    <mergeCell ref="J447:O447"/>
    <mergeCell ref="R447:U447"/>
    <mergeCell ref="V447:AA447"/>
    <mergeCell ref="AB447:AI447"/>
    <mergeCell ref="AK447:AQ447"/>
    <mergeCell ref="AR447:AW447"/>
    <mergeCell ref="A452:B452"/>
    <mergeCell ref="C452:I452"/>
    <mergeCell ref="J452:O452"/>
    <mergeCell ref="R452:U452"/>
    <mergeCell ref="V452:AA452"/>
    <mergeCell ref="AB452:AI452"/>
    <mergeCell ref="AK452:AQ452"/>
    <mergeCell ref="AR452:AW452"/>
    <mergeCell ref="A453:B453"/>
    <mergeCell ref="C453:I453"/>
    <mergeCell ref="J453:O453"/>
    <mergeCell ref="R453:U453"/>
    <mergeCell ref="V453:AA453"/>
    <mergeCell ref="AB453:AI453"/>
    <mergeCell ref="AK453:AQ453"/>
    <mergeCell ref="AR453:AW453"/>
    <mergeCell ref="A450:B450"/>
    <mergeCell ref="C450:I450"/>
    <mergeCell ref="J450:O450"/>
    <mergeCell ref="R450:U450"/>
    <mergeCell ref="V450:AA450"/>
    <mergeCell ref="AB450:AI450"/>
    <mergeCell ref="AK450:AQ450"/>
    <mergeCell ref="AR450:AW450"/>
    <mergeCell ref="A451:B451"/>
    <mergeCell ref="C451:I451"/>
    <mergeCell ref="J451:O451"/>
    <mergeCell ref="R451:U451"/>
    <mergeCell ref="V451:AA451"/>
    <mergeCell ref="AB451:AI451"/>
    <mergeCell ref="AK451:AQ451"/>
    <mergeCell ref="AR451:AW451"/>
    <mergeCell ref="A456:B456"/>
    <mergeCell ref="C456:I456"/>
    <mergeCell ref="J456:O456"/>
    <mergeCell ref="R456:U456"/>
    <mergeCell ref="V456:AA456"/>
    <mergeCell ref="AB456:AI456"/>
    <mergeCell ref="AK456:AQ456"/>
    <mergeCell ref="AR456:AW456"/>
    <mergeCell ref="A457:B457"/>
    <mergeCell ref="C457:I457"/>
    <mergeCell ref="J457:O457"/>
    <mergeCell ref="R457:U457"/>
    <mergeCell ref="V457:AA457"/>
    <mergeCell ref="AB457:AI457"/>
    <mergeCell ref="AK457:AQ457"/>
    <mergeCell ref="AR457:AW457"/>
    <mergeCell ref="A454:B454"/>
    <mergeCell ref="C454:I454"/>
    <mergeCell ref="J454:O454"/>
    <mergeCell ref="R454:U454"/>
    <mergeCell ref="V454:AA454"/>
    <mergeCell ref="AB454:AI454"/>
    <mergeCell ref="AK454:AQ454"/>
    <mergeCell ref="AR454:AW454"/>
    <mergeCell ref="A455:B455"/>
    <mergeCell ref="C455:I455"/>
    <mergeCell ref="J455:O455"/>
    <mergeCell ref="R455:U455"/>
    <mergeCell ref="V455:AA455"/>
    <mergeCell ref="AB455:AI455"/>
    <mergeCell ref="AK455:AQ455"/>
    <mergeCell ref="AR455:AW455"/>
    <mergeCell ref="A469:B469"/>
    <mergeCell ref="C469:I469"/>
    <mergeCell ref="J469:O469"/>
    <mergeCell ref="R469:U469"/>
    <mergeCell ref="V469:AA469"/>
    <mergeCell ref="AB469:AI469"/>
    <mergeCell ref="AK469:AQ469"/>
    <mergeCell ref="AR469:AW469"/>
    <mergeCell ref="A470:B470"/>
    <mergeCell ref="C470:I470"/>
    <mergeCell ref="J470:O470"/>
    <mergeCell ref="R470:U470"/>
    <mergeCell ref="V470:AA470"/>
    <mergeCell ref="AB470:AI470"/>
    <mergeCell ref="AK470:AQ470"/>
    <mergeCell ref="AR470:AW470"/>
    <mergeCell ref="A458:B458"/>
    <mergeCell ref="C458:I458"/>
    <mergeCell ref="J458:O458"/>
    <mergeCell ref="R458:U458"/>
    <mergeCell ref="V458:AA458"/>
    <mergeCell ref="AB458:AI458"/>
    <mergeCell ref="AK458:AQ458"/>
    <mergeCell ref="AR458:AW458"/>
    <mergeCell ref="A468:B468"/>
    <mergeCell ref="C468:I468"/>
    <mergeCell ref="J468:O468"/>
    <mergeCell ref="R468:U468"/>
    <mergeCell ref="V468:AA468"/>
    <mergeCell ref="AB468:AI468"/>
    <mergeCell ref="AK468:AQ468"/>
    <mergeCell ref="AR468:AW468"/>
    <mergeCell ref="A473:B473"/>
    <mergeCell ref="C473:I473"/>
    <mergeCell ref="J473:O473"/>
    <mergeCell ref="R473:U473"/>
    <mergeCell ref="V473:AA473"/>
    <mergeCell ref="AB473:AI473"/>
    <mergeCell ref="AK473:AQ473"/>
    <mergeCell ref="AR473:AW473"/>
    <mergeCell ref="A474:B474"/>
    <mergeCell ref="C474:I474"/>
    <mergeCell ref="J474:O474"/>
    <mergeCell ref="R474:U474"/>
    <mergeCell ref="V474:AA474"/>
    <mergeCell ref="AB474:AI474"/>
    <mergeCell ref="AK474:AQ474"/>
    <mergeCell ref="AR474:AW474"/>
    <mergeCell ref="A471:B471"/>
    <mergeCell ref="C471:I471"/>
    <mergeCell ref="J471:O471"/>
    <mergeCell ref="R471:U471"/>
    <mergeCell ref="V471:AA471"/>
    <mergeCell ref="AB471:AI471"/>
    <mergeCell ref="AK471:AQ471"/>
    <mergeCell ref="AR471:AW471"/>
    <mergeCell ref="A472:B472"/>
    <mergeCell ref="C472:I472"/>
    <mergeCell ref="J472:O472"/>
    <mergeCell ref="R472:U472"/>
    <mergeCell ref="V472:AA472"/>
    <mergeCell ref="AB472:AI472"/>
    <mergeCell ref="AK472:AQ472"/>
    <mergeCell ref="AR472:AW472"/>
    <mergeCell ref="A477:B477"/>
    <mergeCell ref="C477:I477"/>
    <mergeCell ref="J477:O477"/>
    <mergeCell ref="R477:U477"/>
    <mergeCell ref="V477:AA477"/>
    <mergeCell ref="AB477:AI477"/>
    <mergeCell ref="AK477:AQ477"/>
    <mergeCell ref="AR477:AW477"/>
    <mergeCell ref="A478:B478"/>
    <mergeCell ref="C478:I478"/>
    <mergeCell ref="J478:O478"/>
    <mergeCell ref="R478:U478"/>
    <mergeCell ref="V478:AA478"/>
    <mergeCell ref="AB478:AI478"/>
    <mergeCell ref="AK478:AQ478"/>
    <mergeCell ref="AR478:AW478"/>
    <mergeCell ref="A475:B475"/>
    <mergeCell ref="C475:I475"/>
    <mergeCell ref="J475:O475"/>
    <mergeCell ref="R475:U475"/>
    <mergeCell ref="V475:AA475"/>
    <mergeCell ref="AB475:AI475"/>
    <mergeCell ref="AK475:AQ475"/>
    <mergeCell ref="AR475:AW475"/>
    <mergeCell ref="A476:B476"/>
    <mergeCell ref="C476:I476"/>
    <mergeCell ref="J476:O476"/>
    <mergeCell ref="R476:U476"/>
    <mergeCell ref="V476:AA476"/>
    <mergeCell ref="AB476:AI476"/>
    <mergeCell ref="AK476:AQ476"/>
    <mergeCell ref="AR476:AW476"/>
    <mergeCell ref="A481:B481"/>
    <mergeCell ref="C481:I481"/>
    <mergeCell ref="J481:O481"/>
    <mergeCell ref="R481:U481"/>
    <mergeCell ref="V481:AA481"/>
    <mergeCell ref="AB481:AI481"/>
    <mergeCell ref="AK481:AQ481"/>
    <mergeCell ref="AR481:AW481"/>
    <mergeCell ref="A482:B482"/>
    <mergeCell ref="C482:I482"/>
    <mergeCell ref="J482:O482"/>
    <mergeCell ref="R482:U482"/>
    <mergeCell ref="V482:AA482"/>
    <mergeCell ref="AB482:AI482"/>
    <mergeCell ref="AK482:AQ482"/>
    <mergeCell ref="AR482:AW482"/>
    <mergeCell ref="A479:B479"/>
    <mergeCell ref="C479:I479"/>
    <mergeCell ref="J479:O479"/>
    <mergeCell ref="R479:U479"/>
    <mergeCell ref="V479:AA479"/>
    <mergeCell ref="AB479:AI479"/>
    <mergeCell ref="AK479:AQ479"/>
    <mergeCell ref="AR479:AW479"/>
    <mergeCell ref="A480:B480"/>
    <mergeCell ref="C480:I480"/>
    <mergeCell ref="J480:O480"/>
    <mergeCell ref="R480:U480"/>
    <mergeCell ref="V480:AA480"/>
    <mergeCell ref="AB480:AI480"/>
    <mergeCell ref="AK480:AQ480"/>
    <mergeCell ref="AR480:AW480"/>
    <mergeCell ref="R485:U485"/>
    <mergeCell ref="V485:AA485"/>
    <mergeCell ref="AB485:AI485"/>
    <mergeCell ref="AK485:AQ485"/>
    <mergeCell ref="AR485:AW485"/>
    <mergeCell ref="A486:B486"/>
    <mergeCell ref="C486:I486"/>
    <mergeCell ref="J486:O486"/>
    <mergeCell ref="R486:U486"/>
    <mergeCell ref="V486:AA486"/>
    <mergeCell ref="AB486:AI486"/>
    <mergeCell ref="AK486:AQ486"/>
    <mergeCell ref="AR486:AW486"/>
    <mergeCell ref="A483:B483"/>
    <mergeCell ref="C483:I483"/>
    <mergeCell ref="J483:O483"/>
    <mergeCell ref="R483:U483"/>
    <mergeCell ref="V483:AA483"/>
    <mergeCell ref="AB483:AI483"/>
    <mergeCell ref="AK483:AQ483"/>
    <mergeCell ref="AR483:AW483"/>
    <mergeCell ref="A484:B484"/>
    <mergeCell ref="C484:I484"/>
    <mergeCell ref="J484:O484"/>
    <mergeCell ref="R484:U484"/>
    <mergeCell ref="V484:AA484"/>
    <mergeCell ref="AB484:AI484"/>
    <mergeCell ref="AK484:AQ484"/>
    <mergeCell ref="AR484:AW484"/>
    <mergeCell ref="B519:N519"/>
    <mergeCell ref="O519:Q519"/>
    <mergeCell ref="A489:B489"/>
    <mergeCell ref="C489:I489"/>
    <mergeCell ref="J489:O489"/>
    <mergeCell ref="R489:U489"/>
    <mergeCell ref="V489:AA489"/>
    <mergeCell ref="AB489:AI489"/>
    <mergeCell ref="AK489:AQ489"/>
    <mergeCell ref="AR489:AW489"/>
    <mergeCell ref="AB3:AE3"/>
    <mergeCell ref="AF3:AO3"/>
    <mergeCell ref="AJ12:AJ14"/>
    <mergeCell ref="A487:B487"/>
    <mergeCell ref="C487:I487"/>
    <mergeCell ref="J487:O487"/>
    <mergeCell ref="R487:U487"/>
    <mergeCell ref="V487:AA487"/>
    <mergeCell ref="AB487:AI487"/>
    <mergeCell ref="AK487:AQ487"/>
    <mergeCell ref="AR487:AW487"/>
    <mergeCell ref="A488:B488"/>
    <mergeCell ref="C488:I488"/>
    <mergeCell ref="J488:O488"/>
    <mergeCell ref="R488:U488"/>
    <mergeCell ref="V488:AA488"/>
    <mergeCell ref="AB488:AI488"/>
    <mergeCell ref="AK488:AQ488"/>
    <mergeCell ref="AR488:AW488"/>
    <mergeCell ref="A485:B485"/>
    <mergeCell ref="C485:I485"/>
    <mergeCell ref="J485:O485"/>
    <mergeCell ref="A513:A514"/>
    <mergeCell ref="R515:S515"/>
    <mergeCell ref="T515:U515"/>
    <mergeCell ref="AA513:AA514"/>
    <mergeCell ref="V515:Z515"/>
    <mergeCell ref="V516:Z516"/>
    <mergeCell ref="AB516:AE516"/>
    <mergeCell ref="V517:Z517"/>
    <mergeCell ref="AB517:AE517"/>
    <mergeCell ref="V518:Z518"/>
    <mergeCell ref="AB518:AE518"/>
    <mergeCell ref="V519:Z519"/>
    <mergeCell ref="AB519:AE519"/>
    <mergeCell ref="V520:Z520"/>
    <mergeCell ref="AB520:AE520"/>
    <mergeCell ref="V521:Z521"/>
    <mergeCell ref="AB521:AE521"/>
    <mergeCell ref="B520:N520"/>
    <mergeCell ref="O520:Q520"/>
    <mergeCell ref="B521:N521"/>
    <mergeCell ref="O521:Q521"/>
    <mergeCell ref="B517:N517"/>
    <mergeCell ref="O517:Q517"/>
    <mergeCell ref="B518:N518"/>
    <mergeCell ref="O518:Q518"/>
    <mergeCell ref="B513:N514"/>
    <mergeCell ref="B515:N515"/>
    <mergeCell ref="O513:Q514"/>
    <mergeCell ref="O515:Q515"/>
    <mergeCell ref="B516:N516"/>
    <mergeCell ref="O516:Q516"/>
    <mergeCell ref="R520:S520"/>
    <mergeCell ref="B525:N525"/>
    <mergeCell ref="O525:Q525"/>
    <mergeCell ref="B526:N526"/>
    <mergeCell ref="O526:Q526"/>
    <mergeCell ref="AB522:AE522"/>
    <mergeCell ref="V525:Z525"/>
    <mergeCell ref="V526:Z526"/>
    <mergeCell ref="B522:N522"/>
    <mergeCell ref="O522:Q522"/>
    <mergeCell ref="B523:N523"/>
    <mergeCell ref="O523:Q523"/>
    <mergeCell ref="B524:N524"/>
    <mergeCell ref="O524:Q524"/>
    <mergeCell ref="AL513:AW514"/>
    <mergeCell ref="R516:S516"/>
    <mergeCell ref="T516:U516"/>
    <mergeCell ref="R517:S517"/>
    <mergeCell ref="T517:U517"/>
    <mergeCell ref="R518:S518"/>
    <mergeCell ref="T518:U518"/>
    <mergeCell ref="R519:S519"/>
    <mergeCell ref="T519:U519"/>
    <mergeCell ref="AL515:AW521"/>
    <mergeCell ref="AL522:AW530"/>
    <mergeCell ref="R514:S514"/>
    <mergeCell ref="T514:U514"/>
    <mergeCell ref="R513:U513"/>
    <mergeCell ref="V513:Z514"/>
    <mergeCell ref="V524:Z524"/>
    <mergeCell ref="R525:S525"/>
    <mergeCell ref="T525:U525"/>
    <mergeCell ref="R526:S526"/>
    <mergeCell ref="AF514:AI514"/>
    <mergeCell ref="AF515:AI515"/>
    <mergeCell ref="AF516:AI516"/>
    <mergeCell ref="AF517:AI517"/>
    <mergeCell ref="AF518:AI518"/>
    <mergeCell ref="AF519:AI519"/>
    <mergeCell ref="AF520:AI520"/>
    <mergeCell ref="AF521:AI521"/>
    <mergeCell ref="AF522:AI522"/>
    <mergeCell ref="AF523:AI523"/>
    <mergeCell ref="AF524:AI524"/>
    <mergeCell ref="AF525:AI525"/>
    <mergeCell ref="AF526:AI526"/>
    <mergeCell ref="R523:S523"/>
    <mergeCell ref="T523:U523"/>
    <mergeCell ref="V523:Z523"/>
    <mergeCell ref="AB523:AE523"/>
    <mergeCell ref="R524:S524"/>
    <mergeCell ref="T524:U524"/>
    <mergeCell ref="AB513:AE514"/>
    <mergeCell ref="AF513:AK513"/>
    <mergeCell ref="AB515:AE515"/>
    <mergeCell ref="AB524:AE524"/>
    <mergeCell ref="AB525:AE525"/>
    <mergeCell ref="AB526:AE526"/>
    <mergeCell ref="T526:U526"/>
    <mergeCell ref="T520:U520"/>
    <mergeCell ref="R521:S521"/>
    <mergeCell ref="T521:U521"/>
    <mergeCell ref="R522:S522"/>
    <mergeCell ref="T522:U522"/>
    <mergeCell ref="V522:Z522"/>
    <mergeCell ref="B530:N530"/>
    <mergeCell ref="O530:Q530"/>
    <mergeCell ref="R530:S530"/>
    <mergeCell ref="T530:U530"/>
    <mergeCell ref="V530:Z530"/>
    <mergeCell ref="AB530:AE530"/>
    <mergeCell ref="AF530:AI530"/>
    <mergeCell ref="AF527:AI527"/>
    <mergeCell ref="B528:N528"/>
    <mergeCell ref="O528:Q528"/>
    <mergeCell ref="R528:S528"/>
    <mergeCell ref="T528:U528"/>
    <mergeCell ref="V528:Z528"/>
    <mergeCell ref="AB528:AE528"/>
    <mergeCell ref="AF528:AI528"/>
    <mergeCell ref="B529:N529"/>
    <mergeCell ref="O529:Q529"/>
    <mergeCell ref="R529:S529"/>
    <mergeCell ref="T529:U529"/>
    <mergeCell ref="V529:Z529"/>
    <mergeCell ref="AB529:AE529"/>
    <mergeCell ref="AF529:AI529"/>
    <mergeCell ref="B527:N527"/>
    <mergeCell ref="O527:Q527"/>
    <mergeCell ref="R527:S527"/>
    <mergeCell ref="T527:U527"/>
    <mergeCell ref="V527:Z527"/>
    <mergeCell ref="AB527:AE527"/>
  </mergeCells>
  <dataValidations count="22">
    <dataValidation type="list" allowBlank="1" showInputMessage="1" sqref="C505:C510 D507:U510" xr:uid="{154F5A41-E1D2-4491-9F5E-F71CC981ADC5}">
      <formula1>topics_choices</formula1>
    </dataValidation>
    <dataValidation type="list" allowBlank="1" showInputMessage="1" sqref="AB505:AN510 AF4:AO4" xr:uid="{C1AA3374-F45E-4039-873D-9F1121AF1AD5}">
      <formula1>entities</formula1>
    </dataValidation>
    <dataValidation type="list" allowBlank="1" showInputMessage="1" showErrorMessage="1" sqref="V109:AA500" xr:uid="{DB5CA876-1EE2-45E7-97B2-3A678982CE1E}">
      <formula1>INDIRECT(SUBSTITUTE($AQ85,"_"," "))</formula1>
    </dataValidation>
    <dataValidation type="list" allowBlank="1" showInputMessage="1" showErrorMessage="1" sqref="AO505:AQ510 AF6:AO6 R15:U500 AB515:AE530" xr:uid="{DBD6B997-A168-4FB7-8298-252E85105011}">
      <formula1>districts</formula1>
    </dataValidation>
    <dataValidation allowBlank="1" showInputMessage="1" sqref="V10 Q516:Q522" xr:uid="{C6B0DDBB-DF16-4B95-A356-16440DE2D259}"/>
    <dataValidation type="list" allowBlank="1" showInputMessage="1" showErrorMessage="1" sqref="AA10:AF10" xr:uid="{E78981BC-A6AC-4B51-AD4C-CC78A2B31B21}">
      <formula1>"Feira,Gala,Exposição,Outros Eventos"</formula1>
    </dataValidation>
    <dataValidation type="list" allowBlank="1" showInputMessage="1" showErrorMessage="1" sqref="G10" xr:uid="{6D4616C7-46B9-4294-BF77-8B11FB631F55}">
      <formula1>topics_choices</formula1>
    </dataValidation>
    <dataValidation type="list" allowBlank="1" showInputMessage="1" showErrorMessage="1" sqref="AR505:AW510" xr:uid="{9AA6AAF9-3B51-4C74-97EE-6DFBE36ECA6E}">
      <formula1>INDIRECT(SUBSTITUTE($AO505,"_"," "))</formula1>
    </dataValidation>
    <dataValidation type="list" allowBlank="1" showInputMessage="1" promptTitle="Escolha cadeia(s) de Valor" prompt="Se for mais de uma cadeia de valor separe-as por ponto e vígula (&quot;;&quot;)" sqref="AF8:AO8" xr:uid="{42895EA2-6664-4E4A-AF25-7811AABDF9B7}">
      <formula1>cadeias_valor</formula1>
    </dataValidation>
    <dataValidation type="list" allowBlank="1" showInputMessage="1" showErrorMessage="1" sqref="AF7:AO7" xr:uid="{96952A8E-77D6-48D6-9EC7-ACD94BA077AB}">
      <formula1>INDIRECT(SUBSTITUTE($AF$6,"_"," "))</formula1>
    </dataValidation>
    <dataValidation type="list" allowBlank="1" showInputMessage="1" showErrorMessage="1" sqref="P15:P500" xr:uid="{FD0E37A7-A6FC-41D3-AE4E-2722811B669D}">
      <formula1>"M,F"</formula1>
    </dataValidation>
    <dataValidation type="whole" allowBlank="1" showInputMessage="1" showErrorMessage="1" sqref="Q109:Q500" xr:uid="{5BA6EAF7-524F-443B-BCAE-ADD71EF6BB06}">
      <formula1>1850</formula1>
      <formula2>2030</formula2>
    </dataValidation>
    <dataValidation type="list" allowBlank="1" showInputMessage="1" sqref="B515:B522 C516:P522" xr:uid="{DC856A20-4E36-42D2-A430-97C89D858C03}">
      <formula1>cadeias_valor</formula1>
    </dataValidation>
    <dataValidation type="list" allowBlank="1" showInputMessage="1" showErrorMessage="1" sqref="AA515:AA522" xr:uid="{10B2EA91-FE40-4488-BEA3-B7E16B6F0E0B}">
      <formula1>currency_choices</formula1>
    </dataValidation>
    <dataValidation type="list" allowBlank="1" showInputMessage="1" showErrorMessage="1" sqref="AJ15:AJ500" xr:uid="{3B8F01BB-2A72-48E9-B227-9FB659FE101C}">
      <formula1>"SIM,NÃO"</formula1>
    </dataValidation>
    <dataValidation type="whole" allowBlank="1" showInputMessage="1" showErrorMessage="1" sqref="AF515:AK530" xr:uid="{391EAE58-E776-4841-A11A-8768A0CE32F5}">
      <formula1>0</formula1>
      <formula2>20000</formula2>
    </dataValidation>
    <dataValidation type="decimal" allowBlank="1" showInputMessage="1" showErrorMessage="1" sqref="V515:Z530" xr:uid="{2250675C-EE42-4A97-862B-99C8E3405CEB}">
      <formula1>0</formula1>
      <formula2>100000000</formula2>
    </dataValidation>
    <dataValidation type="whole" allowBlank="1" showInputMessage="1" showErrorMessage="1" errorTitle="NUIT INCORRECTO" error="Insira o NUIT correcto para que a realização seja associada à este técnico no sistema" sqref="AF3:AO3" xr:uid="{9EBF5DE1-6A97-43EE-BDDF-8AD373C63CED}">
      <formula1>100000000</formula1>
      <formula2>199999999</formula2>
    </dataValidation>
    <dataValidation type="list" allowBlank="1" showInputMessage="1" showErrorMessage="1" sqref="AY15:AY108" xr:uid="{0DD3A829-F6E2-4D32-829F-630BB9A71092}">
      <formula1>cadeias_valor</formula1>
    </dataValidation>
    <dataValidation type="date" allowBlank="1" showInputMessage="1" showErrorMessage="1" sqref="AS10:AW10 AL10:AO10" xr:uid="{F920F488-6BB3-439D-AD16-E54F7B7F62A1}">
      <formula1>43831</formula1>
      <formula2>47849</formula2>
    </dataValidation>
    <dataValidation type="whole" allowBlank="1" showInputMessage="1" showErrorMessage="1" errorTitle="ANO DE NASCIMENTO INCORRECTO" error="Insira o ano de nascimento." sqref="Q15:Q108" xr:uid="{B7CACAF2-E2CD-4714-A9A4-AC0D150B3FEB}">
      <formula1>1850</formula1>
      <formula2>2030</formula2>
    </dataValidation>
    <dataValidation type="list" allowBlank="1" showInputMessage="1" showErrorMessage="1" sqref="V15:AA108" xr:uid="{CF2B3D5A-E501-4661-8428-054B168F835D}">
      <formula1>INDIRECT(SUBSTITUTE($R15,"_"," "))</formula1>
    </dataValidation>
  </dataValidations>
  <printOptions horizontalCentered="1"/>
  <pageMargins left="0.1" right="0.1" top="0.1" bottom="0.65" header="0.3" footer="0.1"/>
  <pageSetup paperSize="9" orientation="landscape" r:id="rId1"/>
  <headerFooter>
    <oddFooter>&amp;C&amp;"Arial Nova Cond Light,Bold"&amp;8A ORGANIZAÇÃO&amp;"-,Regular"&amp;11
&amp;"Arial Nova Cond Light,Italic"&amp;8Assinatura legível e carimbo</oddFooter>
  </headerFooter>
  <ignoredErrors>
    <ignoredError sqref="A16:I109 A15:B15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86252-D958-473A-80A3-45C363ADA30B}">
  <sheetPr codeName="Sheet7">
    <tabColor rgb="FF00B050"/>
  </sheetPr>
  <dimension ref="A1:AX533"/>
  <sheetViews>
    <sheetView showGridLines="0" view="pageBreakPreview" topLeftCell="A516" zoomScale="85" zoomScaleNormal="175" zoomScaleSheetLayoutView="85" workbookViewId="0">
      <selection activeCell="BG519" sqref="BG519"/>
    </sheetView>
  </sheetViews>
  <sheetFormatPr defaultColWidth="1.86328125" defaultRowHeight="13.9" x14ac:dyDescent="0.45"/>
  <cols>
    <col min="1" max="1" width="1.6640625" style="105" customWidth="1"/>
    <col min="2" max="2" width="0.6640625" style="105" customWidth="1"/>
    <col min="3" max="3" width="2.33203125" style="105" customWidth="1"/>
    <col min="4" max="4" width="1.3984375" style="105" customWidth="1"/>
    <col min="5" max="5" width="2.33203125" style="105" customWidth="1"/>
    <col min="6" max="6" width="1.53125" style="105" customWidth="1"/>
    <col min="7" max="7" width="2.3984375" style="105" customWidth="1"/>
    <col min="8" max="8" width="3.1328125" style="105" customWidth="1"/>
    <col min="9" max="9" width="2.6640625" style="105" customWidth="1"/>
    <col min="10" max="10" width="2.33203125" style="105" customWidth="1"/>
    <col min="11" max="11" width="3.33203125" style="105" customWidth="1"/>
    <col min="12" max="12" width="2.6640625" style="105" customWidth="1"/>
    <col min="13" max="14" width="3.53125" style="105" customWidth="1"/>
    <col min="15" max="15" width="1.6640625" style="105" customWidth="1"/>
    <col min="16" max="16" width="2.6640625" style="105" customWidth="1"/>
    <col min="17" max="17" width="8.73046875" style="105" customWidth="1"/>
    <col min="18" max="18" width="4.06640625" style="105" customWidth="1"/>
    <col min="19" max="19" width="3.86328125" style="105" customWidth="1"/>
    <col min="20" max="20" width="3.796875" style="105" customWidth="1"/>
    <col min="21" max="21" width="4.33203125" style="105" customWidth="1"/>
    <col min="22" max="22" width="0.6640625" style="105" customWidth="1"/>
    <col min="23" max="23" width="2.33203125" style="105" customWidth="1"/>
    <col min="24" max="24" width="1.33203125" style="105" customWidth="1"/>
    <col min="25" max="25" width="2.86328125" style="105" customWidth="1"/>
    <col min="26" max="26" width="3.1328125" style="105" customWidth="1"/>
    <col min="27" max="27" width="7.33203125" style="105" customWidth="1"/>
    <col min="28" max="28" width="3.86328125" style="105" customWidth="1"/>
    <col min="29" max="29" width="4.33203125" style="105" customWidth="1"/>
    <col min="30" max="30" width="8.3984375" style="105" customWidth="1"/>
    <col min="31" max="31" width="2.3984375" style="105" customWidth="1"/>
    <col min="32" max="32" width="1.6640625" style="105" customWidth="1"/>
    <col min="33" max="33" width="1.73046875" style="105" customWidth="1"/>
    <col min="34" max="34" width="5.53125" style="105" customWidth="1"/>
    <col min="35" max="35" width="2" style="105" customWidth="1"/>
    <col min="36" max="36" width="0.6640625" style="105" customWidth="1"/>
    <col min="37" max="37" width="4.9296875" style="105" customWidth="1"/>
    <col min="38" max="38" width="0.9296875" style="105" customWidth="1"/>
    <col min="39" max="39" width="4.46484375" style="105" customWidth="1"/>
    <col min="40" max="40" width="6.59765625" style="105" customWidth="1"/>
    <col min="41" max="41" width="0.6640625" style="105" customWidth="1"/>
    <col min="42" max="42" width="2.6640625" style="105" customWidth="1"/>
    <col min="43" max="43" width="3.1328125" style="105" customWidth="1"/>
    <col min="44" max="44" width="1.59765625" style="105" customWidth="1"/>
    <col min="45" max="46" width="1.6640625" style="105" customWidth="1"/>
    <col min="47" max="47" width="2.6640625" style="105" customWidth="1"/>
    <col min="48" max="48" width="2.53125" style="105" customWidth="1"/>
    <col min="49" max="49" width="1.86328125" style="105"/>
    <col min="50" max="50" width="14.46484375" style="105" customWidth="1"/>
    <col min="51" max="16384" width="1.86328125" style="105"/>
  </cols>
  <sheetData>
    <row r="1" spans="1:50" ht="15" customHeight="1" x14ac:dyDescent="0.45">
      <c r="A1" s="235"/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7"/>
      <c r="Q1" s="236"/>
      <c r="R1" s="1553" t="s">
        <v>2112</v>
      </c>
      <c r="S1" s="1554"/>
      <c r="T1" s="1554"/>
      <c r="U1" s="1554"/>
      <c r="V1" s="1554"/>
      <c r="W1" s="1554"/>
      <c r="X1" s="1554"/>
      <c r="Y1" s="1554"/>
      <c r="Z1" s="1554"/>
      <c r="AA1" s="1555"/>
      <c r="AB1" s="1562" t="s">
        <v>2231</v>
      </c>
      <c r="AC1" s="1563"/>
      <c r="AD1" s="1529" t="s">
        <v>2079</v>
      </c>
      <c r="AE1" s="1530"/>
      <c r="AF1" s="1530"/>
      <c r="AG1" s="1530"/>
      <c r="AH1" s="1530"/>
      <c r="AI1" s="1530"/>
      <c r="AJ1" s="1530"/>
      <c r="AK1" s="1530"/>
      <c r="AL1" s="1530"/>
      <c r="AM1" s="1530"/>
      <c r="AN1" s="1531"/>
      <c r="AO1" s="1536" t="s">
        <v>2080</v>
      </c>
      <c r="AP1" s="1537"/>
      <c r="AQ1" s="1537"/>
      <c r="AR1" s="1537"/>
      <c r="AS1" s="1537"/>
      <c r="AT1" s="1537"/>
      <c r="AU1" s="1537"/>
      <c r="AV1" s="1538"/>
    </row>
    <row r="2" spans="1:50" ht="17" customHeight="1" x14ac:dyDescent="0.4">
      <c r="A2" s="81"/>
      <c r="B2" s="5"/>
      <c r="C2" s="5"/>
      <c r="D2" s="5"/>
      <c r="E2" s="5"/>
      <c r="F2" s="5"/>
      <c r="G2" s="5"/>
      <c r="H2" s="106"/>
      <c r="I2" s="140"/>
      <c r="J2" s="140"/>
      <c r="K2" s="140"/>
      <c r="L2" s="140"/>
      <c r="M2" s="140"/>
      <c r="N2" s="140"/>
      <c r="O2" s="140"/>
      <c r="P2" s="141"/>
      <c r="Q2" s="310"/>
      <c r="R2" s="1556"/>
      <c r="S2" s="1557"/>
      <c r="T2" s="1557"/>
      <c r="U2" s="1557"/>
      <c r="V2" s="1557"/>
      <c r="W2" s="1557"/>
      <c r="X2" s="1557"/>
      <c r="Y2" s="1557"/>
      <c r="Z2" s="1557"/>
      <c r="AA2" s="1558"/>
      <c r="AB2" s="1564"/>
      <c r="AC2" s="1565"/>
      <c r="AD2" s="1113" t="s">
        <v>2028</v>
      </c>
      <c r="AE2" s="1114"/>
      <c r="AF2" s="1347"/>
      <c r="AG2" s="1348"/>
      <c r="AH2" s="1348"/>
      <c r="AI2" s="1348"/>
      <c r="AJ2" s="1348"/>
      <c r="AK2" s="1348"/>
      <c r="AL2" s="1348"/>
      <c r="AM2" s="1348"/>
      <c r="AN2" s="1349"/>
      <c r="AO2" s="1441"/>
      <c r="AP2" s="1442"/>
      <c r="AQ2" s="1442"/>
      <c r="AR2" s="1442"/>
      <c r="AS2" s="1442"/>
      <c r="AT2" s="1442"/>
      <c r="AU2" s="1442"/>
      <c r="AV2" s="1539"/>
    </row>
    <row r="3" spans="1:50" ht="17" customHeight="1" x14ac:dyDescent="0.4">
      <c r="A3" s="81"/>
      <c r="B3" s="5"/>
      <c r="C3" s="5"/>
      <c r="D3" s="5"/>
      <c r="E3" s="5"/>
      <c r="F3" s="5"/>
      <c r="G3" s="5"/>
      <c r="H3" s="106"/>
      <c r="I3" s="140"/>
      <c r="J3" s="140"/>
      <c r="K3" s="140"/>
      <c r="L3" s="140"/>
      <c r="M3" s="140"/>
      <c r="N3" s="140"/>
      <c r="O3" s="140"/>
      <c r="P3" s="141"/>
      <c r="Q3" s="310"/>
      <c r="R3" s="1556"/>
      <c r="S3" s="1557"/>
      <c r="T3" s="1557"/>
      <c r="U3" s="1557"/>
      <c r="V3" s="1557"/>
      <c r="W3" s="1557"/>
      <c r="X3" s="1557"/>
      <c r="Y3" s="1557"/>
      <c r="Z3" s="1557"/>
      <c r="AA3" s="1558"/>
      <c r="AB3" s="1564"/>
      <c r="AC3" s="1565"/>
      <c r="AD3" s="1113" t="s">
        <v>2088</v>
      </c>
      <c r="AE3" s="1114"/>
      <c r="AF3" s="1347"/>
      <c r="AG3" s="1348"/>
      <c r="AH3" s="1348"/>
      <c r="AI3" s="1348"/>
      <c r="AJ3" s="1348"/>
      <c r="AK3" s="1348"/>
      <c r="AL3" s="1348"/>
      <c r="AM3" s="1348"/>
      <c r="AN3" s="1349"/>
      <c r="AO3" s="1441"/>
      <c r="AP3" s="1442"/>
      <c r="AQ3" s="1442"/>
      <c r="AR3" s="1442"/>
      <c r="AS3" s="1442"/>
      <c r="AT3" s="1442"/>
      <c r="AU3" s="1442"/>
      <c r="AV3" s="1539"/>
    </row>
    <row r="4" spans="1:50" ht="17" customHeight="1" x14ac:dyDescent="0.4">
      <c r="A4" s="81"/>
      <c r="B4" s="5"/>
      <c r="C4" s="5"/>
      <c r="D4" s="5"/>
      <c r="E4" s="5"/>
      <c r="F4" s="5"/>
      <c r="G4" s="5"/>
      <c r="H4" s="106"/>
      <c r="I4" s="142"/>
      <c r="J4" s="142"/>
      <c r="K4" s="142"/>
      <c r="L4" s="142"/>
      <c r="M4" s="142"/>
      <c r="N4" s="142"/>
      <c r="O4" s="142"/>
      <c r="P4" s="141"/>
      <c r="Q4" s="310"/>
      <c r="R4" s="1556"/>
      <c r="S4" s="1557"/>
      <c r="T4" s="1557"/>
      <c r="U4" s="1557"/>
      <c r="V4" s="1557"/>
      <c r="W4" s="1557"/>
      <c r="X4" s="1557"/>
      <c r="Y4" s="1557"/>
      <c r="Z4" s="1557"/>
      <c r="AA4" s="1558"/>
      <c r="AB4" s="1564"/>
      <c r="AC4" s="1565"/>
      <c r="AD4" s="1113" t="s">
        <v>1866</v>
      </c>
      <c r="AE4" s="1114"/>
      <c r="AF4" s="1347"/>
      <c r="AG4" s="1348"/>
      <c r="AH4" s="1348"/>
      <c r="AI4" s="1348"/>
      <c r="AJ4" s="1348"/>
      <c r="AK4" s="1348"/>
      <c r="AL4" s="1348"/>
      <c r="AM4" s="1348"/>
      <c r="AN4" s="1349"/>
      <c r="AO4" s="1441"/>
      <c r="AP4" s="1442"/>
      <c r="AQ4" s="1442"/>
      <c r="AR4" s="1442"/>
      <c r="AS4" s="1442"/>
      <c r="AT4" s="1442"/>
      <c r="AU4" s="1442"/>
      <c r="AV4" s="1539"/>
    </row>
    <row r="5" spans="1:50" ht="17" customHeight="1" x14ac:dyDescent="0.35">
      <c r="A5" s="238"/>
      <c r="B5" s="140"/>
      <c r="C5" s="140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1"/>
      <c r="Q5" s="310"/>
      <c r="R5" s="1556"/>
      <c r="S5" s="1557"/>
      <c r="T5" s="1557"/>
      <c r="U5" s="1557"/>
      <c r="V5" s="1557"/>
      <c r="W5" s="1557"/>
      <c r="X5" s="1557"/>
      <c r="Y5" s="1557"/>
      <c r="Z5" s="1557"/>
      <c r="AA5" s="1558"/>
      <c r="AB5" s="1564"/>
      <c r="AC5" s="1565"/>
      <c r="AD5" s="1113" t="s">
        <v>1218</v>
      </c>
      <c r="AE5" s="1114"/>
      <c r="AF5" s="1347"/>
      <c r="AG5" s="1348"/>
      <c r="AH5" s="1348"/>
      <c r="AI5" s="1348"/>
      <c r="AJ5" s="1348"/>
      <c r="AK5" s="1348"/>
      <c r="AL5" s="1348"/>
      <c r="AM5" s="1348"/>
      <c r="AN5" s="1349"/>
      <c r="AO5" s="1441"/>
      <c r="AP5" s="1442"/>
      <c r="AQ5" s="1442"/>
      <c r="AR5" s="1442"/>
      <c r="AS5" s="1442"/>
      <c r="AT5" s="1442"/>
      <c r="AU5" s="1442"/>
      <c r="AV5" s="1539"/>
    </row>
    <row r="6" spans="1:50" ht="17" customHeight="1" x14ac:dyDescent="0.45">
      <c r="A6" s="239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1"/>
      <c r="Q6" s="310"/>
      <c r="R6" s="1556"/>
      <c r="S6" s="1557"/>
      <c r="T6" s="1557"/>
      <c r="U6" s="1557"/>
      <c r="V6" s="1557"/>
      <c r="W6" s="1557"/>
      <c r="X6" s="1557"/>
      <c r="Y6" s="1557"/>
      <c r="Z6" s="1557"/>
      <c r="AA6" s="1558"/>
      <c r="AB6" s="1564"/>
      <c r="AC6" s="1565"/>
      <c r="AD6" s="1113" t="s">
        <v>2089</v>
      </c>
      <c r="AE6" s="1114"/>
      <c r="AF6" s="1347"/>
      <c r="AG6" s="1348"/>
      <c r="AH6" s="1348"/>
      <c r="AI6" s="1348"/>
      <c r="AJ6" s="1348"/>
      <c r="AK6" s="1348"/>
      <c r="AL6" s="1348"/>
      <c r="AM6" s="1348"/>
      <c r="AN6" s="1349"/>
      <c r="AO6" s="1441"/>
      <c r="AP6" s="1442"/>
      <c r="AQ6" s="1442"/>
      <c r="AR6" s="1442"/>
      <c r="AS6" s="1442"/>
      <c r="AT6" s="1442"/>
      <c r="AU6" s="1442"/>
      <c r="AV6" s="1539"/>
    </row>
    <row r="7" spans="1:50" ht="17" customHeight="1" x14ac:dyDescent="0.45">
      <c r="A7" s="239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1"/>
      <c r="Q7" s="310"/>
      <c r="R7" s="1556"/>
      <c r="S7" s="1557"/>
      <c r="T7" s="1557"/>
      <c r="U7" s="1557"/>
      <c r="V7" s="1557"/>
      <c r="W7" s="1557"/>
      <c r="X7" s="1557"/>
      <c r="Y7" s="1557"/>
      <c r="Z7" s="1557"/>
      <c r="AA7" s="1558"/>
      <c r="AB7" s="1564"/>
      <c r="AC7" s="1565"/>
      <c r="AD7" s="1113" t="s">
        <v>2090</v>
      </c>
      <c r="AE7" s="1114"/>
      <c r="AF7" s="1347"/>
      <c r="AG7" s="1348"/>
      <c r="AH7" s="1348"/>
      <c r="AI7" s="1348"/>
      <c r="AJ7" s="1348"/>
      <c r="AK7" s="1348"/>
      <c r="AL7" s="1348"/>
      <c r="AM7" s="1348"/>
      <c r="AN7" s="1349"/>
      <c r="AO7" s="1441"/>
      <c r="AP7" s="1442"/>
      <c r="AQ7" s="1442"/>
      <c r="AR7" s="1442"/>
      <c r="AS7" s="1442"/>
      <c r="AT7" s="1442"/>
      <c r="AU7" s="1442"/>
      <c r="AV7" s="1539"/>
    </row>
    <row r="8" spans="1:50" ht="17" customHeight="1" x14ac:dyDescent="0.45">
      <c r="A8" s="239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1"/>
      <c r="Q8" s="310"/>
      <c r="R8" s="1556"/>
      <c r="S8" s="1557"/>
      <c r="T8" s="1557"/>
      <c r="U8" s="1557"/>
      <c r="V8" s="1557"/>
      <c r="W8" s="1557"/>
      <c r="X8" s="1557"/>
      <c r="Y8" s="1557"/>
      <c r="Z8" s="1557"/>
      <c r="AA8" s="1558"/>
      <c r="AB8" s="1564"/>
      <c r="AC8" s="1565"/>
      <c r="AD8" s="1113" t="s">
        <v>1149</v>
      </c>
      <c r="AE8" s="1114"/>
      <c r="AF8" s="1347"/>
      <c r="AG8" s="1348"/>
      <c r="AH8" s="1348"/>
      <c r="AI8" s="1348"/>
      <c r="AJ8" s="1348"/>
      <c r="AK8" s="1348"/>
      <c r="AL8" s="1348"/>
      <c r="AM8" s="1348"/>
      <c r="AN8" s="1349"/>
      <c r="AO8" s="1441"/>
      <c r="AP8" s="1442"/>
      <c r="AQ8" s="1442"/>
      <c r="AR8" s="1442"/>
      <c r="AS8" s="1442"/>
      <c r="AT8" s="1442"/>
      <c r="AU8" s="1442"/>
      <c r="AV8" s="1539"/>
    </row>
    <row r="9" spans="1:50" ht="17" customHeight="1" x14ac:dyDescent="0.45">
      <c r="A9" s="240"/>
      <c r="B9" s="241"/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242"/>
      <c r="Q9" s="311"/>
      <c r="R9" s="1559"/>
      <c r="S9" s="1560"/>
      <c r="T9" s="1560"/>
      <c r="U9" s="1560"/>
      <c r="V9" s="1560"/>
      <c r="W9" s="1560"/>
      <c r="X9" s="1560"/>
      <c r="Y9" s="1560"/>
      <c r="Z9" s="1560"/>
      <c r="AA9" s="1561"/>
      <c r="AB9" s="1566"/>
      <c r="AC9" s="1567"/>
      <c r="AD9" s="1532" t="s">
        <v>2037</v>
      </c>
      <c r="AE9" s="1533"/>
      <c r="AF9" s="1550"/>
      <c r="AG9" s="1551"/>
      <c r="AH9" s="1551"/>
      <c r="AI9" s="1551"/>
      <c r="AJ9" s="1551"/>
      <c r="AK9" s="1551"/>
      <c r="AL9" s="1551"/>
      <c r="AM9" s="1551"/>
      <c r="AN9" s="1552"/>
      <c r="AO9" s="1540"/>
      <c r="AP9" s="1541"/>
      <c r="AQ9" s="1541"/>
      <c r="AR9" s="1541"/>
      <c r="AS9" s="1541"/>
      <c r="AT9" s="1541"/>
      <c r="AU9" s="1541"/>
      <c r="AV9" s="1542"/>
    </row>
    <row r="10" spans="1:50" ht="5.65" customHeight="1" x14ac:dyDescent="0.45"/>
    <row r="11" spans="1:50" ht="18" customHeight="1" x14ac:dyDescent="0.45">
      <c r="A11" s="1135" t="s">
        <v>2081</v>
      </c>
      <c r="B11" s="1135"/>
      <c r="C11" s="1135"/>
      <c r="D11" s="1135"/>
      <c r="E11" s="1135"/>
      <c r="F11" s="1135"/>
      <c r="G11" s="805"/>
      <c r="H11" s="806"/>
      <c r="I11" s="806"/>
      <c r="J11" s="806"/>
      <c r="K11" s="806"/>
      <c r="L11" s="806"/>
      <c r="M11" s="806"/>
      <c r="N11" s="806"/>
      <c r="O11" s="806"/>
      <c r="P11" s="806"/>
      <c r="Q11" s="806"/>
      <c r="R11" s="806"/>
      <c r="S11" s="806"/>
      <c r="T11" s="806"/>
      <c r="U11" s="807"/>
      <c r="V11" s="143"/>
      <c r="W11" s="1135" t="s">
        <v>2082</v>
      </c>
      <c r="X11" s="1135"/>
      <c r="Y11" s="1135"/>
      <c r="Z11" s="1074"/>
      <c r="AA11" s="1528"/>
      <c r="AB11" s="1528"/>
      <c r="AC11" s="1528"/>
      <c r="AD11" s="1528"/>
      <c r="AE11" s="1528"/>
      <c r="AF11" s="1528"/>
      <c r="AG11" s="1528"/>
      <c r="AH11" s="1528"/>
      <c r="AI11" s="1528"/>
      <c r="AK11" s="175" t="s">
        <v>2083</v>
      </c>
      <c r="AL11" s="1525"/>
      <c r="AM11" s="1526"/>
      <c r="AN11" s="1527"/>
      <c r="AO11" s="21"/>
      <c r="AP11" s="1396" t="s">
        <v>1976</v>
      </c>
      <c r="AQ11" s="1396"/>
      <c r="AR11" s="1549"/>
      <c r="AS11" s="1549"/>
      <c r="AT11" s="1549"/>
      <c r="AU11" s="1549"/>
      <c r="AV11" s="1549"/>
    </row>
    <row r="12" spans="1:50" ht="5.25" customHeight="1" x14ac:dyDescent="0.45"/>
    <row r="13" spans="1:50" s="129" customFormat="1" ht="14.2" customHeight="1" x14ac:dyDescent="0.45">
      <c r="A13" s="470" t="s">
        <v>1148</v>
      </c>
      <c r="B13" s="471"/>
      <c r="C13" s="908" t="s">
        <v>1977</v>
      </c>
      <c r="D13" s="909"/>
      <c r="E13" s="909"/>
      <c r="F13" s="909"/>
      <c r="G13" s="909"/>
      <c r="H13" s="909"/>
      <c r="I13" s="909"/>
      <c r="J13" s="909"/>
      <c r="K13" s="909"/>
      <c r="L13" s="909"/>
      <c r="M13" s="909"/>
      <c r="N13" s="909"/>
      <c r="O13" s="912"/>
      <c r="P13" s="909" t="s">
        <v>2077</v>
      </c>
      <c r="Q13" s="477"/>
      <c r="R13" s="475" t="s">
        <v>1978</v>
      </c>
      <c r="S13" s="475"/>
      <c r="T13" s="475"/>
      <c r="U13" s="475"/>
      <c r="V13" s="475"/>
      <c r="W13" s="475"/>
      <c r="X13" s="475"/>
      <c r="Y13" s="475"/>
      <c r="Z13" s="475"/>
      <c r="AA13" s="475"/>
      <c r="AB13" s="475"/>
      <c r="AC13" s="475"/>
      <c r="AD13" s="475"/>
      <c r="AE13" s="475"/>
      <c r="AF13" s="475"/>
      <c r="AG13" s="475"/>
      <c r="AH13" s="475"/>
      <c r="AI13" s="478"/>
      <c r="AJ13" s="479" t="s">
        <v>1310</v>
      </c>
      <c r="AK13" s="475"/>
      <c r="AL13" s="475"/>
      <c r="AM13" s="475"/>
      <c r="AN13" s="475"/>
      <c r="AO13" s="475"/>
      <c r="AP13" s="480"/>
      <c r="AQ13" s="1571" t="s">
        <v>1953</v>
      </c>
      <c r="AR13" s="1572"/>
      <c r="AS13" s="1572"/>
      <c r="AT13" s="1572"/>
      <c r="AU13" s="1572"/>
      <c r="AV13" s="1573"/>
      <c r="AX13" s="1256" t="s">
        <v>2299</v>
      </c>
    </row>
    <row r="14" spans="1:50" s="129" customFormat="1" ht="8.1999999999999993" customHeight="1" x14ac:dyDescent="0.45">
      <c r="A14" s="1568"/>
      <c r="B14" s="599"/>
      <c r="C14" s="1462" t="s">
        <v>2087</v>
      </c>
      <c r="D14" s="1463"/>
      <c r="E14" s="1463"/>
      <c r="F14" s="1463"/>
      <c r="G14" s="1463"/>
      <c r="H14" s="1463"/>
      <c r="I14" s="1463"/>
      <c r="J14" s="1463" t="s">
        <v>2086</v>
      </c>
      <c r="K14" s="1463"/>
      <c r="L14" s="1463"/>
      <c r="M14" s="1463"/>
      <c r="N14" s="1463"/>
      <c r="O14" s="1466"/>
      <c r="P14" s="618" t="s">
        <v>1965</v>
      </c>
      <c r="Q14" s="623" t="s">
        <v>1308</v>
      </c>
      <c r="R14" s="1456" t="s">
        <v>2085</v>
      </c>
      <c r="S14" s="1456"/>
      <c r="T14" s="1456"/>
      <c r="U14" s="1456"/>
      <c r="V14" s="1463" t="s">
        <v>2084</v>
      </c>
      <c r="W14" s="1463"/>
      <c r="X14" s="1463"/>
      <c r="Y14" s="1463"/>
      <c r="Z14" s="1463"/>
      <c r="AA14" s="1463"/>
      <c r="AB14" s="1463" t="s">
        <v>2115</v>
      </c>
      <c r="AC14" s="1463"/>
      <c r="AD14" s="1463"/>
      <c r="AE14" s="1463"/>
      <c r="AF14" s="1463"/>
      <c r="AG14" s="1463"/>
      <c r="AH14" s="1463"/>
      <c r="AI14" s="1468"/>
      <c r="AJ14" s="1569"/>
      <c r="AK14" s="610"/>
      <c r="AL14" s="610"/>
      <c r="AM14" s="610"/>
      <c r="AN14" s="610"/>
      <c r="AO14" s="610"/>
      <c r="AP14" s="1459"/>
      <c r="AQ14" s="1403"/>
      <c r="AR14" s="1404"/>
      <c r="AS14" s="1404"/>
      <c r="AT14" s="1404"/>
      <c r="AU14" s="1404"/>
      <c r="AV14" s="1574"/>
      <c r="AX14" s="1256"/>
    </row>
    <row r="15" spans="1:50" s="129" customFormat="1" ht="15" customHeight="1" x14ac:dyDescent="0.45">
      <c r="A15" s="472"/>
      <c r="B15" s="473"/>
      <c r="C15" s="1578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4"/>
      <c r="P15" s="1545"/>
      <c r="Q15" s="1546"/>
      <c r="R15" s="1547"/>
      <c r="S15" s="1547"/>
      <c r="T15" s="1547"/>
      <c r="U15" s="1547"/>
      <c r="V15" s="1543"/>
      <c r="W15" s="1543"/>
      <c r="X15" s="1543"/>
      <c r="Y15" s="1543"/>
      <c r="Z15" s="1543"/>
      <c r="AA15" s="1543"/>
      <c r="AB15" s="1543"/>
      <c r="AC15" s="1543"/>
      <c r="AD15" s="1543"/>
      <c r="AE15" s="1543"/>
      <c r="AF15" s="1543"/>
      <c r="AG15" s="1543"/>
      <c r="AH15" s="1543"/>
      <c r="AI15" s="1548"/>
      <c r="AJ15" s="1570"/>
      <c r="AK15" s="488"/>
      <c r="AL15" s="488"/>
      <c r="AM15" s="488"/>
      <c r="AN15" s="488"/>
      <c r="AO15" s="488"/>
      <c r="AP15" s="494"/>
      <c r="AQ15" s="1575"/>
      <c r="AR15" s="1576"/>
      <c r="AS15" s="1576"/>
      <c r="AT15" s="1576"/>
      <c r="AU15" s="1576"/>
      <c r="AV15" s="1577"/>
      <c r="AX15" s="1256"/>
    </row>
    <row r="16" spans="1:50" ht="25.05" customHeight="1" x14ac:dyDescent="0.45">
      <c r="A16" s="495">
        <v>1</v>
      </c>
      <c r="B16" s="496"/>
      <c r="C16" s="1414"/>
      <c r="D16" s="1415"/>
      <c r="E16" s="1415"/>
      <c r="F16" s="1415"/>
      <c r="G16" s="1415"/>
      <c r="H16" s="1415"/>
      <c r="I16" s="1415"/>
      <c r="J16" s="1415"/>
      <c r="K16" s="1415"/>
      <c r="L16" s="1415"/>
      <c r="M16" s="1415"/>
      <c r="N16" s="1415"/>
      <c r="O16" s="1416"/>
      <c r="P16" s="338"/>
      <c r="Q16" s="337"/>
      <c r="R16" s="1415"/>
      <c r="S16" s="1415"/>
      <c r="T16" s="1415"/>
      <c r="U16" s="1415"/>
      <c r="V16" s="1415"/>
      <c r="W16" s="1415"/>
      <c r="X16" s="1415"/>
      <c r="Y16" s="1415"/>
      <c r="Z16" s="1415"/>
      <c r="AA16" s="1415"/>
      <c r="AB16" s="1415"/>
      <c r="AC16" s="1415"/>
      <c r="AD16" s="1415"/>
      <c r="AE16" s="1415"/>
      <c r="AF16" s="1415"/>
      <c r="AG16" s="1415"/>
      <c r="AH16" s="1415"/>
      <c r="AI16" s="1417"/>
      <c r="AJ16" s="1534"/>
      <c r="AK16" s="1419"/>
      <c r="AL16" s="1419"/>
      <c r="AM16" s="1419"/>
      <c r="AN16" s="1419"/>
      <c r="AO16" s="1419"/>
      <c r="AP16" s="1420"/>
      <c r="AQ16" s="1409"/>
      <c r="AR16" s="1410"/>
      <c r="AS16" s="1410"/>
      <c r="AT16" s="1410"/>
      <c r="AU16" s="1410"/>
      <c r="AV16" s="1535"/>
    </row>
    <row r="17" spans="1:48" ht="25.05" customHeight="1" x14ac:dyDescent="0.45">
      <c r="A17" s="508">
        <f>+A16+1</f>
        <v>2</v>
      </c>
      <c r="B17" s="509"/>
      <c r="C17" s="1378"/>
      <c r="D17" s="1373"/>
      <c r="E17" s="1373"/>
      <c r="F17" s="1373"/>
      <c r="G17" s="1373"/>
      <c r="H17" s="1373"/>
      <c r="I17" s="1373"/>
      <c r="J17" s="1373"/>
      <c r="K17" s="1373"/>
      <c r="L17" s="1373"/>
      <c r="M17" s="1373"/>
      <c r="N17" s="1373"/>
      <c r="O17" s="1379"/>
      <c r="P17" s="341"/>
      <c r="Q17" s="340"/>
      <c r="R17" s="1373"/>
      <c r="S17" s="1373"/>
      <c r="T17" s="1373"/>
      <c r="U17" s="1373"/>
      <c r="V17" s="1373"/>
      <c r="W17" s="1373"/>
      <c r="X17" s="1373"/>
      <c r="Y17" s="1373"/>
      <c r="Z17" s="1373"/>
      <c r="AA17" s="1373"/>
      <c r="AB17" s="1373"/>
      <c r="AC17" s="1373"/>
      <c r="AD17" s="1373"/>
      <c r="AE17" s="1373"/>
      <c r="AF17" s="1373"/>
      <c r="AG17" s="1373"/>
      <c r="AH17" s="1373"/>
      <c r="AI17" s="805"/>
      <c r="AJ17" s="1370"/>
      <c r="AK17" s="1371"/>
      <c r="AL17" s="1371"/>
      <c r="AM17" s="1371"/>
      <c r="AN17" s="1371"/>
      <c r="AO17" s="1371"/>
      <c r="AP17" s="1372"/>
      <c r="AQ17" s="1375"/>
      <c r="AR17" s="1376"/>
      <c r="AS17" s="1376"/>
      <c r="AT17" s="1376"/>
      <c r="AU17" s="1376"/>
      <c r="AV17" s="1511"/>
    </row>
    <row r="18" spans="1:48" ht="25.05" customHeight="1" x14ac:dyDescent="0.45">
      <c r="A18" s="508">
        <f t="shared" ref="A18:A81" si="0">+A17+1</f>
        <v>3</v>
      </c>
      <c r="B18" s="509"/>
      <c r="C18" s="1378"/>
      <c r="D18" s="1373"/>
      <c r="E18" s="1373"/>
      <c r="F18" s="1373"/>
      <c r="G18" s="1373"/>
      <c r="H18" s="1373"/>
      <c r="I18" s="1373"/>
      <c r="J18" s="1373"/>
      <c r="K18" s="1373"/>
      <c r="L18" s="1373"/>
      <c r="M18" s="1373"/>
      <c r="N18" s="1373"/>
      <c r="O18" s="1379"/>
      <c r="P18" s="341"/>
      <c r="Q18" s="340"/>
      <c r="R18" s="1373"/>
      <c r="S18" s="1373"/>
      <c r="T18" s="1373"/>
      <c r="U18" s="1373"/>
      <c r="V18" s="1373"/>
      <c r="W18" s="1373"/>
      <c r="X18" s="1373"/>
      <c r="Y18" s="1373"/>
      <c r="Z18" s="1373"/>
      <c r="AA18" s="1373"/>
      <c r="AB18" s="1373"/>
      <c r="AC18" s="1373"/>
      <c r="AD18" s="1373"/>
      <c r="AE18" s="1373"/>
      <c r="AF18" s="1373"/>
      <c r="AG18" s="1373"/>
      <c r="AH18" s="1373"/>
      <c r="AI18" s="805"/>
      <c r="AJ18" s="1370"/>
      <c r="AK18" s="1371"/>
      <c r="AL18" s="1371"/>
      <c r="AM18" s="1371"/>
      <c r="AN18" s="1371"/>
      <c r="AO18" s="1371"/>
      <c r="AP18" s="1372"/>
      <c r="AQ18" s="1375"/>
      <c r="AR18" s="1376"/>
      <c r="AS18" s="1376"/>
      <c r="AT18" s="1376"/>
      <c r="AU18" s="1376"/>
      <c r="AV18" s="1511"/>
    </row>
    <row r="19" spans="1:48" ht="25.05" customHeight="1" x14ac:dyDescent="0.45">
      <c r="A19" s="508">
        <f t="shared" si="0"/>
        <v>4</v>
      </c>
      <c r="B19" s="509"/>
      <c r="C19" s="1378"/>
      <c r="D19" s="1373"/>
      <c r="E19" s="1373"/>
      <c r="F19" s="1373"/>
      <c r="G19" s="1373"/>
      <c r="H19" s="1373"/>
      <c r="I19" s="1373"/>
      <c r="J19" s="1373"/>
      <c r="K19" s="1373"/>
      <c r="L19" s="1373"/>
      <c r="M19" s="1373"/>
      <c r="N19" s="1373"/>
      <c r="O19" s="1379"/>
      <c r="P19" s="341"/>
      <c r="Q19" s="340"/>
      <c r="R19" s="1373"/>
      <c r="S19" s="1373"/>
      <c r="T19" s="1373"/>
      <c r="U19" s="1373"/>
      <c r="V19" s="1373"/>
      <c r="W19" s="1373"/>
      <c r="X19" s="1373"/>
      <c r="Y19" s="1373"/>
      <c r="Z19" s="1373"/>
      <c r="AA19" s="1373"/>
      <c r="AB19" s="1373"/>
      <c r="AC19" s="1373"/>
      <c r="AD19" s="1373"/>
      <c r="AE19" s="1373"/>
      <c r="AF19" s="1373"/>
      <c r="AG19" s="1373"/>
      <c r="AH19" s="1373"/>
      <c r="AI19" s="805"/>
      <c r="AJ19" s="1370"/>
      <c r="AK19" s="1371"/>
      <c r="AL19" s="1371"/>
      <c r="AM19" s="1371"/>
      <c r="AN19" s="1371"/>
      <c r="AO19" s="1371"/>
      <c r="AP19" s="1372"/>
      <c r="AQ19" s="1375"/>
      <c r="AR19" s="1376"/>
      <c r="AS19" s="1376"/>
      <c r="AT19" s="1376"/>
      <c r="AU19" s="1376"/>
      <c r="AV19" s="1511"/>
    </row>
    <row r="20" spans="1:48" ht="25.05" customHeight="1" x14ac:dyDescent="0.45">
      <c r="A20" s="508">
        <f t="shared" si="0"/>
        <v>5</v>
      </c>
      <c r="B20" s="509"/>
      <c r="C20" s="1378"/>
      <c r="D20" s="1373"/>
      <c r="E20" s="1373"/>
      <c r="F20" s="1373"/>
      <c r="G20" s="1373"/>
      <c r="H20" s="1373"/>
      <c r="I20" s="1373"/>
      <c r="J20" s="1373"/>
      <c r="K20" s="1373"/>
      <c r="L20" s="1373"/>
      <c r="M20" s="1373"/>
      <c r="N20" s="1373"/>
      <c r="O20" s="1379"/>
      <c r="P20" s="341"/>
      <c r="Q20" s="340"/>
      <c r="R20" s="1373"/>
      <c r="S20" s="1373"/>
      <c r="T20" s="1373"/>
      <c r="U20" s="1373"/>
      <c r="V20" s="1373"/>
      <c r="W20" s="1373"/>
      <c r="X20" s="1373"/>
      <c r="Y20" s="1373"/>
      <c r="Z20" s="1373"/>
      <c r="AA20" s="1373"/>
      <c r="AB20" s="1373"/>
      <c r="AC20" s="1373"/>
      <c r="AD20" s="1373"/>
      <c r="AE20" s="1373"/>
      <c r="AF20" s="1373"/>
      <c r="AG20" s="1373"/>
      <c r="AH20" s="1373"/>
      <c r="AI20" s="805"/>
      <c r="AJ20" s="1370"/>
      <c r="AK20" s="1371"/>
      <c r="AL20" s="1371"/>
      <c r="AM20" s="1371"/>
      <c r="AN20" s="1371"/>
      <c r="AO20" s="1371"/>
      <c r="AP20" s="1372"/>
      <c r="AQ20" s="1375"/>
      <c r="AR20" s="1376"/>
      <c r="AS20" s="1376"/>
      <c r="AT20" s="1376"/>
      <c r="AU20" s="1376"/>
      <c r="AV20" s="1511"/>
    </row>
    <row r="21" spans="1:48" ht="25.05" customHeight="1" x14ac:dyDescent="0.45">
      <c r="A21" s="508">
        <f t="shared" si="0"/>
        <v>6</v>
      </c>
      <c r="B21" s="509"/>
      <c r="C21" s="1378"/>
      <c r="D21" s="1373"/>
      <c r="E21" s="1373"/>
      <c r="F21" s="1373"/>
      <c r="G21" s="1373"/>
      <c r="H21" s="1373"/>
      <c r="I21" s="1373"/>
      <c r="J21" s="1373"/>
      <c r="K21" s="1373"/>
      <c r="L21" s="1373"/>
      <c r="M21" s="1373"/>
      <c r="N21" s="1373"/>
      <c r="O21" s="1379"/>
      <c r="P21" s="341"/>
      <c r="Q21" s="340"/>
      <c r="R21" s="1373"/>
      <c r="S21" s="1373"/>
      <c r="T21" s="1373"/>
      <c r="U21" s="1373"/>
      <c r="V21" s="1373"/>
      <c r="W21" s="1373"/>
      <c r="X21" s="1373"/>
      <c r="Y21" s="1373"/>
      <c r="Z21" s="1373"/>
      <c r="AA21" s="1373"/>
      <c r="AB21" s="1373"/>
      <c r="AC21" s="1373"/>
      <c r="AD21" s="1373"/>
      <c r="AE21" s="1373"/>
      <c r="AF21" s="1373"/>
      <c r="AG21" s="1373"/>
      <c r="AH21" s="1373"/>
      <c r="AI21" s="805"/>
      <c r="AJ21" s="1370"/>
      <c r="AK21" s="1371"/>
      <c r="AL21" s="1371"/>
      <c r="AM21" s="1371"/>
      <c r="AN21" s="1371"/>
      <c r="AO21" s="1371"/>
      <c r="AP21" s="1372"/>
      <c r="AQ21" s="1375"/>
      <c r="AR21" s="1376"/>
      <c r="AS21" s="1376"/>
      <c r="AT21" s="1376"/>
      <c r="AU21" s="1376"/>
      <c r="AV21" s="1511"/>
    </row>
    <row r="22" spans="1:48" ht="25.05" customHeight="1" x14ac:dyDescent="0.45">
      <c r="A22" s="508">
        <f t="shared" si="0"/>
        <v>7</v>
      </c>
      <c r="B22" s="509"/>
      <c r="C22" s="1378"/>
      <c r="D22" s="1373"/>
      <c r="E22" s="1373"/>
      <c r="F22" s="1373"/>
      <c r="G22" s="1373"/>
      <c r="H22" s="1373"/>
      <c r="I22" s="1373"/>
      <c r="J22" s="1373"/>
      <c r="K22" s="1373"/>
      <c r="L22" s="1373"/>
      <c r="M22" s="1373"/>
      <c r="N22" s="1373"/>
      <c r="O22" s="1379"/>
      <c r="P22" s="341"/>
      <c r="Q22" s="340"/>
      <c r="R22" s="1373"/>
      <c r="S22" s="1373"/>
      <c r="T22" s="1373"/>
      <c r="U22" s="1373"/>
      <c r="V22" s="1373"/>
      <c r="W22" s="1373"/>
      <c r="X22" s="1373"/>
      <c r="Y22" s="1373"/>
      <c r="Z22" s="1373"/>
      <c r="AA22" s="1373"/>
      <c r="AB22" s="1373"/>
      <c r="AC22" s="1373"/>
      <c r="AD22" s="1373"/>
      <c r="AE22" s="1373"/>
      <c r="AF22" s="1373"/>
      <c r="AG22" s="1373"/>
      <c r="AH22" s="1373"/>
      <c r="AI22" s="805"/>
      <c r="AJ22" s="1370"/>
      <c r="AK22" s="1371"/>
      <c r="AL22" s="1371"/>
      <c r="AM22" s="1371"/>
      <c r="AN22" s="1371"/>
      <c r="AO22" s="1371"/>
      <c r="AP22" s="1372"/>
      <c r="AQ22" s="1375"/>
      <c r="AR22" s="1376"/>
      <c r="AS22" s="1376"/>
      <c r="AT22" s="1376"/>
      <c r="AU22" s="1376"/>
      <c r="AV22" s="1511"/>
    </row>
    <row r="23" spans="1:48" ht="25.05" customHeight="1" x14ac:dyDescent="0.45">
      <c r="A23" s="508">
        <f t="shared" si="0"/>
        <v>8</v>
      </c>
      <c r="B23" s="509"/>
      <c r="C23" s="1378"/>
      <c r="D23" s="1373"/>
      <c r="E23" s="1373"/>
      <c r="F23" s="1373"/>
      <c r="G23" s="1373"/>
      <c r="H23" s="1373"/>
      <c r="I23" s="1373"/>
      <c r="J23" s="1373"/>
      <c r="K23" s="1373"/>
      <c r="L23" s="1373"/>
      <c r="M23" s="1373"/>
      <c r="N23" s="1373"/>
      <c r="O23" s="1379"/>
      <c r="P23" s="341"/>
      <c r="Q23" s="340"/>
      <c r="R23" s="1373"/>
      <c r="S23" s="1373"/>
      <c r="T23" s="1373"/>
      <c r="U23" s="1373"/>
      <c r="V23" s="1373"/>
      <c r="W23" s="1373"/>
      <c r="X23" s="1373"/>
      <c r="Y23" s="1373"/>
      <c r="Z23" s="1373"/>
      <c r="AA23" s="1373"/>
      <c r="AB23" s="1373"/>
      <c r="AC23" s="1373"/>
      <c r="AD23" s="1373"/>
      <c r="AE23" s="1373"/>
      <c r="AF23" s="1373"/>
      <c r="AG23" s="1373"/>
      <c r="AH23" s="1373"/>
      <c r="AI23" s="805"/>
      <c r="AJ23" s="1370"/>
      <c r="AK23" s="1371"/>
      <c r="AL23" s="1371"/>
      <c r="AM23" s="1371"/>
      <c r="AN23" s="1371"/>
      <c r="AO23" s="1371"/>
      <c r="AP23" s="1372"/>
      <c r="AQ23" s="1375"/>
      <c r="AR23" s="1376"/>
      <c r="AS23" s="1376"/>
      <c r="AT23" s="1376"/>
      <c r="AU23" s="1376"/>
      <c r="AV23" s="1511"/>
    </row>
    <row r="24" spans="1:48" ht="25.05" customHeight="1" x14ac:dyDescent="0.45">
      <c r="A24" s="508">
        <f t="shared" si="0"/>
        <v>9</v>
      </c>
      <c r="B24" s="509"/>
      <c r="C24" s="1378"/>
      <c r="D24" s="1373"/>
      <c r="E24" s="1373"/>
      <c r="F24" s="1373"/>
      <c r="G24" s="1373"/>
      <c r="H24" s="1373"/>
      <c r="I24" s="1373"/>
      <c r="J24" s="1373"/>
      <c r="K24" s="1373"/>
      <c r="L24" s="1373"/>
      <c r="M24" s="1373"/>
      <c r="N24" s="1373"/>
      <c r="O24" s="1379"/>
      <c r="P24" s="341"/>
      <c r="Q24" s="340"/>
      <c r="R24" s="1373"/>
      <c r="S24" s="1373"/>
      <c r="T24" s="1373"/>
      <c r="U24" s="1373"/>
      <c r="V24" s="1373"/>
      <c r="W24" s="1373"/>
      <c r="X24" s="1373"/>
      <c r="Y24" s="1373"/>
      <c r="Z24" s="1373"/>
      <c r="AA24" s="1373"/>
      <c r="AB24" s="1373"/>
      <c r="AC24" s="1373"/>
      <c r="AD24" s="1373"/>
      <c r="AE24" s="1373"/>
      <c r="AF24" s="1373"/>
      <c r="AG24" s="1373"/>
      <c r="AH24" s="1373"/>
      <c r="AI24" s="805"/>
      <c r="AJ24" s="1370"/>
      <c r="AK24" s="1371"/>
      <c r="AL24" s="1371"/>
      <c r="AM24" s="1371"/>
      <c r="AN24" s="1371"/>
      <c r="AO24" s="1371"/>
      <c r="AP24" s="1372"/>
      <c r="AQ24" s="1375"/>
      <c r="AR24" s="1376"/>
      <c r="AS24" s="1376"/>
      <c r="AT24" s="1376"/>
      <c r="AU24" s="1376"/>
      <c r="AV24" s="1511"/>
    </row>
    <row r="25" spans="1:48" ht="25.05" customHeight="1" x14ac:dyDescent="0.45">
      <c r="A25" s="508">
        <f t="shared" si="0"/>
        <v>10</v>
      </c>
      <c r="B25" s="509"/>
      <c r="C25" s="1378"/>
      <c r="D25" s="1373"/>
      <c r="E25" s="1373"/>
      <c r="F25" s="1373"/>
      <c r="G25" s="1373"/>
      <c r="H25" s="1373"/>
      <c r="I25" s="1373"/>
      <c r="J25" s="1373"/>
      <c r="K25" s="1373"/>
      <c r="L25" s="1373"/>
      <c r="M25" s="1373"/>
      <c r="N25" s="1373"/>
      <c r="O25" s="1379"/>
      <c r="P25" s="341"/>
      <c r="Q25" s="340"/>
      <c r="R25" s="1373"/>
      <c r="S25" s="1373"/>
      <c r="T25" s="1373"/>
      <c r="U25" s="1373"/>
      <c r="V25" s="1373"/>
      <c r="W25" s="1373"/>
      <c r="X25" s="1373"/>
      <c r="Y25" s="1373"/>
      <c r="Z25" s="1373"/>
      <c r="AA25" s="1373"/>
      <c r="AB25" s="1373"/>
      <c r="AC25" s="1373"/>
      <c r="AD25" s="1373"/>
      <c r="AE25" s="1373"/>
      <c r="AF25" s="1373"/>
      <c r="AG25" s="1373"/>
      <c r="AH25" s="1373"/>
      <c r="AI25" s="805"/>
      <c r="AJ25" s="1370"/>
      <c r="AK25" s="1371"/>
      <c r="AL25" s="1371"/>
      <c r="AM25" s="1371"/>
      <c r="AN25" s="1371"/>
      <c r="AO25" s="1371"/>
      <c r="AP25" s="1372"/>
      <c r="AQ25" s="1375"/>
      <c r="AR25" s="1376"/>
      <c r="AS25" s="1376"/>
      <c r="AT25" s="1376"/>
      <c r="AU25" s="1376"/>
      <c r="AV25" s="1511"/>
    </row>
    <row r="26" spans="1:48" ht="25.05" customHeight="1" x14ac:dyDescent="0.45">
      <c r="A26" s="508">
        <f t="shared" si="0"/>
        <v>11</v>
      </c>
      <c r="B26" s="509"/>
      <c r="C26" s="1378"/>
      <c r="D26" s="1373"/>
      <c r="E26" s="1373"/>
      <c r="F26" s="1373"/>
      <c r="G26" s="1373"/>
      <c r="H26" s="1373"/>
      <c r="I26" s="1373"/>
      <c r="J26" s="1373"/>
      <c r="K26" s="1373"/>
      <c r="L26" s="1373"/>
      <c r="M26" s="1373"/>
      <c r="N26" s="1373"/>
      <c r="O26" s="1379"/>
      <c r="P26" s="341"/>
      <c r="Q26" s="340"/>
      <c r="R26" s="1373"/>
      <c r="S26" s="1373"/>
      <c r="T26" s="1373"/>
      <c r="U26" s="1373"/>
      <c r="V26" s="1373"/>
      <c r="W26" s="1373"/>
      <c r="X26" s="1373"/>
      <c r="Y26" s="1373"/>
      <c r="Z26" s="1373"/>
      <c r="AA26" s="1373"/>
      <c r="AB26" s="1373"/>
      <c r="AC26" s="1373"/>
      <c r="AD26" s="1373"/>
      <c r="AE26" s="1373"/>
      <c r="AF26" s="1373"/>
      <c r="AG26" s="1373"/>
      <c r="AH26" s="1373"/>
      <c r="AI26" s="805"/>
      <c r="AJ26" s="1370"/>
      <c r="AK26" s="1371"/>
      <c r="AL26" s="1371"/>
      <c r="AM26" s="1371"/>
      <c r="AN26" s="1371"/>
      <c r="AO26" s="1371"/>
      <c r="AP26" s="1372"/>
      <c r="AQ26" s="1375"/>
      <c r="AR26" s="1376"/>
      <c r="AS26" s="1376"/>
      <c r="AT26" s="1376"/>
      <c r="AU26" s="1376"/>
      <c r="AV26" s="1511"/>
    </row>
    <row r="27" spans="1:48" ht="25.05" customHeight="1" x14ac:dyDescent="0.45">
      <c r="A27" s="508">
        <f t="shared" si="0"/>
        <v>12</v>
      </c>
      <c r="B27" s="509"/>
      <c r="C27" s="1378"/>
      <c r="D27" s="1373"/>
      <c r="E27" s="1373"/>
      <c r="F27" s="1373"/>
      <c r="G27" s="1373"/>
      <c r="H27" s="1373"/>
      <c r="I27" s="1373"/>
      <c r="J27" s="1373"/>
      <c r="K27" s="1373"/>
      <c r="L27" s="1373"/>
      <c r="M27" s="1373"/>
      <c r="N27" s="1373"/>
      <c r="O27" s="1379"/>
      <c r="P27" s="341"/>
      <c r="Q27" s="340"/>
      <c r="R27" s="1373"/>
      <c r="S27" s="1373"/>
      <c r="T27" s="1373"/>
      <c r="U27" s="1373"/>
      <c r="V27" s="1373"/>
      <c r="W27" s="1373"/>
      <c r="X27" s="1373"/>
      <c r="Y27" s="1373"/>
      <c r="Z27" s="1373"/>
      <c r="AA27" s="1373"/>
      <c r="AB27" s="1373"/>
      <c r="AC27" s="1373"/>
      <c r="AD27" s="1373"/>
      <c r="AE27" s="1373"/>
      <c r="AF27" s="1373"/>
      <c r="AG27" s="1373"/>
      <c r="AH27" s="1373"/>
      <c r="AI27" s="805"/>
      <c r="AJ27" s="1370"/>
      <c r="AK27" s="1371"/>
      <c r="AL27" s="1371"/>
      <c r="AM27" s="1371"/>
      <c r="AN27" s="1371"/>
      <c r="AO27" s="1371"/>
      <c r="AP27" s="1372"/>
      <c r="AQ27" s="1375"/>
      <c r="AR27" s="1376"/>
      <c r="AS27" s="1376"/>
      <c r="AT27" s="1376"/>
      <c r="AU27" s="1376"/>
      <c r="AV27" s="1511"/>
    </row>
    <row r="28" spans="1:48" ht="25.05" customHeight="1" x14ac:dyDescent="0.45">
      <c r="A28" s="508">
        <f t="shared" si="0"/>
        <v>13</v>
      </c>
      <c r="B28" s="509"/>
      <c r="C28" s="1378"/>
      <c r="D28" s="1373"/>
      <c r="E28" s="1373"/>
      <c r="F28" s="1373"/>
      <c r="G28" s="1373"/>
      <c r="H28" s="1373"/>
      <c r="I28" s="1373"/>
      <c r="J28" s="1373"/>
      <c r="K28" s="1373"/>
      <c r="L28" s="1373"/>
      <c r="M28" s="1373"/>
      <c r="N28" s="1373"/>
      <c r="O28" s="1379"/>
      <c r="P28" s="341"/>
      <c r="Q28" s="340"/>
      <c r="R28" s="1373"/>
      <c r="S28" s="1373"/>
      <c r="T28" s="1373"/>
      <c r="U28" s="1373"/>
      <c r="V28" s="1373"/>
      <c r="W28" s="1373"/>
      <c r="X28" s="1373"/>
      <c r="Y28" s="1373"/>
      <c r="Z28" s="1373"/>
      <c r="AA28" s="1373"/>
      <c r="AB28" s="1373"/>
      <c r="AC28" s="1373"/>
      <c r="AD28" s="1373"/>
      <c r="AE28" s="1373"/>
      <c r="AF28" s="1373"/>
      <c r="AG28" s="1373"/>
      <c r="AH28" s="1373"/>
      <c r="AI28" s="805"/>
      <c r="AJ28" s="1370"/>
      <c r="AK28" s="1371"/>
      <c r="AL28" s="1371"/>
      <c r="AM28" s="1371"/>
      <c r="AN28" s="1371"/>
      <c r="AO28" s="1371"/>
      <c r="AP28" s="1372"/>
      <c r="AQ28" s="1375"/>
      <c r="AR28" s="1376"/>
      <c r="AS28" s="1376"/>
      <c r="AT28" s="1376"/>
      <c r="AU28" s="1376"/>
      <c r="AV28" s="1511"/>
    </row>
    <row r="29" spans="1:48" ht="25.05" customHeight="1" x14ac:dyDescent="0.45">
      <c r="A29" s="508">
        <f t="shared" si="0"/>
        <v>14</v>
      </c>
      <c r="B29" s="509"/>
      <c r="C29" s="1378"/>
      <c r="D29" s="1373"/>
      <c r="E29" s="1373"/>
      <c r="F29" s="1373"/>
      <c r="G29" s="1373"/>
      <c r="H29" s="1373"/>
      <c r="I29" s="1373"/>
      <c r="J29" s="1373"/>
      <c r="K29" s="1373"/>
      <c r="L29" s="1373"/>
      <c r="M29" s="1373"/>
      <c r="N29" s="1373"/>
      <c r="O29" s="1379"/>
      <c r="P29" s="341"/>
      <c r="Q29" s="340"/>
      <c r="R29" s="1373"/>
      <c r="S29" s="1373"/>
      <c r="T29" s="1373"/>
      <c r="U29" s="1373"/>
      <c r="V29" s="1373"/>
      <c r="W29" s="1373"/>
      <c r="X29" s="1373"/>
      <c r="Y29" s="1373"/>
      <c r="Z29" s="1373"/>
      <c r="AA29" s="1373"/>
      <c r="AB29" s="1373"/>
      <c r="AC29" s="1373"/>
      <c r="AD29" s="1373"/>
      <c r="AE29" s="1373"/>
      <c r="AF29" s="1373"/>
      <c r="AG29" s="1373"/>
      <c r="AH29" s="1373"/>
      <c r="AI29" s="805"/>
      <c r="AJ29" s="1370"/>
      <c r="AK29" s="1371"/>
      <c r="AL29" s="1371"/>
      <c r="AM29" s="1371"/>
      <c r="AN29" s="1371"/>
      <c r="AO29" s="1371"/>
      <c r="AP29" s="1372"/>
      <c r="AQ29" s="1375"/>
      <c r="AR29" s="1376"/>
      <c r="AS29" s="1376"/>
      <c r="AT29" s="1376"/>
      <c r="AU29" s="1376"/>
      <c r="AV29" s="1511"/>
    </row>
    <row r="30" spans="1:48" ht="25.05" customHeight="1" x14ac:dyDescent="0.45">
      <c r="A30" s="508">
        <f t="shared" si="0"/>
        <v>15</v>
      </c>
      <c r="B30" s="509"/>
      <c r="C30" s="1378"/>
      <c r="D30" s="1373"/>
      <c r="E30" s="1373"/>
      <c r="F30" s="1373"/>
      <c r="G30" s="1373"/>
      <c r="H30" s="1373"/>
      <c r="I30" s="1373"/>
      <c r="J30" s="1373"/>
      <c r="K30" s="1373"/>
      <c r="L30" s="1373"/>
      <c r="M30" s="1373"/>
      <c r="N30" s="1373"/>
      <c r="O30" s="1379"/>
      <c r="P30" s="341"/>
      <c r="Q30" s="340"/>
      <c r="R30" s="1373"/>
      <c r="S30" s="1373"/>
      <c r="T30" s="1373"/>
      <c r="U30" s="1373"/>
      <c r="V30" s="1373"/>
      <c r="W30" s="1373"/>
      <c r="X30" s="1373"/>
      <c r="Y30" s="1373"/>
      <c r="Z30" s="1373"/>
      <c r="AA30" s="1373"/>
      <c r="AB30" s="1373"/>
      <c r="AC30" s="1373"/>
      <c r="AD30" s="1373"/>
      <c r="AE30" s="1373"/>
      <c r="AF30" s="1373"/>
      <c r="AG30" s="1373"/>
      <c r="AH30" s="1373"/>
      <c r="AI30" s="805"/>
      <c r="AJ30" s="1370"/>
      <c r="AK30" s="1371"/>
      <c r="AL30" s="1371"/>
      <c r="AM30" s="1371"/>
      <c r="AN30" s="1371"/>
      <c r="AO30" s="1371"/>
      <c r="AP30" s="1372"/>
      <c r="AQ30" s="1375"/>
      <c r="AR30" s="1376"/>
      <c r="AS30" s="1376"/>
      <c r="AT30" s="1376"/>
      <c r="AU30" s="1376"/>
      <c r="AV30" s="1511"/>
    </row>
    <row r="31" spans="1:48" ht="25.05" customHeight="1" x14ac:dyDescent="0.45">
      <c r="A31" s="508">
        <f t="shared" si="0"/>
        <v>16</v>
      </c>
      <c r="B31" s="509"/>
      <c r="C31" s="1378"/>
      <c r="D31" s="1373"/>
      <c r="E31" s="1373"/>
      <c r="F31" s="1373"/>
      <c r="G31" s="1373"/>
      <c r="H31" s="1373"/>
      <c r="I31" s="1373"/>
      <c r="J31" s="1373"/>
      <c r="K31" s="1373"/>
      <c r="L31" s="1373"/>
      <c r="M31" s="1373"/>
      <c r="N31" s="1373"/>
      <c r="O31" s="1379"/>
      <c r="P31" s="341"/>
      <c r="Q31" s="340"/>
      <c r="R31" s="1373"/>
      <c r="S31" s="1373"/>
      <c r="T31" s="1373"/>
      <c r="U31" s="1373"/>
      <c r="V31" s="1373"/>
      <c r="W31" s="1373"/>
      <c r="X31" s="1373"/>
      <c r="Y31" s="1373"/>
      <c r="Z31" s="1373"/>
      <c r="AA31" s="1373"/>
      <c r="AB31" s="1373"/>
      <c r="AC31" s="1373"/>
      <c r="AD31" s="1373"/>
      <c r="AE31" s="1373"/>
      <c r="AF31" s="1373"/>
      <c r="AG31" s="1373"/>
      <c r="AH31" s="1373"/>
      <c r="AI31" s="805"/>
      <c r="AJ31" s="1370"/>
      <c r="AK31" s="1371"/>
      <c r="AL31" s="1371"/>
      <c r="AM31" s="1371"/>
      <c r="AN31" s="1371"/>
      <c r="AO31" s="1371"/>
      <c r="AP31" s="1372"/>
      <c r="AQ31" s="1375"/>
      <c r="AR31" s="1376"/>
      <c r="AS31" s="1376"/>
      <c r="AT31" s="1376"/>
      <c r="AU31" s="1376"/>
      <c r="AV31" s="1511"/>
    </row>
    <row r="32" spans="1:48" ht="25.05" customHeight="1" x14ac:dyDescent="0.45">
      <c r="A32" s="508">
        <f t="shared" si="0"/>
        <v>17</v>
      </c>
      <c r="B32" s="509"/>
      <c r="C32" s="1378"/>
      <c r="D32" s="1373"/>
      <c r="E32" s="1373"/>
      <c r="F32" s="1373"/>
      <c r="G32" s="1373"/>
      <c r="H32" s="1373"/>
      <c r="I32" s="1373"/>
      <c r="J32" s="1373"/>
      <c r="K32" s="1373"/>
      <c r="L32" s="1373"/>
      <c r="M32" s="1373"/>
      <c r="N32" s="1373"/>
      <c r="O32" s="1379"/>
      <c r="P32" s="341"/>
      <c r="Q32" s="340"/>
      <c r="R32" s="1373"/>
      <c r="S32" s="1373"/>
      <c r="T32" s="1373"/>
      <c r="U32" s="1373"/>
      <c r="V32" s="1373"/>
      <c r="W32" s="1373"/>
      <c r="X32" s="1373"/>
      <c r="Y32" s="1373"/>
      <c r="Z32" s="1373"/>
      <c r="AA32" s="1373"/>
      <c r="AB32" s="1373"/>
      <c r="AC32" s="1373"/>
      <c r="AD32" s="1373"/>
      <c r="AE32" s="1373"/>
      <c r="AF32" s="1373"/>
      <c r="AG32" s="1373"/>
      <c r="AH32" s="1373"/>
      <c r="AI32" s="805"/>
      <c r="AJ32" s="1370"/>
      <c r="AK32" s="1371"/>
      <c r="AL32" s="1371"/>
      <c r="AM32" s="1371"/>
      <c r="AN32" s="1371"/>
      <c r="AO32" s="1371"/>
      <c r="AP32" s="1372"/>
      <c r="AQ32" s="1375"/>
      <c r="AR32" s="1376"/>
      <c r="AS32" s="1376"/>
      <c r="AT32" s="1376"/>
      <c r="AU32" s="1376"/>
      <c r="AV32" s="1511"/>
    </row>
    <row r="33" spans="1:48" ht="25.05" customHeight="1" x14ac:dyDescent="0.45">
      <c r="A33" s="508">
        <f t="shared" si="0"/>
        <v>18</v>
      </c>
      <c r="B33" s="509"/>
      <c r="C33" s="1378"/>
      <c r="D33" s="1373"/>
      <c r="E33" s="1373"/>
      <c r="F33" s="1373"/>
      <c r="G33" s="1373"/>
      <c r="H33" s="1373"/>
      <c r="I33" s="1373"/>
      <c r="J33" s="1373"/>
      <c r="K33" s="1373"/>
      <c r="L33" s="1373"/>
      <c r="M33" s="1373"/>
      <c r="N33" s="1373"/>
      <c r="O33" s="1379"/>
      <c r="P33" s="341"/>
      <c r="Q33" s="340"/>
      <c r="R33" s="1373"/>
      <c r="S33" s="1373"/>
      <c r="T33" s="1373"/>
      <c r="U33" s="1373"/>
      <c r="V33" s="1373"/>
      <c r="W33" s="1373"/>
      <c r="X33" s="1373"/>
      <c r="Y33" s="1373"/>
      <c r="Z33" s="1373"/>
      <c r="AA33" s="1373"/>
      <c r="AB33" s="1373"/>
      <c r="AC33" s="1373"/>
      <c r="AD33" s="1373"/>
      <c r="AE33" s="1373"/>
      <c r="AF33" s="1373"/>
      <c r="AG33" s="1373"/>
      <c r="AH33" s="1373"/>
      <c r="AI33" s="805"/>
      <c r="AJ33" s="1370"/>
      <c r="AK33" s="1371"/>
      <c r="AL33" s="1371"/>
      <c r="AM33" s="1371"/>
      <c r="AN33" s="1371"/>
      <c r="AO33" s="1371"/>
      <c r="AP33" s="1372"/>
      <c r="AQ33" s="1375"/>
      <c r="AR33" s="1376"/>
      <c r="AS33" s="1376"/>
      <c r="AT33" s="1376"/>
      <c r="AU33" s="1376"/>
      <c r="AV33" s="1511"/>
    </row>
    <row r="34" spans="1:48" ht="25.05" customHeight="1" x14ac:dyDescent="0.45">
      <c r="A34" s="508">
        <f t="shared" si="0"/>
        <v>19</v>
      </c>
      <c r="B34" s="509"/>
      <c r="C34" s="1378"/>
      <c r="D34" s="1373"/>
      <c r="E34" s="1373"/>
      <c r="F34" s="1373"/>
      <c r="G34" s="1373"/>
      <c r="H34" s="1373"/>
      <c r="I34" s="1373"/>
      <c r="J34" s="1373"/>
      <c r="K34" s="1373"/>
      <c r="L34" s="1373"/>
      <c r="M34" s="1373"/>
      <c r="N34" s="1373"/>
      <c r="O34" s="1379"/>
      <c r="P34" s="341"/>
      <c r="Q34" s="340"/>
      <c r="R34" s="1373"/>
      <c r="S34" s="1373"/>
      <c r="T34" s="1373"/>
      <c r="U34" s="1373"/>
      <c r="V34" s="1373"/>
      <c r="W34" s="1373"/>
      <c r="X34" s="1373"/>
      <c r="Y34" s="1373"/>
      <c r="Z34" s="1373"/>
      <c r="AA34" s="1373"/>
      <c r="AB34" s="1373"/>
      <c r="AC34" s="1373"/>
      <c r="AD34" s="1373"/>
      <c r="AE34" s="1373"/>
      <c r="AF34" s="1373"/>
      <c r="AG34" s="1373"/>
      <c r="AH34" s="1373"/>
      <c r="AI34" s="805"/>
      <c r="AJ34" s="1370"/>
      <c r="AK34" s="1371"/>
      <c r="AL34" s="1371"/>
      <c r="AM34" s="1371"/>
      <c r="AN34" s="1371"/>
      <c r="AO34" s="1371"/>
      <c r="AP34" s="1372"/>
      <c r="AQ34" s="1375"/>
      <c r="AR34" s="1376"/>
      <c r="AS34" s="1376"/>
      <c r="AT34" s="1376"/>
      <c r="AU34" s="1376"/>
      <c r="AV34" s="1511"/>
    </row>
    <row r="35" spans="1:48" ht="25.05" customHeight="1" x14ac:dyDescent="0.45">
      <c r="A35" s="508">
        <f t="shared" si="0"/>
        <v>20</v>
      </c>
      <c r="B35" s="509"/>
      <c r="C35" s="1378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9"/>
      <c r="P35" s="341"/>
      <c r="Q35" s="340"/>
      <c r="R35" s="1373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805"/>
      <c r="AJ35" s="1370"/>
      <c r="AK35" s="1371"/>
      <c r="AL35" s="1371"/>
      <c r="AM35" s="1371"/>
      <c r="AN35" s="1371"/>
      <c r="AO35" s="1371"/>
      <c r="AP35" s="1372"/>
      <c r="AQ35" s="1375"/>
      <c r="AR35" s="1376"/>
      <c r="AS35" s="1376"/>
      <c r="AT35" s="1376"/>
      <c r="AU35" s="1376"/>
      <c r="AV35" s="1511"/>
    </row>
    <row r="36" spans="1:48" ht="25.05" customHeight="1" x14ac:dyDescent="0.45">
      <c r="A36" s="508">
        <f t="shared" si="0"/>
        <v>21</v>
      </c>
      <c r="B36" s="509"/>
      <c r="C36" s="1378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9"/>
      <c r="P36" s="341"/>
      <c r="Q36" s="340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805"/>
      <c r="AJ36" s="1370"/>
      <c r="AK36" s="1371"/>
      <c r="AL36" s="1371"/>
      <c r="AM36" s="1371"/>
      <c r="AN36" s="1371"/>
      <c r="AO36" s="1371"/>
      <c r="AP36" s="1372"/>
      <c r="AQ36" s="1375"/>
      <c r="AR36" s="1376"/>
      <c r="AS36" s="1376"/>
      <c r="AT36" s="1376"/>
      <c r="AU36" s="1376"/>
      <c r="AV36" s="1511"/>
    </row>
    <row r="37" spans="1:48" ht="25.05" customHeight="1" x14ac:dyDescent="0.45">
      <c r="A37" s="508">
        <f t="shared" si="0"/>
        <v>22</v>
      </c>
      <c r="B37" s="509"/>
      <c r="C37" s="1378"/>
      <c r="D37" s="1373"/>
      <c r="E37" s="1373"/>
      <c r="F37" s="1373"/>
      <c r="G37" s="1373"/>
      <c r="H37" s="1373"/>
      <c r="I37" s="1373"/>
      <c r="J37" s="1373"/>
      <c r="K37" s="1373"/>
      <c r="L37" s="1373"/>
      <c r="M37" s="1373"/>
      <c r="N37" s="1373"/>
      <c r="O37" s="1379"/>
      <c r="P37" s="341"/>
      <c r="Q37" s="340"/>
      <c r="R37" s="1373"/>
      <c r="S37" s="1373"/>
      <c r="T37" s="1373"/>
      <c r="U37" s="1373"/>
      <c r="V37" s="1373"/>
      <c r="W37" s="1373"/>
      <c r="X37" s="1373"/>
      <c r="Y37" s="1373"/>
      <c r="Z37" s="1373"/>
      <c r="AA37" s="1373"/>
      <c r="AB37" s="1373"/>
      <c r="AC37" s="1373"/>
      <c r="AD37" s="1373"/>
      <c r="AE37" s="1373"/>
      <c r="AF37" s="1373"/>
      <c r="AG37" s="1373"/>
      <c r="AH37" s="1373"/>
      <c r="AI37" s="805"/>
      <c r="AJ37" s="1370"/>
      <c r="AK37" s="1371"/>
      <c r="AL37" s="1371"/>
      <c r="AM37" s="1371"/>
      <c r="AN37" s="1371"/>
      <c r="AO37" s="1371"/>
      <c r="AP37" s="1372"/>
      <c r="AQ37" s="1375"/>
      <c r="AR37" s="1376"/>
      <c r="AS37" s="1376"/>
      <c r="AT37" s="1376"/>
      <c r="AU37" s="1376"/>
      <c r="AV37" s="1511"/>
    </row>
    <row r="38" spans="1:48" ht="25.05" customHeight="1" x14ac:dyDescent="0.45">
      <c r="A38" s="508">
        <f t="shared" si="0"/>
        <v>23</v>
      </c>
      <c r="B38" s="509"/>
      <c r="C38" s="1378"/>
      <c r="D38" s="1373"/>
      <c r="E38" s="1373"/>
      <c r="F38" s="1373"/>
      <c r="G38" s="1373"/>
      <c r="H38" s="1373"/>
      <c r="I38" s="1373"/>
      <c r="J38" s="1373"/>
      <c r="K38" s="1373"/>
      <c r="L38" s="1373"/>
      <c r="M38" s="1373"/>
      <c r="N38" s="1373"/>
      <c r="O38" s="1379"/>
      <c r="P38" s="341"/>
      <c r="Q38" s="340"/>
      <c r="R38" s="1373"/>
      <c r="S38" s="1373"/>
      <c r="T38" s="1373"/>
      <c r="U38" s="1373"/>
      <c r="V38" s="1373"/>
      <c r="W38" s="1373"/>
      <c r="X38" s="1373"/>
      <c r="Y38" s="1373"/>
      <c r="Z38" s="1373"/>
      <c r="AA38" s="1373"/>
      <c r="AB38" s="1373"/>
      <c r="AC38" s="1373"/>
      <c r="AD38" s="1373"/>
      <c r="AE38" s="1373"/>
      <c r="AF38" s="1373"/>
      <c r="AG38" s="1373"/>
      <c r="AH38" s="1373"/>
      <c r="AI38" s="805"/>
      <c r="AJ38" s="1370"/>
      <c r="AK38" s="1371"/>
      <c r="AL38" s="1371"/>
      <c r="AM38" s="1371"/>
      <c r="AN38" s="1371"/>
      <c r="AO38" s="1371"/>
      <c r="AP38" s="1372"/>
      <c r="AQ38" s="1375"/>
      <c r="AR38" s="1376"/>
      <c r="AS38" s="1376"/>
      <c r="AT38" s="1376"/>
      <c r="AU38" s="1376"/>
      <c r="AV38" s="1511"/>
    </row>
    <row r="39" spans="1:48" ht="25.05" customHeight="1" x14ac:dyDescent="0.45">
      <c r="A39" s="508">
        <f t="shared" si="0"/>
        <v>24</v>
      </c>
      <c r="B39" s="509"/>
      <c r="C39" s="1378"/>
      <c r="D39" s="1373"/>
      <c r="E39" s="1373"/>
      <c r="F39" s="1373"/>
      <c r="G39" s="1373"/>
      <c r="H39" s="1373"/>
      <c r="I39" s="1373"/>
      <c r="J39" s="1373"/>
      <c r="K39" s="1373"/>
      <c r="L39" s="1373"/>
      <c r="M39" s="1373"/>
      <c r="N39" s="1373"/>
      <c r="O39" s="1379"/>
      <c r="P39" s="341"/>
      <c r="Q39" s="340"/>
      <c r="R39" s="1373"/>
      <c r="S39" s="1373"/>
      <c r="T39" s="1373"/>
      <c r="U39" s="1373"/>
      <c r="V39" s="1373"/>
      <c r="W39" s="1373"/>
      <c r="X39" s="1373"/>
      <c r="Y39" s="1373"/>
      <c r="Z39" s="1373"/>
      <c r="AA39" s="1373"/>
      <c r="AB39" s="1373"/>
      <c r="AC39" s="1373"/>
      <c r="AD39" s="1373"/>
      <c r="AE39" s="1373"/>
      <c r="AF39" s="1373"/>
      <c r="AG39" s="1373"/>
      <c r="AH39" s="1373"/>
      <c r="AI39" s="805"/>
      <c r="AJ39" s="1370"/>
      <c r="AK39" s="1371"/>
      <c r="AL39" s="1371"/>
      <c r="AM39" s="1371"/>
      <c r="AN39" s="1371"/>
      <c r="AO39" s="1371"/>
      <c r="AP39" s="1372"/>
      <c r="AQ39" s="1375"/>
      <c r="AR39" s="1376"/>
      <c r="AS39" s="1376"/>
      <c r="AT39" s="1376"/>
      <c r="AU39" s="1376"/>
      <c r="AV39" s="1511"/>
    </row>
    <row r="40" spans="1:48" ht="25.05" customHeight="1" x14ac:dyDescent="0.45">
      <c r="A40" s="508">
        <f t="shared" si="0"/>
        <v>25</v>
      </c>
      <c r="B40" s="509"/>
      <c r="C40" s="1378"/>
      <c r="D40" s="1373"/>
      <c r="E40" s="1373"/>
      <c r="F40" s="1373"/>
      <c r="G40" s="1373"/>
      <c r="H40" s="1373"/>
      <c r="I40" s="1373"/>
      <c r="J40" s="1373"/>
      <c r="K40" s="1373"/>
      <c r="L40" s="1373"/>
      <c r="M40" s="1373"/>
      <c r="N40" s="1373"/>
      <c r="O40" s="1379"/>
      <c r="P40" s="341"/>
      <c r="Q40" s="340"/>
      <c r="R40" s="1373"/>
      <c r="S40" s="1373"/>
      <c r="T40" s="1373"/>
      <c r="U40" s="1373"/>
      <c r="V40" s="1373"/>
      <c r="W40" s="1373"/>
      <c r="X40" s="1373"/>
      <c r="Y40" s="1373"/>
      <c r="Z40" s="1373"/>
      <c r="AA40" s="1373"/>
      <c r="AB40" s="1373"/>
      <c r="AC40" s="1373"/>
      <c r="AD40" s="1373"/>
      <c r="AE40" s="1373"/>
      <c r="AF40" s="1373"/>
      <c r="AG40" s="1373"/>
      <c r="AH40" s="1373"/>
      <c r="AI40" s="805"/>
      <c r="AJ40" s="1370"/>
      <c r="AK40" s="1371"/>
      <c r="AL40" s="1371"/>
      <c r="AM40" s="1371"/>
      <c r="AN40" s="1371"/>
      <c r="AO40" s="1371"/>
      <c r="AP40" s="1372"/>
      <c r="AQ40" s="1375"/>
      <c r="AR40" s="1376"/>
      <c r="AS40" s="1376"/>
      <c r="AT40" s="1376"/>
      <c r="AU40" s="1376"/>
      <c r="AV40" s="1511"/>
    </row>
    <row r="41" spans="1:48" ht="25.05" customHeight="1" x14ac:dyDescent="0.45">
      <c r="A41" s="508">
        <f t="shared" si="0"/>
        <v>26</v>
      </c>
      <c r="B41" s="509"/>
      <c r="C41" s="1378"/>
      <c r="D41" s="1373"/>
      <c r="E41" s="1373"/>
      <c r="F41" s="1373"/>
      <c r="G41" s="1373"/>
      <c r="H41" s="1373"/>
      <c r="I41" s="1373"/>
      <c r="J41" s="1373"/>
      <c r="K41" s="1373"/>
      <c r="L41" s="1373"/>
      <c r="M41" s="1373"/>
      <c r="N41" s="1373"/>
      <c r="O41" s="1379"/>
      <c r="P41" s="341"/>
      <c r="Q41" s="340"/>
      <c r="R41" s="1373"/>
      <c r="S41" s="1373"/>
      <c r="T41" s="1373"/>
      <c r="U41" s="1373"/>
      <c r="V41" s="1373"/>
      <c r="W41" s="1373"/>
      <c r="X41" s="1373"/>
      <c r="Y41" s="1373"/>
      <c r="Z41" s="1373"/>
      <c r="AA41" s="1373"/>
      <c r="AB41" s="1373"/>
      <c r="AC41" s="1373"/>
      <c r="AD41" s="1373"/>
      <c r="AE41" s="1373"/>
      <c r="AF41" s="1373"/>
      <c r="AG41" s="1373"/>
      <c r="AH41" s="1373"/>
      <c r="AI41" s="805"/>
      <c r="AJ41" s="1370"/>
      <c r="AK41" s="1371"/>
      <c r="AL41" s="1371"/>
      <c r="AM41" s="1371"/>
      <c r="AN41" s="1371"/>
      <c r="AO41" s="1371"/>
      <c r="AP41" s="1372"/>
      <c r="AQ41" s="1375"/>
      <c r="AR41" s="1376"/>
      <c r="AS41" s="1376"/>
      <c r="AT41" s="1376"/>
      <c r="AU41" s="1376"/>
      <c r="AV41" s="1511"/>
    </row>
    <row r="42" spans="1:48" ht="25.05" customHeight="1" x14ac:dyDescent="0.45">
      <c r="A42" s="508">
        <f t="shared" si="0"/>
        <v>27</v>
      </c>
      <c r="B42" s="509"/>
      <c r="C42" s="1378"/>
      <c r="D42" s="1373"/>
      <c r="E42" s="1373"/>
      <c r="F42" s="1373"/>
      <c r="G42" s="1373"/>
      <c r="H42" s="1373"/>
      <c r="I42" s="1373"/>
      <c r="J42" s="1373"/>
      <c r="K42" s="1373"/>
      <c r="L42" s="1373"/>
      <c r="M42" s="1373"/>
      <c r="N42" s="1373"/>
      <c r="O42" s="1379"/>
      <c r="P42" s="341"/>
      <c r="Q42" s="340"/>
      <c r="R42" s="1373"/>
      <c r="S42" s="1373"/>
      <c r="T42" s="1373"/>
      <c r="U42" s="1373"/>
      <c r="V42" s="1373"/>
      <c r="W42" s="1373"/>
      <c r="X42" s="1373"/>
      <c r="Y42" s="1373"/>
      <c r="Z42" s="1373"/>
      <c r="AA42" s="1373"/>
      <c r="AB42" s="1373"/>
      <c r="AC42" s="1373"/>
      <c r="AD42" s="1373"/>
      <c r="AE42" s="1373"/>
      <c r="AF42" s="1373"/>
      <c r="AG42" s="1373"/>
      <c r="AH42" s="1373"/>
      <c r="AI42" s="805"/>
      <c r="AJ42" s="1370"/>
      <c r="AK42" s="1371"/>
      <c r="AL42" s="1371"/>
      <c r="AM42" s="1371"/>
      <c r="AN42" s="1371"/>
      <c r="AO42" s="1371"/>
      <c r="AP42" s="1372"/>
      <c r="AQ42" s="1375"/>
      <c r="AR42" s="1376"/>
      <c r="AS42" s="1376"/>
      <c r="AT42" s="1376"/>
      <c r="AU42" s="1376"/>
      <c r="AV42" s="1511"/>
    </row>
    <row r="43" spans="1:48" ht="25.05" customHeight="1" x14ac:dyDescent="0.45">
      <c r="A43" s="508">
        <f t="shared" si="0"/>
        <v>28</v>
      </c>
      <c r="B43" s="509"/>
      <c r="C43" s="1378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9"/>
      <c r="P43" s="341"/>
      <c r="Q43" s="340"/>
      <c r="R43" s="1373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805"/>
      <c r="AJ43" s="1370"/>
      <c r="AK43" s="1371"/>
      <c r="AL43" s="1371"/>
      <c r="AM43" s="1371"/>
      <c r="AN43" s="1371"/>
      <c r="AO43" s="1371"/>
      <c r="AP43" s="1372"/>
      <c r="AQ43" s="1375"/>
      <c r="AR43" s="1376"/>
      <c r="AS43" s="1376"/>
      <c r="AT43" s="1376"/>
      <c r="AU43" s="1376"/>
      <c r="AV43" s="1511"/>
    </row>
    <row r="44" spans="1:48" ht="25.05" customHeight="1" x14ac:dyDescent="0.45">
      <c r="A44" s="508">
        <f t="shared" si="0"/>
        <v>29</v>
      </c>
      <c r="B44" s="509"/>
      <c r="C44" s="1378"/>
      <c r="D44" s="1373"/>
      <c r="E44" s="1373"/>
      <c r="F44" s="1373"/>
      <c r="G44" s="1373"/>
      <c r="H44" s="1373"/>
      <c r="I44" s="1373"/>
      <c r="J44" s="1373"/>
      <c r="K44" s="1373"/>
      <c r="L44" s="1373"/>
      <c r="M44" s="1373"/>
      <c r="N44" s="1373"/>
      <c r="O44" s="1379"/>
      <c r="P44" s="341"/>
      <c r="Q44" s="340"/>
      <c r="R44" s="1373"/>
      <c r="S44" s="1373"/>
      <c r="T44" s="1373"/>
      <c r="U44" s="1373"/>
      <c r="V44" s="1373"/>
      <c r="W44" s="1373"/>
      <c r="X44" s="1373"/>
      <c r="Y44" s="1373"/>
      <c r="Z44" s="1373"/>
      <c r="AA44" s="1373"/>
      <c r="AB44" s="1373"/>
      <c r="AC44" s="1373"/>
      <c r="AD44" s="1373"/>
      <c r="AE44" s="1373"/>
      <c r="AF44" s="1373"/>
      <c r="AG44" s="1373"/>
      <c r="AH44" s="1373"/>
      <c r="AI44" s="805"/>
      <c r="AJ44" s="1370"/>
      <c r="AK44" s="1371"/>
      <c r="AL44" s="1371"/>
      <c r="AM44" s="1371"/>
      <c r="AN44" s="1371"/>
      <c r="AO44" s="1371"/>
      <c r="AP44" s="1372"/>
      <c r="AQ44" s="1375"/>
      <c r="AR44" s="1376"/>
      <c r="AS44" s="1376"/>
      <c r="AT44" s="1376"/>
      <c r="AU44" s="1376"/>
      <c r="AV44" s="1511"/>
    </row>
    <row r="45" spans="1:48" ht="25.05" customHeight="1" x14ac:dyDescent="0.45">
      <c r="A45" s="508">
        <f t="shared" si="0"/>
        <v>30</v>
      </c>
      <c r="B45" s="509"/>
      <c r="C45" s="1378"/>
      <c r="D45" s="1373"/>
      <c r="E45" s="1373"/>
      <c r="F45" s="1373"/>
      <c r="G45" s="1373"/>
      <c r="H45" s="1373"/>
      <c r="I45" s="1373"/>
      <c r="J45" s="1373"/>
      <c r="K45" s="1373"/>
      <c r="L45" s="1373"/>
      <c r="M45" s="1373"/>
      <c r="N45" s="1373"/>
      <c r="O45" s="1379"/>
      <c r="P45" s="341"/>
      <c r="Q45" s="340"/>
      <c r="R45" s="1373"/>
      <c r="S45" s="1373"/>
      <c r="T45" s="1373"/>
      <c r="U45" s="1373"/>
      <c r="V45" s="1373"/>
      <c r="W45" s="1373"/>
      <c r="X45" s="1373"/>
      <c r="Y45" s="1373"/>
      <c r="Z45" s="1373"/>
      <c r="AA45" s="1373"/>
      <c r="AB45" s="1373"/>
      <c r="AC45" s="1373"/>
      <c r="AD45" s="1373"/>
      <c r="AE45" s="1373"/>
      <c r="AF45" s="1373"/>
      <c r="AG45" s="1373"/>
      <c r="AH45" s="1373"/>
      <c r="AI45" s="805"/>
      <c r="AJ45" s="1370"/>
      <c r="AK45" s="1371"/>
      <c r="AL45" s="1371"/>
      <c r="AM45" s="1371"/>
      <c r="AN45" s="1371"/>
      <c r="AO45" s="1371"/>
      <c r="AP45" s="1372"/>
      <c r="AQ45" s="1375"/>
      <c r="AR45" s="1376"/>
      <c r="AS45" s="1376"/>
      <c r="AT45" s="1376"/>
      <c r="AU45" s="1376"/>
      <c r="AV45" s="1511"/>
    </row>
    <row r="46" spans="1:48" ht="25.05" customHeight="1" x14ac:dyDescent="0.45">
      <c r="A46" s="508">
        <f t="shared" si="0"/>
        <v>31</v>
      </c>
      <c r="B46" s="509"/>
      <c r="C46" s="1378"/>
      <c r="D46" s="1373"/>
      <c r="E46" s="1373"/>
      <c r="F46" s="1373"/>
      <c r="G46" s="1373"/>
      <c r="H46" s="1373"/>
      <c r="I46" s="1373"/>
      <c r="J46" s="1373"/>
      <c r="K46" s="1373"/>
      <c r="L46" s="1373"/>
      <c r="M46" s="1373"/>
      <c r="N46" s="1373"/>
      <c r="O46" s="1379"/>
      <c r="P46" s="341"/>
      <c r="Q46" s="340"/>
      <c r="R46" s="1373"/>
      <c r="S46" s="1373"/>
      <c r="T46" s="1373"/>
      <c r="U46" s="1373"/>
      <c r="V46" s="1373"/>
      <c r="W46" s="1373"/>
      <c r="X46" s="1373"/>
      <c r="Y46" s="1373"/>
      <c r="Z46" s="1373"/>
      <c r="AA46" s="1373"/>
      <c r="AB46" s="1373"/>
      <c r="AC46" s="1373"/>
      <c r="AD46" s="1373"/>
      <c r="AE46" s="1373"/>
      <c r="AF46" s="1373"/>
      <c r="AG46" s="1373"/>
      <c r="AH46" s="1373"/>
      <c r="AI46" s="805"/>
      <c r="AJ46" s="1370"/>
      <c r="AK46" s="1371"/>
      <c r="AL46" s="1371"/>
      <c r="AM46" s="1371"/>
      <c r="AN46" s="1371"/>
      <c r="AO46" s="1371"/>
      <c r="AP46" s="1372"/>
      <c r="AQ46" s="1375"/>
      <c r="AR46" s="1376"/>
      <c r="AS46" s="1376"/>
      <c r="AT46" s="1376"/>
      <c r="AU46" s="1376"/>
      <c r="AV46" s="1511"/>
    </row>
    <row r="47" spans="1:48" ht="25.05" customHeight="1" x14ac:dyDescent="0.45">
      <c r="A47" s="508">
        <f t="shared" si="0"/>
        <v>32</v>
      </c>
      <c r="B47" s="509"/>
      <c r="C47" s="1378"/>
      <c r="D47" s="1373"/>
      <c r="E47" s="1373"/>
      <c r="F47" s="1373"/>
      <c r="G47" s="1373"/>
      <c r="H47" s="1373"/>
      <c r="I47" s="1373"/>
      <c r="J47" s="1373"/>
      <c r="K47" s="1373"/>
      <c r="L47" s="1373"/>
      <c r="M47" s="1373"/>
      <c r="N47" s="1373"/>
      <c r="O47" s="1379"/>
      <c r="P47" s="341"/>
      <c r="Q47" s="340"/>
      <c r="R47" s="1373"/>
      <c r="S47" s="1373"/>
      <c r="T47" s="1373"/>
      <c r="U47" s="1373"/>
      <c r="V47" s="1373"/>
      <c r="W47" s="1373"/>
      <c r="X47" s="1373"/>
      <c r="Y47" s="1373"/>
      <c r="Z47" s="1373"/>
      <c r="AA47" s="1373"/>
      <c r="AB47" s="1373"/>
      <c r="AC47" s="1373"/>
      <c r="AD47" s="1373"/>
      <c r="AE47" s="1373"/>
      <c r="AF47" s="1373"/>
      <c r="AG47" s="1373"/>
      <c r="AH47" s="1373"/>
      <c r="AI47" s="805"/>
      <c r="AJ47" s="1370"/>
      <c r="AK47" s="1371"/>
      <c r="AL47" s="1371"/>
      <c r="AM47" s="1371"/>
      <c r="AN47" s="1371"/>
      <c r="AO47" s="1371"/>
      <c r="AP47" s="1372"/>
      <c r="AQ47" s="1375"/>
      <c r="AR47" s="1376"/>
      <c r="AS47" s="1376"/>
      <c r="AT47" s="1376"/>
      <c r="AU47" s="1376"/>
      <c r="AV47" s="1511"/>
    </row>
    <row r="48" spans="1:48" ht="25.05" customHeight="1" x14ac:dyDescent="0.45">
      <c r="A48" s="508">
        <f t="shared" si="0"/>
        <v>33</v>
      </c>
      <c r="B48" s="509"/>
      <c r="C48" s="1378"/>
      <c r="D48" s="1373"/>
      <c r="E48" s="1373"/>
      <c r="F48" s="1373"/>
      <c r="G48" s="1373"/>
      <c r="H48" s="1373"/>
      <c r="I48" s="1373"/>
      <c r="J48" s="1373"/>
      <c r="K48" s="1373"/>
      <c r="L48" s="1373"/>
      <c r="M48" s="1373"/>
      <c r="N48" s="1373"/>
      <c r="O48" s="1379"/>
      <c r="P48" s="341"/>
      <c r="Q48" s="340"/>
      <c r="R48" s="1373"/>
      <c r="S48" s="1373"/>
      <c r="T48" s="1373"/>
      <c r="U48" s="1373"/>
      <c r="V48" s="1373"/>
      <c r="W48" s="1373"/>
      <c r="X48" s="1373"/>
      <c r="Y48" s="1373"/>
      <c r="Z48" s="1373"/>
      <c r="AA48" s="1373"/>
      <c r="AB48" s="1373"/>
      <c r="AC48" s="1373"/>
      <c r="AD48" s="1373"/>
      <c r="AE48" s="1373"/>
      <c r="AF48" s="1373"/>
      <c r="AG48" s="1373"/>
      <c r="AH48" s="1373"/>
      <c r="AI48" s="805"/>
      <c r="AJ48" s="1370"/>
      <c r="AK48" s="1371"/>
      <c r="AL48" s="1371"/>
      <c r="AM48" s="1371"/>
      <c r="AN48" s="1371"/>
      <c r="AO48" s="1371"/>
      <c r="AP48" s="1372"/>
      <c r="AQ48" s="1375"/>
      <c r="AR48" s="1376"/>
      <c r="AS48" s="1376"/>
      <c r="AT48" s="1376"/>
      <c r="AU48" s="1376"/>
      <c r="AV48" s="1511"/>
    </row>
    <row r="49" spans="1:48" ht="25.05" customHeight="1" x14ac:dyDescent="0.45">
      <c r="A49" s="508">
        <f t="shared" si="0"/>
        <v>34</v>
      </c>
      <c r="B49" s="509"/>
      <c r="C49" s="1378"/>
      <c r="D49" s="1373"/>
      <c r="E49" s="1373"/>
      <c r="F49" s="1373"/>
      <c r="G49" s="1373"/>
      <c r="H49" s="1373"/>
      <c r="I49" s="1373"/>
      <c r="J49" s="1373"/>
      <c r="K49" s="1373"/>
      <c r="L49" s="1373"/>
      <c r="M49" s="1373"/>
      <c r="N49" s="1373"/>
      <c r="O49" s="1379"/>
      <c r="P49" s="341"/>
      <c r="Q49" s="340"/>
      <c r="R49" s="1373"/>
      <c r="S49" s="1373"/>
      <c r="T49" s="1373"/>
      <c r="U49" s="1373"/>
      <c r="V49" s="1373"/>
      <c r="W49" s="1373"/>
      <c r="X49" s="1373"/>
      <c r="Y49" s="1373"/>
      <c r="Z49" s="1373"/>
      <c r="AA49" s="1373"/>
      <c r="AB49" s="1373"/>
      <c r="AC49" s="1373"/>
      <c r="AD49" s="1373"/>
      <c r="AE49" s="1373"/>
      <c r="AF49" s="1373"/>
      <c r="AG49" s="1373"/>
      <c r="AH49" s="1373"/>
      <c r="AI49" s="805"/>
      <c r="AJ49" s="1370"/>
      <c r="AK49" s="1371"/>
      <c r="AL49" s="1371"/>
      <c r="AM49" s="1371"/>
      <c r="AN49" s="1371"/>
      <c r="AO49" s="1371"/>
      <c r="AP49" s="1372"/>
      <c r="AQ49" s="1375"/>
      <c r="AR49" s="1376"/>
      <c r="AS49" s="1376"/>
      <c r="AT49" s="1376"/>
      <c r="AU49" s="1376"/>
      <c r="AV49" s="1511"/>
    </row>
    <row r="50" spans="1:48" ht="25.05" customHeight="1" x14ac:dyDescent="0.45">
      <c r="A50" s="508">
        <f t="shared" si="0"/>
        <v>35</v>
      </c>
      <c r="B50" s="509"/>
      <c r="C50" s="1378"/>
      <c r="D50" s="1373"/>
      <c r="E50" s="1373"/>
      <c r="F50" s="1373"/>
      <c r="G50" s="1373"/>
      <c r="H50" s="1373"/>
      <c r="I50" s="1373"/>
      <c r="J50" s="1373"/>
      <c r="K50" s="1373"/>
      <c r="L50" s="1373"/>
      <c r="M50" s="1373"/>
      <c r="N50" s="1373"/>
      <c r="O50" s="1379"/>
      <c r="P50" s="341"/>
      <c r="Q50" s="340"/>
      <c r="R50" s="1373"/>
      <c r="S50" s="1373"/>
      <c r="T50" s="1373"/>
      <c r="U50" s="1373"/>
      <c r="V50" s="1373"/>
      <c r="W50" s="1373"/>
      <c r="X50" s="1373"/>
      <c r="Y50" s="1373"/>
      <c r="Z50" s="1373"/>
      <c r="AA50" s="1373"/>
      <c r="AB50" s="1373"/>
      <c r="AC50" s="1373"/>
      <c r="AD50" s="1373"/>
      <c r="AE50" s="1373"/>
      <c r="AF50" s="1373"/>
      <c r="AG50" s="1373"/>
      <c r="AH50" s="1373"/>
      <c r="AI50" s="805"/>
      <c r="AJ50" s="1370"/>
      <c r="AK50" s="1371"/>
      <c r="AL50" s="1371"/>
      <c r="AM50" s="1371"/>
      <c r="AN50" s="1371"/>
      <c r="AO50" s="1371"/>
      <c r="AP50" s="1372"/>
      <c r="AQ50" s="1375"/>
      <c r="AR50" s="1376"/>
      <c r="AS50" s="1376"/>
      <c r="AT50" s="1376"/>
      <c r="AU50" s="1376"/>
      <c r="AV50" s="1511"/>
    </row>
    <row r="51" spans="1:48" ht="25.05" customHeight="1" x14ac:dyDescent="0.45">
      <c r="A51" s="508">
        <f t="shared" si="0"/>
        <v>36</v>
      </c>
      <c r="B51" s="509"/>
      <c r="C51" s="1378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9"/>
      <c r="P51" s="341"/>
      <c r="Q51" s="340"/>
      <c r="R51" s="1373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805"/>
      <c r="AJ51" s="1370"/>
      <c r="AK51" s="1371"/>
      <c r="AL51" s="1371"/>
      <c r="AM51" s="1371"/>
      <c r="AN51" s="1371"/>
      <c r="AO51" s="1371"/>
      <c r="AP51" s="1372"/>
      <c r="AQ51" s="1375"/>
      <c r="AR51" s="1376"/>
      <c r="AS51" s="1376"/>
      <c r="AT51" s="1376"/>
      <c r="AU51" s="1376"/>
      <c r="AV51" s="1511"/>
    </row>
    <row r="52" spans="1:48" ht="25.05" customHeight="1" x14ac:dyDescent="0.45">
      <c r="A52" s="508">
        <f t="shared" si="0"/>
        <v>37</v>
      </c>
      <c r="B52" s="509"/>
      <c r="C52" s="1378"/>
      <c r="D52" s="1373"/>
      <c r="E52" s="1373"/>
      <c r="F52" s="1373"/>
      <c r="G52" s="1373"/>
      <c r="H52" s="1373"/>
      <c r="I52" s="1373"/>
      <c r="J52" s="1373"/>
      <c r="K52" s="1373"/>
      <c r="L52" s="1373"/>
      <c r="M52" s="1373"/>
      <c r="N52" s="1373"/>
      <c r="O52" s="1379"/>
      <c r="P52" s="341"/>
      <c r="Q52" s="340"/>
      <c r="R52" s="1373"/>
      <c r="S52" s="1373"/>
      <c r="T52" s="1373"/>
      <c r="U52" s="1373"/>
      <c r="V52" s="1373"/>
      <c r="W52" s="1373"/>
      <c r="X52" s="1373"/>
      <c r="Y52" s="1373"/>
      <c r="Z52" s="1373"/>
      <c r="AA52" s="1373"/>
      <c r="AB52" s="1373"/>
      <c r="AC52" s="1373"/>
      <c r="AD52" s="1373"/>
      <c r="AE52" s="1373"/>
      <c r="AF52" s="1373"/>
      <c r="AG52" s="1373"/>
      <c r="AH52" s="1373"/>
      <c r="AI52" s="805"/>
      <c r="AJ52" s="1370"/>
      <c r="AK52" s="1371"/>
      <c r="AL52" s="1371"/>
      <c r="AM52" s="1371"/>
      <c r="AN52" s="1371"/>
      <c r="AO52" s="1371"/>
      <c r="AP52" s="1372"/>
      <c r="AQ52" s="1375"/>
      <c r="AR52" s="1376"/>
      <c r="AS52" s="1376"/>
      <c r="AT52" s="1376"/>
      <c r="AU52" s="1376"/>
      <c r="AV52" s="1511"/>
    </row>
    <row r="53" spans="1:48" ht="25.05" customHeight="1" x14ac:dyDescent="0.45">
      <c r="A53" s="508">
        <f t="shared" si="0"/>
        <v>38</v>
      </c>
      <c r="B53" s="509"/>
      <c r="C53" s="1378"/>
      <c r="D53" s="1373"/>
      <c r="E53" s="1373"/>
      <c r="F53" s="1373"/>
      <c r="G53" s="1373"/>
      <c r="H53" s="1373"/>
      <c r="I53" s="1373"/>
      <c r="J53" s="1373"/>
      <c r="K53" s="1373"/>
      <c r="L53" s="1373"/>
      <c r="M53" s="1373"/>
      <c r="N53" s="1373"/>
      <c r="O53" s="1379"/>
      <c r="P53" s="341"/>
      <c r="Q53" s="340"/>
      <c r="R53" s="1373"/>
      <c r="S53" s="1373"/>
      <c r="T53" s="1373"/>
      <c r="U53" s="1373"/>
      <c r="V53" s="1373"/>
      <c r="W53" s="1373"/>
      <c r="X53" s="1373"/>
      <c r="Y53" s="1373"/>
      <c r="Z53" s="1373"/>
      <c r="AA53" s="1373"/>
      <c r="AB53" s="1373"/>
      <c r="AC53" s="1373"/>
      <c r="AD53" s="1373"/>
      <c r="AE53" s="1373"/>
      <c r="AF53" s="1373"/>
      <c r="AG53" s="1373"/>
      <c r="AH53" s="1373"/>
      <c r="AI53" s="805"/>
      <c r="AJ53" s="1370"/>
      <c r="AK53" s="1371"/>
      <c r="AL53" s="1371"/>
      <c r="AM53" s="1371"/>
      <c r="AN53" s="1371"/>
      <c r="AO53" s="1371"/>
      <c r="AP53" s="1372"/>
      <c r="AQ53" s="1375"/>
      <c r="AR53" s="1376"/>
      <c r="AS53" s="1376"/>
      <c r="AT53" s="1376"/>
      <c r="AU53" s="1376"/>
      <c r="AV53" s="1511"/>
    </row>
    <row r="54" spans="1:48" ht="25.05" customHeight="1" x14ac:dyDescent="0.45">
      <c r="A54" s="508">
        <f t="shared" si="0"/>
        <v>39</v>
      </c>
      <c r="B54" s="509"/>
      <c r="C54" s="1378"/>
      <c r="D54" s="1373"/>
      <c r="E54" s="1373"/>
      <c r="F54" s="1373"/>
      <c r="G54" s="1373"/>
      <c r="H54" s="1373"/>
      <c r="I54" s="1373"/>
      <c r="J54" s="1373"/>
      <c r="K54" s="1373"/>
      <c r="L54" s="1373"/>
      <c r="M54" s="1373"/>
      <c r="N54" s="1373"/>
      <c r="O54" s="1379"/>
      <c r="P54" s="341"/>
      <c r="Q54" s="340"/>
      <c r="R54" s="1373"/>
      <c r="S54" s="1373"/>
      <c r="T54" s="1373"/>
      <c r="U54" s="1373"/>
      <c r="V54" s="1373"/>
      <c r="W54" s="1373"/>
      <c r="X54" s="1373"/>
      <c r="Y54" s="1373"/>
      <c r="Z54" s="1373"/>
      <c r="AA54" s="1373"/>
      <c r="AB54" s="1373"/>
      <c r="AC54" s="1373"/>
      <c r="AD54" s="1373"/>
      <c r="AE54" s="1373"/>
      <c r="AF54" s="1373"/>
      <c r="AG54" s="1373"/>
      <c r="AH54" s="1373"/>
      <c r="AI54" s="805"/>
      <c r="AJ54" s="1370"/>
      <c r="AK54" s="1371"/>
      <c r="AL54" s="1371"/>
      <c r="AM54" s="1371"/>
      <c r="AN54" s="1371"/>
      <c r="AO54" s="1371"/>
      <c r="AP54" s="1372"/>
      <c r="AQ54" s="1375"/>
      <c r="AR54" s="1376"/>
      <c r="AS54" s="1376"/>
      <c r="AT54" s="1376"/>
      <c r="AU54" s="1376"/>
      <c r="AV54" s="1511"/>
    </row>
    <row r="55" spans="1:48" ht="25.05" customHeight="1" x14ac:dyDescent="0.45">
      <c r="A55" s="508">
        <f t="shared" si="0"/>
        <v>40</v>
      </c>
      <c r="B55" s="509"/>
      <c r="C55" s="1378"/>
      <c r="D55" s="1373"/>
      <c r="E55" s="1373"/>
      <c r="F55" s="1373"/>
      <c r="G55" s="1373"/>
      <c r="H55" s="1373"/>
      <c r="I55" s="1373"/>
      <c r="J55" s="1373"/>
      <c r="K55" s="1373"/>
      <c r="L55" s="1373"/>
      <c r="M55" s="1373"/>
      <c r="N55" s="1373"/>
      <c r="O55" s="1379"/>
      <c r="P55" s="341"/>
      <c r="Q55" s="340"/>
      <c r="R55" s="1373"/>
      <c r="S55" s="1373"/>
      <c r="T55" s="1373"/>
      <c r="U55" s="1373"/>
      <c r="V55" s="1373"/>
      <c r="W55" s="1373"/>
      <c r="X55" s="1373"/>
      <c r="Y55" s="1373"/>
      <c r="Z55" s="1373"/>
      <c r="AA55" s="1373"/>
      <c r="AB55" s="1373"/>
      <c r="AC55" s="1373"/>
      <c r="AD55" s="1373"/>
      <c r="AE55" s="1373"/>
      <c r="AF55" s="1373"/>
      <c r="AG55" s="1373"/>
      <c r="AH55" s="1373"/>
      <c r="AI55" s="805"/>
      <c r="AJ55" s="1370"/>
      <c r="AK55" s="1371"/>
      <c r="AL55" s="1371"/>
      <c r="AM55" s="1371"/>
      <c r="AN55" s="1371"/>
      <c r="AO55" s="1371"/>
      <c r="AP55" s="1372"/>
      <c r="AQ55" s="1375"/>
      <c r="AR55" s="1376"/>
      <c r="AS55" s="1376"/>
      <c r="AT55" s="1376"/>
      <c r="AU55" s="1376"/>
      <c r="AV55" s="1511"/>
    </row>
    <row r="56" spans="1:48" ht="25.05" customHeight="1" x14ac:dyDescent="0.45">
      <c r="A56" s="508">
        <f t="shared" si="0"/>
        <v>41</v>
      </c>
      <c r="B56" s="509"/>
      <c r="C56" s="1378"/>
      <c r="D56" s="1373"/>
      <c r="E56" s="1373"/>
      <c r="F56" s="1373"/>
      <c r="G56" s="1373"/>
      <c r="H56" s="1373"/>
      <c r="I56" s="1373"/>
      <c r="J56" s="1373"/>
      <c r="K56" s="1373"/>
      <c r="L56" s="1373"/>
      <c r="M56" s="1373"/>
      <c r="N56" s="1373"/>
      <c r="O56" s="1379"/>
      <c r="P56" s="341"/>
      <c r="Q56" s="340"/>
      <c r="R56" s="1373"/>
      <c r="S56" s="1373"/>
      <c r="T56" s="1373"/>
      <c r="U56" s="1373"/>
      <c r="V56" s="1373"/>
      <c r="W56" s="1373"/>
      <c r="X56" s="1373"/>
      <c r="Y56" s="1373"/>
      <c r="Z56" s="1373"/>
      <c r="AA56" s="1373"/>
      <c r="AB56" s="1373"/>
      <c r="AC56" s="1373"/>
      <c r="AD56" s="1373"/>
      <c r="AE56" s="1373"/>
      <c r="AF56" s="1373"/>
      <c r="AG56" s="1373"/>
      <c r="AH56" s="1373"/>
      <c r="AI56" s="805"/>
      <c r="AJ56" s="1370"/>
      <c r="AK56" s="1371"/>
      <c r="AL56" s="1371"/>
      <c r="AM56" s="1371"/>
      <c r="AN56" s="1371"/>
      <c r="AO56" s="1371"/>
      <c r="AP56" s="1372"/>
      <c r="AQ56" s="1375"/>
      <c r="AR56" s="1376"/>
      <c r="AS56" s="1376"/>
      <c r="AT56" s="1376"/>
      <c r="AU56" s="1376"/>
      <c r="AV56" s="1511"/>
    </row>
    <row r="57" spans="1:48" ht="25.05" customHeight="1" x14ac:dyDescent="0.45">
      <c r="A57" s="508">
        <f t="shared" si="0"/>
        <v>42</v>
      </c>
      <c r="B57" s="509"/>
      <c r="C57" s="1378"/>
      <c r="D57" s="1373"/>
      <c r="E57" s="1373"/>
      <c r="F57" s="1373"/>
      <c r="G57" s="1373"/>
      <c r="H57" s="1373"/>
      <c r="I57" s="1373"/>
      <c r="J57" s="1373"/>
      <c r="K57" s="1373"/>
      <c r="L57" s="1373"/>
      <c r="M57" s="1373"/>
      <c r="N57" s="1373"/>
      <c r="O57" s="1379"/>
      <c r="P57" s="341"/>
      <c r="Q57" s="340"/>
      <c r="R57" s="1373"/>
      <c r="S57" s="1373"/>
      <c r="T57" s="1373"/>
      <c r="U57" s="1373"/>
      <c r="V57" s="1373"/>
      <c r="W57" s="1373"/>
      <c r="X57" s="1373"/>
      <c r="Y57" s="1373"/>
      <c r="Z57" s="1373"/>
      <c r="AA57" s="1373"/>
      <c r="AB57" s="1373"/>
      <c r="AC57" s="1373"/>
      <c r="AD57" s="1373"/>
      <c r="AE57" s="1373"/>
      <c r="AF57" s="1373"/>
      <c r="AG57" s="1373"/>
      <c r="AH57" s="1373"/>
      <c r="AI57" s="805"/>
      <c r="AJ57" s="1370"/>
      <c r="AK57" s="1371"/>
      <c r="AL57" s="1371"/>
      <c r="AM57" s="1371"/>
      <c r="AN57" s="1371"/>
      <c r="AO57" s="1371"/>
      <c r="AP57" s="1372"/>
      <c r="AQ57" s="1375"/>
      <c r="AR57" s="1376"/>
      <c r="AS57" s="1376"/>
      <c r="AT57" s="1376"/>
      <c r="AU57" s="1376"/>
      <c r="AV57" s="1511"/>
    </row>
    <row r="58" spans="1:48" ht="25.05" customHeight="1" x14ac:dyDescent="0.45">
      <c r="A58" s="508">
        <f t="shared" si="0"/>
        <v>43</v>
      </c>
      <c r="B58" s="509"/>
      <c r="C58" s="1378"/>
      <c r="D58" s="1373"/>
      <c r="E58" s="1373"/>
      <c r="F58" s="1373"/>
      <c r="G58" s="1373"/>
      <c r="H58" s="1373"/>
      <c r="I58" s="1373"/>
      <c r="J58" s="1373"/>
      <c r="K58" s="1373"/>
      <c r="L58" s="1373"/>
      <c r="M58" s="1373"/>
      <c r="N58" s="1373"/>
      <c r="O58" s="1379"/>
      <c r="P58" s="341"/>
      <c r="Q58" s="340"/>
      <c r="R58" s="1373"/>
      <c r="S58" s="1373"/>
      <c r="T58" s="1373"/>
      <c r="U58" s="1373"/>
      <c r="V58" s="1373"/>
      <c r="W58" s="1373"/>
      <c r="X58" s="1373"/>
      <c r="Y58" s="1373"/>
      <c r="Z58" s="1373"/>
      <c r="AA58" s="1373"/>
      <c r="AB58" s="1373"/>
      <c r="AC58" s="1373"/>
      <c r="AD58" s="1373"/>
      <c r="AE58" s="1373"/>
      <c r="AF58" s="1373"/>
      <c r="AG58" s="1373"/>
      <c r="AH58" s="1373"/>
      <c r="AI58" s="805"/>
      <c r="AJ58" s="1370"/>
      <c r="AK58" s="1371"/>
      <c r="AL58" s="1371"/>
      <c r="AM58" s="1371"/>
      <c r="AN58" s="1371"/>
      <c r="AO58" s="1371"/>
      <c r="AP58" s="1372"/>
      <c r="AQ58" s="1375"/>
      <c r="AR58" s="1376"/>
      <c r="AS58" s="1376"/>
      <c r="AT58" s="1376"/>
      <c r="AU58" s="1376"/>
      <c r="AV58" s="1511"/>
    </row>
    <row r="59" spans="1:48" ht="25.05" customHeight="1" x14ac:dyDescent="0.45">
      <c r="A59" s="508">
        <f t="shared" si="0"/>
        <v>44</v>
      </c>
      <c r="B59" s="509"/>
      <c r="C59" s="1378"/>
      <c r="D59" s="1373"/>
      <c r="E59" s="1373"/>
      <c r="F59" s="1373"/>
      <c r="G59" s="1373"/>
      <c r="H59" s="1373"/>
      <c r="I59" s="1373"/>
      <c r="J59" s="1373"/>
      <c r="K59" s="1373"/>
      <c r="L59" s="1373"/>
      <c r="M59" s="1373"/>
      <c r="N59" s="1373"/>
      <c r="O59" s="1379"/>
      <c r="P59" s="341"/>
      <c r="Q59" s="340"/>
      <c r="R59" s="1373"/>
      <c r="S59" s="1373"/>
      <c r="T59" s="1373"/>
      <c r="U59" s="1373"/>
      <c r="V59" s="1373"/>
      <c r="W59" s="1373"/>
      <c r="X59" s="1373"/>
      <c r="Y59" s="1373"/>
      <c r="Z59" s="1373"/>
      <c r="AA59" s="1373"/>
      <c r="AB59" s="1373"/>
      <c r="AC59" s="1373"/>
      <c r="AD59" s="1373"/>
      <c r="AE59" s="1373"/>
      <c r="AF59" s="1373"/>
      <c r="AG59" s="1373"/>
      <c r="AH59" s="1373"/>
      <c r="AI59" s="805"/>
      <c r="AJ59" s="1370"/>
      <c r="AK59" s="1371"/>
      <c r="AL59" s="1371"/>
      <c r="AM59" s="1371"/>
      <c r="AN59" s="1371"/>
      <c r="AO59" s="1371"/>
      <c r="AP59" s="1372"/>
      <c r="AQ59" s="1375"/>
      <c r="AR59" s="1376"/>
      <c r="AS59" s="1376"/>
      <c r="AT59" s="1376"/>
      <c r="AU59" s="1376"/>
      <c r="AV59" s="1511"/>
    </row>
    <row r="60" spans="1:48" ht="25.05" customHeight="1" x14ac:dyDescent="0.45">
      <c r="A60" s="508">
        <f t="shared" si="0"/>
        <v>45</v>
      </c>
      <c r="B60" s="509"/>
      <c r="C60" s="1378"/>
      <c r="D60" s="1373"/>
      <c r="E60" s="1373"/>
      <c r="F60" s="1373"/>
      <c r="G60" s="1373"/>
      <c r="H60" s="1373"/>
      <c r="I60" s="1373"/>
      <c r="J60" s="1373"/>
      <c r="K60" s="1373"/>
      <c r="L60" s="1373"/>
      <c r="M60" s="1373"/>
      <c r="N60" s="1373"/>
      <c r="O60" s="1379"/>
      <c r="P60" s="341"/>
      <c r="Q60" s="340"/>
      <c r="R60" s="1373"/>
      <c r="S60" s="1373"/>
      <c r="T60" s="1373"/>
      <c r="U60" s="1373"/>
      <c r="V60" s="1373"/>
      <c r="W60" s="1373"/>
      <c r="X60" s="1373"/>
      <c r="Y60" s="1373"/>
      <c r="Z60" s="1373"/>
      <c r="AA60" s="1373"/>
      <c r="AB60" s="1373"/>
      <c r="AC60" s="1373"/>
      <c r="AD60" s="1373"/>
      <c r="AE60" s="1373"/>
      <c r="AF60" s="1373"/>
      <c r="AG60" s="1373"/>
      <c r="AH60" s="1373"/>
      <c r="AI60" s="805"/>
      <c r="AJ60" s="1370"/>
      <c r="AK60" s="1371"/>
      <c r="AL60" s="1371"/>
      <c r="AM60" s="1371"/>
      <c r="AN60" s="1371"/>
      <c r="AO60" s="1371"/>
      <c r="AP60" s="1372"/>
      <c r="AQ60" s="1375"/>
      <c r="AR60" s="1376"/>
      <c r="AS60" s="1376"/>
      <c r="AT60" s="1376"/>
      <c r="AU60" s="1376"/>
      <c r="AV60" s="1511"/>
    </row>
    <row r="61" spans="1:48" ht="25.05" customHeight="1" x14ac:dyDescent="0.45">
      <c r="A61" s="508">
        <f t="shared" si="0"/>
        <v>46</v>
      </c>
      <c r="B61" s="509"/>
      <c r="C61" s="1378"/>
      <c r="D61" s="1373"/>
      <c r="E61" s="1373"/>
      <c r="F61" s="1373"/>
      <c r="G61" s="1373"/>
      <c r="H61" s="1373"/>
      <c r="I61" s="1373"/>
      <c r="J61" s="1373"/>
      <c r="K61" s="1373"/>
      <c r="L61" s="1373"/>
      <c r="M61" s="1373"/>
      <c r="N61" s="1373"/>
      <c r="O61" s="1379"/>
      <c r="P61" s="341"/>
      <c r="Q61" s="340"/>
      <c r="R61" s="1373"/>
      <c r="S61" s="1373"/>
      <c r="T61" s="1373"/>
      <c r="U61" s="1373"/>
      <c r="V61" s="1373"/>
      <c r="W61" s="1373"/>
      <c r="X61" s="1373"/>
      <c r="Y61" s="1373"/>
      <c r="Z61" s="1373"/>
      <c r="AA61" s="1373"/>
      <c r="AB61" s="1373"/>
      <c r="AC61" s="1373"/>
      <c r="AD61" s="1373"/>
      <c r="AE61" s="1373"/>
      <c r="AF61" s="1373"/>
      <c r="AG61" s="1373"/>
      <c r="AH61" s="1373"/>
      <c r="AI61" s="805"/>
      <c r="AJ61" s="1370"/>
      <c r="AK61" s="1371"/>
      <c r="AL61" s="1371"/>
      <c r="AM61" s="1371"/>
      <c r="AN61" s="1371"/>
      <c r="AO61" s="1371"/>
      <c r="AP61" s="1372"/>
      <c r="AQ61" s="1375"/>
      <c r="AR61" s="1376"/>
      <c r="AS61" s="1376"/>
      <c r="AT61" s="1376"/>
      <c r="AU61" s="1376"/>
      <c r="AV61" s="1511"/>
    </row>
    <row r="62" spans="1:48" ht="25.05" customHeight="1" x14ac:dyDescent="0.45">
      <c r="A62" s="508">
        <f t="shared" si="0"/>
        <v>47</v>
      </c>
      <c r="B62" s="509"/>
      <c r="C62" s="1378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9"/>
      <c r="P62" s="341"/>
      <c r="Q62" s="340"/>
      <c r="R62" s="1373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805"/>
      <c r="AJ62" s="1370"/>
      <c r="AK62" s="1371"/>
      <c r="AL62" s="1371"/>
      <c r="AM62" s="1371"/>
      <c r="AN62" s="1371"/>
      <c r="AO62" s="1371"/>
      <c r="AP62" s="1372"/>
      <c r="AQ62" s="1375"/>
      <c r="AR62" s="1376"/>
      <c r="AS62" s="1376"/>
      <c r="AT62" s="1376"/>
      <c r="AU62" s="1376"/>
      <c r="AV62" s="1511"/>
    </row>
    <row r="63" spans="1:48" ht="25.05" customHeight="1" x14ac:dyDescent="0.45">
      <c r="A63" s="508">
        <f t="shared" si="0"/>
        <v>48</v>
      </c>
      <c r="B63" s="509"/>
      <c r="C63" s="1378"/>
      <c r="D63" s="1373"/>
      <c r="E63" s="1373"/>
      <c r="F63" s="1373"/>
      <c r="G63" s="1373"/>
      <c r="H63" s="1373"/>
      <c r="I63" s="1373"/>
      <c r="J63" s="1373"/>
      <c r="K63" s="1373"/>
      <c r="L63" s="1373"/>
      <c r="M63" s="1373"/>
      <c r="N63" s="1373"/>
      <c r="O63" s="1379"/>
      <c r="P63" s="341"/>
      <c r="Q63" s="340"/>
      <c r="R63" s="1373"/>
      <c r="S63" s="1373"/>
      <c r="T63" s="1373"/>
      <c r="U63" s="1373"/>
      <c r="V63" s="1373"/>
      <c r="W63" s="1373"/>
      <c r="X63" s="1373"/>
      <c r="Y63" s="1373"/>
      <c r="Z63" s="1373"/>
      <c r="AA63" s="1373"/>
      <c r="AB63" s="1373"/>
      <c r="AC63" s="1373"/>
      <c r="AD63" s="1373"/>
      <c r="AE63" s="1373"/>
      <c r="AF63" s="1373"/>
      <c r="AG63" s="1373"/>
      <c r="AH63" s="1373"/>
      <c r="AI63" s="805"/>
      <c r="AJ63" s="1370"/>
      <c r="AK63" s="1371"/>
      <c r="AL63" s="1371"/>
      <c r="AM63" s="1371"/>
      <c r="AN63" s="1371"/>
      <c r="AO63" s="1371"/>
      <c r="AP63" s="1372"/>
      <c r="AQ63" s="1375"/>
      <c r="AR63" s="1376"/>
      <c r="AS63" s="1376"/>
      <c r="AT63" s="1376"/>
      <c r="AU63" s="1376"/>
      <c r="AV63" s="1511"/>
    </row>
    <row r="64" spans="1:48" ht="25.05" customHeight="1" x14ac:dyDescent="0.45">
      <c r="A64" s="508">
        <f t="shared" si="0"/>
        <v>49</v>
      </c>
      <c r="B64" s="509"/>
      <c r="C64" s="1378"/>
      <c r="D64" s="1373"/>
      <c r="E64" s="1373"/>
      <c r="F64" s="1373"/>
      <c r="G64" s="1373"/>
      <c r="H64" s="1373"/>
      <c r="I64" s="1373"/>
      <c r="J64" s="1373"/>
      <c r="K64" s="1373"/>
      <c r="L64" s="1373"/>
      <c r="M64" s="1373"/>
      <c r="N64" s="1373"/>
      <c r="O64" s="1379"/>
      <c r="P64" s="341"/>
      <c r="Q64" s="340"/>
      <c r="R64" s="1373"/>
      <c r="S64" s="1373"/>
      <c r="T64" s="1373"/>
      <c r="U64" s="1373"/>
      <c r="V64" s="1373"/>
      <c r="W64" s="1373"/>
      <c r="X64" s="1373"/>
      <c r="Y64" s="1373"/>
      <c r="Z64" s="1373"/>
      <c r="AA64" s="1373"/>
      <c r="AB64" s="1373"/>
      <c r="AC64" s="1373"/>
      <c r="AD64" s="1373"/>
      <c r="AE64" s="1373"/>
      <c r="AF64" s="1373"/>
      <c r="AG64" s="1373"/>
      <c r="AH64" s="1373"/>
      <c r="AI64" s="805"/>
      <c r="AJ64" s="1370"/>
      <c r="AK64" s="1371"/>
      <c r="AL64" s="1371"/>
      <c r="AM64" s="1371"/>
      <c r="AN64" s="1371"/>
      <c r="AO64" s="1371"/>
      <c r="AP64" s="1372"/>
      <c r="AQ64" s="1375"/>
      <c r="AR64" s="1376"/>
      <c r="AS64" s="1376"/>
      <c r="AT64" s="1376"/>
      <c r="AU64" s="1376"/>
      <c r="AV64" s="1511"/>
    </row>
    <row r="65" spans="1:48" ht="25.05" customHeight="1" x14ac:dyDescent="0.45">
      <c r="A65" s="508">
        <f t="shared" si="0"/>
        <v>50</v>
      </c>
      <c r="B65" s="509"/>
      <c r="C65" s="1378"/>
      <c r="D65" s="1373"/>
      <c r="E65" s="1373"/>
      <c r="F65" s="1373"/>
      <c r="G65" s="1373"/>
      <c r="H65" s="1373"/>
      <c r="I65" s="1373"/>
      <c r="J65" s="1373"/>
      <c r="K65" s="1373"/>
      <c r="L65" s="1373"/>
      <c r="M65" s="1373"/>
      <c r="N65" s="1373"/>
      <c r="O65" s="1379"/>
      <c r="P65" s="341"/>
      <c r="Q65" s="340"/>
      <c r="R65" s="1373"/>
      <c r="S65" s="1373"/>
      <c r="T65" s="1373"/>
      <c r="U65" s="1373"/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805"/>
      <c r="AJ65" s="1370"/>
      <c r="AK65" s="1371"/>
      <c r="AL65" s="1371"/>
      <c r="AM65" s="1371"/>
      <c r="AN65" s="1371"/>
      <c r="AO65" s="1371"/>
      <c r="AP65" s="1372"/>
      <c r="AQ65" s="1375"/>
      <c r="AR65" s="1376"/>
      <c r="AS65" s="1376"/>
      <c r="AT65" s="1376"/>
      <c r="AU65" s="1376"/>
      <c r="AV65" s="1511"/>
    </row>
    <row r="66" spans="1:48" ht="25.05" customHeight="1" x14ac:dyDescent="0.45">
      <c r="A66" s="508">
        <f t="shared" si="0"/>
        <v>51</v>
      </c>
      <c r="B66" s="509"/>
      <c r="C66" s="1378"/>
      <c r="D66" s="1373"/>
      <c r="E66" s="1373"/>
      <c r="F66" s="1373"/>
      <c r="G66" s="1373"/>
      <c r="H66" s="1373"/>
      <c r="I66" s="1373"/>
      <c r="J66" s="1373"/>
      <c r="K66" s="1373"/>
      <c r="L66" s="1373"/>
      <c r="M66" s="1373"/>
      <c r="N66" s="1373"/>
      <c r="O66" s="1379"/>
      <c r="P66" s="341"/>
      <c r="Q66" s="340"/>
      <c r="R66" s="1373"/>
      <c r="S66" s="1373"/>
      <c r="T66" s="1373"/>
      <c r="U66" s="1373"/>
      <c r="V66" s="1373"/>
      <c r="W66" s="1373"/>
      <c r="X66" s="1373"/>
      <c r="Y66" s="1373"/>
      <c r="Z66" s="1373"/>
      <c r="AA66" s="1373"/>
      <c r="AB66" s="1373"/>
      <c r="AC66" s="1373"/>
      <c r="AD66" s="1373"/>
      <c r="AE66" s="1373"/>
      <c r="AF66" s="1373"/>
      <c r="AG66" s="1373"/>
      <c r="AH66" s="1373"/>
      <c r="AI66" s="805"/>
      <c r="AJ66" s="1370"/>
      <c r="AK66" s="1371"/>
      <c r="AL66" s="1371"/>
      <c r="AM66" s="1371"/>
      <c r="AN66" s="1371"/>
      <c r="AO66" s="1371"/>
      <c r="AP66" s="1372"/>
      <c r="AQ66" s="1375"/>
      <c r="AR66" s="1376"/>
      <c r="AS66" s="1376"/>
      <c r="AT66" s="1376"/>
      <c r="AU66" s="1376"/>
      <c r="AV66" s="1511"/>
    </row>
    <row r="67" spans="1:48" ht="25.05" hidden="1" customHeight="1" x14ac:dyDescent="0.45">
      <c r="A67" s="508">
        <f t="shared" si="0"/>
        <v>52</v>
      </c>
      <c r="B67" s="509"/>
      <c r="C67" s="1378"/>
      <c r="D67" s="1373"/>
      <c r="E67" s="1373"/>
      <c r="F67" s="1373"/>
      <c r="G67" s="1373"/>
      <c r="H67" s="1373"/>
      <c r="I67" s="1373"/>
      <c r="J67" s="1373"/>
      <c r="K67" s="1373"/>
      <c r="L67" s="1373"/>
      <c r="M67" s="1373"/>
      <c r="N67" s="1373"/>
      <c r="O67" s="1379"/>
      <c r="P67" s="341"/>
      <c r="Q67" s="340"/>
      <c r="R67" s="1373"/>
      <c r="S67" s="1373"/>
      <c r="T67" s="1373"/>
      <c r="U67" s="1373"/>
      <c r="V67" s="1373"/>
      <c r="W67" s="1373"/>
      <c r="X67" s="1373"/>
      <c r="Y67" s="1373"/>
      <c r="Z67" s="1373"/>
      <c r="AA67" s="1373"/>
      <c r="AB67" s="1373"/>
      <c r="AC67" s="1373"/>
      <c r="AD67" s="1373"/>
      <c r="AE67" s="1373"/>
      <c r="AF67" s="1373"/>
      <c r="AG67" s="1373"/>
      <c r="AH67" s="1373"/>
      <c r="AI67" s="805"/>
      <c r="AJ67" s="1370"/>
      <c r="AK67" s="1371"/>
      <c r="AL67" s="1371"/>
      <c r="AM67" s="1371"/>
      <c r="AN67" s="1371"/>
      <c r="AO67" s="1371"/>
      <c r="AP67" s="1372"/>
      <c r="AQ67" s="1375"/>
      <c r="AR67" s="1376"/>
      <c r="AS67" s="1376"/>
      <c r="AT67" s="1376"/>
      <c r="AU67" s="1376"/>
      <c r="AV67" s="1511"/>
    </row>
    <row r="68" spans="1:48" ht="25.05" hidden="1" customHeight="1" x14ac:dyDescent="0.45">
      <c r="A68" s="508">
        <f t="shared" si="0"/>
        <v>53</v>
      </c>
      <c r="B68" s="509"/>
      <c r="C68" s="1378"/>
      <c r="D68" s="1373"/>
      <c r="E68" s="1373"/>
      <c r="F68" s="1373"/>
      <c r="G68" s="1373"/>
      <c r="H68" s="1373"/>
      <c r="I68" s="1373"/>
      <c r="J68" s="1373"/>
      <c r="K68" s="1373"/>
      <c r="L68" s="1373"/>
      <c r="M68" s="1373"/>
      <c r="N68" s="1373"/>
      <c r="O68" s="1379"/>
      <c r="P68" s="341"/>
      <c r="Q68" s="340"/>
      <c r="R68" s="1373"/>
      <c r="S68" s="1373"/>
      <c r="T68" s="1373"/>
      <c r="U68" s="1373"/>
      <c r="V68" s="1373"/>
      <c r="W68" s="1373"/>
      <c r="X68" s="1373"/>
      <c r="Y68" s="1373"/>
      <c r="Z68" s="1373"/>
      <c r="AA68" s="1373"/>
      <c r="AB68" s="1373"/>
      <c r="AC68" s="1373"/>
      <c r="AD68" s="1373"/>
      <c r="AE68" s="1373"/>
      <c r="AF68" s="1373"/>
      <c r="AG68" s="1373"/>
      <c r="AH68" s="1373"/>
      <c r="AI68" s="805"/>
      <c r="AJ68" s="1370"/>
      <c r="AK68" s="1371"/>
      <c r="AL68" s="1371"/>
      <c r="AM68" s="1371"/>
      <c r="AN68" s="1371"/>
      <c r="AO68" s="1371"/>
      <c r="AP68" s="1372"/>
      <c r="AQ68" s="1375"/>
      <c r="AR68" s="1376"/>
      <c r="AS68" s="1376"/>
      <c r="AT68" s="1376"/>
      <c r="AU68" s="1376"/>
      <c r="AV68" s="1511"/>
    </row>
    <row r="69" spans="1:48" ht="25.05" hidden="1" customHeight="1" x14ac:dyDescent="0.45">
      <c r="A69" s="508">
        <f t="shared" si="0"/>
        <v>54</v>
      </c>
      <c r="B69" s="509"/>
      <c r="C69" s="1378"/>
      <c r="D69" s="1373"/>
      <c r="E69" s="1373"/>
      <c r="F69" s="1373"/>
      <c r="G69" s="1373"/>
      <c r="H69" s="1373"/>
      <c r="I69" s="1373"/>
      <c r="J69" s="1373"/>
      <c r="K69" s="1373"/>
      <c r="L69" s="1373"/>
      <c r="M69" s="1373"/>
      <c r="N69" s="1373"/>
      <c r="O69" s="1379"/>
      <c r="P69" s="341"/>
      <c r="Q69" s="340"/>
      <c r="R69" s="1373"/>
      <c r="S69" s="1373"/>
      <c r="T69" s="1373"/>
      <c r="U69" s="1373"/>
      <c r="V69" s="1373"/>
      <c r="W69" s="1373"/>
      <c r="X69" s="1373"/>
      <c r="Y69" s="1373"/>
      <c r="Z69" s="1373"/>
      <c r="AA69" s="1373"/>
      <c r="AB69" s="1373"/>
      <c r="AC69" s="1373"/>
      <c r="AD69" s="1373"/>
      <c r="AE69" s="1373"/>
      <c r="AF69" s="1373"/>
      <c r="AG69" s="1373"/>
      <c r="AH69" s="1373"/>
      <c r="AI69" s="805"/>
      <c r="AJ69" s="1370"/>
      <c r="AK69" s="1371"/>
      <c r="AL69" s="1371"/>
      <c r="AM69" s="1371"/>
      <c r="AN69" s="1371"/>
      <c r="AO69" s="1371"/>
      <c r="AP69" s="1372"/>
      <c r="AQ69" s="1375"/>
      <c r="AR69" s="1376"/>
      <c r="AS69" s="1376"/>
      <c r="AT69" s="1376"/>
      <c r="AU69" s="1376"/>
      <c r="AV69" s="1511"/>
    </row>
    <row r="70" spans="1:48" ht="25.05" hidden="1" customHeight="1" x14ac:dyDescent="0.45">
      <c r="A70" s="508">
        <f t="shared" si="0"/>
        <v>55</v>
      </c>
      <c r="B70" s="509"/>
      <c r="C70" s="1378"/>
      <c r="D70" s="1373"/>
      <c r="E70" s="1373"/>
      <c r="F70" s="1373"/>
      <c r="G70" s="1373"/>
      <c r="H70" s="1373"/>
      <c r="I70" s="1373"/>
      <c r="J70" s="1373"/>
      <c r="K70" s="1373"/>
      <c r="L70" s="1373"/>
      <c r="M70" s="1373"/>
      <c r="N70" s="1373"/>
      <c r="O70" s="1379"/>
      <c r="P70" s="341"/>
      <c r="Q70" s="340"/>
      <c r="R70" s="1373"/>
      <c r="S70" s="1373"/>
      <c r="T70" s="1373"/>
      <c r="U70" s="1373"/>
      <c r="V70" s="1373"/>
      <c r="W70" s="1373"/>
      <c r="X70" s="1373"/>
      <c r="Y70" s="1373"/>
      <c r="Z70" s="1373"/>
      <c r="AA70" s="1373"/>
      <c r="AB70" s="1373"/>
      <c r="AC70" s="1373"/>
      <c r="AD70" s="1373"/>
      <c r="AE70" s="1373"/>
      <c r="AF70" s="1373"/>
      <c r="AG70" s="1373"/>
      <c r="AH70" s="1373"/>
      <c r="AI70" s="805"/>
      <c r="AJ70" s="1370"/>
      <c r="AK70" s="1371"/>
      <c r="AL70" s="1371"/>
      <c r="AM70" s="1371"/>
      <c r="AN70" s="1371"/>
      <c r="AO70" s="1371"/>
      <c r="AP70" s="1372"/>
      <c r="AQ70" s="1375"/>
      <c r="AR70" s="1376"/>
      <c r="AS70" s="1376"/>
      <c r="AT70" s="1376"/>
      <c r="AU70" s="1376"/>
      <c r="AV70" s="1511"/>
    </row>
    <row r="71" spans="1:48" ht="25.05" hidden="1" customHeight="1" x14ac:dyDescent="0.45">
      <c r="A71" s="508">
        <f t="shared" si="0"/>
        <v>56</v>
      </c>
      <c r="B71" s="509"/>
      <c r="C71" s="1378"/>
      <c r="D71" s="1373"/>
      <c r="E71" s="1373"/>
      <c r="F71" s="1373"/>
      <c r="G71" s="1373"/>
      <c r="H71" s="1373"/>
      <c r="I71" s="1373"/>
      <c r="J71" s="1373"/>
      <c r="K71" s="1373"/>
      <c r="L71" s="1373"/>
      <c r="M71" s="1373"/>
      <c r="N71" s="1373"/>
      <c r="O71" s="1379"/>
      <c r="P71" s="341"/>
      <c r="Q71" s="340"/>
      <c r="R71" s="1373"/>
      <c r="S71" s="1373"/>
      <c r="T71" s="1373"/>
      <c r="U71" s="1373"/>
      <c r="V71" s="1373"/>
      <c r="W71" s="1373"/>
      <c r="X71" s="1373"/>
      <c r="Y71" s="1373"/>
      <c r="Z71" s="1373"/>
      <c r="AA71" s="1373"/>
      <c r="AB71" s="1373"/>
      <c r="AC71" s="1373"/>
      <c r="AD71" s="1373"/>
      <c r="AE71" s="1373"/>
      <c r="AF71" s="1373"/>
      <c r="AG71" s="1373"/>
      <c r="AH71" s="1373"/>
      <c r="AI71" s="805"/>
      <c r="AJ71" s="1370"/>
      <c r="AK71" s="1371"/>
      <c r="AL71" s="1371"/>
      <c r="AM71" s="1371"/>
      <c r="AN71" s="1371"/>
      <c r="AO71" s="1371"/>
      <c r="AP71" s="1372"/>
      <c r="AQ71" s="1375"/>
      <c r="AR71" s="1376"/>
      <c r="AS71" s="1376"/>
      <c r="AT71" s="1376"/>
      <c r="AU71" s="1376"/>
      <c r="AV71" s="1511"/>
    </row>
    <row r="72" spans="1:48" ht="25.05" hidden="1" customHeight="1" x14ac:dyDescent="0.45">
      <c r="A72" s="508">
        <f t="shared" si="0"/>
        <v>57</v>
      </c>
      <c r="B72" s="509"/>
      <c r="C72" s="1378"/>
      <c r="D72" s="1373"/>
      <c r="E72" s="1373"/>
      <c r="F72" s="1373"/>
      <c r="G72" s="1373"/>
      <c r="H72" s="1373"/>
      <c r="I72" s="1373"/>
      <c r="J72" s="1373"/>
      <c r="K72" s="1373"/>
      <c r="L72" s="1373"/>
      <c r="M72" s="1373"/>
      <c r="N72" s="1373"/>
      <c r="O72" s="1379"/>
      <c r="P72" s="341"/>
      <c r="Q72" s="340"/>
      <c r="R72" s="1373"/>
      <c r="S72" s="1373"/>
      <c r="T72" s="1373"/>
      <c r="U72" s="1373"/>
      <c r="V72" s="1373"/>
      <c r="W72" s="1373"/>
      <c r="X72" s="1373"/>
      <c r="Y72" s="1373"/>
      <c r="Z72" s="1373"/>
      <c r="AA72" s="1373"/>
      <c r="AB72" s="1373"/>
      <c r="AC72" s="1373"/>
      <c r="AD72" s="1373"/>
      <c r="AE72" s="1373"/>
      <c r="AF72" s="1373"/>
      <c r="AG72" s="1373"/>
      <c r="AH72" s="1373"/>
      <c r="AI72" s="805"/>
      <c r="AJ72" s="1370"/>
      <c r="AK72" s="1371"/>
      <c r="AL72" s="1371"/>
      <c r="AM72" s="1371"/>
      <c r="AN72" s="1371"/>
      <c r="AO72" s="1371"/>
      <c r="AP72" s="1372"/>
      <c r="AQ72" s="1375"/>
      <c r="AR72" s="1376"/>
      <c r="AS72" s="1376"/>
      <c r="AT72" s="1376"/>
      <c r="AU72" s="1376"/>
      <c r="AV72" s="1511"/>
    </row>
    <row r="73" spans="1:48" ht="25.05" hidden="1" customHeight="1" x14ac:dyDescent="0.45">
      <c r="A73" s="508">
        <f t="shared" si="0"/>
        <v>58</v>
      </c>
      <c r="B73" s="509"/>
      <c r="C73" s="1378"/>
      <c r="D73" s="1373"/>
      <c r="E73" s="1373"/>
      <c r="F73" s="1373"/>
      <c r="G73" s="1373"/>
      <c r="H73" s="1373"/>
      <c r="I73" s="1373"/>
      <c r="J73" s="1373"/>
      <c r="K73" s="1373"/>
      <c r="L73" s="1373"/>
      <c r="M73" s="1373"/>
      <c r="N73" s="1373"/>
      <c r="O73" s="1379"/>
      <c r="P73" s="341"/>
      <c r="Q73" s="340"/>
      <c r="R73" s="1373"/>
      <c r="S73" s="1373"/>
      <c r="T73" s="1373"/>
      <c r="U73" s="1373"/>
      <c r="V73" s="1373"/>
      <c r="W73" s="1373"/>
      <c r="X73" s="1373"/>
      <c r="Y73" s="1373"/>
      <c r="Z73" s="1373"/>
      <c r="AA73" s="1373"/>
      <c r="AB73" s="1373"/>
      <c r="AC73" s="1373"/>
      <c r="AD73" s="1373"/>
      <c r="AE73" s="1373"/>
      <c r="AF73" s="1373"/>
      <c r="AG73" s="1373"/>
      <c r="AH73" s="1373"/>
      <c r="AI73" s="805"/>
      <c r="AJ73" s="1370"/>
      <c r="AK73" s="1371"/>
      <c r="AL73" s="1371"/>
      <c r="AM73" s="1371"/>
      <c r="AN73" s="1371"/>
      <c r="AO73" s="1371"/>
      <c r="AP73" s="1372"/>
      <c r="AQ73" s="1375"/>
      <c r="AR73" s="1376"/>
      <c r="AS73" s="1376"/>
      <c r="AT73" s="1376"/>
      <c r="AU73" s="1376"/>
      <c r="AV73" s="1511"/>
    </row>
    <row r="74" spans="1:48" ht="25.05" hidden="1" customHeight="1" x14ac:dyDescent="0.45">
      <c r="A74" s="508">
        <f t="shared" si="0"/>
        <v>59</v>
      </c>
      <c r="B74" s="509"/>
      <c r="C74" s="1378"/>
      <c r="D74" s="1373"/>
      <c r="E74" s="1373"/>
      <c r="F74" s="1373"/>
      <c r="G74" s="1373"/>
      <c r="H74" s="1373"/>
      <c r="I74" s="1373"/>
      <c r="J74" s="1373"/>
      <c r="K74" s="1373"/>
      <c r="L74" s="1373"/>
      <c r="M74" s="1373"/>
      <c r="N74" s="1373"/>
      <c r="O74" s="1379"/>
      <c r="P74" s="341"/>
      <c r="Q74" s="340"/>
      <c r="R74" s="1373"/>
      <c r="S74" s="1373"/>
      <c r="T74" s="1373"/>
      <c r="U74" s="1373"/>
      <c r="V74" s="1373"/>
      <c r="W74" s="1373"/>
      <c r="X74" s="1373"/>
      <c r="Y74" s="1373"/>
      <c r="Z74" s="1373"/>
      <c r="AA74" s="1373"/>
      <c r="AB74" s="1373"/>
      <c r="AC74" s="1373"/>
      <c r="AD74" s="1373"/>
      <c r="AE74" s="1373"/>
      <c r="AF74" s="1373"/>
      <c r="AG74" s="1373"/>
      <c r="AH74" s="1373"/>
      <c r="AI74" s="805"/>
      <c r="AJ74" s="1370"/>
      <c r="AK74" s="1371"/>
      <c r="AL74" s="1371"/>
      <c r="AM74" s="1371"/>
      <c r="AN74" s="1371"/>
      <c r="AO74" s="1371"/>
      <c r="AP74" s="1372"/>
      <c r="AQ74" s="1375"/>
      <c r="AR74" s="1376"/>
      <c r="AS74" s="1376"/>
      <c r="AT74" s="1376"/>
      <c r="AU74" s="1376"/>
      <c r="AV74" s="1511"/>
    </row>
    <row r="75" spans="1:48" ht="25.05" hidden="1" customHeight="1" x14ac:dyDescent="0.45">
      <c r="A75" s="508">
        <f t="shared" si="0"/>
        <v>60</v>
      </c>
      <c r="B75" s="509"/>
      <c r="C75" s="1378"/>
      <c r="D75" s="1373"/>
      <c r="E75" s="1373"/>
      <c r="F75" s="1373"/>
      <c r="G75" s="1373"/>
      <c r="H75" s="1373"/>
      <c r="I75" s="1373"/>
      <c r="J75" s="1373"/>
      <c r="K75" s="1373"/>
      <c r="L75" s="1373"/>
      <c r="M75" s="1373"/>
      <c r="N75" s="1373"/>
      <c r="O75" s="1379"/>
      <c r="P75" s="341"/>
      <c r="Q75" s="340"/>
      <c r="R75" s="1373"/>
      <c r="S75" s="1373"/>
      <c r="T75" s="1373"/>
      <c r="U75" s="1373"/>
      <c r="V75" s="1373"/>
      <c r="W75" s="1373"/>
      <c r="X75" s="1373"/>
      <c r="Y75" s="1373"/>
      <c r="Z75" s="1373"/>
      <c r="AA75" s="1373"/>
      <c r="AB75" s="1373"/>
      <c r="AC75" s="1373"/>
      <c r="AD75" s="1373"/>
      <c r="AE75" s="1373"/>
      <c r="AF75" s="1373"/>
      <c r="AG75" s="1373"/>
      <c r="AH75" s="1373"/>
      <c r="AI75" s="805"/>
      <c r="AJ75" s="1370"/>
      <c r="AK75" s="1371"/>
      <c r="AL75" s="1371"/>
      <c r="AM75" s="1371"/>
      <c r="AN75" s="1371"/>
      <c r="AO75" s="1371"/>
      <c r="AP75" s="1372"/>
      <c r="AQ75" s="1375"/>
      <c r="AR75" s="1376"/>
      <c r="AS75" s="1376"/>
      <c r="AT75" s="1376"/>
      <c r="AU75" s="1376"/>
      <c r="AV75" s="1511"/>
    </row>
    <row r="76" spans="1:48" ht="25.05" hidden="1" customHeight="1" x14ac:dyDescent="0.45">
      <c r="A76" s="508">
        <f t="shared" si="0"/>
        <v>61</v>
      </c>
      <c r="B76" s="509"/>
      <c r="C76" s="1378"/>
      <c r="D76" s="1373"/>
      <c r="E76" s="1373"/>
      <c r="F76" s="1373"/>
      <c r="G76" s="1373"/>
      <c r="H76" s="1373"/>
      <c r="I76" s="1373"/>
      <c r="J76" s="1373"/>
      <c r="K76" s="1373"/>
      <c r="L76" s="1373"/>
      <c r="M76" s="1373"/>
      <c r="N76" s="1373"/>
      <c r="O76" s="1379"/>
      <c r="P76" s="341"/>
      <c r="Q76" s="340"/>
      <c r="R76" s="1373"/>
      <c r="S76" s="1373"/>
      <c r="T76" s="1373"/>
      <c r="U76" s="1373"/>
      <c r="V76" s="1373"/>
      <c r="W76" s="1373"/>
      <c r="X76" s="1373"/>
      <c r="Y76" s="1373"/>
      <c r="Z76" s="1373"/>
      <c r="AA76" s="1373"/>
      <c r="AB76" s="1373"/>
      <c r="AC76" s="1373"/>
      <c r="AD76" s="1373"/>
      <c r="AE76" s="1373"/>
      <c r="AF76" s="1373"/>
      <c r="AG76" s="1373"/>
      <c r="AH76" s="1373"/>
      <c r="AI76" s="805"/>
      <c r="AJ76" s="1370"/>
      <c r="AK76" s="1371"/>
      <c r="AL76" s="1371"/>
      <c r="AM76" s="1371"/>
      <c r="AN76" s="1371"/>
      <c r="AO76" s="1371"/>
      <c r="AP76" s="1372"/>
      <c r="AQ76" s="1375"/>
      <c r="AR76" s="1376"/>
      <c r="AS76" s="1376"/>
      <c r="AT76" s="1376"/>
      <c r="AU76" s="1376"/>
      <c r="AV76" s="1511"/>
    </row>
    <row r="77" spans="1:48" ht="25.05" hidden="1" customHeight="1" x14ac:dyDescent="0.45">
      <c r="A77" s="508">
        <f t="shared" si="0"/>
        <v>62</v>
      </c>
      <c r="B77" s="509"/>
      <c r="C77" s="1378"/>
      <c r="D77" s="1373"/>
      <c r="E77" s="1373"/>
      <c r="F77" s="1373"/>
      <c r="G77" s="1373"/>
      <c r="H77" s="1373"/>
      <c r="I77" s="1373"/>
      <c r="J77" s="1373"/>
      <c r="K77" s="1373"/>
      <c r="L77" s="1373"/>
      <c r="M77" s="1373"/>
      <c r="N77" s="1373"/>
      <c r="O77" s="1379"/>
      <c r="P77" s="341"/>
      <c r="Q77" s="340"/>
      <c r="R77" s="1373"/>
      <c r="S77" s="1373"/>
      <c r="T77" s="1373"/>
      <c r="U77" s="1373"/>
      <c r="V77" s="1373"/>
      <c r="W77" s="1373"/>
      <c r="X77" s="1373"/>
      <c r="Y77" s="1373"/>
      <c r="Z77" s="1373"/>
      <c r="AA77" s="1373"/>
      <c r="AB77" s="1373"/>
      <c r="AC77" s="1373"/>
      <c r="AD77" s="1373"/>
      <c r="AE77" s="1373"/>
      <c r="AF77" s="1373"/>
      <c r="AG77" s="1373"/>
      <c r="AH77" s="1373"/>
      <c r="AI77" s="805"/>
      <c r="AJ77" s="1370"/>
      <c r="AK77" s="1371"/>
      <c r="AL77" s="1371"/>
      <c r="AM77" s="1371"/>
      <c r="AN77" s="1371"/>
      <c r="AO77" s="1371"/>
      <c r="AP77" s="1372"/>
      <c r="AQ77" s="1375"/>
      <c r="AR77" s="1376"/>
      <c r="AS77" s="1376"/>
      <c r="AT77" s="1376"/>
      <c r="AU77" s="1376"/>
      <c r="AV77" s="1511"/>
    </row>
    <row r="78" spans="1:48" ht="25.05" hidden="1" customHeight="1" x14ac:dyDescent="0.45">
      <c r="A78" s="508">
        <f t="shared" si="0"/>
        <v>63</v>
      </c>
      <c r="B78" s="509"/>
      <c r="C78" s="1378"/>
      <c r="D78" s="1373"/>
      <c r="E78" s="1373"/>
      <c r="F78" s="1373"/>
      <c r="G78" s="1373"/>
      <c r="H78" s="1373"/>
      <c r="I78" s="1373"/>
      <c r="J78" s="1373"/>
      <c r="K78" s="1373"/>
      <c r="L78" s="1373"/>
      <c r="M78" s="1373"/>
      <c r="N78" s="1373"/>
      <c r="O78" s="1379"/>
      <c r="P78" s="341"/>
      <c r="Q78" s="340"/>
      <c r="R78" s="1373"/>
      <c r="S78" s="1373"/>
      <c r="T78" s="1373"/>
      <c r="U78" s="1373"/>
      <c r="V78" s="1373"/>
      <c r="W78" s="1373"/>
      <c r="X78" s="1373"/>
      <c r="Y78" s="1373"/>
      <c r="Z78" s="1373"/>
      <c r="AA78" s="1373"/>
      <c r="AB78" s="1373"/>
      <c r="AC78" s="1373"/>
      <c r="AD78" s="1373"/>
      <c r="AE78" s="1373"/>
      <c r="AF78" s="1373"/>
      <c r="AG78" s="1373"/>
      <c r="AH78" s="1373"/>
      <c r="AI78" s="805"/>
      <c r="AJ78" s="1370"/>
      <c r="AK78" s="1371"/>
      <c r="AL78" s="1371"/>
      <c r="AM78" s="1371"/>
      <c r="AN78" s="1371"/>
      <c r="AO78" s="1371"/>
      <c r="AP78" s="1372"/>
      <c r="AQ78" s="1375"/>
      <c r="AR78" s="1376"/>
      <c r="AS78" s="1376"/>
      <c r="AT78" s="1376"/>
      <c r="AU78" s="1376"/>
      <c r="AV78" s="1511"/>
    </row>
    <row r="79" spans="1:48" ht="25.05" hidden="1" customHeight="1" x14ac:dyDescent="0.45">
      <c r="A79" s="508">
        <f t="shared" si="0"/>
        <v>64</v>
      </c>
      <c r="B79" s="509"/>
      <c r="C79" s="1378"/>
      <c r="D79" s="1373"/>
      <c r="E79" s="1373"/>
      <c r="F79" s="1373"/>
      <c r="G79" s="1373"/>
      <c r="H79" s="1373"/>
      <c r="I79" s="1373"/>
      <c r="J79" s="1373"/>
      <c r="K79" s="1373"/>
      <c r="L79" s="1373"/>
      <c r="M79" s="1373"/>
      <c r="N79" s="1373"/>
      <c r="O79" s="1379"/>
      <c r="P79" s="341"/>
      <c r="Q79" s="340"/>
      <c r="R79" s="1373"/>
      <c r="S79" s="1373"/>
      <c r="T79" s="1373"/>
      <c r="U79" s="1373"/>
      <c r="V79" s="1373"/>
      <c r="W79" s="1373"/>
      <c r="X79" s="1373"/>
      <c r="Y79" s="1373"/>
      <c r="Z79" s="1373"/>
      <c r="AA79" s="1373"/>
      <c r="AB79" s="1373"/>
      <c r="AC79" s="1373"/>
      <c r="AD79" s="1373"/>
      <c r="AE79" s="1373"/>
      <c r="AF79" s="1373"/>
      <c r="AG79" s="1373"/>
      <c r="AH79" s="1373"/>
      <c r="AI79" s="805"/>
      <c r="AJ79" s="1370"/>
      <c r="AK79" s="1371"/>
      <c r="AL79" s="1371"/>
      <c r="AM79" s="1371"/>
      <c r="AN79" s="1371"/>
      <c r="AO79" s="1371"/>
      <c r="AP79" s="1372"/>
      <c r="AQ79" s="1375"/>
      <c r="AR79" s="1376"/>
      <c r="AS79" s="1376"/>
      <c r="AT79" s="1376"/>
      <c r="AU79" s="1376"/>
      <c r="AV79" s="1511"/>
    </row>
    <row r="80" spans="1:48" ht="25.05" hidden="1" customHeight="1" x14ac:dyDescent="0.45">
      <c r="A80" s="508">
        <f t="shared" si="0"/>
        <v>65</v>
      </c>
      <c r="B80" s="509"/>
      <c r="C80" s="1378"/>
      <c r="D80" s="1373"/>
      <c r="E80" s="1373"/>
      <c r="F80" s="1373"/>
      <c r="G80" s="1373"/>
      <c r="H80" s="1373"/>
      <c r="I80" s="1373"/>
      <c r="J80" s="1373"/>
      <c r="K80" s="1373"/>
      <c r="L80" s="1373"/>
      <c r="M80" s="1373"/>
      <c r="N80" s="1373"/>
      <c r="O80" s="1379"/>
      <c r="P80" s="341"/>
      <c r="Q80" s="340"/>
      <c r="R80" s="1373"/>
      <c r="S80" s="1373"/>
      <c r="T80" s="1373"/>
      <c r="U80" s="1373"/>
      <c r="V80" s="1373"/>
      <c r="W80" s="1373"/>
      <c r="X80" s="1373"/>
      <c r="Y80" s="1373"/>
      <c r="Z80" s="1373"/>
      <c r="AA80" s="1373"/>
      <c r="AB80" s="1373"/>
      <c r="AC80" s="1373"/>
      <c r="AD80" s="1373"/>
      <c r="AE80" s="1373"/>
      <c r="AF80" s="1373"/>
      <c r="AG80" s="1373"/>
      <c r="AH80" s="1373"/>
      <c r="AI80" s="805"/>
      <c r="AJ80" s="1370"/>
      <c r="AK80" s="1371"/>
      <c r="AL80" s="1371"/>
      <c r="AM80" s="1371"/>
      <c r="AN80" s="1371"/>
      <c r="AO80" s="1371"/>
      <c r="AP80" s="1372"/>
      <c r="AQ80" s="1375"/>
      <c r="AR80" s="1376"/>
      <c r="AS80" s="1376"/>
      <c r="AT80" s="1376"/>
      <c r="AU80" s="1376"/>
      <c r="AV80" s="1511"/>
    </row>
    <row r="81" spans="1:48" ht="25.05" hidden="1" customHeight="1" x14ac:dyDescent="0.45">
      <c r="A81" s="508">
        <f t="shared" si="0"/>
        <v>66</v>
      </c>
      <c r="B81" s="509"/>
      <c r="C81" s="1378"/>
      <c r="D81" s="1373"/>
      <c r="E81" s="1373"/>
      <c r="F81" s="1373"/>
      <c r="G81" s="1373"/>
      <c r="H81" s="1373"/>
      <c r="I81" s="1373"/>
      <c r="J81" s="1373"/>
      <c r="K81" s="1373"/>
      <c r="L81" s="1373"/>
      <c r="M81" s="1373"/>
      <c r="N81" s="1373"/>
      <c r="O81" s="1379"/>
      <c r="P81" s="341"/>
      <c r="Q81" s="340"/>
      <c r="R81" s="1373"/>
      <c r="S81" s="1373"/>
      <c r="T81" s="1373"/>
      <c r="U81" s="1373"/>
      <c r="V81" s="1373"/>
      <c r="W81" s="1373"/>
      <c r="X81" s="1373"/>
      <c r="Y81" s="1373"/>
      <c r="Z81" s="1373"/>
      <c r="AA81" s="1373"/>
      <c r="AB81" s="1373"/>
      <c r="AC81" s="1373"/>
      <c r="AD81" s="1373"/>
      <c r="AE81" s="1373"/>
      <c r="AF81" s="1373"/>
      <c r="AG81" s="1373"/>
      <c r="AH81" s="1373"/>
      <c r="AI81" s="805"/>
      <c r="AJ81" s="1370"/>
      <c r="AK81" s="1371"/>
      <c r="AL81" s="1371"/>
      <c r="AM81" s="1371"/>
      <c r="AN81" s="1371"/>
      <c r="AO81" s="1371"/>
      <c r="AP81" s="1372"/>
      <c r="AQ81" s="1375"/>
      <c r="AR81" s="1376"/>
      <c r="AS81" s="1376"/>
      <c r="AT81" s="1376"/>
      <c r="AU81" s="1376"/>
      <c r="AV81" s="1511"/>
    </row>
    <row r="82" spans="1:48" ht="25.05" hidden="1" customHeight="1" x14ac:dyDescent="0.45">
      <c r="A82" s="508">
        <f t="shared" ref="A82:A145" si="1">+A81+1</f>
        <v>67</v>
      </c>
      <c r="B82" s="509"/>
      <c r="C82" s="1378"/>
      <c r="D82" s="1373"/>
      <c r="E82" s="1373"/>
      <c r="F82" s="1373"/>
      <c r="G82" s="1373"/>
      <c r="H82" s="1373"/>
      <c r="I82" s="1373"/>
      <c r="J82" s="1373"/>
      <c r="K82" s="1373"/>
      <c r="L82" s="1373"/>
      <c r="M82" s="1373"/>
      <c r="N82" s="1373"/>
      <c r="O82" s="1379"/>
      <c r="P82" s="341"/>
      <c r="Q82" s="340"/>
      <c r="R82" s="1373"/>
      <c r="S82" s="1373"/>
      <c r="T82" s="1373"/>
      <c r="U82" s="1373"/>
      <c r="V82" s="1373"/>
      <c r="W82" s="1373"/>
      <c r="X82" s="1373"/>
      <c r="Y82" s="1373"/>
      <c r="Z82" s="1373"/>
      <c r="AA82" s="1373"/>
      <c r="AB82" s="1373"/>
      <c r="AC82" s="1373"/>
      <c r="AD82" s="1373"/>
      <c r="AE82" s="1373"/>
      <c r="AF82" s="1373"/>
      <c r="AG82" s="1373"/>
      <c r="AH82" s="1373"/>
      <c r="AI82" s="805"/>
      <c r="AJ82" s="1370"/>
      <c r="AK82" s="1371"/>
      <c r="AL82" s="1371"/>
      <c r="AM82" s="1371"/>
      <c r="AN82" s="1371"/>
      <c r="AO82" s="1371"/>
      <c r="AP82" s="1372"/>
      <c r="AQ82" s="1375"/>
      <c r="AR82" s="1376"/>
      <c r="AS82" s="1376"/>
      <c r="AT82" s="1376"/>
      <c r="AU82" s="1376"/>
      <c r="AV82" s="1511"/>
    </row>
    <row r="83" spans="1:48" ht="25.05" hidden="1" customHeight="1" x14ac:dyDescent="0.45">
      <c r="A83" s="508">
        <f t="shared" si="1"/>
        <v>68</v>
      </c>
      <c r="B83" s="509"/>
      <c r="C83" s="1378"/>
      <c r="D83" s="1373"/>
      <c r="E83" s="1373"/>
      <c r="F83" s="1373"/>
      <c r="G83" s="1373"/>
      <c r="H83" s="1373"/>
      <c r="I83" s="1373"/>
      <c r="J83" s="1373"/>
      <c r="K83" s="1373"/>
      <c r="L83" s="1373"/>
      <c r="M83" s="1373"/>
      <c r="N83" s="1373"/>
      <c r="O83" s="1379"/>
      <c r="P83" s="341"/>
      <c r="Q83" s="340"/>
      <c r="R83" s="1373"/>
      <c r="S83" s="1373"/>
      <c r="T83" s="1373"/>
      <c r="U83" s="1373"/>
      <c r="V83" s="1373"/>
      <c r="W83" s="1373"/>
      <c r="X83" s="1373"/>
      <c r="Y83" s="1373"/>
      <c r="Z83" s="1373"/>
      <c r="AA83" s="1373"/>
      <c r="AB83" s="1373"/>
      <c r="AC83" s="1373"/>
      <c r="AD83" s="1373"/>
      <c r="AE83" s="1373"/>
      <c r="AF83" s="1373"/>
      <c r="AG83" s="1373"/>
      <c r="AH83" s="1373"/>
      <c r="AI83" s="805"/>
      <c r="AJ83" s="1370"/>
      <c r="AK83" s="1371"/>
      <c r="AL83" s="1371"/>
      <c r="AM83" s="1371"/>
      <c r="AN83" s="1371"/>
      <c r="AO83" s="1371"/>
      <c r="AP83" s="1372"/>
      <c r="AQ83" s="1375"/>
      <c r="AR83" s="1376"/>
      <c r="AS83" s="1376"/>
      <c r="AT83" s="1376"/>
      <c r="AU83" s="1376"/>
      <c r="AV83" s="1511"/>
    </row>
    <row r="84" spans="1:48" ht="25.05" hidden="1" customHeight="1" x14ac:dyDescent="0.45">
      <c r="A84" s="508">
        <f t="shared" si="1"/>
        <v>69</v>
      </c>
      <c r="B84" s="509"/>
      <c r="C84" s="1378"/>
      <c r="D84" s="1373"/>
      <c r="E84" s="1373"/>
      <c r="F84" s="1373"/>
      <c r="G84" s="1373"/>
      <c r="H84" s="1373"/>
      <c r="I84" s="1373"/>
      <c r="J84" s="1373"/>
      <c r="K84" s="1373"/>
      <c r="L84" s="1373"/>
      <c r="M84" s="1373"/>
      <c r="N84" s="1373"/>
      <c r="O84" s="1379"/>
      <c r="P84" s="341"/>
      <c r="Q84" s="340"/>
      <c r="R84" s="1373"/>
      <c r="S84" s="1373"/>
      <c r="T84" s="1373"/>
      <c r="U84" s="1373"/>
      <c r="V84" s="1373"/>
      <c r="W84" s="1373"/>
      <c r="X84" s="1373"/>
      <c r="Y84" s="1373"/>
      <c r="Z84" s="1373"/>
      <c r="AA84" s="1373"/>
      <c r="AB84" s="1373"/>
      <c r="AC84" s="1373"/>
      <c r="AD84" s="1373"/>
      <c r="AE84" s="1373"/>
      <c r="AF84" s="1373"/>
      <c r="AG84" s="1373"/>
      <c r="AH84" s="1373"/>
      <c r="AI84" s="805"/>
      <c r="AJ84" s="1370"/>
      <c r="AK84" s="1371"/>
      <c r="AL84" s="1371"/>
      <c r="AM84" s="1371"/>
      <c r="AN84" s="1371"/>
      <c r="AO84" s="1371"/>
      <c r="AP84" s="1372"/>
      <c r="AQ84" s="1375"/>
      <c r="AR84" s="1376"/>
      <c r="AS84" s="1376"/>
      <c r="AT84" s="1376"/>
      <c r="AU84" s="1376"/>
      <c r="AV84" s="1511"/>
    </row>
    <row r="85" spans="1:48" ht="25.05" hidden="1" customHeight="1" x14ac:dyDescent="0.45">
      <c r="A85" s="508">
        <f t="shared" si="1"/>
        <v>70</v>
      </c>
      <c r="B85" s="509"/>
      <c r="C85" s="1378"/>
      <c r="D85" s="1373"/>
      <c r="E85" s="1373"/>
      <c r="F85" s="1373"/>
      <c r="G85" s="1373"/>
      <c r="H85" s="1373"/>
      <c r="I85" s="1373"/>
      <c r="J85" s="1373"/>
      <c r="K85" s="1373"/>
      <c r="L85" s="1373"/>
      <c r="M85" s="1373"/>
      <c r="N85" s="1373"/>
      <c r="O85" s="1379"/>
      <c r="P85" s="341"/>
      <c r="Q85" s="340"/>
      <c r="R85" s="1373"/>
      <c r="S85" s="1373"/>
      <c r="T85" s="1373"/>
      <c r="U85" s="1373"/>
      <c r="V85" s="1373"/>
      <c r="W85" s="1373"/>
      <c r="X85" s="1373"/>
      <c r="Y85" s="1373"/>
      <c r="Z85" s="1373"/>
      <c r="AA85" s="1373"/>
      <c r="AB85" s="1373"/>
      <c r="AC85" s="1373"/>
      <c r="AD85" s="1373"/>
      <c r="AE85" s="1373"/>
      <c r="AF85" s="1373"/>
      <c r="AG85" s="1373"/>
      <c r="AH85" s="1373"/>
      <c r="AI85" s="805"/>
      <c r="AJ85" s="1370"/>
      <c r="AK85" s="1371"/>
      <c r="AL85" s="1371"/>
      <c r="AM85" s="1371"/>
      <c r="AN85" s="1371"/>
      <c r="AO85" s="1371"/>
      <c r="AP85" s="1372"/>
      <c r="AQ85" s="1375"/>
      <c r="AR85" s="1376"/>
      <c r="AS85" s="1376"/>
      <c r="AT85" s="1376"/>
      <c r="AU85" s="1376"/>
      <c r="AV85" s="1511"/>
    </row>
    <row r="86" spans="1:48" ht="25.05" hidden="1" customHeight="1" x14ac:dyDescent="0.45">
      <c r="A86" s="508">
        <f t="shared" si="1"/>
        <v>71</v>
      </c>
      <c r="B86" s="509"/>
      <c r="C86" s="1378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9"/>
      <c r="P86" s="341"/>
      <c r="Q86" s="340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805"/>
      <c r="AJ86" s="1370"/>
      <c r="AK86" s="1371"/>
      <c r="AL86" s="1371"/>
      <c r="AM86" s="1371"/>
      <c r="AN86" s="1371"/>
      <c r="AO86" s="1371"/>
      <c r="AP86" s="1372"/>
      <c r="AQ86" s="1375"/>
      <c r="AR86" s="1376"/>
      <c r="AS86" s="1376"/>
      <c r="AT86" s="1376"/>
      <c r="AU86" s="1376"/>
      <c r="AV86" s="1511"/>
    </row>
    <row r="87" spans="1:48" ht="25.05" hidden="1" customHeight="1" x14ac:dyDescent="0.45">
      <c r="A87" s="508">
        <f t="shared" si="1"/>
        <v>72</v>
      </c>
      <c r="B87" s="509"/>
      <c r="C87" s="1378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9"/>
      <c r="P87" s="341"/>
      <c r="Q87" s="340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805"/>
      <c r="AJ87" s="1370"/>
      <c r="AK87" s="1371"/>
      <c r="AL87" s="1371"/>
      <c r="AM87" s="1371"/>
      <c r="AN87" s="1371"/>
      <c r="AO87" s="1371"/>
      <c r="AP87" s="1372"/>
      <c r="AQ87" s="1375"/>
      <c r="AR87" s="1376"/>
      <c r="AS87" s="1376"/>
      <c r="AT87" s="1376"/>
      <c r="AU87" s="1376"/>
      <c r="AV87" s="1511"/>
    </row>
    <row r="88" spans="1:48" ht="25.05" hidden="1" customHeight="1" x14ac:dyDescent="0.45">
      <c r="A88" s="508">
        <f t="shared" si="1"/>
        <v>73</v>
      </c>
      <c r="B88" s="509"/>
      <c r="C88" s="1378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9"/>
      <c r="P88" s="341"/>
      <c r="Q88" s="340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805"/>
      <c r="AJ88" s="1370"/>
      <c r="AK88" s="1371"/>
      <c r="AL88" s="1371"/>
      <c r="AM88" s="1371"/>
      <c r="AN88" s="1371"/>
      <c r="AO88" s="1371"/>
      <c r="AP88" s="1372"/>
      <c r="AQ88" s="1375"/>
      <c r="AR88" s="1376"/>
      <c r="AS88" s="1376"/>
      <c r="AT88" s="1376"/>
      <c r="AU88" s="1376"/>
      <c r="AV88" s="1511"/>
    </row>
    <row r="89" spans="1:48" ht="25.05" hidden="1" customHeight="1" x14ac:dyDescent="0.45">
      <c r="A89" s="508">
        <f t="shared" si="1"/>
        <v>74</v>
      </c>
      <c r="B89" s="509"/>
      <c r="C89" s="1378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9"/>
      <c r="P89" s="341"/>
      <c r="Q89" s="340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805"/>
      <c r="AJ89" s="1370"/>
      <c r="AK89" s="1371"/>
      <c r="AL89" s="1371"/>
      <c r="AM89" s="1371"/>
      <c r="AN89" s="1371"/>
      <c r="AO89" s="1371"/>
      <c r="AP89" s="1372"/>
      <c r="AQ89" s="1375"/>
      <c r="AR89" s="1376"/>
      <c r="AS89" s="1376"/>
      <c r="AT89" s="1376"/>
      <c r="AU89" s="1376"/>
      <c r="AV89" s="1511"/>
    </row>
    <row r="90" spans="1:48" ht="25.05" hidden="1" customHeight="1" x14ac:dyDescent="0.45">
      <c r="A90" s="508">
        <f t="shared" si="1"/>
        <v>75</v>
      </c>
      <c r="B90" s="509"/>
      <c r="C90" s="1378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9"/>
      <c r="P90" s="341"/>
      <c r="Q90" s="340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805"/>
      <c r="AJ90" s="1370"/>
      <c r="AK90" s="1371"/>
      <c r="AL90" s="1371"/>
      <c r="AM90" s="1371"/>
      <c r="AN90" s="1371"/>
      <c r="AO90" s="1371"/>
      <c r="AP90" s="1372"/>
      <c r="AQ90" s="1375"/>
      <c r="AR90" s="1376"/>
      <c r="AS90" s="1376"/>
      <c r="AT90" s="1376"/>
      <c r="AU90" s="1376"/>
      <c r="AV90" s="1511"/>
    </row>
    <row r="91" spans="1:48" ht="25.05" hidden="1" customHeight="1" x14ac:dyDescent="0.45">
      <c r="A91" s="508">
        <f t="shared" si="1"/>
        <v>76</v>
      </c>
      <c r="B91" s="509"/>
      <c r="C91" s="1378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9"/>
      <c r="P91" s="341"/>
      <c r="Q91" s="340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805"/>
      <c r="AJ91" s="1370"/>
      <c r="AK91" s="1371"/>
      <c r="AL91" s="1371"/>
      <c r="AM91" s="1371"/>
      <c r="AN91" s="1371"/>
      <c r="AO91" s="1371"/>
      <c r="AP91" s="1372"/>
      <c r="AQ91" s="1375"/>
      <c r="AR91" s="1376"/>
      <c r="AS91" s="1376"/>
      <c r="AT91" s="1376"/>
      <c r="AU91" s="1376"/>
      <c r="AV91" s="1511"/>
    </row>
    <row r="92" spans="1:48" ht="25.05" hidden="1" customHeight="1" x14ac:dyDescent="0.45">
      <c r="A92" s="508">
        <f t="shared" si="1"/>
        <v>77</v>
      </c>
      <c r="B92" s="509"/>
      <c r="C92" s="1378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9"/>
      <c r="P92" s="341"/>
      <c r="Q92" s="340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805"/>
      <c r="AJ92" s="1370"/>
      <c r="AK92" s="1371"/>
      <c r="AL92" s="1371"/>
      <c r="AM92" s="1371"/>
      <c r="AN92" s="1371"/>
      <c r="AO92" s="1371"/>
      <c r="AP92" s="1372"/>
      <c r="AQ92" s="1375"/>
      <c r="AR92" s="1376"/>
      <c r="AS92" s="1376"/>
      <c r="AT92" s="1376"/>
      <c r="AU92" s="1376"/>
      <c r="AV92" s="1511"/>
    </row>
    <row r="93" spans="1:48" ht="25.05" hidden="1" customHeight="1" x14ac:dyDescent="0.45">
      <c r="A93" s="508">
        <f t="shared" si="1"/>
        <v>78</v>
      </c>
      <c r="B93" s="509"/>
      <c r="C93" s="1378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9"/>
      <c r="P93" s="341"/>
      <c r="Q93" s="340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805"/>
      <c r="AJ93" s="1370"/>
      <c r="AK93" s="1371"/>
      <c r="AL93" s="1371"/>
      <c r="AM93" s="1371"/>
      <c r="AN93" s="1371"/>
      <c r="AO93" s="1371"/>
      <c r="AP93" s="1372"/>
      <c r="AQ93" s="1375"/>
      <c r="AR93" s="1376"/>
      <c r="AS93" s="1376"/>
      <c r="AT93" s="1376"/>
      <c r="AU93" s="1376"/>
      <c r="AV93" s="1511"/>
    </row>
    <row r="94" spans="1:48" ht="25.05" hidden="1" customHeight="1" x14ac:dyDescent="0.45">
      <c r="A94" s="508">
        <f t="shared" si="1"/>
        <v>79</v>
      </c>
      <c r="B94" s="509"/>
      <c r="C94" s="1378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9"/>
      <c r="P94" s="341"/>
      <c r="Q94" s="340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805"/>
      <c r="AJ94" s="1370"/>
      <c r="AK94" s="1371"/>
      <c r="AL94" s="1371"/>
      <c r="AM94" s="1371"/>
      <c r="AN94" s="1371"/>
      <c r="AO94" s="1371"/>
      <c r="AP94" s="1372"/>
      <c r="AQ94" s="1375"/>
      <c r="AR94" s="1376"/>
      <c r="AS94" s="1376"/>
      <c r="AT94" s="1376"/>
      <c r="AU94" s="1376"/>
      <c r="AV94" s="1511"/>
    </row>
    <row r="95" spans="1:48" ht="25.05" hidden="1" customHeight="1" x14ac:dyDescent="0.45">
      <c r="A95" s="508">
        <f t="shared" si="1"/>
        <v>80</v>
      </c>
      <c r="B95" s="509"/>
      <c r="C95" s="1378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9"/>
      <c r="P95" s="341"/>
      <c r="Q95" s="340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805"/>
      <c r="AJ95" s="1370"/>
      <c r="AK95" s="1371"/>
      <c r="AL95" s="1371"/>
      <c r="AM95" s="1371"/>
      <c r="AN95" s="1371"/>
      <c r="AO95" s="1371"/>
      <c r="AP95" s="1372"/>
      <c r="AQ95" s="1375"/>
      <c r="AR95" s="1376"/>
      <c r="AS95" s="1376"/>
      <c r="AT95" s="1376"/>
      <c r="AU95" s="1376"/>
      <c r="AV95" s="1511"/>
    </row>
    <row r="96" spans="1:48" ht="25.05" hidden="1" customHeight="1" x14ac:dyDescent="0.45">
      <c r="A96" s="508">
        <f t="shared" si="1"/>
        <v>81</v>
      </c>
      <c r="B96" s="509"/>
      <c r="C96" s="1378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9"/>
      <c r="P96" s="341"/>
      <c r="Q96" s="340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805"/>
      <c r="AJ96" s="1370"/>
      <c r="AK96" s="1371"/>
      <c r="AL96" s="1371"/>
      <c r="AM96" s="1371"/>
      <c r="AN96" s="1371"/>
      <c r="AO96" s="1371"/>
      <c r="AP96" s="1372"/>
      <c r="AQ96" s="1375"/>
      <c r="AR96" s="1376"/>
      <c r="AS96" s="1376"/>
      <c r="AT96" s="1376"/>
      <c r="AU96" s="1376"/>
      <c r="AV96" s="1511"/>
    </row>
    <row r="97" spans="1:48" ht="25.05" hidden="1" customHeight="1" x14ac:dyDescent="0.45">
      <c r="A97" s="508">
        <f t="shared" si="1"/>
        <v>82</v>
      </c>
      <c r="B97" s="509"/>
      <c r="C97" s="1378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9"/>
      <c r="P97" s="341"/>
      <c r="Q97" s="340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805"/>
      <c r="AJ97" s="1370"/>
      <c r="AK97" s="1371"/>
      <c r="AL97" s="1371"/>
      <c r="AM97" s="1371"/>
      <c r="AN97" s="1371"/>
      <c r="AO97" s="1371"/>
      <c r="AP97" s="1372"/>
      <c r="AQ97" s="1375"/>
      <c r="AR97" s="1376"/>
      <c r="AS97" s="1376"/>
      <c r="AT97" s="1376"/>
      <c r="AU97" s="1376"/>
      <c r="AV97" s="1511"/>
    </row>
    <row r="98" spans="1:48" ht="25.05" hidden="1" customHeight="1" x14ac:dyDescent="0.45">
      <c r="A98" s="508">
        <f t="shared" si="1"/>
        <v>83</v>
      </c>
      <c r="B98" s="509"/>
      <c r="C98" s="1378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9"/>
      <c r="P98" s="341"/>
      <c r="Q98" s="340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805"/>
      <c r="AJ98" s="1370"/>
      <c r="AK98" s="1371"/>
      <c r="AL98" s="1371"/>
      <c r="AM98" s="1371"/>
      <c r="AN98" s="1371"/>
      <c r="AO98" s="1371"/>
      <c r="AP98" s="1372"/>
      <c r="AQ98" s="1375"/>
      <c r="AR98" s="1376"/>
      <c r="AS98" s="1376"/>
      <c r="AT98" s="1376"/>
      <c r="AU98" s="1376"/>
      <c r="AV98" s="1511"/>
    </row>
    <row r="99" spans="1:48" ht="25.05" hidden="1" customHeight="1" x14ac:dyDescent="0.45">
      <c r="A99" s="508">
        <f t="shared" si="1"/>
        <v>84</v>
      </c>
      <c r="B99" s="509"/>
      <c r="C99" s="1378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9"/>
      <c r="P99" s="341"/>
      <c r="Q99" s="340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805"/>
      <c r="AJ99" s="1370"/>
      <c r="AK99" s="1371"/>
      <c r="AL99" s="1371"/>
      <c r="AM99" s="1371"/>
      <c r="AN99" s="1371"/>
      <c r="AO99" s="1371"/>
      <c r="AP99" s="1372"/>
      <c r="AQ99" s="1375"/>
      <c r="AR99" s="1376"/>
      <c r="AS99" s="1376"/>
      <c r="AT99" s="1376"/>
      <c r="AU99" s="1376"/>
      <c r="AV99" s="1511"/>
    </row>
    <row r="100" spans="1:48" ht="25.05" hidden="1" customHeight="1" x14ac:dyDescent="0.45">
      <c r="A100" s="508">
        <f t="shared" si="1"/>
        <v>85</v>
      </c>
      <c r="B100" s="509"/>
      <c r="C100" s="1378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9"/>
      <c r="P100" s="341"/>
      <c r="Q100" s="340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805"/>
      <c r="AJ100" s="1370"/>
      <c r="AK100" s="1371"/>
      <c r="AL100" s="1371"/>
      <c r="AM100" s="1371"/>
      <c r="AN100" s="1371"/>
      <c r="AO100" s="1371"/>
      <c r="AP100" s="1372"/>
      <c r="AQ100" s="1375"/>
      <c r="AR100" s="1376"/>
      <c r="AS100" s="1376"/>
      <c r="AT100" s="1376"/>
      <c r="AU100" s="1376"/>
      <c r="AV100" s="1511"/>
    </row>
    <row r="101" spans="1:48" ht="25.05" hidden="1" customHeight="1" x14ac:dyDescent="0.45">
      <c r="A101" s="508">
        <f t="shared" si="1"/>
        <v>86</v>
      </c>
      <c r="B101" s="509"/>
      <c r="C101" s="1378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9"/>
      <c r="P101" s="341"/>
      <c r="Q101" s="340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805"/>
      <c r="AJ101" s="1370"/>
      <c r="AK101" s="1371"/>
      <c r="AL101" s="1371"/>
      <c r="AM101" s="1371"/>
      <c r="AN101" s="1371"/>
      <c r="AO101" s="1371"/>
      <c r="AP101" s="1372"/>
      <c r="AQ101" s="1375"/>
      <c r="AR101" s="1376"/>
      <c r="AS101" s="1376"/>
      <c r="AT101" s="1376"/>
      <c r="AU101" s="1376"/>
      <c r="AV101" s="1511"/>
    </row>
    <row r="102" spans="1:48" ht="25.05" hidden="1" customHeight="1" x14ac:dyDescent="0.45">
      <c r="A102" s="508">
        <f t="shared" si="1"/>
        <v>87</v>
      </c>
      <c r="B102" s="509"/>
      <c r="C102" s="1378"/>
      <c r="D102" s="1373"/>
      <c r="E102" s="1373"/>
      <c r="F102" s="1373"/>
      <c r="G102" s="1373"/>
      <c r="H102" s="1373"/>
      <c r="I102" s="1373"/>
      <c r="J102" s="1373"/>
      <c r="K102" s="1373"/>
      <c r="L102" s="1373"/>
      <c r="M102" s="1373"/>
      <c r="N102" s="1373"/>
      <c r="O102" s="1379"/>
      <c r="P102" s="341"/>
      <c r="Q102" s="340"/>
      <c r="R102" s="1373"/>
      <c r="S102" s="1373"/>
      <c r="T102" s="1373"/>
      <c r="U102" s="1373"/>
      <c r="V102" s="1373"/>
      <c r="W102" s="1373"/>
      <c r="X102" s="1373"/>
      <c r="Y102" s="1373"/>
      <c r="Z102" s="1373"/>
      <c r="AA102" s="1373"/>
      <c r="AB102" s="1373"/>
      <c r="AC102" s="1373"/>
      <c r="AD102" s="1373"/>
      <c r="AE102" s="1373"/>
      <c r="AF102" s="1373"/>
      <c r="AG102" s="1373"/>
      <c r="AH102" s="1373"/>
      <c r="AI102" s="805"/>
      <c r="AJ102" s="1370"/>
      <c r="AK102" s="1371"/>
      <c r="AL102" s="1371"/>
      <c r="AM102" s="1371"/>
      <c r="AN102" s="1371"/>
      <c r="AO102" s="1371"/>
      <c r="AP102" s="1372"/>
      <c r="AQ102" s="1375"/>
      <c r="AR102" s="1376"/>
      <c r="AS102" s="1376"/>
      <c r="AT102" s="1376"/>
      <c r="AU102" s="1376"/>
      <c r="AV102" s="1511"/>
    </row>
    <row r="103" spans="1:48" ht="25.05" hidden="1" customHeight="1" x14ac:dyDescent="0.45">
      <c r="A103" s="508">
        <f t="shared" si="1"/>
        <v>88</v>
      </c>
      <c r="B103" s="509"/>
      <c r="C103" s="1378"/>
      <c r="D103" s="1373"/>
      <c r="E103" s="1373"/>
      <c r="F103" s="1373"/>
      <c r="G103" s="1373"/>
      <c r="H103" s="1373"/>
      <c r="I103" s="1373"/>
      <c r="J103" s="1373"/>
      <c r="K103" s="1373"/>
      <c r="L103" s="1373"/>
      <c r="M103" s="1373"/>
      <c r="N103" s="1373"/>
      <c r="O103" s="1379"/>
      <c r="P103" s="341"/>
      <c r="Q103" s="340"/>
      <c r="R103" s="1373"/>
      <c r="S103" s="1373"/>
      <c r="T103" s="1373"/>
      <c r="U103" s="1373"/>
      <c r="V103" s="1373"/>
      <c r="W103" s="1373"/>
      <c r="X103" s="1373"/>
      <c r="Y103" s="1373"/>
      <c r="Z103" s="1373"/>
      <c r="AA103" s="1373"/>
      <c r="AB103" s="1373"/>
      <c r="AC103" s="1373"/>
      <c r="AD103" s="1373"/>
      <c r="AE103" s="1373"/>
      <c r="AF103" s="1373"/>
      <c r="AG103" s="1373"/>
      <c r="AH103" s="1373"/>
      <c r="AI103" s="805"/>
      <c r="AJ103" s="1370"/>
      <c r="AK103" s="1371"/>
      <c r="AL103" s="1371"/>
      <c r="AM103" s="1371"/>
      <c r="AN103" s="1371"/>
      <c r="AO103" s="1371"/>
      <c r="AP103" s="1372"/>
      <c r="AQ103" s="1375"/>
      <c r="AR103" s="1376"/>
      <c r="AS103" s="1376"/>
      <c r="AT103" s="1376"/>
      <c r="AU103" s="1376"/>
      <c r="AV103" s="1511"/>
    </row>
    <row r="104" spans="1:48" ht="25.05" hidden="1" customHeight="1" x14ac:dyDescent="0.45">
      <c r="A104" s="508">
        <f t="shared" si="1"/>
        <v>89</v>
      </c>
      <c r="B104" s="509"/>
      <c r="C104" s="1378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9"/>
      <c r="P104" s="341"/>
      <c r="Q104" s="340"/>
      <c r="R104" s="1373"/>
      <c r="S104" s="1373"/>
      <c r="T104" s="1373"/>
      <c r="U104" s="1373"/>
      <c r="V104" s="1373"/>
      <c r="W104" s="1373"/>
      <c r="X104" s="1373"/>
      <c r="Y104" s="1373"/>
      <c r="Z104" s="1373"/>
      <c r="AA104" s="1373"/>
      <c r="AB104" s="1373"/>
      <c r="AC104" s="1373"/>
      <c r="AD104" s="1373"/>
      <c r="AE104" s="1373"/>
      <c r="AF104" s="1373"/>
      <c r="AG104" s="1373"/>
      <c r="AH104" s="1373"/>
      <c r="AI104" s="805"/>
      <c r="AJ104" s="1370"/>
      <c r="AK104" s="1371"/>
      <c r="AL104" s="1371"/>
      <c r="AM104" s="1371"/>
      <c r="AN104" s="1371"/>
      <c r="AO104" s="1371"/>
      <c r="AP104" s="1372"/>
      <c r="AQ104" s="1375"/>
      <c r="AR104" s="1376"/>
      <c r="AS104" s="1376"/>
      <c r="AT104" s="1376"/>
      <c r="AU104" s="1376"/>
      <c r="AV104" s="1511"/>
    </row>
    <row r="105" spans="1:48" ht="25.05" hidden="1" customHeight="1" x14ac:dyDescent="0.45">
      <c r="A105" s="508">
        <f t="shared" si="1"/>
        <v>90</v>
      </c>
      <c r="B105" s="509"/>
      <c r="C105" s="1378"/>
      <c r="D105" s="1373"/>
      <c r="E105" s="1373"/>
      <c r="F105" s="1373"/>
      <c r="G105" s="1373"/>
      <c r="H105" s="1373"/>
      <c r="I105" s="1373"/>
      <c r="J105" s="1373"/>
      <c r="K105" s="1373"/>
      <c r="L105" s="1373"/>
      <c r="M105" s="1373"/>
      <c r="N105" s="1373"/>
      <c r="O105" s="1379"/>
      <c r="P105" s="341"/>
      <c r="Q105" s="340"/>
      <c r="R105" s="1373"/>
      <c r="S105" s="1373"/>
      <c r="T105" s="1373"/>
      <c r="U105" s="1373"/>
      <c r="V105" s="1373"/>
      <c r="W105" s="1373"/>
      <c r="X105" s="1373"/>
      <c r="Y105" s="1373"/>
      <c r="Z105" s="1373"/>
      <c r="AA105" s="1373"/>
      <c r="AB105" s="1373"/>
      <c r="AC105" s="1373"/>
      <c r="AD105" s="1373"/>
      <c r="AE105" s="1373"/>
      <c r="AF105" s="1373"/>
      <c r="AG105" s="1373"/>
      <c r="AH105" s="1373"/>
      <c r="AI105" s="805"/>
      <c r="AJ105" s="1370"/>
      <c r="AK105" s="1371"/>
      <c r="AL105" s="1371"/>
      <c r="AM105" s="1371"/>
      <c r="AN105" s="1371"/>
      <c r="AO105" s="1371"/>
      <c r="AP105" s="1372"/>
      <c r="AQ105" s="1375"/>
      <c r="AR105" s="1376"/>
      <c r="AS105" s="1376"/>
      <c r="AT105" s="1376"/>
      <c r="AU105" s="1376"/>
      <c r="AV105" s="1511"/>
    </row>
    <row r="106" spans="1:48" ht="25.05" hidden="1" customHeight="1" x14ac:dyDescent="0.45">
      <c r="A106" s="508">
        <f t="shared" si="1"/>
        <v>91</v>
      </c>
      <c r="B106" s="509"/>
      <c r="C106" s="1378"/>
      <c r="D106" s="1373"/>
      <c r="E106" s="1373"/>
      <c r="F106" s="1373"/>
      <c r="G106" s="1373"/>
      <c r="H106" s="1373"/>
      <c r="I106" s="1373"/>
      <c r="J106" s="1373"/>
      <c r="K106" s="1373"/>
      <c r="L106" s="1373"/>
      <c r="M106" s="1373"/>
      <c r="N106" s="1373"/>
      <c r="O106" s="1379"/>
      <c r="P106" s="341"/>
      <c r="Q106" s="340"/>
      <c r="R106" s="1373"/>
      <c r="S106" s="1373"/>
      <c r="T106" s="1373"/>
      <c r="U106" s="1373"/>
      <c r="V106" s="1373"/>
      <c r="W106" s="1373"/>
      <c r="X106" s="1373"/>
      <c r="Y106" s="1373"/>
      <c r="Z106" s="1373"/>
      <c r="AA106" s="1373"/>
      <c r="AB106" s="1373"/>
      <c r="AC106" s="1373"/>
      <c r="AD106" s="1373"/>
      <c r="AE106" s="1373"/>
      <c r="AF106" s="1373"/>
      <c r="AG106" s="1373"/>
      <c r="AH106" s="1373"/>
      <c r="AI106" s="805"/>
      <c r="AJ106" s="1370"/>
      <c r="AK106" s="1371"/>
      <c r="AL106" s="1371"/>
      <c r="AM106" s="1371"/>
      <c r="AN106" s="1371"/>
      <c r="AO106" s="1371"/>
      <c r="AP106" s="1372"/>
      <c r="AQ106" s="1375"/>
      <c r="AR106" s="1376"/>
      <c r="AS106" s="1376"/>
      <c r="AT106" s="1376"/>
      <c r="AU106" s="1376"/>
      <c r="AV106" s="1511"/>
    </row>
    <row r="107" spans="1:48" ht="25.05" hidden="1" customHeight="1" x14ac:dyDescent="0.45">
      <c r="A107" s="508">
        <f t="shared" si="1"/>
        <v>92</v>
      </c>
      <c r="B107" s="509"/>
      <c r="C107" s="1378"/>
      <c r="D107" s="1373"/>
      <c r="E107" s="1373"/>
      <c r="F107" s="1373"/>
      <c r="G107" s="1373"/>
      <c r="H107" s="1373"/>
      <c r="I107" s="1373"/>
      <c r="J107" s="1373"/>
      <c r="K107" s="1373"/>
      <c r="L107" s="1373"/>
      <c r="M107" s="1373"/>
      <c r="N107" s="1373"/>
      <c r="O107" s="1379"/>
      <c r="P107" s="341"/>
      <c r="Q107" s="340"/>
      <c r="R107" s="1373"/>
      <c r="S107" s="1373"/>
      <c r="T107" s="1373"/>
      <c r="U107" s="1373"/>
      <c r="V107" s="1373"/>
      <c r="W107" s="1373"/>
      <c r="X107" s="1373"/>
      <c r="Y107" s="1373"/>
      <c r="Z107" s="1373"/>
      <c r="AA107" s="1373"/>
      <c r="AB107" s="1373"/>
      <c r="AC107" s="1373"/>
      <c r="AD107" s="1373"/>
      <c r="AE107" s="1373"/>
      <c r="AF107" s="1373"/>
      <c r="AG107" s="1373"/>
      <c r="AH107" s="1373"/>
      <c r="AI107" s="805"/>
      <c r="AJ107" s="1370"/>
      <c r="AK107" s="1371"/>
      <c r="AL107" s="1371"/>
      <c r="AM107" s="1371"/>
      <c r="AN107" s="1371"/>
      <c r="AO107" s="1371"/>
      <c r="AP107" s="1372"/>
      <c r="AQ107" s="1375"/>
      <c r="AR107" s="1376"/>
      <c r="AS107" s="1376"/>
      <c r="AT107" s="1376"/>
      <c r="AU107" s="1376"/>
      <c r="AV107" s="1511"/>
    </row>
    <row r="108" spans="1:48" ht="25.05" hidden="1" customHeight="1" x14ac:dyDescent="0.45">
      <c r="A108" s="508">
        <f t="shared" si="1"/>
        <v>93</v>
      </c>
      <c r="B108" s="509"/>
      <c r="C108" s="1378"/>
      <c r="D108" s="1373"/>
      <c r="E108" s="1373"/>
      <c r="F108" s="1373"/>
      <c r="G108" s="1373"/>
      <c r="H108" s="1373"/>
      <c r="I108" s="1373"/>
      <c r="J108" s="1373"/>
      <c r="K108" s="1373"/>
      <c r="L108" s="1373"/>
      <c r="M108" s="1373"/>
      <c r="N108" s="1373"/>
      <c r="O108" s="1379"/>
      <c r="P108" s="341"/>
      <c r="Q108" s="340"/>
      <c r="R108" s="1373"/>
      <c r="S108" s="1373"/>
      <c r="T108" s="1373"/>
      <c r="U108" s="1373"/>
      <c r="V108" s="1373"/>
      <c r="W108" s="1373"/>
      <c r="X108" s="1373"/>
      <c r="Y108" s="1373"/>
      <c r="Z108" s="1373"/>
      <c r="AA108" s="1373"/>
      <c r="AB108" s="1373"/>
      <c r="AC108" s="1373"/>
      <c r="AD108" s="1373"/>
      <c r="AE108" s="1373"/>
      <c r="AF108" s="1373"/>
      <c r="AG108" s="1373"/>
      <c r="AH108" s="1373"/>
      <c r="AI108" s="805"/>
      <c r="AJ108" s="1370"/>
      <c r="AK108" s="1371"/>
      <c r="AL108" s="1371"/>
      <c r="AM108" s="1371"/>
      <c r="AN108" s="1371"/>
      <c r="AO108" s="1371"/>
      <c r="AP108" s="1372"/>
      <c r="AQ108" s="1375"/>
      <c r="AR108" s="1376"/>
      <c r="AS108" s="1376"/>
      <c r="AT108" s="1376"/>
      <c r="AU108" s="1376"/>
      <c r="AV108" s="1511"/>
    </row>
    <row r="109" spans="1:48" ht="25.05" hidden="1" customHeight="1" x14ac:dyDescent="0.45">
      <c r="A109" s="508">
        <f t="shared" si="1"/>
        <v>94</v>
      </c>
      <c r="B109" s="509"/>
      <c r="C109" s="1378"/>
      <c r="D109" s="1373"/>
      <c r="E109" s="1373"/>
      <c r="F109" s="1373"/>
      <c r="G109" s="1373"/>
      <c r="H109" s="1373"/>
      <c r="I109" s="1373"/>
      <c r="J109" s="1373"/>
      <c r="K109" s="1373"/>
      <c r="L109" s="1373"/>
      <c r="M109" s="1373"/>
      <c r="N109" s="1373"/>
      <c r="O109" s="1379"/>
      <c r="P109" s="341"/>
      <c r="Q109" s="340"/>
      <c r="R109" s="1373"/>
      <c r="S109" s="1373"/>
      <c r="T109" s="1373"/>
      <c r="U109" s="1373"/>
      <c r="V109" s="1373"/>
      <c r="W109" s="1373"/>
      <c r="X109" s="1373"/>
      <c r="Y109" s="1373"/>
      <c r="Z109" s="1373"/>
      <c r="AA109" s="1373"/>
      <c r="AB109" s="1373"/>
      <c r="AC109" s="1373"/>
      <c r="AD109" s="1373"/>
      <c r="AE109" s="1373"/>
      <c r="AF109" s="1373"/>
      <c r="AG109" s="1373"/>
      <c r="AH109" s="1373"/>
      <c r="AI109" s="805"/>
      <c r="AJ109" s="1370"/>
      <c r="AK109" s="1371"/>
      <c r="AL109" s="1371"/>
      <c r="AM109" s="1371"/>
      <c r="AN109" s="1371"/>
      <c r="AO109" s="1371"/>
      <c r="AP109" s="1372"/>
      <c r="AQ109" s="1375"/>
      <c r="AR109" s="1376"/>
      <c r="AS109" s="1376"/>
      <c r="AT109" s="1376"/>
      <c r="AU109" s="1376"/>
      <c r="AV109" s="1511"/>
    </row>
    <row r="110" spans="1:48" ht="25.05" hidden="1" customHeight="1" x14ac:dyDescent="0.45">
      <c r="A110" s="508">
        <f t="shared" si="1"/>
        <v>95</v>
      </c>
      <c r="B110" s="509"/>
      <c r="C110" s="1378"/>
      <c r="D110" s="1373"/>
      <c r="E110" s="1373"/>
      <c r="F110" s="1373"/>
      <c r="G110" s="1373"/>
      <c r="H110" s="1373"/>
      <c r="I110" s="1373"/>
      <c r="J110" s="1373"/>
      <c r="K110" s="1373"/>
      <c r="L110" s="1373"/>
      <c r="M110" s="1373"/>
      <c r="N110" s="1373"/>
      <c r="O110" s="1379"/>
      <c r="P110" s="341"/>
      <c r="Q110" s="340"/>
      <c r="R110" s="1373"/>
      <c r="S110" s="1373"/>
      <c r="T110" s="1373"/>
      <c r="U110" s="1373"/>
      <c r="V110" s="1373"/>
      <c r="W110" s="1373"/>
      <c r="X110" s="1373"/>
      <c r="Y110" s="1373"/>
      <c r="Z110" s="1373"/>
      <c r="AA110" s="1373"/>
      <c r="AB110" s="1373"/>
      <c r="AC110" s="1373"/>
      <c r="AD110" s="1373"/>
      <c r="AE110" s="1373"/>
      <c r="AF110" s="1373"/>
      <c r="AG110" s="1373"/>
      <c r="AH110" s="1373"/>
      <c r="AI110" s="805"/>
      <c r="AJ110" s="1370"/>
      <c r="AK110" s="1371"/>
      <c r="AL110" s="1371"/>
      <c r="AM110" s="1371"/>
      <c r="AN110" s="1371"/>
      <c r="AO110" s="1371"/>
      <c r="AP110" s="1372"/>
      <c r="AQ110" s="1375"/>
      <c r="AR110" s="1376"/>
      <c r="AS110" s="1376"/>
      <c r="AT110" s="1376"/>
      <c r="AU110" s="1376"/>
      <c r="AV110" s="1511"/>
    </row>
    <row r="111" spans="1:48" ht="25.05" hidden="1" customHeight="1" x14ac:dyDescent="0.45">
      <c r="A111" s="508">
        <f t="shared" si="1"/>
        <v>96</v>
      </c>
      <c r="B111" s="509"/>
      <c r="C111" s="1378"/>
      <c r="D111" s="1373"/>
      <c r="E111" s="1373"/>
      <c r="F111" s="1373"/>
      <c r="G111" s="1373"/>
      <c r="H111" s="1373"/>
      <c r="I111" s="1373"/>
      <c r="J111" s="1373"/>
      <c r="K111" s="1373"/>
      <c r="L111" s="1373"/>
      <c r="M111" s="1373"/>
      <c r="N111" s="1373"/>
      <c r="O111" s="1379"/>
      <c r="P111" s="341"/>
      <c r="Q111" s="340"/>
      <c r="R111" s="1373"/>
      <c r="S111" s="1373"/>
      <c r="T111" s="1373"/>
      <c r="U111" s="1373"/>
      <c r="V111" s="1373"/>
      <c r="W111" s="1373"/>
      <c r="X111" s="1373"/>
      <c r="Y111" s="1373"/>
      <c r="Z111" s="1373"/>
      <c r="AA111" s="1373"/>
      <c r="AB111" s="1373"/>
      <c r="AC111" s="1373"/>
      <c r="AD111" s="1373"/>
      <c r="AE111" s="1373"/>
      <c r="AF111" s="1373"/>
      <c r="AG111" s="1373"/>
      <c r="AH111" s="1373"/>
      <c r="AI111" s="805"/>
      <c r="AJ111" s="1370"/>
      <c r="AK111" s="1371"/>
      <c r="AL111" s="1371"/>
      <c r="AM111" s="1371"/>
      <c r="AN111" s="1371"/>
      <c r="AO111" s="1371"/>
      <c r="AP111" s="1372"/>
      <c r="AQ111" s="1375"/>
      <c r="AR111" s="1376"/>
      <c r="AS111" s="1376"/>
      <c r="AT111" s="1376"/>
      <c r="AU111" s="1376"/>
      <c r="AV111" s="1511"/>
    </row>
    <row r="112" spans="1:48" ht="25.05" hidden="1" customHeight="1" x14ac:dyDescent="0.45">
      <c r="A112" s="508">
        <f t="shared" si="1"/>
        <v>97</v>
      </c>
      <c r="B112" s="509"/>
      <c r="C112" s="1378"/>
      <c r="D112" s="1373"/>
      <c r="E112" s="1373"/>
      <c r="F112" s="1373"/>
      <c r="G112" s="1373"/>
      <c r="H112" s="1373"/>
      <c r="I112" s="1373"/>
      <c r="J112" s="1373"/>
      <c r="K112" s="1373"/>
      <c r="L112" s="1373"/>
      <c r="M112" s="1373"/>
      <c r="N112" s="1373"/>
      <c r="O112" s="1379"/>
      <c r="P112" s="341"/>
      <c r="Q112" s="340"/>
      <c r="R112" s="1373"/>
      <c r="S112" s="1373"/>
      <c r="T112" s="1373"/>
      <c r="U112" s="1373"/>
      <c r="V112" s="1373"/>
      <c r="W112" s="1373"/>
      <c r="X112" s="1373"/>
      <c r="Y112" s="1373"/>
      <c r="Z112" s="1373"/>
      <c r="AA112" s="1373"/>
      <c r="AB112" s="1373"/>
      <c r="AC112" s="1373"/>
      <c r="AD112" s="1373"/>
      <c r="AE112" s="1373"/>
      <c r="AF112" s="1373"/>
      <c r="AG112" s="1373"/>
      <c r="AH112" s="1373"/>
      <c r="AI112" s="805"/>
      <c r="AJ112" s="1370"/>
      <c r="AK112" s="1371"/>
      <c r="AL112" s="1371"/>
      <c r="AM112" s="1371"/>
      <c r="AN112" s="1371"/>
      <c r="AO112" s="1371"/>
      <c r="AP112" s="1372"/>
      <c r="AQ112" s="1375"/>
      <c r="AR112" s="1376"/>
      <c r="AS112" s="1376"/>
      <c r="AT112" s="1376"/>
      <c r="AU112" s="1376"/>
      <c r="AV112" s="1511"/>
    </row>
    <row r="113" spans="1:48" ht="25.05" hidden="1" customHeight="1" x14ac:dyDescent="0.45">
      <c r="A113" s="508">
        <f t="shared" si="1"/>
        <v>98</v>
      </c>
      <c r="B113" s="509"/>
      <c r="C113" s="1378"/>
      <c r="D113" s="1373"/>
      <c r="E113" s="1373"/>
      <c r="F113" s="1373"/>
      <c r="G113" s="1373"/>
      <c r="H113" s="1373"/>
      <c r="I113" s="1373"/>
      <c r="J113" s="1373"/>
      <c r="K113" s="1373"/>
      <c r="L113" s="1373"/>
      <c r="M113" s="1373"/>
      <c r="N113" s="1373"/>
      <c r="O113" s="1379"/>
      <c r="P113" s="341"/>
      <c r="Q113" s="340"/>
      <c r="R113" s="1373"/>
      <c r="S113" s="1373"/>
      <c r="T113" s="1373"/>
      <c r="U113" s="1373"/>
      <c r="V113" s="1373"/>
      <c r="W113" s="1373"/>
      <c r="X113" s="1373"/>
      <c r="Y113" s="1373"/>
      <c r="Z113" s="1373"/>
      <c r="AA113" s="1373"/>
      <c r="AB113" s="1373"/>
      <c r="AC113" s="1373"/>
      <c r="AD113" s="1373"/>
      <c r="AE113" s="1373"/>
      <c r="AF113" s="1373"/>
      <c r="AG113" s="1373"/>
      <c r="AH113" s="1373"/>
      <c r="AI113" s="805"/>
      <c r="AJ113" s="1370"/>
      <c r="AK113" s="1371"/>
      <c r="AL113" s="1371"/>
      <c r="AM113" s="1371"/>
      <c r="AN113" s="1371"/>
      <c r="AO113" s="1371"/>
      <c r="AP113" s="1372"/>
      <c r="AQ113" s="1375"/>
      <c r="AR113" s="1376"/>
      <c r="AS113" s="1376"/>
      <c r="AT113" s="1376"/>
      <c r="AU113" s="1376"/>
      <c r="AV113" s="1511"/>
    </row>
    <row r="114" spans="1:48" ht="25.05" hidden="1" customHeight="1" x14ac:dyDescent="0.45">
      <c r="A114" s="508">
        <f t="shared" si="1"/>
        <v>99</v>
      </c>
      <c r="B114" s="509"/>
      <c r="C114" s="1378"/>
      <c r="D114" s="1373"/>
      <c r="E114" s="1373"/>
      <c r="F114" s="1373"/>
      <c r="G114" s="1373"/>
      <c r="H114" s="1373"/>
      <c r="I114" s="1373"/>
      <c r="J114" s="1373"/>
      <c r="K114" s="1373"/>
      <c r="L114" s="1373"/>
      <c r="M114" s="1373"/>
      <c r="N114" s="1373"/>
      <c r="O114" s="1379"/>
      <c r="P114" s="341"/>
      <c r="Q114" s="340"/>
      <c r="R114" s="1373"/>
      <c r="S114" s="1373"/>
      <c r="T114" s="1373"/>
      <c r="U114" s="1373"/>
      <c r="V114" s="1373"/>
      <c r="W114" s="1373"/>
      <c r="X114" s="1373"/>
      <c r="Y114" s="1373"/>
      <c r="Z114" s="1373"/>
      <c r="AA114" s="1373"/>
      <c r="AB114" s="1373"/>
      <c r="AC114" s="1373"/>
      <c r="AD114" s="1373"/>
      <c r="AE114" s="1373"/>
      <c r="AF114" s="1373"/>
      <c r="AG114" s="1373"/>
      <c r="AH114" s="1373"/>
      <c r="AI114" s="805"/>
      <c r="AJ114" s="1370"/>
      <c r="AK114" s="1371"/>
      <c r="AL114" s="1371"/>
      <c r="AM114" s="1371"/>
      <c r="AN114" s="1371"/>
      <c r="AO114" s="1371"/>
      <c r="AP114" s="1372"/>
      <c r="AQ114" s="1375"/>
      <c r="AR114" s="1376"/>
      <c r="AS114" s="1376"/>
      <c r="AT114" s="1376"/>
      <c r="AU114" s="1376"/>
      <c r="AV114" s="1511"/>
    </row>
    <row r="115" spans="1:48" ht="25.05" hidden="1" customHeight="1" x14ac:dyDescent="0.45">
      <c r="A115" s="508">
        <f t="shared" si="1"/>
        <v>100</v>
      </c>
      <c r="B115" s="509"/>
      <c r="C115" s="1378"/>
      <c r="D115" s="1373"/>
      <c r="E115" s="1373"/>
      <c r="F115" s="1373"/>
      <c r="G115" s="1373"/>
      <c r="H115" s="1373"/>
      <c r="I115" s="1373"/>
      <c r="J115" s="1373"/>
      <c r="K115" s="1373"/>
      <c r="L115" s="1373"/>
      <c r="M115" s="1373"/>
      <c r="N115" s="1373"/>
      <c r="O115" s="1379"/>
      <c r="P115" s="341"/>
      <c r="Q115" s="340"/>
      <c r="R115" s="1373"/>
      <c r="S115" s="1373"/>
      <c r="T115" s="1373"/>
      <c r="U115" s="1373"/>
      <c r="V115" s="1373"/>
      <c r="W115" s="1373"/>
      <c r="X115" s="1373"/>
      <c r="Y115" s="1373"/>
      <c r="Z115" s="1373"/>
      <c r="AA115" s="1373"/>
      <c r="AB115" s="1373"/>
      <c r="AC115" s="1373"/>
      <c r="AD115" s="1373"/>
      <c r="AE115" s="1373"/>
      <c r="AF115" s="1373"/>
      <c r="AG115" s="1373"/>
      <c r="AH115" s="1373"/>
      <c r="AI115" s="805"/>
      <c r="AJ115" s="1370"/>
      <c r="AK115" s="1371"/>
      <c r="AL115" s="1371"/>
      <c r="AM115" s="1371"/>
      <c r="AN115" s="1371"/>
      <c r="AO115" s="1371"/>
      <c r="AP115" s="1372"/>
      <c r="AQ115" s="1375"/>
      <c r="AR115" s="1376"/>
      <c r="AS115" s="1376"/>
      <c r="AT115" s="1376"/>
      <c r="AU115" s="1376"/>
      <c r="AV115" s="1511"/>
    </row>
    <row r="116" spans="1:48" ht="25.05" hidden="1" customHeight="1" x14ac:dyDescent="0.45">
      <c r="A116" s="508">
        <f t="shared" si="1"/>
        <v>101</v>
      </c>
      <c r="B116" s="509"/>
      <c r="C116" s="1378"/>
      <c r="D116" s="1373"/>
      <c r="E116" s="1373"/>
      <c r="F116" s="1373"/>
      <c r="G116" s="1373"/>
      <c r="H116" s="1373"/>
      <c r="I116" s="1373"/>
      <c r="J116" s="1373"/>
      <c r="K116" s="1373"/>
      <c r="L116" s="1373"/>
      <c r="M116" s="1373"/>
      <c r="N116" s="1373"/>
      <c r="O116" s="1379"/>
      <c r="P116" s="341"/>
      <c r="Q116" s="340"/>
      <c r="R116" s="1373"/>
      <c r="S116" s="1373"/>
      <c r="T116" s="1373"/>
      <c r="U116" s="1373"/>
      <c r="V116" s="1373"/>
      <c r="W116" s="1373"/>
      <c r="X116" s="1373"/>
      <c r="Y116" s="1373"/>
      <c r="Z116" s="1373"/>
      <c r="AA116" s="1373"/>
      <c r="AB116" s="1373"/>
      <c r="AC116" s="1373"/>
      <c r="AD116" s="1373"/>
      <c r="AE116" s="1373"/>
      <c r="AF116" s="1373"/>
      <c r="AG116" s="1373"/>
      <c r="AH116" s="1373"/>
      <c r="AI116" s="805"/>
      <c r="AJ116" s="1370"/>
      <c r="AK116" s="1371"/>
      <c r="AL116" s="1371"/>
      <c r="AM116" s="1371"/>
      <c r="AN116" s="1371"/>
      <c r="AO116" s="1371"/>
      <c r="AP116" s="1372"/>
      <c r="AQ116" s="1375"/>
      <c r="AR116" s="1376"/>
      <c r="AS116" s="1376"/>
      <c r="AT116" s="1376"/>
      <c r="AU116" s="1376"/>
      <c r="AV116" s="1511"/>
    </row>
    <row r="117" spans="1:48" ht="25.05" hidden="1" customHeight="1" x14ac:dyDescent="0.45">
      <c r="A117" s="508">
        <f t="shared" si="1"/>
        <v>102</v>
      </c>
      <c r="B117" s="509"/>
      <c r="C117" s="1378"/>
      <c r="D117" s="1373"/>
      <c r="E117" s="1373"/>
      <c r="F117" s="1373"/>
      <c r="G117" s="1373"/>
      <c r="H117" s="1373"/>
      <c r="I117" s="1373"/>
      <c r="J117" s="1373"/>
      <c r="K117" s="1373"/>
      <c r="L117" s="1373"/>
      <c r="M117" s="1373"/>
      <c r="N117" s="1373"/>
      <c r="O117" s="1379"/>
      <c r="P117" s="341"/>
      <c r="Q117" s="340"/>
      <c r="R117" s="1373"/>
      <c r="S117" s="1373"/>
      <c r="T117" s="1373"/>
      <c r="U117" s="1373"/>
      <c r="V117" s="1373"/>
      <c r="W117" s="1373"/>
      <c r="X117" s="1373"/>
      <c r="Y117" s="1373"/>
      <c r="Z117" s="1373"/>
      <c r="AA117" s="1373"/>
      <c r="AB117" s="1373"/>
      <c r="AC117" s="1373"/>
      <c r="AD117" s="1373"/>
      <c r="AE117" s="1373"/>
      <c r="AF117" s="1373"/>
      <c r="AG117" s="1373"/>
      <c r="AH117" s="1373"/>
      <c r="AI117" s="805"/>
      <c r="AJ117" s="1370"/>
      <c r="AK117" s="1371"/>
      <c r="AL117" s="1371"/>
      <c r="AM117" s="1371"/>
      <c r="AN117" s="1371"/>
      <c r="AO117" s="1371"/>
      <c r="AP117" s="1372"/>
      <c r="AQ117" s="1375"/>
      <c r="AR117" s="1376"/>
      <c r="AS117" s="1376"/>
      <c r="AT117" s="1376"/>
      <c r="AU117" s="1376"/>
      <c r="AV117" s="1511"/>
    </row>
    <row r="118" spans="1:48" ht="25.05" hidden="1" customHeight="1" x14ac:dyDescent="0.45">
      <c r="A118" s="508">
        <f t="shared" si="1"/>
        <v>103</v>
      </c>
      <c r="B118" s="509"/>
      <c r="C118" s="1378"/>
      <c r="D118" s="1373"/>
      <c r="E118" s="1373"/>
      <c r="F118" s="1373"/>
      <c r="G118" s="1373"/>
      <c r="H118" s="1373"/>
      <c r="I118" s="1373"/>
      <c r="J118" s="1373"/>
      <c r="K118" s="1373"/>
      <c r="L118" s="1373"/>
      <c r="M118" s="1373"/>
      <c r="N118" s="1373"/>
      <c r="O118" s="1379"/>
      <c r="P118" s="341"/>
      <c r="Q118" s="340"/>
      <c r="R118" s="1373"/>
      <c r="S118" s="1373"/>
      <c r="T118" s="1373"/>
      <c r="U118" s="1373"/>
      <c r="V118" s="1373"/>
      <c r="W118" s="1373"/>
      <c r="X118" s="1373"/>
      <c r="Y118" s="1373"/>
      <c r="Z118" s="1373"/>
      <c r="AA118" s="1373"/>
      <c r="AB118" s="1373"/>
      <c r="AC118" s="1373"/>
      <c r="AD118" s="1373"/>
      <c r="AE118" s="1373"/>
      <c r="AF118" s="1373"/>
      <c r="AG118" s="1373"/>
      <c r="AH118" s="1373"/>
      <c r="AI118" s="805"/>
      <c r="AJ118" s="1370"/>
      <c r="AK118" s="1371"/>
      <c r="AL118" s="1371"/>
      <c r="AM118" s="1371"/>
      <c r="AN118" s="1371"/>
      <c r="AO118" s="1371"/>
      <c r="AP118" s="1372"/>
      <c r="AQ118" s="1375"/>
      <c r="AR118" s="1376"/>
      <c r="AS118" s="1376"/>
      <c r="AT118" s="1376"/>
      <c r="AU118" s="1376"/>
      <c r="AV118" s="1511"/>
    </row>
    <row r="119" spans="1:48" ht="25.05" hidden="1" customHeight="1" x14ac:dyDescent="0.45">
      <c r="A119" s="508">
        <f t="shared" si="1"/>
        <v>104</v>
      </c>
      <c r="B119" s="509"/>
      <c r="C119" s="1378"/>
      <c r="D119" s="1373"/>
      <c r="E119" s="1373"/>
      <c r="F119" s="1373"/>
      <c r="G119" s="1373"/>
      <c r="H119" s="1373"/>
      <c r="I119" s="1373"/>
      <c r="J119" s="1373"/>
      <c r="K119" s="1373"/>
      <c r="L119" s="1373"/>
      <c r="M119" s="1373"/>
      <c r="N119" s="1373"/>
      <c r="O119" s="1379"/>
      <c r="P119" s="341"/>
      <c r="Q119" s="340"/>
      <c r="R119" s="1373"/>
      <c r="S119" s="1373"/>
      <c r="T119" s="1373"/>
      <c r="U119" s="1373"/>
      <c r="V119" s="1373"/>
      <c r="W119" s="1373"/>
      <c r="X119" s="1373"/>
      <c r="Y119" s="1373"/>
      <c r="Z119" s="1373"/>
      <c r="AA119" s="1373"/>
      <c r="AB119" s="1373"/>
      <c r="AC119" s="1373"/>
      <c r="AD119" s="1373"/>
      <c r="AE119" s="1373"/>
      <c r="AF119" s="1373"/>
      <c r="AG119" s="1373"/>
      <c r="AH119" s="1373"/>
      <c r="AI119" s="805"/>
      <c r="AJ119" s="1370"/>
      <c r="AK119" s="1371"/>
      <c r="AL119" s="1371"/>
      <c r="AM119" s="1371"/>
      <c r="AN119" s="1371"/>
      <c r="AO119" s="1371"/>
      <c r="AP119" s="1372"/>
      <c r="AQ119" s="1375"/>
      <c r="AR119" s="1376"/>
      <c r="AS119" s="1376"/>
      <c r="AT119" s="1376"/>
      <c r="AU119" s="1376"/>
      <c r="AV119" s="1511"/>
    </row>
    <row r="120" spans="1:48" ht="25.05" hidden="1" customHeight="1" x14ac:dyDescent="0.45">
      <c r="A120" s="508">
        <f t="shared" si="1"/>
        <v>105</v>
      </c>
      <c r="B120" s="509"/>
      <c r="C120" s="1378"/>
      <c r="D120" s="1373"/>
      <c r="E120" s="1373"/>
      <c r="F120" s="1373"/>
      <c r="G120" s="1373"/>
      <c r="H120" s="1373"/>
      <c r="I120" s="1373"/>
      <c r="J120" s="1373"/>
      <c r="K120" s="1373"/>
      <c r="L120" s="1373"/>
      <c r="M120" s="1373"/>
      <c r="N120" s="1373"/>
      <c r="O120" s="1379"/>
      <c r="P120" s="341"/>
      <c r="Q120" s="340"/>
      <c r="R120" s="1373"/>
      <c r="S120" s="1373"/>
      <c r="T120" s="1373"/>
      <c r="U120" s="1373"/>
      <c r="V120" s="1373"/>
      <c r="W120" s="1373"/>
      <c r="X120" s="1373"/>
      <c r="Y120" s="1373"/>
      <c r="Z120" s="1373"/>
      <c r="AA120" s="1373"/>
      <c r="AB120" s="1373"/>
      <c r="AC120" s="1373"/>
      <c r="AD120" s="1373"/>
      <c r="AE120" s="1373"/>
      <c r="AF120" s="1373"/>
      <c r="AG120" s="1373"/>
      <c r="AH120" s="1373"/>
      <c r="AI120" s="805"/>
      <c r="AJ120" s="1370"/>
      <c r="AK120" s="1371"/>
      <c r="AL120" s="1371"/>
      <c r="AM120" s="1371"/>
      <c r="AN120" s="1371"/>
      <c r="AO120" s="1371"/>
      <c r="AP120" s="1372"/>
      <c r="AQ120" s="1375"/>
      <c r="AR120" s="1376"/>
      <c r="AS120" s="1376"/>
      <c r="AT120" s="1376"/>
      <c r="AU120" s="1376"/>
      <c r="AV120" s="1511"/>
    </row>
    <row r="121" spans="1:48" ht="25.05" hidden="1" customHeight="1" x14ac:dyDescent="0.45">
      <c r="A121" s="508">
        <f t="shared" si="1"/>
        <v>106</v>
      </c>
      <c r="B121" s="509"/>
      <c r="C121" s="1378"/>
      <c r="D121" s="1373"/>
      <c r="E121" s="1373"/>
      <c r="F121" s="1373"/>
      <c r="G121" s="1373"/>
      <c r="H121" s="1373"/>
      <c r="I121" s="1373"/>
      <c r="J121" s="1373"/>
      <c r="K121" s="1373"/>
      <c r="L121" s="1373"/>
      <c r="M121" s="1373"/>
      <c r="N121" s="1373"/>
      <c r="O121" s="1379"/>
      <c r="P121" s="341"/>
      <c r="Q121" s="340"/>
      <c r="R121" s="1373"/>
      <c r="S121" s="1373"/>
      <c r="T121" s="1373"/>
      <c r="U121" s="1373"/>
      <c r="V121" s="1373"/>
      <c r="W121" s="1373"/>
      <c r="X121" s="1373"/>
      <c r="Y121" s="1373"/>
      <c r="Z121" s="1373"/>
      <c r="AA121" s="1373"/>
      <c r="AB121" s="1373"/>
      <c r="AC121" s="1373"/>
      <c r="AD121" s="1373"/>
      <c r="AE121" s="1373"/>
      <c r="AF121" s="1373"/>
      <c r="AG121" s="1373"/>
      <c r="AH121" s="1373"/>
      <c r="AI121" s="805"/>
      <c r="AJ121" s="1370"/>
      <c r="AK121" s="1371"/>
      <c r="AL121" s="1371"/>
      <c r="AM121" s="1371"/>
      <c r="AN121" s="1371"/>
      <c r="AO121" s="1371"/>
      <c r="AP121" s="1372"/>
      <c r="AQ121" s="1375"/>
      <c r="AR121" s="1376"/>
      <c r="AS121" s="1376"/>
      <c r="AT121" s="1376"/>
      <c r="AU121" s="1376"/>
      <c r="AV121" s="1511"/>
    </row>
    <row r="122" spans="1:48" ht="25.05" hidden="1" customHeight="1" x14ac:dyDescent="0.45">
      <c r="A122" s="508">
        <f t="shared" si="1"/>
        <v>107</v>
      </c>
      <c r="B122" s="509"/>
      <c r="C122" s="1378"/>
      <c r="D122" s="1373"/>
      <c r="E122" s="1373"/>
      <c r="F122" s="1373"/>
      <c r="G122" s="1373"/>
      <c r="H122" s="1373"/>
      <c r="I122" s="1373"/>
      <c r="J122" s="1373"/>
      <c r="K122" s="1373"/>
      <c r="L122" s="1373"/>
      <c r="M122" s="1373"/>
      <c r="N122" s="1373"/>
      <c r="O122" s="1379"/>
      <c r="P122" s="341"/>
      <c r="Q122" s="340"/>
      <c r="R122" s="1373"/>
      <c r="S122" s="1373"/>
      <c r="T122" s="1373"/>
      <c r="U122" s="1373"/>
      <c r="V122" s="1373"/>
      <c r="W122" s="1373"/>
      <c r="X122" s="1373"/>
      <c r="Y122" s="1373"/>
      <c r="Z122" s="1373"/>
      <c r="AA122" s="1373"/>
      <c r="AB122" s="1373"/>
      <c r="AC122" s="1373"/>
      <c r="AD122" s="1373"/>
      <c r="AE122" s="1373"/>
      <c r="AF122" s="1373"/>
      <c r="AG122" s="1373"/>
      <c r="AH122" s="1373"/>
      <c r="AI122" s="805"/>
      <c r="AJ122" s="1370"/>
      <c r="AK122" s="1371"/>
      <c r="AL122" s="1371"/>
      <c r="AM122" s="1371"/>
      <c r="AN122" s="1371"/>
      <c r="AO122" s="1371"/>
      <c r="AP122" s="1372"/>
      <c r="AQ122" s="1375"/>
      <c r="AR122" s="1376"/>
      <c r="AS122" s="1376"/>
      <c r="AT122" s="1376"/>
      <c r="AU122" s="1376"/>
      <c r="AV122" s="1511"/>
    </row>
    <row r="123" spans="1:48" ht="25.05" hidden="1" customHeight="1" x14ac:dyDescent="0.45">
      <c r="A123" s="508">
        <f t="shared" si="1"/>
        <v>108</v>
      </c>
      <c r="B123" s="509"/>
      <c r="C123" s="1378"/>
      <c r="D123" s="1373"/>
      <c r="E123" s="1373"/>
      <c r="F123" s="1373"/>
      <c r="G123" s="1373"/>
      <c r="H123" s="1373"/>
      <c r="I123" s="1373"/>
      <c r="J123" s="1373"/>
      <c r="K123" s="1373"/>
      <c r="L123" s="1373"/>
      <c r="M123" s="1373"/>
      <c r="N123" s="1373"/>
      <c r="O123" s="1379"/>
      <c r="P123" s="341"/>
      <c r="Q123" s="340"/>
      <c r="R123" s="1373"/>
      <c r="S123" s="1373"/>
      <c r="T123" s="1373"/>
      <c r="U123" s="1373"/>
      <c r="V123" s="1373"/>
      <c r="W123" s="1373"/>
      <c r="X123" s="1373"/>
      <c r="Y123" s="1373"/>
      <c r="Z123" s="1373"/>
      <c r="AA123" s="1373"/>
      <c r="AB123" s="1373"/>
      <c r="AC123" s="1373"/>
      <c r="AD123" s="1373"/>
      <c r="AE123" s="1373"/>
      <c r="AF123" s="1373"/>
      <c r="AG123" s="1373"/>
      <c r="AH123" s="1373"/>
      <c r="AI123" s="805"/>
      <c r="AJ123" s="1370"/>
      <c r="AK123" s="1371"/>
      <c r="AL123" s="1371"/>
      <c r="AM123" s="1371"/>
      <c r="AN123" s="1371"/>
      <c r="AO123" s="1371"/>
      <c r="AP123" s="1372"/>
      <c r="AQ123" s="1375"/>
      <c r="AR123" s="1376"/>
      <c r="AS123" s="1376"/>
      <c r="AT123" s="1376"/>
      <c r="AU123" s="1376"/>
      <c r="AV123" s="1511"/>
    </row>
    <row r="124" spans="1:48" ht="25.05" hidden="1" customHeight="1" x14ac:dyDescent="0.45">
      <c r="A124" s="508">
        <f t="shared" si="1"/>
        <v>109</v>
      </c>
      <c r="B124" s="509"/>
      <c r="C124" s="1378"/>
      <c r="D124" s="1373"/>
      <c r="E124" s="1373"/>
      <c r="F124" s="1373"/>
      <c r="G124" s="1373"/>
      <c r="H124" s="1373"/>
      <c r="I124" s="1373"/>
      <c r="J124" s="1373"/>
      <c r="K124" s="1373"/>
      <c r="L124" s="1373"/>
      <c r="M124" s="1373"/>
      <c r="N124" s="1373"/>
      <c r="O124" s="1379"/>
      <c r="P124" s="341"/>
      <c r="Q124" s="340"/>
      <c r="R124" s="1373"/>
      <c r="S124" s="1373"/>
      <c r="T124" s="1373"/>
      <c r="U124" s="1373"/>
      <c r="V124" s="1373"/>
      <c r="W124" s="1373"/>
      <c r="X124" s="1373"/>
      <c r="Y124" s="1373"/>
      <c r="Z124" s="1373"/>
      <c r="AA124" s="1373"/>
      <c r="AB124" s="1373"/>
      <c r="AC124" s="1373"/>
      <c r="AD124" s="1373"/>
      <c r="AE124" s="1373"/>
      <c r="AF124" s="1373"/>
      <c r="AG124" s="1373"/>
      <c r="AH124" s="1373"/>
      <c r="AI124" s="805"/>
      <c r="AJ124" s="1370"/>
      <c r="AK124" s="1371"/>
      <c r="AL124" s="1371"/>
      <c r="AM124" s="1371"/>
      <c r="AN124" s="1371"/>
      <c r="AO124" s="1371"/>
      <c r="AP124" s="1372"/>
      <c r="AQ124" s="1375"/>
      <c r="AR124" s="1376"/>
      <c r="AS124" s="1376"/>
      <c r="AT124" s="1376"/>
      <c r="AU124" s="1376"/>
      <c r="AV124" s="1511"/>
    </row>
    <row r="125" spans="1:48" ht="25.05" hidden="1" customHeight="1" x14ac:dyDescent="0.45">
      <c r="A125" s="508">
        <f t="shared" si="1"/>
        <v>110</v>
      </c>
      <c r="B125" s="509"/>
      <c r="C125" s="1378"/>
      <c r="D125" s="1373"/>
      <c r="E125" s="1373"/>
      <c r="F125" s="1373"/>
      <c r="G125" s="1373"/>
      <c r="H125" s="1373"/>
      <c r="I125" s="1373"/>
      <c r="J125" s="1373"/>
      <c r="K125" s="1373"/>
      <c r="L125" s="1373"/>
      <c r="M125" s="1373"/>
      <c r="N125" s="1373"/>
      <c r="O125" s="1379"/>
      <c r="P125" s="341"/>
      <c r="Q125" s="340"/>
      <c r="R125" s="1373"/>
      <c r="S125" s="1373"/>
      <c r="T125" s="1373"/>
      <c r="U125" s="1373"/>
      <c r="V125" s="1373"/>
      <c r="W125" s="1373"/>
      <c r="X125" s="1373"/>
      <c r="Y125" s="1373"/>
      <c r="Z125" s="1373"/>
      <c r="AA125" s="1373"/>
      <c r="AB125" s="1373"/>
      <c r="AC125" s="1373"/>
      <c r="AD125" s="1373"/>
      <c r="AE125" s="1373"/>
      <c r="AF125" s="1373"/>
      <c r="AG125" s="1373"/>
      <c r="AH125" s="1373"/>
      <c r="AI125" s="805"/>
      <c r="AJ125" s="1370"/>
      <c r="AK125" s="1371"/>
      <c r="AL125" s="1371"/>
      <c r="AM125" s="1371"/>
      <c r="AN125" s="1371"/>
      <c r="AO125" s="1371"/>
      <c r="AP125" s="1372"/>
      <c r="AQ125" s="1375"/>
      <c r="AR125" s="1376"/>
      <c r="AS125" s="1376"/>
      <c r="AT125" s="1376"/>
      <c r="AU125" s="1376"/>
      <c r="AV125" s="1511"/>
    </row>
    <row r="126" spans="1:48" ht="25.05" hidden="1" customHeight="1" x14ac:dyDescent="0.45">
      <c r="A126" s="508">
        <f t="shared" si="1"/>
        <v>111</v>
      </c>
      <c r="B126" s="509"/>
      <c r="C126" s="1378"/>
      <c r="D126" s="1373"/>
      <c r="E126" s="1373"/>
      <c r="F126" s="1373"/>
      <c r="G126" s="1373"/>
      <c r="H126" s="1373"/>
      <c r="I126" s="1373"/>
      <c r="J126" s="1373"/>
      <c r="K126" s="1373"/>
      <c r="L126" s="1373"/>
      <c r="M126" s="1373"/>
      <c r="N126" s="1373"/>
      <c r="O126" s="1379"/>
      <c r="P126" s="341"/>
      <c r="Q126" s="340"/>
      <c r="R126" s="1373"/>
      <c r="S126" s="1373"/>
      <c r="T126" s="1373"/>
      <c r="U126" s="1373"/>
      <c r="V126" s="1373"/>
      <c r="W126" s="1373"/>
      <c r="X126" s="1373"/>
      <c r="Y126" s="1373"/>
      <c r="Z126" s="1373"/>
      <c r="AA126" s="1373"/>
      <c r="AB126" s="1373"/>
      <c r="AC126" s="1373"/>
      <c r="AD126" s="1373"/>
      <c r="AE126" s="1373"/>
      <c r="AF126" s="1373"/>
      <c r="AG126" s="1373"/>
      <c r="AH126" s="1373"/>
      <c r="AI126" s="805"/>
      <c r="AJ126" s="1370"/>
      <c r="AK126" s="1371"/>
      <c r="AL126" s="1371"/>
      <c r="AM126" s="1371"/>
      <c r="AN126" s="1371"/>
      <c r="AO126" s="1371"/>
      <c r="AP126" s="1372"/>
      <c r="AQ126" s="1375"/>
      <c r="AR126" s="1376"/>
      <c r="AS126" s="1376"/>
      <c r="AT126" s="1376"/>
      <c r="AU126" s="1376"/>
      <c r="AV126" s="1511"/>
    </row>
    <row r="127" spans="1:48" ht="25.05" hidden="1" customHeight="1" x14ac:dyDescent="0.45">
      <c r="A127" s="508">
        <f t="shared" si="1"/>
        <v>112</v>
      </c>
      <c r="B127" s="509"/>
      <c r="C127" s="1378"/>
      <c r="D127" s="1373"/>
      <c r="E127" s="1373"/>
      <c r="F127" s="1373"/>
      <c r="G127" s="1373"/>
      <c r="H127" s="1373"/>
      <c r="I127" s="1373"/>
      <c r="J127" s="1373"/>
      <c r="K127" s="1373"/>
      <c r="L127" s="1373"/>
      <c r="M127" s="1373"/>
      <c r="N127" s="1373"/>
      <c r="O127" s="1379"/>
      <c r="P127" s="341"/>
      <c r="Q127" s="340"/>
      <c r="R127" s="1373"/>
      <c r="S127" s="1373"/>
      <c r="T127" s="1373"/>
      <c r="U127" s="1373"/>
      <c r="V127" s="1373"/>
      <c r="W127" s="1373"/>
      <c r="X127" s="1373"/>
      <c r="Y127" s="1373"/>
      <c r="Z127" s="1373"/>
      <c r="AA127" s="1373"/>
      <c r="AB127" s="1373"/>
      <c r="AC127" s="1373"/>
      <c r="AD127" s="1373"/>
      <c r="AE127" s="1373"/>
      <c r="AF127" s="1373"/>
      <c r="AG127" s="1373"/>
      <c r="AH127" s="1373"/>
      <c r="AI127" s="805"/>
      <c r="AJ127" s="1370"/>
      <c r="AK127" s="1371"/>
      <c r="AL127" s="1371"/>
      <c r="AM127" s="1371"/>
      <c r="AN127" s="1371"/>
      <c r="AO127" s="1371"/>
      <c r="AP127" s="1372"/>
      <c r="AQ127" s="1375"/>
      <c r="AR127" s="1376"/>
      <c r="AS127" s="1376"/>
      <c r="AT127" s="1376"/>
      <c r="AU127" s="1376"/>
      <c r="AV127" s="1511"/>
    </row>
    <row r="128" spans="1:48" ht="25.05" hidden="1" customHeight="1" x14ac:dyDescent="0.45">
      <c r="A128" s="508">
        <f t="shared" si="1"/>
        <v>113</v>
      </c>
      <c r="B128" s="509"/>
      <c r="C128" s="1378"/>
      <c r="D128" s="1373"/>
      <c r="E128" s="1373"/>
      <c r="F128" s="1373"/>
      <c r="G128" s="1373"/>
      <c r="H128" s="1373"/>
      <c r="I128" s="1373"/>
      <c r="J128" s="1373"/>
      <c r="K128" s="1373"/>
      <c r="L128" s="1373"/>
      <c r="M128" s="1373"/>
      <c r="N128" s="1373"/>
      <c r="O128" s="1379"/>
      <c r="P128" s="341"/>
      <c r="Q128" s="340"/>
      <c r="R128" s="1373"/>
      <c r="S128" s="1373"/>
      <c r="T128" s="1373"/>
      <c r="U128" s="1373"/>
      <c r="V128" s="1373"/>
      <c r="W128" s="1373"/>
      <c r="X128" s="1373"/>
      <c r="Y128" s="1373"/>
      <c r="Z128" s="1373"/>
      <c r="AA128" s="1373"/>
      <c r="AB128" s="1373"/>
      <c r="AC128" s="1373"/>
      <c r="AD128" s="1373"/>
      <c r="AE128" s="1373"/>
      <c r="AF128" s="1373"/>
      <c r="AG128" s="1373"/>
      <c r="AH128" s="1373"/>
      <c r="AI128" s="805"/>
      <c r="AJ128" s="1370"/>
      <c r="AK128" s="1371"/>
      <c r="AL128" s="1371"/>
      <c r="AM128" s="1371"/>
      <c r="AN128" s="1371"/>
      <c r="AO128" s="1371"/>
      <c r="AP128" s="1372"/>
      <c r="AQ128" s="1375"/>
      <c r="AR128" s="1376"/>
      <c r="AS128" s="1376"/>
      <c r="AT128" s="1376"/>
      <c r="AU128" s="1376"/>
      <c r="AV128" s="1511"/>
    </row>
    <row r="129" spans="1:48" ht="25.05" hidden="1" customHeight="1" x14ac:dyDescent="0.45">
      <c r="A129" s="508">
        <f t="shared" si="1"/>
        <v>114</v>
      </c>
      <c r="B129" s="509"/>
      <c r="C129" s="1378"/>
      <c r="D129" s="1373"/>
      <c r="E129" s="1373"/>
      <c r="F129" s="1373"/>
      <c r="G129" s="1373"/>
      <c r="H129" s="1373"/>
      <c r="I129" s="1373"/>
      <c r="J129" s="1373"/>
      <c r="K129" s="1373"/>
      <c r="L129" s="1373"/>
      <c r="M129" s="1373"/>
      <c r="N129" s="1373"/>
      <c r="O129" s="1379"/>
      <c r="P129" s="341"/>
      <c r="Q129" s="340"/>
      <c r="R129" s="1373"/>
      <c r="S129" s="1373"/>
      <c r="T129" s="1373"/>
      <c r="U129" s="1373"/>
      <c r="V129" s="1373"/>
      <c r="W129" s="1373"/>
      <c r="X129" s="1373"/>
      <c r="Y129" s="1373"/>
      <c r="Z129" s="1373"/>
      <c r="AA129" s="1373"/>
      <c r="AB129" s="1373"/>
      <c r="AC129" s="1373"/>
      <c r="AD129" s="1373"/>
      <c r="AE129" s="1373"/>
      <c r="AF129" s="1373"/>
      <c r="AG129" s="1373"/>
      <c r="AH129" s="1373"/>
      <c r="AI129" s="805"/>
      <c r="AJ129" s="1370"/>
      <c r="AK129" s="1371"/>
      <c r="AL129" s="1371"/>
      <c r="AM129" s="1371"/>
      <c r="AN129" s="1371"/>
      <c r="AO129" s="1371"/>
      <c r="AP129" s="1372"/>
      <c r="AQ129" s="1375"/>
      <c r="AR129" s="1376"/>
      <c r="AS129" s="1376"/>
      <c r="AT129" s="1376"/>
      <c r="AU129" s="1376"/>
      <c r="AV129" s="1511"/>
    </row>
    <row r="130" spans="1:48" ht="25.05" hidden="1" customHeight="1" x14ac:dyDescent="0.45">
      <c r="A130" s="508">
        <f t="shared" si="1"/>
        <v>115</v>
      </c>
      <c r="B130" s="509"/>
      <c r="C130" s="1378"/>
      <c r="D130" s="1373"/>
      <c r="E130" s="1373"/>
      <c r="F130" s="1373"/>
      <c r="G130" s="1373"/>
      <c r="H130" s="1373"/>
      <c r="I130" s="1373"/>
      <c r="J130" s="1373"/>
      <c r="K130" s="1373"/>
      <c r="L130" s="1373"/>
      <c r="M130" s="1373"/>
      <c r="N130" s="1373"/>
      <c r="O130" s="1379"/>
      <c r="P130" s="341"/>
      <c r="Q130" s="340"/>
      <c r="R130" s="1373"/>
      <c r="S130" s="1373"/>
      <c r="T130" s="1373"/>
      <c r="U130" s="1373"/>
      <c r="V130" s="1373"/>
      <c r="W130" s="1373"/>
      <c r="X130" s="1373"/>
      <c r="Y130" s="1373"/>
      <c r="Z130" s="1373"/>
      <c r="AA130" s="1373"/>
      <c r="AB130" s="1373"/>
      <c r="AC130" s="1373"/>
      <c r="AD130" s="1373"/>
      <c r="AE130" s="1373"/>
      <c r="AF130" s="1373"/>
      <c r="AG130" s="1373"/>
      <c r="AH130" s="1373"/>
      <c r="AI130" s="805"/>
      <c r="AJ130" s="1370"/>
      <c r="AK130" s="1371"/>
      <c r="AL130" s="1371"/>
      <c r="AM130" s="1371"/>
      <c r="AN130" s="1371"/>
      <c r="AO130" s="1371"/>
      <c r="AP130" s="1372"/>
      <c r="AQ130" s="1375"/>
      <c r="AR130" s="1376"/>
      <c r="AS130" s="1376"/>
      <c r="AT130" s="1376"/>
      <c r="AU130" s="1376"/>
      <c r="AV130" s="1511"/>
    </row>
    <row r="131" spans="1:48" ht="25.05" hidden="1" customHeight="1" x14ac:dyDescent="0.45">
      <c r="A131" s="508">
        <f t="shared" si="1"/>
        <v>116</v>
      </c>
      <c r="B131" s="509"/>
      <c r="C131" s="1378"/>
      <c r="D131" s="1373"/>
      <c r="E131" s="1373"/>
      <c r="F131" s="1373"/>
      <c r="G131" s="1373"/>
      <c r="H131" s="1373"/>
      <c r="I131" s="1373"/>
      <c r="J131" s="1373"/>
      <c r="K131" s="1373"/>
      <c r="L131" s="1373"/>
      <c r="M131" s="1373"/>
      <c r="N131" s="1373"/>
      <c r="O131" s="1379"/>
      <c r="P131" s="341"/>
      <c r="Q131" s="340"/>
      <c r="R131" s="1373"/>
      <c r="S131" s="1373"/>
      <c r="T131" s="1373"/>
      <c r="U131" s="1373"/>
      <c r="V131" s="1373"/>
      <c r="W131" s="1373"/>
      <c r="X131" s="1373"/>
      <c r="Y131" s="1373"/>
      <c r="Z131" s="1373"/>
      <c r="AA131" s="1373"/>
      <c r="AB131" s="1373"/>
      <c r="AC131" s="1373"/>
      <c r="AD131" s="1373"/>
      <c r="AE131" s="1373"/>
      <c r="AF131" s="1373"/>
      <c r="AG131" s="1373"/>
      <c r="AH131" s="1373"/>
      <c r="AI131" s="805"/>
      <c r="AJ131" s="1370"/>
      <c r="AK131" s="1371"/>
      <c r="AL131" s="1371"/>
      <c r="AM131" s="1371"/>
      <c r="AN131" s="1371"/>
      <c r="AO131" s="1371"/>
      <c r="AP131" s="1372"/>
      <c r="AQ131" s="1375"/>
      <c r="AR131" s="1376"/>
      <c r="AS131" s="1376"/>
      <c r="AT131" s="1376"/>
      <c r="AU131" s="1376"/>
      <c r="AV131" s="1511"/>
    </row>
    <row r="132" spans="1:48" ht="25.05" hidden="1" customHeight="1" x14ac:dyDescent="0.45">
      <c r="A132" s="508">
        <f t="shared" si="1"/>
        <v>117</v>
      </c>
      <c r="B132" s="509"/>
      <c r="C132" s="1378"/>
      <c r="D132" s="1373"/>
      <c r="E132" s="1373"/>
      <c r="F132" s="1373"/>
      <c r="G132" s="1373"/>
      <c r="H132" s="1373"/>
      <c r="I132" s="1373"/>
      <c r="J132" s="1373"/>
      <c r="K132" s="1373"/>
      <c r="L132" s="1373"/>
      <c r="M132" s="1373"/>
      <c r="N132" s="1373"/>
      <c r="O132" s="1379"/>
      <c r="P132" s="341"/>
      <c r="Q132" s="340"/>
      <c r="R132" s="1373"/>
      <c r="S132" s="1373"/>
      <c r="T132" s="1373"/>
      <c r="U132" s="1373"/>
      <c r="V132" s="1373"/>
      <c r="W132" s="1373"/>
      <c r="X132" s="1373"/>
      <c r="Y132" s="1373"/>
      <c r="Z132" s="1373"/>
      <c r="AA132" s="1373"/>
      <c r="AB132" s="1373"/>
      <c r="AC132" s="1373"/>
      <c r="AD132" s="1373"/>
      <c r="AE132" s="1373"/>
      <c r="AF132" s="1373"/>
      <c r="AG132" s="1373"/>
      <c r="AH132" s="1373"/>
      <c r="AI132" s="805"/>
      <c r="AJ132" s="1370"/>
      <c r="AK132" s="1371"/>
      <c r="AL132" s="1371"/>
      <c r="AM132" s="1371"/>
      <c r="AN132" s="1371"/>
      <c r="AO132" s="1371"/>
      <c r="AP132" s="1372"/>
      <c r="AQ132" s="1375"/>
      <c r="AR132" s="1376"/>
      <c r="AS132" s="1376"/>
      <c r="AT132" s="1376"/>
      <c r="AU132" s="1376"/>
      <c r="AV132" s="1511"/>
    </row>
    <row r="133" spans="1:48" ht="25.05" hidden="1" customHeight="1" x14ac:dyDescent="0.45">
      <c r="A133" s="508">
        <f t="shared" si="1"/>
        <v>118</v>
      </c>
      <c r="B133" s="509"/>
      <c r="C133" s="1378"/>
      <c r="D133" s="1373"/>
      <c r="E133" s="1373"/>
      <c r="F133" s="1373"/>
      <c r="G133" s="1373"/>
      <c r="H133" s="1373"/>
      <c r="I133" s="1373"/>
      <c r="J133" s="1373"/>
      <c r="K133" s="1373"/>
      <c r="L133" s="1373"/>
      <c r="M133" s="1373"/>
      <c r="N133" s="1373"/>
      <c r="O133" s="1379"/>
      <c r="P133" s="341"/>
      <c r="Q133" s="340"/>
      <c r="R133" s="1373"/>
      <c r="S133" s="1373"/>
      <c r="T133" s="1373"/>
      <c r="U133" s="1373"/>
      <c r="V133" s="1373"/>
      <c r="W133" s="1373"/>
      <c r="X133" s="1373"/>
      <c r="Y133" s="1373"/>
      <c r="Z133" s="1373"/>
      <c r="AA133" s="1373"/>
      <c r="AB133" s="1373"/>
      <c r="AC133" s="1373"/>
      <c r="AD133" s="1373"/>
      <c r="AE133" s="1373"/>
      <c r="AF133" s="1373"/>
      <c r="AG133" s="1373"/>
      <c r="AH133" s="1373"/>
      <c r="AI133" s="805"/>
      <c r="AJ133" s="1370"/>
      <c r="AK133" s="1371"/>
      <c r="AL133" s="1371"/>
      <c r="AM133" s="1371"/>
      <c r="AN133" s="1371"/>
      <c r="AO133" s="1371"/>
      <c r="AP133" s="1372"/>
      <c r="AQ133" s="1375"/>
      <c r="AR133" s="1376"/>
      <c r="AS133" s="1376"/>
      <c r="AT133" s="1376"/>
      <c r="AU133" s="1376"/>
      <c r="AV133" s="1511"/>
    </row>
    <row r="134" spans="1:48" ht="25.05" hidden="1" customHeight="1" x14ac:dyDescent="0.45">
      <c r="A134" s="508">
        <f t="shared" si="1"/>
        <v>119</v>
      </c>
      <c r="B134" s="509"/>
      <c r="C134" s="1378"/>
      <c r="D134" s="1373"/>
      <c r="E134" s="1373"/>
      <c r="F134" s="1373"/>
      <c r="G134" s="1373"/>
      <c r="H134" s="1373"/>
      <c r="I134" s="1373"/>
      <c r="J134" s="1373"/>
      <c r="K134" s="1373"/>
      <c r="L134" s="1373"/>
      <c r="M134" s="1373"/>
      <c r="N134" s="1373"/>
      <c r="O134" s="1379"/>
      <c r="P134" s="341"/>
      <c r="Q134" s="340"/>
      <c r="R134" s="1373"/>
      <c r="S134" s="1373"/>
      <c r="T134" s="1373"/>
      <c r="U134" s="1373"/>
      <c r="V134" s="1373"/>
      <c r="W134" s="1373"/>
      <c r="X134" s="1373"/>
      <c r="Y134" s="1373"/>
      <c r="Z134" s="1373"/>
      <c r="AA134" s="1373"/>
      <c r="AB134" s="1373"/>
      <c r="AC134" s="1373"/>
      <c r="AD134" s="1373"/>
      <c r="AE134" s="1373"/>
      <c r="AF134" s="1373"/>
      <c r="AG134" s="1373"/>
      <c r="AH134" s="1373"/>
      <c r="AI134" s="805"/>
      <c r="AJ134" s="1370"/>
      <c r="AK134" s="1371"/>
      <c r="AL134" s="1371"/>
      <c r="AM134" s="1371"/>
      <c r="AN134" s="1371"/>
      <c r="AO134" s="1371"/>
      <c r="AP134" s="1372"/>
      <c r="AQ134" s="1375"/>
      <c r="AR134" s="1376"/>
      <c r="AS134" s="1376"/>
      <c r="AT134" s="1376"/>
      <c r="AU134" s="1376"/>
      <c r="AV134" s="1511"/>
    </row>
    <row r="135" spans="1:48" ht="25.05" hidden="1" customHeight="1" x14ac:dyDescent="0.45">
      <c r="A135" s="508">
        <f t="shared" si="1"/>
        <v>120</v>
      </c>
      <c r="B135" s="509"/>
      <c r="C135" s="1378"/>
      <c r="D135" s="1373"/>
      <c r="E135" s="1373"/>
      <c r="F135" s="1373"/>
      <c r="G135" s="1373"/>
      <c r="H135" s="1373"/>
      <c r="I135" s="1373"/>
      <c r="J135" s="1373"/>
      <c r="K135" s="1373"/>
      <c r="L135" s="1373"/>
      <c r="M135" s="1373"/>
      <c r="N135" s="1373"/>
      <c r="O135" s="1379"/>
      <c r="P135" s="341"/>
      <c r="Q135" s="340"/>
      <c r="R135" s="1373"/>
      <c r="S135" s="1373"/>
      <c r="T135" s="1373"/>
      <c r="U135" s="1373"/>
      <c r="V135" s="1373"/>
      <c r="W135" s="1373"/>
      <c r="X135" s="1373"/>
      <c r="Y135" s="1373"/>
      <c r="Z135" s="1373"/>
      <c r="AA135" s="1373"/>
      <c r="AB135" s="1373"/>
      <c r="AC135" s="1373"/>
      <c r="AD135" s="1373"/>
      <c r="AE135" s="1373"/>
      <c r="AF135" s="1373"/>
      <c r="AG135" s="1373"/>
      <c r="AH135" s="1373"/>
      <c r="AI135" s="805"/>
      <c r="AJ135" s="1370"/>
      <c r="AK135" s="1371"/>
      <c r="AL135" s="1371"/>
      <c r="AM135" s="1371"/>
      <c r="AN135" s="1371"/>
      <c r="AO135" s="1371"/>
      <c r="AP135" s="1372"/>
      <c r="AQ135" s="1375"/>
      <c r="AR135" s="1376"/>
      <c r="AS135" s="1376"/>
      <c r="AT135" s="1376"/>
      <c r="AU135" s="1376"/>
      <c r="AV135" s="1511"/>
    </row>
    <row r="136" spans="1:48" ht="25.05" hidden="1" customHeight="1" x14ac:dyDescent="0.45">
      <c r="A136" s="508">
        <f t="shared" si="1"/>
        <v>121</v>
      </c>
      <c r="B136" s="509"/>
      <c r="C136" s="1378"/>
      <c r="D136" s="1373"/>
      <c r="E136" s="1373"/>
      <c r="F136" s="1373"/>
      <c r="G136" s="1373"/>
      <c r="H136" s="1373"/>
      <c r="I136" s="1373"/>
      <c r="J136" s="1373"/>
      <c r="K136" s="1373"/>
      <c r="L136" s="1373"/>
      <c r="M136" s="1373"/>
      <c r="N136" s="1373"/>
      <c r="O136" s="1379"/>
      <c r="P136" s="341"/>
      <c r="Q136" s="340"/>
      <c r="R136" s="1373"/>
      <c r="S136" s="1373"/>
      <c r="T136" s="1373"/>
      <c r="U136" s="1373"/>
      <c r="V136" s="1373"/>
      <c r="W136" s="1373"/>
      <c r="X136" s="1373"/>
      <c r="Y136" s="1373"/>
      <c r="Z136" s="1373"/>
      <c r="AA136" s="1373"/>
      <c r="AB136" s="1373"/>
      <c r="AC136" s="1373"/>
      <c r="AD136" s="1373"/>
      <c r="AE136" s="1373"/>
      <c r="AF136" s="1373"/>
      <c r="AG136" s="1373"/>
      <c r="AH136" s="1373"/>
      <c r="AI136" s="805"/>
      <c r="AJ136" s="1370"/>
      <c r="AK136" s="1371"/>
      <c r="AL136" s="1371"/>
      <c r="AM136" s="1371"/>
      <c r="AN136" s="1371"/>
      <c r="AO136" s="1371"/>
      <c r="AP136" s="1372"/>
      <c r="AQ136" s="1375"/>
      <c r="AR136" s="1376"/>
      <c r="AS136" s="1376"/>
      <c r="AT136" s="1376"/>
      <c r="AU136" s="1376"/>
      <c r="AV136" s="1511"/>
    </row>
    <row r="137" spans="1:48" ht="25.05" hidden="1" customHeight="1" x14ac:dyDescent="0.45">
      <c r="A137" s="508">
        <f t="shared" si="1"/>
        <v>122</v>
      </c>
      <c r="B137" s="509"/>
      <c r="C137" s="1378"/>
      <c r="D137" s="1373"/>
      <c r="E137" s="1373"/>
      <c r="F137" s="1373"/>
      <c r="G137" s="1373"/>
      <c r="H137" s="1373"/>
      <c r="I137" s="1373"/>
      <c r="J137" s="1373"/>
      <c r="K137" s="1373"/>
      <c r="L137" s="1373"/>
      <c r="M137" s="1373"/>
      <c r="N137" s="1373"/>
      <c r="O137" s="1379"/>
      <c r="P137" s="341"/>
      <c r="Q137" s="340"/>
      <c r="R137" s="1373"/>
      <c r="S137" s="1373"/>
      <c r="T137" s="1373"/>
      <c r="U137" s="1373"/>
      <c r="V137" s="1373"/>
      <c r="W137" s="1373"/>
      <c r="X137" s="1373"/>
      <c r="Y137" s="1373"/>
      <c r="Z137" s="1373"/>
      <c r="AA137" s="1373"/>
      <c r="AB137" s="1373"/>
      <c r="AC137" s="1373"/>
      <c r="AD137" s="1373"/>
      <c r="AE137" s="1373"/>
      <c r="AF137" s="1373"/>
      <c r="AG137" s="1373"/>
      <c r="AH137" s="1373"/>
      <c r="AI137" s="805"/>
      <c r="AJ137" s="1370"/>
      <c r="AK137" s="1371"/>
      <c r="AL137" s="1371"/>
      <c r="AM137" s="1371"/>
      <c r="AN137" s="1371"/>
      <c r="AO137" s="1371"/>
      <c r="AP137" s="1372"/>
      <c r="AQ137" s="1375"/>
      <c r="AR137" s="1376"/>
      <c r="AS137" s="1376"/>
      <c r="AT137" s="1376"/>
      <c r="AU137" s="1376"/>
      <c r="AV137" s="1511"/>
    </row>
    <row r="138" spans="1:48" ht="25.05" hidden="1" customHeight="1" x14ac:dyDescent="0.45">
      <c r="A138" s="508">
        <f t="shared" si="1"/>
        <v>123</v>
      </c>
      <c r="B138" s="509"/>
      <c r="C138" s="1378"/>
      <c r="D138" s="1373"/>
      <c r="E138" s="1373"/>
      <c r="F138" s="1373"/>
      <c r="G138" s="1373"/>
      <c r="H138" s="1373"/>
      <c r="I138" s="1373"/>
      <c r="J138" s="1373"/>
      <c r="K138" s="1373"/>
      <c r="L138" s="1373"/>
      <c r="M138" s="1373"/>
      <c r="N138" s="1373"/>
      <c r="O138" s="1379"/>
      <c r="P138" s="341"/>
      <c r="Q138" s="340"/>
      <c r="R138" s="1373"/>
      <c r="S138" s="1373"/>
      <c r="T138" s="1373"/>
      <c r="U138" s="1373"/>
      <c r="V138" s="1373"/>
      <c r="W138" s="1373"/>
      <c r="X138" s="1373"/>
      <c r="Y138" s="1373"/>
      <c r="Z138" s="1373"/>
      <c r="AA138" s="1373"/>
      <c r="AB138" s="1373"/>
      <c r="AC138" s="1373"/>
      <c r="AD138" s="1373"/>
      <c r="AE138" s="1373"/>
      <c r="AF138" s="1373"/>
      <c r="AG138" s="1373"/>
      <c r="AH138" s="1373"/>
      <c r="AI138" s="805"/>
      <c r="AJ138" s="1370"/>
      <c r="AK138" s="1371"/>
      <c r="AL138" s="1371"/>
      <c r="AM138" s="1371"/>
      <c r="AN138" s="1371"/>
      <c r="AO138" s="1371"/>
      <c r="AP138" s="1372"/>
      <c r="AQ138" s="1375"/>
      <c r="AR138" s="1376"/>
      <c r="AS138" s="1376"/>
      <c r="AT138" s="1376"/>
      <c r="AU138" s="1376"/>
      <c r="AV138" s="1511"/>
    </row>
    <row r="139" spans="1:48" ht="25.05" hidden="1" customHeight="1" x14ac:dyDescent="0.45">
      <c r="A139" s="508">
        <f t="shared" si="1"/>
        <v>124</v>
      </c>
      <c r="B139" s="509"/>
      <c r="C139" s="1378"/>
      <c r="D139" s="1373"/>
      <c r="E139" s="1373"/>
      <c r="F139" s="1373"/>
      <c r="G139" s="1373"/>
      <c r="H139" s="1373"/>
      <c r="I139" s="1373"/>
      <c r="J139" s="1373"/>
      <c r="K139" s="1373"/>
      <c r="L139" s="1373"/>
      <c r="M139" s="1373"/>
      <c r="N139" s="1373"/>
      <c r="O139" s="1379"/>
      <c r="P139" s="341"/>
      <c r="Q139" s="340"/>
      <c r="R139" s="1373"/>
      <c r="S139" s="1373"/>
      <c r="T139" s="1373"/>
      <c r="U139" s="1373"/>
      <c r="V139" s="1373"/>
      <c r="W139" s="1373"/>
      <c r="X139" s="1373"/>
      <c r="Y139" s="1373"/>
      <c r="Z139" s="1373"/>
      <c r="AA139" s="1373"/>
      <c r="AB139" s="1373"/>
      <c r="AC139" s="1373"/>
      <c r="AD139" s="1373"/>
      <c r="AE139" s="1373"/>
      <c r="AF139" s="1373"/>
      <c r="AG139" s="1373"/>
      <c r="AH139" s="1373"/>
      <c r="AI139" s="805"/>
      <c r="AJ139" s="1370"/>
      <c r="AK139" s="1371"/>
      <c r="AL139" s="1371"/>
      <c r="AM139" s="1371"/>
      <c r="AN139" s="1371"/>
      <c r="AO139" s="1371"/>
      <c r="AP139" s="1372"/>
      <c r="AQ139" s="1375"/>
      <c r="AR139" s="1376"/>
      <c r="AS139" s="1376"/>
      <c r="AT139" s="1376"/>
      <c r="AU139" s="1376"/>
      <c r="AV139" s="1511"/>
    </row>
    <row r="140" spans="1:48" ht="25.05" hidden="1" customHeight="1" x14ac:dyDescent="0.45">
      <c r="A140" s="508">
        <f t="shared" si="1"/>
        <v>125</v>
      </c>
      <c r="B140" s="509"/>
      <c r="C140" s="1378"/>
      <c r="D140" s="1373"/>
      <c r="E140" s="1373"/>
      <c r="F140" s="1373"/>
      <c r="G140" s="1373"/>
      <c r="H140" s="1373"/>
      <c r="I140" s="1373"/>
      <c r="J140" s="1373"/>
      <c r="K140" s="1373"/>
      <c r="L140" s="1373"/>
      <c r="M140" s="1373"/>
      <c r="N140" s="1373"/>
      <c r="O140" s="1379"/>
      <c r="P140" s="341"/>
      <c r="Q140" s="340"/>
      <c r="R140" s="1373"/>
      <c r="S140" s="1373"/>
      <c r="T140" s="1373"/>
      <c r="U140" s="1373"/>
      <c r="V140" s="1373"/>
      <c r="W140" s="1373"/>
      <c r="X140" s="1373"/>
      <c r="Y140" s="1373"/>
      <c r="Z140" s="1373"/>
      <c r="AA140" s="1373"/>
      <c r="AB140" s="1373"/>
      <c r="AC140" s="1373"/>
      <c r="AD140" s="1373"/>
      <c r="AE140" s="1373"/>
      <c r="AF140" s="1373"/>
      <c r="AG140" s="1373"/>
      <c r="AH140" s="1373"/>
      <c r="AI140" s="805"/>
      <c r="AJ140" s="1370"/>
      <c r="AK140" s="1371"/>
      <c r="AL140" s="1371"/>
      <c r="AM140" s="1371"/>
      <c r="AN140" s="1371"/>
      <c r="AO140" s="1371"/>
      <c r="AP140" s="1372"/>
      <c r="AQ140" s="1375"/>
      <c r="AR140" s="1376"/>
      <c r="AS140" s="1376"/>
      <c r="AT140" s="1376"/>
      <c r="AU140" s="1376"/>
      <c r="AV140" s="1511"/>
    </row>
    <row r="141" spans="1:48" ht="25.05" hidden="1" customHeight="1" x14ac:dyDescent="0.45">
      <c r="A141" s="508">
        <f t="shared" si="1"/>
        <v>126</v>
      </c>
      <c r="B141" s="509"/>
      <c r="C141" s="1378"/>
      <c r="D141" s="1373"/>
      <c r="E141" s="1373"/>
      <c r="F141" s="1373"/>
      <c r="G141" s="1373"/>
      <c r="H141" s="1373"/>
      <c r="I141" s="1373"/>
      <c r="J141" s="1373"/>
      <c r="K141" s="1373"/>
      <c r="L141" s="1373"/>
      <c r="M141" s="1373"/>
      <c r="N141" s="1373"/>
      <c r="O141" s="1379"/>
      <c r="P141" s="341"/>
      <c r="Q141" s="340"/>
      <c r="R141" s="1373"/>
      <c r="S141" s="1373"/>
      <c r="T141" s="1373"/>
      <c r="U141" s="1373"/>
      <c r="V141" s="1373"/>
      <c r="W141" s="1373"/>
      <c r="X141" s="1373"/>
      <c r="Y141" s="1373"/>
      <c r="Z141" s="1373"/>
      <c r="AA141" s="1373"/>
      <c r="AB141" s="1373"/>
      <c r="AC141" s="1373"/>
      <c r="AD141" s="1373"/>
      <c r="AE141" s="1373"/>
      <c r="AF141" s="1373"/>
      <c r="AG141" s="1373"/>
      <c r="AH141" s="1373"/>
      <c r="AI141" s="805"/>
      <c r="AJ141" s="1370"/>
      <c r="AK141" s="1371"/>
      <c r="AL141" s="1371"/>
      <c r="AM141" s="1371"/>
      <c r="AN141" s="1371"/>
      <c r="AO141" s="1371"/>
      <c r="AP141" s="1372"/>
      <c r="AQ141" s="1375"/>
      <c r="AR141" s="1376"/>
      <c r="AS141" s="1376"/>
      <c r="AT141" s="1376"/>
      <c r="AU141" s="1376"/>
      <c r="AV141" s="1511"/>
    </row>
    <row r="142" spans="1:48" ht="25.05" hidden="1" customHeight="1" x14ac:dyDescent="0.45">
      <c r="A142" s="508">
        <f t="shared" si="1"/>
        <v>127</v>
      </c>
      <c r="B142" s="509"/>
      <c r="C142" s="1378"/>
      <c r="D142" s="1373"/>
      <c r="E142" s="1373"/>
      <c r="F142" s="1373"/>
      <c r="G142" s="1373"/>
      <c r="H142" s="1373"/>
      <c r="I142" s="1373"/>
      <c r="J142" s="1373"/>
      <c r="K142" s="1373"/>
      <c r="L142" s="1373"/>
      <c r="M142" s="1373"/>
      <c r="N142" s="1373"/>
      <c r="O142" s="1379"/>
      <c r="P142" s="341"/>
      <c r="Q142" s="340"/>
      <c r="R142" s="1373"/>
      <c r="S142" s="1373"/>
      <c r="T142" s="1373"/>
      <c r="U142" s="1373"/>
      <c r="V142" s="1373"/>
      <c r="W142" s="1373"/>
      <c r="X142" s="1373"/>
      <c r="Y142" s="1373"/>
      <c r="Z142" s="1373"/>
      <c r="AA142" s="1373"/>
      <c r="AB142" s="1373"/>
      <c r="AC142" s="1373"/>
      <c r="AD142" s="1373"/>
      <c r="AE142" s="1373"/>
      <c r="AF142" s="1373"/>
      <c r="AG142" s="1373"/>
      <c r="AH142" s="1373"/>
      <c r="AI142" s="805"/>
      <c r="AJ142" s="1370"/>
      <c r="AK142" s="1371"/>
      <c r="AL142" s="1371"/>
      <c r="AM142" s="1371"/>
      <c r="AN142" s="1371"/>
      <c r="AO142" s="1371"/>
      <c r="AP142" s="1372"/>
      <c r="AQ142" s="1375"/>
      <c r="AR142" s="1376"/>
      <c r="AS142" s="1376"/>
      <c r="AT142" s="1376"/>
      <c r="AU142" s="1376"/>
      <c r="AV142" s="1511"/>
    </row>
    <row r="143" spans="1:48" ht="25.05" hidden="1" customHeight="1" x14ac:dyDescent="0.45">
      <c r="A143" s="508">
        <f t="shared" si="1"/>
        <v>128</v>
      </c>
      <c r="B143" s="509"/>
      <c r="C143" s="1378"/>
      <c r="D143" s="1373"/>
      <c r="E143" s="1373"/>
      <c r="F143" s="1373"/>
      <c r="G143" s="1373"/>
      <c r="H143" s="1373"/>
      <c r="I143" s="1373"/>
      <c r="J143" s="1373"/>
      <c r="K143" s="1373"/>
      <c r="L143" s="1373"/>
      <c r="M143" s="1373"/>
      <c r="N143" s="1373"/>
      <c r="O143" s="1379"/>
      <c r="P143" s="341"/>
      <c r="Q143" s="340"/>
      <c r="R143" s="1373"/>
      <c r="S143" s="1373"/>
      <c r="T143" s="1373"/>
      <c r="U143" s="1373"/>
      <c r="V143" s="1373"/>
      <c r="W143" s="1373"/>
      <c r="X143" s="1373"/>
      <c r="Y143" s="1373"/>
      <c r="Z143" s="1373"/>
      <c r="AA143" s="1373"/>
      <c r="AB143" s="1373"/>
      <c r="AC143" s="1373"/>
      <c r="AD143" s="1373"/>
      <c r="AE143" s="1373"/>
      <c r="AF143" s="1373"/>
      <c r="AG143" s="1373"/>
      <c r="AH143" s="1373"/>
      <c r="AI143" s="805"/>
      <c r="AJ143" s="1370"/>
      <c r="AK143" s="1371"/>
      <c r="AL143" s="1371"/>
      <c r="AM143" s="1371"/>
      <c r="AN143" s="1371"/>
      <c r="AO143" s="1371"/>
      <c r="AP143" s="1372"/>
      <c r="AQ143" s="1375"/>
      <c r="AR143" s="1376"/>
      <c r="AS143" s="1376"/>
      <c r="AT143" s="1376"/>
      <c r="AU143" s="1376"/>
      <c r="AV143" s="1511"/>
    </row>
    <row r="144" spans="1:48" ht="25.05" hidden="1" customHeight="1" x14ac:dyDescent="0.45">
      <c r="A144" s="508">
        <f t="shared" si="1"/>
        <v>129</v>
      </c>
      <c r="B144" s="509"/>
      <c r="C144" s="1378"/>
      <c r="D144" s="1373"/>
      <c r="E144" s="1373"/>
      <c r="F144" s="1373"/>
      <c r="G144" s="1373"/>
      <c r="H144" s="1373"/>
      <c r="I144" s="1373"/>
      <c r="J144" s="1373"/>
      <c r="K144" s="1373"/>
      <c r="L144" s="1373"/>
      <c r="M144" s="1373"/>
      <c r="N144" s="1373"/>
      <c r="O144" s="1379"/>
      <c r="P144" s="341"/>
      <c r="Q144" s="340"/>
      <c r="R144" s="1373"/>
      <c r="S144" s="1373"/>
      <c r="T144" s="1373"/>
      <c r="U144" s="1373"/>
      <c r="V144" s="1373"/>
      <c r="W144" s="1373"/>
      <c r="X144" s="1373"/>
      <c r="Y144" s="1373"/>
      <c r="Z144" s="1373"/>
      <c r="AA144" s="1373"/>
      <c r="AB144" s="1373"/>
      <c r="AC144" s="1373"/>
      <c r="AD144" s="1373"/>
      <c r="AE144" s="1373"/>
      <c r="AF144" s="1373"/>
      <c r="AG144" s="1373"/>
      <c r="AH144" s="1373"/>
      <c r="AI144" s="805"/>
      <c r="AJ144" s="1370"/>
      <c r="AK144" s="1371"/>
      <c r="AL144" s="1371"/>
      <c r="AM144" s="1371"/>
      <c r="AN144" s="1371"/>
      <c r="AO144" s="1371"/>
      <c r="AP144" s="1372"/>
      <c r="AQ144" s="1375"/>
      <c r="AR144" s="1376"/>
      <c r="AS144" s="1376"/>
      <c r="AT144" s="1376"/>
      <c r="AU144" s="1376"/>
      <c r="AV144" s="1511"/>
    </row>
    <row r="145" spans="1:48" ht="25.05" hidden="1" customHeight="1" x14ac:dyDescent="0.45">
      <c r="A145" s="508">
        <f t="shared" si="1"/>
        <v>130</v>
      </c>
      <c r="B145" s="509"/>
      <c r="C145" s="1378"/>
      <c r="D145" s="1373"/>
      <c r="E145" s="1373"/>
      <c r="F145" s="1373"/>
      <c r="G145" s="1373"/>
      <c r="H145" s="1373"/>
      <c r="I145" s="1373"/>
      <c r="J145" s="1373"/>
      <c r="K145" s="1373"/>
      <c r="L145" s="1373"/>
      <c r="M145" s="1373"/>
      <c r="N145" s="1373"/>
      <c r="O145" s="1379"/>
      <c r="P145" s="341"/>
      <c r="Q145" s="340"/>
      <c r="R145" s="1373"/>
      <c r="S145" s="1373"/>
      <c r="T145" s="1373"/>
      <c r="U145" s="1373"/>
      <c r="V145" s="1373"/>
      <c r="W145" s="1373"/>
      <c r="X145" s="1373"/>
      <c r="Y145" s="1373"/>
      <c r="Z145" s="1373"/>
      <c r="AA145" s="1373"/>
      <c r="AB145" s="1373"/>
      <c r="AC145" s="1373"/>
      <c r="AD145" s="1373"/>
      <c r="AE145" s="1373"/>
      <c r="AF145" s="1373"/>
      <c r="AG145" s="1373"/>
      <c r="AH145" s="1373"/>
      <c r="AI145" s="805"/>
      <c r="AJ145" s="1370"/>
      <c r="AK145" s="1371"/>
      <c r="AL145" s="1371"/>
      <c r="AM145" s="1371"/>
      <c r="AN145" s="1371"/>
      <c r="AO145" s="1371"/>
      <c r="AP145" s="1372"/>
      <c r="AQ145" s="1375"/>
      <c r="AR145" s="1376"/>
      <c r="AS145" s="1376"/>
      <c r="AT145" s="1376"/>
      <c r="AU145" s="1376"/>
      <c r="AV145" s="1511"/>
    </row>
    <row r="146" spans="1:48" ht="25.05" hidden="1" customHeight="1" x14ac:dyDescent="0.45">
      <c r="A146" s="508">
        <f t="shared" ref="A146:A209" si="2">+A145+1</f>
        <v>131</v>
      </c>
      <c r="B146" s="509"/>
      <c r="C146" s="1378"/>
      <c r="D146" s="1373"/>
      <c r="E146" s="1373"/>
      <c r="F146" s="1373"/>
      <c r="G146" s="1373"/>
      <c r="H146" s="1373"/>
      <c r="I146" s="1373"/>
      <c r="J146" s="1373"/>
      <c r="K146" s="1373"/>
      <c r="L146" s="1373"/>
      <c r="M146" s="1373"/>
      <c r="N146" s="1373"/>
      <c r="O146" s="1379"/>
      <c r="P146" s="341"/>
      <c r="Q146" s="340"/>
      <c r="R146" s="1373"/>
      <c r="S146" s="1373"/>
      <c r="T146" s="1373"/>
      <c r="U146" s="1373"/>
      <c r="V146" s="1373"/>
      <c r="W146" s="1373"/>
      <c r="X146" s="1373"/>
      <c r="Y146" s="1373"/>
      <c r="Z146" s="1373"/>
      <c r="AA146" s="1373"/>
      <c r="AB146" s="1373"/>
      <c r="AC146" s="1373"/>
      <c r="AD146" s="1373"/>
      <c r="AE146" s="1373"/>
      <c r="AF146" s="1373"/>
      <c r="AG146" s="1373"/>
      <c r="AH146" s="1373"/>
      <c r="AI146" s="805"/>
      <c r="AJ146" s="1370"/>
      <c r="AK146" s="1371"/>
      <c r="AL146" s="1371"/>
      <c r="AM146" s="1371"/>
      <c r="AN146" s="1371"/>
      <c r="AO146" s="1371"/>
      <c r="AP146" s="1372"/>
      <c r="AQ146" s="1375"/>
      <c r="AR146" s="1376"/>
      <c r="AS146" s="1376"/>
      <c r="AT146" s="1376"/>
      <c r="AU146" s="1376"/>
      <c r="AV146" s="1511"/>
    </row>
    <row r="147" spans="1:48" ht="25.05" hidden="1" customHeight="1" x14ac:dyDescent="0.45">
      <c r="A147" s="508">
        <f t="shared" si="2"/>
        <v>132</v>
      </c>
      <c r="B147" s="509"/>
      <c r="C147" s="1378"/>
      <c r="D147" s="1373"/>
      <c r="E147" s="1373"/>
      <c r="F147" s="1373"/>
      <c r="G147" s="1373"/>
      <c r="H147" s="1373"/>
      <c r="I147" s="1373"/>
      <c r="J147" s="1373"/>
      <c r="K147" s="1373"/>
      <c r="L147" s="1373"/>
      <c r="M147" s="1373"/>
      <c r="N147" s="1373"/>
      <c r="O147" s="1379"/>
      <c r="P147" s="341"/>
      <c r="Q147" s="340"/>
      <c r="R147" s="1373"/>
      <c r="S147" s="1373"/>
      <c r="T147" s="1373"/>
      <c r="U147" s="1373"/>
      <c r="V147" s="1373"/>
      <c r="W147" s="1373"/>
      <c r="X147" s="1373"/>
      <c r="Y147" s="1373"/>
      <c r="Z147" s="1373"/>
      <c r="AA147" s="1373"/>
      <c r="AB147" s="1373"/>
      <c r="AC147" s="1373"/>
      <c r="AD147" s="1373"/>
      <c r="AE147" s="1373"/>
      <c r="AF147" s="1373"/>
      <c r="AG147" s="1373"/>
      <c r="AH147" s="1373"/>
      <c r="AI147" s="805"/>
      <c r="AJ147" s="1370"/>
      <c r="AK147" s="1371"/>
      <c r="AL147" s="1371"/>
      <c r="AM147" s="1371"/>
      <c r="AN147" s="1371"/>
      <c r="AO147" s="1371"/>
      <c r="AP147" s="1372"/>
      <c r="AQ147" s="1375"/>
      <c r="AR147" s="1376"/>
      <c r="AS147" s="1376"/>
      <c r="AT147" s="1376"/>
      <c r="AU147" s="1376"/>
      <c r="AV147" s="1511"/>
    </row>
    <row r="148" spans="1:48" ht="25.05" hidden="1" customHeight="1" x14ac:dyDescent="0.45">
      <c r="A148" s="508">
        <f t="shared" si="2"/>
        <v>133</v>
      </c>
      <c r="B148" s="509"/>
      <c r="C148" s="1378"/>
      <c r="D148" s="1373"/>
      <c r="E148" s="1373"/>
      <c r="F148" s="1373"/>
      <c r="G148" s="1373"/>
      <c r="H148" s="1373"/>
      <c r="I148" s="1373"/>
      <c r="J148" s="1373"/>
      <c r="K148" s="1373"/>
      <c r="L148" s="1373"/>
      <c r="M148" s="1373"/>
      <c r="N148" s="1373"/>
      <c r="O148" s="1379"/>
      <c r="P148" s="341"/>
      <c r="Q148" s="340"/>
      <c r="R148" s="1373"/>
      <c r="S148" s="1373"/>
      <c r="T148" s="1373"/>
      <c r="U148" s="1373"/>
      <c r="V148" s="1373"/>
      <c r="W148" s="1373"/>
      <c r="X148" s="1373"/>
      <c r="Y148" s="1373"/>
      <c r="Z148" s="1373"/>
      <c r="AA148" s="1373"/>
      <c r="AB148" s="1373"/>
      <c r="AC148" s="1373"/>
      <c r="AD148" s="1373"/>
      <c r="AE148" s="1373"/>
      <c r="AF148" s="1373"/>
      <c r="AG148" s="1373"/>
      <c r="AH148" s="1373"/>
      <c r="AI148" s="805"/>
      <c r="AJ148" s="1370"/>
      <c r="AK148" s="1371"/>
      <c r="AL148" s="1371"/>
      <c r="AM148" s="1371"/>
      <c r="AN148" s="1371"/>
      <c r="AO148" s="1371"/>
      <c r="AP148" s="1372"/>
      <c r="AQ148" s="1375"/>
      <c r="AR148" s="1376"/>
      <c r="AS148" s="1376"/>
      <c r="AT148" s="1376"/>
      <c r="AU148" s="1376"/>
      <c r="AV148" s="1511"/>
    </row>
    <row r="149" spans="1:48" ht="25.05" hidden="1" customHeight="1" x14ac:dyDescent="0.45">
      <c r="A149" s="508">
        <f t="shared" si="2"/>
        <v>134</v>
      </c>
      <c r="B149" s="509"/>
      <c r="C149" s="1378"/>
      <c r="D149" s="1373"/>
      <c r="E149" s="1373"/>
      <c r="F149" s="1373"/>
      <c r="G149" s="1373"/>
      <c r="H149" s="1373"/>
      <c r="I149" s="1373"/>
      <c r="J149" s="1373"/>
      <c r="K149" s="1373"/>
      <c r="L149" s="1373"/>
      <c r="M149" s="1373"/>
      <c r="N149" s="1373"/>
      <c r="O149" s="1379"/>
      <c r="P149" s="341"/>
      <c r="Q149" s="340"/>
      <c r="R149" s="1373"/>
      <c r="S149" s="1373"/>
      <c r="T149" s="1373"/>
      <c r="U149" s="1373"/>
      <c r="V149" s="1373"/>
      <c r="W149" s="1373"/>
      <c r="X149" s="1373"/>
      <c r="Y149" s="1373"/>
      <c r="Z149" s="1373"/>
      <c r="AA149" s="1373"/>
      <c r="AB149" s="1373"/>
      <c r="AC149" s="1373"/>
      <c r="AD149" s="1373"/>
      <c r="AE149" s="1373"/>
      <c r="AF149" s="1373"/>
      <c r="AG149" s="1373"/>
      <c r="AH149" s="1373"/>
      <c r="AI149" s="805"/>
      <c r="AJ149" s="1370"/>
      <c r="AK149" s="1371"/>
      <c r="AL149" s="1371"/>
      <c r="AM149" s="1371"/>
      <c r="AN149" s="1371"/>
      <c r="AO149" s="1371"/>
      <c r="AP149" s="1372"/>
      <c r="AQ149" s="1375"/>
      <c r="AR149" s="1376"/>
      <c r="AS149" s="1376"/>
      <c r="AT149" s="1376"/>
      <c r="AU149" s="1376"/>
      <c r="AV149" s="1511"/>
    </row>
    <row r="150" spans="1:48" ht="25.05" hidden="1" customHeight="1" x14ac:dyDescent="0.45">
      <c r="A150" s="508">
        <f t="shared" si="2"/>
        <v>135</v>
      </c>
      <c r="B150" s="509"/>
      <c r="C150" s="1378"/>
      <c r="D150" s="1373"/>
      <c r="E150" s="1373"/>
      <c r="F150" s="1373"/>
      <c r="G150" s="1373"/>
      <c r="H150" s="1373"/>
      <c r="I150" s="1373"/>
      <c r="J150" s="1373"/>
      <c r="K150" s="1373"/>
      <c r="L150" s="1373"/>
      <c r="M150" s="1373"/>
      <c r="N150" s="1373"/>
      <c r="O150" s="1379"/>
      <c r="P150" s="341"/>
      <c r="Q150" s="340"/>
      <c r="R150" s="1373"/>
      <c r="S150" s="1373"/>
      <c r="T150" s="1373"/>
      <c r="U150" s="1373"/>
      <c r="V150" s="1373"/>
      <c r="W150" s="1373"/>
      <c r="X150" s="1373"/>
      <c r="Y150" s="1373"/>
      <c r="Z150" s="1373"/>
      <c r="AA150" s="1373"/>
      <c r="AB150" s="1373"/>
      <c r="AC150" s="1373"/>
      <c r="AD150" s="1373"/>
      <c r="AE150" s="1373"/>
      <c r="AF150" s="1373"/>
      <c r="AG150" s="1373"/>
      <c r="AH150" s="1373"/>
      <c r="AI150" s="805"/>
      <c r="AJ150" s="1370"/>
      <c r="AK150" s="1371"/>
      <c r="AL150" s="1371"/>
      <c r="AM150" s="1371"/>
      <c r="AN150" s="1371"/>
      <c r="AO150" s="1371"/>
      <c r="AP150" s="1372"/>
      <c r="AQ150" s="1375"/>
      <c r="AR150" s="1376"/>
      <c r="AS150" s="1376"/>
      <c r="AT150" s="1376"/>
      <c r="AU150" s="1376"/>
      <c r="AV150" s="1511"/>
    </row>
    <row r="151" spans="1:48" ht="25.05" hidden="1" customHeight="1" x14ac:dyDescent="0.45">
      <c r="A151" s="508">
        <f t="shared" si="2"/>
        <v>136</v>
      </c>
      <c r="B151" s="509"/>
      <c r="C151" s="1378"/>
      <c r="D151" s="1373"/>
      <c r="E151" s="1373"/>
      <c r="F151" s="1373"/>
      <c r="G151" s="1373"/>
      <c r="H151" s="1373"/>
      <c r="I151" s="1373"/>
      <c r="J151" s="1373"/>
      <c r="K151" s="1373"/>
      <c r="L151" s="1373"/>
      <c r="M151" s="1373"/>
      <c r="N151" s="1373"/>
      <c r="O151" s="1379"/>
      <c r="P151" s="341"/>
      <c r="Q151" s="340"/>
      <c r="R151" s="1373"/>
      <c r="S151" s="1373"/>
      <c r="T151" s="1373"/>
      <c r="U151" s="1373"/>
      <c r="V151" s="1373"/>
      <c r="W151" s="1373"/>
      <c r="X151" s="1373"/>
      <c r="Y151" s="1373"/>
      <c r="Z151" s="1373"/>
      <c r="AA151" s="1373"/>
      <c r="AB151" s="1373"/>
      <c r="AC151" s="1373"/>
      <c r="AD151" s="1373"/>
      <c r="AE151" s="1373"/>
      <c r="AF151" s="1373"/>
      <c r="AG151" s="1373"/>
      <c r="AH151" s="1373"/>
      <c r="AI151" s="805"/>
      <c r="AJ151" s="1370"/>
      <c r="AK151" s="1371"/>
      <c r="AL151" s="1371"/>
      <c r="AM151" s="1371"/>
      <c r="AN151" s="1371"/>
      <c r="AO151" s="1371"/>
      <c r="AP151" s="1372"/>
      <c r="AQ151" s="1375"/>
      <c r="AR151" s="1376"/>
      <c r="AS151" s="1376"/>
      <c r="AT151" s="1376"/>
      <c r="AU151" s="1376"/>
      <c r="AV151" s="1511"/>
    </row>
    <row r="152" spans="1:48" ht="25.05" hidden="1" customHeight="1" x14ac:dyDescent="0.45">
      <c r="A152" s="508">
        <f t="shared" si="2"/>
        <v>137</v>
      </c>
      <c r="B152" s="509"/>
      <c r="C152" s="1378"/>
      <c r="D152" s="1373"/>
      <c r="E152" s="1373"/>
      <c r="F152" s="1373"/>
      <c r="G152" s="1373"/>
      <c r="H152" s="1373"/>
      <c r="I152" s="1373"/>
      <c r="J152" s="1373"/>
      <c r="K152" s="1373"/>
      <c r="L152" s="1373"/>
      <c r="M152" s="1373"/>
      <c r="N152" s="1373"/>
      <c r="O152" s="1379"/>
      <c r="P152" s="341"/>
      <c r="Q152" s="340"/>
      <c r="R152" s="1373"/>
      <c r="S152" s="1373"/>
      <c r="T152" s="1373"/>
      <c r="U152" s="1373"/>
      <c r="V152" s="1373"/>
      <c r="W152" s="1373"/>
      <c r="X152" s="1373"/>
      <c r="Y152" s="1373"/>
      <c r="Z152" s="1373"/>
      <c r="AA152" s="1373"/>
      <c r="AB152" s="1373"/>
      <c r="AC152" s="1373"/>
      <c r="AD152" s="1373"/>
      <c r="AE152" s="1373"/>
      <c r="AF152" s="1373"/>
      <c r="AG152" s="1373"/>
      <c r="AH152" s="1373"/>
      <c r="AI152" s="805"/>
      <c r="AJ152" s="1370"/>
      <c r="AK152" s="1371"/>
      <c r="AL152" s="1371"/>
      <c r="AM152" s="1371"/>
      <c r="AN152" s="1371"/>
      <c r="AO152" s="1371"/>
      <c r="AP152" s="1372"/>
      <c r="AQ152" s="1375"/>
      <c r="AR152" s="1376"/>
      <c r="AS152" s="1376"/>
      <c r="AT152" s="1376"/>
      <c r="AU152" s="1376"/>
      <c r="AV152" s="1511"/>
    </row>
    <row r="153" spans="1:48" ht="25.05" hidden="1" customHeight="1" x14ac:dyDescent="0.45">
      <c r="A153" s="508">
        <f t="shared" si="2"/>
        <v>138</v>
      </c>
      <c r="B153" s="509"/>
      <c r="C153" s="1378"/>
      <c r="D153" s="1373"/>
      <c r="E153" s="1373"/>
      <c r="F153" s="1373"/>
      <c r="G153" s="1373"/>
      <c r="H153" s="1373"/>
      <c r="I153" s="1373"/>
      <c r="J153" s="1373"/>
      <c r="K153" s="1373"/>
      <c r="L153" s="1373"/>
      <c r="M153" s="1373"/>
      <c r="N153" s="1373"/>
      <c r="O153" s="1379"/>
      <c r="P153" s="341"/>
      <c r="Q153" s="340"/>
      <c r="R153" s="1373"/>
      <c r="S153" s="1373"/>
      <c r="T153" s="1373"/>
      <c r="U153" s="1373"/>
      <c r="V153" s="1373"/>
      <c r="W153" s="1373"/>
      <c r="X153" s="1373"/>
      <c r="Y153" s="1373"/>
      <c r="Z153" s="1373"/>
      <c r="AA153" s="1373"/>
      <c r="AB153" s="1373"/>
      <c r="AC153" s="1373"/>
      <c r="AD153" s="1373"/>
      <c r="AE153" s="1373"/>
      <c r="AF153" s="1373"/>
      <c r="AG153" s="1373"/>
      <c r="AH153" s="1373"/>
      <c r="AI153" s="805"/>
      <c r="AJ153" s="1370"/>
      <c r="AK153" s="1371"/>
      <c r="AL153" s="1371"/>
      <c r="AM153" s="1371"/>
      <c r="AN153" s="1371"/>
      <c r="AO153" s="1371"/>
      <c r="AP153" s="1372"/>
      <c r="AQ153" s="1375"/>
      <c r="AR153" s="1376"/>
      <c r="AS153" s="1376"/>
      <c r="AT153" s="1376"/>
      <c r="AU153" s="1376"/>
      <c r="AV153" s="1511"/>
    </row>
    <row r="154" spans="1:48" ht="25.05" hidden="1" customHeight="1" x14ac:dyDescent="0.45">
      <c r="A154" s="508">
        <f t="shared" si="2"/>
        <v>139</v>
      </c>
      <c r="B154" s="509"/>
      <c r="C154" s="1378"/>
      <c r="D154" s="1373"/>
      <c r="E154" s="1373"/>
      <c r="F154" s="1373"/>
      <c r="G154" s="1373"/>
      <c r="H154" s="1373"/>
      <c r="I154" s="1373"/>
      <c r="J154" s="1373"/>
      <c r="K154" s="1373"/>
      <c r="L154" s="1373"/>
      <c r="M154" s="1373"/>
      <c r="N154" s="1373"/>
      <c r="O154" s="1379"/>
      <c r="P154" s="341"/>
      <c r="Q154" s="340"/>
      <c r="R154" s="1373"/>
      <c r="S154" s="1373"/>
      <c r="T154" s="1373"/>
      <c r="U154" s="1373"/>
      <c r="V154" s="1373"/>
      <c r="W154" s="1373"/>
      <c r="X154" s="1373"/>
      <c r="Y154" s="1373"/>
      <c r="Z154" s="1373"/>
      <c r="AA154" s="1373"/>
      <c r="AB154" s="1373"/>
      <c r="AC154" s="1373"/>
      <c r="AD154" s="1373"/>
      <c r="AE154" s="1373"/>
      <c r="AF154" s="1373"/>
      <c r="AG154" s="1373"/>
      <c r="AH154" s="1373"/>
      <c r="AI154" s="805"/>
      <c r="AJ154" s="1370"/>
      <c r="AK154" s="1371"/>
      <c r="AL154" s="1371"/>
      <c r="AM154" s="1371"/>
      <c r="AN154" s="1371"/>
      <c r="AO154" s="1371"/>
      <c r="AP154" s="1372"/>
      <c r="AQ154" s="1375"/>
      <c r="AR154" s="1376"/>
      <c r="AS154" s="1376"/>
      <c r="AT154" s="1376"/>
      <c r="AU154" s="1376"/>
      <c r="AV154" s="1511"/>
    </row>
    <row r="155" spans="1:48" ht="25.05" hidden="1" customHeight="1" x14ac:dyDescent="0.45">
      <c r="A155" s="508">
        <f t="shared" si="2"/>
        <v>140</v>
      </c>
      <c r="B155" s="509"/>
      <c r="C155" s="1378"/>
      <c r="D155" s="1373"/>
      <c r="E155" s="1373"/>
      <c r="F155" s="1373"/>
      <c r="G155" s="1373"/>
      <c r="H155" s="1373"/>
      <c r="I155" s="1373"/>
      <c r="J155" s="1373"/>
      <c r="K155" s="1373"/>
      <c r="L155" s="1373"/>
      <c r="M155" s="1373"/>
      <c r="N155" s="1373"/>
      <c r="O155" s="1379"/>
      <c r="P155" s="341"/>
      <c r="Q155" s="340"/>
      <c r="R155" s="1373"/>
      <c r="S155" s="1373"/>
      <c r="T155" s="1373"/>
      <c r="U155" s="1373"/>
      <c r="V155" s="1373"/>
      <c r="W155" s="1373"/>
      <c r="X155" s="1373"/>
      <c r="Y155" s="1373"/>
      <c r="Z155" s="1373"/>
      <c r="AA155" s="1373"/>
      <c r="AB155" s="1373"/>
      <c r="AC155" s="1373"/>
      <c r="AD155" s="1373"/>
      <c r="AE155" s="1373"/>
      <c r="AF155" s="1373"/>
      <c r="AG155" s="1373"/>
      <c r="AH155" s="1373"/>
      <c r="AI155" s="805"/>
      <c r="AJ155" s="1370"/>
      <c r="AK155" s="1371"/>
      <c r="AL155" s="1371"/>
      <c r="AM155" s="1371"/>
      <c r="AN155" s="1371"/>
      <c r="AO155" s="1371"/>
      <c r="AP155" s="1372"/>
      <c r="AQ155" s="1375"/>
      <c r="AR155" s="1376"/>
      <c r="AS155" s="1376"/>
      <c r="AT155" s="1376"/>
      <c r="AU155" s="1376"/>
      <c r="AV155" s="1511"/>
    </row>
    <row r="156" spans="1:48" ht="25.05" hidden="1" customHeight="1" x14ac:dyDescent="0.45">
      <c r="A156" s="508">
        <f t="shared" si="2"/>
        <v>141</v>
      </c>
      <c r="B156" s="509"/>
      <c r="C156" s="1378"/>
      <c r="D156" s="1373"/>
      <c r="E156" s="1373"/>
      <c r="F156" s="1373"/>
      <c r="G156" s="1373"/>
      <c r="H156" s="1373"/>
      <c r="I156" s="1373"/>
      <c r="J156" s="1373"/>
      <c r="K156" s="1373"/>
      <c r="L156" s="1373"/>
      <c r="M156" s="1373"/>
      <c r="N156" s="1373"/>
      <c r="O156" s="1379"/>
      <c r="P156" s="341"/>
      <c r="Q156" s="340"/>
      <c r="R156" s="1373"/>
      <c r="S156" s="1373"/>
      <c r="T156" s="1373"/>
      <c r="U156" s="1373"/>
      <c r="V156" s="1373"/>
      <c r="W156" s="1373"/>
      <c r="X156" s="1373"/>
      <c r="Y156" s="1373"/>
      <c r="Z156" s="1373"/>
      <c r="AA156" s="1373"/>
      <c r="AB156" s="1373"/>
      <c r="AC156" s="1373"/>
      <c r="AD156" s="1373"/>
      <c r="AE156" s="1373"/>
      <c r="AF156" s="1373"/>
      <c r="AG156" s="1373"/>
      <c r="AH156" s="1373"/>
      <c r="AI156" s="805"/>
      <c r="AJ156" s="1370"/>
      <c r="AK156" s="1371"/>
      <c r="AL156" s="1371"/>
      <c r="AM156" s="1371"/>
      <c r="AN156" s="1371"/>
      <c r="AO156" s="1371"/>
      <c r="AP156" s="1372"/>
      <c r="AQ156" s="1375"/>
      <c r="AR156" s="1376"/>
      <c r="AS156" s="1376"/>
      <c r="AT156" s="1376"/>
      <c r="AU156" s="1376"/>
      <c r="AV156" s="1511"/>
    </row>
    <row r="157" spans="1:48" ht="25.05" hidden="1" customHeight="1" x14ac:dyDescent="0.45">
      <c r="A157" s="508">
        <f t="shared" si="2"/>
        <v>142</v>
      </c>
      <c r="B157" s="509"/>
      <c r="C157" s="1378"/>
      <c r="D157" s="1373"/>
      <c r="E157" s="1373"/>
      <c r="F157" s="1373"/>
      <c r="G157" s="1373"/>
      <c r="H157" s="1373"/>
      <c r="I157" s="1373"/>
      <c r="J157" s="1373"/>
      <c r="K157" s="1373"/>
      <c r="L157" s="1373"/>
      <c r="M157" s="1373"/>
      <c r="N157" s="1373"/>
      <c r="O157" s="1379"/>
      <c r="P157" s="341"/>
      <c r="Q157" s="340"/>
      <c r="R157" s="1373"/>
      <c r="S157" s="1373"/>
      <c r="T157" s="1373"/>
      <c r="U157" s="1373"/>
      <c r="V157" s="1373"/>
      <c r="W157" s="1373"/>
      <c r="X157" s="1373"/>
      <c r="Y157" s="1373"/>
      <c r="Z157" s="1373"/>
      <c r="AA157" s="1373"/>
      <c r="AB157" s="1373"/>
      <c r="AC157" s="1373"/>
      <c r="AD157" s="1373"/>
      <c r="AE157" s="1373"/>
      <c r="AF157" s="1373"/>
      <c r="AG157" s="1373"/>
      <c r="AH157" s="1373"/>
      <c r="AI157" s="805"/>
      <c r="AJ157" s="1370"/>
      <c r="AK157" s="1371"/>
      <c r="AL157" s="1371"/>
      <c r="AM157" s="1371"/>
      <c r="AN157" s="1371"/>
      <c r="AO157" s="1371"/>
      <c r="AP157" s="1372"/>
      <c r="AQ157" s="1375"/>
      <c r="AR157" s="1376"/>
      <c r="AS157" s="1376"/>
      <c r="AT157" s="1376"/>
      <c r="AU157" s="1376"/>
      <c r="AV157" s="1511"/>
    </row>
    <row r="158" spans="1:48" ht="25.05" hidden="1" customHeight="1" x14ac:dyDescent="0.45">
      <c r="A158" s="508">
        <f t="shared" si="2"/>
        <v>143</v>
      </c>
      <c r="B158" s="509"/>
      <c r="C158" s="1378"/>
      <c r="D158" s="1373"/>
      <c r="E158" s="1373"/>
      <c r="F158" s="1373"/>
      <c r="G158" s="1373"/>
      <c r="H158" s="1373"/>
      <c r="I158" s="1373"/>
      <c r="J158" s="1373"/>
      <c r="K158" s="1373"/>
      <c r="L158" s="1373"/>
      <c r="M158" s="1373"/>
      <c r="N158" s="1373"/>
      <c r="O158" s="1379"/>
      <c r="P158" s="341"/>
      <c r="Q158" s="340"/>
      <c r="R158" s="1373"/>
      <c r="S158" s="1373"/>
      <c r="T158" s="1373"/>
      <c r="U158" s="1373"/>
      <c r="V158" s="1373"/>
      <c r="W158" s="1373"/>
      <c r="X158" s="1373"/>
      <c r="Y158" s="1373"/>
      <c r="Z158" s="1373"/>
      <c r="AA158" s="1373"/>
      <c r="AB158" s="1373"/>
      <c r="AC158" s="1373"/>
      <c r="AD158" s="1373"/>
      <c r="AE158" s="1373"/>
      <c r="AF158" s="1373"/>
      <c r="AG158" s="1373"/>
      <c r="AH158" s="1373"/>
      <c r="AI158" s="805"/>
      <c r="AJ158" s="1370"/>
      <c r="AK158" s="1371"/>
      <c r="AL158" s="1371"/>
      <c r="AM158" s="1371"/>
      <c r="AN158" s="1371"/>
      <c r="AO158" s="1371"/>
      <c r="AP158" s="1372"/>
      <c r="AQ158" s="1375"/>
      <c r="AR158" s="1376"/>
      <c r="AS158" s="1376"/>
      <c r="AT158" s="1376"/>
      <c r="AU158" s="1376"/>
      <c r="AV158" s="1511"/>
    </row>
    <row r="159" spans="1:48" ht="25.05" hidden="1" customHeight="1" x14ac:dyDescent="0.45">
      <c r="A159" s="508">
        <f t="shared" si="2"/>
        <v>144</v>
      </c>
      <c r="B159" s="509"/>
      <c r="C159" s="1378"/>
      <c r="D159" s="1373"/>
      <c r="E159" s="1373"/>
      <c r="F159" s="1373"/>
      <c r="G159" s="1373"/>
      <c r="H159" s="1373"/>
      <c r="I159" s="1373"/>
      <c r="J159" s="1373"/>
      <c r="K159" s="1373"/>
      <c r="L159" s="1373"/>
      <c r="M159" s="1373"/>
      <c r="N159" s="1373"/>
      <c r="O159" s="1379"/>
      <c r="P159" s="341"/>
      <c r="Q159" s="340"/>
      <c r="R159" s="1373"/>
      <c r="S159" s="1373"/>
      <c r="T159" s="1373"/>
      <c r="U159" s="1373"/>
      <c r="V159" s="1373"/>
      <c r="W159" s="1373"/>
      <c r="X159" s="1373"/>
      <c r="Y159" s="1373"/>
      <c r="Z159" s="1373"/>
      <c r="AA159" s="1373"/>
      <c r="AB159" s="1373"/>
      <c r="AC159" s="1373"/>
      <c r="AD159" s="1373"/>
      <c r="AE159" s="1373"/>
      <c r="AF159" s="1373"/>
      <c r="AG159" s="1373"/>
      <c r="AH159" s="1373"/>
      <c r="AI159" s="805"/>
      <c r="AJ159" s="1370"/>
      <c r="AK159" s="1371"/>
      <c r="AL159" s="1371"/>
      <c r="AM159" s="1371"/>
      <c r="AN159" s="1371"/>
      <c r="AO159" s="1371"/>
      <c r="AP159" s="1372"/>
      <c r="AQ159" s="1375"/>
      <c r="AR159" s="1376"/>
      <c r="AS159" s="1376"/>
      <c r="AT159" s="1376"/>
      <c r="AU159" s="1376"/>
      <c r="AV159" s="1511"/>
    </row>
    <row r="160" spans="1:48" ht="25.05" hidden="1" customHeight="1" x14ac:dyDescent="0.45">
      <c r="A160" s="508">
        <f t="shared" si="2"/>
        <v>145</v>
      </c>
      <c r="B160" s="509"/>
      <c r="C160" s="1378"/>
      <c r="D160" s="1373"/>
      <c r="E160" s="1373"/>
      <c r="F160" s="1373"/>
      <c r="G160" s="1373"/>
      <c r="H160" s="1373"/>
      <c r="I160" s="1373"/>
      <c r="J160" s="1373"/>
      <c r="K160" s="1373"/>
      <c r="L160" s="1373"/>
      <c r="M160" s="1373"/>
      <c r="N160" s="1373"/>
      <c r="O160" s="1379"/>
      <c r="P160" s="341"/>
      <c r="Q160" s="340"/>
      <c r="R160" s="1373"/>
      <c r="S160" s="1373"/>
      <c r="T160" s="1373"/>
      <c r="U160" s="1373"/>
      <c r="V160" s="1373"/>
      <c r="W160" s="1373"/>
      <c r="X160" s="1373"/>
      <c r="Y160" s="1373"/>
      <c r="Z160" s="1373"/>
      <c r="AA160" s="1373"/>
      <c r="AB160" s="1373"/>
      <c r="AC160" s="1373"/>
      <c r="AD160" s="1373"/>
      <c r="AE160" s="1373"/>
      <c r="AF160" s="1373"/>
      <c r="AG160" s="1373"/>
      <c r="AH160" s="1373"/>
      <c r="AI160" s="805"/>
      <c r="AJ160" s="1370"/>
      <c r="AK160" s="1371"/>
      <c r="AL160" s="1371"/>
      <c r="AM160" s="1371"/>
      <c r="AN160" s="1371"/>
      <c r="AO160" s="1371"/>
      <c r="AP160" s="1372"/>
      <c r="AQ160" s="1375"/>
      <c r="AR160" s="1376"/>
      <c r="AS160" s="1376"/>
      <c r="AT160" s="1376"/>
      <c r="AU160" s="1376"/>
      <c r="AV160" s="1511"/>
    </row>
    <row r="161" spans="1:48" ht="25.05" hidden="1" customHeight="1" x14ac:dyDescent="0.45">
      <c r="A161" s="508">
        <f t="shared" si="2"/>
        <v>146</v>
      </c>
      <c r="B161" s="509"/>
      <c r="C161" s="1378"/>
      <c r="D161" s="1373"/>
      <c r="E161" s="1373"/>
      <c r="F161" s="1373"/>
      <c r="G161" s="1373"/>
      <c r="H161" s="1373"/>
      <c r="I161" s="1373"/>
      <c r="J161" s="1373"/>
      <c r="K161" s="1373"/>
      <c r="L161" s="1373"/>
      <c r="M161" s="1373"/>
      <c r="N161" s="1373"/>
      <c r="O161" s="1379"/>
      <c r="P161" s="341"/>
      <c r="Q161" s="340"/>
      <c r="R161" s="1373"/>
      <c r="S161" s="1373"/>
      <c r="T161" s="1373"/>
      <c r="U161" s="1373"/>
      <c r="V161" s="1373"/>
      <c r="W161" s="1373"/>
      <c r="X161" s="1373"/>
      <c r="Y161" s="1373"/>
      <c r="Z161" s="1373"/>
      <c r="AA161" s="1373"/>
      <c r="AB161" s="1373"/>
      <c r="AC161" s="1373"/>
      <c r="AD161" s="1373"/>
      <c r="AE161" s="1373"/>
      <c r="AF161" s="1373"/>
      <c r="AG161" s="1373"/>
      <c r="AH161" s="1373"/>
      <c r="AI161" s="805"/>
      <c r="AJ161" s="1370"/>
      <c r="AK161" s="1371"/>
      <c r="AL161" s="1371"/>
      <c r="AM161" s="1371"/>
      <c r="AN161" s="1371"/>
      <c r="AO161" s="1371"/>
      <c r="AP161" s="1372"/>
      <c r="AQ161" s="1375"/>
      <c r="AR161" s="1376"/>
      <c r="AS161" s="1376"/>
      <c r="AT161" s="1376"/>
      <c r="AU161" s="1376"/>
      <c r="AV161" s="1511"/>
    </row>
    <row r="162" spans="1:48" ht="25.05" hidden="1" customHeight="1" x14ac:dyDescent="0.45">
      <c r="A162" s="508">
        <f t="shared" si="2"/>
        <v>147</v>
      </c>
      <c r="B162" s="509"/>
      <c r="C162" s="1378"/>
      <c r="D162" s="1373"/>
      <c r="E162" s="1373"/>
      <c r="F162" s="1373"/>
      <c r="G162" s="1373"/>
      <c r="H162" s="1373"/>
      <c r="I162" s="1373"/>
      <c r="J162" s="1373"/>
      <c r="K162" s="1373"/>
      <c r="L162" s="1373"/>
      <c r="M162" s="1373"/>
      <c r="N162" s="1373"/>
      <c r="O162" s="1379"/>
      <c r="P162" s="341"/>
      <c r="Q162" s="340"/>
      <c r="R162" s="1373"/>
      <c r="S162" s="1373"/>
      <c r="T162" s="1373"/>
      <c r="U162" s="1373"/>
      <c r="V162" s="1373"/>
      <c r="W162" s="1373"/>
      <c r="X162" s="1373"/>
      <c r="Y162" s="1373"/>
      <c r="Z162" s="1373"/>
      <c r="AA162" s="1373"/>
      <c r="AB162" s="1373"/>
      <c r="AC162" s="1373"/>
      <c r="AD162" s="1373"/>
      <c r="AE162" s="1373"/>
      <c r="AF162" s="1373"/>
      <c r="AG162" s="1373"/>
      <c r="AH162" s="1373"/>
      <c r="AI162" s="805"/>
      <c r="AJ162" s="1370"/>
      <c r="AK162" s="1371"/>
      <c r="AL162" s="1371"/>
      <c r="AM162" s="1371"/>
      <c r="AN162" s="1371"/>
      <c r="AO162" s="1371"/>
      <c r="AP162" s="1372"/>
      <c r="AQ162" s="1375"/>
      <c r="AR162" s="1376"/>
      <c r="AS162" s="1376"/>
      <c r="AT162" s="1376"/>
      <c r="AU162" s="1376"/>
      <c r="AV162" s="1511"/>
    </row>
    <row r="163" spans="1:48" ht="25.05" hidden="1" customHeight="1" x14ac:dyDescent="0.45">
      <c r="A163" s="508">
        <f t="shared" si="2"/>
        <v>148</v>
      </c>
      <c r="B163" s="509"/>
      <c r="C163" s="1378"/>
      <c r="D163" s="1373"/>
      <c r="E163" s="1373"/>
      <c r="F163" s="1373"/>
      <c r="G163" s="1373"/>
      <c r="H163" s="1373"/>
      <c r="I163" s="1373"/>
      <c r="J163" s="1373"/>
      <c r="K163" s="1373"/>
      <c r="L163" s="1373"/>
      <c r="M163" s="1373"/>
      <c r="N163" s="1373"/>
      <c r="O163" s="1379"/>
      <c r="P163" s="341"/>
      <c r="Q163" s="340"/>
      <c r="R163" s="1373"/>
      <c r="S163" s="1373"/>
      <c r="T163" s="1373"/>
      <c r="U163" s="1373"/>
      <c r="V163" s="1373"/>
      <c r="W163" s="1373"/>
      <c r="X163" s="1373"/>
      <c r="Y163" s="1373"/>
      <c r="Z163" s="1373"/>
      <c r="AA163" s="1373"/>
      <c r="AB163" s="1373"/>
      <c r="AC163" s="1373"/>
      <c r="AD163" s="1373"/>
      <c r="AE163" s="1373"/>
      <c r="AF163" s="1373"/>
      <c r="AG163" s="1373"/>
      <c r="AH163" s="1373"/>
      <c r="AI163" s="805"/>
      <c r="AJ163" s="1370"/>
      <c r="AK163" s="1371"/>
      <c r="AL163" s="1371"/>
      <c r="AM163" s="1371"/>
      <c r="AN163" s="1371"/>
      <c r="AO163" s="1371"/>
      <c r="AP163" s="1372"/>
      <c r="AQ163" s="1375"/>
      <c r="AR163" s="1376"/>
      <c r="AS163" s="1376"/>
      <c r="AT163" s="1376"/>
      <c r="AU163" s="1376"/>
      <c r="AV163" s="1511"/>
    </row>
    <row r="164" spans="1:48" ht="25.05" hidden="1" customHeight="1" x14ac:dyDescent="0.45">
      <c r="A164" s="508">
        <f t="shared" si="2"/>
        <v>149</v>
      </c>
      <c r="B164" s="509"/>
      <c r="C164" s="1378"/>
      <c r="D164" s="1373"/>
      <c r="E164" s="1373"/>
      <c r="F164" s="1373"/>
      <c r="G164" s="1373"/>
      <c r="H164" s="1373"/>
      <c r="I164" s="1373"/>
      <c r="J164" s="1373"/>
      <c r="K164" s="1373"/>
      <c r="L164" s="1373"/>
      <c r="M164" s="1373"/>
      <c r="N164" s="1373"/>
      <c r="O164" s="1379"/>
      <c r="P164" s="341"/>
      <c r="Q164" s="340"/>
      <c r="R164" s="1373"/>
      <c r="S164" s="1373"/>
      <c r="T164" s="1373"/>
      <c r="U164" s="1373"/>
      <c r="V164" s="1373"/>
      <c r="W164" s="1373"/>
      <c r="X164" s="1373"/>
      <c r="Y164" s="1373"/>
      <c r="Z164" s="1373"/>
      <c r="AA164" s="1373"/>
      <c r="AB164" s="1373"/>
      <c r="AC164" s="1373"/>
      <c r="AD164" s="1373"/>
      <c r="AE164" s="1373"/>
      <c r="AF164" s="1373"/>
      <c r="AG164" s="1373"/>
      <c r="AH164" s="1373"/>
      <c r="AI164" s="805"/>
      <c r="AJ164" s="1370"/>
      <c r="AK164" s="1371"/>
      <c r="AL164" s="1371"/>
      <c r="AM164" s="1371"/>
      <c r="AN164" s="1371"/>
      <c r="AO164" s="1371"/>
      <c r="AP164" s="1372"/>
      <c r="AQ164" s="1375"/>
      <c r="AR164" s="1376"/>
      <c r="AS164" s="1376"/>
      <c r="AT164" s="1376"/>
      <c r="AU164" s="1376"/>
      <c r="AV164" s="1511"/>
    </row>
    <row r="165" spans="1:48" ht="25.05" hidden="1" customHeight="1" x14ac:dyDescent="0.45">
      <c r="A165" s="508">
        <f t="shared" si="2"/>
        <v>150</v>
      </c>
      <c r="B165" s="509"/>
      <c r="C165" s="1378"/>
      <c r="D165" s="1373"/>
      <c r="E165" s="1373"/>
      <c r="F165" s="1373"/>
      <c r="G165" s="1373"/>
      <c r="H165" s="1373"/>
      <c r="I165" s="1373"/>
      <c r="J165" s="1373"/>
      <c r="K165" s="1373"/>
      <c r="L165" s="1373"/>
      <c r="M165" s="1373"/>
      <c r="N165" s="1373"/>
      <c r="O165" s="1379"/>
      <c r="P165" s="341"/>
      <c r="Q165" s="340"/>
      <c r="R165" s="1373"/>
      <c r="S165" s="1373"/>
      <c r="T165" s="1373"/>
      <c r="U165" s="1373"/>
      <c r="V165" s="1373"/>
      <c r="W165" s="1373"/>
      <c r="X165" s="1373"/>
      <c r="Y165" s="1373"/>
      <c r="Z165" s="1373"/>
      <c r="AA165" s="1373"/>
      <c r="AB165" s="1373"/>
      <c r="AC165" s="1373"/>
      <c r="AD165" s="1373"/>
      <c r="AE165" s="1373"/>
      <c r="AF165" s="1373"/>
      <c r="AG165" s="1373"/>
      <c r="AH165" s="1373"/>
      <c r="AI165" s="805"/>
      <c r="AJ165" s="1370"/>
      <c r="AK165" s="1371"/>
      <c r="AL165" s="1371"/>
      <c r="AM165" s="1371"/>
      <c r="AN165" s="1371"/>
      <c r="AO165" s="1371"/>
      <c r="AP165" s="1372"/>
      <c r="AQ165" s="1375"/>
      <c r="AR165" s="1376"/>
      <c r="AS165" s="1376"/>
      <c r="AT165" s="1376"/>
      <c r="AU165" s="1376"/>
      <c r="AV165" s="1511"/>
    </row>
    <row r="166" spans="1:48" ht="25.05" hidden="1" customHeight="1" x14ac:dyDescent="0.45">
      <c r="A166" s="508">
        <f t="shared" si="2"/>
        <v>151</v>
      </c>
      <c r="B166" s="509"/>
      <c r="C166" s="1378"/>
      <c r="D166" s="1373"/>
      <c r="E166" s="1373"/>
      <c r="F166" s="1373"/>
      <c r="G166" s="1373"/>
      <c r="H166" s="1373"/>
      <c r="I166" s="1373"/>
      <c r="J166" s="1373"/>
      <c r="K166" s="1373"/>
      <c r="L166" s="1373"/>
      <c r="M166" s="1373"/>
      <c r="N166" s="1373"/>
      <c r="O166" s="1379"/>
      <c r="P166" s="341"/>
      <c r="Q166" s="340"/>
      <c r="R166" s="1373"/>
      <c r="S166" s="1373"/>
      <c r="T166" s="1373"/>
      <c r="U166" s="1373"/>
      <c r="V166" s="1373"/>
      <c r="W166" s="1373"/>
      <c r="X166" s="1373"/>
      <c r="Y166" s="1373"/>
      <c r="Z166" s="1373"/>
      <c r="AA166" s="1373"/>
      <c r="AB166" s="1373"/>
      <c r="AC166" s="1373"/>
      <c r="AD166" s="1373"/>
      <c r="AE166" s="1373"/>
      <c r="AF166" s="1373"/>
      <c r="AG166" s="1373"/>
      <c r="AH166" s="1373"/>
      <c r="AI166" s="805"/>
      <c r="AJ166" s="1370"/>
      <c r="AK166" s="1371"/>
      <c r="AL166" s="1371"/>
      <c r="AM166" s="1371"/>
      <c r="AN166" s="1371"/>
      <c r="AO166" s="1371"/>
      <c r="AP166" s="1372"/>
      <c r="AQ166" s="1375"/>
      <c r="AR166" s="1376"/>
      <c r="AS166" s="1376"/>
      <c r="AT166" s="1376"/>
      <c r="AU166" s="1376"/>
      <c r="AV166" s="1511"/>
    </row>
    <row r="167" spans="1:48" ht="25.05" hidden="1" customHeight="1" x14ac:dyDescent="0.45">
      <c r="A167" s="508">
        <f t="shared" si="2"/>
        <v>152</v>
      </c>
      <c r="B167" s="509"/>
      <c r="C167" s="1378"/>
      <c r="D167" s="1373"/>
      <c r="E167" s="1373"/>
      <c r="F167" s="1373"/>
      <c r="G167" s="1373"/>
      <c r="H167" s="1373"/>
      <c r="I167" s="1373"/>
      <c r="J167" s="1373"/>
      <c r="K167" s="1373"/>
      <c r="L167" s="1373"/>
      <c r="M167" s="1373"/>
      <c r="N167" s="1373"/>
      <c r="O167" s="1379"/>
      <c r="P167" s="341"/>
      <c r="Q167" s="340"/>
      <c r="R167" s="1373"/>
      <c r="S167" s="1373"/>
      <c r="T167" s="1373"/>
      <c r="U167" s="1373"/>
      <c r="V167" s="1373"/>
      <c r="W167" s="1373"/>
      <c r="X167" s="1373"/>
      <c r="Y167" s="1373"/>
      <c r="Z167" s="1373"/>
      <c r="AA167" s="1373"/>
      <c r="AB167" s="1373"/>
      <c r="AC167" s="1373"/>
      <c r="AD167" s="1373"/>
      <c r="AE167" s="1373"/>
      <c r="AF167" s="1373"/>
      <c r="AG167" s="1373"/>
      <c r="AH167" s="1373"/>
      <c r="AI167" s="805"/>
      <c r="AJ167" s="1370"/>
      <c r="AK167" s="1371"/>
      <c r="AL167" s="1371"/>
      <c r="AM167" s="1371"/>
      <c r="AN167" s="1371"/>
      <c r="AO167" s="1371"/>
      <c r="AP167" s="1372"/>
      <c r="AQ167" s="1375"/>
      <c r="AR167" s="1376"/>
      <c r="AS167" s="1376"/>
      <c r="AT167" s="1376"/>
      <c r="AU167" s="1376"/>
      <c r="AV167" s="1511"/>
    </row>
    <row r="168" spans="1:48" ht="25.05" hidden="1" customHeight="1" x14ac:dyDescent="0.45">
      <c r="A168" s="508">
        <f t="shared" si="2"/>
        <v>153</v>
      </c>
      <c r="B168" s="509"/>
      <c r="C168" s="1378"/>
      <c r="D168" s="1373"/>
      <c r="E168" s="1373"/>
      <c r="F168" s="1373"/>
      <c r="G168" s="1373"/>
      <c r="H168" s="1373"/>
      <c r="I168" s="1373"/>
      <c r="J168" s="1373"/>
      <c r="K168" s="1373"/>
      <c r="L168" s="1373"/>
      <c r="M168" s="1373"/>
      <c r="N168" s="1373"/>
      <c r="O168" s="1379"/>
      <c r="P168" s="341"/>
      <c r="Q168" s="340"/>
      <c r="R168" s="1373"/>
      <c r="S168" s="1373"/>
      <c r="T168" s="1373"/>
      <c r="U168" s="1373"/>
      <c r="V168" s="1373"/>
      <c r="W168" s="1373"/>
      <c r="X168" s="1373"/>
      <c r="Y168" s="1373"/>
      <c r="Z168" s="1373"/>
      <c r="AA168" s="1373"/>
      <c r="AB168" s="1373"/>
      <c r="AC168" s="1373"/>
      <c r="AD168" s="1373"/>
      <c r="AE168" s="1373"/>
      <c r="AF168" s="1373"/>
      <c r="AG168" s="1373"/>
      <c r="AH168" s="1373"/>
      <c r="AI168" s="805"/>
      <c r="AJ168" s="1370"/>
      <c r="AK168" s="1371"/>
      <c r="AL168" s="1371"/>
      <c r="AM168" s="1371"/>
      <c r="AN168" s="1371"/>
      <c r="AO168" s="1371"/>
      <c r="AP168" s="1372"/>
      <c r="AQ168" s="1375"/>
      <c r="AR168" s="1376"/>
      <c r="AS168" s="1376"/>
      <c r="AT168" s="1376"/>
      <c r="AU168" s="1376"/>
      <c r="AV168" s="1511"/>
    </row>
    <row r="169" spans="1:48" ht="25.05" hidden="1" customHeight="1" x14ac:dyDescent="0.45">
      <c r="A169" s="508">
        <f t="shared" si="2"/>
        <v>154</v>
      </c>
      <c r="B169" s="509"/>
      <c r="C169" s="1378"/>
      <c r="D169" s="1373"/>
      <c r="E169" s="1373"/>
      <c r="F169" s="1373"/>
      <c r="G169" s="1373"/>
      <c r="H169" s="1373"/>
      <c r="I169" s="1373"/>
      <c r="J169" s="1373"/>
      <c r="K169" s="1373"/>
      <c r="L169" s="1373"/>
      <c r="M169" s="1373"/>
      <c r="N169" s="1373"/>
      <c r="O169" s="1379"/>
      <c r="P169" s="341"/>
      <c r="Q169" s="340"/>
      <c r="R169" s="1373"/>
      <c r="S169" s="1373"/>
      <c r="T169" s="1373"/>
      <c r="U169" s="1373"/>
      <c r="V169" s="1373"/>
      <c r="W169" s="1373"/>
      <c r="X169" s="1373"/>
      <c r="Y169" s="1373"/>
      <c r="Z169" s="1373"/>
      <c r="AA169" s="1373"/>
      <c r="AB169" s="1373"/>
      <c r="AC169" s="1373"/>
      <c r="AD169" s="1373"/>
      <c r="AE169" s="1373"/>
      <c r="AF169" s="1373"/>
      <c r="AG169" s="1373"/>
      <c r="AH169" s="1373"/>
      <c r="AI169" s="805"/>
      <c r="AJ169" s="1370"/>
      <c r="AK169" s="1371"/>
      <c r="AL169" s="1371"/>
      <c r="AM169" s="1371"/>
      <c r="AN169" s="1371"/>
      <c r="AO169" s="1371"/>
      <c r="AP169" s="1372"/>
      <c r="AQ169" s="1375"/>
      <c r="AR169" s="1376"/>
      <c r="AS169" s="1376"/>
      <c r="AT169" s="1376"/>
      <c r="AU169" s="1376"/>
      <c r="AV169" s="1511"/>
    </row>
    <row r="170" spans="1:48" ht="25.05" hidden="1" customHeight="1" x14ac:dyDescent="0.45">
      <c r="A170" s="508">
        <f t="shared" si="2"/>
        <v>155</v>
      </c>
      <c r="B170" s="509"/>
      <c r="C170" s="1378"/>
      <c r="D170" s="1373"/>
      <c r="E170" s="1373"/>
      <c r="F170" s="1373"/>
      <c r="G170" s="1373"/>
      <c r="H170" s="1373"/>
      <c r="I170" s="1373"/>
      <c r="J170" s="1373"/>
      <c r="K170" s="1373"/>
      <c r="L170" s="1373"/>
      <c r="M170" s="1373"/>
      <c r="N170" s="1373"/>
      <c r="O170" s="1379"/>
      <c r="P170" s="341"/>
      <c r="Q170" s="340"/>
      <c r="R170" s="1373"/>
      <c r="S170" s="1373"/>
      <c r="T170" s="1373"/>
      <c r="U170" s="1373"/>
      <c r="V170" s="1373"/>
      <c r="W170" s="1373"/>
      <c r="X170" s="1373"/>
      <c r="Y170" s="1373"/>
      <c r="Z170" s="1373"/>
      <c r="AA170" s="1373"/>
      <c r="AB170" s="1373"/>
      <c r="AC170" s="1373"/>
      <c r="AD170" s="1373"/>
      <c r="AE170" s="1373"/>
      <c r="AF170" s="1373"/>
      <c r="AG170" s="1373"/>
      <c r="AH170" s="1373"/>
      <c r="AI170" s="805"/>
      <c r="AJ170" s="1370"/>
      <c r="AK170" s="1371"/>
      <c r="AL170" s="1371"/>
      <c r="AM170" s="1371"/>
      <c r="AN170" s="1371"/>
      <c r="AO170" s="1371"/>
      <c r="AP170" s="1372"/>
      <c r="AQ170" s="1375"/>
      <c r="AR170" s="1376"/>
      <c r="AS170" s="1376"/>
      <c r="AT170" s="1376"/>
      <c r="AU170" s="1376"/>
      <c r="AV170" s="1511"/>
    </row>
    <row r="171" spans="1:48" ht="25.05" hidden="1" customHeight="1" x14ac:dyDescent="0.45">
      <c r="A171" s="508">
        <f t="shared" si="2"/>
        <v>156</v>
      </c>
      <c r="B171" s="509"/>
      <c r="C171" s="1378"/>
      <c r="D171" s="1373"/>
      <c r="E171" s="1373"/>
      <c r="F171" s="1373"/>
      <c r="G171" s="1373"/>
      <c r="H171" s="1373"/>
      <c r="I171" s="1373"/>
      <c r="J171" s="1373"/>
      <c r="K171" s="1373"/>
      <c r="L171" s="1373"/>
      <c r="M171" s="1373"/>
      <c r="N171" s="1373"/>
      <c r="O171" s="1379"/>
      <c r="P171" s="341"/>
      <c r="Q171" s="340"/>
      <c r="R171" s="1373"/>
      <c r="S171" s="1373"/>
      <c r="T171" s="1373"/>
      <c r="U171" s="1373"/>
      <c r="V171" s="1373"/>
      <c r="W171" s="1373"/>
      <c r="X171" s="1373"/>
      <c r="Y171" s="1373"/>
      <c r="Z171" s="1373"/>
      <c r="AA171" s="1373"/>
      <c r="AB171" s="1373"/>
      <c r="AC171" s="1373"/>
      <c r="AD171" s="1373"/>
      <c r="AE171" s="1373"/>
      <c r="AF171" s="1373"/>
      <c r="AG171" s="1373"/>
      <c r="AH171" s="1373"/>
      <c r="AI171" s="805"/>
      <c r="AJ171" s="1370"/>
      <c r="AK171" s="1371"/>
      <c r="AL171" s="1371"/>
      <c r="AM171" s="1371"/>
      <c r="AN171" s="1371"/>
      <c r="AO171" s="1371"/>
      <c r="AP171" s="1372"/>
      <c r="AQ171" s="1375"/>
      <c r="AR171" s="1376"/>
      <c r="AS171" s="1376"/>
      <c r="AT171" s="1376"/>
      <c r="AU171" s="1376"/>
      <c r="AV171" s="1511"/>
    </row>
    <row r="172" spans="1:48" ht="25.05" hidden="1" customHeight="1" x14ac:dyDescent="0.45">
      <c r="A172" s="508">
        <f t="shared" si="2"/>
        <v>157</v>
      </c>
      <c r="B172" s="509"/>
      <c r="C172" s="1378"/>
      <c r="D172" s="1373"/>
      <c r="E172" s="1373"/>
      <c r="F172" s="1373"/>
      <c r="G172" s="1373"/>
      <c r="H172" s="1373"/>
      <c r="I172" s="1373"/>
      <c r="J172" s="1373"/>
      <c r="K172" s="1373"/>
      <c r="L172" s="1373"/>
      <c r="M172" s="1373"/>
      <c r="N172" s="1373"/>
      <c r="O172" s="1379"/>
      <c r="P172" s="341"/>
      <c r="Q172" s="340"/>
      <c r="R172" s="1373"/>
      <c r="S172" s="1373"/>
      <c r="T172" s="1373"/>
      <c r="U172" s="1373"/>
      <c r="V172" s="1373"/>
      <c r="W172" s="1373"/>
      <c r="X172" s="1373"/>
      <c r="Y172" s="1373"/>
      <c r="Z172" s="1373"/>
      <c r="AA172" s="1373"/>
      <c r="AB172" s="1373"/>
      <c r="AC172" s="1373"/>
      <c r="AD172" s="1373"/>
      <c r="AE172" s="1373"/>
      <c r="AF172" s="1373"/>
      <c r="AG172" s="1373"/>
      <c r="AH172" s="1373"/>
      <c r="AI172" s="805"/>
      <c r="AJ172" s="1370"/>
      <c r="AK172" s="1371"/>
      <c r="AL172" s="1371"/>
      <c r="AM172" s="1371"/>
      <c r="AN172" s="1371"/>
      <c r="AO172" s="1371"/>
      <c r="AP172" s="1372"/>
      <c r="AQ172" s="1375"/>
      <c r="AR172" s="1376"/>
      <c r="AS172" s="1376"/>
      <c r="AT172" s="1376"/>
      <c r="AU172" s="1376"/>
      <c r="AV172" s="1511"/>
    </row>
    <row r="173" spans="1:48" ht="25.05" hidden="1" customHeight="1" x14ac:dyDescent="0.45">
      <c r="A173" s="508">
        <f t="shared" si="2"/>
        <v>158</v>
      </c>
      <c r="B173" s="509"/>
      <c r="C173" s="1378"/>
      <c r="D173" s="1373"/>
      <c r="E173" s="1373"/>
      <c r="F173" s="1373"/>
      <c r="G173" s="1373"/>
      <c r="H173" s="1373"/>
      <c r="I173" s="1373"/>
      <c r="J173" s="1373"/>
      <c r="K173" s="1373"/>
      <c r="L173" s="1373"/>
      <c r="M173" s="1373"/>
      <c r="N173" s="1373"/>
      <c r="O173" s="1379"/>
      <c r="P173" s="341"/>
      <c r="Q173" s="340"/>
      <c r="R173" s="1373"/>
      <c r="S173" s="1373"/>
      <c r="T173" s="1373"/>
      <c r="U173" s="1373"/>
      <c r="V173" s="1373"/>
      <c r="W173" s="1373"/>
      <c r="X173" s="1373"/>
      <c r="Y173" s="1373"/>
      <c r="Z173" s="1373"/>
      <c r="AA173" s="1373"/>
      <c r="AB173" s="1373"/>
      <c r="AC173" s="1373"/>
      <c r="AD173" s="1373"/>
      <c r="AE173" s="1373"/>
      <c r="AF173" s="1373"/>
      <c r="AG173" s="1373"/>
      <c r="AH173" s="1373"/>
      <c r="AI173" s="805"/>
      <c r="AJ173" s="1370"/>
      <c r="AK173" s="1371"/>
      <c r="AL173" s="1371"/>
      <c r="AM173" s="1371"/>
      <c r="AN173" s="1371"/>
      <c r="AO173" s="1371"/>
      <c r="AP173" s="1372"/>
      <c r="AQ173" s="1375"/>
      <c r="AR173" s="1376"/>
      <c r="AS173" s="1376"/>
      <c r="AT173" s="1376"/>
      <c r="AU173" s="1376"/>
      <c r="AV173" s="1511"/>
    </row>
    <row r="174" spans="1:48" ht="25.05" hidden="1" customHeight="1" x14ac:dyDescent="0.45">
      <c r="A174" s="508">
        <f t="shared" si="2"/>
        <v>159</v>
      </c>
      <c r="B174" s="509"/>
      <c r="C174" s="1378"/>
      <c r="D174" s="1373"/>
      <c r="E174" s="1373"/>
      <c r="F174" s="1373"/>
      <c r="G174" s="1373"/>
      <c r="H174" s="1373"/>
      <c r="I174" s="1373"/>
      <c r="J174" s="1373"/>
      <c r="K174" s="1373"/>
      <c r="L174" s="1373"/>
      <c r="M174" s="1373"/>
      <c r="N174" s="1373"/>
      <c r="O174" s="1379"/>
      <c r="P174" s="341"/>
      <c r="Q174" s="340"/>
      <c r="R174" s="1373"/>
      <c r="S174" s="1373"/>
      <c r="T174" s="1373"/>
      <c r="U174" s="1373"/>
      <c r="V174" s="1373"/>
      <c r="W174" s="1373"/>
      <c r="X174" s="1373"/>
      <c r="Y174" s="1373"/>
      <c r="Z174" s="1373"/>
      <c r="AA174" s="1373"/>
      <c r="AB174" s="1373"/>
      <c r="AC174" s="1373"/>
      <c r="AD174" s="1373"/>
      <c r="AE174" s="1373"/>
      <c r="AF174" s="1373"/>
      <c r="AG174" s="1373"/>
      <c r="AH174" s="1373"/>
      <c r="AI174" s="805"/>
      <c r="AJ174" s="1370"/>
      <c r="AK174" s="1371"/>
      <c r="AL174" s="1371"/>
      <c r="AM174" s="1371"/>
      <c r="AN174" s="1371"/>
      <c r="AO174" s="1371"/>
      <c r="AP174" s="1372"/>
      <c r="AQ174" s="1375"/>
      <c r="AR174" s="1376"/>
      <c r="AS174" s="1376"/>
      <c r="AT174" s="1376"/>
      <c r="AU174" s="1376"/>
      <c r="AV174" s="1511"/>
    </row>
    <row r="175" spans="1:48" ht="25.05" hidden="1" customHeight="1" x14ac:dyDescent="0.45">
      <c r="A175" s="508">
        <f t="shared" si="2"/>
        <v>160</v>
      </c>
      <c r="B175" s="509"/>
      <c r="C175" s="1378"/>
      <c r="D175" s="1373"/>
      <c r="E175" s="1373"/>
      <c r="F175" s="1373"/>
      <c r="G175" s="1373"/>
      <c r="H175" s="1373"/>
      <c r="I175" s="1373"/>
      <c r="J175" s="1373"/>
      <c r="K175" s="1373"/>
      <c r="L175" s="1373"/>
      <c r="M175" s="1373"/>
      <c r="N175" s="1373"/>
      <c r="O175" s="1379"/>
      <c r="P175" s="341"/>
      <c r="Q175" s="340"/>
      <c r="R175" s="1373"/>
      <c r="S175" s="1373"/>
      <c r="T175" s="1373"/>
      <c r="U175" s="1373"/>
      <c r="V175" s="1373"/>
      <c r="W175" s="1373"/>
      <c r="X175" s="1373"/>
      <c r="Y175" s="1373"/>
      <c r="Z175" s="1373"/>
      <c r="AA175" s="1373"/>
      <c r="AB175" s="1373"/>
      <c r="AC175" s="1373"/>
      <c r="AD175" s="1373"/>
      <c r="AE175" s="1373"/>
      <c r="AF175" s="1373"/>
      <c r="AG175" s="1373"/>
      <c r="AH175" s="1373"/>
      <c r="AI175" s="805"/>
      <c r="AJ175" s="1370"/>
      <c r="AK175" s="1371"/>
      <c r="AL175" s="1371"/>
      <c r="AM175" s="1371"/>
      <c r="AN175" s="1371"/>
      <c r="AO175" s="1371"/>
      <c r="AP175" s="1372"/>
      <c r="AQ175" s="1375"/>
      <c r="AR175" s="1376"/>
      <c r="AS175" s="1376"/>
      <c r="AT175" s="1376"/>
      <c r="AU175" s="1376"/>
      <c r="AV175" s="1511"/>
    </row>
    <row r="176" spans="1:48" ht="25.05" hidden="1" customHeight="1" x14ac:dyDescent="0.45">
      <c r="A176" s="508">
        <f t="shared" si="2"/>
        <v>161</v>
      </c>
      <c r="B176" s="509"/>
      <c r="C176" s="1378"/>
      <c r="D176" s="1373"/>
      <c r="E176" s="1373"/>
      <c r="F176" s="1373"/>
      <c r="G176" s="1373"/>
      <c r="H176" s="1373"/>
      <c r="I176" s="1373"/>
      <c r="J176" s="1373"/>
      <c r="K176" s="1373"/>
      <c r="L176" s="1373"/>
      <c r="M176" s="1373"/>
      <c r="N176" s="1373"/>
      <c r="O176" s="1379"/>
      <c r="P176" s="341"/>
      <c r="Q176" s="340"/>
      <c r="R176" s="1373"/>
      <c r="S176" s="1373"/>
      <c r="T176" s="1373"/>
      <c r="U176" s="1373"/>
      <c r="V176" s="1373"/>
      <c r="W176" s="1373"/>
      <c r="X176" s="1373"/>
      <c r="Y176" s="1373"/>
      <c r="Z176" s="1373"/>
      <c r="AA176" s="1373"/>
      <c r="AB176" s="1373"/>
      <c r="AC176" s="1373"/>
      <c r="AD176" s="1373"/>
      <c r="AE176" s="1373"/>
      <c r="AF176" s="1373"/>
      <c r="AG176" s="1373"/>
      <c r="AH176" s="1373"/>
      <c r="AI176" s="805"/>
      <c r="AJ176" s="1370"/>
      <c r="AK176" s="1371"/>
      <c r="AL176" s="1371"/>
      <c r="AM176" s="1371"/>
      <c r="AN176" s="1371"/>
      <c r="AO176" s="1371"/>
      <c r="AP176" s="1372"/>
      <c r="AQ176" s="1375"/>
      <c r="AR176" s="1376"/>
      <c r="AS176" s="1376"/>
      <c r="AT176" s="1376"/>
      <c r="AU176" s="1376"/>
      <c r="AV176" s="1511"/>
    </row>
    <row r="177" spans="1:48" ht="25.05" hidden="1" customHeight="1" x14ac:dyDescent="0.45">
      <c r="A177" s="508">
        <f t="shared" si="2"/>
        <v>162</v>
      </c>
      <c r="B177" s="509"/>
      <c r="C177" s="1378"/>
      <c r="D177" s="1373"/>
      <c r="E177" s="1373"/>
      <c r="F177" s="1373"/>
      <c r="G177" s="1373"/>
      <c r="H177" s="1373"/>
      <c r="I177" s="1373"/>
      <c r="J177" s="1373"/>
      <c r="K177" s="1373"/>
      <c r="L177" s="1373"/>
      <c r="M177" s="1373"/>
      <c r="N177" s="1373"/>
      <c r="O177" s="1379"/>
      <c r="P177" s="341"/>
      <c r="Q177" s="340"/>
      <c r="R177" s="1373"/>
      <c r="S177" s="1373"/>
      <c r="T177" s="1373"/>
      <c r="U177" s="1373"/>
      <c r="V177" s="1373"/>
      <c r="W177" s="1373"/>
      <c r="X177" s="1373"/>
      <c r="Y177" s="1373"/>
      <c r="Z177" s="1373"/>
      <c r="AA177" s="1373"/>
      <c r="AB177" s="1373"/>
      <c r="AC177" s="1373"/>
      <c r="AD177" s="1373"/>
      <c r="AE177" s="1373"/>
      <c r="AF177" s="1373"/>
      <c r="AG177" s="1373"/>
      <c r="AH177" s="1373"/>
      <c r="AI177" s="805"/>
      <c r="AJ177" s="1370"/>
      <c r="AK177" s="1371"/>
      <c r="AL177" s="1371"/>
      <c r="AM177" s="1371"/>
      <c r="AN177" s="1371"/>
      <c r="AO177" s="1371"/>
      <c r="AP177" s="1372"/>
      <c r="AQ177" s="1375"/>
      <c r="AR177" s="1376"/>
      <c r="AS177" s="1376"/>
      <c r="AT177" s="1376"/>
      <c r="AU177" s="1376"/>
      <c r="AV177" s="1511"/>
    </row>
    <row r="178" spans="1:48" ht="25.05" hidden="1" customHeight="1" x14ac:dyDescent="0.45">
      <c r="A178" s="508">
        <f t="shared" si="2"/>
        <v>163</v>
      </c>
      <c r="B178" s="509"/>
      <c r="C178" s="1378"/>
      <c r="D178" s="1373"/>
      <c r="E178" s="1373"/>
      <c r="F178" s="1373"/>
      <c r="G178" s="1373"/>
      <c r="H178" s="1373"/>
      <c r="I178" s="1373"/>
      <c r="J178" s="1373"/>
      <c r="K178" s="1373"/>
      <c r="L178" s="1373"/>
      <c r="M178" s="1373"/>
      <c r="N178" s="1373"/>
      <c r="O178" s="1379"/>
      <c r="P178" s="341"/>
      <c r="Q178" s="340"/>
      <c r="R178" s="1373"/>
      <c r="S178" s="1373"/>
      <c r="T178" s="1373"/>
      <c r="U178" s="1373"/>
      <c r="V178" s="1373"/>
      <c r="W178" s="1373"/>
      <c r="X178" s="1373"/>
      <c r="Y178" s="1373"/>
      <c r="Z178" s="1373"/>
      <c r="AA178" s="1373"/>
      <c r="AB178" s="1373"/>
      <c r="AC178" s="1373"/>
      <c r="AD178" s="1373"/>
      <c r="AE178" s="1373"/>
      <c r="AF178" s="1373"/>
      <c r="AG178" s="1373"/>
      <c r="AH178" s="1373"/>
      <c r="AI178" s="805"/>
      <c r="AJ178" s="1370"/>
      <c r="AK178" s="1371"/>
      <c r="AL178" s="1371"/>
      <c r="AM178" s="1371"/>
      <c r="AN178" s="1371"/>
      <c r="AO178" s="1371"/>
      <c r="AP178" s="1372"/>
      <c r="AQ178" s="1375"/>
      <c r="AR178" s="1376"/>
      <c r="AS178" s="1376"/>
      <c r="AT178" s="1376"/>
      <c r="AU178" s="1376"/>
      <c r="AV178" s="1511"/>
    </row>
    <row r="179" spans="1:48" ht="25.05" hidden="1" customHeight="1" x14ac:dyDescent="0.45">
      <c r="A179" s="508">
        <f t="shared" si="2"/>
        <v>164</v>
      </c>
      <c r="B179" s="509"/>
      <c r="C179" s="1378"/>
      <c r="D179" s="1373"/>
      <c r="E179" s="1373"/>
      <c r="F179" s="1373"/>
      <c r="G179" s="1373"/>
      <c r="H179" s="1373"/>
      <c r="I179" s="1373"/>
      <c r="J179" s="1373"/>
      <c r="K179" s="1373"/>
      <c r="L179" s="1373"/>
      <c r="M179" s="1373"/>
      <c r="N179" s="1373"/>
      <c r="O179" s="1379"/>
      <c r="P179" s="341"/>
      <c r="Q179" s="340"/>
      <c r="R179" s="1373"/>
      <c r="S179" s="1373"/>
      <c r="T179" s="1373"/>
      <c r="U179" s="1373"/>
      <c r="V179" s="1373"/>
      <c r="W179" s="1373"/>
      <c r="X179" s="1373"/>
      <c r="Y179" s="1373"/>
      <c r="Z179" s="1373"/>
      <c r="AA179" s="1373"/>
      <c r="AB179" s="1373"/>
      <c r="AC179" s="1373"/>
      <c r="AD179" s="1373"/>
      <c r="AE179" s="1373"/>
      <c r="AF179" s="1373"/>
      <c r="AG179" s="1373"/>
      <c r="AH179" s="1373"/>
      <c r="AI179" s="805"/>
      <c r="AJ179" s="1370"/>
      <c r="AK179" s="1371"/>
      <c r="AL179" s="1371"/>
      <c r="AM179" s="1371"/>
      <c r="AN179" s="1371"/>
      <c r="AO179" s="1371"/>
      <c r="AP179" s="1372"/>
      <c r="AQ179" s="1375"/>
      <c r="AR179" s="1376"/>
      <c r="AS179" s="1376"/>
      <c r="AT179" s="1376"/>
      <c r="AU179" s="1376"/>
      <c r="AV179" s="1511"/>
    </row>
    <row r="180" spans="1:48" ht="25.05" hidden="1" customHeight="1" x14ac:dyDescent="0.45">
      <c r="A180" s="508">
        <f t="shared" si="2"/>
        <v>165</v>
      </c>
      <c r="B180" s="509"/>
      <c r="C180" s="1378"/>
      <c r="D180" s="1373"/>
      <c r="E180" s="1373"/>
      <c r="F180" s="1373"/>
      <c r="G180" s="1373"/>
      <c r="H180" s="1373"/>
      <c r="I180" s="1373"/>
      <c r="J180" s="1373"/>
      <c r="K180" s="1373"/>
      <c r="L180" s="1373"/>
      <c r="M180" s="1373"/>
      <c r="N180" s="1373"/>
      <c r="O180" s="1379"/>
      <c r="P180" s="341"/>
      <c r="Q180" s="340"/>
      <c r="R180" s="1373"/>
      <c r="S180" s="1373"/>
      <c r="T180" s="1373"/>
      <c r="U180" s="1373"/>
      <c r="V180" s="1373"/>
      <c r="W180" s="1373"/>
      <c r="X180" s="1373"/>
      <c r="Y180" s="1373"/>
      <c r="Z180" s="1373"/>
      <c r="AA180" s="1373"/>
      <c r="AB180" s="1373"/>
      <c r="AC180" s="1373"/>
      <c r="AD180" s="1373"/>
      <c r="AE180" s="1373"/>
      <c r="AF180" s="1373"/>
      <c r="AG180" s="1373"/>
      <c r="AH180" s="1373"/>
      <c r="AI180" s="805"/>
      <c r="AJ180" s="1370"/>
      <c r="AK180" s="1371"/>
      <c r="AL180" s="1371"/>
      <c r="AM180" s="1371"/>
      <c r="AN180" s="1371"/>
      <c r="AO180" s="1371"/>
      <c r="AP180" s="1372"/>
      <c r="AQ180" s="1375"/>
      <c r="AR180" s="1376"/>
      <c r="AS180" s="1376"/>
      <c r="AT180" s="1376"/>
      <c r="AU180" s="1376"/>
      <c r="AV180" s="1511"/>
    </row>
    <row r="181" spans="1:48" ht="25.05" hidden="1" customHeight="1" x14ac:dyDescent="0.45">
      <c r="A181" s="508">
        <f t="shared" si="2"/>
        <v>166</v>
      </c>
      <c r="B181" s="509"/>
      <c r="C181" s="1378"/>
      <c r="D181" s="1373"/>
      <c r="E181" s="1373"/>
      <c r="F181" s="1373"/>
      <c r="G181" s="1373"/>
      <c r="H181" s="1373"/>
      <c r="I181" s="1373"/>
      <c r="J181" s="1373"/>
      <c r="K181" s="1373"/>
      <c r="L181" s="1373"/>
      <c r="M181" s="1373"/>
      <c r="N181" s="1373"/>
      <c r="O181" s="1379"/>
      <c r="P181" s="341"/>
      <c r="Q181" s="340"/>
      <c r="R181" s="1373"/>
      <c r="S181" s="1373"/>
      <c r="T181" s="1373"/>
      <c r="U181" s="1373"/>
      <c r="V181" s="1373"/>
      <c r="W181" s="1373"/>
      <c r="X181" s="1373"/>
      <c r="Y181" s="1373"/>
      <c r="Z181" s="1373"/>
      <c r="AA181" s="1373"/>
      <c r="AB181" s="1373"/>
      <c r="AC181" s="1373"/>
      <c r="AD181" s="1373"/>
      <c r="AE181" s="1373"/>
      <c r="AF181" s="1373"/>
      <c r="AG181" s="1373"/>
      <c r="AH181" s="1373"/>
      <c r="AI181" s="805"/>
      <c r="AJ181" s="1370"/>
      <c r="AK181" s="1371"/>
      <c r="AL181" s="1371"/>
      <c r="AM181" s="1371"/>
      <c r="AN181" s="1371"/>
      <c r="AO181" s="1371"/>
      <c r="AP181" s="1372"/>
      <c r="AQ181" s="1375"/>
      <c r="AR181" s="1376"/>
      <c r="AS181" s="1376"/>
      <c r="AT181" s="1376"/>
      <c r="AU181" s="1376"/>
      <c r="AV181" s="1511"/>
    </row>
    <row r="182" spans="1:48" ht="25.05" hidden="1" customHeight="1" x14ac:dyDescent="0.45">
      <c r="A182" s="508">
        <f t="shared" si="2"/>
        <v>167</v>
      </c>
      <c r="B182" s="509"/>
      <c r="C182" s="1378"/>
      <c r="D182" s="1373"/>
      <c r="E182" s="1373"/>
      <c r="F182" s="1373"/>
      <c r="G182" s="1373"/>
      <c r="H182" s="1373"/>
      <c r="I182" s="1373"/>
      <c r="J182" s="1373"/>
      <c r="K182" s="1373"/>
      <c r="L182" s="1373"/>
      <c r="M182" s="1373"/>
      <c r="N182" s="1373"/>
      <c r="O182" s="1379"/>
      <c r="P182" s="341"/>
      <c r="Q182" s="340"/>
      <c r="R182" s="1373"/>
      <c r="S182" s="1373"/>
      <c r="T182" s="1373"/>
      <c r="U182" s="1373"/>
      <c r="V182" s="1373"/>
      <c r="W182" s="1373"/>
      <c r="X182" s="1373"/>
      <c r="Y182" s="1373"/>
      <c r="Z182" s="1373"/>
      <c r="AA182" s="1373"/>
      <c r="AB182" s="1373"/>
      <c r="AC182" s="1373"/>
      <c r="AD182" s="1373"/>
      <c r="AE182" s="1373"/>
      <c r="AF182" s="1373"/>
      <c r="AG182" s="1373"/>
      <c r="AH182" s="1373"/>
      <c r="AI182" s="805"/>
      <c r="AJ182" s="1370"/>
      <c r="AK182" s="1371"/>
      <c r="AL182" s="1371"/>
      <c r="AM182" s="1371"/>
      <c r="AN182" s="1371"/>
      <c r="AO182" s="1371"/>
      <c r="AP182" s="1372"/>
      <c r="AQ182" s="1375"/>
      <c r="AR182" s="1376"/>
      <c r="AS182" s="1376"/>
      <c r="AT182" s="1376"/>
      <c r="AU182" s="1376"/>
      <c r="AV182" s="1511"/>
    </row>
    <row r="183" spans="1:48" ht="25.05" hidden="1" customHeight="1" x14ac:dyDescent="0.45">
      <c r="A183" s="508">
        <f t="shared" si="2"/>
        <v>168</v>
      </c>
      <c r="B183" s="509"/>
      <c r="C183" s="1378"/>
      <c r="D183" s="1373"/>
      <c r="E183" s="1373"/>
      <c r="F183" s="1373"/>
      <c r="G183" s="1373"/>
      <c r="H183" s="1373"/>
      <c r="I183" s="1373"/>
      <c r="J183" s="1373"/>
      <c r="K183" s="1373"/>
      <c r="L183" s="1373"/>
      <c r="M183" s="1373"/>
      <c r="N183" s="1373"/>
      <c r="O183" s="1379"/>
      <c r="P183" s="341"/>
      <c r="Q183" s="340"/>
      <c r="R183" s="1373"/>
      <c r="S183" s="1373"/>
      <c r="T183" s="1373"/>
      <c r="U183" s="1373"/>
      <c r="V183" s="1373"/>
      <c r="W183" s="1373"/>
      <c r="X183" s="1373"/>
      <c r="Y183" s="1373"/>
      <c r="Z183" s="1373"/>
      <c r="AA183" s="1373"/>
      <c r="AB183" s="1373"/>
      <c r="AC183" s="1373"/>
      <c r="AD183" s="1373"/>
      <c r="AE183" s="1373"/>
      <c r="AF183" s="1373"/>
      <c r="AG183" s="1373"/>
      <c r="AH183" s="1373"/>
      <c r="AI183" s="805"/>
      <c r="AJ183" s="1370"/>
      <c r="AK183" s="1371"/>
      <c r="AL183" s="1371"/>
      <c r="AM183" s="1371"/>
      <c r="AN183" s="1371"/>
      <c r="AO183" s="1371"/>
      <c r="AP183" s="1372"/>
      <c r="AQ183" s="1375"/>
      <c r="AR183" s="1376"/>
      <c r="AS183" s="1376"/>
      <c r="AT183" s="1376"/>
      <c r="AU183" s="1376"/>
      <c r="AV183" s="1511"/>
    </row>
    <row r="184" spans="1:48" ht="25.05" hidden="1" customHeight="1" x14ac:dyDescent="0.45">
      <c r="A184" s="508">
        <f t="shared" si="2"/>
        <v>169</v>
      </c>
      <c r="B184" s="509"/>
      <c r="C184" s="1378"/>
      <c r="D184" s="1373"/>
      <c r="E184" s="1373"/>
      <c r="F184" s="1373"/>
      <c r="G184" s="1373"/>
      <c r="H184" s="1373"/>
      <c r="I184" s="1373"/>
      <c r="J184" s="1373"/>
      <c r="K184" s="1373"/>
      <c r="L184" s="1373"/>
      <c r="M184" s="1373"/>
      <c r="N184" s="1373"/>
      <c r="O184" s="1379"/>
      <c r="P184" s="341"/>
      <c r="Q184" s="340"/>
      <c r="R184" s="1373"/>
      <c r="S184" s="1373"/>
      <c r="T184" s="1373"/>
      <c r="U184" s="1373"/>
      <c r="V184" s="1373"/>
      <c r="W184" s="1373"/>
      <c r="X184" s="1373"/>
      <c r="Y184" s="1373"/>
      <c r="Z184" s="1373"/>
      <c r="AA184" s="1373"/>
      <c r="AB184" s="1373"/>
      <c r="AC184" s="1373"/>
      <c r="AD184" s="1373"/>
      <c r="AE184" s="1373"/>
      <c r="AF184" s="1373"/>
      <c r="AG184" s="1373"/>
      <c r="AH184" s="1373"/>
      <c r="AI184" s="805"/>
      <c r="AJ184" s="1370"/>
      <c r="AK184" s="1371"/>
      <c r="AL184" s="1371"/>
      <c r="AM184" s="1371"/>
      <c r="AN184" s="1371"/>
      <c r="AO184" s="1371"/>
      <c r="AP184" s="1372"/>
      <c r="AQ184" s="1375"/>
      <c r="AR184" s="1376"/>
      <c r="AS184" s="1376"/>
      <c r="AT184" s="1376"/>
      <c r="AU184" s="1376"/>
      <c r="AV184" s="1511"/>
    </row>
    <row r="185" spans="1:48" ht="25.05" hidden="1" customHeight="1" x14ac:dyDescent="0.45">
      <c r="A185" s="508">
        <f t="shared" si="2"/>
        <v>170</v>
      </c>
      <c r="B185" s="509"/>
      <c r="C185" s="1378"/>
      <c r="D185" s="1373"/>
      <c r="E185" s="1373"/>
      <c r="F185" s="1373"/>
      <c r="G185" s="1373"/>
      <c r="H185" s="1373"/>
      <c r="I185" s="1373"/>
      <c r="J185" s="1373"/>
      <c r="K185" s="1373"/>
      <c r="L185" s="1373"/>
      <c r="M185" s="1373"/>
      <c r="N185" s="1373"/>
      <c r="O185" s="1379"/>
      <c r="P185" s="341"/>
      <c r="Q185" s="340"/>
      <c r="R185" s="1373"/>
      <c r="S185" s="1373"/>
      <c r="T185" s="1373"/>
      <c r="U185" s="1373"/>
      <c r="V185" s="1373"/>
      <c r="W185" s="1373"/>
      <c r="X185" s="1373"/>
      <c r="Y185" s="1373"/>
      <c r="Z185" s="1373"/>
      <c r="AA185" s="1373"/>
      <c r="AB185" s="1373"/>
      <c r="AC185" s="1373"/>
      <c r="AD185" s="1373"/>
      <c r="AE185" s="1373"/>
      <c r="AF185" s="1373"/>
      <c r="AG185" s="1373"/>
      <c r="AH185" s="1373"/>
      <c r="AI185" s="805"/>
      <c r="AJ185" s="1370"/>
      <c r="AK185" s="1371"/>
      <c r="AL185" s="1371"/>
      <c r="AM185" s="1371"/>
      <c r="AN185" s="1371"/>
      <c r="AO185" s="1371"/>
      <c r="AP185" s="1372"/>
      <c r="AQ185" s="1375"/>
      <c r="AR185" s="1376"/>
      <c r="AS185" s="1376"/>
      <c r="AT185" s="1376"/>
      <c r="AU185" s="1376"/>
      <c r="AV185" s="1511"/>
    </row>
    <row r="186" spans="1:48" ht="25.05" hidden="1" customHeight="1" x14ac:dyDescent="0.45">
      <c r="A186" s="508">
        <f t="shared" si="2"/>
        <v>171</v>
      </c>
      <c r="B186" s="509"/>
      <c r="C186" s="1378"/>
      <c r="D186" s="1373"/>
      <c r="E186" s="1373"/>
      <c r="F186" s="1373"/>
      <c r="G186" s="1373"/>
      <c r="H186" s="1373"/>
      <c r="I186" s="1373"/>
      <c r="J186" s="1373"/>
      <c r="K186" s="1373"/>
      <c r="L186" s="1373"/>
      <c r="M186" s="1373"/>
      <c r="N186" s="1373"/>
      <c r="O186" s="1379"/>
      <c r="P186" s="341"/>
      <c r="Q186" s="340"/>
      <c r="R186" s="1373"/>
      <c r="S186" s="1373"/>
      <c r="T186" s="1373"/>
      <c r="U186" s="1373"/>
      <c r="V186" s="1373"/>
      <c r="W186" s="1373"/>
      <c r="X186" s="1373"/>
      <c r="Y186" s="1373"/>
      <c r="Z186" s="1373"/>
      <c r="AA186" s="1373"/>
      <c r="AB186" s="1373"/>
      <c r="AC186" s="1373"/>
      <c r="AD186" s="1373"/>
      <c r="AE186" s="1373"/>
      <c r="AF186" s="1373"/>
      <c r="AG186" s="1373"/>
      <c r="AH186" s="1373"/>
      <c r="AI186" s="805"/>
      <c r="AJ186" s="1370"/>
      <c r="AK186" s="1371"/>
      <c r="AL186" s="1371"/>
      <c r="AM186" s="1371"/>
      <c r="AN186" s="1371"/>
      <c r="AO186" s="1371"/>
      <c r="AP186" s="1372"/>
      <c r="AQ186" s="1375"/>
      <c r="AR186" s="1376"/>
      <c r="AS186" s="1376"/>
      <c r="AT186" s="1376"/>
      <c r="AU186" s="1376"/>
      <c r="AV186" s="1511"/>
    </row>
    <row r="187" spans="1:48" ht="25.05" hidden="1" customHeight="1" x14ac:dyDescent="0.45">
      <c r="A187" s="508">
        <f t="shared" si="2"/>
        <v>172</v>
      </c>
      <c r="B187" s="509"/>
      <c r="C187" s="1378"/>
      <c r="D187" s="1373"/>
      <c r="E187" s="1373"/>
      <c r="F187" s="1373"/>
      <c r="G187" s="1373"/>
      <c r="H187" s="1373"/>
      <c r="I187" s="1373"/>
      <c r="J187" s="1373"/>
      <c r="K187" s="1373"/>
      <c r="L187" s="1373"/>
      <c r="M187" s="1373"/>
      <c r="N187" s="1373"/>
      <c r="O187" s="1379"/>
      <c r="P187" s="341"/>
      <c r="Q187" s="340"/>
      <c r="R187" s="1373"/>
      <c r="S187" s="1373"/>
      <c r="T187" s="1373"/>
      <c r="U187" s="1373"/>
      <c r="V187" s="1373"/>
      <c r="W187" s="1373"/>
      <c r="X187" s="1373"/>
      <c r="Y187" s="1373"/>
      <c r="Z187" s="1373"/>
      <c r="AA187" s="1373"/>
      <c r="AB187" s="1373"/>
      <c r="AC187" s="1373"/>
      <c r="AD187" s="1373"/>
      <c r="AE187" s="1373"/>
      <c r="AF187" s="1373"/>
      <c r="AG187" s="1373"/>
      <c r="AH187" s="1373"/>
      <c r="AI187" s="805"/>
      <c r="AJ187" s="1370"/>
      <c r="AK187" s="1371"/>
      <c r="AL187" s="1371"/>
      <c r="AM187" s="1371"/>
      <c r="AN187" s="1371"/>
      <c r="AO187" s="1371"/>
      <c r="AP187" s="1372"/>
      <c r="AQ187" s="1375"/>
      <c r="AR187" s="1376"/>
      <c r="AS187" s="1376"/>
      <c r="AT187" s="1376"/>
      <c r="AU187" s="1376"/>
      <c r="AV187" s="1511"/>
    </row>
    <row r="188" spans="1:48" ht="25.05" hidden="1" customHeight="1" x14ac:dyDescent="0.45">
      <c r="A188" s="508">
        <f t="shared" si="2"/>
        <v>173</v>
      </c>
      <c r="B188" s="509"/>
      <c r="C188" s="1378"/>
      <c r="D188" s="1373"/>
      <c r="E188" s="1373"/>
      <c r="F188" s="1373"/>
      <c r="G188" s="1373"/>
      <c r="H188" s="1373"/>
      <c r="I188" s="1373"/>
      <c r="J188" s="1373"/>
      <c r="K188" s="1373"/>
      <c r="L188" s="1373"/>
      <c r="M188" s="1373"/>
      <c r="N188" s="1373"/>
      <c r="O188" s="1379"/>
      <c r="P188" s="341"/>
      <c r="Q188" s="340"/>
      <c r="R188" s="1373"/>
      <c r="S188" s="1373"/>
      <c r="T188" s="1373"/>
      <c r="U188" s="1373"/>
      <c r="V188" s="1373"/>
      <c r="W188" s="1373"/>
      <c r="X188" s="1373"/>
      <c r="Y188" s="1373"/>
      <c r="Z188" s="1373"/>
      <c r="AA188" s="1373"/>
      <c r="AB188" s="1373"/>
      <c r="AC188" s="1373"/>
      <c r="AD188" s="1373"/>
      <c r="AE188" s="1373"/>
      <c r="AF188" s="1373"/>
      <c r="AG188" s="1373"/>
      <c r="AH188" s="1373"/>
      <c r="AI188" s="805"/>
      <c r="AJ188" s="1370"/>
      <c r="AK188" s="1371"/>
      <c r="AL188" s="1371"/>
      <c r="AM188" s="1371"/>
      <c r="AN188" s="1371"/>
      <c r="AO188" s="1371"/>
      <c r="AP188" s="1372"/>
      <c r="AQ188" s="1375"/>
      <c r="AR188" s="1376"/>
      <c r="AS188" s="1376"/>
      <c r="AT188" s="1376"/>
      <c r="AU188" s="1376"/>
      <c r="AV188" s="1511"/>
    </row>
    <row r="189" spans="1:48" ht="25.05" hidden="1" customHeight="1" x14ac:dyDescent="0.45">
      <c r="A189" s="508">
        <f t="shared" si="2"/>
        <v>174</v>
      </c>
      <c r="B189" s="509"/>
      <c r="C189" s="1378"/>
      <c r="D189" s="1373"/>
      <c r="E189" s="1373"/>
      <c r="F189" s="1373"/>
      <c r="G189" s="1373"/>
      <c r="H189" s="1373"/>
      <c r="I189" s="1373"/>
      <c r="J189" s="1373"/>
      <c r="K189" s="1373"/>
      <c r="L189" s="1373"/>
      <c r="M189" s="1373"/>
      <c r="N189" s="1373"/>
      <c r="O189" s="1379"/>
      <c r="P189" s="341"/>
      <c r="Q189" s="340"/>
      <c r="R189" s="1373"/>
      <c r="S189" s="1373"/>
      <c r="T189" s="1373"/>
      <c r="U189" s="1373"/>
      <c r="V189" s="1373"/>
      <c r="W189" s="1373"/>
      <c r="X189" s="1373"/>
      <c r="Y189" s="1373"/>
      <c r="Z189" s="1373"/>
      <c r="AA189" s="1373"/>
      <c r="AB189" s="1373"/>
      <c r="AC189" s="1373"/>
      <c r="AD189" s="1373"/>
      <c r="AE189" s="1373"/>
      <c r="AF189" s="1373"/>
      <c r="AG189" s="1373"/>
      <c r="AH189" s="1373"/>
      <c r="AI189" s="805"/>
      <c r="AJ189" s="1370"/>
      <c r="AK189" s="1371"/>
      <c r="AL189" s="1371"/>
      <c r="AM189" s="1371"/>
      <c r="AN189" s="1371"/>
      <c r="AO189" s="1371"/>
      <c r="AP189" s="1372"/>
      <c r="AQ189" s="1375"/>
      <c r="AR189" s="1376"/>
      <c r="AS189" s="1376"/>
      <c r="AT189" s="1376"/>
      <c r="AU189" s="1376"/>
      <c r="AV189" s="1511"/>
    </row>
    <row r="190" spans="1:48" ht="25.05" hidden="1" customHeight="1" x14ac:dyDescent="0.45">
      <c r="A190" s="508">
        <f t="shared" si="2"/>
        <v>175</v>
      </c>
      <c r="B190" s="509"/>
      <c r="C190" s="1378"/>
      <c r="D190" s="1373"/>
      <c r="E190" s="1373"/>
      <c r="F190" s="1373"/>
      <c r="G190" s="1373"/>
      <c r="H190" s="1373"/>
      <c r="I190" s="1373"/>
      <c r="J190" s="1373"/>
      <c r="K190" s="1373"/>
      <c r="L190" s="1373"/>
      <c r="M190" s="1373"/>
      <c r="N190" s="1373"/>
      <c r="O190" s="1379"/>
      <c r="P190" s="341"/>
      <c r="Q190" s="340"/>
      <c r="R190" s="1373"/>
      <c r="S190" s="1373"/>
      <c r="T190" s="1373"/>
      <c r="U190" s="1373"/>
      <c r="V190" s="1373"/>
      <c r="W190" s="1373"/>
      <c r="X190" s="1373"/>
      <c r="Y190" s="1373"/>
      <c r="Z190" s="1373"/>
      <c r="AA190" s="1373"/>
      <c r="AB190" s="1373"/>
      <c r="AC190" s="1373"/>
      <c r="AD190" s="1373"/>
      <c r="AE190" s="1373"/>
      <c r="AF190" s="1373"/>
      <c r="AG190" s="1373"/>
      <c r="AH190" s="1373"/>
      <c r="AI190" s="805"/>
      <c r="AJ190" s="1370"/>
      <c r="AK190" s="1371"/>
      <c r="AL190" s="1371"/>
      <c r="AM190" s="1371"/>
      <c r="AN190" s="1371"/>
      <c r="AO190" s="1371"/>
      <c r="AP190" s="1372"/>
      <c r="AQ190" s="1375"/>
      <c r="AR190" s="1376"/>
      <c r="AS190" s="1376"/>
      <c r="AT190" s="1376"/>
      <c r="AU190" s="1376"/>
      <c r="AV190" s="1511"/>
    </row>
    <row r="191" spans="1:48" ht="25.05" hidden="1" customHeight="1" x14ac:dyDescent="0.45">
      <c r="A191" s="508">
        <f t="shared" si="2"/>
        <v>176</v>
      </c>
      <c r="B191" s="509"/>
      <c r="C191" s="1378"/>
      <c r="D191" s="1373"/>
      <c r="E191" s="1373"/>
      <c r="F191" s="1373"/>
      <c r="G191" s="1373"/>
      <c r="H191" s="1373"/>
      <c r="I191" s="1373"/>
      <c r="J191" s="1373"/>
      <c r="K191" s="1373"/>
      <c r="L191" s="1373"/>
      <c r="M191" s="1373"/>
      <c r="N191" s="1373"/>
      <c r="O191" s="1379"/>
      <c r="P191" s="341"/>
      <c r="Q191" s="340"/>
      <c r="R191" s="1373"/>
      <c r="S191" s="1373"/>
      <c r="T191" s="1373"/>
      <c r="U191" s="1373"/>
      <c r="V191" s="1373"/>
      <c r="W191" s="1373"/>
      <c r="X191" s="1373"/>
      <c r="Y191" s="1373"/>
      <c r="Z191" s="1373"/>
      <c r="AA191" s="1373"/>
      <c r="AB191" s="1373"/>
      <c r="AC191" s="1373"/>
      <c r="AD191" s="1373"/>
      <c r="AE191" s="1373"/>
      <c r="AF191" s="1373"/>
      <c r="AG191" s="1373"/>
      <c r="AH191" s="1373"/>
      <c r="AI191" s="805"/>
      <c r="AJ191" s="1370"/>
      <c r="AK191" s="1371"/>
      <c r="AL191" s="1371"/>
      <c r="AM191" s="1371"/>
      <c r="AN191" s="1371"/>
      <c r="AO191" s="1371"/>
      <c r="AP191" s="1372"/>
      <c r="AQ191" s="1375"/>
      <c r="AR191" s="1376"/>
      <c r="AS191" s="1376"/>
      <c r="AT191" s="1376"/>
      <c r="AU191" s="1376"/>
      <c r="AV191" s="1511"/>
    </row>
    <row r="192" spans="1:48" ht="25.05" hidden="1" customHeight="1" x14ac:dyDescent="0.45">
      <c r="A192" s="508">
        <f t="shared" si="2"/>
        <v>177</v>
      </c>
      <c r="B192" s="509"/>
      <c r="C192" s="1378"/>
      <c r="D192" s="1373"/>
      <c r="E192" s="1373"/>
      <c r="F192" s="1373"/>
      <c r="G192" s="1373"/>
      <c r="H192" s="1373"/>
      <c r="I192" s="1373"/>
      <c r="J192" s="1373"/>
      <c r="K192" s="1373"/>
      <c r="L192" s="1373"/>
      <c r="M192" s="1373"/>
      <c r="N192" s="1373"/>
      <c r="O192" s="1379"/>
      <c r="P192" s="341"/>
      <c r="Q192" s="340"/>
      <c r="R192" s="1373"/>
      <c r="S192" s="1373"/>
      <c r="T192" s="1373"/>
      <c r="U192" s="1373"/>
      <c r="V192" s="1373"/>
      <c r="W192" s="1373"/>
      <c r="X192" s="1373"/>
      <c r="Y192" s="1373"/>
      <c r="Z192" s="1373"/>
      <c r="AA192" s="1373"/>
      <c r="AB192" s="1373"/>
      <c r="AC192" s="1373"/>
      <c r="AD192" s="1373"/>
      <c r="AE192" s="1373"/>
      <c r="AF192" s="1373"/>
      <c r="AG192" s="1373"/>
      <c r="AH192" s="1373"/>
      <c r="AI192" s="805"/>
      <c r="AJ192" s="1370"/>
      <c r="AK192" s="1371"/>
      <c r="AL192" s="1371"/>
      <c r="AM192" s="1371"/>
      <c r="AN192" s="1371"/>
      <c r="AO192" s="1371"/>
      <c r="AP192" s="1372"/>
      <c r="AQ192" s="1375"/>
      <c r="AR192" s="1376"/>
      <c r="AS192" s="1376"/>
      <c r="AT192" s="1376"/>
      <c r="AU192" s="1376"/>
      <c r="AV192" s="1511"/>
    </row>
    <row r="193" spans="1:48" ht="25.05" hidden="1" customHeight="1" x14ac:dyDescent="0.45">
      <c r="A193" s="508">
        <f t="shared" si="2"/>
        <v>178</v>
      </c>
      <c r="B193" s="509"/>
      <c r="C193" s="1378"/>
      <c r="D193" s="1373"/>
      <c r="E193" s="1373"/>
      <c r="F193" s="1373"/>
      <c r="G193" s="1373"/>
      <c r="H193" s="1373"/>
      <c r="I193" s="1373"/>
      <c r="J193" s="1373"/>
      <c r="K193" s="1373"/>
      <c r="L193" s="1373"/>
      <c r="M193" s="1373"/>
      <c r="N193" s="1373"/>
      <c r="O193" s="1379"/>
      <c r="P193" s="341"/>
      <c r="Q193" s="340"/>
      <c r="R193" s="1373"/>
      <c r="S193" s="1373"/>
      <c r="T193" s="1373"/>
      <c r="U193" s="1373"/>
      <c r="V193" s="1373"/>
      <c r="W193" s="1373"/>
      <c r="X193" s="1373"/>
      <c r="Y193" s="1373"/>
      <c r="Z193" s="1373"/>
      <c r="AA193" s="1373"/>
      <c r="AB193" s="1373"/>
      <c r="AC193" s="1373"/>
      <c r="AD193" s="1373"/>
      <c r="AE193" s="1373"/>
      <c r="AF193" s="1373"/>
      <c r="AG193" s="1373"/>
      <c r="AH193" s="1373"/>
      <c r="AI193" s="805"/>
      <c r="AJ193" s="1370"/>
      <c r="AK193" s="1371"/>
      <c r="AL193" s="1371"/>
      <c r="AM193" s="1371"/>
      <c r="AN193" s="1371"/>
      <c r="AO193" s="1371"/>
      <c r="AP193" s="1372"/>
      <c r="AQ193" s="1375"/>
      <c r="AR193" s="1376"/>
      <c r="AS193" s="1376"/>
      <c r="AT193" s="1376"/>
      <c r="AU193" s="1376"/>
      <c r="AV193" s="1511"/>
    </row>
    <row r="194" spans="1:48" ht="25.05" hidden="1" customHeight="1" x14ac:dyDescent="0.45">
      <c r="A194" s="508">
        <f t="shared" si="2"/>
        <v>179</v>
      </c>
      <c r="B194" s="509"/>
      <c r="C194" s="1378"/>
      <c r="D194" s="1373"/>
      <c r="E194" s="1373"/>
      <c r="F194" s="1373"/>
      <c r="G194" s="1373"/>
      <c r="H194" s="1373"/>
      <c r="I194" s="1373"/>
      <c r="J194" s="1373"/>
      <c r="K194" s="1373"/>
      <c r="L194" s="1373"/>
      <c r="M194" s="1373"/>
      <c r="N194" s="1373"/>
      <c r="O194" s="1379"/>
      <c r="P194" s="341"/>
      <c r="Q194" s="340"/>
      <c r="R194" s="1373"/>
      <c r="S194" s="1373"/>
      <c r="T194" s="1373"/>
      <c r="U194" s="1373"/>
      <c r="V194" s="1373"/>
      <c r="W194" s="1373"/>
      <c r="X194" s="1373"/>
      <c r="Y194" s="1373"/>
      <c r="Z194" s="1373"/>
      <c r="AA194" s="1373"/>
      <c r="AB194" s="1373"/>
      <c r="AC194" s="1373"/>
      <c r="AD194" s="1373"/>
      <c r="AE194" s="1373"/>
      <c r="AF194" s="1373"/>
      <c r="AG194" s="1373"/>
      <c r="AH194" s="1373"/>
      <c r="AI194" s="805"/>
      <c r="AJ194" s="1370"/>
      <c r="AK194" s="1371"/>
      <c r="AL194" s="1371"/>
      <c r="AM194" s="1371"/>
      <c r="AN194" s="1371"/>
      <c r="AO194" s="1371"/>
      <c r="AP194" s="1372"/>
      <c r="AQ194" s="1375"/>
      <c r="AR194" s="1376"/>
      <c r="AS194" s="1376"/>
      <c r="AT194" s="1376"/>
      <c r="AU194" s="1376"/>
      <c r="AV194" s="1511"/>
    </row>
    <row r="195" spans="1:48" ht="25.05" hidden="1" customHeight="1" x14ac:dyDescent="0.45">
      <c r="A195" s="508">
        <f t="shared" si="2"/>
        <v>180</v>
      </c>
      <c r="B195" s="509"/>
      <c r="C195" s="1378"/>
      <c r="D195" s="1373"/>
      <c r="E195" s="1373"/>
      <c r="F195" s="1373"/>
      <c r="G195" s="1373"/>
      <c r="H195" s="1373"/>
      <c r="I195" s="1373"/>
      <c r="J195" s="1373"/>
      <c r="K195" s="1373"/>
      <c r="L195" s="1373"/>
      <c r="M195" s="1373"/>
      <c r="N195" s="1373"/>
      <c r="O195" s="1379"/>
      <c r="P195" s="341"/>
      <c r="Q195" s="340"/>
      <c r="R195" s="1373"/>
      <c r="S195" s="1373"/>
      <c r="T195" s="1373"/>
      <c r="U195" s="1373"/>
      <c r="V195" s="1373"/>
      <c r="W195" s="1373"/>
      <c r="X195" s="1373"/>
      <c r="Y195" s="1373"/>
      <c r="Z195" s="1373"/>
      <c r="AA195" s="1373"/>
      <c r="AB195" s="1373"/>
      <c r="AC195" s="1373"/>
      <c r="AD195" s="1373"/>
      <c r="AE195" s="1373"/>
      <c r="AF195" s="1373"/>
      <c r="AG195" s="1373"/>
      <c r="AH195" s="1373"/>
      <c r="AI195" s="805"/>
      <c r="AJ195" s="1370"/>
      <c r="AK195" s="1371"/>
      <c r="AL195" s="1371"/>
      <c r="AM195" s="1371"/>
      <c r="AN195" s="1371"/>
      <c r="AO195" s="1371"/>
      <c r="AP195" s="1372"/>
      <c r="AQ195" s="1375"/>
      <c r="AR195" s="1376"/>
      <c r="AS195" s="1376"/>
      <c r="AT195" s="1376"/>
      <c r="AU195" s="1376"/>
      <c r="AV195" s="1511"/>
    </row>
    <row r="196" spans="1:48" ht="25.05" hidden="1" customHeight="1" x14ac:dyDescent="0.45">
      <c r="A196" s="508">
        <f t="shared" si="2"/>
        <v>181</v>
      </c>
      <c r="B196" s="509"/>
      <c r="C196" s="1378"/>
      <c r="D196" s="1373"/>
      <c r="E196" s="1373"/>
      <c r="F196" s="1373"/>
      <c r="G196" s="1373"/>
      <c r="H196" s="1373"/>
      <c r="I196" s="1373"/>
      <c r="J196" s="1373"/>
      <c r="K196" s="1373"/>
      <c r="L196" s="1373"/>
      <c r="M196" s="1373"/>
      <c r="N196" s="1373"/>
      <c r="O196" s="1379"/>
      <c r="P196" s="341"/>
      <c r="Q196" s="340"/>
      <c r="R196" s="1373"/>
      <c r="S196" s="1373"/>
      <c r="T196" s="1373"/>
      <c r="U196" s="1373"/>
      <c r="V196" s="1373"/>
      <c r="W196" s="1373"/>
      <c r="X196" s="1373"/>
      <c r="Y196" s="1373"/>
      <c r="Z196" s="1373"/>
      <c r="AA196" s="1373"/>
      <c r="AB196" s="1373"/>
      <c r="AC196" s="1373"/>
      <c r="AD196" s="1373"/>
      <c r="AE196" s="1373"/>
      <c r="AF196" s="1373"/>
      <c r="AG196" s="1373"/>
      <c r="AH196" s="1373"/>
      <c r="AI196" s="805"/>
      <c r="AJ196" s="1370"/>
      <c r="AK196" s="1371"/>
      <c r="AL196" s="1371"/>
      <c r="AM196" s="1371"/>
      <c r="AN196" s="1371"/>
      <c r="AO196" s="1371"/>
      <c r="AP196" s="1372"/>
      <c r="AQ196" s="1375"/>
      <c r="AR196" s="1376"/>
      <c r="AS196" s="1376"/>
      <c r="AT196" s="1376"/>
      <c r="AU196" s="1376"/>
      <c r="AV196" s="1511"/>
    </row>
    <row r="197" spans="1:48" ht="25.05" hidden="1" customHeight="1" x14ac:dyDescent="0.45">
      <c r="A197" s="508">
        <f t="shared" si="2"/>
        <v>182</v>
      </c>
      <c r="B197" s="509"/>
      <c r="C197" s="1378"/>
      <c r="D197" s="1373"/>
      <c r="E197" s="1373"/>
      <c r="F197" s="1373"/>
      <c r="G197" s="1373"/>
      <c r="H197" s="1373"/>
      <c r="I197" s="1373"/>
      <c r="J197" s="1373"/>
      <c r="K197" s="1373"/>
      <c r="L197" s="1373"/>
      <c r="M197" s="1373"/>
      <c r="N197" s="1373"/>
      <c r="O197" s="1379"/>
      <c r="P197" s="341"/>
      <c r="Q197" s="340"/>
      <c r="R197" s="1373"/>
      <c r="S197" s="1373"/>
      <c r="T197" s="1373"/>
      <c r="U197" s="1373"/>
      <c r="V197" s="1373"/>
      <c r="W197" s="1373"/>
      <c r="X197" s="1373"/>
      <c r="Y197" s="1373"/>
      <c r="Z197" s="1373"/>
      <c r="AA197" s="1373"/>
      <c r="AB197" s="1373"/>
      <c r="AC197" s="1373"/>
      <c r="AD197" s="1373"/>
      <c r="AE197" s="1373"/>
      <c r="AF197" s="1373"/>
      <c r="AG197" s="1373"/>
      <c r="AH197" s="1373"/>
      <c r="AI197" s="805"/>
      <c r="AJ197" s="1370"/>
      <c r="AK197" s="1371"/>
      <c r="AL197" s="1371"/>
      <c r="AM197" s="1371"/>
      <c r="AN197" s="1371"/>
      <c r="AO197" s="1371"/>
      <c r="AP197" s="1372"/>
      <c r="AQ197" s="1375"/>
      <c r="AR197" s="1376"/>
      <c r="AS197" s="1376"/>
      <c r="AT197" s="1376"/>
      <c r="AU197" s="1376"/>
      <c r="AV197" s="1511"/>
    </row>
    <row r="198" spans="1:48" ht="25.05" hidden="1" customHeight="1" x14ac:dyDescent="0.45">
      <c r="A198" s="508">
        <f t="shared" si="2"/>
        <v>183</v>
      </c>
      <c r="B198" s="509"/>
      <c r="C198" s="1378"/>
      <c r="D198" s="1373"/>
      <c r="E198" s="1373"/>
      <c r="F198" s="1373"/>
      <c r="G198" s="1373"/>
      <c r="H198" s="1373"/>
      <c r="I198" s="1373"/>
      <c r="J198" s="1373"/>
      <c r="K198" s="1373"/>
      <c r="L198" s="1373"/>
      <c r="M198" s="1373"/>
      <c r="N198" s="1373"/>
      <c r="O198" s="1379"/>
      <c r="P198" s="341"/>
      <c r="Q198" s="340"/>
      <c r="R198" s="1373"/>
      <c r="S198" s="1373"/>
      <c r="T198" s="1373"/>
      <c r="U198" s="1373"/>
      <c r="V198" s="1373"/>
      <c r="W198" s="1373"/>
      <c r="X198" s="1373"/>
      <c r="Y198" s="1373"/>
      <c r="Z198" s="1373"/>
      <c r="AA198" s="1373"/>
      <c r="AB198" s="1373"/>
      <c r="AC198" s="1373"/>
      <c r="AD198" s="1373"/>
      <c r="AE198" s="1373"/>
      <c r="AF198" s="1373"/>
      <c r="AG198" s="1373"/>
      <c r="AH198" s="1373"/>
      <c r="AI198" s="805"/>
      <c r="AJ198" s="1370"/>
      <c r="AK198" s="1371"/>
      <c r="AL198" s="1371"/>
      <c r="AM198" s="1371"/>
      <c r="AN198" s="1371"/>
      <c r="AO198" s="1371"/>
      <c r="AP198" s="1372"/>
      <c r="AQ198" s="1375"/>
      <c r="AR198" s="1376"/>
      <c r="AS198" s="1376"/>
      <c r="AT198" s="1376"/>
      <c r="AU198" s="1376"/>
      <c r="AV198" s="1511"/>
    </row>
    <row r="199" spans="1:48" ht="25.05" hidden="1" customHeight="1" x14ac:dyDescent="0.45">
      <c r="A199" s="508">
        <f t="shared" si="2"/>
        <v>184</v>
      </c>
      <c r="B199" s="509"/>
      <c r="C199" s="1378"/>
      <c r="D199" s="1373"/>
      <c r="E199" s="1373"/>
      <c r="F199" s="1373"/>
      <c r="G199" s="1373"/>
      <c r="H199" s="1373"/>
      <c r="I199" s="1373"/>
      <c r="J199" s="1373"/>
      <c r="K199" s="1373"/>
      <c r="L199" s="1373"/>
      <c r="M199" s="1373"/>
      <c r="N199" s="1373"/>
      <c r="O199" s="1379"/>
      <c r="P199" s="341"/>
      <c r="Q199" s="340"/>
      <c r="R199" s="1373"/>
      <c r="S199" s="1373"/>
      <c r="T199" s="1373"/>
      <c r="U199" s="1373"/>
      <c r="V199" s="1373"/>
      <c r="W199" s="1373"/>
      <c r="X199" s="1373"/>
      <c r="Y199" s="1373"/>
      <c r="Z199" s="1373"/>
      <c r="AA199" s="1373"/>
      <c r="AB199" s="1373"/>
      <c r="AC199" s="1373"/>
      <c r="AD199" s="1373"/>
      <c r="AE199" s="1373"/>
      <c r="AF199" s="1373"/>
      <c r="AG199" s="1373"/>
      <c r="AH199" s="1373"/>
      <c r="AI199" s="805"/>
      <c r="AJ199" s="1370"/>
      <c r="AK199" s="1371"/>
      <c r="AL199" s="1371"/>
      <c r="AM199" s="1371"/>
      <c r="AN199" s="1371"/>
      <c r="AO199" s="1371"/>
      <c r="AP199" s="1372"/>
      <c r="AQ199" s="1375"/>
      <c r="AR199" s="1376"/>
      <c r="AS199" s="1376"/>
      <c r="AT199" s="1376"/>
      <c r="AU199" s="1376"/>
      <c r="AV199" s="1511"/>
    </row>
    <row r="200" spans="1:48" ht="25.05" hidden="1" customHeight="1" x14ac:dyDescent="0.45">
      <c r="A200" s="508">
        <f t="shared" si="2"/>
        <v>185</v>
      </c>
      <c r="B200" s="509"/>
      <c r="C200" s="1378"/>
      <c r="D200" s="1373"/>
      <c r="E200" s="1373"/>
      <c r="F200" s="1373"/>
      <c r="G200" s="1373"/>
      <c r="H200" s="1373"/>
      <c r="I200" s="1373"/>
      <c r="J200" s="1373"/>
      <c r="K200" s="1373"/>
      <c r="L200" s="1373"/>
      <c r="M200" s="1373"/>
      <c r="N200" s="1373"/>
      <c r="O200" s="1379"/>
      <c r="P200" s="341"/>
      <c r="Q200" s="340"/>
      <c r="R200" s="1373"/>
      <c r="S200" s="1373"/>
      <c r="T200" s="1373"/>
      <c r="U200" s="1373"/>
      <c r="V200" s="1373"/>
      <c r="W200" s="1373"/>
      <c r="X200" s="1373"/>
      <c r="Y200" s="1373"/>
      <c r="Z200" s="1373"/>
      <c r="AA200" s="1373"/>
      <c r="AB200" s="1373"/>
      <c r="AC200" s="1373"/>
      <c r="AD200" s="1373"/>
      <c r="AE200" s="1373"/>
      <c r="AF200" s="1373"/>
      <c r="AG200" s="1373"/>
      <c r="AH200" s="1373"/>
      <c r="AI200" s="805"/>
      <c r="AJ200" s="1370"/>
      <c r="AK200" s="1371"/>
      <c r="AL200" s="1371"/>
      <c r="AM200" s="1371"/>
      <c r="AN200" s="1371"/>
      <c r="AO200" s="1371"/>
      <c r="AP200" s="1372"/>
      <c r="AQ200" s="1375"/>
      <c r="AR200" s="1376"/>
      <c r="AS200" s="1376"/>
      <c r="AT200" s="1376"/>
      <c r="AU200" s="1376"/>
      <c r="AV200" s="1511"/>
    </row>
    <row r="201" spans="1:48" ht="25.05" hidden="1" customHeight="1" x14ac:dyDescent="0.45">
      <c r="A201" s="508">
        <f t="shared" si="2"/>
        <v>186</v>
      </c>
      <c r="B201" s="509"/>
      <c r="C201" s="1378"/>
      <c r="D201" s="1373"/>
      <c r="E201" s="1373"/>
      <c r="F201" s="1373"/>
      <c r="G201" s="1373"/>
      <c r="H201" s="1373"/>
      <c r="I201" s="1373"/>
      <c r="J201" s="1373"/>
      <c r="K201" s="1373"/>
      <c r="L201" s="1373"/>
      <c r="M201" s="1373"/>
      <c r="N201" s="1373"/>
      <c r="O201" s="1379"/>
      <c r="P201" s="341"/>
      <c r="Q201" s="340"/>
      <c r="R201" s="1373"/>
      <c r="S201" s="1373"/>
      <c r="T201" s="1373"/>
      <c r="U201" s="1373"/>
      <c r="V201" s="1373"/>
      <c r="W201" s="1373"/>
      <c r="X201" s="1373"/>
      <c r="Y201" s="1373"/>
      <c r="Z201" s="1373"/>
      <c r="AA201" s="1373"/>
      <c r="AB201" s="1373"/>
      <c r="AC201" s="1373"/>
      <c r="AD201" s="1373"/>
      <c r="AE201" s="1373"/>
      <c r="AF201" s="1373"/>
      <c r="AG201" s="1373"/>
      <c r="AH201" s="1373"/>
      <c r="AI201" s="805"/>
      <c r="AJ201" s="1370"/>
      <c r="AK201" s="1371"/>
      <c r="AL201" s="1371"/>
      <c r="AM201" s="1371"/>
      <c r="AN201" s="1371"/>
      <c r="AO201" s="1371"/>
      <c r="AP201" s="1372"/>
      <c r="AQ201" s="1375"/>
      <c r="AR201" s="1376"/>
      <c r="AS201" s="1376"/>
      <c r="AT201" s="1376"/>
      <c r="AU201" s="1376"/>
      <c r="AV201" s="1511"/>
    </row>
    <row r="202" spans="1:48" ht="25.05" hidden="1" customHeight="1" x14ac:dyDescent="0.45">
      <c r="A202" s="508">
        <f t="shared" si="2"/>
        <v>187</v>
      </c>
      <c r="B202" s="509"/>
      <c r="C202" s="1378"/>
      <c r="D202" s="1373"/>
      <c r="E202" s="1373"/>
      <c r="F202" s="1373"/>
      <c r="G202" s="1373"/>
      <c r="H202" s="1373"/>
      <c r="I202" s="1373"/>
      <c r="J202" s="1373"/>
      <c r="K202" s="1373"/>
      <c r="L202" s="1373"/>
      <c r="M202" s="1373"/>
      <c r="N202" s="1373"/>
      <c r="O202" s="1379"/>
      <c r="P202" s="341"/>
      <c r="Q202" s="340"/>
      <c r="R202" s="1373"/>
      <c r="S202" s="1373"/>
      <c r="T202" s="1373"/>
      <c r="U202" s="1373"/>
      <c r="V202" s="1373"/>
      <c r="W202" s="1373"/>
      <c r="X202" s="1373"/>
      <c r="Y202" s="1373"/>
      <c r="Z202" s="1373"/>
      <c r="AA202" s="1373"/>
      <c r="AB202" s="1373"/>
      <c r="AC202" s="1373"/>
      <c r="AD202" s="1373"/>
      <c r="AE202" s="1373"/>
      <c r="AF202" s="1373"/>
      <c r="AG202" s="1373"/>
      <c r="AH202" s="1373"/>
      <c r="AI202" s="805"/>
      <c r="AJ202" s="1370"/>
      <c r="AK202" s="1371"/>
      <c r="AL202" s="1371"/>
      <c r="AM202" s="1371"/>
      <c r="AN202" s="1371"/>
      <c r="AO202" s="1371"/>
      <c r="AP202" s="1372"/>
      <c r="AQ202" s="1375"/>
      <c r="AR202" s="1376"/>
      <c r="AS202" s="1376"/>
      <c r="AT202" s="1376"/>
      <c r="AU202" s="1376"/>
      <c r="AV202" s="1511"/>
    </row>
    <row r="203" spans="1:48" ht="25.05" hidden="1" customHeight="1" x14ac:dyDescent="0.45">
      <c r="A203" s="508">
        <f t="shared" si="2"/>
        <v>188</v>
      </c>
      <c r="B203" s="509"/>
      <c r="C203" s="1378"/>
      <c r="D203" s="1373"/>
      <c r="E203" s="1373"/>
      <c r="F203" s="1373"/>
      <c r="G203" s="1373"/>
      <c r="H203" s="1373"/>
      <c r="I203" s="1373"/>
      <c r="J203" s="1373"/>
      <c r="K203" s="1373"/>
      <c r="L203" s="1373"/>
      <c r="M203" s="1373"/>
      <c r="N203" s="1373"/>
      <c r="O203" s="1379"/>
      <c r="P203" s="341"/>
      <c r="Q203" s="340"/>
      <c r="R203" s="1373"/>
      <c r="S203" s="1373"/>
      <c r="T203" s="1373"/>
      <c r="U203" s="1373"/>
      <c r="V203" s="1373"/>
      <c r="W203" s="1373"/>
      <c r="X203" s="1373"/>
      <c r="Y203" s="1373"/>
      <c r="Z203" s="1373"/>
      <c r="AA203" s="1373"/>
      <c r="AB203" s="1373"/>
      <c r="AC203" s="1373"/>
      <c r="AD203" s="1373"/>
      <c r="AE203" s="1373"/>
      <c r="AF203" s="1373"/>
      <c r="AG203" s="1373"/>
      <c r="AH203" s="1373"/>
      <c r="AI203" s="805"/>
      <c r="AJ203" s="1370"/>
      <c r="AK203" s="1371"/>
      <c r="AL203" s="1371"/>
      <c r="AM203" s="1371"/>
      <c r="AN203" s="1371"/>
      <c r="AO203" s="1371"/>
      <c r="AP203" s="1372"/>
      <c r="AQ203" s="1375"/>
      <c r="AR203" s="1376"/>
      <c r="AS203" s="1376"/>
      <c r="AT203" s="1376"/>
      <c r="AU203" s="1376"/>
      <c r="AV203" s="1511"/>
    </row>
    <row r="204" spans="1:48" ht="25.05" hidden="1" customHeight="1" x14ac:dyDescent="0.45">
      <c r="A204" s="508">
        <f t="shared" si="2"/>
        <v>189</v>
      </c>
      <c r="B204" s="509"/>
      <c r="C204" s="1378"/>
      <c r="D204" s="1373"/>
      <c r="E204" s="1373"/>
      <c r="F204" s="1373"/>
      <c r="G204" s="1373"/>
      <c r="H204" s="1373"/>
      <c r="I204" s="1373"/>
      <c r="J204" s="1373"/>
      <c r="K204" s="1373"/>
      <c r="L204" s="1373"/>
      <c r="M204" s="1373"/>
      <c r="N204" s="1373"/>
      <c r="O204" s="1379"/>
      <c r="P204" s="341"/>
      <c r="Q204" s="340"/>
      <c r="R204" s="1373"/>
      <c r="S204" s="1373"/>
      <c r="T204" s="1373"/>
      <c r="U204" s="1373"/>
      <c r="V204" s="1373"/>
      <c r="W204" s="1373"/>
      <c r="X204" s="1373"/>
      <c r="Y204" s="1373"/>
      <c r="Z204" s="1373"/>
      <c r="AA204" s="1373"/>
      <c r="AB204" s="1373"/>
      <c r="AC204" s="1373"/>
      <c r="AD204" s="1373"/>
      <c r="AE204" s="1373"/>
      <c r="AF204" s="1373"/>
      <c r="AG204" s="1373"/>
      <c r="AH204" s="1373"/>
      <c r="AI204" s="805"/>
      <c r="AJ204" s="1370"/>
      <c r="AK204" s="1371"/>
      <c r="AL204" s="1371"/>
      <c r="AM204" s="1371"/>
      <c r="AN204" s="1371"/>
      <c r="AO204" s="1371"/>
      <c r="AP204" s="1372"/>
      <c r="AQ204" s="1375"/>
      <c r="AR204" s="1376"/>
      <c r="AS204" s="1376"/>
      <c r="AT204" s="1376"/>
      <c r="AU204" s="1376"/>
      <c r="AV204" s="1511"/>
    </row>
    <row r="205" spans="1:48" ht="25.05" hidden="1" customHeight="1" x14ac:dyDescent="0.45">
      <c r="A205" s="508">
        <f t="shared" si="2"/>
        <v>190</v>
      </c>
      <c r="B205" s="509"/>
      <c r="C205" s="1378"/>
      <c r="D205" s="1373"/>
      <c r="E205" s="1373"/>
      <c r="F205" s="1373"/>
      <c r="G205" s="1373"/>
      <c r="H205" s="1373"/>
      <c r="I205" s="1373"/>
      <c r="J205" s="1373"/>
      <c r="K205" s="1373"/>
      <c r="L205" s="1373"/>
      <c r="M205" s="1373"/>
      <c r="N205" s="1373"/>
      <c r="O205" s="1379"/>
      <c r="P205" s="341"/>
      <c r="Q205" s="340"/>
      <c r="R205" s="1373"/>
      <c r="S205" s="1373"/>
      <c r="T205" s="1373"/>
      <c r="U205" s="1373"/>
      <c r="V205" s="1373"/>
      <c r="W205" s="1373"/>
      <c r="X205" s="1373"/>
      <c r="Y205" s="1373"/>
      <c r="Z205" s="1373"/>
      <c r="AA205" s="1373"/>
      <c r="AB205" s="1373"/>
      <c r="AC205" s="1373"/>
      <c r="AD205" s="1373"/>
      <c r="AE205" s="1373"/>
      <c r="AF205" s="1373"/>
      <c r="AG205" s="1373"/>
      <c r="AH205" s="1373"/>
      <c r="AI205" s="805"/>
      <c r="AJ205" s="1370"/>
      <c r="AK205" s="1371"/>
      <c r="AL205" s="1371"/>
      <c r="AM205" s="1371"/>
      <c r="AN205" s="1371"/>
      <c r="AO205" s="1371"/>
      <c r="AP205" s="1372"/>
      <c r="AQ205" s="1375"/>
      <c r="AR205" s="1376"/>
      <c r="AS205" s="1376"/>
      <c r="AT205" s="1376"/>
      <c r="AU205" s="1376"/>
      <c r="AV205" s="1511"/>
    </row>
    <row r="206" spans="1:48" ht="25.05" hidden="1" customHeight="1" x14ac:dyDescent="0.45">
      <c r="A206" s="508">
        <f t="shared" si="2"/>
        <v>191</v>
      </c>
      <c r="B206" s="509"/>
      <c r="C206" s="1378"/>
      <c r="D206" s="1373"/>
      <c r="E206" s="1373"/>
      <c r="F206" s="1373"/>
      <c r="G206" s="1373"/>
      <c r="H206" s="1373"/>
      <c r="I206" s="1373"/>
      <c r="J206" s="1373"/>
      <c r="K206" s="1373"/>
      <c r="L206" s="1373"/>
      <c r="M206" s="1373"/>
      <c r="N206" s="1373"/>
      <c r="O206" s="1379"/>
      <c r="P206" s="341"/>
      <c r="Q206" s="340"/>
      <c r="R206" s="1373"/>
      <c r="S206" s="1373"/>
      <c r="T206" s="1373"/>
      <c r="U206" s="1373"/>
      <c r="V206" s="1373"/>
      <c r="W206" s="1373"/>
      <c r="X206" s="1373"/>
      <c r="Y206" s="1373"/>
      <c r="Z206" s="1373"/>
      <c r="AA206" s="1373"/>
      <c r="AB206" s="1373"/>
      <c r="AC206" s="1373"/>
      <c r="AD206" s="1373"/>
      <c r="AE206" s="1373"/>
      <c r="AF206" s="1373"/>
      <c r="AG206" s="1373"/>
      <c r="AH206" s="1373"/>
      <c r="AI206" s="805"/>
      <c r="AJ206" s="1370"/>
      <c r="AK206" s="1371"/>
      <c r="AL206" s="1371"/>
      <c r="AM206" s="1371"/>
      <c r="AN206" s="1371"/>
      <c r="AO206" s="1371"/>
      <c r="AP206" s="1372"/>
      <c r="AQ206" s="1375"/>
      <c r="AR206" s="1376"/>
      <c r="AS206" s="1376"/>
      <c r="AT206" s="1376"/>
      <c r="AU206" s="1376"/>
      <c r="AV206" s="1511"/>
    </row>
    <row r="207" spans="1:48" ht="25.05" hidden="1" customHeight="1" x14ac:dyDescent="0.45">
      <c r="A207" s="508">
        <f t="shared" si="2"/>
        <v>192</v>
      </c>
      <c r="B207" s="509"/>
      <c r="C207" s="1378"/>
      <c r="D207" s="1373"/>
      <c r="E207" s="1373"/>
      <c r="F207" s="1373"/>
      <c r="G207" s="1373"/>
      <c r="H207" s="1373"/>
      <c r="I207" s="1373"/>
      <c r="J207" s="1373"/>
      <c r="K207" s="1373"/>
      <c r="L207" s="1373"/>
      <c r="M207" s="1373"/>
      <c r="N207" s="1373"/>
      <c r="O207" s="1379"/>
      <c r="P207" s="341"/>
      <c r="Q207" s="340"/>
      <c r="R207" s="1373"/>
      <c r="S207" s="1373"/>
      <c r="T207" s="1373"/>
      <c r="U207" s="1373"/>
      <c r="V207" s="1373"/>
      <c r="W207" s="1373"/>
      <c r="X207" s="1373"/>
      <c r="Y207" s="1373"/>
      <c r="Z207" s="1373"/>
      <c r="AA207" s="1373"/>
      <c r="AB207" s="1373"/>
      <c r="AC207" s="1373"/>
      <c r="AD207" s="1373"/>
      <c r="AE207" s="1373"/>
      <c r="AF207" s="1373"/>
      <c r="AG207" s="1373"/>
      <c r="AH207" s="1373"/>
      <c r="AI207" s="805"/>
      <c r="AJ207" s="1370"/>
      <c r="AK207" s="1371"/>
      <c r="AL207" s="1371"/>
      <c r="AM207" s="1371"/>
      <c r="AN207" s="1371"/>
      <c r="AO207" s="1371"/>
      <c r="AP207" s="1372"/>
      <c r="AQ207" s="1375"/>
      <c r="AR207" s="1376"/>
      <c r="AS207" s="1376"/>
      <c r="AT207" s="1376"/>
      <c r="AU207" s="1376"/>
      <c r="AV207" s="1511"/>
    </row>
    <row r="208" spans="1:48" ht="25.05" hidden="1" customHeight="1" x14ac:dyDescent="0.45">
      <c r="A208" s="508">
        <f t="shared" si="2"/>
        <v>193</v>
      </c>
      <c r="B208" s="509"/>
      <c r="C208" s="1378"/>
      <c r="D208" s="1373"/>
      <c r="E208" s="1373"/>
      <c r="F208" s="1373"/>
      <c r="G208" s="1373"/>
      <c r="H208" s="1373"/>
      <c r="I208" s="1373"/>
      <c r="J208" s="1373"/>
      <c r="K208" s="1373"/>
      <c r="L208" s="1373"/>
      <c r="M208" s="1373"/>
      <c r="N208" s="1373"/>
      <c r="O208" s="1379"/>
      <c r="P208" s="341"/>
      <c r="Q208" s="340"/>
      <c r="R208" s="1373"/>
      <c r="S208" s="1373"/>
      <c r="T208" s="1373"/>
      <c r="U208" s="1373"/>
      <c r="V208" s="1373"/>
      <c r="W208" s="1373"/>
      <c r="X208" s="1373"/>
      <c r="Y208" s="1373"/>
      <c r="Z208" s="1373"/>
      <c r="AA208" s="1373"/>
      <c r="AB208" s="1373"/>
      <c r="AC208" s="1373"/>
      <c r="AD208" s="1373"/>
      <c r="AE208" s="1373"/>
      <c r="AF208" s="1373"/>
      <c r="AG208" s="1373"/>
      <c r="AH208" s="1373"/>
      <c r="AI208" s="805"/>
      <c r="AJ208" s="1370"/>
      <c r="AK208" s="1371"/>
      <c r="AL208" s="1371"/>
      <c r="AM208" s="1371"/>
      <c r="AN208" s="1371"/>
      <c r="AO208" s="1371"/>
      <c r="AP208" s="1372"/>
      <c r="AQ208" s="1375"/>
      <c r="AR208" s="1376"/>
      <c r="AS208" s="1376"/>
      <c r="AT208" s="1376"/>
      <c r="AU208" s="1376"/>
      <c r="AV208" s="1511"/>
    </row>
    <row r="209" spans="1:48" ht="25.05" hidden="1" customHeight="1" x14ac:dyDescent="0.45">
      <c r="A209" s="508">
        <f t="shared" si="2"/>
        <v>194</v>
      </c>
      <c r="B209" s="509"/>
      <c r="C209" s="1378"/>
      <c r="D209" s="1373"/>
      <c r="E209" s="1373"/>
      <c r="F209" s="1373"/>
      <c r="G209" s="1373"/>
      <c r="H209" s="1373"/>
      <c r="I209" s="1373"/>
      <c r="J209" s="1373"/>
      <c r="K209" s="1373"/>
      <c r="L209" s="1373"/>
      <c r="M209" s="1373"/>
      <c r="N209" s="1373"/>
      <c r="O209" s="1379"/>
      <c r="P209" s="341"/>
      <c r="Q209" s="340"/>
      <c r="R209" s="1373"/>
      <c r="S209" s="1373"/>
      <c r="T209" s="1373"/>
      <c r="U209" s="1373"/>
      <c r="V209" s="1373"/>
      <c r="W209" s="1373"/>
      <c r="X209" s="1373"/>
      <c r="Y209" s="1373"/>
      <c r="Z209" s="1373"/>
      <c r="AA209" s="1373"/>
      <c r="AB209" s="1373"/>
      <c r="AC209" s="1373"/>
      <c r="AD209" s="1373"/>
      <c r="AE209" s="1373"/>
      <c r="AF209" s="1373"/>
      <c r="AG209" s="1373"/>
      <c r="AH209" s="1373"/>
      <c r="AI209" s="805"/>
      <c r="AJ209" s="1370"/>
      <c r="AK209" s="1371"/>
      <c r="AL209" s="1371"/>
      <c r="AM209" s="1371"/>
      <c r="AN209" s="1371"/>
      <c r="AO209" s="1371"/>
      <c r="AP209" s="1372"/>
      <c r="AQ209" s="1375"/>
      <c r="AR209" s="1376"/>
      <c r="AS209" s="1376"/>
      <c r="AT209" s="1376"/>
      <c r="AU209" s="1376"/>
      <c r="AV209" s="1511"/>
    </row>
    <row r="210" spans="1:48" ht="25.05" hidden="1" customHeight="1" x14ac:dyDescent="0.45">
      <c r="A210" s="508">
        <f t="shared" ref="A210:A273" si="3">+A209+1</f>
        <v>195</v>
      </c>
      <c r="B210" s="509"/>
      <c r="C210" s="1378"/>
      <c r="D210" s="1373"/>
      <c r="E210" s="1373"/>
      <c r="F210" s="1373"/>
      <c r="G210" s="1373"/>
      <c r="H210" s="1373"/>
      <c r="I210" s="1373"/>
      <c r="J210" s="1373"/>
      <c r="K210" s="1373"/>
      <c r="L210" s="1373"/>
      <c r="M210" s="1373"/>
      <c r="N210" s="1373"/>
      <c r="O210" s="1379"/>
      <c r="P210" s="341"/>
      <c r="Q210" s="340"/>
      <c r="R210" s="1373"/>
      <c r="S210" s="1373"/>
      <c r="T210" s="1373"/>
      <c r="U210" s="1373"/>
      <c r="V210" s="1373"/>
      <c r="W210" s="1373"/>
      <c r="X210" s="1373"/>
      <c r="Y210" s="1373"/>
      <c r="Z210" s="1373"/>
      <c r="AA210" s="1373"/>
      <c r="AB210" s="1373"/>
      <c r="AC210" s="1373"/>
      <c r="AD210" s="1373"/>
      <c r="AE210" s="1373"/>
      <c r="AF210" s="1373"/>
      <c r="AG210" s="1373"/>
      <c r="AH210" s="1373"/>
      <c r="AI210" s="805"/>
      <c r="AJ210" s="1370"/>
      <c r="AK210" s="1371"/>
      <c r="AL210" s="1371"/>
      <c r="AM210" s="1371"/>
      <c r="AN210" s="1371"/>
      <c r="AO210" s="1371"/>
      <c r="AP210" s="1372"/>
      <c r="AQ210" s="1375"/>
      <c r="AR210" s="1376"/>
      <c r="AS210" s="1376"/>
      <c r="AT210" s="1376"/>
      <c r="AU210" s="1376"/>
      <c r="AV210" s="1511"/>
    </row>
    <row r="211" spans="1:48" ht="25.05" hidden="1" customHeight="1" x14ac:dyDescent="0.45">
      <c r="A211" s="508">
        <f t="shared" si="3"/>
        <v>196</v>
      </c>
      <c r="B211" s="509"/>
      <c r="C211" s="1378"/>
      <c r="D211" s="1373"/>
      <c r="E211" s="1373"/>
      <c r="F211" s="1373"/>
      <c r="G211" s="1373"/>
      <c r="H211" s="1373"/>
      <c r="I211" s="1373"/>
      <c r="J211" s="1373"/>
      <c r="K211" s="1373"/>
      <c r="L211" s="1373"/>
      <c r="M211" s="1373"/>
      <c r="N211" s="1373"/>
      <c r="O211" s="1379"/>
      <c r="P211" s="341"/>
      <c r="Q211" s="340"/>
      <c r="R211" s="1373"/>
      <c r="S211" s="1373"/>
      <c r="T211" s="1373"/>
      <c r="U211" s="1373"/>
      <c r="V211" s="1373"/>
      <c r="W211" s="1373"/>
      <c r="X211" s="1373"/>
      <c r="Y211" s="1373"/>
      <c r="Z211" s="1373"/>
      <c r="AA211" s="1373"/>
      <c r="AB211" s="1373"/>
      <c r="AC211" s="1373"/>
      <c r="AD211" s="1373"/>
      <c r="AE211" s="1373"/>
      <c r="AF211" s="1373"/>
      <c r="AG211" s="1373"/>
      <c r="AH211" s="1373"/>
      <c r="AI211" s="805"/>
      <c r="AJ211" s="1370"/>
      <c r="AK211" s="1371"/>
      <c r="AL211" s="1371"/>
      <c r="AM211" s="1371"/>
      <c r="AN211" s="1371"/>
      <c r="AO211" s="1371"/>
      <c r="AP211" s="1372"/>
      <c r="AQ211" s="1375"/>
      <c r="AR211" s="1376"/>
      <c r="AS211" s="1376"/>
      <c r="AT211" s="1376"/>
      <c r="AU211" s="1376"/>
      <c r="AV211" s="1511"/>
    </row>
    <row r="212" spans="1:48" ht="25.05" hidden="1" customHeight="1" x14ac:dyDescent="0.45">
      <c r="A212" s="508">
        <f t="shared" si="3"/>
        <v>197</v>
      </c>
      <c r="B212" s="509"/>
      <c r="C212" s="1378"/>
      <c r="D212" s="1373"/>
      <c r="E212" s="1373"/>
      <c r="F212" s="1373"/>
      <c r="G212" s="1373"/>
      <c r="H212" s="1373"/>
      <c r="I212" s="1373"/>
      <c r="J212" s="1373"/>
      <c r="K212" s="1373"/>
      <c r="L212" s="1373"/>
      <c r="M212" s="1373"/>
      <c r="N212" s="1373"/>
      <c r="O212" s="1379"/>
      <c r="P212" s="341"/>
      <c r="Q212" s="340"/>
      <c r="R212" s="1373"/>
      <c r="S212" s="1373"/>
      <c r="T212" s="1373"/>
      <c r="U212" s="1373"/>
      <c r="V212" s="1373"/>
      <c r="W212" s="1373"/>
      <c r="X212" s="1373"/>
      <c r="Y212" s="1373"/>
      <c r="Z212" s="1373"/>
      <c r="AA212" s="1373"/>
      <c r="AB212" s="1373"/>
      <c r="AC212" s="1373"/>
      <c r="AD212" s="1373"/>
      <c r="AE212" s="1373"/>
      <c r="AF212" s="1373"/>
      <c r="AG212" s="1373"/>
      <c r="AH212" s="1373"/>
      <c r="AI212" s="805"/>
      <c r="AJ212" s="1370"/>
      <c r="AK212" s="1371"/>
      <c r="AL212" s="1371"/>
      <c r="AM212" s="1371"/>
      <c r="AN212" s="1371"/>
      <c r="AO212" s="1371"/>
      <c r="AP212" s="1372"/>
      <c r="AQ212" s="1375"/>
      <c r="AR212" s="1376"/>
      <c r="AS212" s="1376"/>
      <c r="AT212" s="1376"/>
      <c r="AU212" s="1376"/>
      <c r="AV212" s="1511"/>
    </row>
    <row r="213" spans="1:48" ht="25.05" hidden="1" customHeight="1" x14ac:dyDescent="0.45">
      <c r="A213" s="508">
        <f t="shared" si="3"/>
        <v>198</v>
      </c>
      <c r="B213" s="509"/>
      <c r="C213" s="1378"/>
      <c r="D213" s="1373"/>
      <c r="E213" s="1373"/>
      <c r="F213" s="1373"/>
      <c r="G213" s="1373"/>
      <c r="H213" s="1373"/>
      <c r="I213" s="1373"/>
      <c r="J213" s="1373"/>
      <c r="K213" s="1373"/>
      <c r="L213" s="1373"/>
      <c r="M213" s="1373"/>
      <c r="N213" s="1373"/>
      <c r="O213" s="1379"/>
      <c r="P213" s="341"/>
      <c r="Q213" s="340"/>
      <c r="R213" s="1373"/>
      <c r="S213" s="1373"/>
      <c r="T213" s="1373"/>
      <c r="U213" s="1373"/>
      <c r="V213" s="1373"/>
      <c r="W213" s="1373"/>
      <c r="X213" s="1373"/>
      <c r="Y213" s="1373"/>
      <c r="Z213" s="1373"/>
      <c r="AA213" s="1373"/>
      <c r="AB213" s="1373"/>
      <c r="AC213" s="1373"/>
      <c r="AD213" s="1373"/>
      <c r="AE213" s="1373"/>
      <c r="AF213" s="1373"/>
      <c r="AG213" s="1373"/>
      <c r="AH213" s="1373"/>
      <c r="AI213" s="805"/>
      <c r="AJ213" s="1370"/>
      <c r="AK213" s="1371"/>
      <c r="AL213" s="1371"/>
      <c r="AM213" s="1371"/>
      <c r="AN213" s="1371"/>
      <c r="AO213" s="1371"/>
      <c r="AP213" s="1372"/>
      <c r="AQ213" s="1375"/>
      <c r="AR213" s="1376"/>
      <c r="AS213" s="1376"/>
      <c r="AT213" s="1376"/>
      <c r="AU213" s="1376"/>
      <c r="AV213" s="1511"/>
    </row>
    <row r="214" spans="1:48" ht="25.05" hidden="1" customHeight="1" x14ac:dyDescent="0.45">
      <c r="A214" s="508">
        <f t="shared" si="3"/>
        <v>199</v>
      </c>
      <c r="B214" s="509"/>
      <c r="C214" s="1378"/>
      <c r="D214" s="1373"/>
      <c r="E214" s="1373"/>
      <c r="F214" s="1373"/>
      <c r="G214" s="1373"/>
      <c r="H214" s="1373"/>
      <c r="I214" s="1373"/>
      <c r="J214" s="1373"/>
      <c r="K214" s="1373"/>
      <c r="L214" s="1373"/>
      <c r="M214" s="1373"/>
      <c r="N214" s="1373"/>
      <c r="O214" s="1379"/>
      <c r="P214" s="341"/>
      <c r="Q214" s="340"/>
      <c r="R214" s="1373"/>
      <c r="S214" s="1373"/>
      <c r="T214" s="1373"/>
      <c r="U214" s="1373"/>
      <c r="V214" s="1373"/>
      <c r="W214" s="1373"/>
      <c r="X214" s="1373"/>
      <c r="Y214" s="1373"/>
      <c r="Z214" s="1373"/>
      <c r="AA214" s="1373"/>
      <c r="AB214" s="1373"/>
      <c r="AC214" s="1373"/>
      <c r="AD214" s="1373"/>
      <c r="AE214" s="1373"/>
      <c r="AF214" s="1373"/>
      <c r="AG214" s="1373"/>
      <c r="AH214" s="1373"/>
      <c r="AI214" s="805"/>
      <c r="AJ214" s="1370"/>
      <c r="AK214" s="1371"/>
      <c r="AL214" s="1371"/>
      <c r="AM214" s="1371"/>
      <c r="AN214" s="1371"/>
      <c r="AO214" s="1371"/>
      <c r="AP214" s="1372"/>
      <c r="AQ214" s="1375"/>
      <c r="AR214" s="1376"/>
      <c r="AS214" s="1376"/>
      <c r="AT214" s="1376"/>
      <c r="AU214" s="1376"/>
      <c r="AV214" s="1511"/>
    </row>
    <row r="215" spans="1:48" ht="25.05" hidden="1" customHeight="1" x14ac:dyDescent="0.45">
      <c r="A215" s="508">
        <f t="shared" si="3"/>
        <v>200</v>
      </c>
      <c r="B215" s="509"/>
      <c r="C215" s="1378"/>
      <c r="D215" s="1373"/>
      <c r="E215" s="1373"/>
      <c r="F215" s="1373"/>
      <c r="G215" s="1373"/>
      <c r="H215" s="1373"/>
      <c r="I215" s="1373"/>
      <c r="J215" s="1373"/>
      <c r="K215" s="1373"/>
      <c r="L215" s="1373"/>
      <c r="M215" s="1373"/>
      <c r="N215" s="1373"/>
      <c r="O215" s="1379"/>
      <c r="P215" s="341"/>
      <c r="Q215" s="340"/>
      <c r="R215" s="1373"/>
      <c r="S215" s="1373"/>
      <c r="T215" s="1373"/>
      <c r="U215" s="1373"/>
      <c r="V215" s="1373"/>
      <c r="W215" s="1373"/>
      <c r="X215" s="1373"/>
      <c r="Y215" s="1373"/>
      <c r="Z215" s="1373"/>
      <c r="AA215" s="1373"/>
      <c r="AB215" s="1373"/>
      <c r="AC215" s="1373"/>
      <c r="AD215" s="1373"/>
      <c r="AE215" s="1373"/>
      <c r="AF215" s="1373"/>
      <c r="AG215" s="1373"/>
      <c r="AH215" s="1373"/>
      <c r="AI215" s="805"/>
      <c r="AJ215" s="1370"/>
      <c r="AK215" s="1371"/>
      <c r="AL215" s="1371"/>
      <c r="AM215" s="1371"/>
      <c r="AN215" s="1371"/>
      <c r="AO215" s="1371"/>
      <c r="AP215" s="1372"/>
      <c r="AQ215" s="1375"/>
      <c r="AR215" s="1376"/>
      <c r="AS215" s="1376"/>
      <c r="AT215" s="1376"/>
      <c r="AU215" s="1376"/>
      <c r="AV215" s="1511"/>
    </row>
    <row r="216" spans="1:48" ht="25.05" hidden="1" customHeight="1" x14ac:dyDescent="0.45">
      <c r="A216" s="508">
        <f t="shared" si="3"/>
        <v>201</v>
      </c>
      <c r="B216" s="509"/>
      <c r="C216" s="1378"/>
      <c r="D216" s="1373"/>
      <c r="E216" s="1373"/>
      <c r="F216" s="1373"/>
      <c r="G216" s="1373"/>
      <c r="H216" s="1373"/>
      <c r="I216" s="1373"/>
      <c r="J216" s="1373"/>
      <c r="K216" s="1373"/>
      <c r="L216" s="1373"/>
      <c r="M216" s="1373"/>
      <c r="N216" s="1373"/>
      <c r="O216" s="1379"/>
      <c r="P216" s="341"/>
      <c r="Q216" s="340"/>
      <c r="R216" s="1373"/>
      <c r="S216" s="1373"/>
      <c r="T216" s="1373"/>
      <c r="U216" s="1373"/>
      <c r="V216" s="1373"/>
      <c r="W216" s="1373"/>
      <c r="X216" s="1373"/>
      <c r="Y216" s="1373"/>
      <c r="Z216" s="1373"/>
      <c r="AA216" s="1373"/>
      <c r="AB216" s="1373"/>
      <c r="AC216" s="1373"/>
      <c r="AD216" s="1373"/>
      <c r="AE216" s="1373"/>
      <c r="AF216" s="1373"/>
      <c r="AG216" s="1373"/>
      <c r="AH216" s="1373"/>
      <c r="AI216" s="805"/>
      <c r="AJ216" s="1370"/>
      <c r="AK216" s="1371"/>
      <c r="AL216" s="1371"/>
      <c r="AM216" s="1371"/>
      <c r="AN216" s="1371"/>
      <c r="AO216" s="1371"/>
      <c r="AP216" s="1372"/>
      <c r="AQ216" s="1375"/>
      <c r="AR216" s="1376"/>
      <c r="AS216" s="1376"/>
      <c r="AT216" s="1376"/>
      <c r="AU216" s="1376"/>
      <c r="AV216" s="1511"/>
    </row>
    <row r="217" spans="1:48" ht="25.05" hidden="1" customHeight="1" x14ac:dyDescent="0.45">
      <c r="A217" s="508">
        <f t="shared" si="3"/>
        <v>202</v>
      </c>
      <c r="B217" s="509"/>
      <c r="C217" s="1378"/>
      <c r="D217" s="1373"/>
      <c r="E217" s="1373"/>
      <c r="F217" s="1373"/>
      <c r="G217" s="1373"/>
      <c r="H217" s="1373"/>
      <c r="I217" s="1373"/>
      <c r="J217" s="1373"/>
      <c r="K217" s="1373"/>
      <c r="L217" s="1373"/>
      <c r="M217" s="1373"/>
      <c r="N217" s="1373"/>
      <c r="O217" s="1379"/>
      <c r="P217" s="341"/>
      <c r="Q217" s="340"/>
      <c r="R217" s="1373"/>
      <c r="S217" s="1373"/>
      <c r="T217" s="1373"/>
      <c r="U217" s="1373"/>
      <c r="V217" s="1373"/>
      <c r="W217" s="1373"/>
      <c r="X217" s="1373"/>
      <c r="Y217" s="1373"/>
      <c r="Z217" s="1373"/>
      <c r="AA217" s="1373"/>
      <c r="AB217" s="1373"/>
      <c r="AC217" s="1373"/>
      <c r="AD217" s="1373"/>
      <c r="AE217" s="1373"/>
      <c r="AF217" s="1373"/>
      <c r="AG217" s="1373"/>
      <c r="AH217" s="1373"/>
      <c r="AI217" s="805"/>
      <c r="AJ217" s="1370"/>
      <c r="AK217" s="1371"/>
      <c r="AL217" s="1371"/>
      <c r="AM217" s="1371"/>
      <c r="AN217" s="1371"/>
      <c r="AO217" s="1371"/>
      <c r="AP217" s="1372"/>
      <c r="AQ217" s="1375"/>
      <c r="AR217" s="1376"/>
      <c r="AS217" s="1376"/>
      <c r="AT217" s="1376"/>
      <c r="AU217" s="1376"/>
      <c r="AV217" s="1511"/>
    </row>
    <row r="218" spans="1:48" ht="25.05" hidden="1" customHeight="1" x14ac:dyDescent="0.45">
      <c r="A218" s="508">
        <f t="shared" si="3"/>
        <v>203</v>
      </c>
      <c r="B218" s="509"/>
      <c r="C218" s="1378"/>
      <c r="D218" s="1373"/>
      <c r="E218" s="1373"/>
      <c r="F218" s="1373"/>
      <c r="G218" s="1373"/>
      <c r="H218" s="1373"/>
      <c r="I218" s="1373"/>
      <c r="J218" s="1373"/>
      <c r="K218" s="1373"/>
      <c r="L218" s="1373"/>
      <c r="M218" s="1373"/>
      <c r="N218" s="1373"/>
      <c r="O218" s="1379"/>
      <c r="P218" s="341"/>
      <c r="Q218" s="340"/>
      <c r="R218" s="1373"/>
      <c r="S218" s="1373"/>
      <c r="T218" s="1373"/>
      <c r="U218" s="1373"/>
      <c r="V218" s="1373"/>
      <c r="W218" s="1373"/>
      <c r="X218" s="1373"/>
      <c r="Y218" s="1373"/>
      <c r="Z218" s="1373"/>
      <c r="AA218" s="1373"/>
      <c r="AB218" s="1373"/>
      <c r="AC218" s="1373"/>
      <c r="AD218" s="1373"/>
      <c r="AE218" s="1373"/>
      <c r="AF218" s="1373"/>
      <c r="AG218" s="1373"/>
      <c r="AH218" s="1373"/>
      <c r="AI218" s="805"/>
      <c r="AJ218" s="1370"/>
      <c r="AK218" s="1371"/>
      <c r="AL218" s="1371"/>
      <c r="AM218" s="1371"/>
      <c r="AN218" s="1371"/>
      <c r="AO218" s="1371"/>
      <c r="AP218" s="1372"/>
      <c r="AQ218" s="1375"/>
      <c r="AR218" s="1376"/>
      <c r="AS218" s="1376"/>
      <c r="AT218" s="1376"/>
      <c r="AU218" s="1376"/>
      <c r="AV218" s="1511"/>
    </row>
    <row r="219" spans="1:48" ht="25.05" hidden="1" customHeight="1" x14ac:dyDescent="0.45">
      <c r="A219" s="508">
        <f t="shared" si="3"/>
        <v>204</v>
      </c>
      <c r="B219" s="509"/>
      <c r="C219" s="1378"/>
      <c r="D219" s="1373"/>
      <c r="E219" s="1373"/>
      <c r="F219" s="1373"/>
      <c r="G219" s="1373"/>
      <c r="H219" s="1373"/>
      <c r="I219" s="1373"/>
      <c r="J219" s="1373"/>
      <c r="K219" s="1373"/>
      <c r="L219" s="1373"/>
      <c r="M219" s="1373"/>
      <c r="N219" s="1373"/>
      <c r="O219" s="1379"/>
      <c r="P219" s="341"/>
      <c r="Q219" s="340"/>
      <c r="R219" s="1373"/>
      <c r="S219" s="1373"/>
      <c r="T219" s="1373"/>
      <c r="U219" s="1373"/>
      <c r="V219" s="1373"/>
      <c r="W219" s="1373"/>
      <c r="X219" s="1373"/>
      <c r="Y219" s="1373"/>
      <c r="Z219" s="1373"/>
      <c r="AA219" s="1373"/>
      <c r="AB219" s="1373"/>
      <c r="AC219" s="1373"/>
      <c r="AD219" s="1373"/>
      <c r="AE219" s="1373"/>
      <c r="AF219" s="1373"/>
      <c r="AG219" s="1373"/>
      <c r="AH219" s="1373"/>
      <c r="AI219" s="805"/>
      <c r="AJ219" s="1370"/>
      <c r="AK219" s="1371"/>
      <c r="AL219" s="1371"/>
      <c r="AM219" s="1371"/>
      <c r="AN219" s="1371"/>
      <c r="AO219" s="1371"/>
      <c r="AP219" s="1372"/>
      <c r="AQ219" s="1375"/>
      <c r="AR219" s="1376"/>
      <c r="AS219" s="1376"/>
      <c r="AT219" s="1376"/>
      <c r="AU219" s="1376"/>
      <c r="AV219" s="1511"/>
    </row>
    <row r="220" spans="1:48" ht="25.05" hidden="1" customHeight="1" x14ac:dyDescent="0.45">
      <c r="A220" s="508">
        <f t="shared" si="3"/>
        <v>205</v>
      </c>
      <c r="B220" s="509"/>
      <c r="C220" s="1378"/>
      <c r="D220" s="1373"/>
      <c r="E220" s="1373"/>
      <c r="F220" s="1373"/>
      <c r="G220" s="1373"/>
      <c r="H220" s="1373"/>
      <c r="I220" s="1373"/>
      <c r="J220" s="1373"/>
      <c r="K220" s="1373"/>
      <c r="L220" s="1373"/>
      <c r="M220" s="1373"/>
      <c r="N220" s="1373"/>
      <c r="O220" s="1379"/>
      <c r="P220" s="341"/>
      <c r="Q220" s="340"/>
      <c r="R220" s="1373"/>
      <c r="S220" s="1373"/>
      <c r="T220" s="1373"/>
      <c r="U220" s="1373"/>
      <c r="V220" s="1373"/>
      <c r="W220" s="1373"/>
      <c r="X220" s="1373"/>
      <c r="Y220" s="1373"/>
      <c r="Z220" s="1373"/>
      <c r="AA220" s="1373"/>
      <c r="AB220" s="1373"/>
      <c r="AC220" s="1373"/>
      <c r="AD220" s="1373"/>
      <c r="AE220" s="1373"/>
      <c r="AF220" s="1373"/>
      <c r="AG220" s="1373"/>
      <c r="AH220" s="1373"/>
      <c r="AI220" s="805"/>
      <c r="AJ220" s="1370"/>
      <c r="AK220" s="1371"/>
      <c r="AL220" s="1371"/>
      <c r="AM220" s="1371"/>
      <c r="AN220" s="1371"/>
      <c r="AO220" s="1371"/>
      <c r="AP220" s="1372"/>
      <c r="AQ220" s="1375"/>
      <c r="AR220" s="1376"/>
      <c r="AS220" s="1376"/>
      <c r="AT220" s="1376"/>
      <c r="AU220" s="1376"/>
      <c r="AV220" s="1511"/>
    </row>
    <row r="221" spans="1:48" ht="25.05" hidden="1" customHeight="1" x14ac:dyDescent="0.45">
      <c r="A221" s="508">
        <f t="shared" si="3"/>
        <v>206</v>
      </c>
      <c r="B221" s="509"/>
      <c r="C221" s="1378"/>
      <c r="D221" s="1373"/>
      <c r="E221" s="1373"/>
      <c r="F221" s="1373"/>
      <c r="G221" s="1373"/>
      <c r="H221" s="1373"/>
      <c r="I221" s="1373"/>
      <c r="J221" s="1373"/>
      <c r="K221" s="1373"/>
      <c r="L221" s="1373"/>
      <c r="M221" s="1373"/>
      <c r="N221" s="1373"/>
      <c r="O221" s="1379"/>
      <c r="P221" s="341"/>
      <c r="Q221" s="340"/>
      <c r="R221" s="1373"/>
      <c r="S221" s="1373"/>
      <c r="T221" s="1373"/>
      <c r="U221" s="1373"/>
      <c r="V221" s="1373"/>
      <c r="W221" s="1373"/>
      <c r="X221" s="1373"/>
      <c r="Y221" s="1373"/>
      <c r="Z221" s="1373"/>
      <c r="AA221" s="1373"/>
      <c r="AB221" s="1373"/>
      <c r="AC221" s="1373"/>
      <c r="AD221" s="1373"/>
      <c r="AE221" s="1373"/>
      <c r="AF221" s="1373"/>
      <c r="AG221" s="1373"/>
      <c r="AH221" s="1373"/>
      <c r="AI221" s="805"/>
      <c r="AJ221" s="1370"/>
      <c r="AK221" s="1371"/>
      <c r="AL221" s="1371"/>
      <c r="AM221" s="1371"/>
      <c r="AN221" s="1371"/>
      <c r="AO221" s="1371"/>
      <c r="AP221" s="1372"/>
      <c r="AQ221" s="1375"/>
      <c r="AR221" s="1376"/>
      <c r="AS221" s="1376"/>
      <c r="AT221" s="1376"/>
      <c r="AU221" s="1376"/>
      <c r="AV221" s="1511"/>
    </row>
    <row r="222" spans="1:48" ht="25.05" hidden="1" customHeight="1" x14ac:dyDescent="0.45">
      <c r="A222" s="508">
        <f t="shared" si="3"/>
        <v>207</v>
      </c>
      <c r="B222" s="509"/>
      <c r="C222" s="1378"/>
      <c r="D222" s="1373"/>
      <c r="E222" s="1373"/>
      <c r="F222" s="1373"/>
      <c r="G222" s="1373"/>
      <c r="H222" s="1373"/>
      <c r="I222" s="1373"/>
      <c r="J222" s="1373"/>
      <c r="K222" s="1373"/>
      <c r="L222" s="1373"/>
      <c r="M222" s="1373"/>
      <c r="N222" s="1373"/>
      <c r="O222" s="1379"/>
      <c r="P222" s="341"/>
      <c r="Q222" s="340"/>
      <c r="R222" s="1373"/>
      <c r="S222" s="1373"/>
      <c r="T222" s="1373"/>
      <c r="U222" s="1373"/>
      <c r="V222" s="1373"/>
      <c r="W222" s="1373"/>
      <c r="X222" s="1373"/>
      <c r="Y222" s="1373"/>
      <c r="Z222" s="1373"/>
      <c r="AA222" s="1373"/>
      <c r="AB222" s="1373"/>
      <c r="AC222" s="1373"/>
      <c r="AD222" s="1373"/>
      <c r="AE222" s="1373"/>
      <c r="AF222" s="1373"/>
      <c r="AG222" s="1373"/>
      <c r="AH222" s="1373"/>
      <c r="AI222" s="805"/>
      <c r="AJ222" s="1370"/>
      <c r="AK222" s="1371"/>
      <c r="AL222" s="1371"/>
      <c r="AM222" s="1371"/>
      <c r="AN222" s="1371"/>
      <c r="AO222" s="1371"/>
      <c r="AP222" s="1372"/>
      <c r="AQ222" s="1375"/>
      <c r="AR222" s="1376"/>
      <c r="AS222" s="1376"/>
      <c r="AT222" s="1376"/>
      <c r="AU222" s="1376"/>
      <c r="AV222" s="1511"/>
    </row>
    <row r="223" spans="1:48" ht="25.05" hidden="1" customHeight="1" x14ac:dyDescent="0.45">
      <c r="A223" s="508">
        <f t="shared" si="3"/>
        <v>208</v>
      </c>
      <c r="B223" s="509"/>
      <c r="C223" s="1378"/>
      <c r="D223" s="1373"/>
      <c r="E223" s="1373"/>
      <c r="F223" s="1373"/>
      <c r="G223" s="1373"/>
      <c r="H223" s="1373"/>
      <c r="I223" s="1373"/>
      <c r="J223" s="1373"/>
      <c r="K223" s="1373"/>
      <c r="L223" s="1373"/>
      <c r="M223" s="1373"/>
      <c r="N223" s="1373"/>
      <c r="O223" s="1379"/>
      <c r="P223" s="341"/>
      <c r="Q223" s="340"/>
      <c r="R223" s="1373"/>
      <c r="S223" s="1373"/>
      <c r="T223" s="1373"/>
      <c r="U223" s="1373"/>
      <c r="V223" s="1373"/>
      <c r="W223" s="1373"/>
      <c r="X223" s="1373"/>
      <c r="Y223" s="1373"/>
      <c r="Z223" s="1373"/>
      <c r="AA223" s="1373"/>
      <c r="AB223" s="1373"/>
      <c r="AC223" s="1373"/>
      <c r="AD223" s="1373"/>
      <c r="AE223" s="1373"/>
      <c r="AF223" s="1373"/>
      <c r="AG223" s="1373"/>
      <c r="AH223" s="1373"/>
      <c r="AI223" s="805"/>
      <c r="AJ223" s="1370"/>
      <c r="AK223" s="1371"/>
      <c r="AL223" s="1371"/>
      <c r="AM223" s="1371"/>
      <c r="AN223" s="1371"/>
      <c r="AO223" s="1371"/>
      <c r="AP223" s="1372"/>
      <c r="AQ223" s="1375"/>
      <c r="AR223" s="1376"/>
      <c r="AS223" s="1376"/>
      <c r="AT223" s="1376"/>
      <c r="AU223" s="1376"/>
      <c r="AV223" s="1511"/>
    </row>
    <row r="224" spans="1:48" ht="25.05" hidden="1" customHeight="1" x14ac:dyDescent="0.45">
      <c r="A224" s="508">
        <f t="shared" si="3"/>
        <v>209</v>
      </c>
      <c r="B224" s="509"/>
      <c r="C224" s="1378"/>
      <c r="D224" s="1373"/>
      <c r="E224" s="1373"/>
      <c r="F224" s="1373"/>
      <c r="G224" s="1373"/>
      <c r="H224" s="1373"/>
      <c r="I224" s="1373"/>
      <c r="J224" s="1373"/>
      <c r="K224" s="1373"/>
      <c r="L224" s="1373"/>
      <c r="M224" s="1373"/>
      <c r="N224" s="1373"/>
      <c r="O224" s="1379"/>
      <c r="P224" s="341"/>
      <c r="Q224" s="340"/>
      <c r="R224" s="1373"/>
      <c r="S224" s="1373"/>
      <c r="T224" s="1373"/>
      <c r="U224" s="1373"/>
      <c r="V224" s="1373"/>
      <c r="W224" s="1373"/>
      <c r="X224" s="1373"/>
      <c r="Y224" s="1373"/>
      <c r="Z224" s="1373"/>
      <c r="AA224" s="1373"/>
      <c r="AB224" s="1373"/>
      <c r="AC224" s="1373"/>
      <c r="AD224" s="1373"/>
      <c r="AE224" s="1373"/>
      <c r="AF224" s="1373"/>
      <c r="AG224" s="1373"/>
      <c r="AH224" s="1373"/>
      <c r="AI224" s="805"/>
      <c r="AJ224" s="1370"/>
      <c r="AK224" s="1371"/>
      <c r="AL224" s="1371"/>
      <c r="AM224" s="1371"/>
      <c r="AN224" s="1371"/>
      <c r="AO224" s="1371"/>
      <c r="AP224" s="1372"/>
      <c r="AQ224" s="1375"/>
      <c r="AR224" s="1376"/>
      <c r="AS224" s="1376"/>
      <c r="AT224" s="1376"/>
      <c r="AU224" s="1376"/>
      <c r="AV224" s="1511"/>
    </row>
    <row r="225" spans="1:48" ht="25.05" hidden="1" customHeight="1" x14ac:dyDescent="0.45">
      <c r="A225" s="508">
        <f t="shared" si="3"/>
        <v>210</v>
      </c>
      <c r="B225" s="509"/>
      <c r="C225" s="1378"/>
      <c r="D225" s="1373"/>
      <c r="E225" s="1373"/>
      <c r="F225" s="1373"/>
      <c r="G225" s="1373"/>
      <c r="H225" s="1373"/>
      <c r="I225" s="1373"/>
      <c r="J225" s="1373"/>
      <c r="K225" s="1373"/>
      <c r="L225" s="1373"/>
      <c r="M225" s="1373"/>
      <c r="N225" s="1373"/>
      <c r="O225" s="1379"/>
      <c r="P225" s="341"/>
      <c r="Q225" s="340"/>
      <c r="R225" s="1373"/>
      <c r="S225" s="1373"/>
      <c r="T225" s="1373"/>
      <c r="U225" s="1373"/>
      <c r="V225" s="1373"/>
      <c r="W225" s="1373"/>
      <c r="X225" s="1373"/>
      <c r="Y225" s="1373"/>
      <c r="Z225" s="1373"/>
      <c r="AA225" s="1373"/>
      <c r="AB225" s="1373"/>
      <c r="AC225" s="1373"/>
      <c r="AD225" s="1373"/>
      <c r="AE225" s="1373"/>
      <c r="AF225" s="1373"/>
      <c r="AG225" s="1373"/>
      <c r="AH225" s="1373"/>
      <c r="AI225" s="805"/>
      <c r="AJ225" s="1370"/>
      <c r="AK225" s="1371"/>
      <c r="AL225" s="1371"/>
      <c r="AM225" s="1371"/>
      <c r="AN225" s="1371"/>
      <c r="AO225" s="1371"/>
      <c r="AP225" s="1372"/>
      <c r="AQ225" s="1375"/>
      <c r="AR225" s="1376"/>
      <c r="AS225" s="1376"/>
      <c r="AT225" s="1376"/>
      <c r="AU225" s="1376"/>
      <c r="AV225" s="1511"/>
    </row>
    <row r="226" spans="1:48" ht="25.05" hidden="1" customHeight="1" x14ac:dyDescent="0.45">
      <c r="A226" s="508">
        <f t="shared" si="3"/>
        <v>211</v>
      </c>
      <c r="B226" s="509"/>
      <c r="C226" s="1378"/>
      <c r="D226" s="1373"/>
      <c r="E226" s="1373"/>
      <c r="F226" s="1373"/>
      <c r="G226" s="1373"/>
      <c r="H226" s="1373"/>
      <c r="I226" s="1373"/>
      <c r="J226" s="1373"/>
      <c r="K226" s="1373"/>
      <c r="L226" s="1373"/>
      <c r="M226" s="1373"/>
      <c r="N226" s="1373"/>
      <c r="O226" s="1379"/>
      <c r="P226" s="341"/>
      <c r="Q226" s="340"/>
      <c r="R226" s="1373"/>
      <c r="S226" s="1373"/>
      <c r="T226" s="1373"/>
      <c r="U226" s="1373"/>
      <c r="V226" s="1373"/>
      <c r="W226" s="1373"/>
      <c r="X226" s="1373"/>
      <c r="Y226" s="1373"/>
      <c r="Z226" s="1373"/>
      <c r="AA226" s="1373"/>
      <c r="AB226" s="1373"/>
      <c r="AC226" s="1373"/>
      <c r="AD226" s="1373"/>
      <c r="AE226" s="1373"/>
      <c r="AF226" s="1373"/>
      <c r="AG226" s="1373"/>
      <c r="AH226" s="1373"/>
      <c r="AI226" s="805"/>
      <c r="AJ226" s="1370"/>
      <c r="AK226" s="1371"/>
      <c r="AL226" s="1371"/>
      <c r="AM226" s="1371"/>
      <c r="AN226" s="1371"/>
      <c r="AO226" s="1371"/>
      <c r="AP226" s="1372"/>
      <c r="AQ226" s="1375"/>
      <c r="AR226" s="1376"/>
      <c r="AS226" s="1376"/>
      <c r="AT226" s="1376"/>
      <c r="AU226" s="1376"/>
      <c r="AV226" s="1511"/>
    </row>
    <row r="227" spans="1:48" ht="25.05" hidden="1" customHeight="1" x14ac:dyDescent="0.45">
      <c r="A227" s="508">
        <f t="shared" si="3"/>
        <v>212</v>
      </c>
      <c r="B227" s="509"/>
      <c r="C227" s="1378"/>
      <c r="D227" s="1373"/>
      <c r="E227" s="1373"/>
      <c r="F227" s="1373"/>
      <c r="G227" s="1373"/>
      <c r="H227" s="1373"/>
      <c r="I227" s="1373"/>
      <c r="J227" s="1373"/>
      <c r="K227" s="1373"/>
      <c r="L227" s="1373"/>
      <c r="M227" s="1373"/>
      <c r="N227" s="1373"/>
      <c r="O227" s="1379"/>
      <c r="P227" s="341"/>
      <c r="Q227" s="340"/>
      <c r="R227" s="1373"/>
      <c r="S227" s="1373"/>
      <c r="T227" s="1373"/>
      <c r="U227" s="1373"/>
      <c r="V227" s="1373"/>
      <c r="W227" s="1373"/>
      <c r="X227" s="1373"/>
      <c r="Y227" s="1373"/>
      <c r="Z227" s="1373"/>
      <c r="AA227" s="1373"/>
      <c r="AB227" s="1373"/>
      <c r="AC227" s="1373"/>
      <c r="AD227" s="1373"/>
      <c r="AE227" s="1373"/>
      <c r="AF227" s="1373"/>
      <c r="AG227" s="1373"/>
      <c r="AH227" s="1373"/>
      <c r="AI227" s="805"/>
      <c r="AJ227" s="1370"/>
      <c r="AK227" s="1371"/>
      <c r="AL227" s="1371"/>
      <c r="AM227" s="1371"/>
      <c r="AN227" s="1371"/>
      <c r="AO227" s="1371"/>
      <c r="AP227" s="1372"/>
      <c r="AQ227" s="1375"/>
      <c r="AR227" s="1376"/>
      <c r="AS227" s="1376"/>
      <c r="AT227" s="1376"/>
      <c r="AU227" s="1376"/>
      <c r="AV227" s="1511"/>
    </row>
    <row r="228" spans="1:48" ht="25.05" hidden="1" customHeight="1" x14ac:dyDescent="0.45">
      <c r="A228" s="508">
        <f t="shared" si="3"/>
        <v>213</v>
      </c>
      <c r="B228" s="509"/>
      <c r="C228" s="1378"/>
      <c r="D228" s="1373"/>
      <c r="E228" s="1373"/>
      <c r="F228" s="1373"/>
      <c r="G228" s="1373"/>
      <c r="H228" s="1373"/>
      <c r="I228" s="1373"/>
      <c r="J228" s="1373"/>
      <c r="K228" s="1373"/>
      <c r="L228" s="1373"/>
      <c r="M228" s="1373"/>
      <c r="N228" s="1373"/>
      <c r="O228" s="1379"/>
      <c r="P228" s="341"/>
      <c r="Q228" s="340"/>
      <c r="R228" s="1373"/>
      <c r="S228" s="1373"/>
      <c r="T228" s="1373"/>
      <c r="U228" s="1373"/>
      <c r="V228" s="1373"/>
      <c r="W228" s="1373"/>
      <c r="X228" s="1373"/>
      <c r="Y228" s="1373"/>
      <c r="Z228" s="1373"/>
      <c r="AA228" s="1373"/>
      <c r="AB228" s="1373"/>
      <c r="AC228" s="1373"/>
      <c r="AD228" s="1373"/>
      <c r="AE228" s="1373"/>
      <c r="AF228" s="1373"/>
      <c r="AG228" s="1373"/>
      <c r="AH228" s="1373"/>
      <c r="AI228" s="805"/>
      <c r="AJ228" s="1370"/>
      <c r="AK228" s="1371"/>
      <c r="AL228" s="1371"/>
      <c r="AM228" s="1371"/>
      <c r="AN228" s="1371"/>
      <c r="AO228" s="1371"/>
      <c r="AP228" s="1372"/>
      <c r="AQ228" s="1375"/>
      <c r="AR228" s="1376"/>
      <c r="AS228" s="1376"/>
      <c r="AT228" s="1376"/>
      <c r="AU228" s="1376"/>
      <c r="AV228" s="1511"/>
    </row>
    <row r="229" spans="1:48" ht="25.05" hidden="1" customHeight="1" x14ac:dyDescent="0.45">
      <c r="A229" s="508">
        <f t="shared" si="3"/>
        <v>214</v>
      </c>
      <c r="B229" s="509"/>
      <c r="C229" s="1378"/>
      <c r="D229" s="1373"/>
      <c r="E229" s="1373"/>
      <c r="F229" s="1373"/>
      <c r="G229" s="1373"/>
      <c r="H229" s="1373"/>
      <c r="I229" s="1373"/>
      <c r="J229" s="1373"/>
      <c r="K229" s="1373"/>
      <c r="L229" s="1373"/>
      <c r="M229" s="1373"/>
      <c r="N229" s="1373"/>
      <c r="O229" s="1379"/>
      <c r="P229" s="341"/>
      <c r="Q229" s="340"/>
      <c r="R229" s="1373"/>
      <c r="S229" s="1373"/>
      <c r="T229" s="1373"/>
      <c r="U229" s="1373"/>
      <c r="V229" s="1373"/>
      <c r="W229" s="1373"/>
      <c r="X229" s="1373"/>
      <c r="Y229" s="1373"/>
      <c r="Z229" s="1373"/>
      <c r="AA229" s="1373"/>
      <c r="AB229" s="1373"/>
      <c r="AC229" s="1373"/>
      <c r="AD229" s="1373"/>
      <c r="AE229" s="1373"/>
      <c r="AF229" s="1373"/>
      <c r="AG229" s="1373"/>
      <c r="AH229" s="1373"/>
      <c r="AI229" s="805"/>
      <c r="AJ229" s="1370"/>
      <c r="AK229" s="1371"/>
      <c r="AL229" s="1371"/>
      <c r="AM229" s="1371"/>
      <c r="AN229" s="1371"/>
      <c r="AO229" s="1371"/>
      <c r="AP229" s="1372"/>
      <c r="AQ229" s="1375"/>
      <c r="AR229" s="1376"/>
      <c r="AS229" s="1376"/>
      <c r="AT229" s="1376"/>
      <c r="AU229" s="1376"/>
      <c r="AV229" s="1511"/>
    </row>
    <row r="230" spans="1:48" ht="25.05" hidden="1" customHeight="1" x14ac:dyDescent="0.45">
      <c r="A230" s="508">
        <f t="shared" si="3"/>
        <v>215</v>
      </c>
      <c r="B230" s="509"/>
      <c r="C230" s="1378"/>
      <c r="D230" s="1373"/>
      <c r="E230" s="1373"/>
      <c r="F230" s="1373"/>
      <c r="G230" s="1373"/>
      <c r="H230" s="1373"/>
      <c r="I230" s="1373"/>
      <c r="J230" s="1373"/>
      <c r="K230" s="1373"/>
      <c r="L230" s="1373"/>
      <c r="M230" s="1373"/>
      <c r="N230" s="1373"/>
      <c r="O230" s="1379"/>
      <c r="P230" s="341"/>
      <c r="Q230" s="340"/>
      <c r="R230" s="1373"/>
      <c r="S230" s="1373"/>
      <c r="T230" s="1373"/>
      <c r="U230" s="1373"/>
      <c r="V230" s="1373"/>
      <c r="W230" s="1373"/>
      <c r="X230" s="1373"/>
      <c r="Y230" s="1373"/>
      <c r="Z230" s="1373"/>
      <c r="AA230" s="1373"/>
      <c r="AB230" s="1373"/>
      <c r="AC230" s="1373"/>
      <c r="AD230" s="1373"/>
      <c r="AE230" s="1373"/>
      <c r="AF230" s="1373"/>
      <c r="AG230" s="1373"/>
      <c r="AH230" s="1373"/>
      <c r="AI230" s="805"/>
      <c r="AJ230" s="1370"/>
      <c r="AK230" s="1371"/>
      <c r="AL230" s="1371"/>
      <c r="AM230" s="1371"/>
      <c r="AN230" s="1371"/>
      <c r="AO230" s="1371"/>
      <c r="AP230" s="1372"/>
      <c r="AQ230" s="1375"/>
      <c r="AR230" s="1376"/>
      <c r="AS230" s="1376"/>
      <c r="AT230" s="1376"/>
      <c r="AU230" s="1376"/>
      <c r="AV230" s="1511"/>
    </row>
    <row r="231" spans="1:48" ht="25.05" hidden="1" customHeight="1" x14ac:dyDescent="0.45">
      <c r="A231" s="508">
        <f t="shared" si="3"/>
        <v>216</v>
      </c>
      <c r="B231" s="509"/>
      <c r="C231" s="1378"/>
      <c r="D231" s="1373"/>
      <c r="E231" s="1373"/>
      <c r="F231" s="1373"/>
      <c r="G231" s="1373"/>
      <c r="H231" s="1373"/>
      <c r="I231" s="1373"/>
      <c r="J231" s="1373"/>
      <c r="K231" s="1373"/>
      <c r="L231" s="1373"/>
      <c r="M231" s="1373"/>
      <c r="N231" s="1373"/>
      <c r="O231" s="1379"/>
      <c r="P231" s="341"/>
      <c r="Q231" s="340"/>
      <c r="R231" s="1373"/>
      <c r="S231" s="1373"/>
      <c r="T231" s="1373"/>
      <c r="U231" s="1373"/>
      <c r="V231" s="1373"/>
      <c r="W231" s="1373"/>
      <c r="X231" s="1373"/>
      <c r="Y231" s="1373"/>
      <c r="Z231" s="1373"/>
      <c r="AA231" s="1373"/>
      <c r="AB231" s="1373"/>
      <c r="AC231" s="1373"/>
      <c r="AD231" s="1373"/>
      <c r="AE231" s="1373"/>
      <c r="AF231" s="1373"/>
      <c r="AG231" s="1373"/>
      <c r="AH231" s="1373"/>
      <c r="AI231" s="805"/>
      <c r="AJ231" s="1370"/>
      <c r="AK231" s="1371"/>
      <c r="AL231" s="1371"/>
      <c r="AM231" s="1371"/>
      <c r="AN231" s="1371"/>
      <c r="AO231" s="1371"/>
      <c r="AP231" s="1372"/>
      <c r="AQ231" s="1375"/>
      <c r="AR231" s="1376"/>
      <c r="AS231" s="1376"/>
      <c r="AT231" s="1376"/>
      <c r="AU231" s="1376"/>
      <c r="AV231" s="1511"/>
    </row>
    <row r="232" spans="1:48" ht="25.05" hidden="1" customHeight="1" x14ac:dyDescent="0.45">
      <c r="A232" s="508">
        <f t="shared" si="3"/>
        <v>217</v>
      </c>
      <c r="B232" s="509"/>
      <c r="C232" s="1378"/>
      <c r="D232" s="1373"/>
      <c r="E232" s="1373"/>
      <c r="F232" s="1373"/>
      <c r="G232" s="1373"/>
      <c r="H232" s="1373"/>
      <c r="I232" s="1373"/>
      <c r="J232" s="1373"/>
      <c r="K232" s="1373"/>
      <c r="L232" s="1373"/>
      <c r="M232" s="1373"/>
      <c r="N232" s="1373"/>
      <c r="O232" s="1379"/>
      <c r="P232" s="341"/>
      <c r="Q232" s="340"/>
      <c r="R232" s="1373"/>
      <c r="S232" s="1373"/>
      <c r="T232" s="1373"/>
      <c r="U232" s="1373"/>
      <c r="V232" s="1373"/>
      <c r="W232" s="1373"/>
      <c r="X232" s="1373"/>
      <c r="Y232" s="1373"/>
      <c r="Z232" s="1373"/>
      <c r="AA232" s="1373"/>
      <c r="AB232" s="1373"/>
      <c r="AC232" s="1373"/>
      <c r="AD232" s="1373"/>
      <c r="AE232" s="1373"/>
      <c r="AF232" s="1373"/>
      <c r="AG232" s="1373"/>
      <c r="AH232" s="1373"/>
      <c r="AI232" s="805"/>
      <c r="AJ232" s="1370"/>
      <c r="AK232" s="1371"/>
      <c r="AL232" s="1371"/>
      <c r="AM232" s="1371"/>
      <c r="AN232" s="1371"/>
      <c r="AO232" s="1371"/>
      <c r="AP232" s="1372"/>
      <c r="AQ232" s="1375"/>
      <c r="AR232" s="1376"/>
      <c r="AS232" s="1376"/>
      <c r="AT232" s="1376"/>
      <c r="AU232" s="1376"/>
      <c r="AV232" s="1511"/>
    </row>
    <row r="233" spans="1:48" ht="25.05" hidden="1" customHeight="1" x14ac:dyDescent="0.45">
      <c r="A233" s="508">
        <f t="shared" si="3"/>
        <v>218</v>
      </c>
      <c r="B233" s="509"/>
      <c r="C233" s="1378"/>
      <c r="D233" s="1373"/>
      <c r="E233" s="1373"/>
      <c r="F233" s="1373"/>
      <c r="G233" s="1373"/>
      <c r="H233" s="1373"/>
      <c r="I233" s="1373"/>
      <c r="J233" s="1373"/>
      <c r="K233" s="1373"/>
      <c r="L233" s="1373"/>
      <c r="M233" s="1373"/>
      <c r="N233" s="1373"/>
      <c r="O233" s="1379"/>
      <c r="P233" s="341"/>
      <c r="Q233" s="340"/>
      <c r="R233" s="1373"/>
      <c r="S233" s="1373"/>
      <c r="T233" s="1373"/>
      <c r="U233" s="1373"/>
      <c r="V233" s="1373"/>
      <c r="W233" s="1373"/>
      <c r="X233" s="1373"/>
      <c r="Y233" s="1373"/>
      <c r="Z233" s="1373"/>
      <c r="AA233" s="1373"/>
      <c r="AB233" s="1373"/>
      <c r="AC233" s="1373"/>
      <c r="AD233" s="1373"/>
      <c r="AE233" s="1373"/>
      <c r="AF233" s="1373"/>
      <c r="AG233" s="1373"/>
      <c r="AH233" s="1373"/>
      <c r="AI233" s="805"/>
      <c r="AJ233" s="1370"/>
      <c r="AK233" s="1371"/>
      <c r="AL233" s="1371"/>
      <c r="AM233" s="1371"/>
      <c r="AN233" s="1371"/>
      <c r="AO233" s="1371"/>
      <c r="AP233" s="1372"/>
      <c r="AQ233" s="1375"/>
      <c r="AR233" s="1376"/>
      <c r="AS233" s="1376"/>
      <c r="AT233" s="1376"/>
      <c r="AU233" s="1376"/>
      <c r="AV233" s="1511"/>
    </row>
    <row r="234" spans="1:48" ht="25.05" hidden="1" customHeight="1" x14ac:dyDescent="0.45">
      <c r="A234" s="508">
        <f t="shared" si="3"/>
        <v>219</v>
      </c>
      <c r="B234" s="509"/>
      <c r="C234" s="1378"/>
      <c r="D234" s="1373"/>
      <c r="E234" s="1373"/>
      <c r="F234" s="1373"/>
      <c r="G234" s="1373"/>
      <c r="H234" s="1373"/>
      <c r="I234" s="1373"/>
      <c r="J234" s="1373"/>
      <c r="K234" s="1373"/>
      <c r="L234" s="1373"/>
      <c r="M234" s="1373"/>
      <c r="N234" s="1373"/>
      <c r="O234" s="1379"/>
      <c r="P234" s="341"/>
      <c r="Q234" s="340"/>
      <c r="R234" s="1373"/>
      <c r="S234" s="1373"/>
      <c r="T234" s="1373"/>
      <c r="U234" s="1373"/>
      <c r="V234" s="1373"/>
      <c r="W234" s="1373"/>
      <c r="X234" s="1373"/>
      <c r="Y234" s="1373"/>
      <c r="Z234" s="1373"/>
      <c r="AA234" s="1373"/>
      <c r="AB234" s="1373"/>
      <c r="AC234" s="1373"/>
      <c r="AD234" s="1373"/>
      <c r="AE234" s="1373"/>
      <c r="AF234" s="1373"/>
      <c r="AG234" s="1373"/>
      <c r="AH234" s="1373"/>
      <c r="AI234" s="805"/>
      <c r="AJ234" s="1370"/>
      <c r="AK234" s="1371"/>
      <c r="AL234" s="1371"/>
      <c r="AM234" s="1371"/>
      <c r="AN234" s="1371"/>
      <c r="AO234" s="1371"/>
      <c r="AP234" s="1372"/>
      <c r="AQ234" s="1375"/>
      <c r="AR234" s="1376"/>
      <c r="AS234" s="1376"/>
      <c r="AT234" s="1376"/>
      <c r="AU234" s="1376"/>
      <c r="AV234" s="1511"/>
    </row>
    <row r="235" spans="1:48" ht="25.05" hidden="1" customHeight="1" x14ac:dyDescent="0.45">
      <c r="A235" s="508">
        <f t="shared" si="3"/>
        <v>220</v>
      </c>
      <c r="B235" s="509"/>
      <c r="C235" s="1378"/>
      <c r="D235" s="1373"/>
      <c r="E235" s="1373"/>
      <c r="F235" s="1373"/>
      <c r="G235" s="1373"/>
      <c r="H235" s="1373"/>
      <c r="I235" s="1373"/>
      <c r="J235" s="1373"/>
      <c r="K235" s="1373"/>
      <c r="L235" s="1373"/>
      <c r="M235" s="1373"/>
      <c r="N235" s="1373"/>
      <c r="O235" s="1379"/>
      <c r="P235" s="341"/>
      <c r="Q235" s="340"/>
      <c r="R235" s="1373"/>
      <c r="S235" s="1373"/>
      <c r="T235" s="1373"/>
      <c r="U235" s="1373"/>
      <c r="V235" s="1373"/>
      <c r="W235" s="1373"/>
      <c r="X235" s="1373"/>
      <c r="Y235" s="1373"/>
      <c r="Z235" s="1373"/>
      <c r="AA235" s="1373"/>
      <c r="AB235" s="1373"/>
      <c r="AC235" s="1373"/>
      <c r="AD235" s="1373"/>
      <c r="AE235" s="1373"/>
      <c r="AF235" s="1373"/>
      <c r="AG235" s="1373"/>
      <c r="AH235" s="1373"/>
      <c r="AI235" s="805"/>
      <c r="AJ235" s="1370"/>
      <c r="AK235" s="1371"/>
      <c r="AL235" s="1371"/>
      <c r="AM235" s="1371"/>
      <c r="AN235" s="1371"/>
      <c r="AO235" s="1371"/>
      <c r="AP235" s="1372"/>
      <c r="AQ235" s="1375"/>
      <c r="AR235" s="1376"/>
      <c r="AS235" s="1376"/>
      <c r="AT235" s="1376"/>
      <c r="AU235" s="1376"/>
      <c r="AV235" s="1511"/>
    </row>
    <row r="236" spans="1:48" ht="25.05" hidden="1" customHeight="1" x14ac:dyDescent="0.45">
      <c r="A236" s="508">
        <f t="shared" si="3"/>
        <v>221</v>
      </c>
      <c r="B236" s="509"/>
      <c r="C236" s="1378"/>
      <c r="D236" s="1373"/>
      <c r="E236" s="1373"/>
      <c r="F236" s="1373"/>
      <c r="G236" s="1373"/>
      <c r="H236" s="1373"/>
      <c r="I236" s="1373"/>
      <c r="J236" s="1373"/>
      <c r="K236" s="1373"/>
      <c r="L236" s="1373"/>
      <c r="M236" s="1373"/>
      <c r="N236" s="1373"/>
      <c r="O236" s="1379"/>
      <c r="P236" s="341"/>
      <c r="Q236" s="340"/>
      <c r="R236" s="1373"/>
      <c r="S236" s="1373"/>
      <c r="T236" s="1373"/>
      <c r="U236" s="1373"/>
      <c r="V236" s="1373"/>
      <c r="W236" s="1373"/>
      <c r="X236" s="1373"/>
      <c r="Y236" s="1373"/>
      <c r="Z236" s="1373"/>
      <c r="AA236" s="1373"/>
      <c r="AB236" s="1373"/>
      <c r="AC236" s="1373"/>
      <c r="AD236" s="1373"/>
      <c r="AE236" s="1373"/>
      <c r="AF236" s="1373"/>
      <c r="AG236" s="1373"/>
      <c r="AH236" s="1373"/>
      <c r="AI236" s="805"/>
      <c r="AJ236" s="1370"/>
      <c r="AK236" s="1371"/>
      <c r="AL236" s="1371"/>
      <c r="AM236" s="1371"/>
      <c r="AN236" s="1371"/>
      <c r="AO236" s="1371"/>
      <c r="AP236" s="1372"/>
      <c r="AQ236" s="1375"/>
      <c r="AR236" s="1376"/>
      <c r="AS236" s="1376"/>
      <c r="AT236" s="1376"/>
      <c r="AU236" s="1376"/>
      <c r="AV236" s="1511"/>
    </row>
    <row r="237" spans="1:48" ht="25.05" hidden="1" customHeight="1" x14ac:dyDescent="0.45">
      <c r="A237" s="508">
        <f t="shared" si="3"/>
        <v>222</v>
      </c>
      <c r="B237" s="509"/>
      <c r="C237" s="1378"/>
      <c r="D237" s="1373"/>
      <c r="E237" s="1373"/>
      <c r="F237" s="1373"/>
      <c r="G237" s="1373"/>
      <c r="H237" s="1373"/>
      <c r="I237" s="1373"/>
      <c r="J237" s="1373"/>
      <c r="K237" s="1373"/>
      <c r="L237" s="1373"/>
      <c r="M237" s="1373"/>
      <c r="N237" s="1373"/>
      <c r="O237" s="1379"/>
      <c r="P237" s="341"/>
      <c r="Q237" s="340"/>
      <c r="R237" s="1373"/>
      <c r="S237" s="1373"/>
      <c r="T237" s="1373"/>
      <c r="U237" s="1373"/>
      <c r="V237" s="1373"/>
      <c r="W237" s="1373"/>
      <c r="X237" s="1373"/>
      <c r="Y237" s="1373"/>
      <c r="Z237" s="1373"/>
      <c r="AA237" s="1373"/>
      <c r="AB237" s="1373"/>
      <c r="AC237" s="1373"/>
      <c r="AD237" s="1373"/>
      <c r="AE237" s="1373"/>
      <c r="AF237" s="1373"/>
      <c r="AG237" s="1373"/>
      <c r="AH237" s="1373"/>
      <c r="AI237" s="805"/>
      <c r="AJ237" s="1370"/>
      <c r="AK237" s="1371"/>
      <c r="AL237" s="1371"/>
      <c r="AM237" s="1371"/>
      <c r="AN237" s="1371"/>
      <c r="AO237" s="1371"/>
      <c r="AP237" s="1372"/>
      <c r="AQ237" s="1375"/>
      <c r="AR237" s="1376"/>
      <c r="AS237" s="1376"/>
      <c r="AT237" s="1376"/>
      <c r="AU237" s="1376"/>
      <c r="AV237" s="1511"/>
    </row>
    <row r="238" spans="1:48" ht="25.05" hidden="1" customHeight="1" x14ac:dyDescent="0.45">
      <c r="A238" s="508">
        <f t="shared" si="3"/>
        <v>223</v>
      </c>
      <c r="B238" s="509"/>
      <c r="C238" s="1378"/>
      <c r="D238" s="1373"/>
      <c r="E238" s="1373"/>
      <c r="F238" s="1373"/>
      <c r="G238" s="1373"/>
      <c r="H238" s="1373"/>
      <c r="I238" s="1373"/>
      <c r="J238" s="1373"/>
      <c r="K238" s="1373"/>
      <c r="L238" s="1373"/>
      <c r="M238" s="1373"/>
      <c r="N238" s="1373"/>
      <c r="O238" s="1379"/>
      <c r="P238" s="341"/>
      <c r="Q238" s="340"/>
      <c r="R238" s="1373"/>
      <c r="S238" s="1373"/>
      <c r="T238" s="1373"/>
      <c r="U238" s="1373"/>
      <c r="V238" s="1373"/>
      <c r="W238" s="1373"/>
      <c r="X238" s="1373"/>
      <c r="Y238" s="1373"/>
      <c r="Z238" s="1373"/>
      <c r="AA238" s="1373"/>
      <c r="AB238" s="1373"/>
      <c r="AC238" s="1373"/>
      <c r="AD238" s="1373"/>
      <c r="AE238" s="1373"/>
      <c r="AF238" s="1373"/>
      <c r="AG238" s="1373"/>
      <c r="AH238" s="1373"/>
      <c r="AI238" s="805"/>
      <c r="AJ238" s="1370"/>
      <c r="AK238" s="1371"/>
      <c r="AL238" s="1371"/>
      <c r="AM238" s="1371"/>
      <c r="AN238" s="1371"/>
      <c r="AO238" s="1371"/>
      <c r="AP238" s="1372"/>
      <c r="AQ238" s="1375"/>
      <c r="AR238" s="1376"/>
      <c r="AS238" s="1376"/>
      <c r="AT238" s="1376"/>
      <c r="AU238" s="1376"/>
      <c r="AV238" s="1511"/>
    </row>
    <row r="239" spans="1:48" ht="25.05" hidden="1" customHeight="1" x14ac:dyDescent="0.45">
      <c r="A239" s="508">
        <f t="shared" si="3"/>
        <v>224</v>
      </c>
      <c r="B239" s="509"/>
      <c r="C239" s="1378"/>
      <c r="D239" s="1373"/>
      <c r="E239" s="1373"/>
      <c r="F239" s="1373"/>
      <c r="G239" s="1373"/>
      <c r="H239" s="1373"/>
      <c r="I239" s="1373"/>
      <c r="J239" s="1373"/>
      <c r="K239" s="1373"/>
      <c r="L239" s="1373"/>
      <c r="M239" s="1373"/>
      <c r="N239" s="1373"/>
      <c r="O239" s="1379"/>
      <c r="P239" s="341"/>
      <c r="Q239" s="340"/>
      <c r="R239" s="1373"/>
      <c r="S239" s="1373"/>
      <c r="T239" s="1373"/>
      <c r="U239" s="1373"/>
      <c r="V239" s="1373"/>
      <c r="W239" s="1373"/>
      <c r="X239" s="1373"/>
      <c r="Y239" s="1373"/>
      <c r="Z239" s="1373"/>
      <c r="AA239" s="1373"/>
      <c r="AB239" s="1373"/>
      <c r="AC239" s="1373"/>
      <c r="AD239" s="1373"/>
      <c r="AE239" s="1373"/>
      <c r="AF239" s="1373"/>
      <c r="AG239" s="1373"/>
      <c r="AH239" s="1373"/>
      <c r="AI239" s="805"/>
      <c r="AJ239" s="1370"/>
      <c r="AK239" s="1371"/>
      <c r="AL239" s="1371"/>
      <c r="AM239" s="1371"/>
      <c r="AN239" s="1371"/>
      <c r="AO239" s="1371"/>
      <c r="AP239" s="1372"/>
      <c r="AQ239" s="1375"/>
      <c r="AR239" s="1376"/>
      <c r="AS239" s="1376"/>
      <c r="AT239" s="1376"/>
      <c r="AU239" s="1376"/>
      <c r="AV239" s="1511"/>
    </row>
    <row r="240" spans="1:48" ht="25.05" hidden="1" customHeight="1" x14ac:dyDescent="0.45">
      <c r="A240" s="508">
        <f t="shared" si="3"/>
        <v>225</v>
      </c>
      <c r="B240" s="509"/>
      <c r="C240" s="1378"/>
      <c r="D240" s="1373"/>
      <c r="E240" s="1373"/>
      <c r="F240" s="1373"/>
      <c r="G240" s="1373"/>
      <c r="H240" s="1373"/>
      <c r="I240" s="1373"/>
      <c r="J240" s="1373"/>
      <c r="K240" s="1373"/>
      <c r="L240" s="1373"/>
      <c r="M240" s="1373"/>
      <c r="N240" s="1373"/>
      <c r="O240" s="1379"/>
      <c r="P240" s="341"/>
      <c r="Q240" s="340"/>
      <c r="R240" s="1373"/>
      <c r="S240" s="1373"/>
      <c r="T240" s="1373"/>
      <c r="U240" s="1373"/>
      <c r="V240" s="1373"/>
      <c r="W240" s="1373"/>
      <c r="X240" s="1373"/>
      <c r="Y240" s="1373"/>
      <c r="Z240" s="1373"/>
      <c r="AA240" s="1373"/>
      <c r="AB240" s="1373"/>
      <c r="AC240" s="1373"/>
      <c r="AD240" s="1373"/>
      <c r="AE240" s="1373"/>
      <c r="AF240" s="1373"/>
      <c r="AG240" s="1373"/>
      <c r="AH240" s="1373"/>
      <c r="AI240" s="805"/>
      <c r="AJ240" s="1370"/>
      <c r="AK240" s="1371"/>
      <c r="AL240" s="1371"/>
      <c r="AM240" s="1371"/>
      <c r="AN240" s="1371"/>
      <c r="AO240" s="1371"/>
      <c r="AP240" s="1372"/>
      <c r="AQ240" s="1375"/>
      <c r="AR240" s="1376"/>
      <c r="AS240" s="1376"/>
      <c r="AT240" s="1376"/>
      <c r="AU240" s="1376"/>
      <c r="AV240" s="1511"/>
    </row>
    <row r="241" spans="1:48" ht="25.05" hidden="1" customHeight="1" x14ac:dyDescent="0.45">
      <c r="A241" s="508">
        <f t="shared" si="3"/>
        <v>226</v>
      </c>
      <c r="B241" s="509"/>
      <c r="C241" s="1378"/>
      <c r="D241" s="1373"/>
      <c r="E241" s="1373"/>
      <c r="F241" s="1373"/>
      <c r="G241" s="1373"/>
      <c r="H241" s="1373"/>
      <c r="I241" s="1373"/>
      <c r="J241" s="1373"/>
      <c r="K241" s="1373"/>
      <c r="L241" s="1373"/>
      <c r="M241" s="1373"/>
      <c r="N241" s="1373"/>
      <c r="O241" s="1379"/>
      <c r="P241" s="341"/>
      <c r="Q241" s="340"/>
      <c r="R241" s="1373"/>
      <c r="S241" s="1373"/>
      <c r="T241" s="1373"/>
      <c r="U241" s="1373"/>
      <c r="V241" s="1373"/>
      <c r="W241" s="1373"/>
      <c r="X241" s="1373"/>
      <c r="Y241" s="1373"/>
      <c r="Z241" s="1373"/>
      <c r="AA241" s="1373"/>
      <c r="AB241" s="1373"/>
      <c r="AC241" s="1373"/>
      <c r="AD241" s="1373"/>
      <c r="AE241" s="1373"/>
      <c r="AF241" s="1373"/>
      <c r="AG241" s="1373"/>
      <c r="AH241" s="1373"/>
      <c r="AI241" s="805"/>
      <c r="AJ241" s="1370"/>
      <c r="AK241" s="1371"/>
      <c r="AL241" s="1371"/>
      <c r="AM241" s="1371"/>
      <c r="AN241" s="1371"/>
      <c r="AO241" s="1371"/>
      <c r="AP241" s="1372"/>
      <c r="AQ241" s="1375"/>
      <c r="AR241" s="1376"/>
      <c r="AS241" s="1376"/>
      <c r="AT241" s="1376"/>
      <c r="AU241" s="1376"/>
      <c r="AV241" s="1511"/>
    </row>
    <row r="242" spans="1:48" ht="25.05" hidden="1" customHeight="1" x14ac:dyDescent="0.45">
      <c r="A242" s="508">
        <f t="shared" si="3"/>
        <v>227</v>
      </c>
      <c r="B242" s="509"/>
      <c r="C242" s="1378"/>
      <c r="D242" s="1373"/>
      <c r="E242" s="1373"/>
      <c r="F242" s="1373"/>
      <c r="G242" s="1373"/>
      <c r="H242" s="1373"/>
      <c r="I242" s="1373"/>
      <c r="J242" s="1373"/>
      <c r="K242" s="1373"/>
      <c r="L242" s="1373"/>
      <c r="M242" s="1373"/>
      <c r="N242" s="1373"/>
      <c r="O242" s="1379"/>
      <c r="P242" s="341"/>
      <c r="Q242" s="340"/>
      <c r="R242" s="1373"/>
      <c r="S242" s="1373"/>
      <c r="T242" s="1373"/>
      <c r="U242" s="1373"/>
      <c r="V242" s="1373"/>
      <c r="W242" s="1373"/>
      <c r="X242" s="1373"/>
      <c r="Y242" s="1373"/>
      <c r="Z242" s="1373"/>
      <c r="AA242" s="1373"/>
      <c r="AB242" s="1373"/>
      <c r="AC242" s="1373"/>
      <c r="AD242" s="1373"/>
      <c r="AE242" s="1373"/>
      <c r="AF242" s="1373"/>
      <c r="AG242" s="1373"/>
      <c r="AH242" s="1373"/>
      <c r="AI242" s="805"/>
      <c r="AJ242" s="1370"/>
      <c r="AK242" s="1371"/>
      <c r="AL242" s="1371"/>
      <c r="AM242" s="1371"/>
      <c r="AN242" s="1371"/>
      <c r="AO242" s="1371"/>
      <c r="AP242" s="1372"/>
      <c r="AQ242" s="1375"/>
      <c r="AR242" s="1376"/>
      <c r="AS242" s="1376"/>
      <c r="AT242" s="1376"/>
      <c r="AU242" s="1376"/>
      <c r="AV242" s="1511"/>
    </row>
    <row r="243" spans="1:48" ht="25.05" hidden="1" customHeight="1" x14ac:dyDescent="0.45">
      <c r="A243" s="508">
        <f t="shared" si="3"/>
        <v>228</v>
      </c>
      <c r="B243" s="509"/>
      <c r="C243" s="1378"/>
      <c r="D243" s="1373"/>
      <c r="E243" s="1373"/>
      <c r="F243" s="1373"/>
      <c r="G243" s="1373"/>
      <c r="H243" s="1373"/>
      <c r="I243" s="1373"/>
      <c r="J243" s="1373"/>
      <c r="K243" s="1373"/>
      <c r="L243" s="1373"/>
      <c r="M243" s="1373"/>
      <c r="N243" s="1373"/>
      <c r="O243" s="1379"/>
      <c r="P243" s="341"/>
      <c r="Q243" s="340"/>
      <c r="R243" s="1373"/>
      <c r="S243" s="1373"/>
      <c r="T243" s="1373"/>
      <c r="U243" s="1373"/>
      <c r="V243" s="1373"/>
      <c r="W243" s="1373"/>
      <c r="X243" s="1373"/>
      <c r="Y243" s="1373"/>
      <c r="Z243" s="1373"/>
      <c r="AA243" s="1373"/>
      <c r="AB243" s="1373"/>
      <c r="AC243" s="1373"/>
      <c r="AD243" s="1373"/>
      <c r="AE243" s="1373"/>
      <c r="AF243" s="1373"/>
      <c r="AG243" s="1373"/>
      <c r="AH243" s="1373"/>
      <c r="AI243" s="805"/>
      <c r="AJ243" s="1370"/>
      <c r="AK243" s="1371"/>
      <c r="AL243" s="1371"/>
      <c r="AM243" s="1371"/>
      <c r="AN243" s="1371"/>
      <c r="AO243" s="1371"/>
      <c r="AP243" s="1372"/>
      <c r="AQ243" s="1375"/>
      <c r="AR243" s="1376"/>
      <c r="AS243" s="1376"/>
      <c r="AT243" s="1376"/>
      <c r="AU243" s="1376"/>
      <c r="AV243" s="1511"/>
    </row>
    <row r="244" spans="1:48" ht="25.05" hidden="1" customHeight="1" x14ac:dyDescent="0.45">
      <c r="A244" s="508">
        <f t="shared" si="3"/>
        <v>229</v>
      </c>
      <c r="B244" s="509"/>
      <c r="C244" s="1378"/>
      <c r="D244" s="1373"/>
      <c r="E244" s="1373"/>
      <c r="F244" s="1373"/>
      <c r="G244" s="1373"/>
      <c r="H244" s="1373"/>
      <c r="I244" s="1373"/>
      <c r="J244" s="1373"/>
      <c r="K244" s="1373"/>
      <c r="L244" s="1373"/>
      <c r="M244" s="1373"/>
      <c r="N244" s="1373"/>
      <c r="O244" s="1379"/>
      <c r="P244" s="341"/>
      <c r="Q244" s="340"/>
      <c r="R244" s="1373"/>
      <c r="S244" s="1373"/>
      <c r="T244" s="1373"/>
      <c r="U244" s="1373"/>
      <c r="V244" s="1373"/>
      <c r="W244" s="1373"/>
      <c r="X244" s="1373"/>
      <c r="Y244" s="1373"/>
      <c r="Z244" s="1373"/>
      <c r="AA244" s="1373"/>
      <c r="AB244" s="1373"/>
      <c r="AC244" s="1373"/>
      <c r="AD244" s="1373"/>
      <c r="AE244" s="1373"/>
      <c r="AF244" s="1373"/>
      <c r="AG244" s="1373"/>
      <c r="AH244" s="1373"/>
      <c r="AI244" s="805"/>
      <c r="AJ244" s="1370"/>
      <c r="AK244" s="1371"/>
      <c r="AL244" s="1371"/>
      <c r="AM244" s="1371"/>
      <c r="AN244" s="1371"/>
      <c r="AO244" s="1371"/>
      <c r="AP244" s="1372"/>
      <c r="AQ244" s="1375"/>
      <c r="AR244" s="1376"/>
      <c r="AS244" s="1376"/>
      <c r="AT244" s="1376"/>
      <c r="AU244" s="1376"/>
      <c r="AV244" s="1511"/>
    </row>
    <row r="245" spans="1:48" ht="25.05" hidden="1" customHeight="1" x14ac:dyDescent="0.45">
      <c r="A245" s="508">
        <f t="shared" si="3"/>
        <v>230</v>
      </c>
      <c r="B245" s="509"/>
      <c r="C245" s="1378"/>
      <c r="D245" s="1373"/>
      <c r="E245" s="1373"/>
      <c r="F245" s="1373"/>
      <c r="G245" s="1373"/>
      <c r="H245" s="1373"/>
      <c r="I245" s="1373"/>
      <c r="J245" s="1373"/>
      <c r="K245" s="1373"/>
      <c r="L245" s="1373"/>
      <c r="M245" s="1373"/>
      <c r="N245" s="1373"/>
      <c r="O245" s="1379"/>
      <c r="P245" s="341"/>
      <c r="Q245" s="340"/>
      <c r="R245" s="1373"/>
      <c r="S245" s="1373"/>
      <c r="T245" s="1373"/>
      <c r="U245" s="1373"/>
      <c r="V245" s="1373"/>
      <c r="W245" s="1373"/>
      <c r="X245" s="1373"/>
      <c r="Y245" s="1373"/>
      <c r="Z245" s="1373"/>
      <c r="AA245" s="1373"/>
      <c r="AB245" s="1373"/>
      <c r="AC245" s="1373"/>
      <c r="AD245" s="1373"/>
      <c r="AE245" s="1373"/>
      <c r="AF245" s="1373"/>
      <c r="AG245" s="1373"/>
      <c r="AH245" s="1373"/>
      <c r="AI245" s="805"/>
      <c r="AJ245" s="1370"/>
      <c r="AK245" s="1371"/>
      <c r="AL245" s="1371"/>
      <c r="AM245" s="1371"/>
      <c r="AN245" s="1371"/>
      <c r="AO245" s="1371"/>
      <c r="AP245" s="1372"/>
      <c r="AQ245" s="1375"/>
      <c r="AR245" s="1376"/>
      <c r="AS245" s="1376"/>
      <c r="AT245" s="1376"/>
      <c r="AU245" s="1376"/>
      <c r="AV245" s="1511"/>
    </row>
    <row r="246" spans="1:48" ht="25.05" hidden="1" customHeight="1" x14ac:dyDescent="0.45">
      <c r="A246" s="508">
        <f t="shared" si="3"/>
        <v>231</v>
      </c>
      <c r="B246" s="509"/>
      <c r="C246" s="1378"/>
      <c r="D246" s="1373"/>
      <c r="E246" s="1373"/>
      <c r="F246" s="1373"/>
      <c r="G246" s="1373"/>
      <c r="H246" s="1373"/>
      <c r="I246" s="1373"/>
      <c r="J246" s="1373"/>
      <c r="K246" s="1373"/>
      <c r="L246" s="1373"/>
      <c r="M246" s="1373"/>
      <c r="N246" s="1373"/>
      <c r="O246" s="1379"/>
      <c r="P246" s="341"/>
      <c r="Q246" s="340"/>
      <c r="R246" s="1373"/>
      <c r="S246" s="1373"/>
      <c r="T246" s="1373"/>
      <c r="U246" s="1373"/>
      <c r="V246" s="1373"/>
      <c r="W246" s="1373"/>
      <c r="X246" s="1373"/>
      <c r="Y246" s="1373"/>
      <c r="Z246" s="1373"/>
      <c r="AA246" s="1373"/>
      <c r="AB246" s="1373"/>
      <c r="AC246" s="1373"/>
      <c r="AD246" s="1373"/>
      <c r="AE246" s="1373"/>
      <c r="AF246" s="1373"/>
      <c r="AG246" s="1373"/>
      <c r="AH246" s="1373"/>
      <c r="AI246" s="805"/>
      <c r="AJ246" s="1370"/>
      <c r="AK246" s="1371"/>
      <c r="AL246" s="1371"/>
      <c r="AM246" s="1371"/>
      <c r="AN246" s="1371"/>
      <c r="AO246" s="1371"/>
      <c r="AP246" s="1372"/>
      <c r="AQ246" s="1375"/>
      <c r="AR246" s="1376"/>
      <c r="AS246" s="1376"/>
      <c r="AT246" s="1376"/>
      <c r="AU246" s="1376"/>
      <c r="AV246" s="1511"/>
    </row>
    <row r="247" spans="1:48" ht="25.05" hidden="1" customHeight="1" x14ac:dyDescent="0.45">
      <c r="A247" s="508">
        <f t="shared" si="3"/>
        <v>232</v>
      </c>
      <c r="B247" s="509"/>
      <c r="C247" s="1378"/>
      <c r="D247" s="1373"/>
      <c r="E247" s="1373"/>
      <c r="F247" s="1373"/>
      <c r="G247" s="1373"/>
      <c r="H247" s="1373"/>
      <c r="I247" s="1373"/>
      <c r="J247" s="1373"/>
      <c r="K247" s="1373"/>
      <c r="L247" s="1373"/>
      <c r="M247" s="1373"/>
      <c r="N247" s="1373"/>
      <c r="O247" s="1379"/>
      <c r="P247" s="341"/>
      <c r="Q247" s="340"/>
      <c r="R247" s="1373"/>
      <c r="S247" s="1373"/>
      <c r="T247" s="1373"/>
      <c r="U247" s="1373"/>
      <c r="V247" s="1373"/>
      <c r="W247" s="1373"/>
      <c r="X247" s="1373"/>
      <c r="Y247" s="1373"/>
      <c r="Z247" s="1373"/>
      <c r="AA247" s="1373"/>
      <c r="AB247" s="1373"/>
      <c r="AC247" s="1373"/>
      <c r="AD247" s="1373"/>
      <c r="AE247" s="1373"/>
      <c r="AF247" s="1373"/>
      <c r="AG247" s="1373"/>
      <c r="AH247" s="1373"/>
      <c r="AI247" s="805"/>
      <c r="AJ247" s="1370"/>
      <c r="AK247" s="1371"/>
      <c r="AL247" s="1371"/>
      <c r="AM247" s="1371"/>
      <c r="AN247" s="1371"/>
      <c r="AO247" s="1371"/>
      <c r="AP247" s="1372"/>
      <c r="AQ247" s="1375"/>
      <c r="AR247" s="1376"/>
      <c r="AS247" s="1376"/>
      <c r="AT247" s="1376"/>
      <c r="AU247" s="1376"/>
      <c r="AV247" s="1511"/>
    </row>
    <row r="248" spans="1:48" ht="25.05" hidden="1" customHeight="1" x14ac:dyDescent="0.45">
      <c r="A248" s="508">
        <f t="shared" si="3"/>
        <v>233</v>
      </c>
      <c r="B248" s="509"/>
      <c r="C248" s="1378"/>
      <c r="D248" s="1373"/>
      <c r="E248" s="1373"/>
      <c r="F248" s="1373"/>
      <c r="G248" s="1373"/>
      <c r="H248" s="1373"/>
      <c r="I248" s="1373"/>
      <c r="J248" s="1373"/>
      <c r="K248" s="1373"/>
      <c r="L248" s="1373"/>
      <c r="M248" s="1373"/>
      <c r="N248" s="1373"/>
      <c r="O248" s="1379"/>
      <c r="P248" s="341"/>
      <c r="Q248" s="340"/>
      <c r="R248" s="1373"/>
      <c r="S248" s="1373"/>
      <c r="T248" s="1373"/>
      <c r="U248" s="1373"/>
      <c r="V248" s="1373"/>
      <c r="W248" s="1373"/>
      <c r="X248" s="1373"/>
      <c r="Y248" s="1373"/>
      <c r="Z248" s="1373"/>
      <c r="AA248" s="1373"/>
      <c r="AB248" s="1373"/>
      <c r="AC248" s="1373"/>
      <c r="AD248" s="1373"/>
      <c r="AE248" s="1373"/>
      <c r="AF248" s="1373"/>
      <c r="AG248" s="1373"/>
      <c r="AH248" s="1373"/>
      <c r="AI248" s="805"/>
      <c r="AJ248" s="1370"/>
      <c r="AK248" s="1371"/>
      <c r="AL248" s="1371"/>
      <c r="AM248" s="1371"/>
      <c r="AN248" s="1371"/>
      <c r="AO248" s="1371"/>
      <c r="AP248" s="1372"/>
      <c r="AQ248" s="1375"/>
      <c r="AR248" s="1376"/>
      <c r="AS248" s="1376"/>
      <c r="AT248" s="1376"/>
      <c r="AU248" s="1376"/>
      <c r="AV248" s="1511"/>
    </row>
    <row r="249" spans="1:48" ht="25.05" hidden="1" customHeight="1" x14ac:dyDescent="0.45">
      <c r="A249" s="508">
        <f t="shared" si="3"/>
        <v>234</v>
      </c>
      <c r="B249" s="509"/>
      <c r="C249" s="1378"/>
      <c r="D249" s="1373"/>
      <c r="E249" s="1373"/>
      <c r="F249" s="1373"/>
      <c r="G249" s="1373"/>
      <c r="H249" s="1373"/>
      <c r="I249" s="1373"/>
      <c r="J249" s="1373"/>
      <c r="K249" s="1373"/>
      <c r="L249" s="1373"/>
      <c r="M249" s="1373"/>
      <c r="N249" s="1373"/>
      <c r="O249" s="1379"/>
      <c r="P249" s="341"/>
      <c r="Q249" s="340"/>
      <c r="R249" s="1373"/>
      <c r="S249" s="1373"/>
      <c r="T249" s="1373"/>
      <c r="U249" s="1373"/>
      <c r="V249" s="1373"/>
      <c r="W249" s="1373"/>
      <c r="X249" s="1373"/>
      <c r="Y249" s="1373"/>
      <c r="Z249" s="1373"/>
      <c r="AA249" s="1373"/>
      <c r="AB249" s="1373"/>
      <c r="AC249" s="1373"/>
      <c r="AD249" s="1373"/>
      <c r="AE249" s="1373"/>
      <c r="AF249" s="1373"/>
      <c r="AG249" s="1373"/>
      <c r="AH249" s="1373"/>
      <c r="AI249" s="805"/>
      <c r="AJ249" s="1370"/>
      <c r="AK249" s="1371"/>
      <c r="AL249" s="1371"/>
      <c r="AM249" s="1371"/>
      <c r="AN249" s="1371"/>
      <c r="AO249" s="1371"/>
      <c r="AP249" s="1372"/>
      <c r="AQ249" s="1375"/>
      <c r="AR249" s="1376"/>
      <c r="AS249" s="1376"/>
      <c r="AT249" s="1376"/>
      <c r="AU249" s="1376"/>
      <c r="AV249" s="1511"/>
    </row>
    <row r="250" spans="1:48" ht="25.05" hidden="1" customHeight="1" x14ac:dyDescent="0.45">
      <c r="A250" s="508">
        <f t="shared" si="3"/>
        <v>235</v>
      </c>
      <c r="B250" s="509"/>
      <c r="C250" s="1378"/>
      <c r="D250" s="1373"/>
      <c r="E250" s="1373"/>
      <c r="F250" s="1373"/>
      <c r="G250" s="1373"/>
      <c r="H250" s="1373"/>
      <c r="I250" s="1373"/>
      <c r="J250" s="1373"/>
      <c r="K250" s="1373"/>
      <c r="L250" s="1373"/>
      <c r="M250" s="1373"/>
      <c r="N250" s="1373"/>
      <c r="O250" s="1379"/>
      <c r="P250" s="341"/>
      <c r="Q250" s="340"/>
      <c r="R250" s="1373"/>
      <c r="S250" s="1373"/>
      <c r="T250" s="1373"/>
      <c r="U250" s="1373"/>
      <c r="V250" s="1373"/>
      <c r="W250" s="1373"/>
      <c r="X250" s="1373"/>
      <c r="Y250" s="1373"/>
      <c r="Z250" s="1373"/>
      <c r="AA250" s="1373"/>
      <c r="AB250" s="1373"/>
      <c r="AC250" s="1373"/>
      <c r="AD250" s="1373"/>
      <c r="AE250" s="1373"/>
      <c r="AF250" s="1373"/>
      <c r="AG250" s="1373"/>
      <c r="AH250" s="1373"/>
      <c r="AI250" s="805"/>
      <c r="AJ250" s="1370"/>
      <c r="AK250" s="1371"/>
      <c r="AL250" s="1371"/>
      <c r="AM250" s="1371"/>
      <c r="AN250" s="1371"/>
      <c r="AO250" s="1371"/>
      <c r="AP250" s="1372"/>
      <c r="AQ250" s="1375"/>
      <c r="AR250" s="1376"/>
      <c r="AS250" s="1376"/>
      <c r="AT250" s="1376"/>
      <c r="AU250" s="1376"/>
      <c r="AV250" s="1511"/>
    </row>
    <row r="251" spans="1:48" ht="25.05" hidden="1" customHeight="1" x14ac:dyDescent="0.45">
      <c r="A251" s="508">
        <f t="shared" si="3"/>
        <v>236</v>
      </c>
      <c r="B251" s="509"/>
      <c r="C251" s="1378"/>
      <c r="D251" s="1373"/>
      <c r="E251" s="1373"/>
      <c r="F251" s="1373"/>
      <c r="G251" s="1373"/>
      <c r="H251" s="1373"/>
      <c r="I251" s="1373"/>
      <c r="J251" s="1373"/>
      <c r="K251" s="1373"/>
      <c r="L251" s="1373"/>
      <c r="M251" s="1373"/>
      <c r="N251" s="1373"/>
      <c r="O251" s="1379"/>
      <c r="P251" s="341"/>
      <c r="Q251" s="340"/>
      <c r="R251" s="1373"/>
      <c r="S251" s="1373"/>
      <c r="T251" s="1373"/>
      <c r="U251" s="1373"/>
      <c r="V251" s="1373"/>
      <c r="W251" s="1373"/>
      <c r="X251" s="1373"/>
      <c r="Y251" s="1373"/>
      <c r="Z251" s="1373"/>
      <c r="AA251" s="1373"/>
      <c r="AB251" s="1373"/>
      <c r="AC251" s="1373"/>
      <c r="AD251" s="1373"/>
      <c r="AE251" s="1373"/>
      <c r="AF251" s="1373"/>
      <c r="AG251" s="1373"/>
      <c r="AH251" s="1373"/>
      <c r="AI251" s="805"/>
      <c r="AJ251" s="1370"/>
      <c r="AK251" s="1371"/>
      <c r="AL251" s="1371"/>
      <c r="AM251" s="1371"/>
      <c r="AN251" s="1371"/>
      <c r="AO251" s="1371"/>
      <c r="AP251" s="1372"/>
      <c r="AQ251" s="1375"/>
      <c r="AR251" s="1376"/>
      <c r="AS251" s="1376"/>
      <c r="AT251" s="1376"/>
      <c r="AU251" s="1376"/>
      <c r="AV251" s="1511"/>
    </row>
    <row r="252" spans="1:48" ht="25.05" hidden="1" customHeight="1" x14ac:dyDescent="0.45">
      <c r="A252" s="508">
        <f t="shared" si="3"/>
        <v>237</v>
      </c>
      <c r="B252" s="509"/>
      <c r="C252" s="1378"/>
      <c r="D252" s="1373"/>
      <c r="E252" s="1373"/>
      <c r="F252" s="1373"/>
      <c r="G252" s="1373"/>
      <c r="H252" s="1373"/>
      <c r="I252" s="1373"/>
      <c r="J252" s="1373"/>
      <c r="K252" s="1373"/>
      <c r="L252" s="1373"/>
      <c r="M252" s="1373"/>
      <c r="N252" s="1373"/>
      <c r="O252" s="1379"/>
      <c r="P252" s="341"/>
      <c r="Q252" s="340"/>
      <c r="R252" s="1373"/>
      <c r="S252" s="1373"/>
      <c r="T252" s="1373"/>
      <c r="U252" s="1373"/>
      <c r="V252" s="1373"/>
      <c r="W252" s="1373"/>
      <c r="X252" s="1373"/>
      <c r="Y252" s="1373"/>
      <c r="Z252" s="1373"/>
      <c r="AA252" s="1373"/>
      <c r="AB252" s="1373"/>
      <c r="AC252" s="1373"/>
      <c r="AD252" s="1373"/>
      <c r="AE252" s="1373"/>
      <c r="AF252" s="1373"/>
      <c r="AG252" s="1373"/>
      <c r="AH252" s="1373"/>
      <c r="AI252" s="805"/>
      <c r="AJ252" s="1370"/>
      <c r="AK252" s="1371"/>
      <c r="AL252" s="1371"/>
      <c r="AM252" s="1371"/>
      <c r="AN252" s="1371"/>
      <c r="AO252" s="1371"/>
      <c r="AP252" s="1372"/>
      <c r="AQ252" s="1375"/>
      <c r="AR252" s="1376"/>
      <c r="AS252" s="1376"/>
      <c r="AT252" s="1376"/>
      <c r="AU252" s="1376"/>
      <c r="AV252" s="1511"/>
    </row>
    <row r="253" spans="1:48" ht="25.05" hidden="1" customHeight="1" x14ac:dyDescent="0.45">
      <c r="A253" s="508">
        <f t="shared" si="3"/>
        <v>238</v>
      </c>
      <c r="B253" s="509"/>
      <c r="C253" s="1378"/>
      <c r="D253" s="1373"/>
      <c r="E253" s="1373"/>
      <c r="F253" s="1373"/>
      <c r="G253" s="1373"/>
      <c r="H253" s="1373"/>
      <c r="I253" s="1373"/>
      <c r="J253" s="1373"/>
      <c r="K253" s="1373"/>
      <c r="L253" s="1373"/>
      <c r="M253" s="1373"/>
      <c r="N253" s="1373"/>
      <c r="O253" s="1379"/>
      <c r="P253" s="341"/>
      <c r="Q253" s="340"/>
      <c r="R253" s="1373"/>
      <c r="S253" s="1373"/>
      <c r="T253" s="1373"/>
      <c r="U253" s="1373"/>
      <c r="V253" s="1373"/>
      <c r="W253" s="1373"/>
      <c r="X253" s="1373"/>
      <c r="Y253" s="1373"/>
      <c r="Z253" s="1373"/>
      <c r="AA253" s="1373"/>
      <c r="AB253" s="1373"/>
      <c r="AC253" s="1373"/>
      <c r="AD253" s="1373"/>
      <c r="AE253" s="1373"/>
      <c r="AF253" s="1373"/>
      <c r="AG253" s="1373"/>
      <c r="AH253" s="1373"/>
      <c r="AI253" s="805"/>
      <c r="AJ253" s="1370"/>
      <c r="AK253" s="1371"/>
      <c r="AL253" s="1371"/>
      <c r="AM253" s="1371"/>
      <c r="AN253" s="1371"/>
      <c r="AO253" s="1371"/>
      <c r="AP253" s="1372"/>
      <c r="AQ253" s="1375"/>
      <c r="AR253" s="1376"/>
      <c r="AS253" s="1376"/>
      <c r="AT253" s="1376"/>
      <c r="AU253" s="1376"/>
      <c r="AV253" s="1511"/>
    </row>
    <row r="254" spans="1:48" ht="25.05" hidden="1" customHeight="1" x14ac:dyDescent="0.45">
      <c r="A254" s="508">
        <f t="shared" si="3"/>
        <v>239</v>
      </c>
      <c r="B254" s="509"/>
      <c r="C254" s="1378"/>
      <c r="D254" s="1373"/>
      <c r="E254" s="1373"/>
      <c r="F254" s="1373"/>
      <c r="G254" s="1373"/>
      <c r="H254" s="1373"/>
      <c r="I254" s="1373"/>
      <c r="J254" s="1373"/>
      <c r="K254" s="1373"/>
      <c r="L254" s="1373"/>
      <c r="M254" s="1373"/>
      <c r="N254" s="1373"/>
      <c r="O254" s="1379"/>
      <c r="P254" s="341"/>
      <c r="Q254" s="340"/>
      <c r="R254" s="1373"/>
      <c r="S254" s="1373"/>
      <c r="T254" s="1373"/>
      <c r="U254" s="1373"/>
      <c r="V254" s="1373"/>
      <c r="W254" s="1373"/>
      <c r="X254" s="1373"/>
      <c r="Y254" s="1373"/>
      <c r="Z254" s="1373"/>
      <c r="AA254" s="1373"/>
      <c r="AB254" s="1373"/>
      <c r="AC254" s="1373"/>
      <c r="AD254" s="1373"/>
      <c r="AE254" s="1373"/>
      <c r="AF254" s="1373"/>
      <c r="AG254" s="1373"/>
      <c r="AH254" s="1373"/>
      <c r="AI254" s="805"/>
      <c r="AJ254" s="1370"/>
      <c r="AK254" s="1371"/>
      <c r="AL254" s="1371"/>
      <c r="AM254" s="1371"/>
      <c r="AN254" s="1371"/>
      <c r="AO254" s="1371"/>
      <c r="AP254" s="1372"/>
      <c r="AQ254" s="1375"/>
      <c r="AR254" s="1376"/>
      <c r="AS254" s="1376"/>
      <c r="AT254" s="1376"/>
      <c r="AU254" s="1376"/>
      <c r="AV254" s="1511"/>
    </row>
    <row r="255" spans="1:48" ht="25.05" hidden="1" customHeight="1" x14ac:dyDescent="0.45">
      <c r="A255" s="508">
        <f t="shared" si="3"/>
        <v>240</v>
      </c>
      <c r="B255" s="509"/>
      <c r="C255" s="1378"/>
      <c r="D255" s="1373"/>
      <c r="E255" s="1373"/>
      <c r="F255" s="1373"/>
      <c r="G255" s="1373"/>
      <c r="H255" s="1373"/>
      <c r="I255" s="1373"/>
      <c r="J255" s="1373"/>
      <c r="K255" s="1373"/>
      <c r="L255" s="1373"/>
      <c r="M255" s="1373"/>
      <c r="N255" s="1373"/>
      <c r="O255" s="1379"/>
      <c r="P255" s="341"/>
      <c r="Q255" s="340"/>
      <c r="R255" s="1373"/>
      <c r="S255" s="1373"/>
      <c r="T255" s="1373"/>
      <c r="U255" s="1373"/>
      <c r="V255" s="1373"/>
      <c r="W255" s="1373"/>
      <c r="X255" s="1373"/>
      <c r="Y255" s="1373"/>
      <c r="Z255" s="1373"/>
      <c r="AA255" s="1373"/>
      <c r="AB255" s="1373"/>
      <c r="AC255" s="1373"/>
      <c r="AD255" s="1373"/>
      <c r="AE255" s="1373"/>
      <c r="AF255" s="1373"/>
      <c r="AG255" s="1373"/>
      <c r="AH255" s="1373"/>
      <c r="AI255" s="805"/>
      <c r="AJ255" s="1370"/>
      <c r="AK255" s="1371"/>
      <c r="AL255" s="1371"/>
      <c r="AM255" s="1371"/>
      <c r="AN255" s="1371"/>
      <c r="AO255" s="1371"/>
      <c r="AP255" s="1372"/>
      <c r="AQ255" s="1375"/>
      <c r="AR255" s="1376"/>
      <c r="AS255" s="1376"/>
      <c r="AT255" s="1376"/>
      <c r="AU255" s="1376"/>
      <c r="AV255" s="1511"/>
    </row>
    <row r="256" spans="1:48" ht="25.05" hidden="1" customHeight="1" x14ac:dyDescent="0.45">
      <c r="A256" s="508">
        <f t="shared" si="3"/>
        <v>241</v>
      </c>
      <c r="B256" s="509"/>
      <c r="C256" s="1378"/>
      <c r="D256" s="1373"/>
      <c r="E256" s="1373"/>
      <c r="F256" s="1373"/>
      <c r="G256" s="1373"/>
      <c r="H256" s="1373"/>
      <c r="I256" s="1373"/>
      <c r="J256" s="1373"/>
      <c r="K256" s="1373"/>
      <c r="L256" s="1373"/>
      <c r="M256" s="1373"/>
      <c r="N256" s="1373"/>
      <c r="O256" s="1379"/>
      <c r="P256" s="341"/>
      <c r="Q256" s="340"/>
      <c r="R256" s="1373"/>
      <c r="S256" s="1373"/>
      <c r="T256" s="1373"/>
      <c r="U256" s="1373"/>
      <c r="V256" s="1373"/>
      <c r="W256" s="1373"/>
      <c r="X256" s="1373"/>
      <c r="Y256" s="1373"/>
      <c r="Z256" s="1373"/>
      <c r="AA256" s="1373"/>
      <c r="AB256" s="1373"/>
      <c r="AC256" s="1373"/>
      <c r="AD256" s="1373"/>
      <c r="AE256" s="1373"/>
      <c r="AF256" s="1373"/>
      <c r="AG256" s="1373"/>
      <c r="AH256" s="1373"/>
      <c r="AI256" s="805"/>
      <c r="AJ256" s="1370"/>
      <c r="AK256" s="1371"/>
      <c r="AL256" s="1371"/>
      <c r="AM256" s="1371"/>
      <c r="AN256" s="1371"/>
      <c r="AO256" s="1371"/>
      <c r="AP256" s="1372"/>
      <c r="AQ256" s="1375"/>
      <c r="AR256" s="1376"/>
      <c r="AS256" s="1376"/>
      <c r="AT256" s="1376"/>
      <c r="AU256" s="1376"/>
      <c r="AV256" s="1511"/>
    </row>
    <row r="257" spans="1:48" ht="25.05" hidden="1" customHeight="1" x14ac:dyDescent="0.45">
      <c r="A257" s="508">
        <f t="shared" si="3"/>
        <v>242</v>
      </c>
      <c r="B257" s="509"/>
      <c r="C257" s="1378"/>
      <c r="D257" s="1373"/>
      <c r="E257" s="1373"/>
      <c r="F257" s="1373"/>
      <c r="G257" s="1373"/>
      <c r="H257" s="1373"/>
      <c r="I257" s="1373"/>
      <c r="J257" s="1373"/>
      <c r="K257" s="1373"/>
      <c r="L257" s="1373"/>
      <c r="M257" s="1373"/>
      <c r="N257" s="1373"/>
      <c r="O257" s="1379"/>
      <c r="P257" s="341"/>
      <c r="Q257" s="340"/>
      <c r="R257" s="1373"/>
      <c r="S257" s="1373"/>
      <c r="T257" s="1373"/>
      <c r="U257" s="1373"/>
      <c r="V257" s="1373"/>
      <c r="W257" s="1373"/>
      <c r="X257" s="1373"/>
      <c r="Y257" s="1373"/>
      <c r="Z257" s="1373"/>
      <c r="AA257" s="1373"/>
      <c r="AB257" s="1373"/>
      <c r="AC257" s="1373"/>
      <c r="AD257" s="1373"/>
      <c r="AE257" s="1373"/>
      <c r="AF257" s="1373"/>
      <c r="AG257" s="1373"/>
      <c r="AH257" s="1373"/>
      <c r="AI257" s="805"/>
      <c r="AJ257" s="1370"/>
      <c r="AK257" s="1371"/>
      <c r="AL257" s="1371"/>
      <c r="AM257" s="1371"/>
      <c r="AN257" s="1371"/>
      <c r="AO257" s="1371"/>
      <c r="AP257" s="1372"/>
      <c r="AQ257" s="1375"/>
      <c r="AR257" s="1376"/>
      <c r="AS257" s="1376"/>
      <c r="AT257" s="1376"/>
      <c r="AU257" s="1376"/>
      <c r="AV257" s="1511"/>
    </row>
    <row r="258" spans="1:48" ht="25.05" hidden="1" customHeight="1" x14ac:dyDescent="0.45">
      <c r="A258" s="508">
        <f t="shared" si="3"/>
        <v>243</v>
      </c>
      <c r="B258" s="509"/>
      <c r="C258" s="1378"/>
      <c r="D258" s="1373"/>
      <c r="E258" s="1373"/>
      <c r="F258" s="1373"/>
      <c r="G258" s="1373"/>
      <c r="H258" s="1373"/>
      <c r="I258" s="1373"/>
      <c r="J258" s="1373"/>
      <c r="K258" s="1373"/>
      <c r="L258" s="1373"/>
      <c r="M258" s="1373"/>
      <c r="N258" s="1373"/>
      <c r="O258" s="1379"/>
      <c r="P258" s="341"/>
      <c r="Q258" s="340"/>
      <c r="R258" s="1373"/>
      <c r="S258" s="1373"/>
      <c r="T258" s="1373"/>
      <c r="U258" s="1373"/>
      <c r="V258" s="1373"/>
      <c r="W258" s="1373"/>
      <c r="X258" s="1373"/>
      <c r="Y258" s="1373"/>
      <c r="Z258" s="1373"/>
      <c r="AA258" s="1373"/>
      <c r="AB258" s="1373"/>
      <c r="AC258" s="1373"/>
      <c r="AD258" s="1373"/>
      <c r="AE258" s="1373"/>
      <c r="AF258" s="1373"/>
      <c r="AG258" s="1373"/>
      <c r="AH258" s="1373"/>
      <c r="AI258" s="805"/>
      <c r="AJ258" s="1370"/>
      <c r="AK258" s="1371"/>
      <c r="AL258" s="1371"/>
      <c r="AM258" s="1371"/>
      <c r="AN258" s="1371"/>
      <c r="AO258" s="1371"/>
      <c r="AP258" s="1372"/>
      <c r="AQ258" s="1375"/>
      <c r="AR258" s="1376"/>
      <c r="AS258" s="1376"/>
      <c r="AT258" s="1376"/>
      <c r="AU258" s="1376"/>
      <c r="AV258" s="1511"/>
    </row>
    <row r="259" spans="1:48" ht="25.05" hidden="1" customHeight="1" x14ac:dyDescent="0.45">
      <c r="A259" s="508">
        <f t="shared" si="3"/>
        <v>244</v>
      </c>
      <c r="B259" s="509"/>
      <c r="C259" s="1378"/>
      <c r="D259" s="1373"/>
      <c r="E259" s="1373"/>
      <c r="F259" s="1373"/>
      <c r="G259" s="1373"/>
      <c r="H259" s="1373"/>
      <c r="I259" s="1373"/>
      <c r="J259" s="1373"/>
      <c r="K259" s="1373"/>
      <c r="L259" s="1373"/>
      <c r="M259" s="1373"/>
      <c r="N259" s="1373"/>
      <c r="O259" s="1379"/>
      <c r="P259" s="341"/>
      <c r="Q259" s="340"/>
      <c r="R259" s="1373"/>
      <c r="S259" s="1373"/>
      <c r="T259" s="1373"/>
      <c r="U259" s="1373"/>
      <c r="V259" s="1373"/>
      <c r="W259" s="1373"/>
      <c r="X259" s="1373"/>
      <c r="Y259" s="1373"/>
      <c r="Z259" s="1373"/>
      <c r="AA259" s="1373"/>
      <c r="AB259" s="1373"/>
      <c r="AC259" s="1373"/>
      <c r="AD259" s="1373"/>
      <c r="AE259" s="1373"/>
      <c r="AF259" s="1373"/>
      <c r="AG259" s="1373"/>
      <c r="AH259" s="1373"/>
      <c r="AI259" s="805"/>
      <c r="AJ259" s="1370"/>
      <c r="AK259" s="1371"/>
      <c r="AL259" s="1371"/>
      <c r="AM259" s="1371"/>
      <c r="AN259" s="1371"/>
      <c r="AO259" s="1371"/>
      <c r="AP259" s="1372"/>
      <c r="AQ259" s="1375"/>
      <c r="AR259" s="1376"/>
      <c r="AS259" s="1376"/>
      <c r="AT259" s="1376"/>
      <c r="AU259" s="1376"/>
      <c r="AV259" s="1511"/>
    </row>
    <row r="260" spans="1:48" ht="25.05" hidden="1" customHeight="1" x14ac:dyDescent="0.45">
      <c r="A260" s="508">
        <f t="shared" si="3"/>
        <v>245</v>
      </c>
      <c r="B260" s="509"/>
      <c r="C260" s="1378"/>
      <c r="D260" s="1373"/>
      <c r="E260" s="1373"/>
      <c r="F260" s="1373"/>
      <c r="G260" s="1373"/>
      <c r="H260" s="1373"/>
      <c r="I260" s="1373"/>
      <c r="J260" s="1373"/>
      <c r="K260" s="1373"/>
      <c r="L260" s="1373"/>
      <c r="M260" s="1373"/>
      <c r="N260" s="1373"/>
      <c r="O260" s="1379"/>
      <c r="P260" s="341"/>
      <c r="Q260" s="340"/>
      <c r="R260" s="1373"/>
      <c r="S260" s="1373"/>
      <c r="T260" s="1373"/>
      <c r="U260" s="1373"/>
      <c r="V260" s="1373"/>
      <c r="W260" s="1373"/>
      <c r="X260" s="1373"/>
      <c r="Y260" s="1373"/>
      <c r="Z260" s="1373"/>
      <c r="AA260" s="1373"/>
      <c r="AB260" s="1373"/>
      <c r="AC260" s="1373"/>
      <c r="AD260" s="1373"/>
      <c r="AE260" s="1373"/>
      <c r="AF260" s="1373"/>
      <c r="AG260" s="1373"/>
      <c r="AH260" s="1373"/>
      <c r="AI260" s="805"/>
      <c r="AJ260" s="1370"/>
      <c r="AK260" s="1371"/>
      <c r="AL260" s="1371"/>
      <c r="AM260" s="1371"/>
      <c r="AN260" s="1371"/>
      <c r="AO260" s="1371"/>
      <c r="AP260" s="1372"/>
      <c r="AQ260" s="1375"/>
      <c r="AR260" s="1376"/>
      <c r="AS260" s="1376"/>
      <c r="AT260" s="1376"/>
      <c r="AU260" s="1376"/>
      <c r="AV260" s="1511"/>
    </row>
    <row r="261" spans="1:48" ht="25.05" hidden="1" customHeight="1" x14ac:dyDescent="0.45">
      <c r="A261" s="508">
        <f t="shared" si="3"/>
        <v>246</v>
      </c>
      <c r="B261" s="509"/>
      <c r="C261" s="1378"/>
      <c r="D261" s="1373"/>
      <c r="E261" s="1373"/>
      <c r="F261" s="1373"/>
      <c r="G261" s="1373"/>
      <c r="H261" s="1373"/>
      <c r="I261" s="1373"/>
      <c r="J261" s="1373"/>
      <c r="K261" s="1373"/>
      <c r="L261" s="1373"/>
      <c r="M261" s="1373"/>
      <c r="N261" s="1373"/>
      <c r="O261" s="1379"/>
      <c r="P261" s="341"/>
      <c r="Q261" s="340"/>
      <c r="R261" s="1373"/>
      <c r="S261" s="1373"/>
      <c r="T261" s="1373"/>
      <c r="U261" s="1373"/>
      <c r="V261" s="1373"/>
      <c r="W261" s="1373"/>
      <c r="X261" s="1373"/>
      <c r="Y261" s="1373"/>
      <c r="Z261" s="1373"/>
      <c r="AA261" s="1373"/>
      <c r="AB261" s="1373"/>
      <c r="AC261" s="1373"/>
      <c r="AD261" s="1373"/>
      <c r="AE261" s="1373"/>
      <c r="AF261" s="1373"/>
      <c r="AG261" s="1373"/>
      <c r="AH261" s="1373"/>
      <c r="AI261" s="805"/>
      <c r="AJ261" s="1370"/>
      <c r="AK261" s="1371"/>
      <c r="AL261" s="1371"/>
      <c r="AM261" s="1371"/>
      <c r="AN261" s="1371"/>
      <c r="AO261" s="1371"/>
      <c r="AP261" s="1372"/>
      <c r="AQ261" s="1375"/>
      <c r="AR261" s="1376"/>
      <c r="AS261" s="1376"/>
      <c r="AT261" s="1376"/>
      <c r="AU261" s="1376"/>
      <c r="AV261" s="1511"/>
    </row>
    <row r="262" spans="1:48" ht="25.05" hidden="1" customHeight="1" x14ac:dyDescent="0.45">
      <c r="A262" s="508">
        <f t="shared" si="3"/>
        <v>247</v>
      </c>
      <c r="B262" s="509"/>
      <c r="C262" s="1378"/>
      <c r="D262" s="1373"/>
      <c r="E262" s="1373"/>
      <c r="F262" s="1373"/>
      <c r="G262" s="1373"/>
      <c r="H262" s="1373"/>
      <c r="I262" s="1373"/>
      <c r="J262" s="1373"/>
      <c r="K262" s="1373"/>
      <c r="L262" s="1373"/>
      <c r="M262" s="1373"/>
      <c r="N262" s="1373"/>
      <c r="O262" s="1379"/>
      <c r="P262" s="341"/>
      <c r="Q262" s="340"/>
      <c r="R262" s="1373"/>
      <c r="S262" s="1373"/>
      <c r="T262" s="1373"/>
      <c r="U262" s="1373"/>
      <c r="V262" s="1373"/>
      <c r="W262" s="1373"/>
      <c r="X262" s="1373"/>
      <c r="Y262" s="1373"/>
      <c r="Z262" s="1373"/>
      <c r="AA262" s="1373"/>
      <c r="AB262" s="1373"/>
      <c r="AC262" s="1373"/>
      <c r="AD262" s="1373"/>
      <c r="AE262" s="1373"/>
      <c r="AF262" s="1373"/>
      <c r="AG262" s="1373"/>
      <c r="AH262" s="1373"/>
      <c r="AI262" s="805"/>
      <c r="AJ262" s="1370"/>
      <c r="AK262" s="1371"/>
      <c r="AL262" s="1371"/>
      <c r="AM262" s="1371"/>
      <c r="AN262" s="1371"/>
      <c r="AO262" s="1371"/>
      <c r="AP262" s="1372"/>
      <c r="AQ262" s="1375"/>
      <c r="AR262" s="1376"/>
      <c r="AS262" s="1376"/>
      <c r="AT262" s="1376"/>
      <c r="AU262" s="1376"/>
      <c r="AV262" s="1511"/>
    </row>
    <row r="263" spans="1:48" ht="25.05" hidden="1" customHeight="1" x14ac:dyDescent="0.45">
      <c r="A263" s="508">
        <f t="shared" si="3"/>
        <v>248</v>
      </c>
      <c r="B263" s="509"/>
      <c r="C263" s="1378"/>
      <c r="D263" s="1373"/>
      <c r="E263" s="1373"/>
      <c r="F263" s="1373"/>
      <c r="G263" s="1373"/>
      <c r="H263" s="1373"/>
      <c r="I263" s="1373"/>
      <c r="J263" s="1373"/>
      <c r="K263" s="1373"/>
      <c r="L263" s="1373"/>
      <c r="M263" s="1373"/>
      <c r="N263" s="1373"/>
      <c r="O263" s="1379"/>
      <c r="P263" s="341"/>
      <c r="Q263" s="340"/>
      <c r="R263" s="1373"/>
      <c r="S263" s="1373"/>
      <c r="T263" s="1373"/>
      <c r="U263" s="1373"/>
      <c r="V263" s="1373"/>
      <c r="W263" s="1373"/>
      <c r="X263" s="1373"/>
      <c r="Y263" s="1373"/>
      <c r="Z263" s="1373"/>
      <c r="AA263" s="1373"/>
      <c r="AB263" s="1373"/>
      <c r="AC263" s="1373"/>
      <c r="AD263" s="1373"/>
      <c r="AE263" s="1373"/>
      <c r="AF263" s="1373"/>
      <c r="AG263" s="1373"/>
      <c r="AH263" s="1373"/>
      <c r="AI263" s="805"/>
      <c r="AJ263" s="1370"/>
      <c r="AK263" s="1371"/>
      <c r="AL263" s="1371"/>
      <c r="AM263" s="1371"/>
      <c r="AN263" s="1371"/>
      <c r="AO263" s="1371"/>
      <c r="AP263" s="1372"/>
      <c r="AQ263" s="1375"/>
      <c r="AR263" s="1376"/>
      <c r="AS263" s="1376"/>
      <c r="AT263" s="1376"/>
      <c r="AU263" s="1376"/>
      <c r="AV263" s="1511"/>
    </row>
    <row r="264" spans="1:48" ht="25.05" hidden="1" customHeight="1" x14ac:dyDescent="0.45">
      <c r="A264" s="508">
        <f t="shared" si="3"/>
        <v>249</v>
      </c>
      <c r="B264" s="509"/>
      <c r="C264" s="1378"/>
      <c r="D264" s="1373"/>
      <c r="E264" s="1373"/>
      <c r="F264" s="1373"/>
      <c r="G264" s="1373"/>
      <c r="H264" s="1373"/>
      <c r="I264" s="1373"/>
      <c r="J264" s="1373"/>
      <c r="K264" s="1373"/>
      <c r="L264" s="1373"/>
      <c r="M264" s="1373"/>
      <c r="N264" s="1373"/>
      <c r="O264" s="1379"/>
      <c r="P264" s="341"/>
      <c r="Q264" s="340"/>
      <c r="R264" s="1373"/>
      <c r="S264" s="1373"/>
      <c r="T264" s="1373"/>
      <c r="U264" s="1373"/>
      <c r="V264" s="1373"/>
      <c r="W264" s="1373"/>
      <c r="X264" s="1373"/>
      <c r="Y264" s="1373"/>
      <c r="Z264" s="1373"/>
      <c r="AA264" s="1373"/>
      <c r="AB264" s="1373"/>
      <c r="AC264" s="1373"/>
      <c r="AD264" s="1373"/>
      <c r="AE264" s="1373"/>
      <c r="AF264" s="1373"/>
      <c r="AG264" s="1373"/>
      <c r="AH264" s="1373"/>
      <c r="AI264" s="805"/>
      <c r="AJ264" s="1370"/>
      <c r="AK264" s="1371"/>
      <c r="AL264" s="1371"/>
      <c r="AM264" s="1371"/>
      <c r="AN264" s="1371"/>
      <c r="AO264" s="1371"/>
      <c r="AP264" s="1372"/>
      <c r="AQ264" s="1375"/>
      <c r="AR264" s="1376"/>
      <c r="AS264" s="1376"/>
      <c r="AT264" s="1376"/>
      <c r="AU264" s="1376"/>
      <c r="AV264" s="1511"/>
    </row>
    <row r="265" spans="1:48" ht="25.05" hidden="1" customHeight="1" x14ac:dyDescent="0.45">
      <c r="A265" s="508">
        <f t="shared" si="3"/>
        <v>250</v>
      </c>
      <c r="B265" s="509"/>
      <c r="C265" s="1378"/>
      <c r="D265" s="1373"/>
      <c r="E265" s="1373"/>
      <c r="F265" s="1373"/>
      <c r="G265" s="1373"/>
      <c r="H265" s="1373"/>
      <c r="I265" s="1373"/>
      <c r="J265" s="1373"/>
      <c r="K265" s="1373"/>
      <c r="L265" s="1373"/>
      <c r="M265" s="1373"/>
      <c r="N265" s="1373"/>
      <c r="O265" s="1379"/>
      <c r="P265" s="341"/>
      <c r="Q265" s="340"/>
      <c r="R265" s="1373"/>
      <c r="S265" s="1373"/>
      <c r="T265" s="1373"/>
      <c r="U265" s="1373"/>
      <c r="V265" s="1373"/>
      <c r="W265" s="1373"/>
      <c r="X265" s="1373"/>
      <c r="Y265" s="1373"/>
      <c r="Z265" s="1373"/>
      <c r="AA265" s="1373"/>
      <c r="AB265" s="1373"/>
      <c r="AC265" s="1373"/>
      <c r="AD265" s="1373"/>
      <c r="AE265" s="1373"/>
      <c r="AF265" s="1373"/>
      <c r="AG265" s="1373"/>
      <c r="AH265" s="1373"/>
      <c r="AI265" s="805"/>
      <c r="AJ265" s="1370"/>
      <c r="AK265" s="1371"/>
      <c r="AL265" s="1371"/>
      <c r="AM265" s="1371"/>
      <c r="AN265" s="1371"/>
      <c r="AO265" s="1371"/>
      <c r="AP265" s="1372"/>
      <c r="AQ265" s="1375"/>
      <c r="AR265" s="1376"/>
      <c r="AS265" s="1376"/>
      <c r="AT265" s="1376"/>
      <c r="AU265" s="1376"/>
      <c r="AV265" s="1511"/>
    </row>
    <row r="266" spans="1:48" ht="25.05" hidden="1" customHeight="1" x14ac:dyDescent="0.45">
      <c r="A266" s="508">
        <f t="shared" si="3"/>
        <v>251</v>
      </c>
      <c r="B266" s="509"/>
      <c r="C266" s="1378"/>
      <c r="D266" s="1373"/>
      <c r="E266" s="1373"/>
      <c r="F266" s="1373"/>
      <c r="G266" s="1373"/>
      <c r="H266" s="1373"/>
      <c r="I266" s="1373"/>
      <c r="J266" s="1373"/>
      <c r="K266" s="1373"/>
      <c r="L266" s="1373"/>
      <c r="M266" s="1373"/>
      <c r="N266" s="1373"/>
      <c r="O266" s="1379"/>
      <c r="P266" s="341"/>
      <c r="Q266" s="340"/>
      <c r="R266" s="1373"/>
      <c r="S266" s="1373"/>
      <c r="T266" s="1373"/>
      <c r="U266" s="1373"/>
      <c r="V266" s="1373"/>
      <c r="W266" s="1373"/>
      <c r="X266" s="1373"/>
      <c r="Y266" s="1373"/>
      <c r="Z266" s="1373"/>
      <c r="AA266" s="1373"/>
      <c r="AB266" s="1373"/>
      <c r="AC266" s="1373"/>
      <c r="AD266" s="1373"/>
      <c r="AE266" s="1373"/>
      <c r="AF266" s="1373"/>
      <c r="AG266" s="1373"/>
      <c r="AH266" s="1373"/>
      <c r="AI266" s="805"/>
      <c r="AJ266" s="1370"/>
      <c r="AK266" s="1371"/>
      <c r="AL266" s="1371"/>
      <c r="AM266" s="1371"/>
      <c r="AN266" s="1371"/>
      <c r="AO266" s="1371"/>
      <c r="AP266" s="1372"/>
      <c r="AQ266" s="1375"/>
      <c r="AR266" s="1376"/>
      <c r="AS266" s="1376"/>
      <c r="AT266" s="1376"/>
      <c r="AU266" s="1376"/>
      <c r="AV266" s="1511"/>
    </row>
    <row r="267" spans="1:48" ht="25.05" hidden="1" customHeight="1" x14ac:dyDescent="0.45">
      <c r="A267" s="508">
        <f t="shared" si="3"/>
        <v>252</v>
      </c>
      <c r="B267" s="509"/>
      <c r="C267" s="1378"/>
      <c r="D267" s="1373"/>
      <c r="E267" s="1373"/>
      <c r="F267" s="1373"/>
      <c r="G267" s="1373"/>
      <c r="H267" s="1373"/>
      <c r="I267" s="1373"/>
      <c r="J267" s="1373"/>
      <c r="K267" s="1373"/>
      <c r="L267" s="1373"/>
      <c r="M267" s="1373"/>
      <c r="N267" s="1373"/>
      <c r="O267" s="1379"/>
      <c r="P267" s="341"/>
      <c r="Q267" s="340"/>
      <c r="R267" s="1373"/>
      <c r="S267" s="1373"/>
      <c r="T267" s="1373"/>
      <c r="U267" s="1373"/>
      <c r="V267" s="1373"/>
      <c r="W267" s="1373"/>
      <c r="X267" s="1373"/>
      <c r="Y267" s="1373"/>
      <c r="Z267" s="1373"/>
      <c r="AA267" s="1373"/>
      <c r="AB267" s="1373"/>
      <c r="AC267" s="1373"/>
      <c r="AD267" s="1373"/>
      <c r="AE267" s="1373"/>
      <c r="AF267" s="1373"/>
      <c r="AG267" s="1373"/>
      <c r="AH267" s="1373"/>
      <c r="AI267" s="805"/>
      <c r="AJ267" s="1370"/>
      <c r="AK267" s="1371"/>
      <c r="AL267" s="1371"/>
      <c r="AM267" s="1371"/>
      <c r="AN267" s="1371"/>
      <c r="AO267" s="1371"/>
      <c r="AP267" s="1372"/>
      <c r="AQ267" s="1375"/>
      <c r="AR267" s="1376"/>
      <c r="AS267" s="1376"/>
      <c r="AT267" s="1376"/>
      <c r="AU267" s="1376"/>
      <c r="AV267" s="1511"/>
    </row>
    <row r="268" spans="1:48" ht="25.05" hidden="1" customHeight="1" x14ac:dyDescent="0.45">
      <c r="A268" s="508">
        <f t="shared" si="3"/>
        <v>253</v>
      </c>
      <c r="B268" s="509"/>
      <c r="C268" s="1378"/>
      <c r="D268" s="1373"/>
      <c r="E268" s="1373"/>
      <c r="F268" s="1373"/>
      <c r="G268" s="1373"/>
      <c r="H268" s="1373"/>
      <c r="I268" s="1373"/>
      <c r="J268" s="1373"/>
      <c r="K268" s="1373"/>
      <c r="L268" s="1373"/>
      <c r="M268" s="1373"/>
      <c r="N268" s="1373"/>
      <c r="O268" s="1379"/>
      <c r="P268" s="341"/>
      <c r="Q268" s="340"/>
      <c r="R268" s="1373"/>
      <c r="S268" s="1373"/>
      <c r="T268" s="1373"/>
      <c r="U268" s="1373"/>
      <c r="V268" s="1373"/>
      <c r="W268" s="1373"/>
      <c r="X268" s="1373"/>
      <c r="Y268" s="1373"/>
      <c r="Z268" s="1373"/>
      <c r="AA268" s="1373"/>
      <c r="AB268" s="1373"/>
      <c r="AC268" s="1373"/>
      <c r="AD268" s="1373"/>
      <c r="AE268" s="1373"/>
      <c r="AF268" s="1373"/>
      <c r="AG268" s="1373"/>
      <c r="AH268" s="1373"/>
      <c r="AI268" s="805"/>
      <c r="AJ268" s="1370"/>
      <c r="AK268" s="1371"/>
      <c r="AL268" s="1371"/>
      <c r="AM268" s="1371"/>
      <c r="AN268" s="1371"/>
      <c r="AO268" s="1371"/>
      <c r="AP268" s="1372"/>
      <c r="AQ268" s="1375"/>
      <c r="AR268" s="1376"/>
      <c r="AS268" s="1376"/>
      <c r="AT268" s="1376"/>
      <c r="AU268" s="1376"/>
      <c r="AV268" s="1511"/>
    </row>
    <row r="269" spans="1:48" ht="25.05" hidden="1" customHeight="1" x14ac:dyDescent="0.45">
      <c r="A269" s="508">
        <f t="shared" si="3"/>
        <v>254</v>
      </c>
      <c r="B269" s="509"/>
      <c r="C269" s="1378"/>
      <c r="D269" s="1373"/>
      <c r="E269" s="1373"/>
      <c r="F269" s="1373"/>
      <c r="G269" s="1373"/>
      <c r="H269" s="1373"/>
      <c r="I269" s="1373"/>
      <c r="J269" s="1373"/>
      <c r="K269" s="1373"/>
      <c r="L269" s="1373"/>
      <c r="M269" s="1373"/>
      <c r="N269" s="1373"/>
      <c r="O269" s="1379"/>
      <c r="P269" s="341"/>
      <c r="Q269" s="340"/>
      <c r="R269" s="1373"/>
      <c r="S269" s="1373"/>
      <c r="T269" s="1373"/>
      <c r="U269" s="1373"/>
      <c r="V269" s="1373"/>
      <c r="W269" s="1373"/>
      <c r="X269" s="1373"/>
      <c r="Y269" s="1373"/>
      <c r="Z269" s="1373"/>
      <c r="AA269" s="1373"/>
      <c r="AB269" s="1373"/>
      <c r="AC269" s="1373"/>
      <c r="AD269" s="1373"/>
      <c r="AE269" s="1373"/>
      <c r="AF269" s="1373"/>
      <c r="AG269" s="1373"/>
      <c r="AH269" s="1373"/>
      <c r="AI269" s="805"/>
      <c r="AJ269" s="1370"/>
      <c r="AK269" s="1371"/>
      <c r="AL269" s="1371"/>
      <c r="AM269" s="1371"/>
      <c r="AN269" s="1371"/>
      <c r="AO269" s="1371"/>
      <c r="AP269" s="1372"/>
      <c r="AQ269" s="1375"/>
      <c r="AR269" s="1376"/>
      <c r="AS269" s="1376"/>
      <c r="AT269" s="1376"/>
      <c r="AU269" s="1376"/>
      <c r="AV269" s="1511"/>
    </row>
    <row r="270" spans="1:48" ht="25.05" hidden="1" customHeight="1" x14ac:dyDescent="0.45">
      <c r="A270" s="508">
        <f t="shared" si="3"/>
        <v>255</v>
      </c>
      <c r="B270" s="509"/>
      <c r="C270" s="1378"/>
      <c r="D270" s="1373"/>
      <c r="E270" s="1373"/>
      <c r="F270" s="1373"/>
      <c r="G270" s="1373"/>
      <c r="H270" s="1373"/>
      <c r="I270" s="1373"/>
      <c r="J270" s="1373"/>
      <c r="K270" s="1373"/>
      <c r="L270" s="1373"/>
      <c r="M270" s="1373"/>
      <c r="N270" s="1373"/>
      <c r="O270" s="1379"/>
      <c r="P270" s="341"/>
      <c r="Q270" s="340"/>
      <c r="R270" s="1373"/>
      <c r="S270" s="1373"/>
      <c r="T270" s="1373"/>
      <c r="U270" s="1373"/>
      <c r="V270" s="1373"/>
      <c r="W270" s="1373"/>
      <c r="X270" s="1373"/>
      <c r="Y270" s="1373"/>
      <c r="Z270" s="1373"/>
      <c r="AA270" s="1373"/>
      <c r="AB270" s="1373"/>
      <c r="AC270" s="1373"/>
      <c r="AD270" s="1373"/>
      <c r="AE270" s="1373"/>
      <c r="AF270" s="1373"/>
      <c r="AG270" s="1373"/>
      <c r="AH270" s="1373"/>
      <c r="AI270" s="805"/>
      <c r="AJ270" s="1370"/>
      <c r="AK270" s="1371"/>
      <c r="AL270" s="1371"/>
      <c r="AM270" s="1371"/>
      <c r="AN270" s="1371"/>
      <c r="AO270" s="1371"/>
      <c r="AP270" s="1372"/>
      <c r="AQ270" s="1375"/>
      <c r="AR270" s="1376"/>
      <c r="AS270" s="1376"/>
      <c r="AT270" s="1376"/>
      <c r="AU270" s="1376"/>
      <c r="AV270" s="1511"/>
    </row>
    <row r="271" spans="1:48" ht="25.05" hidden="1" customHeight="1" x14ac:dyDescent="0.45">
      <c r="A271" s="508">
        <f t="shared" si="3"/>
        <v>256</v>
      </c>
      <c r="B271" s="509"/>
      <c r="C271" s="1378"/>
      <c r="D271" s="1373"/>
      <c r="E271" s="1373"/>
      <c r="F271" s="1373"/>
      <c r="G271" s="1373"/>
      <c r="H271" s="1373"/>
      <c r="I271" s="1373"/>
      <c r="J271" s="1373"/>
      <c r="K271" s="1373"/>
      <c r="L271" s="1373"/>
      <c r="M271" s="1373"/>
      <c r="N271" s="1373"/>
      <c r="O271" s="1379"/>
      <c r="P271" s="341"/>
      <c r="Q271" s="340"/>
      <c r="R271" s="1373"/>
      <c r="S271" s="1373"/>
      <c r="T271" s="1373"/>
      <c r="U271" s="1373"/>
      <c r="V271" s="1373"/>
      <c r="W271" s="1373"/>
      <c r="X271" s="1373"/>
      <c r="Y271" s="1373"/>
      <c r="Z271" s="1373"/>
      <c r="AA271" s="1373"/>
      <c r="AB271" s="1373"/>
      <c r="AC271" s="1373"/>
      <c r="AD271" s="1373"/>
      <c r="AE271" s="1373"/>
      <c r="AF271" s="1373"/>
      <c r="AG271" s="1373"/>
      <c r="AH271" s="1373"/>
      <c r="AI271" s="805"/>
      <c r="AJ271" s="1370"/>
      <c r="AK271" s="1371"/>
      <c r="AL271" s="1371"/>
      <c r="AM271" s="1371"/>
      <c r="AN271" s="1371"/>
      <c r="AO271" s="1371"/>
      <c r="AP271" s="1372"/>
      <c r="AQ271" s="1375"/>
      <c r="AR271" s="1376"/>
      <c r="AS271" s="1376"/>
      <c r="AT271" s="1376"/>
      <c r="AU271" s="1376"/>
      <c r="AV271" s="1511"/>
    </row>
    <row r="272" spans="1:48" ht="25.05" hidden="1" customHeight="1" x14ac:dyDescent="0.45">
      <c r="A272" s="508">
        <f t="shared" si="3"/>
        <v>257</v>
      </c>
      <c r="B272" s="509"/>
      <c r="C272" s="1378"/>
      <c r="D272" s="1373"/>
      <c r="E272" s="1373"/>
      <c r="F272" s="1373"/>
      <c r="G272" s="1373"/>
      <c r="H272" s="1373"/>
      <c r="I272" s="1373"/>
      <c r="J272" s="1373"/>
      <c r="K272" s="1373"/>
      <c r="L272" s="1373"/>
      <c r="M272" s="1373"/>
      <c r="N272" s="1373"/>
      <c r="O272" s="1379"/>
      <c r="P272" s="341"/>
      <c r="Q272" s="340"/>
      <c r="R272" s="1373"/>
      <c r="S272" s="1373"/>
      <c r="T272" s="1373"/>
      <c r="U272" s="1373"/>
      <c r="V272" s="1373"/>
      <c r="W272" s="1373"/>
      <c r="X272" s="1373"/>
      <c r="Y272" s="1373"/>
      <c r="Z272" s="1373"/>
      <c r="AA272" s="1373"/>
      <c r="AB272" s="1373"/>
      <c r="AC272" s="1373"/>
      <c r="AD272" s="1373"/>
      <c r="AE272" s="1373"/>
      <c r="AF272" s="1373"/>
      <c r="AG272" s="1373"/>
      <c r="AH272" s="1373"/>
      <c r="AI272" s="805"/>
      <c r="AJ272" s="1370"/>
      <c r="AK272" s="1371"/>
      <c r="AL272" s="1371"/>
      <c r="AM272" s="1371"/>
      <c r="AN272" s="1371"/>
      <c r="AO272" s="1371"/>
      <c r="AP272" s="1372"/>
      <c r="AQ272" s="1375"/>
      <c r="AR272" s="1376"/>
      <c r="AS272" s="1376"/>
      <c r="AT272" s="1376"/>
      <c r="AU272" s="1376"/>
      <c r="AV272" s="1511"/>
    </row>
    <row r="273" spans="1:48" ht="25.05" hidden="1" customHeight="1" x14ac:dyDescent="0.45">
      <c r="A273" s="508">
        <f t="shared" si="3"/>
        <v>258</v>
      </c>
      <c r="B273" s="509"/>
      <c r="C273" s="1378"/>
      <c r="D273" s="1373"/>
      <c r="E273" s="1373"/>
      <c r="F273" s="1373"/>
      <c r="G273" s="1373"/>
      <c r="H273" s="1373"/>
      <c r="I273" s="1373"/>
      <c r="J273" s="1373"/>
      <c r="K273" s="1373"/>
      <c r="L273" s="1373"/>
      <c r="M273" s="1373"/>
      <c r="N273" s="1373"/>
      <c r="O273" s="1379"/>
      <c r="P273" s="341"/>
      <c r="Q273" s="340"/>
      <c r="R273" s="1373"/>
      <c r="S273" s="1373"/>
      <c r="T273" s="1373"/>
      <c r="U273" s="1373"/>
      <c r="V273" s="1373"/>
      <c r="W273" s="1373"/>
      <c r="X273" s="1373"/>
      <c r="Y273" s="1373"/>
      <c r="Z273" s="1373"/>
      <c r="AA273" s="1373"/>
      <c r="AB273" s="1373"/>
      <c r="AC273" s="1373"/>
      <c r="AD273" s="1373"/>
      <c r="AE273" s="1373"/>
      <c r="AF273" s="1373"/>
      <c r="AG273" s="1373"/>
      <c r="AH273" s="1373"/>
      <c r="AI273" s="805"/>
      <c r="AJ273" s="1370"/>
      <c r="AK273" s="1371"/>
      <c r="AL273" s="1371"/>
      <c r="AM273" s="1371"/>
      <c r="AN273" s="1371"/>
      <c r="AO273" s="1371"/>
      <c r="AP273" s="1372"/>
      <c r="AQ273" s="1375"/>
      <c r="AR273" s="1376"/>
      <c r="AS273" s="1376"/>
      <c r="AT273" s="1376"/>
      <c r="AU273" s="1376"/>
      <c r="AV273" s="1511"/>
    </row>
    <row r="274" spans="1:48" ht="25.05" hidden="1" customHeight="1" x14ac:dyDescent="0.45">
      <c r="A274" s="508">
        <f t="shared" ref="A274:A337" si="4">+A273+1</f>
        <v>259</v>
      </c>
      <c r="B274" s="509"/>
      <c r="C274" s="1378"/>
      <c r="D274" s="1373"/>
      <c r="E274" s="1373"/>
      <c r="F274" s="1373"/>
      <c r="G274" s="1373"/>
      <c r="H274" s="1373"/>
      <c r="I274" s="1373"/>
      <c r="J274" s="1373"/>
      <c r="K274" s="1373"/>
      <c r="L274" s="1373"/>
      <c r="M274" s="1373"/>
      <c r="N274" s="1373"/>
      <c r="O274" s="1379"/>
      <c r="P274" s="341"/>
      <c r="Q274" s="340"/>
      <c r="R274" s="1373"/>
      <c r="S274" s="1373"/>
      <c r="T274" s="1373"/>
      <c r="U274" s="1373"/>
      <c r="V274" s="1373"/>
      <c r="W274" s="1373"/>
      <c r="X274" s="1373"/>
      <c r="Y274" s="1373"/>
      <c r="Z274" s="1373"/>
      <c r="AA274" s="1373"/>
      <c r="AB274" s="1373"/>
      <c r="AC274" s="1373"/>
      <c r="AD274" s="1373"/>
      <c r="AE274" s="1373"/>
      <c r="AF274" s="1373"/>
      <c r="AG274" s="1373"/>
      <c r="AH274" s="1373"/>
      <c r="AI274" s="805"/>
      <c r="AJ274" s="1370"/>
      <c r="AK274" s="1371"/>
      <c r="AL274" s="1371"/>
      <c r="AM274" s="1371"/>
      <c r="AN274" s="1371"/>
      <c r="AO274" s="1371"/>
      <c r="AP274" s="1372"/>
      <c r="AQ274" s="1375"/>
      <c r="AR274" s="1376"/>
      <c r="AS274" s="1376"/>
      <c r="AT274" s="1376"/>
      <c r="AU274" s="1376"/>
      <c r="AV274" s="1511"/>
    </row>
    <row r="275" spans="1:48" ht="25.05" hidden="1" customHeight="1" x14ac:dyDescent="0.45">
      <c r="A275" s="508">
        <f t="shared" si="4"/>
        <v>260</v>
      </c>
      <c r="B275" s="509"/>
      <c r="C275" s="1378"/>
      <c r="D275" s="1373"/>
      <c r="E275" s="1373"/>
      <c r="F275" s="1373"/>
      <c r="G275" s="1373"/>
      <c r="H275" s="1373"/>
      <c r="I275" s="1373"/>
      <c r="J275" s="1373"/>
      <c r="K275" s="1373"/>
      <c r="L275" s="1373"/>
      <c r="M275" s="1373"/>
      <c r="N275" s="1373"/>
      <c r="O275" s="1379"/>
      <c r="P275" s="341"/>
      <c r="Q275" s="340"/>
      <c r="R275" s="1373"/>
      <c r="S275" s="1373"/>
      <c r="T275" s="1373"/>
      <c r="U275" s="1373"/>
      <c r="V275" s="1373"/>
      <c r="W275" s="1373"/>
      <c r="X275" s="1373"/>
      <c r="Y275" s="1373"/>
      <c r="Z275" s="1373"/>
      <c r="AA275" s="1373"/>
      <c r="AB275" s="1373"/>
      <c r="AC275" s="1373"/>
      <c r="AD275" s="1373"/>
      <c r="AE275" s="1373"/>
      <c r="AF275" s="1373"/>
      <c r="AG275" s="1373"/>
      <c r="AH275" s="1373"/>
      <c r="AI275" s="805"/>
      <c r="AJ275" s="1370"/>
      <c r="AK275" s="1371"/>
      <c r="AL275" s="1371"/>
      <c r="AM275" s="1371"/>
      <c r="AN275" s="1371"/>
      <c r="AO275" s="1371"/>
      <c r="AP275" s="1372"/>
      <c r="AQ275" s="1375"/>
      <c r="AR275" s="1376"/>
      <c r="AS275" s="1376"/>
      <c r="AT275" s="1376"/>
      <c r="AU275" s="1376"/>
      <c r="AV275" s="1511"/>
    </row>
    <row r="276" spans="1:48" ht="25.05" hidden="1" customHeight="1" x14ac:dyDescent="0.45">
      <c r="A276" s="508">
        <f t="shared" si="4"/>
        <v>261</v>
      </c>
      <c r="B276" s="509"/>
      <c r="C276" s="1378"/>
      <c r="D276" s="1373"/>
      <c r="E276" s="1373"/>
      <c r="F276" s="1373"/>
      <c r="G276" s="1373"/>
      <c r="H276" s="1373"/>
      <c r="I276" s="1373"/>
      <c r="J276" s="1373"/>
      <c r="K276" s="1373"/>
      <c r="L276" s="1373"/>
      <c r="M276" s="1373"/>
      <c r="N276" s="1373"/>
      <c r="O276" s="1379"/>
      <c r="P276" s="341"/>
      <c r="Q276" s="340"/>
      <c r="R276" s="1373"/>
      <c r="S276" s="1373"/>
      <c r="T276" s="1373"/>
      <c r="U276" s="1373"/>
      <c r="V276" s="1373"/>
      <c r="W276" s="1373"/>
      <c r="X276" s="1373"/>
      <c r="Y276" s="1373"/>
      <c r="Z276" s="1373"/>
      <c r="AA276" s="1373"/>
      <c r="AB276" s="1373"/>
      <c r="AC276" s="1373"/>
      <c r="AD276" s="1373"/>
      <c r="AE276" s="1373"/>
      <c r="AF276" s="1373"/>
      <c r="AG276" s="1373"/>
      <c r="AH276" s="1373"/>
      <c r="AI276" s="805"/>
      <c r="AJ276" s="1370"/>
      <c r="AK276" s="1371"/>
      <c r="AL276" s="1371"/>
      <c r="AM276" s="1371"/>
      <c r="AN276" s="1371"/>
      <c r="AO276" s="1371"/>
      <c r="AP276" s="1372"/>
      <c r="AQ276" s="1375"/>
      <c r="AR276" s="1376"/>
      <c r="AS276" s="1376"/>
      <c r="AT276" s="1376"/>
      <c r="AU276" s="1376"/>
      <c r="AV276" s="1511"/>
    </row>
    <row r="277" spans="1:48" ht="25.05" hidden="1" customHeight="1" x14ac:dyDescent="0.45">
      <c r="A277" s="508">
        <f t="shared" si="4"/>
        <v>262</v>
      </c>
      <c r="B277" s="509"/>
      <c r="C277" s="1378"/>
      <c r="D277" s="1373"/>
      <c r="E277" s="1373"/>
      <c r="F277" s="1373"/>
      <c r="G277" s="1373"/>
      <c r="H277" s="1373"/>
      <c r="I277" s="1373"/>
      <c r="J277" s="1373"/>
      <c r="K277" s="1373"/>
      <c r="L277" s="1373"/>
      <c r="M277" s="1373"/>
      <c r="N277" s="1373"/>
      <c r="O277" s="1379"/>
      <c r="P277" s="341"/>
      <c r="Q277" s="340"/>
      <c r="R277" s="1373"/>
      <c r="S277" s="1373"/>
      <c r="T277" s="1373"/>
      <c r="U277" s="1373"/>
      <c r="V277" s="1373"/>
      <c r="W277" s="1373"/>
      <c r="X277" s="1373"/>
      <c r="Y277" s="1373"/>
      <c r="Z277" s="1373"/>
      <c r="AA277" s="1373"/>
      <c r="AB277" s="1373"/>
      <c r="AC277" s="1373"/>
      <c r="AD277" s="1373"/>
      <c r="AE277" s="1373"/>
      <c r="AF277" s="1373"/>
      <c r="AG277" s="1373"/>
      <c r="AH277" s="1373"/>
      <c r="AI277" s="805"/>
      <c r="AJ277" s="1370"/>
      <c r="AK277" s="1371"/>
      <c r="AL277" s="1371"/>
      <c r="AM277" s="1371"/>
      <c r="AN277" s="1371"/>
      <c r="AO277" s="1371"/>
      <c r="AP277" s="1372"/>
      <c r="AQ277" s="1375"/>
      <c r="AR277" s="1376"/>
      <c r="AS277" s="1376"/>
      <c r="AT277" s="1376"/>
      <c r="AU277" s="1376"/>
      <c r="AV277" s="1511"/>
    </row>
    <row r="278" spans="1:48" ht="25.05" hidden="1" customHeight="1" x14ac:dyDescent="0.45">
      <c r="A278" s="508">
        <f t="shared" si="4"/>
        <v>263</v>
      </c>
      <c r="B278" s="509"/>
      <c r="C278" s="1378"/>
      <c r="D278" s="1373"/>
      <c r="E278" s="1373"/>
      <c r="F278" s="1373"/>
      <c r="G278" s="1373"/>
      <c r="H278" s="1373"/>
      <c r="I278" s="1373"/>
      <c r="J278" s="1373"/>
      <c r="K278" s="1373"/>
      <c r="L278" s="1373"/>
      <c r="M278" s="1373"/>
      <c r="N278" s="1373"/>
      <c r="O278" s="1379"/>
      <c r="P278" s="341"/>
      <c r="Q278" s="340"/>
      <c r="R278" s="1373"/>
      <c r="S278" s="1373"/>
      <c r="T278" s="1373"/>
      <c r="U278" s="1373"/>
      <c r="V278" s="1373"/>
      <c r="W278" s="1373"/>
      <c r="X278" s="1373"/>
      <c r="Y278" s="1373"/>
      <c r="Z278" s="1373"/>
      <c r="AA278" s="1373"/>
      <c r="AB278" s="1373"/>
      <c r="AC278" s="1373"/>
      <c r="AD278" s="1373"/>
      <c r="AE278" s="1373"/>
      <c r="AF278" s="1373"/>
      <c r="AG278" s="1373"/>
      <c r="AH278" s="1373"/>
      <c r="AI278" s="805"/>
      <c r="AJ278" s="1370"/>
      <c r="AK278" s="1371"/>
      <c r="AL278" s="1371"/>
      <c r="AM278" s="1371"/>
      <c r="AN278" s="1371"/>
      <c r="AO278" s="1371"/>
      <c r="AP278" s="1372"/>
      <c r="AQ278" s="1375"/>
      <c r="AR278" s="1376"/>
      <c r="AS278" s="1376"/>
      <c r="AT278" s="1376"/>
      <c r="AU278" s="1376"/>
      <c r="AV278" s="1511"/>
    </row>
    <row r="279" spans="1:48" ht="25.05" hidden="1" customHeight="1" x14ac:dyDescent="0.45">
      <c r="A279" s="508">
        <f t="shared" si="4"/>
        <v>264</v>
      </c>
      <c r="B279" s="509"/>
      <c r="C279" s="1378"/>
      <c r="D279" s="1373"/>
      <c r="E279" s="1373"/>
      <c r="F279" s="1373"/>
      <c r="G279" s="1373"/>
      <c r="H279" s="1373"/>
      <c r="I279" s="1373"/>
      <c r="J279" s="1373"/>
      <c r="K279" s="1373"/>
      <c r="L279" s="1373"/>
      <c r="M279" s="1373"/>
      <c r="N279" s="1373"/>
      <c r="O279" s="1379"/>
      <c r="P279" s="341"/>
      <c r="Q279" s="340"/>
      <c r="R279" s="1373"/>
      <c r="S279" s="1373"/>
      <c r="T279" s="1373"/>
      <c r="U279" s="1373"/>
      <c r="V279" s="1373"/>
      <c r="W279" s="1373"/>
      <c r="X279" s="1373"/>
      <c r="Y279" s="1373"/>
      <c r="Z279" s="1373"/>
      <c r="AA279" s="1373"/>
      <c r="AB279" s="1373"/>
      <c r="AC279" s="1373"/>
      <c r="AD279" s="1373"/>
      <c r="AE279" s="1373"/>
      <c r="AF279" s="1373"/>
      <c r="AG279" s="1373"/>
      <c r="AH279" s="1373"/>
      <c r="AI279" s="805"/>
      <c r="AJ279" s="1370"/>
      <c r="AK279" s="1371"/>
      <c r="AL279" s="1371"/>
      <c r="AM279" s="1371"/>
      <c r="AN279" s="1371"/>
      <c r="AO279" s="1371"/>
      <c r="AP279" s="1372"/>
      <c r="AQ279" s="1375"/>
      <c r="AR279" s="1376"/>
      <c r="AS279" s="1376"/>
      <c r="AT279" s="1376"/>
      <c r="AU279" s="1376"/>
      <c r="AV279" s="1511"/>
    </row>
    <row r="280" spans="1:48" ht="25.05" hidden="1" customHeight="1" x14ac:dyDescent="0.45">
      <c r="A280" s="508">
        <f t="shared" si="4"/>
        <v>265</v>
      </c>
      <c r="B280" s="509"/>
      <c r="C280" s="1378"/>
      <c r="D280" s="1373"/>
      <c r="E280" s="1373"/>
      <c r="F280" s="1373"/>
      <c r="G280" s="1373"/>
      <c r="H280" s="1373"/>
      <c r="I280" s="1373"/>
      <c r="J280" s="1373"/>
      <c r="K280" s="1373"/>
      <c r="L280" s="1373"/>
      <c r="M280" s="1373"/>
      <c r="N280" s="1373"/>
      <c r="O280" s="1379"/>
      <c r="P280" s="341"/>
      <c r="Q280" s="340"/>
      <c r="R280" s="1373"/>
      <c r="S280" s="1373"/>
      <c r="T280" s="1373"/>
      <c r="U280" s="1373"/>
      <c r="V280" s="1373"/>
      <c r="W280" s="1373"/>
      <c r="X280" s="1373"/>
      <c r="Y280" s="1373"/>
      <c r="Z280" s="1373"/>
      <c r="AA280" s="1373"/>
      <c r="AB280" s="1373"/>
      <c r="AC280" s="1373"/>
      <c r="AD280" s="1373"/>
      <c r="AE280" s="1373"/>
      <c r="AF280" s="1373"/>
      <c r="AG280" s="1373"/>
      <c r="AH280" s="1373"/>
      <c r="AI280" s="805"/>
      <c r="AJ280" s="1370"/>
      <c r="AK280" s="1371"/>
      <c r="AL280" s="1371"/>
      <c r="AM280" s="1371"/>
      <c r="AN280" s="1371"/>
      <c r="AO280" s="1371"/>
      <c r="AP280" s="1372"/>
      <c r="AQ280" s="1375"/>
      <c r="AR280" s="1376"/>
      <c r="AS280" s="1376"/>
      <c r="AT280" s="1376"/>
      <c r="AU280" s="1376"/>
      <c r="AV280" s="1511"/>
    </row>
    <row r="281" spans="1:48" ht="25.05" hidden="1" customHeight="1" x14ac:dyDescent="0.45">
      <c r="A281" s="508">
        <f t="shared" si="4"/>
        <v>266</v>
      </c>
      <c r="B281" s="509"/>
      <c r="C281" s="1378"/>
      <c r="D281" s="1373"/>
      <c r="E281" s="1373"/>
      <c r="F281" s="1373"/>
      <c r="G281" s="1373"/>
      <c r="H281" s="1373"/>
      <c r="I281" s="1373"/>
      <c r="J281" s="1373"/>
      <c r="K281" s="1373"/>
      <c r="L281" s="1373"/>
      <c r="M281" s="1373"/>
      <c r="N281" s="1373"/>
      <c r="O281" s="1379"/>
      <c r="P281" s="341"/>
      <c r="Q281" s="340"/>
      <c r="R281" s="1373"/>
      <c r="S281" s="1373"/>
      <c r="T281" s="1373"/>
      <c r="U281" s="1373"/>
      <c r="V281" s="1373"/>
      <c r="W281" s="1373"/>
      <c r="X281" s="1373"/>
      <c r="Y281" s="1373"/>
      <c r="Z281" s="1373"/>
      <c r="AA281" s="1373"/>
      <c r="AB281" s="1373"/>
      <c r="AC281" s="1373"/>
      <c r="AD281" s="1373"/>
      <c r="AE281" s="1373"/>
      <c r="AF281" s="1373"/>
      <c r="AG281" s="1373"/>
      <c r="AH281" s="1373"/>
      <c r="AI281" s="805"/>
      <c r="AJ281" s="1370"/>
      <c r="AK281" s="1371"/>
      <c r="AL281" s="1371"/>
      <c r="AM281" s="1371"/>
      <c r="AN281" s="1371"/>
      <c r="AO281" s="1371"/>
      <c r="AP281" s="1372"/>
      <c r="AQ281" s="1375"/>
      <c r="AR281" s="1376"/>
      <c r="AS281" s="1376"/>
      <c r="AT281" s="1376"/>
      <c r="AU281" s="1376"/>
      <c r="AV281" s="1511"/>
    </row>
    <row r="282" spans="1:48" ht="25.05" hidden="1" customHeight="1" x14ac:dyDescent="0.45">
      <c r="A282" s="508">
        <f t="shared" si="4"/>
        <v>267</v>
      </c>
      <c r="B282" s="509"/>
      <c r="C282" s="1378"/>
      <c r="D282" s="1373"/>
      <c r="E282" s="1373"/>
      <c r="F282" s="1373"/>
      <c r="G282" s="1373"/>
      <c r="H282" s="1373"/>
      <c r="I282" s="1373"/>
      <c r="J282" s="1373"/>
      <c r="K282" s="1373"/>
      <c r="L282" s="1373"/>
      <c r="M282" s="1373"/>
      <c r="N282" s="1373"/>
      <c r="O282" s="1379"/>
      <c r="P282" s="341"/>
      <c r="Q282" s="340"/>
      <c r="R282" s="1373"/>
      <c r="S282" s="1373"/>
      <c r="T282" s="1373"/>
      <c r="U282" s="1373"/>
      <c r="V282" s="1373"/>
      <c r="W282" s="1373"/>
      <c r="X282" s="1373"/>
      <c r="Y282" s="1373"/>
      <c r="Z282" s="1373"/>
      <c r="AA282" s="1373"/>
      <c r="AB282" s="1373"/>
      <c r="AC282" s="1373"/>
      <c r="AD282" s="1373"/>
      <c r="AE282" s="1373"/>
      <c r="AF282" s="1373"/>
      <c r="AG282" s="1373"/>
      <c r="AH282" s="1373"/>
      <c r="AI282" s="805"/>
      <c r="AJ282" s="1370"/>
      <c r="AK282" s="1371"/>
      <c r="AL282" s="1371"/>
      <c r="AM282" s="1371"/>
      <c r="AN282" s="1371"/>
      <c r="AO282" s="1371"/>
      <c r="AP282" s="1372"/>
      <c r="AQ282" s="1375"/>
      <c r="AR282" s="1376"/>
      <c r="AS282" s="1376"/>
      <c r="AT282" s="1376"/>
      <c r="AU282" s="1376"/>
      <c r="AV282" s="1511"/>
    </row>
    <row r="283" spans="1:48" ht="25.05" hidden="1" customHeight="1" x14ac:dyDescent="0.45">
      <c r="A283" s="508">
        <f t="shared" si="4"/>
        <v>268</v>
      </c>
      <c r="B283" s="509"/>
      <c r="C283" s="1378"/>
      <c r="D283" s="1373"/>
      <c r="E283" s="1373"/>
      <c r="F283" s="1373"/>
      <c r="G283" s="1373"/>
      <c r="H283" s="1373"/>
      <c r="I283" s="1373"/>
      <c r="J283" s="1373"/>
      <c r="K283" s="1373"/>
      <c r="L283" s="1373"/>
      <c r="M283" s="1373"/>
      <c r="N283" s="1373"/>
      <c r="O283" s="1379"/>
      <c r="P283" s="341"/>
      <c r="Q283" s="340"/>
      <c r="R283" s="1373"/>
      <c r="S283" s="1373"/>
      <c r="T283" s="1373"/>
      <c r="U283" s="1373"/>
      <c r="V283" s="1373"/>
      <c r="W283" s="1373"/>
      <c r="X283" s="1373"/>
      <c r="Y283" s="1373"/>
      <c r="Z283" s="1373"/>
      <c r="AA283" s="1373"/>
      <c r="AB283" s="1373"/>
      <c r="AC283" s="1373"/>
      <c r="AD283" s="1373"/>
      <c r="AE283" s="1373"/>
      <c r="AF283" s="1373"/>
      <c r="AG283" s="1373"/>
      <c r="AH283" s="1373"/>
      <c r="AI283" s="805"/>
      <c r="AJ283" s="1370"/>
      <c r="AK283" s="1371"/>
      <c r="AL283" s="1371"/>
      <c r="AM283" s="1371"/>
      <c r="AN283" s="1371"/>
      <c r="AO283" s="1371"/>
      <c r="AP283" s="1372"/>
      <c r="AQ283" s="1375"/>
      <c r="AR283" s="1376"/>
      <c r="AS283" s="1376"/>
      <c r="AT283" s="1376"/>
      <c r="AU283" s="1376"/>
      <c r="AV283" s="1511"/>
    </row>
    <row r="284" spans="1:48" ht="25.05" hidden="1" customHeight="1" x14ac:dyDescent="0.45">
      <c r="A284" s="508">
        <f t="shared" si="4"/>
        <v>269</v>
      </c>
      <c r="B284" s="509"/>
      <c r="C284" s="1378"/>
      <c r="D284" s="1373"/>
      <c r="E284" s="1373"/>
      <c r="F284" s="1373"/>
      <c r="G284" s="1373"/>
      <c r="H284" s="1373"/>
      <c r="I284" s="1373"/>
      <c r="J284" s="1373"/>
      <c r="K284" s="1373"/>
      <c r="L284" s="1373"/>
      <c r="M284" s="1373"/>
      <c r="N284" s="1373"/>
      <c r="O284" s="1379"/>
      <c r="P284" s="341"/>
      <c r="Q284" s="340"/>
      <c r="R284" s="1373"/>
      <c r="S284" s="1373"/>
      <c r="T284" s="1373"/>
      <c r="U284" s="1373"/>
      <c r="V284" s="1373"/>
      <c r="W284" s="1373"/>
      <c r="X284" s="1373"/>
      <c r="Y284" s="1373"/>
      <c r="Z284" s="1373"/>
      <c r="AA284" s="1373"/>
      <c r="AB284" s="1373"/>
      <c r="AC284" s="1373"/>
      <c r="AD284" s="1373"/>
      <c r="AE284" s="1373"/>
      <c r="AF284" s="1373"/>
      <c r="AG284" s="1373"/>
      <c r="AH284" s="1373"/>
      <c r="AI284" s="805"/>
      <c r="AJ284" s="1370"/>
      <c r="AK284" s="1371"/>
      <c r="AL284" s="1371"/>
      <c r="AM284" s="1371"/>
      <c r="AN284" s="1371"/>
      <c r="AO284" s="1371"/>
      <c r="AP284" s="1372"/>
      <c r="AQ284" s="1375"/>
      <c r="AR284" s="1376"/>
      <c r="AS284" s="1376"/>
      <c r="AT284" s="1376"/>
      <c r="AU284" s="1376"/>
      <c r="AV284" s="1511"/>
    </row>
    <row r="285" spans="1:48" ht="25.05" hidden="1" customHeight="1" x14ac:dyDescent="0.45">
      <c r="A285" s="508">
        <f t="shared" si="4"/>
        <v>270</v>
      </c>
      <c r="B285" s="509"/>
      <c r="C285" s="1378"/>
      <c r="D285" s="1373"/>
      <c r="E285" s="1373"/>
      <c r="F285" s="1373"/>
      <c r="G285" s="1373"/>
      <c r="H285" s="1373"/>
      <c r="I285" s="1373"/>
      <c r="J285" s="1373"/>
      <c r="K285" s="1373"/>
      <c r="L285" s="1373"/>
      <c r="M285" s="1373"/>
      <c r="N285" s="1373"/>
      <c r="O285" s="1379"/>
      <c r="P285" s="341"/>
      <c r="Q285" s="340"/>
      <c r="R285" s="1373"/>
      <c r="S285" s="1373"/>
      <c r="T285" s="1373"/>
      <c r="U285" s="1373"/>
      <c r="V285" s="1373"/>
      <c r="W285" s="1373"/>
      <c r="X285" s="1373"/>
      <c r="Y285" s="1373"/>
      <c r="Z285" s="1373"/>
      <c r="AA285" s="1373"/>
      <c r="AB285" s="1373"/>
      <c r="AC285" s="1373"/>
      <c r="AD285" s="1373"/>
      <c r="AE285" s="1373"/>
      <c r="AF285" s="1373"/>
      <c r="AG285" s="1373"/>
      <c r="AH285" s="1373"/>
      <c r="AI285" s="805"/>
      <c r="AJ285" s="1370"/>
      <c r="AK285" s="1371"/>
      <c r="AL285" s="1371"/>
      <c r="AM285" s="1371"/>
      <c r="AN285" s="1371"/>
      <c r="AO285" s="1371"/>
      <c r="AP285" s="1372"/>
      <c r="AQ285" s="1375"/>
      <c r="AR285" s="1376"/>
      <c r="AS285" s="1376"/>
      <c r="AT285" s="1376"/>
      <c r="AU285" s="1376"/>
      <c r="AV285" s="1511"/>
    </row>
    <row r="286" spans="1:48" ht="25.05" hidden="1" customHeight="1" x14ac:dyDescent="0.45">
      <c r="A286" s="508">
        <f t="shared" si="4"/>
        <v>271</v>
      </c>
      <c r="B286" s="509"/>
      <c r="C286" s="1378"/>
      <c r="D286" s="1373"/>
      <c r="E286" s="1373"/>
      <c r="F286" s="1373"/>
      <c r="G286" s="1373"/>
      <c r="H286" s="1373"/>
      <c r="I286" s="1373"/>
      <c r="J286" s="1373"/>
      <c r="K286" s="1373"/>
      <c r="L286" s="1373"/>
      <c r="M286" s="1373"/>
      <c r="N286" s="1373"/>
      <c r="O286" s="1379"/>
      <c r="P286" s="341"/>
      <c r="Q286" s="340"/>
      <c r="R286" s="1373"/>
      <c r="S286" s="1373"/>
      <c r="T286" s="1373"/>
      <c r="U286" s="1373"/>
      <c r="V286" s="1373"/>
      <c r="W286" s="1373"/>
      <c r="X286" s="1373"/>
      <c r="Y286" s="1373"/>
      <c r="Z286" s="1373"/>
      <c r="AA286" s="1373"/>
      <c r="AB286" s="1373"/>
      <c r="AC286" s="1373"/>
      <c r="AD286" s="1373"/>
      <c r="AE286" s="1373"/>
      <c r="AF286" s="1373"/>
      <c r="AG286" s="1373"/>
      <c r="AH286" s="1373"/>
      <c r="AI286" s="805"/>
      <c r="AJ286" s="1370"/>
      <c r="AK286" s="1371"/>
      <c r="AL286" s="1371"/>
      <c r="AM286" s="1371"/>
      <c r="AN286" s="1371"/>
      <c r="AO286" s="1371"/>
      <c r="AP286" s="1372"/>
      <c r="AQ286" s="1375"/>
      <c r="AR286" s="1376"/>
      <c r="AS286" s="1376"/>
      <c r="AT286" s="1376"/>
      <c r="AU286" s="1376"/>
      <c r="AV286" s="1511"/>
    </row>
    <row r="287" spans="1:48" ht="25.05" hidden="1" customHeight="1" x14ac:dyDescent="0.45">
      <c r="A287" s="508">
        <f t="shared" si="4"/>
        <v>272</v>
      </c>
      <c r="B287" s="509"/>
      <c r="C287" s="1378"/>
      <c r="D287" s="1373"/>
      <c r="E287" s="1373"/>
      <c r="F287" s="1373"/>
      <c r="G287" s="1373"/>
      <c r="H287" s="1373"/>
      <c r="I287" s="1373"/>
      <c r="J287" s="1373"/>
      <c r="K287" s="1373"/>
      <c r="L287" s="1373"/>
      <c r="M287" s="1373"/>
      <c r="N287" s="1373"/>
      <c r="O287" s="1379"/>
      <c r="P287" s="341"/>
      <c r="Q287" s="340"/>
      <c r="R287" s="1373"/>
      <c r="S287" s="1373"/>
      <c r="T287" s="1373"/>
      <c r="U287" s="1373"/>
      <c r="V287" s="1373"/>
      <c r="W287" s="1373"/>
      <c r="X287" s="1373"/>
      <c r="Y287" s="1373"/>
      <c r="Z287" s="1373"/>
      <c r="AA287" s="1373"/>
      <c r="AB287" s="1373"/>
      <c r="AC287" s="1373"/>
      <c r="AD287" s="1373"/>
      <c r="AE287" s="1373"/>
      <c r="AF287" s="1373"/>
      <c r="AG287" s="1373"/>
      <c r="AH287" s="1373"/>
      <c r="AI287" s="805"/>
      <c r="AJ287" s="1370"/>
      <c r="AK287" s="1371"/>
      <c r="AL287" s="1371"/>
      <c r="AM287" s="1371"/>
      <c r="AN287" s="1371"/>
      <c r="AO287" s="1371"/>
      <c r="AP287" s="1372"/>
      <c r="AQ287" s="1375"/>
      <c r="AR287" s="1376"/>
      <c r="AS287" s="1376"/>
      <c r="AT287" s="1376"/>
      <c r="AU287" s="1376"/>
      <c r="AV287" s="1511"/>
    </row>
    <row r="288" spans="1:48" ht="25.05" hidden="1" customHeight="1" x14ac:dyDescent="0.45">
      <c r="A288" s="508">
        <f t="shared" si="4"/>
        <v>273</v>
      </c>
      <c r="B288" s="509"/>
      <c r="C288" s="1378"/>
      <c r="D288" s="1373"/>
      <c r="E288" s="1373"/>
      <c r="F288" s="1373"/>
      <c r="G288" s="1373"/>
      <c r="H288" s="1373"/>
      <c r="I288" s="1373"/>
      <c r="J288" s="1373"/>
      <c r="K288" s="1373"/>
      <c r="L288" s="1373"/>
      <c r="M288" s="1373"/>
      <c r="N288" s="1373"/>
      <c r="O288" s="1379"/>
      <c r="P288" s="341"/>
      <c r="Q288" s="340"/>
      <c r="R288" s="1373"/>
      <c r="S288" s="1373"/>
      <c r="T288" s="1373"/>
      <c r="U288" s="1373"/>
      <c r="V288" s="1373"/>
      <c r="W288" s="1373"/>
      <c r="X288" s="1373"/>
      <c r="Y288" s="1373"/>
      <c r="Z288" s="1373"/>
      <c r="AA288" s="1373"/>
      <c r="AB288" s="1373"/>
      <c r="AC288" s="1373"/>
      <c r="AD288" s="1373"/>
      <c r="AE288" s="1373"/>
      <c r="AF288" s="1373"/>
      <c r="AG288" s="1373"/>
      <c r="AH288" s="1373"/>
      <c r="AI288" s="805"/>
      <c r="AJ288" s="1370"/>
      <c r="AK288" s="1371"/>
      <c r="AL288" s="1371"/>
      <c r="AM288" s="1371"/>
      <c r="AN288" s="1371"/>
      <c r="AO288" s="1371"/>
      <c r="AP288" s="1372"/>
      <c r="AQ288" s="1375"/>
      <c r="AR288" s="1376"/>
      <c r="AS288" s="1376"/>
      <c r="AT288" s="1376"/>
      <c r="AU288" s="1376"/>
      <c r="AV288" s="1511"/>
    </row>
    <row r="289" spans="1:48" ht="25.05" hidden="1" customHeight="1" x14ac:dyDescent="0.45">
      <c r="A289" s="508">
        <f t="shared" si="4"/>
        <v>274</v>
      </c>
      <c r="B289" s="509"/>
      <c r="C289" s="1378"/>
      <c r="D289" s="1373"/>
      <c r="E289" s="1373"/>
      <c r="F289" s="1373"/>
      <c r="G289" s="1373"/>
      <c r="H289" s="1373"/>
      <c r="I289" s="1373"/>
      <c r="J289" s="1373"/>
      <c r="K289" s="1373"/>
      <c r="L289" s="1373"/>
      <c r="M289" s="1373"/>
      <c r="N289" s="1373"/>
      <c r="O289" s="1379"/>
      <c r="P289" s="341"/>
      <c r="Q289" s="340"/>
      <c r="R289" s="1373"/>
      <c r="S289" s="1373"/>
      <c r="T289" s="1373"/>
      <c r="U289" s="1373"/>
      <c r="V289" s="1373"/>
      <c r="W289" s="1373"/>
      <c r="X289" s="1373"/>
      <c r="Y289" s="1373"/>
      <c r="Z289" s="1373"/>
      <c r="AA289" s="1373"/>
      <c r="AB289" s="1373"/>
      <c r="AC289" s="1373"/>
      <c r="AD289" s="1373"/>
      <c r="AE289" s="1373"/>
      <c r="AF289" s="1373"/>
      <c r="AG289" s="1373"/>
      <c r="AH289" s="1373"/>
      <c r="AI289" s="805"/>
      <c r="AJ289" s="1370"/>
      <c r="AK289" s="1371"/>
      <c r="AL289" s="1371"/>
      <c r="AM289" s="1371"/>
      <c r="AN289" s="1371"/>
      <c r="AO289" s="1371"/>
      <c r="AP289" s="1372"/>
      <c r="AQ289" s="1375"/>
      <c r="AR289" s="1376"/>
      <c r="AS289" s="1376"/>
      <c r="AT289" s="1376"/>
      <c r="AU289" s="1376"/>
      <c r="AV289" s="1511"/>
    </row>
    <row r="290" spans="1:48" ht="25.05" hidden="1" customHeight="1" x14ac:dyDescent="0.45">
      <c r="A290" s="508">
        <f t="shared" si="4"/>
        <v>275</v>
      </c>
      <c r="B290" s="509"/>
      <c r="C290" s="1378"/>
      <c r="D290" s="1373"/>
      <c r="E290" s="1373"/>
      <c r="F290" s="1373"/>
      <c r="G290" s="1373"/>
      <c r="H290" s="1373"/>
      <c r="I290" s="1373"/>
      <c r="J290" s="1373"/>
      <c r="K290" s="1373"/>
      <c r="L290" s="1373"/>
      <c r="M290" s="1373"/>
      <c r="N290" s="1373"/>
      <c r="O290" s="1379"/>
      <c r="P290" s="341"/>
      <c r="Q290" s="340"/>
      <c r="R290" s="1373"/>
      <c r="S290" s="1373"/>
      <c r="T290" s="1373"/>
      <c r="U290" s="1373"/>
      <c r="V290" s="1373"/>
      <c r="W290" s="1373"/>
      <c r="X290" s="1373"/>
      <c r="Y290" s="1373"/>
      <c r="Z290" s="1373"/>
      <c r="AA290" s="1373"/>
      <c r="AB290" s="1373"/>
      <c r="AC290" s="1373"/>
      <c r="AD290" s="1373"/>
      <c r="AE290" s="1373"/>
      <c r="AF290" s="1373"/>
      <c r="AG290" s="1373"/>
      <c r="AH290" s="1373"/>
      <c r="AI290" s="805"/>
      <c r="AJ290" s="1370"/>
      <c r="AK290" s="1371"/>
      <c r="AL290" s="1371"/>
      <c r="AM290" s="1371"/>
      <c r="AN290" s="1371"/>
      <c r="AO290" s="1371"/>
      <c r="AP290" s="1372"/>
      <c r="AQ290" s="1375"/>
      <c r="AR290" s="1376"/>
      <c r="AS290" s="1376"/>
      <c r="AT290" s="1376"/>
      <c r="AU290" s="1376"/>
      <c r="AV290" s="1511"/>
    </row>
    <row r="291" spans="1:48" ht="25.05" hidden="1" customHeight="1" x14ac:dyDescent="0.45">
      <c r="A291" s="508">
        <f t="shared" si="4"/>
        <v>276</v>
      </c>
      <c r="B291" s="509"/>
      <c r="C291" s="1378"/>
      <c r="D291" s="1373"/>
      <c r="E291" s="1373"/>
      <c r="F291" s="1373"/>
      <c r="G291" s="1373"/>
      <c r="H291" s="1373"/>
      <c r="I291" s="1373"/>
      <c r="J291" s="1373"/>
      <c r="K291" s="1373"/>
      <c r="L291" s="1373"/>
      <c r="M291" s="1373"/>
      <c r="N291" s="1373"/>
      <c r="O291" s="1379"/>
      <c r="P291" s="341"/>
      <c r="Q291" s="340"/>
      <c r="R291" s="1373"/>
      <c r="S291" s="1373"/>
      <c r="T291" s="1373"/>
      <c r="U291" s="1373"/>
      <c r="V291" s="1373"/>
      <c r="W291" s="1373"/>
      <c r="X291" s="1373"/>
      <c r="Y291" s="1373"/>
      <c r="Z291" s="1373"/>
      <c r="AA291" s="1373"/>
      <c r="AB291" s="1373"/>
      <c r="AC291" s="1373"/>
      <c r="AD291" s="1373"/>
      <c r="AE291" s="1373"/>
      <c r="AF291" s="1373"/>
      <c r="AG291" s="1373"/>
      <c r="AH291" s="1373"/>
      <c r="AI291" s="805"/>
      <c r="AJ291" s="1370"/>
      <c r="AK291" s="1371"/>
      <c r="AL291" s="1371"/>
      <c r="AM291" s="1371"/>
      <c r="AN291" s="1371"/>
      <c r="AO291" s="1371"/>
      <c r="AP291" s="1372"/>
      <c r="AQ291" s="1375"/>
      <c r="AR291" s="1376"/>
      <c r="AS291" s="1376"/>
      <c r="AT291" s="1376"/>
      <c r="AU291" s="1376"/>
      <c r="AV291" s="1511"/>
    </row>
    <row r="292" spans="1:48" ht="25.05" hidden="1" customHeight="1" x14ac:dyDescent="0.45">
      <c r="A292" s="508">
        <f t="shared" si="4"/>
        <v>277</v>
      </c>
      <c r="B292" s="509"/>
      <c r="C292" s="1378"/>
      <c r="D292" s="1373"/>
      <c r="E292" s="1373"/>
      <c r="F292" s="1373"/>
      <c r="G292" s="1373"/>
      <c r="H292" s="1373"/>
      <c r="I292" s="1373"/>
      <c r="J292" s="1373"/>
      <c r="K292" s="1373"/>
      <c r="L292" s="1373"/>
      <c r="M292" s="1373"/>
      <c r="N292" s="1373"/>
      <c r="O292" s="1379"/>
      <c r="P292" s="341"/>
      <c r="Q292" s="340"/>
      <c r="R292" s="1373"/>
      <c r="S292" s="1373"/>
      <c r="T292" s="1373"/>
      <c r="U292" s="1373"/>
      <c r="V292" s="1373"/>
      <c r="W292" s="1373"/>
      <c r="X292" s="1373"/>
      <c r="Y292" s="1373"/>
      <c r="Z292" s="1373"/>
      <c r="AA292" s="1373"/>
      <c r="AB292" s="1373"/>
      <c r="AC292" s="1373"/>
      <c r="AD292" s="1373"/>
      <c r="AE292" s="1373"/>
      <c r="AF292" s="1373"/>
      <c r="AG292" s="1373"/>
      <c r="AH292" s="1373"/>
      <c r="AI292" s="805"/>
      <c r="AJ292" s="1370"/>
      <c r="AK292" s="1371"/>
      <c r="AL292" s="1371"/>
      <c r="AM292" s="1371"/>
      <c r="AN292" s="1371"/>
      <c r="AO292" s="1371"/>
      <c r="AP292" s="1372"/>
      <c r="AQ292" s="1375"/>
      <c r="AR292" s="1376"/>
      <c r="AS292" s="1376"/>
      <c r="AT292" s="1376"/>
      <c r="AU292" s="1376"/>
      <c r="AV292" s="1511"/>
    </row>
    <row r="293" spans="1:48" ht="25.05" hidden="1" customHeight="1" x14ac:dyDescent="0.45">
      <c r="A293" s="508">
        <f t="shared" si="4"/>
        <v>278</v>
      </c>
      <c r="B293" s="509"/>
      <c r="C293" s="1378"/>
      <c r="D293" s="1373"/>
      <c r="E293" s="1373"/>
      <c r="F293" s="1373"/>
      <c r="G293" s="1373"/>
      <c r="H293" s="1373"/>
      <c r="I293" s="1373"/>
      <c r="J293" s="1373"/>
      <c r="K293" s="1373"/>
      <c r="L293" s="1373"/>
      <c r="M293" s="1373"/>
      <c r="N293" s="1373"/>
      <c r="O293" s="1379"/>
      <c r="P293" s="341"/>
      <c r="Q293" s="340"/>
      <c r="R293" s="1373"/>
      <c r="S293" s="1373"/>
      <c r="T293" s="1373"/>
      <c r="U293" s="1373"/>
      <c r="V293" s="1373"/>
      <c r="W293" s="1373"/>
      <c r="X293" s="1373"/>
      <c r="Y293" s="1373"/>
      <c r="Z293" s="1373"/>
      <c r="AA293" s="1373"/>
      <c r="AB293" s="1373"/>
      <c r="AC293" s="1373"/>
      <c r="AD293" s="1373"/>
      <c r="AE293" s="1373"/>
      <c r="AF293" s="1373"/>
      <c r="AG293" s="1373"/>
      <c r="AH293" s="1373"/>
      <c r="AI293" s="805"/>
      <c r="AJ293" s="1370"/>
      <c r="AK293" s="1371"/>
      <c r="AL293" s="1371"/>
      <c r="AM293" s="1371"/>
      <c r="AN293" s="1371"/>
      <c r="AO293" s="1371"/>
      <c r="AP293" s="1372"/>
      <c r="AQ293" s="1375"/>
      <c r="AR293" s="1376"/>
      <c r="AS293" s="1376"/>
      <c r="AT293" s="1376"/>
      <c r="AU293" s="1376"/>
      <c r="AV293" s="1511"/>
    </row>
    <row r="294" spans="1:48" ht="25.05" hidden="1" customHeight="1" x14ac:dyDescent="0.45">
      <c r="A294" s="508">
        <f t="shared" si="4"/>
        <v>279</v>
      </c>
      <c r="B294" s="509"/>
      <c r="C294" s="1378"/>
      <c r="D294" s="1373"/>
      <c r="E294" s="1373"/>
      <c r="F294" s="1373"/>
      <c r="G294" s="1373"/>
      <c r="H294" s="1373"/>
      <c r="I294" s="1373"/>
      <c r="J294" s="1373"/>
      <c r="K294" s="1373"/>
      <c r="L294" s="1373"/>
      <c r="M294" s="1373"/>
      <c r="N294" s="1373"/>
      <c r="O294" s="1379"/>
      <c r="P294" s="341"/>
      <c r="Q294" s="340"/>
      <c r="R294" s="1373"/>
      <c r="S294" s="1373"/>
      <c r="T294" s="1373"/>
      <c r="U294" s="1373"/>
      <c r="V294" s="1373"/>
      <c r="W294" s="1373"/>
      <c r="X294" s="1373"/>
      <c r="Y294" s="1373"/>
      <c r="Z294" s="1373"/>
      <c r="AA294" s="1373"/>
      <c r="AB294" s="1373"/>
      <c r="AC294" s="1373"/>
      <c r="AD294" s="1373"/>
      <c r="AE294" s="1373"/>
      <c r="AF294" s="1373"/>
      <c r="AG294" s="1373"/>
      <c r="AH294" s="1373"/>
      <c r="AI294" s="805"/>
      <c r="AJ294" s="1370"/>
      <c r="AK294" s="1371"/>
      <c r="AL294" s="1371"/>
      <c r="AM294" s="1371"/>
      <c r="AN294" s="1371"/>
      <c r="AO294" s="1371"/>
      <c r="AP294" s="1372"/>
      <c r="AQ294" s="1375"/>
      <c r="AR294" s="1376"/>
      <c r="AS294" s="1376"/>
      <c r="AT294" s="1376"/>
      <c r="AU294" s="1376"/>
      <c r="AV294" s="1511"/>
    </row>
    <row r="295" spans="1:48" ht="25.05" hidden="1" customHeight="1" x14ac:dyDescent="0.45">
      <c r="A295" s="508">
        <f t="shared" si="4"/>
        <v>280</v>
      </c>
      <c r="B295" s="509"/>
      <c r="C295" s="1378"/>
      <c r="D295" s="1373"/>
      <c r="E295" s="1373"/>
      <c r="F295" s="1373"/>
      <c r="G295" s="1373"/>
      <c r="H295" s="1373"/>
      <c r="I295" s="1373"/>
      <c r="J295" s="1373"/>
      <c r="K295" s="1373"/>
      <c r="L295" s="1373"/>
      <c r="M295" s="1373"/>
      <c r="N295" s="1373"/>
      <c r="O295" s="1379"/>
      <c r="P295" s="341"/>
      <c r="Q295" s="340"/>
      <c r="R295" s="1373"/>
      <c r="S295" s="1373"/>
      <c r="T295" s="1373"/>
      <c r="U295" s="1373"/>
      <c r="V295" s="1373"/>
      <c r="W295" s="1373"/>
      <c r="X295" s="1373"/>
      <c r="Y295" s="1373"/>
      <c r="Z295" s="1373"/>
      <c r="AA295" s="1373"/>
      <c r="AB295" s="1373"/>
      <c r="AC295" s="1373"/>
      <c r="AD295" s="1373"/>
      <c r="AE295" s="1373"/>
      <c r="AF295" s="1373"/>
      <c r="AG295" s="1373"/>
      <c r="AH295" s="1373"/>
      <c r="AI295" s="805"/>
      <c r="AJ295" s="1370"/>
      <c r="AK295" s="1371"/>
      <c r="AL295" s="1371"/>
      <c r="AM295" s="1371"/>
      <c r="AN295" s="1371"/>
      <c r="AO295" s="1371"/>
      <c r="AP295" s="1372"/>
      <c r="AQ295" s="1375"/>
      <c r="AR295" s="1376"/>
      <c r="AS295" s="1376"/>
      <c r="AT295" s="1376"/>
      <c r="AU295" s="1376"/>
      <c r="AV295" s="1511"/>
    </row>
    <row r="296" spans="1:48" ht="25.05" hidden="1" customHeight="1" x14ac:dyDescent="0.45">
      <c r="A296" s="508">
        <f t="shared" si="4"/>
        <v>281</v>
      </c>
      <c r="B296" s="509"/>
      <c r="C296" s="1378"/>
      <c r="D296" s="1373"/>
      <c r="E296" s="1373"/>
      <c r="F296" s="1373"/>
      <c r="G296" s="1373"/>
      <c r="H296" s="1373"/>
      <c r="I296" s="1373"/>
      <c r="J296" s="1373"/>
      <c r="K296" s="1373"/>
      <c r="L296" s="1373"/>
      <c r="M296" s="1373"/>
      <c r="N296" s="1373"/>
      <c r="O296" s="1379"/>
      <c r="P296" s="341"/>
      <c r="Q296" s="340"/>
      <c r="R296" s="1373"/>
      <c r="S296" s="1373"/>
      <c r="T296" s="1373"/>
      <c r="U296" s="1373"/>
      <c r="V296" s="1373"/>
      <c r="W296" s="1373"/>
      <c r="X296" s="1373"/>
      <c r="Y296" s="1373"/>
      <c r="Z296" s="1373"/>
      <c r="AA296" s="1373"/>
      <c r="AB296" s="1373"/>
      <c r="AC296" s="1373"/>
      <c r="AD296" s="1373"/>
      <c r="AE296" s="1373"/>
      <c r="AF296" s="1373"/>
      <c r="AG296" s="1373"/>
      <c r="AH296" s="1373"/>
      <c r="AI296" s="805"/>
      <c r="AJ296" s="1370"/>
      <c r="AK296" s="1371"/>
      <c r="AL296" s="1371"/>
      <c r="AM296" s="1371"/>
      <c r="AN296" s="1371"/>
      <c r="AO296" s="1371"/>
      <c r="AP296" s="1372"/>
      <c r="AQ296" s="1375"/>
      <c r="AR296" s="1376"/>
      <c r="AS296" s="1376"/>
      <c r="AT296" s="1376"/>
      <c r="AU296" s="1376"/>
      <c r="AV296" s="1511"/>
    </row>
    <row r="297" spans="1:48" ht="25.05" hidden="1" customHeight="1" x14ac:dyDescent="0.45">
      <c r="A297" s="508">
        <f t="shared" si="4"/>
        <v>282</v>
      </c>
      <c r="B297" s="509"/>
      <c r="C297" s="1378"/>
      <c r="D297" s="1373"/>
      <c r="E297" s="1373"/>
      <c r="F297" s="1373"/>
      <c r="G297" s="1373"/>
      <c r="H297" s="1373"/>
      <c r="I297" s="1373"/>
      <c r="J297" s="1373"/>
      <c r="K297" s="1373"/>
      <c r="L297" s="1373"/>
      <c r="M297" s="1373"/>
      <c r="N297" s="1373"/>
      <c r="O297" s="1379"/>
      <c r="P297" s="341"/>
      <c r="Q297" s="340"/>
      <c r="R297" s="1373"/>
      <c r="S297" s="1373"/>
      <c r="T297" s="1373"/>
      <c r="U297" s="1373"/>
      <c r="V297" s="1373"/>
      <c r="W297" s="1373"/>
      <c r="X297" s="1373"/>
      <c r="Y297" s="1373"/>
      <c r="Z297" s="1373"/>
      <c r="AA297" s="1373"/>
      <c r="AB297" s="1373"/>
      <c r="AC297" s="1373"/>
      <c r="AD297" s="1373"/>
      <c r="AE297" s="1373"/>
      <c r="AF297" s="1373"/>
      <c r="AG297" s="1373"/>
      <c r="AH297" s="1373"/>
      <c r="AI297" s="805"/>
      <c r="AJ297" s="1370"/>
      <c r="AK297" s="1371"/>
      <c r="AL297" s="1371"/>
      <c r="AM297" s="1371"/>
      <c r="AN297" s="1371"/>
      <c r="AO297" s="1371"/>
      <c r="AP297" s="1372"/>
      <c r="AQ297" s="1375"/>
      <c r="AR297" s="1376"/>
      <c r="AS297" s="1376"/>
      <c r="AT297" s="1376"/>
      <c r="AU297" s="1376"/>
      <c r="AV297" s="1511"/>
    </row>
    <row r="298" spans="1:48" ht="25.05" hidden="1" customHeight="1" x14ac:dyDescent="0.45">
      <c r="A298" s="508">
        <f t="shared" si="4"/>
        <v>283</v>
      </c>
      <c r="B298" s="509"/>
      <c r="C298" s="1378"/>
      <c r="D298" s="1373"/>
      <c r="E298" s="1373"/>
      <c r="F298" s="1373"/>
      <c r="G298" s="1373"/>
      <c r="H298" s="1373"/>
      <c r="I298" s="1373"/>
      <c r="J298" s="1373"/>
      <c r="K298" s="1373"/>
      <c r="L298" s="1373"/>
      <c r="M298" s="1373"/>
      <c r="N298" s="1373"/>
      <c r="O298" s="1379"/>
      <c r="P298" s="341"/>
      <c r="Q298" s="340"/>
      <c r="R298" s="1373"/>
      <c r="S298" s="1373"/>
      <c r="T298" s="1373"/>
      <c r="U298" s="1373"/>
      <c r="V298" s="1373"/>
      <c r="W298" s="1373"/>
      <c r="X298" s="1373"/>
      <c r="Y298" s="1373"/>
      <c r="Z298" s="1373"/>
      <c r="AA298" s="1373"/>
      <c r="AB298" s="1373"/>
      <c r="AC298" s="1373"/>
      <c r="AD298" s="1373"/>
      <c r="AE298" s="1373"/>
      <c r="AF298" s="1373"/>
      <c r="AG298" s="1373"/>
      <c r="AH298" s="1373"/>
      <c r="AI298" s="805"/>
      <c r="AJ298" s="1370"/>
      <c r="AK298" s="1371"/>
      <c r="AL298" s="1371"/>
      <c r="AM298" s="1371"/>
      <c r="AN298" s="1371"/>
      <c r="AO298" s="1371"/>
      <c r="AP298" s="1372"/>
      <c r="AQ298" s="1375"/>
      <c r="AR298" s="1376"/>
      <c r="AS298" s="1376"/>
      <c r="AT298" s="1376"/>
      <c r="AU298" s="1376"/>
      <c r="AV298" s="1511"/>
    </row>
    <row r="299" spans="1:48" ht="25.05" hidden="1" customHeight="1" x14ac:dyDescent="0.45">
      <c r="A299" s="508">
        <f t="shared" si="4"/>
        <v>284</v>
      </c>
      <c r="B299" s="509"/>
      <c r="C299" s="1378"/>
      <c r="D299" s="1373"/>
      <c r="E299" s="1373"/>
      <c r="F299" s="1373"/>
      <c r="G299" s="1373"/>
      <c r="H299" s="1373"/>
      <c r="I299" s="1373"/>
      <c r="J299" s="1373"/>
      <c r="K299" s="1373"/>
      <c r="L299" s="1373"/>
      <c r="M299" s="1373"/>
      <c r="N299" s="1373"/>
      <c r="O299" s="1379"/>
      <c r="P299" s="341"/>
      <c r="Q299" s="340"/>
      <c r="R299" s="1373"/>
      <c r="S299" s="1373"/>
      <c r="T299" s="1373"/>
      <c r="U299" s="1373"/>
      <c r="V299" s="1373"/>
      <c r="W299" s="1373"/>
      <c r="X299" s="1373"/>
      <c r="Y299" s="1373"/>
      <c r="Z299" s="1373"/>
      <c r="AA299" s="1373"/>
      <c r="AB299" s="1373"/>
      <c r="AC299" s="1373"/>
      <c r="AD299" s="1373"/>
      <c r="AE299" s="1373"/>
      <c r="AF299" s="1373"/>
      <c r="AG299" s="1373"/>
      <c r="AH299" s="1373"/>
      <c r="AI299" s="805"/>
      <c r="AJ299" s="1370"/>
      <c r="AK299" s="1371"/>
      <c r="AL299" s="1371"/>
      <c r="AM299" s="1371"/>
      <c r="AN299" s="1371"/>
      <c r="AO299" s="1371"/>
      <c r="AP299" s="1372"/>
      <c r="AQ299" s="1375"/>
      <c r="AR299" s="1376"/>
      <c r="AS299" s="1376"/>
      <c r="AT299" s="1376"/>
      <c r="AU299" s="1376"/>
      <c r="AV299" s="1511"/>
    </row>
    <row r="300" spans="1:48" ht="25.05" hidden="1" customHeight="1" x14ac:dyDescent="0.45">
      <c r="A300" s="508">
        <f t="shared" si="4"/>
        <v>285</v>
      </c>
      <c r="B300" s="509"/>
      <c r="C300" s="1378"/>
      <c r="D300" s="1373"/>
      <c r="E300" s="1373"/>
      <c r="F300" s="1373"/>
      <c r="G300" s="1373"/>
      <c r="H300" s="1373"/>
      <c r="I300" s="1373"/>
      <c r="J300" s="1373"/>
      <c r="K300" s="1373"/>
      <c r="L300" s="1373"/>
      <c r="M300" s="1373"/>
      <c r="N300" s="1373"/>
      <c r="O300" s="1379"/>
      <c r="P300" s="341"/>
      <c r="Q300" s="340"/>
      <c r="R300" s="1373"/>
      <c r="S300" s="1373"/>
      <c r="T300" s="1373"/>
      <c r="U300" s="1373"/>
      <c r="V300" s="1373"/>
      <c r="W300" s="1373"/>
      <c r="X300" s="1373"/>
      <c r="Y300" s="1373"/>
      <c r="Z300" s="1373"/>
      <c r="AA300" s="1373"/>
      <c r="AB300" s="1373"/>
      <c r="AC300" s="1373"/>
      <c r="AD300" s="1373"/>
      <c r="AE300" s="1373"/>
      <c r="AF300" s="1373"/>
      <c r="AG300" s="1373"/>
      <c r="AH300" s="1373"/>
      <c r="AI300" s="805"/>
      <c r="AJ300" s="1370"/>
      <c r="AK300" s="1371"/>
      <c r="AL300" s="1371"/>
      <c r="AM300" s="1371"/>
      <c r="AN300" s="1371"/>
      <c r="AO300" s="1371"/>
      <c r="AP300" s="1372"/>
      <c r="AQ300" s="1375"/>
      <c r="AR300" s="1376"/>
      <c r="AS300" s="1376"/>
      <c r="AT300" s="1376"/>
      <c r="AU300" s="1376"/>
      <c r="AV300" s="1511"/>
    </row>
    <row r="301" spans="1:48" ht="25.05" hidden="1" customHeight="1" x14ac:dyDescent="0.45">
      <c r="A301" s="508">
        <f t="shared" si="4"/>
        <v>286</v>
      </c>
      <c r="B301" s="509"/>
      <c r="C301" s="1378"/>
      <c r="D301" s="1373"/>
      <c r="E301" s="1373"/>
      <c r="F301" s="1373"/>
      <c r="G301" s="1373"/>
      <c r="H301" s="1373"/>
      <c r="I301" s="1373"/>
      <c r="J301" s="1373"/>
      <c r="K301" s="1373"/>
      <c r="L301" s="1373"/>
      <c r="M301" s="1373"/>
      <c r="N301" s="1373"/>
      <c r="O301" s="1379"/>
      <c r="P301" s="341"/>
      <c r="Q301" s="340"/>
      <c r="R301" s="1373"/>
      <c r="S301" s="1373"/>
      <c r="T301" s="1373"/>
      <c r="U301" s="1373"/>
      <c r="V301" s="1373"/>
      <c r="W301" s="1373"/>
      <c r="X301" s="1373"/>
      <c r="Y301" s="1373"/>
      <c r="Z301" s="1373"/>
      <c r="AA301" s="1373"/>
      <c r="AB301" s="1373"/>
      <c r="AC301" s="1373"/>
      <c r="AD301" s="1373"/>
      <c r="AE301" s="1373"/>
      <c r="AF301" s="1373"/>
      <c r="AG301" s="1373"/>
      <c r="AH301" s="1373"/>
      <c r="AI301" s="805"/>
      <c r="AJ301" s="1370"/>
      <c r="AK301" s="1371"/>
      <c r="AL301" s="1371"/>
      <c r="AM301" s="1371"/>
      <c r="AN301" s="1371"/>
      <c r="AO301" s="1371"/>
      <c r="AP301" s="1372"/>
      <c r="AQ301" s="1375"/>
      <c r="AR301" s="1376"/>
      <c r="AS301" s="1376"/>
      <c r="AT301" s="1376"/>
      <c r="AU301" s="1376"/>
      <c r="AV301" s="1511"/>
    </row>
    <row r="302" spans="1:48" ht="25.05" hidden="1" customHeight="1" x14ac:dyDescent="0.45">
      <c r="A302" s="508">
        <f t="shared" si="4"/>
        <v>287</v>
      </c>
      <c r="B302" s="509"/>
      <c r="C302" s="1378"/>
      <c r="D302" s="1373"/>
      <c r="E302" s="1373"/>
      <c r="F302" s="1373"/>
      <c r="G302" s="1373"/>
      <c r="H302" s="1373"/>
      <c r="I302" s="1373"/>
      <c r="J302" s="1373"/>
      <c r="K302" s="1373"/>
      <c r="L302" s="1373"/>
      <c r="M302" s="1373"/>
      <c r="N302" s="1373"/>
      <c r="O302" s="1379"/>
      <c r="P302" s="341"/>
      <c r="Q302" s="340"/>
      <c r="R302" s="1373"/>
      <c r="S302" s="1373"/>
      <c r="T302" s="1373"/>
      <c r="U302" s="1373"/>
      <c r="V302" s="1373"/>
      <c r="W302" s="1373"/>
      <c r="X302" s="1373"/>
      <c r="Y302" s="1373"/>
      <c r="Z302" s="1373"/>
      <c r="AA302" s="1373"/>
      <c r="AB302" s="1373"/>
      <c r="AC302" s="1373"/>
      <c r="AD302" s="1373"/>
      <c r="AE302" s="1373"/>
      <c r="AF302" s="1373"/>
      <c r="AG302" s="1373"/>
      <c r="AH302" s="1373"/>
      <c r="AI302" s="805"/>
      <c r="AJ302" s="1370"/>
      <c r="AK302" s="1371"/>
      <c r="AL302" s="1371"/>
      <c r="AM302" s="1371"/>
      <c r="AN302" s="1371"/>
      <c r="AO302" s="1371"/>
      <c r="AP302" s="1372"/>
      <c r="AQ302" s="1375"/>
      <c r="AR302" s="1376"/>
      <c r="AS302" s="1376"/>
      <c r="AT302" s="1376"/>
      <c r="AU302" s="1376"/>
      <c r="AV302" s="1511"/>
    </row>
    <row r="303" spans="1:48" ht="25.05" hidden="1" customHeight="1" x14ac:dyDescent="0.45">
      <c r="A303" s="508">
        <f t="shared" si="4"/>
        <v>288</v>
      </c>
      <c r="B303" s="509"/>
      <c r="C303" s="1378"/>
      <c r="D303" s="1373"/>
      <c r="E303" s="1373"/>
      <c r="F303" s="1373"/>
      <c r="G303" s="1373"/>
      <c r="H303" s="1373"/>
      <c r="I303" s="1373"/>
      <c r="J303" s="1373"/>
      <c r="K303" s="1373"/>
      <c r="L303" s="1373"/>
      <c r="M303" s="1373"/>
      <c r="N303" s="1373"/>
      <c r="O303" s="1379"/>
      <c r="P303" s="341"/>
      <c r="Q303" s="340"/>
      <c r="R303" s="1373"/>
      <c r="S303" s="1373"/>
      <c r="T303" s="1373"/>
      <c r="U303" s="1373"/>
      <c r="V303" s="1373"/>
      <c r="W303" s="1373"/>
      <c r="X303" s="1373"/>
      <c r="Y303" s="1373"/>
      <c r="Z303" s="1373"/>
      <c r="AA303" s="1373"/>
      <c r="AB303" s="1373"/>
      <c r="AC303" s="1373"/>
      <c r="AD303" s="1373"/>
      <c r="AE303" s="1373"/>
      <c r="AF303" s="1373"/>
      <c r="AG303" s="1373"/>
      <c r="AH303" s="1373"/>
      <c r="AI303" s="805"/>
      <c r="AJ303" s="1370"/>
      <c r="AK303" s="1371"/>
      <c r="AL303" s="1371"/>
      <c r="AM303" s="1371"/>
      <c r="AN303" s="1371"/>
      <c r="AO303" s="1371"/>
      <c r="AP303" s="1372"/>
      <c r="AQ303" s="1375"/>
      <c r="AR303" s="1376"/>
      <c r="AS303" s="1376"/>
      <c r="AT303" s="1376"/>
      <c r="AU303" s="1376"/>
      <c r="AV303" s="1511"/>
    </row>
    <row r="304" spans="1:48" ht="25.05" hidden="1" customHeight="1" x14ac:dyDescent="0.45">
      <c r="A304" s="508">
        <f t="shared" si="4"/>
        <v>289</v>
      </c>
      <c r="B304" s="509"/>
      <c r="C304" s="1378"/>
      <c r="D304" s="1373"/>
      <c r="E304" s="1373"/>
      <c r="F304" s="1373"/>
      <c r="G304" s="1373"/>
      <c r="H304" s="1373"/>
      <c r="I304" s="1373"/>
      <c r="J304" s="1373"/>
      <c r="K304" s="1373"/>
      <c r="L304" s="1373"/>
      <c r="M304" s="1373"/>
      <c r="N304" s="1373"/>
      <c r="O304" s="1379"/>
      <c r="P304" s="341"/>
      <c r="Q304" s="340"/>
      <c r="R304" s="1373"/>
      <c r="S304" s="1373"/>
      <c r="T304" s="1373"/>
      <c r="U304" s="1373"/>
      <c r="V304" s="1373"/>
      <c r="W304" s="1373"/>
      <c r="X304" s="1373"/>
      <c r="Y304" s="1373"/>
      <c r="Z304" s="1373"/>
      <c r="AA304" s="1373"/>
      <c r="AB304" s="1373"/>
      <c r="AC304" s="1373"/>
      <c r="AD304" s="1373"/>
      <c r="AE304" s="1373"/>
      <c r="AF304" s="1373"/>
      <c r="AG304" s="1373"/>
      <c r="AH304" s="1373"/>
      <c r="AI304" s="805"/>
      <c r="AJ304" s="1370"/>
      <c r="AK304" s="1371"/>
      <c r="AL304" s="1371"/>
      <c r="AM304" s="1371"/>
      <c r="AN304" s="1371"/>
      <c r="AO304" s="1371"/>
      <c r="AP304" s="1372"/>
      <c r="AQ304" s="1375"/>
      <c r="AR304" s="1376"/>
      <c r="AS304" s="1376"/>
      <c r="AT304" s="1376"/>
      <c r="AU304" s="1376"/>
      <c r="AV304" s="1511"/>
    </row>
    <row r="305" spans="1:48" ht="25.05" hidden="1" customHeight="1" x14ac:dyDescent="0.45">
      <c r="A305" s="508">
        <f t="shared" si="4"/>
        <v>290</v>
      </c>
      <c r="B305" s="509"/>
      <c r="C305" s="1378"/>
      <c r="D305" s="1373"/>
      <c r="E305" s="1373"/>
      <c r="F305" s="1373"/>
      <c r="G305" s="1373"/>
      <c r="H305" s="1373"/>
      <c r="I305" s="1373"/>
      <c r="J305" s="1373"/>
      <c r="K305" s="1373"/>
      <c r="L305" s="1373"/>
      <c r="M305" s="1373"/>
      <c r="N305" s="1373"/>
      <c r="O305" s="1379"/>
      <c r="P305" s="341"/>
      <c r="Q305" s="340"/>
      <c r="R305" s="1373"/>
      <c r="S305" s="1373"/>
      <c r="T305" s="1373"/>
      <c r="U305" s="1373"/>
      <c r="V305" s="1373"/>
      <c r="W305" s="1373"/>
      <c r="X305" s="1373"/>
      <c r="Y305" s="1373"/>
      <c r="Z305" s="1373"/>
      <c r="AA305" s="1373"/>
      <c r="AB305" s="1373"/>
      <c r="AC305" s="1373"/>
      <c r="AD305" s="1373"/>
      <c r="AE305" s="1373"/>
      <c r="AF305" s="1373"/>
      <c r="AG305" s="1373"/>
      <c r="AH305" s="1373"/>
      <c r="AI305" s="805"/>
      <c r="AJ305" s="1370"/>
      <c r="AK305" s="1371"/>
      <c r="AL305" s="1371"/>
      <c r="AM305" s="1371"/>
      <c r="AN305" s="1371"/>
      <c r="AO305" s="1371"/>
      <c r="AP305" s="1372"/>
      <c r="AQ305" s="1375"/>
      <c r="AR305" s="1376"/>
      <c r="AS305" s="1376"/>
      <c r="AT305" s="1376"/>
      <c r="AU305" s="1376"/>
      <c r="AV305" s="1511"/>
    </row>
    <row r="306" spans="1:48" ht="25.05" hidden="1" customHeight="1" x14ac:dyDescent="0.45">
      <c r="A306" s="508">
        <f t="shared" si="4"/>
        <v>291</v>
      </c>
      <c r="B306" s="509"/>
      <c r="C306" s="1378"/>
      <c r="D306" s="1373"/>
      <c r="E306" s="1373"/>
      <c r="F306" s="1373"/>
      <c r="G306" s="1373"/>
      <c r="H306" s="1373"/>
      <c r="I306" s="1373"/>
      <c r="J306" s="1373"/>
      <c r="K306" s="1373"/>
      <c r="L306" s="1373"/>
      <c r="M306" s="1373"/>
      <c r="N306" s="1373"/>
      <c r="O306" s="1379"/>
      <c r="P306" s="341"/>
      <c r="Q306" s="340"/>
      <c r="R306" s="1373"/>
      <c r="S306" s="1373"/>
      <c r="T306" s="1373"/>
      <c r="U306" s="1373"/>
      <c r="V306" s="1373"/>
      <c r="W306" s="1373"/>
      <c r="X306" s="1373"/>
      <c r="Y306" s="1373"/>
      <c r="Z306" s="1373"/>
      <c r="AA306" s="1373"/>
      <c r="AB306" s="1373"/>
      <c r="AC306" s="1373"/>
      <c r="AD306" s="1373"/>
      <c r="AE306" s="1373"/>
      <c r="AF306" s="1373"/>
      <c r="AG306" s="1373"/>
      <c r="AH306" s="1373"/>
      <c r="AI306" s="805"/>
      <c r="AJ306" s="1370"/>
      <c r="AK306" s="1371"/>
      <c r="AL306" s="1371"/>
      <c r="AM306" s="1371"/>
      <c r="AN306" s="1371"/>
      <c r="AO306" s="1371"/>
      <c r="AP306" s="1372"/>
      <c r="AQ306" s="1375"/>
      <c r="AR306" s="1376"/>
      <c r="AS306" s="1376"/>
      <c r="AT306" s="1376"/>
      <c r="AU306" s="1376"/>
      <c r="AV306" s="1511"/>
    </row>
    <row r="307" spans="1:48" ht="25.05" hidden="1" customHeight="1" x14ac:dyDescent="0.45">
      <c r="A307" s="508">
        <f t="shared" si="4"/>
        <v>292</v>
      </c>
      <c r="B307" s="509"/>
      <c r="C307" s="1378"/>
      <c r="D307" s="1373"/>
      <c r="E307" s="1373"/>
      <c r="F307" s="1373"/>
      <c r="G307" s="1373"/>
      <c r="H307" s="1373"/>
      <c r="I307" s="1373"/>
      <c r="J307" s="1373"/>
      <c r="K307" s="1373"/>
      <c r="L307" s="1373"/>
      <c r="M307" s="1373"/>
      <c r="N307" s="1373"/>
      <c r="O307" s="1379"/>
      <c r="P307" s="341"/>
      <c r="Q307" s="340"/>
      <c r="R307" s="1373"/>
      <c r="S307" s="1373"/>
      <c r="T307" s="1373"/>
      <c r="U307" s="1373"/>
      <c r="V307" s="1373"/>
      <c r="W307" s="1373"/>
      <c r="X307" s="1373"/>
      <c r="Y307" s="1373"/>
      <c r="Z307" s="1373"/>
      <c r="AA307" s="1373"/>
      <c r="AB307" s="1373"/>
      <c r="AC307" s="1373"/>
      <c r="AD307" s="1373"/>
      <c r="AE307" s="1373"/>
      <c r="AF307" s="1373"/>
      <c r="AG307" s="1373"/>
      <c r="AH307" s="1373"/>
      <c r="AI307" s="805"/>
      <c r="AJ307" s="1370"/>
      <c r="AK307" s="1371"/>
      <c r="AL307" s="1371"/>
      <c r="AM307" s="1371"/>
      <c r="AN307" s="1371"/>
      <c r="AO307" s="1371"/>
      <c r="AP307" s="1372"/>
      <c r="AQ307" s="1375"/>
      <c r="AR307" s="1376"/>
      <c r="AS307" s="1376"/>
      <c r="AT307" s="1376"/>
      <c r="AU307" s="1376"/>
      <c r="AV307" s="1511"/>
    </row>
    <row r="308" spans="1:48" ht="25.05" hidden="1" customHeight="1" x14ac:dyDescent="0.45">
      <c r="A308" s="508">
        <f t="shared" si="4"/>
        <v>293</v>
      </c>
      <c r="B308" s="509"/>
      <c r="C308" s="1378"/>
      <c r="D308" s="1373"/>
      <c r="E308" s="1373"/>
      <c r="F308" s="1373"/>
      <c r="G308" s="1373"/>
      <c r="H308" s="1373"/>
      <c r="I308" s="1373"/>
      <c r="J308" s="1373"/>
      <c r="K308" s="1373"/>
      <c r="L308" s="1373"/>
      <c r="M308" s="1373"/>
      <c r="N308" s="1373"/>
      <c r="O308" s="1379"/>
      <c r="P308" s="341"/>
      <c r="Q308" s="340"/>
      <c r="R308" s="1373"/>
      <c r="S308" s="1373"/>
      <c r="T308" s="1373"/>
      <c r="U308" s="1373"/>
      <c r="V308" s="1373"/>
      <c r="W308" s="1373"/>
      <c r="X308" s="1373"/>
      <c r="Y308" s="1373"/>
      <c r="Z308" s="1373"/>
      <c r="AA308" s="1373"/>
      <c r="AB308" s="1373"/>
      <c r="AC308" s="1373"/>
      <c r="AD308" s="1373"/>
      <c r="AE308" s="1373"/>
      <c r="AF308" s="1373"/>
      <c r="AG308" s="1373"/>
      <c r="AH308" s="1373"/>
      <c r="AI308" s="805"/>
      <c r="AJ308" s="1370"/>
      <c r="AK308" s="1371"/>
      <c r="AL308" s="1371"/>
      <c r="AM308" s="1371"/>
      <c r="AN308" s="1371"/>
      <c r="AO308" s="1371"/>
      <c r="AP308" s="1372"/>
      <c r="AQ308" s="1375"/>
      <c r="AR308" s="1376"/>
      <c r="AS308" s="1376"/>
      <c r="AT308" s="1376"/>
      <c r="AU308" s="1376"/>
      <c r="AV308" s="1511"/>
    </row>
    <row r="309" spans="1:48" ht="25.05" hidden="1" customHeight="1" x14ac:dyDescent="0.45">
      <c r="A309" s="508">
        <f t="shared" si="4"/>
        <v>294</v>
      </c>
      <c r="B309" s="509"/>
      <c r="C309" s="1378"/>
      <c r="D309" s="1373"/>
      <c r="E309" s="1373"/>
      <c r="F309" s="1373"/>
      <c r="G309" s="1373"/>
      <c r="H309" s="1373"/>
      <c r="I309" s="1373"/>
      <c r="J309" s="1373"/>
      <c r="K309" s="1373"/>
      <c r="L309" s="1373"/>
      <c r="M309" s="1373"/>
      <c r="N309" s="1373"/>
      <c r="O309" s="1379"/>
      <c r="P309" s="341"/>
      <c r="Q309" s="340"/>
      <c r="R309" s="1373"/>
      <c r="S309" s="1373"/>
      <c r="T309" s="1373"/>
      <c r="U309" s="1373"/>
      <c r="V309" s="1373"/>
      <c r="W309" s="1373"/>
      <c r="X309" s="1373"/>
      <c r="Y309" s="1373"/>
      <c r="Z309" s="1373"/>
      <c r="AA309" s="1373"/>
      <c r="AB309" s="1373"/>
      <c r="AC309" s="1373"/>
      <c r="AD309" s="1373"/>
      <c r="AE309" s="1373"/>
      <c r="AF309" s="1373"/>
      <c r="AG309" s="1373"/>
      <c r="AH309" s="1373"/>
      <c r="AI309" s="805"/>
      <c r="AJ309" s="1370"/>
      <c r="AK309" s="1371"/>
      <c r="AL309" s="1371"/>
      <c r="AM309" s="1371"/>
      <c r="AN309" s="1371"/>
      <c r="AO309" s="1371"/>
      <c r="AP309" s="1372"/>
      <c r="AQ309" s="1375"/>
      <c r="AR309" s="1376"/>
      <c r="AS309" s="1376"/>
      <c r="AT309" s="1376"/>
      <c r="AU309" s="1376"/>
      <c r="AV309" s="1511"/>
    </row>
    <row r="310" spans="1:48" ht="25.05" hidden="1" customHeight="1" x14ac:dyDescent="0.45">
      <c r="A310" s="508">
        <f t="shared" si="4"/>
        <v>295</v>
      </c>
      <c r="B310" s="509"/>
      <c r="C310" s="1378"/>
      <c r="D310" s="1373"/>
      <c r="E310" s="1373"/>
      <c r="F310" s="1373"/>
      <c r="G310" s="1373"/>
      <c r="H310" s="1373"/>
      <c r="I310" s="1373"/>
      <c r="J310" s="1373"/>
      <c r="K310" s="1373"/>
      <c r="L310" s="1373"/>
      <c r="M310" s="1373"/>
      <c r="N310" s="1373"/>
      <c r="O310" s="1379"/>
      <c r="P310" s="341"/>
      <c r="Q310" s="340"/>
      <c r="R310" s="1373"/>
      <c r="S310" s="1373"/>
      <c r="T310" s="1373"/>
      <c r="U310" s="1373"/>
      <c r="V310" s="1373"/>
      <c r="W310" s="1373"/>
      <c r="X310" s="1373"/>
      <c r="Y310" s="1373"/>
      <c r="Z310" s="1373"/>
      <c r="AA310" s="1373"/>
      <c r="AB310" s="1373"/>
      <c r="AC310" s="1373"/>
      <c r="AD310" s="1373"/>
      <c r="AE310" s="1373"/>
      <c r="AF310" s="1373"/>
      <c r="AG310" s="1373"/>
      <c r="AH310" s="1373"/>
      <c r="AI310" s="805"/>
      <c r="AJ310" s="1370"/>
      <c r="AK310" s="1371"/>
      <c r="AL310" s="1371"/>
      <c r="AM310" s="1371"/>
      <c r="AN310" s="1371"/>
      <c r="AO310" s="1371"/>
      <c r="AP310" s="1372"/>
      <c r="AQ310" s="1375"/>
      <c r="AR310" s="1376"/>
      <c r="AS310" s="1376"/>
      <c r="AT310" s="1376"/>
      <c r="AU310" s="1376"/>
      <c r="AV310" s="1511"/>
    </row>
    <row r="311" spans="1:48" ht="25.05" hidden="1" customHeight="1" x14ac:dyDescent="0.45">
      <c r="A311" s="508">
        <f t="shared" si="4"/>
        <v>296</v>
      </c>
      <c r="B311" s="509"/>
      <c r="C311" s="1378"/>
      <c r="D311" s="1373"/>
      <c r="E311" s="1373"/>
      <c r="F311" s="1373"/>
      <c r="G311" s="1373"/>
      <c r="H311" s="1373"/>
      <c r="I311" s="1373"/>
      <c r="J311" s="1373"/>
      <c r="K311" s="1373"/>
      <c r="L311" s="1373"/>
      <c r="M311" s="1373"/>
      <c r="N311" s="1373"/>
      <c r="O311" s="1379"/>
      <c r="P311" s="341"/>
      <c r="Q311" s="340"/>
      <c r="R311" s="1373"/>
      <c r="S311" s="1373"/>
      <c r="T311" s="1373"/>
      <c r="U311" s="1373"/>
      <c r="V311" s="1373"/>
      <c r="W311" s="1373"/>
      <c r="X311" s="1373"/>
      <c r="Y311" s="1373"/>
      <c r="Z311" s="1373"/>
      <c r="AA311" s="1373"/>
      <c r="AB311" s="1373"/>
      <c r="AC311" s="1373"/>
      <c r="AD311" s="1373"/>
      <c r="AE311" s="1373"/>
      <c r="AF311" s="1373"/>
      <c r="AG311" s="1373"/>
      <c r="AH311" s="1373"/>
      <c r="AI311" s="805"/>
      <c r="AJ311" s="1370"/>
      <c r="AK311" s="1371"/>
      <c r="AL311" s="1371"/>
      <c r="AM311" s="1371"/>
      <c r="AN311" s="1371"/>
      <c r="AO311" s="1371"/>
      <c r="AP311" s="1372"/>
      <c r="AQ311" s="1375"/>
      <c r="AR311" s="1376"/>
      <c r="AS311" s="1376"/>
      <c r="AT311" s="1376"/>
      <c r="AU311" s="1376"/>
      <c r="AV311" s="1511"/>
    </row>
    <row r="312" spans="1:48" ht="25.05" hidden="1" customHeight="1" x14ac:dyDescent="0.45">
      <c r="A312" s="508">
        <f t="shared" si="4"/>
        <v>297</v>
      </c>
      <c r="B312" s="509"/>
      <c r="C312" s="1378"/>
      <c r="D312" s="1373"/>
      <c r="E312" s="1373"/>
      <c r="F312" s="1373"/>
      <c r="G312" s="1373"/>
      <c r="H312" s="1373"/>
      <c r="I312" s="1373"/>
      <c r="J312" s="1373"/>
      <c r="K312" s="1373"/>
      <c r="L312" s="1373"/>
      <c r="M312" s="1373"/>
      <c r="N312" s="1373"/>
      <c r="O312" s="1379"/>
      <c r="P312" s="341"/>
      <c r="Q312" s="340"/>
      <c r="R312" s="1373"/>
      <c r="S312" s="1373"/>
      <c r="T312" s="1373"/>
      <c r="U312" s="1373"/>
      <c r="V312" s="1373"/>
      <c r="W312" s="1373"/>
      <c r="X312" s="1373"/>
      <c r="Y312" s="1373"/>
      <c r="Z312" s="1373"/>
      <c r="AA312" s="1373"/>
      <c r="AB312" s="1373"/>
      <c r="AC312" s="1373"/>
      <c r="AD312" s="1373"/>
      <c r="AE312" s="1373"/>
      <c r="AF312" s="1373"/>
      <c r="AG312" s="1373"/>
      <c r="AH312" s="1373"/>
      <c r="AI312" s="805"/>
      <c r="AJ312" s="1370"/>
      <c r="AK312" s="1371"/>
      <c r="AL312" s="1371"/>
      <c r="AM312" s="1371"/>
      <c r="AN312" s="1371"/>
      <c r="AO312" s="1371"/>
      <c r="AP312" s="1372"/>
      <c r="AQ312" s="1375"/>
      <c r="AR312" s="1376"/>
      <c r="AS312" s="1376"/>
      <c r="AT312" s="1376"/>
      <c r="AU312" s="1376"/>
      <c r="AV312" s="1511"/>
    </row>
    <row r="313" spans="1:48" ht="25.05" hidden="1" customHeight="1" x14ac:dyDescent="0.45">
      <c r="A313" s="508">
        <f t="shared" si="4"/>
        <v>298</v>
      </c>
      <c r="B313" s="509"/>
      <c r="C313" s="1378"/>
      <c r="D313" s="1373"/>
      <c r="E313" s="1373"/>
      <c r="F313" s="1373"/>
      <c r="G313" s="1373"/>
      <c r="H313" s="1373"/>
      <c r="I313" s="1373"/>
      <c r="J313" s="1373"/>
      <c r="K313" s="1373"/>
      <c r="L313" s="1373"/>
      <c r="M313" s="1373"/>
      <c r="N313" s="1373"/>
      <c r="O313" s="1379"/>
      <c r="P313" s="341"/>
      <c r="Q313" s="340"/>
      <c r="R313" s="1373"/>
      <c r="S313" s="1373"/>
      <c r="T313" s="1373"/>
      <c r="U313" s="1373"/>
      <c r="V313" s="1373"/>
      <c r="W313" s="1373"/>
      <c r="X313" s="1373"/>
      <c r="Y313" s="1373"/>
      <c r="Z313" s="1373"/>
      <c r="AA313" s="1373"/>
      <c r="AB313" s="1373"/>
      <c r="AC313" s="1373"/>
      <c r="AD313" s="1373"/>
      <c r="AE313" s="1373"/>
      <c r="AF313" s="1373"/>
      <c r="AG313" s="1373"/>
      <c r="AH313" s="1373"/>
      <c r="AI313" s="805"/>
      <c r="AJ313" s="1370"/>
      <c r="AK313" s="1371"/>
      <c r="AL313" s="1371"/>
      <c r="AM313" s="1371"/>
      <c r="AN313" s="1371"/>
      <c r="AO313" s="1371"/>
      <c r="AP313" s="1372"/>
      <c r="AQ313" s="1375"/>
      <c r="AR313" s="1376"/>
      <c r="AS313" s="1376"/>
      <c r="AT313" s="1376"/>
      <c r="AU313" s="1376"/>
      <c r="AV313" s="1511"/>
    </row>
    <row r="314" spans="1:48" ht="25.05" hidden="1" customHeight="1" x14ac:dyDescent="0.45">
      <c r="A314" s="508">
        <f t="shared" si="4"/>
        <v>299</v>
      </c>
      <c r="B314" s="509"/>
      <c r="C314" s="1378"/>
      <c r="D314" s="1373"/>
      <c r="E314" s="1373"/>
      <c r="F314" s="1373"/>
      <c r="G314" s="1373"/>
      <c r="H314" s="1373"/>
      <c r="I314" s="1373"/>
      <c r="J314" s="1373"/>
      <c r="K314" s="1373"/>
      <c r="L314" s="1373"/>
      <c r="M314" s="1373"/>
      <c r="N314" s="1373"/>
      <c r="O314" s="1379"/>
      <c r="P314" s="341"/>
      <c r="Q314" s="340"/>
      <c r="R314" s="1373"/>
      <c r="S314" s="1373"/>
      <c r="T314" s="1373"/>
      <c r="U314" s="1373"/>
      <c r="V314" s="1373"/>
      <c r="W314" s="1373"/>
      <c r="X314" s="1373"/>
      <c r="Y314" s="1373"/>
      <c r="Z314" s="1373"/>
      <c r="AA314" s="1373"/>
      <c r="AB314" s="1373"/>
      <c r="AC314" s="1373"/>
      <c r="AD314" s="1373"/>
      <c r="AE314" s="1373"/>
      <c r="AF314" s="1373"/>
      <c r="AG314" s="1373"/>
      <c r="AH314" s="1373"/>
      <c r="AI314" s="805"/>
      <c r="AJ314" s="1370"/>
      <c r="AK314" s="1371"/>
      <c r="AL314" s="1371"/>
      <c r="AM314" s="1371"/>
      <c r="AN314" s="1371"/>
      <c r="AO314" s="1371"/>
      <c r="AP314" s="1372"/>
      <c r="AQ314" s="1375"/>
      <c r="AR314" s="1376"/>
      <c r="AS314" s="1376"/>
      <c r="AT314" s="1376"/>
      <c r="AU314" s="1376"/>
      <c r="AV314" s="1511"/>
    </row>
    <row r="315" spans="1:48" ht="25.05" hidden="1" customHeight="1" x14ac:dyDescent="0.45">
      <c r="A315" s="508">
        <f t="shared" si="4"/>
        <v>300</v>
      </c>
      <c r="B315" s="509"/>
      <c r="C315" s="1378"/>
      <c r="D315" s="1373"/>
      <c r="E315" s="1373"/>
      <c r="F315" s="1373"/>
      <c r="G315" s="1373"/>
      <c r="H315" s="1373"/>
      <c r="I315" s="1373"/>
      <c r="J315" s="1373"/>
      <c r="K315" s="1373"/>
      <c r="L315" s="1373"/>
      <c r="M315" s="1373"/>
      <c r="N315" s="1373"/>
      <c r="O315" s="1379"/>
      <c r="P315" s="341"/>
      <c r="Q315" s="340"/>
      <c r="R315" s="1373"/>
      <c r="S315" s="1373"/>
      <c r="T315" s="1373"/>
      <c r="U315" s="1373"/>
      <c r="V315" s="1373"/>
      <c r="W315" s="1373"/>
      <c r="X315" s="1373"/>
      <c r="Y315" s="1373"/>
      <c r="Z315" s="1373"/>
      <c r="AA315" s="1373"/>
      <c r="AB315" s="1373"/>
      <c r="AC315" s="1373"/>
      <c r="AD315" s="1373"/>
      <c r="AE315" s="1373"/>
      <c r="AF315" s="1373"/>
      <c r="AG315" s="1373"/>
      <c r="AH315" s="1373"/>
      <c r="AI315" s="805"/>
      <c r="AJ315" s="1370"/>
      <c r="AK315" s="1371"/>
      <c r="AL315" s="1371"/>
      <c r="AM315" s="1371"/>
      <c r="AN315" s="1371"/>
      <c r="AO315" s="1371"/>
      <c r="AP315" s="1372"/>
      <c r="AQ315" s="1375"/>
      <c r="AR315" s="1376"/>
      <c r="AS315" s="1376"/>
      <c r="AT315" s="1376"/>
      <c r="AU315" s="1376"/>
      <c r="AV315" s="1511"/>
    </row>
    <row r="316" spans="1:48" ht="25.05" hidden="1" customHeight="1" x14ac:dyDescent="0.45">
      <c r="A316" s="508">
        <f t="shared" si="4"/>
        <v>301</v>
      </c>
      <c r="B316" s="509"/>
      <c r="C316" s="1378"/>
      <c r="D316" s="1373"/>
      <c r="E316" s="1373"/>
      <c r="F316" s="1373"/>
      <c r="G316" s="1373"/>
      <c r="H316" s="1373"/>
      <c r="I316" s="1373"/>
      <c r="J316" s="1373"/>
      <c r="K316" s="1373"/>
      <c r="L316" s="1373"/>
      <c r="M316" s="1373"/>
      <c r="N316" s="1373"/>
      <c r="O316" s="1379"/>
      <c r="P316" s="341"/>
      <c r="Q316" s="340"/>
      <c r="R316" s="1373"/>
      <c r="S316" s="1373"/>
      <c r="T316" s="1373"/>
      <c r="U316" s="1373"/>
      <c r="V316" s="1373"/>
      <c r="W316" s="1373"/>
      <c r="X316" s="1373"/>
      <c r="Y316" s="1373"/>
      <c r="Z316" s="1373"/>
      <c r="AA316" s="1373"/>
      <c r="AB316" s="1373"/>
      <c r="AC316" s="1373"/>
      <c r="AD316" s="1373"/>
      <c r="AE316" s="1373"/>
      <c r="AF316" s="1373"/>
      <c r="AG316" s="1373"/>
      <c r="AH316" s="1373"/>
      <c r="AI316" s="805"/>
      <c r="AJ316" s="1370"/>
      <c r="AK316" s="1371"/>
      <c r="AL316" s="1371"/>
      <c r="AM316" s="1371"/>
      <c r="AN316" s="1371"/>
      <c r="AO316" s="1371"/>
      <c r="AP316" s="1372"/>
      <c r="AQ316" s="1375"/>
      <c r="AR316" s="1376"/>
      <c r="AS316" s="1376"/>
      <c r="AT316" s="1376"/>
      <c r="AU316" s="1376"/>
      <c r="AV316" s="1511"/>
    </row>
    <row r="317" spans="1:48" ht="25.05" hidden="1" customHeight="1" x14ac:dyDescent="0.45">
      <c r="A317" s="508">
        <f t="shared" si="4"/>
        <v>302</v>
      </c>
      <c r="B317" s="509"/>
      <c r="C317" s="1378"/>
      <c r="D317" s="1373"/>
      <c r="E317" s="1373"/>
      <c r="F317" s="1373"/>
      <c r="G317" s="1373"/>
      <c r="H317" s="1373"/>
      <c r="I317" s="1373"/>
      <c r="J317" s="1373"/>
      <c r="K317" s="1373"/>
      <c r="L317" s="1373"/>
      <c r="M317" s="1373"/>
      <c r="N317" s="1373"/>
      <c r="O317" s="1379"/>
      <c r="P317" s="341"/>
      <c r="Q317" s="340"/>
      <c r="R317" s="1373"/>
      <c r="S317" s="1373"/>
      <c r="T317" s="1373"/>
      <c r="U317" s="1373"/>
      <c r="V317" s="1373"/>
      <c r="W317" s="1373"/>
      <c r="X317" s="1373"/>
      <c r="Y317" s="1373"/>
      <c r="Z317" s="1373"/>
      <c r="AA317" s="1373"/>
      <c r="AB317" s="1373"/>
      <c r="AC317" s="1373"/>
      <c r="AD317" s="1373"/>
      <c r="AE317" s="1373"/>
      <c r="AF317" s="1373"/>
      <c r="AG317" s="1373"/>
      <c r="AH317" s="1373"/>
      <c r="AI317" s="805"/>
      <c r="AJ317" s="1370"/>
      <c r="AK317" s="1371"/>
      <c r="AL317" s="1371"/>
      <c r="AM317" s="1371"/>
      <c r="AN317" s="1371"/>
      <c r="AO317" s="1371"/>
      <c r="AP317" s="1372"/>
      <c r="AQ317" s="1375"/>
      <c r="AR317" s="1376"/>
      <c r="AS317" s="1376"/>
      <c r="AT317" s="1376"/>
      <c r="AU317" s="1376"/>
      <c r="AV317" s="1511"/>
    </row>
    <row r="318" spans="1:48" ht="25.05" hidden="1" customHeight="1" x14ac:dyDescent="0.45">
      <c r="A318" s="508">
        <f t="shared" si="4"/>
        <v>303</v>
      </c>
      <c r="B318" s="509"/>
      <c r="C318" s="1378"/>
      <c r="D318" s="1373"/>
      <c r="E318" s="1373"/>
      <c r="F318" s="1373"/>
      <c r="G318" s="1373"/>
      <c r="H318" s="1373"/>
      <c r="I318" s="1373"/>
      <c r="J318" s="1373"/>
      <c r="K318" s="1373"/>
      <c r="L318" s="1373"/>
      <c r="M318" s="1373"/>
      <c r="N318" s="1373"/>
      <c r="O318" s="1379"/>
      <c r="P318" s="341"/>
      <c r="Q318" s="340"/>
      <c r="R318" s="1373"/>
      <c r="S318" s="1373"/>
      <c r="T318" s="1373"/>
      <c r="U318" s="1373"/>
      <c r="V318" s="1373"/>
      <c r="W318" s="1373"/>
      <c r="X318" s="1373"/>
      <c r="Y318" s="1373"/>
      <c r="Z318" s="1373"/>
      <c r="AA318" s="1373"/>
      <c r="AB318" s="1373"/>
      <c r="AC318" s="1373"/>
      <c r="AD318" s="1373"/>
      <c r="AE318" s="1373"/>
      <c r="AF318" s="1373"/>
      <c r="AG318" s="1373"/>
      <c r="AH318" s="1373"/>
      <c r="AI318" s="805"/>
      <c r="AJ318" s="1370"/>
      <c r="AK318" s="1371"/>
      <c r="AL318" s="1371"/>
      <c r="AM318" s="1371"/>
      <c r="AN318" s="1371"/>
      <c r="AO318" s="1371"/>
      <c r="AP318" s="1372"/>
      <c r="AQ318" s="1375"/>
      <c r="AR318" s="1376"/>
      <c r="AS318" s="1376"/>
      <c r="AT318" s="1376"/>
      <c r="AU318" s="1376"/>
      <c r="AV318" s="1511"/>
    </row>
    <row r="319" spans="1:48" ht="25.05" hidden="1" customHeight="1" x14ac:dyDescent="0.45">
      <c r="A319" s="508">
        <f t="shared" si="4"/>
        <v>304</v>
      </c>
      <c r="B319" s="509"/>
      <c r="C319" s="1378"/>
      <c r="D319" s="1373"/>
      <c r="E319" s="1373"/>
      <c r="F319" s="1373"/>
      <c r="G319" s="1373"/>
      <c r="H319" s="1373"/>
      <c r="I319" s="1373"/>
      <c r="J319" s="1373"/>
      <c r="K319" s="1373"/>
      <c r="L319" s="1373"/>
      <c r="M319" s="1373"/>
      <c r="N319" s="1373"/>
      <c r="O319" s="1379"/>
      <c r="P319" s="341"/>
      <c r="Q319" s="340"/>
      <c r="R319" s="1373"/>
      <c r="S319" s="1373"/>
      <c r="T319" s="1373"/>
      <c r="U319" s="1373"/>
      <c r="V319" s="1373"/>
      <c r="W319" s="1373"/>
      <c r="X319" s="1373"/>
      <c r="Y319" s="1373"/>
      <c r="Z319" s="1373"/>
      <c r="AA319" s="1373"/>
      <c r="AB319" s="1373"/>
      <c r="AC319" s="1373"/>
      <c r="AD319" s="1373"/>
      <c r="AE319" s="1373"/>
      <c r="AF319" s="1373"/>
      <c r="AG319" s="1373"/>
      <c r="AH319" s="1373"/>
      <c r="AI319" s="805"/>
      <c r="AJ319" s="1370"/>
      <c r="AK319" s="1371"/>
      <c r="AL319" s="1371"/>
      <c r="AM319" s="1371"/>
      <c r="AN319" s="1371"/>
      <c r="AO319" s="1371"/>
      <c r="AP319" s="1372"/>
      <c r="AQ319" s="1375"/>
      <c r="AR319" s="1376"/>
      <c r="AS319" s="1376"/>
      <c r="AT319" s="1376"/>
      <c r="AU319" s="1376"/>
      <c r="AV319" s="1511"/>
    </row>
    <row r="320" spans="1:48" ht="25.05" hidden="1" customHeight="1" x14ac:dyDescent="0.45">
      <c r="A320" s="508">
        <f t="shared" si="4"/>
        <v>305</v>
      </c>
      <c r="B320" s="509"/>
      <c r="C320" s="1378"/>
      <c r="D320" s="1373"/>
      <c r="E320" s="1373"/>
      <c r="F320" s="1373"/>
      <c r="G320" s="1373"/>
      <c r="H320" s="1373"/>
      <c r="I320" s="1373"/>
      <c r="J320" s="1373"/>
      <c r="K320" s="1373"/>
      <c r="L320" s="1373"/>
      <c r="M320" s="1373"/>
      <c r="N320" s="1373"/>
      <c r="O320" s="1379"/>
      <c r="P320" s="341"/>
      <c r="Q320" s="340"/>
      <c r="R320" s="1373"/>
      <c r="S320" s="1373"/>
      <c r="T320" s="1373"/>
      <c r="U320" s="1373"/>
      <c r="V320" s="1373"/>
      <c r="W320" s="1373"/>
      <c r="X320" s="1373"/>
      <c r="Y320" s="1373"/>
      <c r="Z320" s="1373"/>
      <c r="AA320" s="1373"/>
      <c r="AB320" s="1373"/>
      <c r="AC320" s="1373"/>
      <c r="AD320" s="1373"/>
      <c r="AE320" s="1373"/>
      <c r="AF320" s="1373"/>
      <c r="AG320" s="1373"/>
      <c r="AH320" s="1373"/>
      <c r="AI320" s="805"/>
      <c r="AJ320" s="1370"/>
      <c r="AK320" s="1371"/>
      <c r="AL320" s="1371"/>
      <c r="AM320" s="1371"/>
      <c r="AN320" s="1371"/>
      <c r="AO320" s="1371"/>
      <c r="AP320" s="1372"/>
      <c r="AQ320" s="1375"/>
      <c r="AR320" s="1376"/>
      <c r="AS320" s="1376"/>
      <c r="AT320" s="1376"/>
      <c r="AU320" s="1376"/>
      <c r="AV320" s="1511"/>
    </row>
    <row r="321" spans="1:48" ht="25.05" hidden="1" customHeight="1" x14ac:dyDescent="0.45">
      <c r="A321" s="508">
        <f t="shared" si="4"/>
        <v>306</v>
      </c>
      <c r="B321" s="509"/>
      <c r="C321" s="1378"/>
      <c r="D321" s="1373"/>
      <c r="E321" s="1373"/>
      <c r="F321" s="1373"/>
      <c r="G321" s="1373"/>
      <c r="H321" s="1373"/>
      <c r="I321" s="1373"/>
      <c r="J321" s="1373"/>
      <c r="K321" s="1373"/>
      <c r="L321" s="1373"/>
      <c r="M321" s="1373"/>
      <c r="N321" s="1373"/>
      <c r="O321" s="1379"/>
      <c r="P321" s="341"/>
      <c r="Q321" s="340"/>
      <c r="R321" s="1373"/>
      <c r="S321" s="1373"/>
      <c r="T321" s="1373"/>
      <c r="U321" s="1373"/>
      <c r="V321" s="1373"/>
      <c r="W321" s="1373"/>
      <c r="X321" s="1373"/>
      <c r="Y321" s="1373"/>
      <c r="Z321" s="1373"/>
      <c r="AA321" s="1373"/>
      <c r="AB321" s="1373"/>
      <c r="AC321" s="1373"/>
      <c r="AD321" s="1373"/>
      <c r="AE321" s="1373"/>
      <c r="AF321" s="1373"/>
      <c r="AG321" s="1373"/>
      <c r="AH321" s="1373"/>
      <c r="AI321" s="805"/>
      <c r="AJ321" s="1370"/>
      <c r="AK321" s="1371"/>
      <c r="AL321" s="1371"/>
      <c r="AM321" s="1371"/>
      <c r="AN321" s="1371"/>
      <c r="AO321" s="1371"/>
      <c r="AP321" s="1372"/>
      <c r="AQ321" s="1375"/>
      <c r="AR321" s="1376"/>
      <c r="AS321" s="1376"/>
      <c r="AT321" s="1376"/>
      <c r="AU321" s="1376"/>
      <c r="AV321" s="1511"/>
    </row>
    <row r="322" spans="1:48" ht="25.05" hidden="1" customHeight="1" x14ac:dyDescent="0.45">
      <c r="A322" s="508">
        <f t="shared" si="4"/>
        <v>307</v>
      </c>
      <c r="B322" s="509"/>
      <c r="C322" s="1378"/>
      <c r="D322" s="1373"/>
      <c r="E322" s="1373"/>
      <c r="F322" s="1373"/>
      <c r="G322" s="1373"/>
      <c r="H322" s="1373"/>
      <c r="I322" s="1373"/>
      <c r="J322" s="1373"/>
      <c r="K322" s="1373"/>
      <c r="L322" s="1373"/>
      <c r="M322" s="1373"/>
      <c r="N322" s="1373"/>
      <c r="O322" s="1379"/>
      <c r="P322" s="341"/>
      <c r="Q322" s="340"/>
      <c r="R322" s="1373"/>
      <c r="S322" s="1373"/>
      <c r="T322" s="1373"/>
      <c r="U322" s="1373"/>
      <c r="V322" s="1373"/>
      <c r="W322" s="1373"/>
      <c r="X322" s="1373"/>
      <c r="Y322" s="1373"/>
      <c r="Z322" s="1373"/>
      <c r="AA322" s="1373"/>
      <c r="AB322" s="1373"/>
      <c r="AC322" s="1373"/>
      <c r="AD322" s="1373"/>
      <c r="AE322" s="1373"/>
      <c r="AF322" s="1373"/>
      <c r="AG322" s="1373"/>
      <c r="AH322" s="1373"/>
      <c r="AI322" s="805"/>
      <c r="AJ322" s="1370"/>
      <c r="AK322" s="1371"/>
      <c r="AL322" s="1371"/>
      <c r="AM322" s="1371"/>
      <c r="AN322" s="1371"/>
      <c r="AO322" s="1371"/>
      <c r="AP322" s="1372"/>
      <c r="AQ322" s="1375"/>
      <c r="AR322" s="1376"/>
      <c r="AS322" s="1376"/>
      <c r="AT322" s="1376"/>
      <c r="AU322" s="1376"/>
      <c r="AV322" s="1511"/>
    </row>
    <row r="323" spans="1:48" ht="25.05" hidden="1" customHeight="1" x14ac:dyDescent="0.45">
      <c r="A323" s="508">
        <f t="shared" si="4"/>
        <v>308</v>
      </c>
      <c r="B323" s="509"/>
      <c r="C323" s="1378"/>
      <c r="D323" s="1373"/>
      <c r="E323" s="1373"/>
      <c r="F323" s="1373"/>
      <c r="G323" s="1373"/>
      <c r="H323" s="1373"/>
      <c r="I323" s="1373"/>
      <c r="J323" s="1373"/>
      <c r="K323" s="1373"/>
      <c r="L323" s="1373"/>
      <c r="M323" s="1373"/>
      <c r="N323" s="1373"/>
      <c r="O323" s="1379"/>
      <c r="P323" s="341"/>
      <c r="Q323" s="340"/>
      <c r="R323" s="1373"/>
      <c r="S323" s="1373"/>
      <c r="T323" s="1373"/>
      <c r="U323" s="1373"/>
      <c r="V323" s="1373"/>
      <c r="W323" s="1373"/>
      <c r="X323" s="1373"/>
      <c r="Y323" s="1373"/>
      <c r="Z323" s="1373"/>
      <c r="AA323" s="1373"/>
      <c r="AB323" s="1373"/>
      <c r="AC323" s="1373"/>
      <c r="AD323" s="1373"/>
      <c r="AE323" s="1373"/>
      <c r="AF323" s="1373"/>
      <c r="AG323" s="1373"/>
      <c r="AH323" s="1373"/>
      <c r="AI323" s="805"/>
      <c r="AJ323" s="1370"/>
      <c r="AK323" s="1371"/>
      <c r="AL323" s="1371"/>
      <c r="AM323" s="1371"/>
      <c r="AN323" s="1371"/>
      <c r="AO323" s="1371"/>
      <c r="AP323" s="1372"/>
      <c r="AQ323" s="1375"/>
      <c r="AR323" s="1376"/>
      <c r="AS323" s="1376"/>
      <c r="AT323" s="1376"/>
      <c r="AU323" s="1376"/>
      <c r="AV323" s="1511"/>
    </row>
    <row r="324" spans="1:48" ht="25.05" hidden="1" customHeight="1" x14ac:dyDescent="0.45">
      <c r="A324" s="508">
        <f t="shared" si="4"/>
        <v>309</v>
      </c>
      <c r="B324" s="509"/>
      <c r="C324" s="1378"/>
      <c r="D324" s="1373"/>
      <c r="E324" s="1373"/>
      <c r="F324" s="1373"/>
      <c r="G324" s="1373"/>
      <c r="H324" s="1373"/>
      <c r="I324" s="1373"/>
      <c r="J324" s="1373"/>
      <c r="K324" s="1373"/>
      <c r="L324" s="1373"/>
      <c r="M324" s="1373"/>
      <c r="N324" s="1373"/>
      <c r="O324" s="1379"/>
      <c r="P324" s="341"/>
      <c r="Q324" s="340"/>
      <c r="R324" s="1373"/>
      <c r="S324" s="1373"/>
      <c r="T324" s="1373"/>
      <c r="U324" s="1373"/>
      <c r="V324" s="1373"/>
      <c r="W324" s="1373"/>
      <c r="X324" s="1373"/>
      <c r="Y324" s="1373"/>
      <c r="Z324" s="1373"/>
      <c r="AA324" s="1373"/>
      <c r="AB324" s="1373"/>
      <c r="AC324" s="1373"/>
      <c r="AD324" s="1373"/>
      <c r="AE324" s="1373"/>
      <c r="AF324" s="1373"/>
      <c r="AG324" s="1373"/>
      <c r="AH324" s="1373"/>
      <c r="AI324" s="805"/>
      <c r="AJ324" s="1370"/>
      <c r="AK324" s="1371"/>
      <c r="AL324" s="1371"/>
      <c r="AM324" s="1371"/>
      <c r="AN324" s="1371"/>
      <c r="AO324" s="1371"/>
      <c r="AP324" s="1372"/>
      <c r="AQ324" s="1375"/>
      <c r="AR324" s="1376"/>
      <c r="AS324" s="1376"/>
      <c r="AT324" s="1376"/>
      <c r="AU324" s="1376"/>
      <c r="AV324" s="1511"/>
    </row>
    <row r="325" spans="1:48" ht="25.05" hidden="1" customHeight="1" x14ac:dyDescent="0.45">
      <c r="A325" s="508">
        <f t="shared" si="4"/>
        <v>310</v>
      </c>
      <c r="B325" s="509"/>
      <c r="C325" s="1378"/>
      <c r="D325" s="1373"/>
      <c r="E325" s="1373"/>
      <c r="F325" s="1373"/>
      <c r="G325" s="1373"/>
      <c r="H325" s="1373"/>
      <c r="I325" s="1373"/>
      <c r="J325" s="1373"/>
      <c r="K325" s="1373"/>
      <c r="L325" s="1373"/>
      <c r="M325" s="1373"/>
      <c r="N325" s="1373"/>
      <c r="O325" s="1379"/>
      <c r="P325" s="341"/>
      <c r="Q325" s="340"/>
      <c r="R325" s="1373"/>
      <c r="S325" s="1373"/>
      <c r="T325" s="1373"/>
      <c r="U325" s="1373"/>
      <c r="V325" s="1373"/>
      <c r="W325" s="1373"/>
      <c r="X325" s="1373"/>
      <c r="Y325" s="1373"/>
      <c r="Z325" s="1373"/>
      <c r="AA325" s="1373"/>
      <c r="AB325" s="1373"/>
      <c r="AC325" s="1373"/>
      <c r="AD325" s="1373"/>
      <c r="AE325" s="1373"/>
      <c r="AF325" s="1373"/>
      <c r="AG325" s="1373"/>
      <c r="AH325" s="1373"/>
      <c r="AI325" s="805"/>
      <c r="AJ325" s="1370"/>
      <c r="AK325" s="1371"/>
      <c r="AL325" s="1371"/>
      <c r="AM325" s="1371"/>
      <c r="AN325" s="1371"/>
      <c r="AO325" s="1371"/>
      <c r="AP325" s="1372"/>
      <c r="AQ325" s="1375"/>
      <c r="AR325" s="1376"/>
      <c r="AS325" s="1376"/>
      <c r="AT325" s="1376"/>
      <c r="AU325" s="1376"/>
      <c r="AV325" s="1511"/>
    </row>
    <row r="326" spans="1:48" ht="25.05" hidden="1" customHeight="1" x14ac:dyDescent="0.45">
      <c r="A326" s="508">
        <f t="shared" si="4"/>
        <v>311</v>
      </c>
      <c r="B326" s="509"/>
      <c r="C326" s="1378"/>
      <c r="D326" s="1373"/>
      <c r="E326" s="1373"/>
      <c r="F326" s="1373"/>
      <c r="G326" s="1373"/>
      <c r="H326" s="1373"/>
      <c r="I326" s="1373"/>
      <c r="J326" s="1373"/>
      <c r="K326" s="1373"/>
      <c r="L326" s="1373"/>
      <c r="M326" s="1373"/>
      <c r="N326" s="1373"/>
      <c r="O326" s="1379"/>
      <c r="P326" s="341"/>
      <c r="Q326" s="340"/>
      <c r="R326" s="1373"/>
      <c r="S326" s="1373"/>
      <c r="T326" s="1373"/>
      <c r="U326" s="1373"/>
      <c r="V326" s="1373"/>
      <c r="W326" s="1373"/>
      <c r="X326" s="1373"/>
      <c r="Y326" s="1373"/>
      <c r="Z326" s="1373"/>
      <c r="AA326" s="1373"/>
      <c r="AB326" s="1373"/>
      <c r="AC326" s="1373"/>
      <c r="AD326" s="1373"/>
      <c r="AE326" s="1373"/>
      <c r="AF326" s="1373"/>
      <c r="AG326" s="1373"/>
      <c r="AH326" s="1373"/>
      <c r="AI326" s="805"/>
      <c r="AJ326" s="1370"/>
      <c r="AK326" s="1371"/>
      <c r="AL326" s="1371"/>
      <c r="AM326" s="1371"/>
      <c r="AN326" s="1371"/>
      <c r="AO326" s="1371"/>
      <c r="AP326" s="1372"/>
      <c r="AQ326" s="1375"/>
      <c r="AR326" s="1376"/>
      <c r="AS326" s="1376"/>
      <c r="AT326" s="1376"/>
      <c r="AU326" s="1376"/>
      <c r="AV326" s="1511"/>
    </row>
    <row r="327" spans="1:48" ht="25.05" hidden="1" customHeight="1" x14ac:dyDescent="0.45">
      <c r="A327" s="508">
        <f t="shared" si="4"/>
        <v>312</v>
      </c>
      <c r="B327" s="509"/>
      <c r="C327" s="1378"/>
      <c r="D327" s="1373"/>
      <c r="E327" s="1373"/>
      <c r="F327" s="1373"/>
      <c r="G327" s="1373"/>
      <c r="H327" s="1373"/>
      <c r="I327" s="1373"/>
      <c r="J327" s="1373"/>
      <c r="K327" s="1373"/>
      <c r="L327" s="1373"/>
      <c r="M327" s="1373"/>
      <c r="N327" s="1373"/>
      <c r="O327" s="1379"/>
      <c r="P327" s="341"/>
      <c r="Q327" s="340"/>
      <c r="R327" s="1373"/>
      <c r="S327" s="1373"/>
      <c r="T327" s="1373"/>
      <c r="U327" s="1373"/>
      <c r="V327" s="1373"/>
      <c r="W327" s="1373"/>
      <c r="X327" s="1373"/>
      <c r="Y327" s="1373"/>
      <c r="Z327" s="1373"/>
      <c r="AA327" s="1373"/>
      <c r="AB327" s="1373"/>
      <c r="AC327" s="1373"/>
      <c r="AD327" s="1373"/>
      <c r="AE327" s="1373"/>
      <c r="AF327" s="1373"/>
      <c r="AG327" s="1373"/>
      <c r="AH327" s="1373"/>
      <c r="AI327" s="805"/>
      <c r="AJ327" s="1370"/>
      <c r="AK327" s="1371"/>
      <c r="AL327" s="1371"/>
      <c r="AM327" s="1371"/>
      <c r="AN327" s="1371"/>
      <c r="AO327" s="1371"/>
      <c r="AP327" s="1372"/>
      <c r="AQ327" s="1375"/>
      <c r="AR327" s="1376"/>
      <c r="AS327" s="1376"/>
      <c r="AT327" s="1376"/>
      <c r="AU327" s="1376"/>
      <c r="AV327" s="1511"/>
    </row>
    <row r="328" spans="1:48" ht="25.05" hidden="1" customHeight="1" x14ac:dyDescent="0.45">
      <c r="A328" s="508">
        <f t="shared" si="4"/>
        <v>313</v>
      </c>
      <c r="B328" s="509"/>
      <c r="C328" s="1378"/>
      <c r="D328" s="1373"/>
      <c r="E328" s="1373"/>
      <c r="F328" s="1373"/>
      <c r="G328" s="1373"/>
      <c r="H328" s="1373"/>
      <c r="I328" s="1373"/>
      <c r="J328" s="1373"/>
      <c r="K328" s="1373"/>
      <c r="L328" s="1373"/>
      <c r="M328" s="1373"/>
      <c r="N328" s="1373"/>
      <c r="O328" s="1379"/>
      <c r="P328" s="341"/>
      <c r="Q328" s="340"/>
      <c r="R328" s="1373"/>
      <c r="S328" s="1373"/>
      <c r="T328" s="1373"/>
      <c r="U328" s="1373"/>
      <c r="V328" s="1373"/>
      <c r="W328" s="1373"/>
      <c r="X328" s="1373"/>
      <c r="Y328" s="1373"/>
      <c r="Z328" s="1373"/>
      <c r="AA328" s="1373"/>
      <c r="AB328" s="1373"/>
      <c r="AC328" s="1373"/>
      <c r="AD328" s="1373"/>
      <c r="AE328" s="1373"/>
      <c r="AF328" s="1373"/>
      <c r="AG328" s="1373"/>
      <c r="AH328" s="1373"/>
      <c r="AI328" s="805"/>
      <c r="AJ328" s="1370"/>
      <c r="AK328" s="1371"/>
      <c r="AL328" s="1371"/>
      <c r="AM328" s="1371"/>
      <c r="AN328" s="1371"/>
      <c r="AO328" s="1371"/>
      <c r="AP328" s="1372"/>
      <c r="AQ328" s="1375"/>
      <c r="AR328" s="1376"/>
      <c r="AS328" s="1376"/>
      <c r="AT328" s="1376"/>
      <c r="AU328" s="1376"/>
      <c r="AV328" s="1511"/>
    </row>
    <row r="329" spans="1:48" ht="25.05" hidden="1" customHeight="1" x14ac:dyDescent="0.45">
      <c r="A329" s="508">
        <f t="shared" si="4"/>
        <v>314</v>
      </c>
      <c r="B329" s="509"/>
      <c r="C329" s="1378"/>
      <c r="D329" s="1373"/>
      <c r="E329" s="1373"/>
      <c r="F329" s="1373"/>
      <c r="G329" s="1373"/>
      <c r="H329" s="1373"/>
      <c r="I329" s="1373"/>
      <c r="J329" s="1373"/>
      <c r="K329" s="1373"/>
      <c r="L329" s="1373"/>
      <c r="M329" s="1373"/>
      <c r="N329" s="1373"/>
      <c r="O329" s="1379"/>
      <c r="P329" s="341"/>
      <c r="Q329" s="340"/>
      <c r="R329" s="1373"/>
      <c r="S329" s="1373"/>
      <c r="T329" s="1373"/>
      <c r="U329" s="1373"/>
      <c r="V329" s="1373"/>
      <c r="W329" s="1373"/>
      <c r="X329" s="1373"/>
      <c r="Y329" s="1373"/>
      <c r="Z329" s="1373"/>
      <c r="AA329" s="1373"/>
      <c r="AB329" s="1373"/>
      <c r="AC329" s="1373"/>
      <c r="AD329" s="1373"/>
      <c r="AE329" s="1373"/>
      <c r="AF329" s="1373"/>
      <c r="AG329" s="1373"/>
      <c r="AH329" s="1373"/>
      <c r="AI329" s="805"/>
      <c r="AJ329" s="1370"/>
      <c r="AK329" s="1371"/>
      <c r="AL329" s="1371"/>
      <c r="AM329" s="1371"/>
      <c r="AN329" s="1371"/>
      <c r="AO329" s="1371"/>
      <c r="AP329" s="1372"/>
      <c r="AQ329" s="1375"/>
      <c r="AR329" s="1376"/>
      <c r="AS329" s="1376"/>
      <c r="AT329" s="1376"/>
      <c r="AU329" s="1376"/>
      <c r="AV329" s="1511"/>
    </row>
    <row r="330" spans="1:48" ht="25.05" hidden="1" customHeight="1" x14ac:dyDescent="0.45">
      <c r="A330" s="508">
        <f t="shared" si="4"/>
        <v>315</v>
      </c>
      <c r="B330" s="509"/>
      <c r="C330" s="1378"/>
      <c r="D330" s="1373"/>
      <c r="E330" s="1373"/>
      <c r="F330" s="1373"/>
      <c r="G330" s="1373"/>
      <c r="H330" s="1373"/>
      <c r="I330" s="1373"/>
      <c r="J330" s="1373"/>
      <c r="K330" s="1373"/>
      <c r="L330" s="1373"/>
      <c r="M330" s="1373"/>
      <c r="N330" s="1373"/>
      <c r="O330" s="1379"/>
      <c r="P330" s="341"/>
      <c r="Q330" s="340"/>
      <c r="R330" s="1373"/>
      <c r="S330" s="1373"/>
      <c r="T330" s="1373"/>
      <c r="U330" s="1373"/>
      <c r="V330" s="1373"/>
      <c r="W330" s="1373"/>
      <c r="X330" s="1373"/>
      <c r="Y330" s="1373"/>
      <c r="Z330" s="1373"/>
      <c r="AA330" s="1373"/>
      <c r="AB330" s="1373"/>
      <c r="AC330" s="1373"/>
      <c r="AD330" s="1373"/>
      <c r="AE330" s="1373"/>
      <c r="AF330" s="1373"/>
      <c r="AG330" s="1373"/>
      <c r="AH330" s="1373"/>
      <c r="AI330" s="805"/>
      <c r="AJ330" s="1370"/>
      <c r="AK330" s="1371"/>
      <c r="AL330" s="1371"/>
      <c r="AM330" s="1371"/>
      <c r="AN330" s="1371"/>
      <c r="AO330" s="1371"/>
      <c r="AP330" s="1372"/>
      <c r="AQ330" s="1375"/>
      <c r="AR330" s="1376"/>
      <c r="AS330" s="1376"/>
      <c r="AT330" s="1376"/>
      <c r="AU330" s="1376"/>
      <c r="AV330" s="1511"/>
    </row>
    <row r="331" spans="1:48" ht="25.05" hidden="1" customHeight="1" x14ac:dyDescent="0.45">
      <c r="A331" s="508">
        <f t="shared" si="4"/>
        <v>316</v>
      </c>
      <c r="B331" s="509"/>
      <c r="C331" s="1378"/>
      <c r="D331" s="1373"/>
      <c r="E331" s="1373"/>
      <c r="F331" s="1373"/>
      <c r="G331" s="1373"/>
      <c r="H331" s="1373"/>
      <c r="I331" s="1373"/>
      <c r="J331" s="1373"/>
      <c r="K331" s="1373"/>
      <c r="L331" s="1373"/>
      <c r="M331" s="1373"/>
      <c r="N331" s="1373"/>
      <c r="O331" s="1379"/>
      <c r="P331" s="341"/>
      <c r="Q331" s="340"/>
      <c r="R331" s="1373"/>
      <c r="S331" s="1373"/>
      <c r="T331" s="1373"/>
      <c r="U331" s="1373"/>
      <c r="V331" s="1373"/>
      <c r="W331" s="1373"/>
      <c r="X331" s="1373"/>
      <c r="Y331" s="1373"/>
      <c r="Z331" s="1373"/>
      <c r="AA331" s="1373"/>
      <c r="AB331" s="1373"/>
      <c r="AC331" s="1373"/>
      <c r="AD331" s="1373"/>
      <c r="AE331" s="1373"/>
      <c r="AF331" s="1373"/>
      <c r="AG331" s="1373"/>
      <c r="AH331" s="1373"/>
      <c r="AI331" s="805"/>
      <c r="AJ331" s="1370"/>
      <c r="AK331" s="1371"/>
      <c r="AL331" s="1371"/>
      <c r="AM331" s="1371"/>
      <c r="AN331" s="1371"/>
      <c r="AO331" s="1371"/>
      <c r="AP331" s="1372"/>
      <c r="AQ331" s="1375"/>
      <c r="AR331" s="1376"/>
      <c r="AS331" s="1376"/>
      <c r="AT331" s="1376"/>
      <c r="AU331" s="1376"/>
      <c r="AV331" s="1511"/>
    </row>
    <row r="332" spans="1:48" ht="25.05" hidden="1" customHeight="1" x14ac:dyDescent="0.45">
      <c r="A332" s="508">
        <f t="shared" si="4"/>
        <v>317</v>
      </c>
      <c r="B332" s="509"/>
      <c r="C332" s="1378"/>
      <c r="D332" s="1373"/>
      <c r="E332" s="1373"/>
      <c r="F332" s="1373"/>
      <c r="G332" s="1373"/>
      <c r="H332" s="1373"/>
      <c r="I332" s="1373"/>
      <c r="J332" s="1373"/>
      <c r="K332" s="1373"/>
      <c r="L332" s="1373"/>
      <c r="M332" s="1373"/>
      <c r="N332" s="1373"/>
      <c r="O332" s="1379"/>
      <c r="P332" s="341"/>
      <c r="Q332" s="340"/>
      <c r="R332" s="1373"/>
      <c r="S332" s="1373"/>
      <c r="T332" s="1373"/>
      <c r="U332" s="1373"/>
      <c r="V332" s="1373"/>
      <c r="W332" s="1373"/>
      <c r="X332" s="1373"/>
      <c r="Y332" s="1373"/>
      <c r="Z332" s="1373"/>
      <c r="AA332" s="1373"/>
      <c r="AB332" s="1373"/>
      <c r="AC332" s="1373"/>
      <c r="AD332" s="1373"/>
      <c r="AE332" s="1373"/>
      <c r="AF332" s="1373"/>
      <c r="AG332" s="1373"/>
      <c r="AH332" s="1373"/>
      <c r="AI332" s="805"/>
      <c r="AJ332" s="1370"/>
      <c r="AK332" s="1371"/>
      <c r="AL332" s="1371"/>
      <c r="AM332" s="1371"/>
      <c r="AN332" s="1371"/>
      <c r="AO332" s="1371"/>
      <c r="AP332" s="1372"/>
      <c r="AQ332" s="1375"/>
      <c r="AR332" s="1376"/>
      <c r="AS332" s="1376"/>
      <c r="AT332" s="1376"/>
      <c r="AU332" s="1376"/>
      <c r="AV332" s="1511"/>
    </row>
    <row r="333" spans="1:48" ht="25.05" hidden="1" customHeight="1" x14ac:dyDescent="0.45">
      <c r="A333" s="508">
        <f t="shared" si="4"/>
        <v>318</v>
      </c>
      <c r="B333" s="509"/>
      <c r="C333" s="1378"/>
      <c r="D333" s="1373"/>
      <c r="E333" s="1373"/>
      <c r="F333" s="1373"/>
      <c r="G333" s="1373"/>
      <c r="H333" s="1373"/>
      <c r="I333" s="1373"/>
      <c r="J333" s="1373"/>
      <c r="K333" s="1373"/>
      <c r="L333" s="1373"/>
      <c r="M333" s="1373"/>
      <c r="N333" s="1373"/>
      <c r="O333" s="1379"/>
      <c r="P333" s="341"/>
      <c r="Q333" s="340"/>
      <c r="R333" s="1373"/>
      <c r="S333" s="1373"/>
      <c r="T333" s="1373"/>
      <c r="U333" s="1373"/>
      <c r="V333" s="1373"/>
      <c r="W333" s="1373"/>
      <c r="X333" s="1373"/>
      <c r="Y333" s="1373"/>
      <c r="Z333" s="1373"/>
      <c r="AA333" s="1373"/>
      <c r="AB333" s="1373"/>
      <c r="AC333" s="1373"/>
      <c r="AD333" s="1373"/>
      <c r="AE333" s="1373"/>
      <c r="AF333" s="1373"/>
      <c r="AG333" s="1373"/>
      <c r="AH333" s="1373"/>
      <c r="AI333" s="805"/>
      <c r="AJ333" s="1370"/>
      <c r="AK333" s="1371"/>
      <c r="AL333" s="1371"/>
      <c r="AM333" s="1371"/>
      <c r="AN333" s="1371"/>
      <c r="AO333" s="1371"/>
      <c r="AP333" s="1372"/>
      <c r="AQ333" s="1375"/>
      <c r="AR333" s="1376"/>
      <c r="AS333" s="1376"/>
      <c r="AT333" s="1376"/>
      <c r="AU333" s="1376"/>
      <c r="AV333" s="1511"/>
    </row>
    <row r="334" spans="1:48" ht="25.05" hidden="1" customHeight="1" x14ac:dyDescent="0.45">
      <c r="A334" s="508">
        <f t="shared" si="4"/>
        <v>319</v>
      </c>
      <c r="B334" s="509"/>
      <c r="C334" s="1378"/>
      <c r="D334" s="1373"/>
      <c r="E334" s="1373"/>
      <c r="F334" s="1373"/>
      <c r="G334" s="1373"/>
      <c r="H334" s="1373"/>
      <c r="I334" s="1373"/>
      <c r="J334" s="1373"/>
      <c r="K334" s="1373"/>
      <c r="L334" s="1373"/>
      <c r="M334" s="1373"/>
      <c r="N334" s="1373"/>
      <c r="O334" s="1379"/>
      <c r="P334" s="341"/>
      <c r="Q334" s="340"/>
      <c r="R334" s="1373"/>
      <c r="S334" s="1373"/>
      <c r="T334" s="1373"/>
      <c r="U334" s="1373"/>
      <c r="V334" s="1373"/>
      <c r="W334" s="1373"/>
      <c r="X334" s="1373"/>
      <c r="Y334" s="1373"/>
      <c r="Z334" s="1373"/>
      <c r="AA334" s="1373"/>
      <c r="AB334" s="1373"/>
      <c r="AC334" s="1373"/>
      <c r="AD334" s="1373"/>
      <c r="AE334" s="1373"/>
      <c r="AF334" s="1373"/>
      <c r="AG334" s="1373"/>
      <c r="AH334" s="1373"/>
      <c r="AI334" s="805"/>
      <c r="AJ334" s="1370"/>
      <c r="AK334" s="1371"/>
      <c r="AL334" s="1371"/>
      <c r="AM334" s="1371"/>
      <c r="AN334" s="1371"/>
      <c r="AO334" s="1371"/>
      <c r="AP334" s="1372"/>
      <c r="AQ334" s="1375"/>
      <c r="AR334" s="1376"/>
      <c r="AS334" s="1376"/>
      <c r="AT334" s="1376"/>
      <c r="AU334" s="1376"/>
      <c r="AV334" s="1511"/>
    </row>
    <row r="335" spans="1:48" ht="25.05" hidden="1" customHeight="1" x14ac:dyDescent="0.45">
      <c r="A335" s="508">
        <f t="shared" si="4"/>
        <v>320</v>
      </c>
      <c r="B335" s="509"/>
      <c r="C335" s="1378"/>
      <c r="D335" s="1373"/>
      <c r="E335" s="1373"/>
      <c r="F335" s="1373"/>
      <c r="G335" s="1373"/>
      <c r="H335" s="1373"/>
      <c r="I335" s="1373"/>
      <c r="J335" s="1373"/>
      <c r="K335" s="1373"/>
      <c r="L335" s="1373"/>
      <c r="M335" s="1373"/>
      <c r="N335" s="1373"/>
      <c r="O335" s="1379"/>
      <c r="P335" s="341"/>
      <c r="Q335" s="340"/>
      <c r="R335" s="1373"/>
      <c r="S335" s="1373"/>
      <c r="T335" s="1373"/>
      <c r="U335" s="1373"/>
      <c r="V335" s="1373"/>
      <c r="W335" s="1373"/>
      <c r="X335" s="1373"/>
      <c r="Y335" s="1373"/>
      <c r="Z335" s="1373"/>
      <c r="AA335" s="1373"/>
      <c r="AB335" s="1373"/>
      <c r="AC335" s="1373"/>
      <c r="AD335" s="1373"/>
      <c r="AE335" s="1373"/>
      <c r="AF335" s="1373"/>
      <c r="AG335" s="1373"/>
      <c r="AH335" s="1373"/>
      <c r="AI335" s="805"/>
      <c r="AJ335" s="1370"/>
      <c r="AK335" s="1371"/>
      <c r="AL335" s="1371"/>
      <c r="AM335" s="1371"/>
      <c r="AN335" s="1371"/>
      <c r="AO335" s="1371"/>
      <c r="AP335" s="1372"/>
      <c r="AQ335" s="1375"/>
      <c r="AR335" s="1376"/>
      <c r="AS335" s="1376"/>
      <c r="AT335" s="1376"/>
      <c r="AU335" s="1376"/>
      <c r="AV335" s="1511"/>
    </row>
    <row r="336" spans="1:48" ht="25.05" hidden="1" customHeight="1" x14ac:dyDescent="0.45">
      <c r="A336" s="508">
        <f t="shared" si="4"/>
        <v>321</v>
      </c>
      <c r="B336" s="509"/>
      <c r="C336" s="1378"/>
      <c r="D336" s="1373"/>
      <c r="E336" s="1373"/>
      <c r="F336" s="1373"/>
      <c r="G336" s="1373"/>
      <c r="H336" s="1373"/>
      <c r="I336" s="1373"/>
      <c r="J336" s="1373"/>
      <c r="K336" s="1373"/>
      <c r="L336" s="1373"/>
      <c r="M336" s="1373"/>
      <c r="N336" s="1373"/>
      <c r="O336" s="1379"/>
      <c r="P336" s="341"/>
      <c r="Q336" s="340"/>
      <c r="R336" s="1373"/>
      <c r="S336" s="1373"/>
      <c r="T336" s="1373"/>
      <c r="U336" s="1373"/>
      <c r="V336" s="1373"/>
      <c r="W336" s="1373"/>
      <c r="X336" s="1373"/>
      <c r="Y336" s="1373"/>
      <c r="Z336" s="1373"/>
      <c r="AA336" s="1373"/>
      <c r="AB336" s="1373"/>
      <c r="AC336" s="1373"/>
      <c r="AD336" s="1373"/>
      <c r="AE336" s="1373"/>
      <c r="AF336" s="1373"/>
      <c r="AG336" s="1373"/>
      <c r="AH336" s="1373"/>
      <c r="AI336" s="805"/>
      <c r="AJ336" s="1370"/>
      <c r="AK336" s="1371"/>
      <c r="AL336" s="1371"/>
      <c r="AM336" s="1371"/>
      <c r="AN336" s="1371"/>
      <c r="AO336" s="1371"/>
      <c r="AP336" s="1372"/>
      <c r="AQ336" s="1375"/>
      <c r="AR336" s="1376"/>
      <c r="AS336" s="1376"/>
      <c r="AT336" s="1376"/>
      <c r="AU336" s="1376"/>
      <c r="AV336" s="1511"/>
    </row>
    <row r="337" spans="1:48" ht="25.05" hidden="1" customHeight="1" x14ac:dyDescent="0.45">
      <c r="A337" s="508">
        <f t="shared" si="4"/>
        <v>322</v>
      </c>
      <c r="B337" s="509"/>
      <c r="C337" s="1378"/>
      <c r="D337" s="1373"/>
      <c r="E337" s="1373"/>
      <c r="F337" s="1373"/>
      <c r="G337" s="1373"/>
      <c r="H337" s="1373"/>
      <c r="I337" s="1373"/>
      <c r="J337" s="1373"/>
      <c r="K337" s="1373"/>
      <c r="L337" s="1373"/>
      <c r="M337" s="1373"/>
      <c r="N337" s="1373"/>
      <c r="O337" s="1379"/>
      <c r="P337" s="341"/>
      <c r="Q337" s="340"/>
      <c r="R337" s="1373"/>
      <c r="S337" s="1373"/>
      <c r="T337" s="1373"/>
      <c r="U337" s="1373"/>
      <c r="V337" s="1373"/>
      <c r="W337" s="1373"/>
      <c r="X337" s="1373"/>
      <c r="Y337" s="1373"/>
      <c r="Z337" s="1373"/>
      <c r="AA337" s="1373"/>
      <c r="AB337" s="1373"/>
      <c r="AC337" s="1373"/>
      <c r="AD337" s="1373"/>
      <c r="AE337" s="1373"/>
      <c r="AF337" s="1373"/>
      <c r="AG337" s="1373"/>
      <c r="AH337" s="1373"/>
      <c r="AI337" s="805"/>
      <c r="AJ337" s="1370"/>
      <c r="AK337" s="1371"/>
      <c r="AL337" s="1371"/>
      <c r="AM337" s="1371"/>
      <c r="AN337" s="1371"/>
      <c r="AO337" s="1371"/>
      <c r="AP337" s="1372"/>
      <c r="AQ337" s="1375"/>
      <c r="AR337" s="1376"/>
      <c r="AS337" s="1376"/>
      <c r="AT337" s="1376"/>
      <c r="AU337" s="1376"/>
      <c r="AV337" s="1511"/>
    </row>
    <row r="338" spans="1:48" ht="25.05" hidden="1" customHeight="1" x14ac:dyDescent="0.45">
      <c r="A338" s="508">
        <f t="shared" ref="A338:A401" si="5">+A337+1</f>
        <v>323</v>
      </c>
      <c r="B338" s="509"/>
      <c r="C338" s="1378"/>
      <c r="D338" s="1373"/>
      <c r="E338" s="1373"/>
      <c r="F338" s="1373"/>
      <c r="G338" s="1373"/>
      <c r="H338" s="1373"/>
      <c r="I338" s="1373"/>
      <c r="J338" s="1373"/>
      <c r="K338" s="1373"/>
      <c r="L338" s="1373"/>
      <c r="M338" s="1373"/>
      <c r="N338" s="1373"/>
      <c r="O338" s="1379"/>
      <c r="P338" s="341"/>
      <c r="Q338" s="340"/>
      <c r="R338" s="1373"/>
      <c r="S338" s="1373"/>
      <c r="T338" s="1373"/>
      <c r="U338" s="1373"/>
      <c r="V338" s="1373"/>
      <c r="W338" s="1373"/>
      <c r="X338" s="1373"/>
      <c r="Y338" s="1373"/>
      <c r="Z338" s="1373"/>
      <c r="AA338" s="1373"/>
      <c r="AB338" s="1373"/>
      <c r="AC338" s="1373"/>
      <c r="AD338" s="1373"/>
      <c r="AE338" s="1373"/>
      <c r="AF338" s="1373"/>
      <c r="AG338" s="1373"/>
      <c r="AH338" s="1373"/>
      <c r="AI338" s="805"/>
      <c r="AJ338" s="1370"/>
      <c r="AK338" s="1371"/>
      <c r="AL338" s="1371"/>
      <c r="AM338" s="1371"/>
      <c r="AN338" s="1371"/>
      <c r="AO338" s="1371"/>
      <c r="AP338" s="1372"/>
      <c r="AQ338" s="1375"/>
      <c r="AR338" s="1376"/>
      <c r="AS338" s="1376"/>
      <c r="AT338" s="1376"/>
      <c r="AU338" s="1376"/>
      <c r="AV338" s="1511"/>
    </row>
    <row r="339" spans="1:48" ht="25.05" hidden="1" customHeight="1" x14ac:dyDescent="0.45">
      <c r="A339" s="508">
        <f t="shared" si="5"/>
        <v>324</v>
      </c>
      <c r="B339" s="509"/>
      <c r="C339" s="1378"/>
      <c r="D339" s="1373"/>
      <c r="E339" s="1373"/>
      <c r="F339" s="1373"/>
      <c r="G339" s="1373"/>
      <c r="H339" s="1373"/>
      <c r="I339" s="1373"/>
      <c r="J339" s="1373"/>
      <c r="K339" s="1373"/>
      <c r="L339" s="1373"/>
      <c r="M339" s="1373"/>
      <c r="N339" s="1373"/>
      <c r="O339" s="1379"/>
      <c r="P339" s="341"/>
      <c r="Q339" s="340"/>
      <c r="R339" s="1373"/>
      <c r="S339" s="1373"/>
      <c r="T339" s="1373"/>
      <c r="U339" s="1373"/>
      <c r="V339" s="1373"/>
      <c r="W339" s="1373"/>
      <c r="X339" s="1373"/>
      <c r="Y339" s="1373"/>
      <c r="Z339" s="1373"/>
      <c r="AA339" s="1373"/>
      <c r="AB339" s="1373"/>
      <c r="AC339" s="1373"/>
      <c r="AD339" s="1373"/>
      <c r="AE339" s="1373"/>
      <c r="AF339" s="1373"/>
      <c r="AG339" s="1373"/>
      <c r="AH339" s="1373"/>
      <c r="AI339" s="805"/>
      <c r="AJ339" s="1370"/>
      <c r="AK339" s="1371"/>
      <c r="AL339" s="1371"/>
      <c r="AM339" s="1371"/>
      <c r="AN339" s="1371"/>
      <c r="AO339" s="1371"/>
      <c r="AP339" s="1372"/>
      <c r="AQ339" s="1375"/>
      <c r="AR339" s="1376"/>
      <c r="AS339" s="1376"/>
      <c r="AT339" s="1376"/>
      <c r="AU339" s="1376"/>
      <c r="AV339" s="1511"/>
    </row>
    <row r="340" spans="1:48" ht="25.05" hidden="1" customHeight="1" x14ac:dyDescent="0.45">
      <c r="A340" s="508">
        <f t="shared" si="5"/>
        <v>325</v>
      </c>
      <c r="B340" s="509"/>
      <c r="C340" s="1378"/>
      <c r="D340" s="1373"/>
      <c r="E340" s="1373"/>
      <c r="F340" s="1373"/>
      <c r="G340" s="1373"/>
      <c r="H340" s="1373"/>
      <c r="I340" s="1373"/>
      <c r="J340" s="1373"/>
      <c r="K340" s="1373"/>
      <c r="L340" s="1373"/>
      <c r="M340" s="1373"/>
      <c r="N340" s="1373"/>
      <c r="O340" s="1379"/>
      <c r="P340" s="341"/>
      <c r="Q340" s="340"/>
      <c r="R340" s="1373"/>
      <c r="S340" s="1373"/>
      <c r="T340" s="1373"/>
      <c r="U340" s="1373"/>
      <c r="V340" s="1373"/>
      <c r="W340" s="1373"/>
      <c r="X340" s="1373"/>
      <c r="Y340" s="1373"/>
      <c r="Z340" s="1373"/>
      <c r="AA340" s="1373"/>
      <c r="AB340" s="1373"/>
      <c r="AC340" s="1373"/>
      <c r="AD340" s="1373"/>
      <c r="AE340" s="1373"/>
      <c r="AF340" s="1373"/>
      <c r="AG340" s="1373"/>
      <c r="AH340" s="1373"/>
      <c r="AI340" s="805"/>
      <c r="AJ340" s="1370"/>
      <c r="AK340" s="1371"/>
      <c r="AL340" s="1371"/>
      <c r="AM340" s="1371"/>
      <c r="AN340" s="1371"/>
      <c r="AO340" s="1371"/>
      <c r="AP340" s="1372"/>
      <c r="AQ340" s="1375"/>
      <c r="AR340" s="1376"/>
      <c r="AS340" s="1376"/>
      <c r="AT340" s="1376"/>
      <c r="AU340" s="1376"/>
      <c r="AV340" s="1511"/>
    </row>
    <row r="341" spans="1:48" ht="25.05" hidden="1" customHeight="1" x14ac:dyDescent="0.45">
      <c r="A341" s="508">
        <f t="shared" si="5"/>
        <v>326</v>
      </c>
      <c r="B341" s="509"/>
      <c r="C341" s="1378"/>
      <c r="D341" s="1373"/>
      <c r="E341" s="1373"/>
      <c r="F341" s="1373"/>
      <c r="G341" s="1373"/>
      <c r="H341" s="1373"/>
      <c r="I341" s="1373"/>
      <c r="J341" s="1373"/>
      <c r="K341" s="1373"/>
      <c r="L341" s="1373"/>
      <c r="M341" s="1373"/>
      <c r="N341" s="1373"/>
      <c r="O341" s="1379"/>
      <c r="P341" s="341"/>
      <c r="Q341" s="340"/>
      <c r="R341" s="1373"/>
      <c r="S341" s="1373"/>
      <c r="T341" s="1373"/>
      <c r="U341" s="1373"/>
      <c r="V341" s="1373"/>
      <c r="W341" s="1373"/>
      <c r="X341" s="1373"/>
      <c r="Y341" s="1373"/>
      <c r="Z341" s="1373"/>
      <c r="AA341" s="1373"/>
      <c r="AB341" s="1373"/>
      <c r="AC341" s="1373"/>
      <c r="AD341" s="1373"/>
      <c r="AE341" s="1373"/>
      <c r="AF341" s="1373"/>
      <c r="AG341" s="1373"/>
      <c r="AH341" s="1373"/>
      <c r="AI341" s="805"/>
      <c r="AJ341" s="1370"/>
      <c r="AK341" s="1371"/>
      <c r="AL341" s="1371"/>
      <c r="AM341" s="1371"/>
      <c r="AN341" s="1371"/>
      <c r="AO341" s="1371"/>
      <c r="AP341" s="1372"/>
      <c r="AQ341" s="1375"/>
      <c r="AR341" s="1376"/>
      <c r="AS341" s="1376"/>
      <c r="AT341" s="1376"/>
      <c r="AU341" s="1376"/>
      <c r="AV341" s="1511"/>
    </row>
    <row r="342" spans="1:48" ht="25.05" hidden="1" customHeight="1" x14ac:dyDescent="0.45">
      <c r="A342" s="508">
        <f t="shared" si="5"/>
        <v>327</v>
      </c>
      <c r="B342" s="509"/>
      <c r="C342" s="1378"/>
      <c r="D342" s="1373"/>
      <c r="E342" s="1373"/>
      <c r="F342" s="1373"/>
      <c r="G342" s="1373"/>
      <c r="H342" s="1373"/>
      <c r="I342" s="1373"/>
      <c r="J342" s="1373"/>
      <c r="K342" s="1373"/>
      <c r="L342" s="1373"/>
      <c r="M342" s="1373"/>
      <c r="N342" s="1373"/>
      <c r="O342" s="1379"/>
      <c r="P342" s="341"/>
      <c r="Q342" s="340"/>
      <c r="R342" s="1373"/>
      <c r="S342" s="1373"/>
      <c r="T342" s="1373"/>
      <c r="U342" s="1373"/>
      <c r="V342" s="1373"/>
      <c r="W342" s="1373"/>
      <c r="X342" s="1373"/>
      <c r="Y342" s="1373"/>
      <c r="Z342" s="1373"/>
      <c r="AA342" s="1373"/>
      <c r="AB342" s="1373"/>
      <c r="AC342" s="1373"/>
      <c r="AD342" s="1373"/>
      <c r="AE342" s="1373"/>
      <c r="AF342" s="1373"/>
      <c r="AG342" s="1373"/>
      <c r="AH342" s="1373"/>
      <c r="AI342" s="805"/>
      <c r="AJ342" s="1370"/>
      <c r="AK342" s="1371"/>
      <c r="AL342" s="1371"/>
      <c r="AM342" s="1371"/>
      <c r="AN342" s="1371"/>
      <c r="AO342" s="1371"/>
      <c r="AP342" s="1372"/>
      <c r="AQ342" s="1375"/>
      <c r="AR342" s="1376"/>
      <c r="AS342" s="1376"/>
      <c r="AT342" s="1376"/>
      <c r="AU342" s="1376"/>
      <c r="AV342" s="1511"/>
    </row>
    <row r="343" spans="1:48" ht="25.05" hidden="1" customHeight="1" x14ac:dyDescent="0.45">
      <c r="A343" s="508">
        <f t="shared" si="5"/>
        <v>328</v>
      </c>
      <c r="B343" s="509"/>
      <c r="C343" s="1378"/>
      <c r="D343" s="1373"/>
      <c r="E343" s="1373"/>
      <c r="F343" s="1373"/>
      <c r="G343" s="1373"/>
      <c r="H343" s="1373"/>
      <c r="I343" s="1373"/>
      <c r="J343" s="1373"/>
      <c r="K343" s="1373"/>
      <c r="L343" s="1373"/>
      <c r="M343" s="1373"/>
      <c r="N343" s="1373"/>
      <c r="O343" s="1379"/>
      <c r="P343" s="341"/>
      <c r="Q343" s="340"/>
      <c r="R343" s="1373"/>
      <c r="S343" s="1373"/>
      <c r="T343" s="1373"/>
      <c r="U343" s="1373"/>
      <c r="V343" s="1373"/>
      <c r="W343" s="1373"/>
      <c r="X343" s="1373"/>
      <c r="Y343" s="1373"/>
      <c r="Z343" s="1373"/>
      <c r="AA343" s="1373"/>
      <c r="AB343" s="1373"/>
      <c r="AC343" s="1373"/>
      <c r="AD343" s="1373"/>
      <c r="AE343" s="1373"/>
      <c r="AF343" s="1373"/>
      <c r="AG343" s="1373"/>
      <c r="AH343" s="1373"/>
      <c r="AI343" s="805"/>
      <c r="AJ343" s="1370"/>
      <c r="AK343" s="1371"/>
      <c r="AL343" s="1371"/>
      <c r="AM343" s="1371"/>
      <c r="AN343" s="1371"/>
      <c r="AO343" s="1371"/>
      <c r="AP343" s="1372"/>
      <c r="AQ343" s="1375"/>
      <c r="AR343" s="1376"/>
      <c r="AS343" s="1376"/>
      <c r="AT343" s="1376"/>
      <c r="AU343" s="1376"/>
      <c r="AV343" s="1511"/>
    </row>
    <row r="344" spans="1:48" ht="25.05" hidden="1" customHeight="1" x14ac:dyDescent="0.45">
      <c r="A344" s="508">
        <f t="shared" si="5"/>
        <v>329</v>
      </c>
      <c r="B344" s="509"/>
      <c r="C344" s="1378"/>
      <c r="D344" s="1373"/>
      <c r="E344" s="1373"/>
      <c r="F344" s="1373"/>
      <c r="G344" s="1373"/>
      <c r="H344" s="1373"/>
      <c r="I344" s="1373"/>
      <c r="J344" s="1373"/>
      <c r="K344" s="1373"/>
      <c r="L344" s="1373"/>
      <c r="M344" s="1373"/>
      <c r="N344" s="1373"/>
      <c r="O344" s="1379"/>
      <c r="P344" s="341"/>
      <c r="Q344" s="340"/>
      <c r="R344" s="1373"/>
      <c r="S344" s="1373"/>
      <c r="T344" s="1373"/>
      <c r="U344" s="1373"/>
      <c r="V344" s="1373"/>
      <c r="W344" s="1373"/>
      <c r="X344" s="1373"/>
      <c r="Y344" s="1373"/>
      <c r="Z344" s="1373"/>
      <c r="AA344" s="1373"/>
      <c r="AB344" s="1373"/>
      <c r="AC344" s="1373"/>
      <c r="AD344" s="1373"/>
      <c r="AE344" s="1373"/>
      <c r="AF344" s="1373"/>
      <c r="AG344" s="1373"/>
      <c r="AH344" s="1373"/>
      <c r="AI344" s="805"/>
      <c r="AJ344" s="1370"/>
      <c r="AK344" s="1371"/>
      <c r="AL344" s="1371"/>
      <c r="AM344" s="1371"/>
      <c r="AN344" s="1371"/>
      <c r="AO344" s="1371"/>
      <c r="AP344" s="1372"/>
      <c r="AQ344" s="1375"/>
      <c r="AR344" s="1376"/>
      <c r="AS344" s="1376"/>
      <c r="AT344" s="1376"/>
      <c r="AU344" s="1376"/>
      <c r="AV344" s="1511"/>
    </row>
    <row r="345" spans="1:48" ht="25.05" hidden="1" customHeight="1" x14ac:dyDescent="0.45">
      <c r="A345" s="508">
        <f t="shared" si="5"/>
        <v>330</v>
      </c>
      <c r="B345" s="509"/>
      <c r="C345" s="1378"/>
      <c r="D345" s="1373"/>
      <c r="E345" s="1373"/>
      <c r="F345" s="1373"/>
      <c r="G345" s="1373"/>
      <c r="H345" s="1373"/>
      <c r="I345" s="1373"/>
      <c r="J345" s="1373"/>
      <c r="K345" s="1373"/>
      <c r="L345" s="1373"/>
      <c r="M345" s="1373"/>
      <c r="N345" s="1373"/>
      <c r="O345" s="1379"/>
      <c r="P345" s="341"/>
      <c r="Q345" s="340"/>
      <c r="R345" s="1373"/>
      <c r="S345" s="1373"/>
      <c r="T345" s="1373"/>
      <c r="U345" s="1373"/>
      <c r="V345" s="1373"/>
      <c r="W345" s="1373"/>
      <c r="X345" s="1373"/>
      <c r="Y345" s="1373"/>
      <c r="Z345" s="1373"/>
      <c r="AA345" s="1373"/>
      <c r="AB345" s="1373"/>
      <c r="AC345" s="1373"/>
      <c r="AD345" s="1373"/>
      <c r="AE345" s="1373"/>
      <c r="AF345" s="1373"/>
      <c r="AG345" s="1373"/>
      <c r="AH345" s="1373"/>
      <c r="AI345" s="805"/>
      <c r="AJ345" s="1370"/>
      <c r="AK345" s="1371"/>
      <c r="AL345" s="1371"/>
      <c r="AM345" s="1371"/>
      <c r="AN345" s="1371"/>
      <c r="AO345" s="1371"/>
      <c r="AP345" s="1372"/>
      <c r="AQ345" s="1375"/>
      <c r="AR345" s="1376"/>
      <c r="AS345" s="1376"/>
      <c r="AT345" s="1376"/>
      <c r="AU345" s="1376"/>
      <c r="AV345" s="1511"/>
    </row>
    <row r="346" spans="1:48" ht="25.05" hidden="1" customHeight="1" x14ac:dyDescent="0.45">
      <c r="A346" s="508">
        <f t="shared" si="5"/>
        <v>331</v>
      </c>
      <c r="B346" s="509"/>
      <c r="C346" s="1378"/>
      <c r="D346" s="1373"/>
      <c r="E346" s="1373"/>
      <c r="F346" s="1373"/>
      <c r="G346" s="1373"/>
      <c r="H346" s="1373"/>
      <c r="I346" s="1373"/>
      <c r="J346" s="1373"/>
      <c r="K346" s="1373"/>
      <c r="L346" s="1373"/>
      <c r="M346" s="1373"/>
      <c r="N346" s="1373"/>
      <c r="O346" s="1379"/>
      <c r="P346" s="341"/>
      <c r="Q346" s="340"/>
      <c r="R346" s="1373"/>
      <c r="S346" s="1373"/>
      <c r="T346" s="1373"/>
      <c r="U346" s="1373"/>
      <c r="V346" s="1373"/>
      <c r="W346" s="1373"/>
      <c r="X346" s="1373"/>
      <c r="Y346" s="1373"/>
      <c r="Z346" s="1373"/>
      <c r="AA346" s="1373"/>
      <c r="AB346" s="1373"/>
      <c r="AC346" s="1373"/>
      <c r="AD346" s="1373"/>
      <c r="AE346" s="1373"/>
      <c r="AF346" s="1373"/>
      <c r="AG346" s="1373"/>
      <c r="AH346" s="1373"/>
      <c r="AI346" s="805"/>
      <c r="AJ346" s="1370"/>
      <c r="AK346" s="1371"/>
      <c r="AL346" s="1371"/>
      <c r="AM346" s="1371"/>
      <c r="AN346" s="1371"/>
      <c r="AO346" s="1371"/>
      <c r="AP346" s="1372"/>
      <c r="AQ346" s="1375"/>
      <c r="AR346" s="1376"/>
      <c r="AS346" s="1376"/>
      <c r="AT346" s="1376"/>
      <c r="AU346" s="1376"/>
      <c r="AV346" s="1511"/>
    </row>
    <row r="347" spans="1:48" ht="25.05" hidden="1" customHeight="1" x14ac:dyDescent="0.45">
      <c r="A347" s="508">
        <f t="shared" si="5"/>
        <v>332</v>
      </c>
      <c r="B347" s="509"/>
      <c r="C347" s="1378"/>
      <c r="D347" s="1373"/>
      <c r="E347" s="1373"/>
      <c r="F347" s="1373"/>
      <c r="G347" s="1373"/>
      <c r="H347" s="1373"/>
      <c r="I347" s="1373"/>
      <c r="J347" s="1373"/>
      <c r="K347" s="1373"/>
      <c r="L347" s="1373"/>
      <c r="M347" s="1373"/>
      <c r="N347" s="1373"/>
      <c r="O347" s="1379"/>
      <c r="P347" s="341"/>
      <c r="Q347" s="340"/>
      <c r="R347" s="1373"/>
      <c r="S347" s="1373"/>
      <c r="T347" s="1373"/>
      <c r="U347" s="1373"/>
      <c r="V347" s="1373"/>
      <c r="W347" s="1373"/>
      <c r="X347" s="1373"/>
      <c r="Y347" s="1373"/>
      <c r="Z347" s="1373"/>
      <c r="AA347" s="1373"/>
      <c r="AB347" s="1373"/>
      <c r="AC347" s="1373"/>
      <c r="AD347" s="1373"/>
      <c r="AE347" s="1373"/>
      <c r="AF347" s="1373"/>
      <c r="AG347" s="1373"/>
      <c r="AH347" s="1373"/>
      <c r="AI347" s="805"/>
      <c r="AJ347" s="1370"/>
      <c r="AK347" s="1371"/>
      <c r="AL347" s="1371"/>
      <c r="AM347" s="1371"/>
      <c r="AN347" s="1371"/>
      <c r="AO347" s="1371"/>
      <c r="AP347" s="1372"/>
      <c r="AQ347" s="1375"/>
      <c r="AR347" s="1376"/>
      <c r="AS347" s="1376"/>
      <c r="AT347" s="1376"/>
      <c r="AU347" s="1376"/>
      <c r="AV347" s="1511"/>
    </row>
    <row r="348" spans="1:48" ht="25.05" hidden="1" customHeight="1" x14ac:dyDescent="0.45">
      <c r="A348" s="508">
        <f t="shared" si="5"/>
        <v>333</v>
      </c>
      <c r="B348" s="509"/>
      <c r="C348" s="1378"/>
      <c r="D348" s="1373"/>
      <c r="E348" s="1373"/>
      <c r="F348" s="1373"/>
      <c r="G348" s="1373"/>
      <c r="H348" s="1373"/>
      <c r="I348" s="1373"/>
      <c r="J348" s="1373"/>
      <c r="K348" s="1373"/>
      <c r="L348" s="1373"/>
      <c r="M348" s="1373"/>
      <c r="N348" s="1373"/>
      <c r="O348" s="1379"/>
      <c r="P348" s="341"/>
      <c r="Q348" s="340"/>
      <c r="R348" s="1373"/>
      <c r="S348" s="1373"/>
      <c r="T348" s="1373"/>
      <c r="U348" s="1373"/>
      <c r="V348" s="1373"/>
      <c r="W348" s="1373"/>
      <c r="X348" s="1373"/>
      <c r="Y348" s="1373"/>
      <c r="Z348" s="1373"/>
      <c r="AA348" s="1373"/>
      <c r="AB348" s="1373"/>
      <c r="AC348" s="1373"/>
      <c r="AD348" s="1373"/>
      <c r="AE348" s="1373"/>
      <c r="AF348" s="1373"/>
      <c r="AG348" s="1373"/>
      <c r="AH348" s="1373"/>
      <c r="AI348" s="805"/>
      <c r="AJ348" s="1370"/>
      <c r="AK348" s="1371"/>
      <c r="AL348" s="1371"/>
      <c r="AM348" s="1371"/>
      <c r="AN348" s="1371"/>
      <c r="AO348" s="1371"/>
      <c r="AP348" s="1372"/>
      <c r="AQ348" s="1375"/>
      <c r="AR348" s="1376"/>
      <c r="AS348" s="1376"/>
      <c r="AT348" s="1376"/>
      <c r="AU348" s="1376"/>
      <c r="AV348" s="1511"/>
    </row>
    <row r="349" spans="1:48" ht="25.05" hidden="1" customHeight="1" x14ac:dyDescent="0.45">
      <c r="A349" s="508">
        <f t="shared" si="5"/>
        <v>334</v>
      </c>
      <c r="B349" s="509"/>
      <c r="C349" s="1378"/>
      <c r="D349" s="1373"/>
      <c r="E349" s="1373"/>
      <c r="F349" s="1373"/>
      <c r="G349" s="1373"/>
      <c r="H349" s="1373"/>
      <c r="I349" s="1373"/>
      <c r="J349" s="1373"/>
      <c r="K349" s="1373"/>
      <c r="L349" s="1373"/>
      <c r="M349" s="1373"/>
      <c r="N349" s="1373"/>
      <c r="O349" s="1379"/>
      <c r="P349" s="341"/>
      <c r="Q349" s="340"/>
      <c r="R349" s="1373"/>
      <c r="S349" s="1373"/>
      <c r="T349" s="1373"/>
      <c r="U349" s="1373"/>
      <c r="V349" s="1373"/>
      <c r="W349" s="1373"/>
      <c r="X349" s="1373"/>
      <c r="Y349" s="1373"/>
      <c r="Z349" s="1373"/>
      <c r="AA349" s="1373"/>
      <c r="AB349" s="1373"/>
      <c r="AC349" s="1373"/>
      <c r="AD349" s="1373"/>
      <c r="AE349" s="1373"/>
      <c r="AF349" s="1373"/>
      <c r="AG349" s="1373"/>
      <c r="AH349" s="1373"/>
      <c r="AI349" s="805"/>
      <c r="AJ349" s="1370"/>
      <c r="AK349" s="1371"/>
      <c r="AL349" s="1371"/>
      <c r="AM349" s="1371"/>
      <c r="AN349" s="1371"/>
      <c r="AO349" s="1371"/>
      <c r="AP349" s="1372"/>
      <c r="AQ349" s="1375"/>
      <c r="AR349" s="1376"/>
      <c r="AS349" s="1376"/>
      <c r="AT349" s="1376"/>
      <c r="AU349" s="1376"/>
      <c r="AV349" s="1511"/>
    </row>
    <row r="350" spans="1:48" ht="25.05" hidden="1" customHeight="1" x14ac:dyDescent="0.45">
      <c r="A350" s="508">
        <f t="shared" si="5"/>
        <v>335</v>
      </c>
      <c r="B350" s="509"/>
      <c r="C350" s="1378"/>
      <c r="D350" s="1373"/>
      <c r="E350" s="1373"/>
      <c r="F350" s="1373"/>
      <c r="G350" s="1373"/>
      <c r="H350" s="1373"/>
      <c r="I350" s="1373"/>
      <c r="J350" s="1373"/>
      <c r="K350" s="1373"/>
      <c r="L350" s="1373"/>
      <c r="M350" s="1373"/>
      <c r="N350" s="1373"/>
      <c r="O350" s="1379"/>
      <c r="P350" s="341"/>
      <c r="Q350" s="340"/>
      <c r="R350" s="1373"/>
      <c r="S350" s="1373"/>
      <c r="T350" s="1373"/>
      <c r="U350" s="1373"/>
      <c r="V350" s="1373"/>
      <c r="W350" s="1373"/>
      <c r="X350" s="1373"/>
      <c r="Y350" s="1373"/>
      <c r="Z350" s="1373"/>
      <c r="AA350" s="1373"/>
      <c r="AB350" s="1373"/>
      <c r="AC350" s="1373"/>
      <c r="AD350" s="1373"/>
      <c r="AE350" s="1373"/>
      <c r="AF350" s="1373"/>
      <c r="AG350" s="1373"/>
      <c r="AH350" s="1373"/>
      <c r="AI350" s="805"/>
      <c r="AJ350" s="1370"/>
      <c r="AK350" s="1371"/>
      <c r="AL350" s="1371"/>
      <c r="AM350" s="1371"/>
      <c r="AN350" s="1371"/>
      <c r="AO350" s="1371"/>
      <c r="AP350" s="1372"/>
      <c r="AQ350" s="1375"/>
      <c r="AR350" s="1376"/>
      <c r="AS350" s="1376"/>
      <c r="AT350" s="1376"/>
      <c r="AU350" s="1376"/>
      <c r="AV350" s="1511"/>
    </row>
    <row r="351" spans="1:48" ht="25.05" hidden="1" customHeight="1" x14ac:dyDescent="0.45">
      <c r="A351" s="508">
        <f t="shared" si="5"/>
        <v>336</v>
      </c>
      <c r="B351" s="509"/>
      <c r="C351" s="1378"/>
      <c r="D351" s="1373"/>
      <c r="E351" s="1373"/>
      <c r="F351" s="1373"/>
      <c r="G351" s="1373"/>
      <c r="H351" s="1373"/>
      <c r="I351" s="1373"/>
      <c r="J351" s="1373"/>
      <c r="K351" s="1373"/>
      <c r="L351" s="1373"/>
      <c r="M351" s="1373"/>
      <c r="N351" s="1373"/>
      <c r="O351" s="1379"/>
      <c r="P351" s="341"/>
      <c r="Q351" s="340"/>
      <c r="R351" s="1373"/>
      <c r="S351" s="1373"/>
      <c r="T351" s="1373"/>
      <c r="U351" s="1373"/>
      <c r="V351" s="1373"/>
      <c r="W351" s="1373"/>
      <c r="X351" s="1373"/>
      <c r="Y351" s="1373"/>
      <c r="Z351" s="1373"/>
      <c r="AA351" s="1373"/>
      <c r="AB351" s="1373"/>
      <c r="AC351" s="1373"/>
      <c r="AD351" s="1373"/>
      <c r="AE351" s="1373"/>
      <c r="AF351" s="1373"/>
      <c r="AG351" s="1373"/>
      <c r="AH351" s="1373"/>
      <c r="AI351" s="805"/>
      <c r="AJ351" s="1370"/>
      <c r="AK351" s="1371"/>
      <c r="AL351" s="1371"/>
      <c r="AM351" s="1371"/>
      <c r="AN351" s="1371"/>
      <c r="AO351" s="1371"/>
      <c r="AP351" s="1372"/>
      <c r="AQ351" s="1375"/>
      <c r="AR351" s="1376"/>
      <c r="AS351" s="1376"/>
      <c r="AT351" s="1376"/>
      <c r="AU351" s="1376"/>
      <c r="AV351" s="1511"/>
    </row>
    <row r="352" spans="1:48" ht="25.05" hidden="1" customHeight="1" x14ac:dyDescent="0.45">
      <c r="A352" s="508">
        <f t="shared" si="5"/>
        <v>337</v>
      </c>
      <c r="B352" s="509"/>
      <c r="C352" s="1378"/>
      <c r="D352" s="1373"/>
      <c r="E352" s="1373"/>
      <c r="F352" s="1373"/>
      <c r="G352" s="1373"/>
      <c r="H352" s="1373"/>
      <c r="I352" s="1373"/>
      <c r="J352" s="1373"/>
      <c r="K352" s="1373"/>
      <c r="L352" s="1373"/>
      <c r="M352" s="1373"/>
      <c r="N352" s="1373"/>
      <c r="O352" s="1379"/>
      <c r="P352" s="341"/>
      <c r="Q352" s="340"/>
      <c r="R352" s="1373"/>
      <c r="S352" s="1373"/>
      <c r="T352" s="1373"/>
      <c r="U352" s="1373"/>
      <c r="V352" s="1373"/>
      <c r="W352" s="1373"/>
      <c r="X352" s="1373"/>
      <c r="Y352" s="1373"/>
      <c r="Z352" s="1373"/>
      <c r="AA352" s="1373"/>
      <c r="AB352" s="1373"/>
      <c r="AC352" s="1373"/>
      <c r="AD352" s="1373"/>
      <c r="AE352" s="1373"/>
      <c r="AF352" s="1373"/>
      <c r="AG352" s="1373"/>
      <c r="AH352" s="1373"/>
      <c r="AI352" s="805"/>
      <c r="AJ352" s="1370"/>
      <c r="AK352" s="1371"/>
      <c r="AL352" s="1371"/>
      <c r="AM352" s="1371"/>
      <c r="AN352" s="1371"/>
      <c r="AO352" s="1371"/>
      <c r="AP352" s="1372"/>
      <c r="AQ352" s="1375"/>
      <c r="AR352" s="1376"/>
      <c r="AS352" s="1376"/>
      <c r="AT352" s="1376"/>
      <c r="AU352" s="1376"/>
      <c r="AV352" s="1511"/>
    </row>
    <row r="353" spans="1:48" ht="25.05" hidden="1" customHeight="1" x14ac:dyDescent="0.45">
      <c r="A353" s="508">
        <f t="shared" si="5"/>
        <v>338</v>
      </c>
      <c r="B353" s="509"/>
      <c r="C353" s="1378"/>
      <c r="D353" s="1373"/>
      <c r="E353" s="1373"/>
      <c r="F353" s="1373"/>
      <c r="G353" s="1373"/>
      <c r="H353" s="1373"/>
      <c r="I353" s="1373"/>
      <c r="J353" s="1373"/>
      <c r="K353" s="1373"/>
      <c r="L353" s="1373"/>
      <c r="M353" s="1373"/>
      <c r="N353" s="1373"/>
      <c r="O353" s="1379"/>
      <c r="P353" s="341"/>
      <c r="Q353" s="340"/>
      <c r="R353" s="1373"/>
      <c r="S353" s="1373"/>
      <c r="T353" s="1373"/>
      <c r="U353" s="1373"/>
      <c r="V353" s="1373"/>
      <c r="W353" s="1373"/>
      <c r="X353" s="1373"/>
      <c r="Y353" s="1373"/>
      <c r="Z353" s="1373"/>
      <c r="AA353" s="1373"/>
      <c r="AB353" s="1373"/>
      <c r="AC353" s="1373"/>
      <c r="AD353" s="1373"/>
      <c r="AE353" s="1373"/>
      <c r="AF353" s="1373"/>
      <c r="AG353" s="1373"/>
      <c r="AH353" s="1373"/>
      <c r="AI353" s="805"/>
      <c r="AJ353" s="1370"/>
      <c r="AK353" s="1371"/>
      <c r="AL353" s="1371"/>
      <c r="AM353" s="1371"/>
      <c r="AN353" s="1371"/>
      <c r="AO353" s="1371"/>
      <c r="AP353" s="1372"/>
      <c r="AQ353" s="1375"/>
      <c r="AR353" s="1376"/>
      <c r="AS353" s="1376"/>
      <c r="AT353" s="1376"/>
      <c r="AU353" s="1376"/>
      <c r="AV353" s="1511"/>
    </row>
    <row r="354" spans="1:48" ht="25.05" hidden="1" customHeight="1" x14ac:dyDescent="0.45">
      <c r="A354" s="508">
        <f t="shared" si="5"/>
        <v>339</v>
      </c>
      <c r="B354" s="509"/>
      <c r="C354" s="1378"/>
      <c r="D354" s="1373"/>
      <c r="E354" s="1373"/>
      <c r="F354" s="1373"/>
      <c r="G354" s="1373"/>
      <c r="H354" s="1373"/>
      <c r="I354" s="1373"/>
      <c r="J354" s="1373"/>
      <c r="K354" s="1373"/>
      <c r="L354" s="1373"/>
      <c r="M354" s="1373"/>
      <c r="N354" s="1373"/>
      <c r="O354" s="1379"/>
      <c r="P354" s="341"/>
      <c r="Q354" s="340"/>
      <c r="R354" s="1373"/>
      <c r="S354" s="1373"/>
      <c r="T354" s="1373"/>
      <c r="U354" s="1373"/>
      <c r="V354" s="1373"/>
      <c r="W354" s="1373"/>
      <c r="X354" s="1373"/>
      <c r="Y354" s="1373"/>
      <c r="Z354" s="1373"/>
      <c r="AA354" s="1373"/>
      <c r="AB354" s="1373"/>
      <c r="AC354" s="1373"/>
      <c r="AD354" s="1373"/>
      <c r="AE354" s="1373"/>
      <c r="AF354" s="1373"/>
      <c r="AG354" s="1373"/>
      <c r="AH354" s="1373"/>
      <c r="AI354" s="805"/>
      <c r="AJ354" s="1370"/>
      <c r="AK354" s="1371"/>
      <c r="AL354" s="1371"/>
      <c r="AM354" s="1371"/>
      <c r="AN354" s="1371"/>
      <c r="AO354" s="1371"/>
      <c r="AP354" s="1372"/>
      <c r="AQ354" s="1375"/>
      <c r="AR354" s="1376"/>
      <c r="AS354" s="1376"/>
      <c r="AT354" s="1376"/>
      <c r="AU354" s="1376"/>
      <c r="AV354" s="1511"/>
    </row>
    <row r="355" spans="1:48" ht="25.05" hidden="1" customHeight="1" x14ac:dyDescent="0.45">
      <c r="A355" s="508">
        <f t="shared" si="5"/>
        <v>340</v>
      </c>
      <c r="B355" s="509"/>
      <c r="C355" s="1378"/>
      <c r="D355" s="1373"/>
      <c r="E355" s="1373"/>
      <c r="F355" s="1373"/>
      <c r="G355" s="1373"/>
      <c r="H355" s="1373"/>
      <c r="I355" s="1373"/>
      <c r="J355" s="1373"/>
      <c r="K355" s="1373"/>
      <c r="L355" s="1373"/>
      <c r="M355" s="1373"/>
      <c r="N355" s="1373"/>
      <c r="O355" s="1379"/>
      <c r="P355" s="341"/>
      <c r="Q355" s="340"/>
      <c r="R355" s="1373"/>
      <c r="S355" s="1373"/>
      <c r="T355" s="1373"/>
      <c r="U355" s="1373"/>
      <c r="V355" s="1373"/>
      <c r="W355" s="1373"/>
      <c r="X355" s="1373"/>
      <c r="Y355" s="1373"/>
      <c r="Z355" s="1373"/>
      <c r="AA355" s="1373"/>
      <c r="AB355" s="1373"/>
      <c r="AC355" s="1373"/>
      <c r="AD355" s="1373"/>
      <c r="AE355" s="1373"/>
      <c r="AF355" s="1373"/>
      <c r="AG355" s="1373"/>
      <c r="AH355" s="1373"/>
      <c r="AI355" s="805"/>
      <c r="AJ355" s="1370"/>
      <c r="AK355" s="1371"/>
      <c r="AL355" s="1371"/>
      <c r="AM355" s="1371"/>
      <c r="AN355" s="1371"/>
      <c r="AO355" s="1371"/>
      <c r="AP355" s="1372"/>
      <c r="AQ355" s="1375"/>
      <c r="AR355" s="1376"/>
      <c r="AS355" s="1376"/>
      <c r="AT355" s="1376"/>
      <c r="AU355" s="1376"/>
      <c r="AV355" s="1511"/>
    </row>
    <row r="356" spans="1:48" ht="25.05" hidden="1" customHeight="1" x14ac:dyDescent="0.45">
      <c r="A356" s="508">
        <f t="shared" si="5"/>
        <v>341</v>
      </c>
      <c r="B356" s="509"/>
      <c r="C356" s="1378"/>
      <c r="D356" s="1373"/>
      <c r="E356" s="1373"/>
      <c r="F356" s="1373"/>
      <c r="G356" s="1373"/>
      <c r="H356" s="1373"/>
      <c r="I356" s="1373"/>
      <c r="J356" s="1373"/>
      <c r="K356" s="1373"/>
      <c r="L356" s="1373"/>
      <c r="M356" s="1373"/>
      <c r="N356" s="1373"/>
      <c r="O356" s="1379"/>
      <c r="P356" s="341"/>
      <c r="Q356" s="340"/>
      <c r="R356" s="1373"/>
      <c r="S356" s="1373"/>
      <c r="T356" s="1373"/>
      <c r="U356" s="1373"/>
      <c r="V356" s="1373"/>
      <c r="W356" s="1373"/>
      <c r="X356" s="1373"/>
      <c r="Y356" s="1373"/>
      <c r="Z356" s="1373"/>
      <c r="AA356" s="1373"/>
      <c r="AB356" s="1373"/>
      <c r="AC356" s="1373"/>
      <c r="AD356" s="1373"/>
      <c r="AE356" s="1373"/>
      <c r="AF356" s="1373"/>
      <c r="AG356" s="1373"/>
      <c r="AH356" s="1373"/>
      <c r="AI356" s="805"/>
      <c r="AJ356" s="1370"/>
      <c r="AK356" s="1371"/>
      <c r="AL356" s="1371"/>
      <c r="AM356" s="1371"/>
      <c r="AN356" s="1371"/>
      <c r="AO356" s="1371"/>
      <c r="AP356" s="1372"/>
      <c r="AQ356" s="1375"/>
      <c r="AR356" s="1376"/>
      <c r="AS356" s="1376"/>
      <c r="AT356" s="1376"/>
      <c r="AU356" s="1376"/>
      <c r="AV356" s="1511"/>
    </row>
    <row r="357" spans="1:48" ht="25.05" hidden="1" customHeight="1" x14ac:dyDescent="0.45">
      <c r="A357" s="508">
        <f t="shared" si="5"/>
        <v>342</v>
      </c>
      <c r="B357" s="509"/>
      <c r="C357" s="1378"/>
      <c r="D357" s="1373"/>
      <c r="E357" s="1373"/>
      <c r="F357" s="1373"/>
      <c r="G357" s="1373"/>
      <c r="H357" s="1373"/>
      <c r="I357" s="1373"/>
      <c r="J357" s="1373"/>
      <c r="K357" s="1373"/>
      <c r="L357" s="1373"/>
      <c r="M357" s="1373"/>
      <c r="N357" s="1373"/>
      <c r="O357" s="1379"/>
      <c r="P357" s="341"/>
      <c r="Q357" s="340"/>
      <c r="R357" s="1373"/>
      <c r="S357" s="1373"/>
      <c r="T357" s="1373"/>
      <c r="U357" s="1373"/>
      <c r="V357" s="1373"/>
      <c r="W357" s="1373"/>
      <c r="X357" s="1373"/>
      <c r="Y357" s="1373"/>
      <c r="Z357" s="1373"/>
      <c r="AA357" s="1373"/>
      <c r="AB357" s="1373"/>
      <c r="AC357" s="1373"/>
      <c r="AD357" s="1373"/>
      <c r="AE357" s="1373"/>
      <c r="AF357" s="1373"/>
      <c r="AG357" s="1373"/>
      <c r="AH357" s="1373"/>
      <c r="AI357" s="805"/>
      <c r="AJ357" s="1370"/>
      <c r="AK357" s="1371"/>
      <c r="AL357" s="1371"/>
      <c r="AM357" s="1371"/>
      <c r="AN357" s="1371"/>
      <c r="AO357" s="1371"/>
      <c r="AP357" s="1372"/>
      <c r="AQ357" s="1375"/>
      <c r="AR357" s="1376"/>
      <c r="AS357" s="1376"/>
      <c r="AT357" s="1376"/>
      <c r="AU357" s="1376"/>
      <c r="AV357" s="1511"/>
    </row>
    <row r="358" spans="1:48" ht="25.05" hidden="1" customHeight="1" x14ac:dyDescent="0.45">
      <c r="A358" s="508">
        <f t="shared" si="5"/>
        <v>343</v>
      </c>
      <c r="B358" s="509"/>
      <c r="C358" s="1378"/>
      <c r="D358" s="1373"/>
      <c r="E358" s="1373"/>
      <c r="F358" s="1373"/>
      <c r="G358" s="1373"/>
      <c r="H358" s="1373"/>
      <c r="I358" s="1373"/>
      <c r="J358" s="1373"/>
      <c r="K358" s="1373"/>
      <c r="L358" s="1373"/>
      <c r="M358" s="1373"/>
      <c r="N358" s="1373"/>
      <c r="O358" s="1379"/>
      <c r="P358" s="341"/>
      <c r="Q358" s="340"/>
      <c r="R358" s="1373"/>
      <c r="S358" s="1373"/>
      <c r="T358" s="1373"/>
      <c r="U358" s="1373"/>
      <c r="V358" s="1373"/>
      <c r="W358" s="1373"/>
      <c r="X358" s="1373"/>
      <c r="Y358" s="1373"/>
      <c r="Z358" s="1373"/>
      <c r="AA358" s="1373"/>
      <c r="AB358" s="1373"/>
      <c r="AC358" s="1373"/>
      <c r="AD358" s="1373"/>
      <c r="AE358" s="1373"/>
      <c r="AF358" s="1373"/>
      <c r="AG358" s="1373"/>
      <c r="AH358" s="1373"/>
      <c r="AI358" s="805"/>
      <c r="AJ358" s="1370"/>
      <c r="AK358" s="1371"/>
      <c r="AL358" s="1371"/>
      <c r="AM358" s="1371"/>
      <c r="AN358" s="1371"/>
      <c r="AO358" s="1371"/>
      <c r="AP358" s="1372"/>
      <c r="AQ358" s="1375"/>
      <c r="AR358" s="1376"/>
      <c r="AS358" s="1376"/>
      <c r="AT358" s="1376"/>
      <c r="AU358" s="1376"/>
      <c r="AV358" s="1511"/>
    </row>
    <row r="359" spans="1:48" ht="25.05" hidden="1" customHeight="1" x14ac:dyDescent="0.45">
      <c r="A359" s="508">
        <f t="shared" si="5"/>
        <v>344</v>
      </c>
      <c r="B359" s="509"/>
      <c r="C359" s="1378"/>
      <c r="D359" s="1373"/>
      <c r="E359" s="1373"/>
      <c r="F359" s="1373"/>
      <c r="G359" s="1373"/>
      <c r="H359" s="1373"/>
      <c r="I359" s="1373"/>
      <c r="J359" s="1373"/>
      <c r="K359" s="1373"/>
      <c r="L359" s="1373"/>
      <c r="M359" s="1373"/>
      <c r="N359" s="1373"/>
      <c r="O359" s="1379"/>
      <c r="P359" s="341"/>
      <c r="Q359" s="340"/>
      <c r="R359" s="1373"/>
      <c r="S359" s="1373"/>
      <c r="T359" s="1373"/>
      <c r="U359" s="1373"/>
      <c r="V359" s="1373"/>
      <c r="W359" s="1373"/>
      <c r="X359" s="1373"/>
      <c r="Y359" s="1373"/>
      <c r="Z359" s="1373"/>
      <c r="AA359" s="1373"/>
      <c r="AB359" s="1373"/>
      <c r="AC359" s="1373"/>
      <c r="AD359" s="1373"/>
      <c r="AE359" s="1373"/>
      <c r="AF359" s="1373"/>
      <c r="AG359" s="1373"/>
      <c r="AH359" s="1373"/>
      <c r="AI359" s="805"/>
      <c r="AJ359" s="1370"/>
      <c r="AK359" s="1371"/>
      <c r="AL359" s="1371"/>
      <c r="AM359" s="1371"/>
      <c r="AN359" s="1371"/>
      <c r="AO359" s="1371"/>
      <c r="AP359" s="1372"/>
      <c r="AQ359" s="1375"/>
      <c r="AR359" s="1376"/>
      <c r="AS359" s="1376"/>
      <c r="AT359" s="1376"/>
      <c r="AU359" s="1376"/>
      <c r="AV359" s="1511"/>
    </row>
    <row r="360" spans="1:48" ht="25.05" hidden="1" customHeight="1" x14ac:dyDescent="0.45">
      <c r="A360" s="508">
        <f t="shared" si="5"/>
        <v>345</v>
      </c>
      <c r="B360" s="509"/>
      <c r="C360" s="1378"/>
      <c r="D360" s="1373"/>
      <c r="E360" s="1373"/>
      <c r="F360" s="1373"/>
      <c r="G360" s="1373"/>
      <c r="H360" s="1373"/>
      <c r="I360" s="1373"/>
      <c r="J360" s="1373"/>
      <c r="K360" s="1373"/>
      <c r="L360" s="1373"/>
      <c r="M360" s="1373"/>
      <c r="N360" s="1373"/>
      <c r="O360" s="1379"/>
      <c r="P360" s="341"/>
      <c r="Q360" s="340"/>
      <c r="R360" s="1373"/>
      <c r="S360" s="1373"/>
      <c r="T360" s="1373"/>
      <c r="U360" s="1373"/>
      <c r="V360" s="1373"/>
      <c r="W360" s="1373"/>
      <c r="X360" s="1373"/>
      <c r="Y360" s="1373"/>
      <c r="Z360" s="1373"/>
      <c r="AA360" s="1373"/>
      <c r="AB360" s="1373"/>
      <c r="AC360" s="1373"/>
      <c r="AD360" s="1373"/>
      <c r="AE360" s="1373"/>
      <c r="AF360" s="1373"/>
      <c r="AG360" s="1373"/>
      <c r="AH360" s="1373"/>
      <c r="AI360" s="805"/>
      <c r="AJ360" s="1370"/>
      <c r="AK360" s="1371"/>
      <c r="AL360" s="1371"/>
      <c r="AM360" s="1371"/>
      <c r="AN360" s="1371"/>
      <c r="AO360" s="1371"/>
      <c r="AP360" s="1372"/>
      <c r="AQ360" s="1375"/>
      <c r="AR360" s="1376"/>
      <c r="AS360" s="1376"/>
      <c r="AT360" s="1376"/>
      <c r="AU360" s="1376"/>
      <c r="AV360" s="1511"/>
    </row>
    <row r="361" spans="1:48" ht="25.05" hidden="1" customHeight="1" x14ac:dyDescent="0.45">
      <c r="A361" s="508">
        <f t="shared" si="5"/>
        <v>346</v>
      </c>
      <c r="B361" s="509"/>
      <c r="C361" s="1378"/>
      <c r="D361" s="1373"/>
      <c r="E361" s="1373"/>
      <c r="F361" s="1373"/>
      <c r="G361" s="1373"/>
      <c r="H361" s="1373"/>
      <c r="I361" s="1373"/>
      <c r="J361" s="1373"/>
      <c r="K361" s="1373"/>
      <c r="L361" s="1373"/>
      <c r="M361" s="1373"/>
      <c r="N361" s="1373"/>
      <c r="O361" s="1379"/>
      <c r="P361" s="341"/>
      <c r="Q361" s="340"/>
      <c r="R361" s="1373"/>
      <c r="S361" s="1373"/>
      <c r="T361" s="1373"/>
      <c r="U361" s="1373"/>
      <c r="V361" s="1373"/>
      <c r="W361" s="1373"/>
      <c r="X361" s="1373"/>
      <c r="Y361" s="1373"/>
      <c r="Z361" s="1373"/>
      <c r="AA361" s="1373"/>
      <c r="AB361" s="1373"/>
      <c r="AC361" s="1373"/>
      <c r="AD361" s="1373"/>
      <c r="AE361" s="1373"/>
      <c r="AF361" s="1373"/>
      <c r="AG361" s="1373"/>
      <c r="AH361" s="1373"/>
      <c r="AI361" s="805"/>
      <c r="AJ361" s="1370"/>
      <c r="AK361" s="1371"/>
      <c r="AL361" s="1371"/>
      <c r="AM361" s="1371"/>
      <c r="AN361" s="1371"/>
      <c r="AO361" s="1371"/>
      <c r="AP361" s="1372"/>
      <c r="AQ361" s="1375"/>
      <c r="AR361" s="1376"/>
      <c r="AS361" s="1376"/>
      <c r="AT361" s="1376"/>
      <c r="AU361" s="1376"/>
      <c r="AV361" s="1511"/>
    </row>
    <row r="362" spans="1:48" ht="25.05" hidden="1" customHeight="1" x14ac:dyDescent="0.45">
      <c r="A362" s="508">
        <f t="shared" si="5"/>
        <v>347</v>
      </c>
      <c r="B362" s="509"/>
      <c r="C362" s="1378"/>
      <c r="D362" s="1373"/>
      <c r="E362" s="1373"/>
      <c r="F362" s="1373"/>
      <c r="G362" s="1373"/>
      <c r="H362" s="1373"/>
      <c r="I362" s="1373"/>
      <c r="J362" s="1373"/>
      <c r="K362" s="1373"/>
      <c r="L362" s="1373"/>
      <c r="M362" s="1373"/>
      <c r="N362" s="1373"/>
      <c r="O362" s="1379"/>
      <c r="P362" s="341"/>
      <c r="Q362" s="340"/>
      <c r="R362" s="1373"/>
      <c r="S362" s="1373"/>
      <c r="T362" s="1373"/>
      <c r="U362" s="1373"/>
      <c r="V362" s="1373"/>
      <c r="W362" s="1373"/>
      <c r="X362" s="1373"/>
      <c r="Y362" s="1373"/>
      <c r="Z362" s="1373"/>
      <c r="AA362" s="1373"/>
      <c r="AB362" s="1373"/>
      <c r="AC362" s="1373"/>
      <c r="AD362" s="1373"/>
      <c r="AE362" s="1373"/>
      <c r="AF362" s="1373"/>
      <c r="AG362" s="1373"/>
      <c r="AH362" s="1373"/>
      <c r="AI362" s="805"/>
      <c r="AJ362" s="1370"/>
      <c r="AK362" s="1371"/>
      <c r="AL362" s="1371"/>
      <c r="AM362" s="1371"/>
      <c r="AN362" s="1371"/>
      <c r="AO362" s="1371"/>
      <c r="AP362" s="1372"/>
      <c r="AQ362" s="1375"/>
      <c r="AR362" s="1376"/>
      <c r="AS362" s="1376"/>
      <c r="AT362" s="1376"/>
      <c r="AU362" s="1376"/>
      <c r="AV362" s="1511"/>
    </row>
    <row r="363" spans="1:48" ht="25.05" hidden="1" customHeight="1" x14ac:dyDescent="0.45">
      <c r="A363" s="508">
        <f t="shared" si="5"/>
        <v>348</v>
      </c>
      <c r="B363" s="509"/>
      <c r="C363" s="1378"/>
      <c r="D363" s="1373"/>
      <c r="E363" s="1373"/>
      <c r="F363" s="1373"/>
      <c r="G363" s="1373"/>
      <c r="H363" s="1373"/>
      <c r="I363" s="1373"/>
      <c r="J363" s="1373"/>
      <c r="K363" s="1373"/>
      <c r="L363" s="1373"/>
      <c r="M363" s="1373"/>
      <c r="N363" s="1373"/>
      <c r="O363" s="1379"/>
      <c r="P363" s="341"/>
      <c r="Q363" s="340"/>
      <c r="R363" s="1373"/>
      <c r="S363" s="1373"/>
      <c r="T363" s="1373"/>
      <c r="U363" s="1373"/>
      <c r="V363" s="1373"/>
      <c r="W363" s="1373"/>
      <c r="X363" s="1373"/>
      <c r="Y363" s="1373"/>
      <c r="Z363" s="1373"/>
      <c r="AA363" s="1373"/>
      <c r="AB363" s="1373"/>
      <c r="AC363" s="1373"/>
      <c r="AD363" s="1373"/>
      <c r="AE363" s="1373"/>
      <c r="AF363" s="1373"/>
      <c r="AG363" s="1373"/>
      <c r="AH363" s="1373"/>
      <c r="AI363" s="805"/>
      <c r="AJ363" s="1370"/>
      <c r="AK363" s="1371"/>
      <c r="AL363" s="1371"/>
      <c r="AM363" s="1371"/>
      <c r="AN363" s="1371"/>
      <c r="AO363" s="1371"/>
      <c r="AP363" s="1372"/>
      <c r="AQ363" s="1375"/>
      <c r="AR363" s="1376"/>
      <c r="AS363" s="1376"/>
      <c r="AT363" s="1376"/>
      <c r="AU363" s="1376"/>
      <c r="AV363" s="1511"/>
    </row>
    <row r="364" spans="1:48" ht="25.05" hidden="1" customHeight="1" x14ac:dyDescent="0.45">
      <c r="A364" s="508">
        <f t="shared" si="5"/>
        <v>349</v>
      </c>
      <c r="B364" s="509"/>
      <c r="C364" s="1378"/>
      <c r="D364" s="1373"/>
      <c r="E364" s="1373"/>
      <c r="F364" s="1373"/>
      <c r="G364" s="1373"/>
      <c r="H364" s="1373"/>
      <c r="I364" s="1373"/>
      <c r="J364" s="1373"/>
      <c r="K364" s="1373"/>
      <c r="L364" s="1373"/>
      <c r="M364" s="1373"/>
      <c r="N364" s="1373"/>
      <c r="O364" s="1379"/>
      <c r="P364" s="341"/>
      <c r="Q364" s="340"/>
      <c r="R364" s="1373"/>
      <c r="S364" s="1373"/>
      <c r="T364" s="1373"/>
      <c r="U364" s="1373"/>
      <c r="V364" s="1373"/>
      <c r="W364" s="1373"/>
      <c r="X364" s="1373"/>
      <c r="Y364" s="1373"/>
      <c r="Z364" s="1373"/>
      <c r="AA364" s="1373"/>
      <c r="AB364" s="1373"/>
      <c r="AC364" s="1373"/>
      <c r="AD364" s="1373"/>
      <c r="AE364" s="1373"/>
      <c r="AF364" s="1373"/>
      <c r="AG364" s="1373"/>
      <c r="AH364" s="1373"/>
      <c r="AI364" s="805"/>
      <c r="AJ364" s="1370"/>
      <c r="AK364" s="1371"/>
      <c r="AL364" s="1371"/>
      <c r="AM364" s="1371"/>
      <c r="AN364" s="1371"/>
      <c r="AO364" s="1371"/>
      <c r="AP364" s="1372"/>
      <c r="AQ364" s="1375"/>
      <c r="AR364" s="1376"/>
      <c r="AS364" s="1376"/>
      <c r="AT364" s="1376"/>
      <c r="AU364" s="1376"/>
      <c r="AV364" s="1511"/>
    </row>
    <row r="365" spans="1:48" ht="25.05" hidden="1" customHeight="1" x14ac:dyDescent="0.45">
      <c r="A365" s="508">
        <f t="shared" si="5"/>
        <v>350</v>
      </c>
      <c r="B365" s="509"/>
      <c r="C365" s="1378"/>
      <c r="D365" s="1373"/>
      <c r="E365" s="1373"/>
      <c r="F365" s="1373"/>
      <c r="G365" s="1373"/>
      <c r="H365" s="1373"/>
      <c r="I365" s="1373"/>
      <c r="J365" s="1373"/>
      <c r="K365" s="1373"/>
      <c r="L365" s="1373"/>
      <c r="M365" s="1373"/>
      <c r="N365" s="1373"/>
      <c r="O365" s="1379"/>
      <c r="P365" s="341"/>
      <c r="Q365" s="340"/>
      <c r="R365" s="1373"/>
      <c r="S365" s="1373"/>
      <c r="T365" s="1373"/>
      <c r="U365" s="1373"/>
      <c r="V365" s="1373"/>
      <c r="W365" s="1373"/>
      <c r="X365" s="1373"/>
      <c r="Y365" s="1373"/>
      <c r="Z365" s="1373"/>
      <c r="AA365" s="1373"/>
      <c r="AB365" s="1373"/>
      <c r="AC365" s="1373"/>
      <c r="AD365" s="1373"/>
      <c r="AE365" s="1373"/>
      <c r="AF365" s="1373"/>
      <c r="AG365" s="1373"/>
      <c r="AH365" s="1373"/>
      <c r="AI365" s="805"/>
      <c r="AJ365" s="1370"/>
      <c r="AK365" s="1371"/>
      <c r="AL365" s="1371"/>
      <c r="AM365" s="1371"/>
      <c r="AN365" s="1371"/>
      <c r="AO365" s="1371"/>
      <c r="AP365" s="1372"/>
      <c r="AQ365" s="1375"/>
      <c r="AR365" s="1376"/>
      <c r="AS365" s="1376"/>
      <c r="AT365" s="1376"/>
      <c r="AU365" s="1376"/>
      <c r="AV365" s="1511"/>
    </row>
    <row r="366" spans="1:48" ht="25.05" hidden="1" customHeight="1" x14ac:dyDescent="0.45">
      <c r="A366" s="508">
        <f t="shared" si="5"/>
        <v>351</v>
      </c>
      <c r="B366" s="509"/>
      <c r="C366" s="1378"/>
      <c r="D366" s="1373"/>
      <c r="E366" s="1373"/>
      <c r="F366" s="1373"/>
      <c r="G366" s="1373"/>
      <c r="H366" s="1373"/>
      <c r="I366" s="1373"/>
      <c r="J366" s="1373"/>
      <c r="K366" s="1373"/>
      <c r="L366" s="1373"/>
      <c r="M366" s="1373"/>
      <c r="N366" s="1373"/>
      <c r="O366" s="1379"/>
      <c r="P366" s="341"/>
      <c r="Q366" s="340"/>
      <c r="R366" s="1373"/>
      <c r="S366" s="1373"/>
      <c r="T366" s="1373"/>
      <c r="U366" s="1373"/>
      <c r="V366" s="1373"/>
      <c r="W366" s="1373"/>
      <c r="X366" s="1373"/>
      <c r="Y366" s="1373"/>
      <c r="Z366" s="1373"/>
      <c r="AA366" s="1373"/>
      <c r="AB366" s="1373"/>
      <c r="AC366" s="1373"/>
      <c r="AD366" s="1373"/>
      <c r="AE366" s="1373"/>
      <c r="AF366" s="1373"/>
      <c r="AG366" s="1373"/>
      <c r="AH366" s="1373"/>
      <c r="AI366" s="805"/>
      <c r="AJ366" s="1370"/>
      <c r="AK366" s="1371"/>
      <c r="AL366" s="1371"/>
      <c r="AM366" s="1371"/>
      <c r="AN366" s="1371"/>
      <c r="AO366" s="1371"/>
      <c r="AP366" s="1372"/>
      <c r="AQ366" s="1375"/>
      <c r="AR366" s="1376"/>
      <c r="AS366" s="1376"/>
      <c r="AT366" s="1376"/>
      <c r="AU366" s="1376"/>
      <c r="AV366" s="1511"/>
    </row>
    <row r="367" spans="1:48" ht="25.05" hidden="1" customHeight="1" x14ac:dyDescent="0.45">
      <c r="A367" s="508">
        <f t="shared" si="5"/>
        <v>352</v>
      </c>
      <c r="B367" s="509"/>
      <c r="C367" s="1378"/>
      <c r="D367" s="1373"/>
      <c r="E367" s="1373"/>
      <c r="F367" s="1373"/>
      <c r="G367" s="1373"/>
      <c r="H367" s="1373"/>
      <c r="I367" s="1373"/>
      <c r="J367" s="1373"/>
      <c r="K367" s="1373"/>
      <c r="L367" s="1373"/>
      <c r="M367" s="1373"/>
      <c r="N367" s="1373"/>
      <c r="O367" s="1379"/>
      <c r="P367" s="341"/>
      <c r="Q367" s="340"/>
      <c r="R367" s="1373"/>
      <c r="S367" s="1373"/>
      <c r="T367" s="1373"/>
      <c r="U367" s="1373"/>
      <c r="V367" s="1373"/>
      <c r="W367" s="1373"/>
      <c r="X367" s="1373"/>
      <c r="Y367" s="1373"/>
      <c r="Z367" s="1373"/>
      <c r="AA367" s="1373"/>
      <c r="AB367" s="1373"/>
      <c r="AC367" s="1373"/>
      <c r="AD367" s="1373"/>
      <c r="AE367" s="1373"/>
      <c r="AF367" s="1373"/>
      <c r="AG367" s="1373"/>
      <c r="AH367" s="1373"/>
      <c r="AI367" s="805"/>
      <c r="AJ367" s="1370"/>
      <c r="AK367" s="1371"/>
      <c r="AL367" s="1371"/>
      <c r="AM367" s="1371"/>
      <c r="AN367" s="1371"/>
      <c r="AO367" s="1371"/>
      <c r="AP367" s="1372"/>
      <c r="AQ367" s="1375"/>
      <c r="AR367" s="1376"/>
      <c r="AS367" s="1376"/>
      <c r="AT367" s="1376"/>
      <c r="AU367" s="1376"/>
      <c r="AV367" s="1511"/>
    </row>
    <row r="368" spans="1:48" ht="25.05" hidden="1" customHeight="1" x14ac:dyDescent="0.45">
      <c r="A368" s="508">
        <f t="shared" si="5"/>
        <v>353</v>
      </c>
      <c r="B368" s="509"/>
      <c r="C368" s="1378"/>
      <c r="D368" s="1373"/>
      <c r="E368" s="1373"/>
      <c r="F368" s="1373"/>
      <c r="G368" s="1373"/>
      <c r="H368" s="1373"/>
      <c r="I368" s="1373"/>
      <c r="J368" s="1373"/>
      <c r="K368" s="1373"/>
      <c r="L368" s="1373"/>
      <c r="M368" s="1373"/>
      <c r="N368" s="1373"/>
      <c r="O368" s="1379"/>
      <c r="P368" s="341"/>
      <c r="Q368" s="340"/>
      <c r="R368" s="1373"/>
      <c r="S368" s="1373"/>
      <c r="T368" s="1373"/>
      <c r="U368" s="1373"/>
      <c r="V368" s="1373"/>
      <c r="W368" s="1373"/>
      <c r="X368" s="1373"/>
      <c r="Y368" s="1373"/>
      <c r="Z368" s="1373"/>
      <c r="AA368" s="1373"/>
      <c r="AB368" s="1373"/>
      <c r="AC368" s="1373"/>
      <c r="AD368" s="1373"/>
      <c r="AE368" s="1373"/>
      <c r="AF368" s="1373"/>
      <c r="AG368" s="1373"/>
      <c r="AH368" s="1373"/>
      <c r="AI368" s="805"/>
      <c r="AJ368" s="1370"/>
      <c r="AK368" s="1371"/>
      <c r="AL368" s="1371"/>
      <c r="AM368" s="1371"/>
      <c r="AN368" s="1371"/>
      <c r="AO368" s="1371"/>
      <c r="AP368" s="1372"/>
      <c r="AQ368" s="1375"/>
      <c r="AR368" s="1376"/>
      <c r="AS368" s="1376"/>
      <c r="AT368" s="1376"/>
      <c r="AU368" s="1376"/>
      <c r="AV368" s="1511"/>
    </row>
    <row r="369" spans="1:48" ht="25.05" hidden="1" customHeight="1" x14ac:dyDescent="0.45">
      <c r="A369" s="508">
        <f t="shared" si="5"/>
        <v>354</v>
      </c>
      <c r="B369" s="509"/>
      <c r="C369" s="1378"/>
      <c r="D369" s="1373"/>
      <c r="E369" s="1373"/>
      <c r="F369" s="1373"/>
      <c r="G369" s="1373"/>
      <c r="H369" s="1373"/>
      <c r="I369" s="1373"/>
      <c r="J369" s="1373"/>
      <c r="K369" s="1373"/>
      <c r="L369" s="1373"/>
      <c r="M369" s="1373"/>
      <c r="N369" s="1373"/>
      <c r="O369" s="1379"/>
      <c r="P369" s="341"/>
      <c r="Q369" s="340"/>
      <c r="R369" s="1373"/>
      <c r="S369" s="1373"/>
      <c r="T369" s="1373"/>
      <c r="U369" s="1373"/>
      <c r="V369" s="1373"/>
      <c r="W369" s="1373"/>
      <c r="X369" s="1373"/>
      <c r="Y369" s="1373"/>
      <c r="Z369" s="1373"/>
      <c r="AA369" s="1373"/>
      <c r="AB369" s="1373"/>
      <c r="AC369" s="1373"/>
      <c r="AD369" s="1373"/>
      <c r="AE369" s="1373"/>
      <c r="AF369" s="1373"/>
      <c r="AG369" s="1373"/>
      <c r="AH369" s="1373"/>
      <c r="AI369" s="805"/>
      <c r="AJ369" s="1370"/>
      <c r="AK369" s="1371"/>
      <c r="AL369" s="1371"/>
      <c r="AM369" s="1371"/>
      <c r="AN369" s="1371"/>
      <c r="AO369" s="1371"/>
      <c r="AP369" s="1372"/>
      <c r="AQ369" s="1375"/>
      <c r="AR369" s="1376"/>
      <c r="AS369" s="1376"/>
      <c r="AT369" s="1376"/>
      <c r="AU369" s="1376"/>
      <c r="AV369" s="1511"/>
    </row>
    <row r="370" spans="1:48" ht="25.05" hidden="1" customHeight="1" x14ac:dyDescent="0.45">
      <c r="A370" s="508">
        <f t="shared" si="5"/>
        <v>355</v>
      </c>
      <c r="B370" s="509"/>
      <c r="C370" s="1378"/>
      <c r="D370" s="1373"/>
      <c r="E370" s="1373"/>
      <c r="F370" s="1373"/>
      <c r="G370" s="1373"/>
      <c r="H370" s="1373"/>
      <c r="I370" s="1373"/>
      <c r="J370" s="1373"/>
      <c r="K370" s="1373"/>
      <c r="L370" s="1373"/>
      <c r="M370" s="1373"/>
      <c r="N370" s="1373"/>
      <c r="O370" s="1379"/>
      <c r="P370" s="341"/>
      <c r="Q370" s="340"/>
      <c r="R370" s="1373"/>
      <c r="S370" s="1373"/>
      <c r="T370" s="1373"/>
      <c r="U370" s="1373"/>
      <c r="V370" s="1373"/>
      <c r="W370" s="1373"/>
      <c r="X370" s="1373"/>
      <c r="Y370" s="1373"/>
      <c r="Z370" s="1373"/>
      <c r="AA370" s="1373"/>
      <c r="AB370" s="1373"/>
      <c r="AC370" s="1373"/>
      <c r="AD370" s="1373"/>
      <c r="AE370" s="1373"/>
      <c r="AF370" s="1373"/>
      <c r="AG370" s="1373"/>
      <c r="AH370" s="1373"/>
      <c r="AI370" s="805"/>
      <c r="AJ370" s="1370"/>
      <c r="AK370" s="1371"/>
      <c r="AL370" s="1371"/>
      <c r="AM370" s="1371"/>
      <c r="AN370" s="1371"/>
      <c r="AO370" s="1371"/>
      <c r="AP370" s="1372"/>
      <c r="AQ370" s="1375"/>
      <c r="AR370" s="1376"/>
      <c r="AS370" s="1376"/>
      <c r="AT370" s="1376"/>
      <c r="AU370" s="1376"/>
      <c r="AV370" s="1511"/>
    </row>
    <row r="371" spans="1:48" ht="25.05" hidden="1" customHeight="1" x14ac:dyDescent="0.45">
      <c r="A371" s="508">
        <f t="shared" si="5"/>
        <v>356</v>
      </c>
      <c r="B371" s="509"/>
      <c r="C371" s="1378"/>
      <c r="D371" s="1373"/>
      <c r="E371" s="1373"/>
      <c r="F371" s="1373"/>
      <c r="G371" s="1373"/>
      <c r="H371" s="1373"/>
      <c r="I371" s="1373"/>
      <c r="J371" s="1373"/>
      <c r="K371" s="1373"/>
      <c r="L371" s="1373"/>
      <c r="M371" s="1373"/>
      <c r="N371" s="1373"/>
      <c r="O371" s="1379"/>
      <c r="P371" s="341"/>
      <c r="Q371" s="340"/>
      <c r="R371" s="1373"/>
      <c r="S371" s="1373"/>
      <c r="T371" s="1373"/>
      <c r="U371" s="1373"/>
      <c r="V371" s="1373"/>
      <c r="W371" s="1373"/>
      <c r="X371" s="1373"/>
      <c r="Y371" s="1373"/>
      <c r="Z371" s="1373"/>
      <c r="AA371" s="1373"/>
      <c r="AB371" s="1373"/>
      <c r="AC371" s="1373"/>
      <c r="AD371" s="1373"/>
      <c r="AE371" s="1373"/>
      <c r="AF371" s="1373"/>
      <c r="AG371" s="1373"/>
      <c r="AH371" s="1373"/>
      <c r="AI371" s="805"/>
      <c r="AJ371" s="1370"/>
      <c r="AK371" s="1371"/>
      <c r="AL371" s="1371"/>
      <c r="AM371" s="1371"/>
      <c r="AN371" s="1371"/>
      <c r="AO371" s="1371"/>
      <c r="AP371" s="1372"/>
      <c r="AQ371" s="1375"/>
      <c r="AR371" s="1376"/>
      <c r="AS371" s="1376"/>
      <c r="AT371" s="1376"/>
      <c r="AU371" s="1376"/>
      <c r="AV371" s="1511"/>
    </row>
    <row r="372" spans="1:48" ht="25.05" hidden="1" customHeight="1" x14ac:dyDescent="0.45">
      <c r="A372" s="508">
        <f t="shared" si="5"/>
        <v>357</v>
      </c>
      <c r="B372" s="509"/>
      <c r="C372" s="1378"/>
      <c r="D372" s="1373"/>
      <c r="E372" s="1373"/>
      <c r="F372" s="1373"/>
      <c r="G372" s="1373"/>
      <c r="H372" s="1373"/>
      <c r="I372" s="1373"/>
      <c r="J372" s="1373"/>
      <c r="K372" s="1373"/>
      <c r="L372" s="1373"/>
      <c r="M372" s="1373"/>
      <c r="N372" s="1373"/>
      <c r="O372" s="1379"/>
      <c r="P372" s="341"/>
      <c r="Q372" s="340"/>
      <c r="R372" s="1373"/>
      <c r="S372" s="1373"/>
      <c r="T372" s="1373"/>
      <c r="U372" s="1373"/>
      <c r="V372" s="1373"/>
      <c r="W372" s="1373"/>
      <c r="X372" s="1373"/>
      <c r="Y372" s="1373"/>
      <c r="Z372" s="1373"/>
      <c r="AA372" s="1373"/>
      <c r="AB372" s="1373"/>
      <c r="AC372" s="1373"/>
      <c r="AD372" s="1373"/>
      <c r="AE372" s="1373"/>
      <c r="AF372" s="1373"/>
      <c r="AG372" s="1373"/>
      <c r="AH372" s="1373"/>
      <c r="AI372" s="805"/>
      <c r="AJ372" s="1370"/>
      <c r="AK372" s="1371"/>
      <c r="AL372" s="1371"/>
      <c r="AM372" s="1371"/>
      <c r="AN372" s="1371"/>
      <c r="AO372" s="1371"/>
      <c r="AP372" s="1372"/>
      <c r="AQ372" s="1375"/>
      <c r="AR372" s="1376"/>
      <c r="AS372" s="1376"/>
      <c r="AT372" s="1376"/>
      <c r="AU372" s="1376"/>
      <c r="AV372" s="1511"/>
    </row>
    <row r="373" spans="1:48" ht="25.05" hidden="1" customHeight="1" x14ac:dyDescent="0.45">
      <c r="A373" s="508">
        <f t="shared" si="5"/>
        <v>358</v>
      </c>
      <c r="B373" s="509"/>
      <c r="C373" s="1378"/>
      <c r="D373" s="1373"/>
      <c r="E373" s="1373"/>
      <c r="F373" s="1373"/>
      <c r="G373" s="1373"/>
      <c r="H373" s="1373"/>
      <c r="I373" s="1373"/>
      <c r="J373" s="1373"/>
      <c r="K373" s="1373"/>
      <c r="L373" s="1373"/>
      <c r="M373" s="1373"/>
      <c r="N373" s="1373"/>
      <c r="O373" s="1379"/>
      <c r="P373" s="341"/>
      <c r="Q373" s="340"/>
      <c r="R373" s="1373"/>
      <c r="S373" s="1373"/>
      <c r="T373" s="1373"/>
      <c r="U373" s="1373"/>
      <c r="V373" s="1373"/>
      <c r="W373" s="1373"/>
      <c r="X373" s="1373"/>
      <c r="Y373" s="1373"/>
      <c r="Z373" s="1373"/>
      <c r="AA373" s="1373"/>
      <c r="AB373" s="1373"/>
      <c r="AC373" s="1373"/>
      <c r="AD373" s="1373"/>
      <c r="AE373" s="1373"/>
      <c r="AF373" s="1373"/>
      <c r="AG373" s="1373"/>
      <c r="AH373" s="1373"/>
      <c r="AI373" s="805"/>
      <c r="AJ373" s="1370"/>
      <c r="AK373" s="1371"/>
      <c r="AL373" s="1371"/>
      <c r="AM373" s="1371"/>
      <c r="AN373" s="1371"/>
      <c r="AO373" s="1371"/>
      <c r="AP373" s="1372"/>
      <c r="AQ373" s="1375"/>
      <c r="AR373" s="1376"/>
      <c r="AS373" s="1376"/>
      <c r="AT373" s="1376"/>
      <c r="AU373" s="1376"/>
      <c r="AV373" s="1511"/>
    </row>
    <row r="374" spans="1:48" ht="25.05" hidden="1" customHeight="1" x14ac:dyDescent="0.45">
      <c r="A374" s="508">
        <f t="shared" si="5"/>
        <v>359</v>
      </c>
      <c r="B374" s="509"/>
      <c r="C374" s="1378"/>
      <c r="D374" s="1373"/>
      <c r="E374" s="1373"/>
      <c r="F374" s="1373"/>
      <c r="G374" s="1373"/>
      <c r="H374" s="1373"/>
      <c r="I374" s="1373"/>
      <c r="J374" s="1373"/>
      <c r="K374" s="1373"/>
      <c r="L374" s="1373"/>
      <c r="M374" s="1373"/>
      <c r="N374" s="1373"/>
      <c r="O374" s="1379"/>
      <c r="P374" s="341"/>
      <c r="Q374" s="340"/>
      <c r="R374" s="1373"/>
      <c r="S374" s="1373"/>
      <c r="T374" s="1373"/>
      <c r="U374" s="1373"/>
      <c r="V374" s="1373"/>
      <c r="W374" s="1373"/>
      <c r="X374" s="1373"/>
      <c r="Y374" s="1373"/>
      <c r="Z374" s="1373"/>
      <c r="AA374" s="1373"/>
      <c r="AB374" s="1373"/>
      <c r="AC374" s="1373"/>
      <c r="AD374" s="1373"/>
      <c r="AE374" s="1373"/>
      <c r="AF374" s="1373"/>
      <c r="AG374" s="1373"/>
      <c r="AH374" s="1373"/>
      <c r="AI374" s="805"/>
      <c r="AJ374" s="1370"/>
      <c r="AK374" s="1371"/>
      <c r="AL374" s="1371"/>
      <c r="AM374" s="1371"/>
      <c r="AN374" s="1371"/>
      <c r="AO374" s="1371"/>
      <c r="AP374" s="1372"/>
      <c r="AQ374" s="1375"/>
      <c r="AR374" s="1376"/>
      <c r="AS374" s="1376"/>
      <c r="AT374" s="1376"/>
      <c r="AU374" s="1376"/>
      <c r="AV374" s="1511"/>
    </row>
    <row r="375" spans="1:48" ht="25.05" hidden="1" customHeight="1" x14ac:dyDescent="0.45">
      <c r="A375" s="508">
        <f t="shared" si="5"/>
        <v>360</v>
      </c>
      <c r="B375" s="509"/>
      <c r="C375" s="1378"/>
      <c r="D375" s="1373"/>
      <c r="E375" s="1373"/>
      <c r="F375" s="1373"/>
      <c r="G375" s="1373"/>
      <c r="H375" s="1373"/>
      <c r="I375" s="1373"/>
      <c r="J375" s="1373"/>
      <c r="K375" s="1373"/>
      <c r="L375" s="1373"/>
      <c r="M375" s="1373"/>
      <c r="N375" s="1373"/>
      <c r="O375" s="1379"/>
      <c r="P375" s="341"/>
      <c r="Q375" s="340"/>
      <c r="R375" s="1373"/>
      <c r="S375" s="1373"/>
      <c r="T375" s="1373"/>
      <c r="U375" s="1373"/>
      <c r="V375" s="1373"/>
      <c r="W375" s="1373"/>
      <c r="X375" s="1373"/>
      <c r="Y375" s="1373"/>
      <c r="Z375" s="1373"/>
      <c r="AA375" s="1373"/>
      <c r="AB375" s="1373"/>
      <c r="AC375" s="1373"/>
      <c r="AD375" s="1373"/>
      <c r="AE375" s="1373"/>
      <c r="AF375" s="1373"/>
      <c r="AG375" s="1373"/>
      <c r="AH375" s="1373"/>
      <c r="AI375" s="805"/>
      <c r="AJ375" s="1370"/>
      <c r="AK375" s="1371"/>
      <c r="AL375" s="1371"/>
      <c r="AM375" s="1371"/>
      <c r="AN375" s="1371"/>
      <c r="AO375" s="1371"/>
      <c r="AP375" s="1372"/>
      <c r="AQ375" s="1375"/>
      <c r="AR375" s="1376"/>
      <c r="AS375" s="1376"/>
      <c r="AT375" s="1376"/>
      <c r="AU375" s="1376"/>
      <c r="AV375" s="1511"/>
    </row>
    <row r="376" spans="1:48" ht="25.05" hidden="1" customHeight="1" x14ac:dyDescent="0.45">
      <c r="A376" s="508">
        <f t="shared" si="5"/>
        <v>361</v>
      </c>
      <c r="B376" s="509"/>
      <c r="C376" s="1378"/>
      <c r="D376" s="1373"/>
      <c r="E376" s="1373"/>
      <c r="F376" s="1373"/>
      <c r="G376" s="1373"/>
      <c r="H376" s="1373"/>
      <c r="I376" s="1373"/>
      <c r="J376" s="1373"/>
      <c r="K376" s="1373"/>
      <c r="L376" s="1373"/>
      <c r="M376" s="1373"/>
      <c r="N376" s="1373"/>
      <c r="O376" s="1379"/>
      <c r="P376" s="341"/>
      <c r="Q376" s="340"/>
      <c r="R376" s="1373"/>
      <c r="S376" s="1373"/>
      <c r="T376" s="1373"/>
      <c r="U376" s="1373"/>
      <c r="V376" s="1373"/>
      <c r="W376" s="1373"/>
      <c r="X376" s="1373"/>
      <c r="Y376" s="1373"/>
      <c r="Z376" s="1373"/>
      <c r="AA376" s="1373"/>
      <c r="AB376" s="1373"/>
      <c r="AC376" s="1373"/>
      <c r="AD376" s="1373"/>
      <c r="AE376" s="1373"/>
      <c r="AF376" s="1373"/>
      <c r="AG376" s="1373"/>
      <c r="AH376" s="1373"/>
      <c r="AI376" s="805"/>
      <c r="AJ376" s="1370"/>
      <c r="AK376" s="1371"/>
      <c r="AL376" s="1371"/>
      <c r="AM376" s="1371"/>
      <c r="AN376" s="1371"/>
      <c r="AO376" s="1371"/>
      <c r="AP376" s="1372"/>
      <c r="AQ376" s="1375"/>
      <c r="AR376" s="1376"/>
      <c r="AS376" s="1376"/>
      <c r="AT376" s="1376"/>
      <c r="AU376" s="1376"/>
      <c r="AV376" s="1511"/>
    </row>
    <row r="377" spans="1:48" ht="25.05" hidden="1" customHeight="1" x14ac:dyDescent="0.45">
      <c r="A377" s="508">
        <f t="shared" si="5"/>
        <v>362</v>
      </c>
      <c r="B377" s="509"/>
      <c r="C377" s="1378"/>
      <c r="D377" s="1373"/>
      <c r="E377" s="1373"/>
      <c r="F377" s="1373"/>
      <c r="G377" s="1373"/>
      <c r="H377" s="1373"/>
      <c r="I377" s="1373"/>
      <c r="J377" s="1373"/>
      <c r="K377" s="1373"/>
      <c r="L377" s="1373"/>
      <c r="M377" s="1373"/>
      <c r="N377" s="1373"/>
      <c r="O377" s="1379"/>
      <c r="P377" s="341"/>
      <c r="Q377" s="340"/>
      <c r="R377" s="1373"/>
      <c r="S377" s="1373"/>
      <c r="T377" s="1373"/>
      <c r="U377" s="1373"/>
      <c r="V377" s="1373"/>
      <c r="W377" s="1373"/>
      <c r="X377" s="1373"/>
      <c r="Y377" s="1373"/>
      <c r="Z377" s="1373"/>
      <c r="AA377" s="1373"/>
      <c r="AB377" s="1373"/>
      <c r="AC377" s="1373"/>
      <c r="AD377" s="1373"/>
      <c r="AE377" s="1373"/>
      <c r="AF377" s="1373"/>
      <c r="AG377" s="1373"/>
      <c r="AH377" s="1373"/>
      <c r="AI377" s="805"/>
      <c r="AJ377" s="1370"/>
      <c r="AK377" s="1371"/>
      <c r="AL377" s="1371"/>
      <c r="AM377" s="1371"/>
      <c r="AN377" s="1371"/>
      <c r="AO377" s="1371"/>
      <c r="AP377" s="1372"/>
      <c r="AQ377" s="1375"/>
      <c r="AR377" s="1376"/>
      <c r="AS377" s="1376"/>
      <c r="AT377" s="1376"/>
      <c r="AU377" s="1376"/>
      <c r="AV377" s="1511"/>
    </row>
    <row r="378" spans="1:48" ht="25.05" hidden="1" customHeight="1" x14ac:dyDescent="0.45">
      <c r="A378" s="508">
        <f t="shared" si="5"/>
        <v>363</v>
      </c>
      <c r="B378" s="509"/>
      <c r="C378" s="1378"/>
      <c r="D378" s="1373"/>
      <c r="E378" s="1373"/>
      <c r="F378" s="1373"/>
      <c r="G378" s="1373"/>
      <c r="H378" s="1373"/>
      <c r="I378" s="1373"/>
      <c r="J378" s="1373"/>
      <c r="K378" s="1373"/>
      <c r="L378" s="1373"/>
      <c r="M378" s="1373"/>
      <c r="N378" s="1373"/>
      <c r="O378" s="1379"/>
      <c r="P378" s="341"/>
      <c r="Q378" s="340"/>
      <c r="R378" s="1373"/>
      <c r="S378" s="1373"/>
      <c r="T378" s="1373"/>
      <c r="U378" s="1373"/>
      <c r="V378" s="1373"/>
      <c r="W378" s="1373"/>
      <c r="X378" s="1373"/>
      <c r="Y378" s="1373"/>
      <c r="Z378" s="1373"/>
      <c r="AA378" s="1373"/>
      <c r="AB378" s="1373"/>
      <c r="AC378" s="1373"/>
      <c r="AD378" s="1373"/>
      <c r="AE378" s="1373"/>
      <c r="AF378" s="1373"/>
      <c r="AG378" s="1373"/>
      <c r="AH378" s="1373"/>
      <c r="AI378" s="805"/>
      <c r="AJ378" s="1370"/>
      <c r="AK378" s="1371"/>
      <c r="AL378" s="1371"/>
      <c r="AM378" s="1371"/>
      <c r="AN378" s="1371"/>
      <c r="AO378" s="1371"/>
      <c r="AP378" s="1372"/>
      <c r="AQ378" s="1375"/>
      <c r="AR378" s="1376"/>
      <c r="AS378" s="1376"/>
      <c r="AT378" s="1376"/>
      <c r="AU378" s="1376"/>
      <c r="AV378" s="1511"/>
    </row>
    <row r="379" spans="1:48" ht="25.05" hidden="1" customHeight="1" x14ac:dyDescent="0.45">
      <c r="A379" s="508">
        <f t="shared" si="5"/>
        <v>364</v>
      </c>
      <c r="B379" s="509"/>
      <c r="C379" s="1378"/>
      <c r="D379" s="1373"/>
      <c r="E379" s="1373"/>
      <c r="F379" s="1373"/>
      <c r="G379" s="1373"/>
      <c r="H379" s="1373"/>
      <c r="I379" s="1373"/>
      <c r="J379" s="1373"/>
      <c r="K379" s="1373"/>
      <c r="L379" s="1373"/>
      <c r="M379" s="1373"/>
      <c r="N379" s="1373"/>
      <c r="O379" s="1379"/>
      <c r="P379" s="341"/>
      <c r="Q379" s="340"/>
      <c r="R379" s="1373"/>
      <c r="S379" s="1373"/>
      <c r="T379" s="1373"/>
      <c r="U379" s="1373"/>
      <c r="V379" s="1373"/>
      <c r="W379" s="1373"/>
      <c r="X379" s="1373"/>
      <c r="Y379" s="1373"/>
      <c r="Z379" s="1373"/>
      <c r="AA379" s="1373"/>
      <c r="AB379" s="1373"/>
      <c r="AC379" s="1373"/>
      <c r="AD379" s="1373"/>
      <c r="AE379" s="1373"/>
      <c r="AF379" s="1373"/>
      <c r="AG379" s="1373"/>
      <c r="AH379" s="1373"/>
      <c r="AI379" s="805"/>
      <c r="AJ379" s="1370"/>
      <c r="AK379" s="1371"/>
      <c r="AL379" s="1371"/>
      <c r="AM379" s="1371"/>
      <c r="AN379" s="1371"/>
      <c r="AO379" s="1371"/>
      <c r="AP379" s="1372"/>
      <c r="AQ379" s="1375"/>
      <c r="AR379" s="1376"/>
      <c r="AS379" s="1376"/>
      <c r="AT379" s="1376"/>
      <c r="AU379" s="1376"/>
      <c r="AV379" s="1511"/>
    </row>
    <row r="380" spans="1:48" ht="25.05" hidden="1" customHeight="1" x14ac:dyDescent="0.45">
      <c r="A380" s="508">
        <f t="shared" si="5"/>
        <v>365</v>
      </c>
      <c r="B380" s="509"/>
      <c r="C380" s="1378"/>
      <c r="D380" s="1373"/>
      <c r="E380" s="1373"/>
      <c r="F380" s="1373"/>
      <c r="G380" s="1373"/>
      <c r="H380" s="1373"/>
      <c r="I380" s="1373"/>
      <c r="J380" s="1373"/>
      <c r="K380" s="1373"/>
      <c r="L380" s="1373"/>
      <c r="M380" s="1373"/>
      <c r="N380" s="1373"/>
      <c r="O380" s="1379"/>
      <c r="P380" s="341"/>
      <c r="Q380" s="340"/>
      <c r="R380" s="1373"/>
      <c r="S380" s="1373"/>
      <c r="T380" s="1373"/>
      <c r="U380" s="1373"/>
      <c r="V380" s="1373"/>
      <c r="W380" s="1373"/>
      <c r="X380" s="1373"/>
      <c r="Y380" s="1373"/>
      <c r="Z380" s="1373"/>
      <c r="AA380" s="1373"/>
      <c r="AB380" s="1373"/>
      <c r="AC380" s="1373"/>
      <c r="AD380" s="1373"/>
      <c r="AE380" s="1373"/>
      <c r="AF380" s="1373"/>
      <c r="AG380" s="1373"/>
      <c r="AH380" s="1373"/>
      <c r="AI380" s="805"/>
      <c r="AJ380" s="1370"/>
      <c r="AK380" s="1371"/>
      <c r="AL380" s="1371"/>
      <c r="AM380" s="1371"/>
      <c r="AN380" s="1371"/>
      <c r="AO380" s="1371"/>
      <c r="AP380" s="1372"/>
      <c r="AQ380" s="1375"/>
      <c r="AR380" s="1376"/>
      <c r="AS380" s="1376"/>
      <c r="AT380" s="1376"/>
      <c r="AU380" s="1376"/>
      <c r="AV380" s="1511"/>
    </row>
    <row r="381" spans="1:48" ht="25.05" hidden="1" customHeight="1" x14ac:dyDescent="0.45">
      <c r="A381" s="508">
        <f t="shared" si="5"/>
        <v>366</v>
      </c>
      <c r="B381" s="509"/>
      <c r="C381" s="1378"/>
      <c r="D381" s="1373"/>
      <c r="E381" s="1373"/>
      <c r="F381" s="1373"/>
      <c r="G381" s="1373"/>
      <c r="H381" s="1373"/>
      <c r="I381" s="1373"/>
      <c r="J381" s="1373"/>
      <c r="K381" s="1373"/>
      <c r="L381" s="1373"/>
      <c r="M381" s="1373"/>
      <c r="N381" s="1373"/>
      <c r="O381" s="1379"/>
      <c r="P381" s="341"/>
      <c r="Q381" s="340"/>
      <c r="R381" s="1373"/>
      <c r="S381" s="1373"/>
      <c r="T381" s="1373"/>
      <c r="U381" s="1373"/>
      <c r="V381" s="1373"/>
      <c r="W381" s="1373"/>
      <c r="X381" s="1373"/>
      <c r="Y381" s="1373"/>
      <c r="Z381" s="1373"/>
      <c r="AA381" s="1373"/>
      <c r="AB381" s="1373"/>
      <c r="AC381" s="1373"/>
      <c r="AD381" s="1373"/>
      <c r="AE381" s="1373"/>
      <c r="AF381" s="1373"/>
      <c r="AG381" s="1373"/>
      <c r="AH381" s="1373"/>
      <c r="AI381" s="805"/>
      <c r="AJ381" s="1370"/>
      <c r="AK381" s="1371"/>
      <c r="AL381" s="1371"/>
      <c r="AM381" s="1371"/>
      <c r="AN381" s="1371"/>
      <c r="AO381" s="1371"/>
      <c r="AP381" s="1372"/>
      <c r="AQ381" s="1375"/>
      <c r="AR381" s="1376"/>
      <c r="AS381" s="1376"/>
      <c r="AT381" s="1376"/>
      <c r="AU381" s="1376"/>
      <c r="AV381" s="1511"/>
    </row>
    <row r="382" spans="1:48" ht="25.05" hidden="1" customHeight="1" x14ac:dyDescent="0.45">
      <c r="A382" s="508">
        <f t="shared" si="5"/>
        <v>367</v>
      </c>
      <c r="B382" s="509"/>
      <c r="C382" s="1378"/>
      <c r="D382" s="1373"/>
      <c r="E382" s="1373"/>
      <c r="F382" s="1373"/>
      <c r="G382" s="1373"/>
      <c r="H382" s="1373"/>
      <c r="I382" s="1373"/>
      <c r="J382" s="1373"/>
      <c r="K382" s="1373"/>
      <c r="L382" s="1373"/>
      <c r="M382" s="1373"/>
      <c r="N382" s="1373"/>
      <c r="O382" s="1379"/>
      <c r="P382" s="341"/>
      <c r="Q382" s="340"/>
      <c r="R382" s="1373"/>
      <c r="S382" s="1373"/>
      <c r="T382" s="1373"/>
      <c r="U382" s="1373"/>
      <c r="V382" s="1373"/>
      <c r="W382" s="1373"/>
      <c r="X382" s="1373"/>
      <c r="Y382" s="1373"/>
      <c r="Z382" s="1373"/>
      <c r="AA382" s="1373"/>
      <c r="AB382" s="1373"/>
      <c r="AC382" s="1373"/>
      <c r="AD382" s="1373"/>
      <c r="AE382" s="1373"/>
      <c r="AF382" s="1373"/>
      <c r="AG382" s="1373"/>
      <c r="AH382" s="1373"/>
      <c r="AI382" s="805"/>
      <c r="AJ382" s="1370"/>
      <c r="AK382" s="1371"/>
      <c r="AL382" s="1371"/>
      <c r="AM382" s="1371"/>
      <c r="AN382" s="1371"/>
      <c r="AO382" s="1371"/>
      <c r="AP382" s="1372"/>
      <c r="AQ382" s="1375"/>
      <c r="AR382" s="1376"/>
      <c r="AS382" s="1376"/>
      <c r="AT382" s="1376"/>
      <c r="AU382" s="1376"/>
      <c r="AV382" s="1511"/>
    </row>
    <row r="383" spans="1:48" ht="25.05" hidden="1" customHeight="1" x14ac:dyDescent="0.45">
      <c r="A383" s="508">
        <f t="shared" si="5"/>
        <v>368</v>
      </c>
      <c r="B383" s="509"/>
      <c r="C383" s="1378"/>
      <c r="D383" s="1373"/>
      <c r="E383" s="1373"/>
      <c r="F383" s="1373"/>
      <c r="G383" s="1373"/>
      <c r="H383" s="1373"/>
      <c r="I383" s="1373"/>
      <c r="J383" s="1373"/>
      <c r="K383" s="1373"/>
      <c r="L383" s="1373"/>
      <c r="M383" s="1373"/>
      <c r="N383" s="1373"/>
      <c r="O383" s="1379"/>
      <c r="P383" s="341"/>
      <c r="Q383" s="340"/>
      <c r="R383" s="1373"/>
      <c r="S383" s="1373"/>
      <c r="T383" s="1373"/>
      <c r="U383" s="1373"/>
      <c r="V383" s="1373"/>
      <c r="W383" s="1373"/>
      <c r="X383" s="1373"/>
      <c r="Y383" s="1373"/>
      <c r="Z383" s="1373"/>
      <c r="AA383" s="1373"/>
      <c r="AB383" s="1373"/>
      <c r="AC383" s="1373"/>
      <c r="AD383" s="1373"/>
      <c r="AE383" s="1373"/>
      <c r="AF383" s="1373"/>
      <c r="AG383" s="1373"/>
      <c r="AH383" s="1373"/>
      <c r="AI383" s="805"/>
      <c r="AJ383" s="1370"/>
      <c r="AK383" s="1371"/>
      <c r="AL383" s="1371"/>
      <c r="AM383" s="1371"/>
      <c r="AN383" s="1371"/>
      <c r="AO383" s="1371"/>
      <c r="AP383" s="1372"/>
      <c r="AQ383" s="1375"/>
      <c r="AR383" s="1376"/>
      <c r="AS383" s="1376"/>
      <c r="AT383" s="1376"/>
      <c r="AU383" s="1376"/>
      <c r="AV383" s="1511"/>
    </row>
    <row r="384" spans="1:48" ht="25.05" hidden="1" customHeight="1" x14ac:dyDescent="0.45">
      <c r="A384" s="508">
        <f t="shared" si="5"/>
        <v>369</v>
      </c>
      <c r="B384" s="509"/>
      <c r="C384" s="1378"/>
      <c r="D384" s="1373"/>
      <c r="E384" s="1373"/>
      <c r="F384" s="1373"/>
      <c r="G384" s="1373"/>
      <c r="H384" s="1373"/>
      <c r="I384" s="1373"/>
      <c r="J384" s="1373"/>
      <c r="K384" s="1373"/>
      <c r="L384" s="1373"/>
      <c r="M384" s="1373"/>
      <c r="N384" s="1373"/>
      <c r="O384" s="1379"/>
      <c r="P384" s="341"/>
      <c r="Q384" s="340"/>
      <c r="R384" s="1373"/>
      <c r="S384" s="1373"/>
      <c r="T384" s="1373"/>
      <c r="U384" s="1373"/>
      <c r="V384" s="1373"/>
      <c r="W384" s="1373"/>
      <c r="X384" s="1373"/>
      <c r="Y384" s="1373"/>
      <c r="Z384" s="1373"/>
      <c r="AA384" s="1373"/>
      <c r="AB384" s="1373"/>
      <c r="AC384" s="1373"/>
      <c r="AD384" s="1373"/>
      <c r="AE384" s="1373"/>
      <c r="AF384" s="1373"/>
      <c r="AG384" s="1373"/>
      <c r="AH384" s="1373"/>
      <c r="AI384" s="805"/>
      <c r="AJ384" s="1370"/>
      <c r="AK384" s="1371"/>
      <c r="AL384" s="1371"/>
      <c r="AM384" s="1371"/>
      <c r="AN384" s="1371"/>
      <c r="AO384" s="1371"/>
      <c r="AP384" s="1372"/>
      <c r="AQ384" s="1375"/>
      <c r="AR384" s="1376"/>
      <c r="AS384" s="1376"/>
      <c r="AT384" s="1376"/>
      <c r="AU384" s="1376"/>
      <c r="AV384" s="1511"/>
    </row>
    <row r="385" spans="1:48" ht="25.05" hidden="1" customHeight="1" x14ac:dyDescent="0.45">
      <c r="A385" s="508">
        <f t="shared" si="5"/>
        <v>370</v>
      </c>
      <c r="B385" s="509"/>
      <c r="C385" s="1378"/>
      <c r="D385" s="1373"/>
      <c r="E385" s="1373"/>
      <c r="F385" s="1373"/>
      <c r="G385" s="1373"/>
      <c r="H385" s="1373"/>
      <c r="I385" s="1373"/>
      <c r="J385" s="1373"/>
      <c r="K385" s="1373"/>
      <c r="L385" s="1373"/>
      <c r="M385" s="1373"/>
      <c r="N385" s="1373"/>
      <c r="O385" s="1379"/>
      <c r="P385" s="341"/>
      <c r="Q385" s="340"/>
      <c r="R385" s="1373"/>
      <c r="S385" s="1373"/>
      <c r="T385" s="1373"/>
      <c r="U385" s="1373"/>
      <c r="V385" s="1373"/>
      <c r="W385" s="1373"/>
      <c r="X385" s="1373"/>
      <c r="Y385" s="1373"/>
      <c r="Z385" s="1373"/>
      <c r="AA385" s="1373"/>
      <c r="AB385" s="1373"/>
      <c r="AC385" s="1373"/>
      <c r="AD385" s="1373"/>
      <c r="AE385" s="1373"/>
      <c r="AF385" s="1373"/>
      <c r="AG385" s="1373"/>
      <c r="AH385" s="1373"/>
      <c r="AI385" s="805"/>
      <c r="AJ385" s="1370"/>
      <c r="AK385" s="1371"/>
      <c r="AL385" s="1371"/>
      <c r="AM385" s="1371"/>
      <c r="AN385" s="1371"/>
      <c r="AO385" s="1371"/>
      <c r="AP385" s="1372"/>
      <c r="AQ385" s="1375"/>
      <c r="AR385" s="1376"/>
      <c r="AS385" s="1376"/>
      <c r="AT385" s="1376"/>
      <c r="AU385" s="1376"/>
      <c r="AV385" s="1511"/>
    </row>
    <row r="386" spans="1:48" ht="25.05" hidden="1" customHeight="1" x14ac:dyDescent="0.45">
      <c r="A386" s="508">
        <f t="shared" si="5"/>
        <v>371</v>
      </c>
      <c r="B386" s="509"/>
      <c r="C386" s="1378"/>
      <c r="D386" s="1373"/>
      <c r="E386" s="1373"/>
      <c r="F386" s="1373"/>
      <c r="G386" s="1373"/>
      <c r="H386" s="1373"/>
      <c r="I386" s="1373"/>
      <c r="J386" s="1373"/>
      <c r="K386" s="1373"/>
      <c r="L386" s="1373"/>
      <c r="M386" s="1373"/>
      <c r="N386" s="1373"/>
      <c r="O386" s="1379"/>
      <c r="P386" s="341"/>
      <c r="Q386" s="340"/>
      <c r="R386" s="1373"/>
      <c r="S386" s="1373"/>
      <c r="T386" s="1373"/>
      <c r="U386" s="1373"/>
      <c r="V386" s="1373"/>
      <c r="W386" s="1373"/>
      <c r="X386" s="1373"/>
      <c r="Y386" s="1373"/>
      <c r="Z386" s="1373"/>
      <c r="AA386" s="1373"/>
      <c r="AB386" s="1373"/>
      <c r="AC386" s="1373"/>
      <c r="AD386" s="1373"/>
      <c r="AE386" s="1373"/>
      <c r="AF386" s="1373"/>
      <c r="AG386" s="1373"/>
      <c r="AH386" s="1373"/>
      <c r="AI386" s="805"/>
      <c r="AJ386" s="1370"/>
      <c r="AK386" s="1371"/>
      <c r="AL386" s="1371"/>
      <c r="AM386" s="1371"/>
      <c r="AN386" s="1371"/>
      <c r="AO386" s="1371"/>
      <c r="AP386" s="1372"/>
      <c r="AQ386" s="1375"/>
      <c r="AR386" s="1376"/>
      <c r="AS386" s="1376"/>
      <c r="AT386" s="1376"/>
      <c r="AU386" s="1376"/>
      <c r="AV386" s="1511"/>
    </row>
    <row r="387" spans="1:48" ht="25.05" hidden="1" customHeight="1" x14ac:dyDescent="0.45">
      <c r="A387" s="508">
        <f t="shared" si="5"/>
        <v>372</v>
      </c>
      <c r="B387" s="509"/>
      <c r="C387" s="1378"/>
      <c r="D387" s="1373"/>
      <c r="E387" s="1373"/>
      <c r="F387" s="1373"/>
      <c r="G387" s="1373"/>
      <c r="H387" s="1373"/>
      <c r="I387" s="1373"/>
      <c r="J387" s="1373"/>
      <c r="K387" s="1373"/>
      <c r="L387" s="1373"/>
      <c r="M387" s="1373"/>
      <c r="N387" s="1373"/>
      <c r="O387" s="1379"/>
      <c r="P387" s="341"/>
      <c r="Q387" s="340"/>
      <c r="R387" s="1373"/>
      <c r="S387" s="1373"/>
      <c r="T387" s="1373"/>
      <c r="U387" s="1373"/>
      <c r="V387" s="1373"/>
      <c r="W387" s="1373"/>
      <c r="X387" s="1373"/>
      <c r="Y387" s="1373"/>
      <c r="Z387" s="1373"/>
      <c r="AA387" s="1373"/>
      <c r="AB387" s="1373"/>
      <c r="AC387" s="1373"/>
      <c r="AD387" s="1373"/>
      <c r="AE387" s="1373"/>
      <c r="AF387" s="1373"/>
      <c r="AG387" s="1373"/>
      <c r="AH387" s="1373"/>
      <c r="AI387" s="805"/>
      <c r="AJ387" s="1370"/>
      <c r="AK387" s="1371"/>
      <c r="AL387" s="1371"/>
      <c r="AM387" s="1371"/>
      <c r="AN387" s="1371"/>
      <c r="AO387" s="1371"/>
      <c r="AP387" s="1372"/>
      <c r="AQ387" s="1375"/>
      <c r="AR387" s="1376"/>
      <c r="AS387" s="1376"/>
      <c r="AT387" s="1376"/>
      <c r="AU387" s="1376"/>
      <c r="AV387" s="1511"/>
    </row>
    <row r="388" spans="1:48" ht="25.05" hidden="1" customHeight="1" x14ac:dyDescent="0.45">
      <c r="A388" s="508">
        <f t="shared" si="5"/>
        <v>373</v>
      </c>
      <c r="B388" s="509"/>
      <c r="C388" s="1378"/>
      <c r="D388" s="1373"/>
      <c r="E388" s="1373"/>
      <c r="F388" s="1373"/>
      <c r="G388" s="1373"/>
      <c r="H388" s="1373"/>
      <c r="I388" s="1373"/>
      <c r="J388" s="1373"/>
      <c r="K388" s="1373"/>
      <c r="L388" s="1373"/>
      <c r="M388" s="1373"/>
      <c r="N388" s="1373"/>
      <c r="O388" s="1379"/>
      <c r="P388" s="341"/>
      <c r="Q388" s="340"/>
      <c r="R388" s="1373"/>
      <c r="S388" s="1373"/>
      <c r="T388" s="1373"/>
      <c r="U388" s="1373"/>
      <c r="V388" s="1373"/>
      <c r="W388" s="1373"/>
      <c r="X388" s="1373"/>
      <c r="Y388" s="1373"/>
      <c r="Z388" s="1373"/>
      <c r="AA388" s="1373"/>
      <c r="AB388" s="1373"/>
      <c r="AC388" s="1373"/>
      <c r="AD388" s="1373"/>
      <c r="AE388" s="1373"/>
      <c r="AF388" s="1373"/>
      <c r="AG388" s="1373"/>
      <c r="AH388" s="1373"/>
      <c r="AI388" s="805"/>
      <c r="AJ388" s="1370"/>
      <c r="AK388" s="1371"/>
      <c r="AL388" s="1371"/>
      <c r="AM388" s="1371"/>
      <c r="AN388" s="1371"/>
      <c r="AO388" s="1371"/>
      <c r="AP388" s="1372"/>
      <c r="AQ388" s="1375"/>
      <c r="AR388" s="1376"/>
      <c r="AS388" s="1376"/>
      <c r="AT388" s="1376"/>
      <c r="AU388" s="1376"/>
      <c r="AV388" s="1511"/>
    </row>
    <row r="389" spans="1:48" ht="25.05" hidden="1" customHeight="1" x14ac:dyDescent="0.45">
      <c r="A389" s="508">
        <f t="shared" si="5"/>
        <v>374</v>
      </c>
      <c r="B389" s="509"/>
      <c r="C389" s="1378"/>
      <c r="D389" s="1373"/>
      <c r="E389" s="1373"/>
      <c r="F389" s="1373"/>
      <c r="G389" s="1373"/>
      <c r="H389" s="1373"/>
      <c r="I389" s="1373"/>
      <c r="J389" s="1373"/>
      <c r="K389" s="1373"/>
      <c r="L389" s="1373"/>
      <c r="M389" s="1373"/>
      <c r="N389" s="1373"/>
      <c r="O389" s="1379"/>
      <c r="P389" s="341"/>
      <c r="Q389" s="340"/>
      <c r="R389" s="1373"/>
      <c r="S389" s="1373"/>
      <c r="T389" s="1373"/>
      <c r="U389" s="1373"/>
      <c r="V389" s="1373"/>
      <c r="W389" s="1373"/>
      <c r="X389" s="1373"/>
      <c r="Y389" s="1373"/>
      <c r="Z389" s="1373"/>
      <c r="AA389" s="1373"/>
      <c r="AB389" s="1373"/>
      <c r="AC389" s="1373"/>
      <c r="AD389" s="1373"/>
      <c r="AE389" s="1373"/>
      <c r="AF389" s="1373"/>
      <c r="AG389" s="1373"/>
      <c r="AH389" s="1373"/>
      <c r="AI389" s="805"/>
      <c r="AJ389" s="1370"/>
      <c r="AK389" s="1371"/>
      <c r="AL389" s="1371"/>
      <c r="AM389" s="1371"/>
      <c r="AN389" s="1371"/>
      <c r="AO389" s="1371"/>
      <c r="AP389" s="1372"/>
      <c r="AQ389" s="1375"/>
      <c r="AR389" s="1376"/>
      <c r="AS389" s="1376"/>
      <c r="AT389" s="1376"/>
      <c r="AU389" s="1376"/>
      <c r="AV389" s="1511"/>
    </row>
    <row r="390" spans="1:48" ht="25.05" hidden="1" customHeight="1" x14ac:dyDescent="0.45">
      <c r="A390" s="508">
        <f t="shared" si="5"/>
        <v>375</v>
      </c>
      <c r="B390" s="509"/>
      <c r="C390" s="1378"/>
      <c r="D390" s="1373"/>
      <c r="E390" s="1373"/>
      <c r="F390" s="1373"/>
      <c r="G390" s="1373"/>
      <c r="H390" s="1373"/>
      <c r="I390" s="1373"/>
      <c r="J390" s="1373"/>
      <c r="K390" s="1373"/>
      <c r="L390" s="1373"/>
      <c r="M390" s="1373"/>
      <c r="N390" s="1373"/>
      <c r="O390" s="1379"/>
      <c r="P390" s="341"/>
      <c r="Q390" s="340"/>
      <c r="R390" s="1373"/>
      <c r="S390" s="1373"/>
      <c r="T390" s="1373"/>
      <c r="U390" s="1373"/>
      <c r="V390" s="1373"/>
      <c r="W390" s="1373"/>
      <c r="X390" s="1373"/>
      <c r="Y390" s="1373"/>
      <c r="Z390" s="1373"/>
      <c r="AA390" s="1373"/>
      <c r="AB390" s="1373"/>
      <c r="AC390" s="1373"/>
      <c r="AD390" s="1373"/>
      <c r="AE390" s="1373"/>
      <c r="AF390" s="1373"/>
      <c r="AG390" s="1373"/>
      <c r="AH390" s="1373"/>
      <c r="AI390" s="805"/>
      <c r="AJ390" s="1370"/>
      <c r="AK390" s="1371"/>
      <c r="AL390" s="1371"/>
      <c r="AM390" s="1371"/>
      <c r="AN390" s="1371"/>
      <c r="AO390" s="1371"/>
      <c r="AP390" s="1372"/>
      <c r="AQ390" s="1375"/>
      <c r="AR390" s="1376"/>
      <c r="AS390" s="1376"/>
      <c r="AT390" s="1376"/>
      <c r="AU390" s="1376"/>
      <c r="AV390" s="1511"/>
    </row>
    <row r="391" spans="1:48" ht="25.05" hidden="1" customHeight="1" x14ac:dyDescent="0.45">
      <c r="A391" s="508">
        <f t="shared" si="5"/>
        <v>376</v>
      </c>
      <c r="B391" s="509"/>
      <c r="C391" s="1378"/>
      <c r="D391" s="1373"/>
      <c r="E391" s="1373"/>
      <c r="F391" s="1373"/>
      <c r="G391" s="1373"/>
      <c r="H391" s="1373"/>
      <c r="I391" s="1373"/>
      <c r="J391" s="1373"/>
      <c r="K391" s="1373"/>
      <c r="L391" s="1373"/>
      <c r="M391" s="1373"/>
      <c r="N391" s="1373"/>
      <c r="O391" s="1379"/>
      <c r="P391" s="341"/>
      <c r="Q391" s="340"/>
      <c r="R391" s="1373"/>
      <c r="S391" s="1373"/>
      <c r="T391" s="1373"/>
      <c r="U391" s="1373"/>
      <c r="V391" s="1373"/>
      <c r="W391" s="1373"/>
      <c r="X391" s="1373"/>
      <c r="Y391" s="1373"/>
      <c r="Z391" s="1373"/>
      <c r="AA391" s="1373"/>
      <c r="AB391" s="1373"/>
      <c r="AC391" s="1373"/>
      <c r="AD391" s="1373"/>
      <c r="AE391" s="1373"/>
      <c r="AF391" s="1373"/>
      <c r="AG391" s="1373"/>
      <c r="AH391" s="1373"/>
      <c r="AI391" s="805"/>
      <c r="AJ391" s="1370"/>
      <c r="AK391" s="1371"/>
      <c r="AL391" s="1371"/>
      <c r="AM391" s="1371"/>
      <c r="AN391" s="1371"/>
      <c r="AO391" s="1371"/>
      <c r="AP391" s="1372"/>
      <c r="AQ391" s="1375"/>
      <c r="AR391" s="1376"/>
      <c r="AS391" s="1376"/>
      <c r="AT391" s="1376"/>
      <c r="AU391" s="1376"/>
      <c r="AV391" s="1511"/>
    </row>
    <row r="392" spans="1:48" ht="25.05" hidden="1" customHeight="1" x14ac:dyDescent="0.45">
      <c r="A392" s="508">
        <f t="shared" si="5"/>
        <v>377</v>
      </c>
      <c r="B392" s="509"/>
      <c r="C392" s="1378"/>
      <c r="D392" s="1373"/>
      <c r="E392" s="1373"/>
      <c r="F392" s="1373"/>
      <c r="G392" s="1373"/>
      <c r="H392" s="1373"/>
      <c r="I392" s="1373"/>
      <c r="J392" s="1373"/>
      <c r="K392" s="1373"/>
      <c r="L392" s="1373"/>
      <c r="M392" s="1373"/>
      <c r="N392" s="1373"/>
      <c r="O392" s="1379"/>
      <c r="P392" s="341"/>
      <c r="Q392" s="340"/>
      <c r="R392" s="1373"/>
      <c r="S392" s="1373"/>
      <c r="T392" s="1373"/>
      <c r="U392" s="1373"/>
      <c r="V392" s="1373"/>
      <c r="W392" s="1373"/>
      <c r="X392" s="1373"/>
      <c r="Y392" s="1373"/>
      <c r="Z392" s="1373"/>
      <c r="AA392" s="1373"/>
      <c r="AB392" s="1373"/>
      <c r="AC392" s="1373"/>
      <c r="AD392" s="1373"/>
      <c r="AE392" s="1373"/>
      <c r="AF392" s="1373"/>
      <c r="AG392" s="1373"/>
      <c r="AH392" s="1373"/>
      <c r="AI392" s="805"/>
      <c r="AJ392" s="1370"/>
      <c r="AK392" s="1371"/>
      <c r="AL392" s="1371"/>
      <c r="AM392" s="1371"/>
      <c r="AN392" s="1371"/>
      <c r="AO392" s="1371"/>
      <c r="AP392" s="1372"/>
      <c r="AQ392" s="1375"/>
      <c r="AR392" s="1376"/>
      <c r="AS392" s="1376"/>
      <c r="AT392" s="1376"/>
      <c r="AU392" s="1376"/>
      <c r="AV392" s="1511"/>
    </row>
    <row r="393" spans="1:48" ht="25.05" hidden="1" customHeight="1" x14ac:dyDescent="0.45">
      <c r="A393" s="508">
        <f t="shared" si="5"/>
        <v>378</v>
      </c>
      <c r="B393" s="509"/>
      <c r="C393" s="1378"/>
      <c r="D393" s="1373"/>
      <c r="E393" s="1373"/>
      <c r="F393" s="1373"/>
      <c r="G393" s="1373"/>
      <c r="H393" s="1373"/>
      <c r="I393" s="1373"/>
      <c r="J393" s="1373"/>
      <c r="K393" s="1373"/>
      <c r="L393" s="1373"/>
      <c r="M393" s="1373"/>
      <c r="N393" s="1373"/>
      <c r="O393" s="1379"/>
      <c r="P393" s="341"/>
      <c r="Q393" s="340"/>
      <c r="R393" s="1373"/>
      <c r="S393" s="1373"/>
      <c r="T393" s="1373"/>
      <c r="U393" s="1373"/>
      <c r="V393" s="1373"/>
      <c r="W393" s="1373"/>
      <c r="X393" s="1373"/>
      <c r="Y393" s="1373"/>
      <c r="Z393" s="1373"/>
      <c r="AA393" s="1373"/>
      <c r="AB393" s="1373"/>
      <c r="AC393" s="1373"/>
      <c r="AD393" s="1373"/>
      <c r="AE393" s="1373"/>
      <c r="AF393" s="1373"/>
      <c r="AG393" s="1373"/>
      <c r="AH393" s="1373"/>
      <c r="AI393" s="805"/>
      <c r="AJ393" s="1370"/>
      <c r="AK393" s="1371"/>
      <c r="AL393" s="1371"/>
      <c r="AM393" s="1371"/>
      <c r="AN393" s="1371"/>
      <c r="AO393" s="1371"/>
      <c r="AP393" s="1372"/>
      <c r="AQ393" s="1375"/>
      <c r="AR393" s="1376"/>
      <c r="AS393" s="1376"/>
      <c r="AT393" s="1376"/>
      <c r="AU393" s="1376"/>
      <c r="AV393" s="1511"/>
    </row>
    <row r="394" spans="1:48" ht="25.05" hidden="1" customHeight="1" x14ac:dyDescent="0.45">
      <c r="A394" s="508">
        <f t="shared" si="5"/>
        <v>379</v>
      </c>
      <c r="B394" s="509"/>
      <c r="C394" s="1378"/>
      <c r="D394" s="1373"/>
      <c r="E394" s="1373"/>
      <c r="F394" s="1373"/>
      <c r="G394" s="1373"/>
      <c r="H394" s="1373"/>
      <c r="I394" s="1373"/>
      <c r="J394" s="1373"/>
      <c r="K394" s="1373"/>
      <c r="L394" s="1373"/>
      <c r="M394" s="1373"/>
      <c r="N394" s="1373"/>
      <c r="O394" s="1379"/>
      <c r="P394" s="341"/>
      <c r="Q394" s="340"/>
      <c r="R394" s="1373"/>
      <c r="S394" s="1373"/>
      <c r="T394" s="1373"/>
      <c r="U394" s="1373"/>
      <c r="V394" s="1373"/>
      <c r="W394" s="1373"/>
      <c r="X394" s="1373"/>
      <c r="Y394" s="1373"/>
      <c r="Z394" s="1373"/>
      <c r="AA394" s="1373"/>
      <c r="AB394" s="1373"/>
      <c r="AC394" s="1373"/>
      <c r="AD394" s="1373"/>
      <c r="AE394" s="1373"/>
      <c r="AF394" s="1373"/>
      <c r="AG394" s="1373"/>
      <c r="AH394" s="1373"/>
      <c r="AI394" s="805"/>
      <c r="AJ394" s="1370"/>
      <c r="AK394" s="1371"/>
      <c r="AL394" s="1371"/>
      <c r="AM394" s="1371"/>
      <c r="AN394" s="1371"/>
      <c r="AO394" s="1371"/>
      <c r="AP394" s="1372"/>
      <c r="AQ394" s="1375"/>
      <c r="AR394" s="1376"/>
      <c r="AS394" s="1376"/>
      <c r="AT394" s="1376"/>
      <c r="AU394" s="1376"/>
      <c r="AV394" s="1511"/>
    </row>
    <row r="395" spans="1:48" ht="25.05" hidden="1" customHeight="1" x14ac:dyDescent="0.45">
      <c r="A395" s="508">
        <f t="shared" si="5"/>
        <v>380</v>
      </c>
      <c r="B395" s="509"/>
      <c r="C395" s="1378"/>
      <c r="D395" s="1373"/>
      <c r="E395" s="1373"/>
      <c r="F395" s="1373"/>
      <c r="G395" s="1373"/>
      <c r="H395" s="1373"/>
      <c r="I395" s="1373"/>
      <c r="J395" s="1373"/>
      <c r="K395" s="1373"/>
      <c r="L395" s="1373"/>
      <c r="M395" s="1373"/>
      <c r="N395" s="1373"/>
      <c r="O395" s="1379"/>
      <c r="P395" s="341"/>
      <c r="Q395" s="340"/>
      <c r="R395" s="1373"/>
      <c r="S395" s="1373"/>
      <c r="T395" s="1373"/>
      <c r="U395" s="1373"/>
      <c r="V395" s="1373"/>
      <c r="W395" s="1373"/>
      <c r="X395" s="1373"/>
      <c r="Y395" s="1373"/>
      <c r="Z395" s="1373"/>
      <c r="AA395" s="1373"/>
      <c r="AB395" s="1373"/>
      <c r="AC395" s="1373"/>
      <c r="AD395" s="1373"/>
      <c r="AE395" s="1373"/>
      <c r="AF395" s="1373"/>
      <c r="AG395" s="1373"/>
      <c r="AH395" s="1373"/>
      <c r="AI395" s="805"/>
      <c r="AJ395" s="1370"/>
      <c r="AK395" s="1371"/>
      <c r="AL395" s="1371"/>
      <c r="AM395" s="1371"/>
      <c r="AN395" s="1371"/>
      <c r="AO395" s="1371"/>
      <c r="AP395" s="1372"/>
      <c r="AQ395" s="1375"/>
      <c r="AR395" s="1376"/>
      <c r="AS395" s="1376"/>
      <c r="AT395" s="1376"/>
      <c r="AU395" s="1376"/>
      <c r="AV395" s="1511"/>
    </row>
    <row r="396" spans="1:48" ht="25.05" hidden="1" customHeight="1" x14ac:dyDescent="0.45">
      <c r="A396" s="508">
        <f t="shared" si="5"/>
        <v>381</v>
      </c>
      <c r="B396" s="509"/>
      <c r="C396" s="1378"/>
      <c r="D396" s="1373"/>
      <c r="E396" s="1373"/>
      <c r="F396" s="1373"/>
      <c r="G396" s="1373"/>
      <c r="H396" s="1373"/>
      <c r="I396" s="1373"/>
      <c r="J396" s="1373"/>
      <c r="K396" s="1373"/>
      <c r="L396" s="1373"/>
      <c r="M396" s="1373"/>
      <c r="N396" s="1373"/>
      <c r="O396" s="1379"/>
      <c r="P396" s="341"/>
      <c r="Q396" s="340"/>
      <c r="R396" s="1373"/>
      <c r="S396" s="1373"/>
      <c r="T396" s="1373"/>
      <c r="U396" s="1373"/>
      <c r="V396" s="1373"/>
      <c r="W396" s="1373"/>
      <c r="X396" s="1373"/>
      <c r="Y396" s="1373"/>
      <c r="Z396" s="1373"/>
      <c r="AA396" s="1373"/>
      <c r="AB396" s="1373"/>
      <c r="AC396" s="1373"/>
      <c r="AD396" s="1373"/>
      <c r="AE396" s="1373"/>
      <c r="AF396" s="1373"/>
      <c r="AG396" s="1373"/>
      <c r="AH396" s="1373"/>
      <c r="AI396" s="805"/>
      <c r="AJ396" s="1370"/>
      <c r="AK396" s="1371"/>
      <c r="AL396" s="1371"/>
      <c r="AM396" s="1371"/>
      <c r="AN396" s="1371"/>
      <c r="AO396" s="1371"/>
      <c r="AP396" s="1372"/>
      <c r="AQ396" s="1375"/>
      <c r="AR396" s="1376"/>
      <c r="AS396" s="1376"/>
      <c r="AT396" s="1376"/>
      <c r="AU396" s="1376"/>
      <c r="AV396" s="1511"/>
    </row>
    <row r="397" spans="1:48" ht="25.05" hidden="1" customHeight="1" x14ac:dyDescent="0.45">
      <c r="A397" s="508">
        <f t="shared" si="5"/>
        <v>382</v>
      </c>
      <c r="B397" s="509"/>
      <c r="C397" s="1378"/>
      <c r="D397" s="1373"/>
      <c r="E397" s="1373"/>
      <c r="F397" s="1373"/>
      <c r="G397" s="1373"/>
      <c r="H397" s="1373"/>
      <c r="I397" s="1373"/>
      <c r="J397" s="1373"/>
      <c r="K397" s="1373"/>
      <c r="L397" s="1373"/>
      <c r="M397" s="1373"/>
      <c r="N397" s="1373"/>
      <c r="O397" s="1379"/>
      <c r="P397" s="341"/>
      <c r="Q397" s="340"/>
      <c r="R397" s="1373"/>
      <c r="S397" s="1373"/>
      <c r="T397" s="1373"/>
      <c r="U397" s="1373"/>
      <c r="V397" s="1373"/>
      <c r="W397" s="1373"/>
      <c r="X397" s="1373"/>
      <c r="Y397" s="1373"/>
      <c r="Z397" s="1373"/>
      <c r="AA397" s="1373"/>
      <c r="AB397" s="1373"/>
      <c r="AC397" s="1373"/>
      <c r="AD397" s="1373"/>
      <c r="AE397" s="1373"/>
      <c r="AF397" s="1373"/>
      <c r="AG397" s="1373"/>
      <c r="AH397" s="1373"/>
      <c r="AI397" s="805"/>
      <c r="AJ397" s="1370"/>
      <c r="AK397" s="1371"/>
      <c r="AL397" s="1371"/>
      <c r="AM397" s="1371"/>
      <c r="AN397" s="1371"/>
      <c r="AO397" s="1371"/>
      <c r="AP397" s="1372"/>
      <c r="AQ397" s="1375"/>
      <c r="AR397" s="1376"/>
      <c r="AS397" s="1376"/>
      <c r="AT397" s="1376"/>
      <c r="AU397" s="1376"/>
      <c r="AV397" s="1511"/>
    </row>
    <row r="398" spans="1:48" ht="25.05" hidden="1" customHeight="1" x14ac:dyDescent="0.45">
      <c r="A398" s="508">
        <f t="shared" si="5"/>
        <v>383</v>
      </c>
      <c r="B398" s="509"/>
      <c r="C398" s="1378"/>
      <c r="D398" s="1373"/>
      <c r="E398" s="1373"/>
      <c r="F398" s="1373"/>
      <c r="G398" s="1373"/>
      <c r="H398" s="1373"/>
      <c r="I398" s="1373"/>
      <c r="J398" s="1373"/>
      <c r="K398" s="1373"/>
      <c r="L398" s="1373"/>
      <c r="M398" s="1373"/>
      <c r="N398" s="1373"/>
      <c r="O398" s="1379"/>
      <c r="P398" s="341"/>
      <c r="Q398" s="340"/>
      <c r="R398" s="1373"/>
      <c r="S398" s="1373"/>
      <c r="T398" s="1373"/>
      <c r="U398" s="1373"/>
      <c r="V398" s="1373"/>
      <c r="W398" s="1373"/>
      <c r="X398" s="1373"/>
      <c r="Y398" s="1373"/>
      <c r="Z398" s="1373"/>
      <c r="AA398" s="1373"/>
      <c r="AB398" s="1373"/>
      <c r="AC398" s="1373"/>
      <c r="AD398" s="1373"/>
      <c r="AE398" s="1373"/>
      <c r="AF398" s="1373"/>
      <c r="AG398" s="1373"/>
      <c r="AH398" s="1373"/>
      <c r="AI398" s="805"/>
      <c r="AJ398" s="1370"/>
      <c r="AK398" s="1371"/>
      <c r="AL398" s="1371"/>
      <c r="AM398" s="1371"/>
      <c r="AN398" s="1371"/>
      <c r="AO398" s="1371"/>
      <c r="AP398" s="1372"/>
      <c r="AQ398" s="1375"/>
      <c r="AR398" s="1376"/>
      <c r="AS398" s="1376"/>
      <c r="AT398" s="1376"/>
      <c r="AU398" s="1376"/>
      <c r="AV398" s="1511"/>
    </row>
    <row r="399" spans="1:48" ht="25.05" hidden="1" customHeight="1" x14ac:dyDescent="0.45">
      <c r="A399" s="508">
        <f t="shared" si="5"/>
        <v>384</v>
      </c>
      <c r="B399" s="509"/>
      <c r="C399" s="1378"/>
      <c r="D399" s="1373"/>
      <c r="E399" s="1373"/>
      <c r="F399" s="1373"/>
      <c r="G399" s="1373"/>
      <c r="H399" s="1373"/>
      <c r="I399" s="1373"/>
      <c r="J399" s="1373"/>
      <c r="K399" s="1373"/>
      <c r="L399" s="1373"/>
      <c r="M399" s="1373"/>
      <c r="N399" s="1373"/>
      <c r="O399" s="1379"/>
      <c r="P399" s="341"/>
      <c r="Q399" s="340"/>
      <c r="R399" s="1373"/>
      <c r="S399" s="1373"/>
      <c r="T399" s="1373"/>
      <c r="U399" s="1373"/>
      <c r="V399" s="1373"/>
      <c r="W399" s="1373"/>
      <c r="X399" s="1373"/>
      <c r="Y399" s="1373"/>
      <c r="Z399" s="1373"/>
      <c r="AA399" s="1373"/>
      <c r="AB399" s="1373"/>
      <c r="AC399" s="1373"/>
      <c r="AD399" s="1373"/>
      <c r="AE399" s="1373"/>
      <c r="AF399" s="1373"/>
      <c r="AG399" s="1373"/>
      <c r="AH399" s="1373"/>
      <c r="AI399" s="805"/>
      <c r="AJ399" s="1370"/>
      <c r="AK399" s="1371"/>
      <c r="AL399" s="1371"/>
      <c r="AM399" s="1371"/>
      <c r="AN399" s="1371"/>
      <c r="AO399" s="1371"/>
      <c r="AP399" s="1372"/>
      <c r="AQ399" s="1375"/>
      <c r="AR399" s="1376"/>
      <c r="AS399" s="1376"/>
      <c r="AT399" s="1376"/>
      <c r="AU399" s="1376"/>
      <c r="AV399" s="1511"/>
    </row>
    <row r="400" spans="1:48" ht="25.05" hidden="1" customHeight="1" x14ac:dyDescent="0.45">
      <c r="A400" s="508">
        <f t="shared" si="5"/>
        <v>385</v>
      </c>
      <c r="B400" s="509"/>
      <c r="C400" s="1378"/>
      <c r="D400" s="1373"/>
      <c r="E400" s="1373"/>
      <c r="F400" s="1373"/>
      <c r="G400" s="1373"/>
      <c r="H400" s="1373"/>
      <c r="I400" s="1373"/>
      <c r="J400" s="1373"/>
      <c r="K400" s="1373"/>
      <c r="L400" s="1373"/>
      <c r="M400" s="1373"/>
      <c r="N400" s="1373"/>
      <c r="O400" s="1379"/>
      <c r="P400" s="341"/>
      <c r="Q400" s="340"/>
      <c r="R400" s="1373"/>
      <c r="S400" s="1373"/>
      <c r="T400" s="1373"/>
      <c r="U400" s="1373"/>
      <c r="V400" s="1373"/>
      <c r="W400" s="1373"/>
      <c r="X400" s="1373"/>
      <c r="Y400" s="1373"/>
      <c r="Z400" s="1373"/>
      <c r="AA400" s="1373"/>
      <c r="AB400" s="1373"/>
      <c r="AC400" s="1373"/>
      <c r="AD400" s="1373"/>
      <c r="AE400" s="1373"/>
      <c r="AF400" s="1373"/>
      <c r="AG400" s="1373"/>
      <c r="AH400" s="1373"/>
      <c r="AI400" s="805"/>
      <c r="AJ400" s="1370"/>
      <c r="AK400" s="1371"/>
      <c r="AL400" s="1371"/>
      <c r="AM400" s="1371"/>
      <c r="AN400" s="1371"/>
      <c r="AO400" s="1371"/>
      <c r="AP400" s="1372"/>
      <c r="AQ400" s="1375"/>
      <c r="AR400" s="1376"/>
      <c r="AS400" s="1376"/>
      <c r="AT400" s="1376"/>
      <c r="AU400" s="1376"/>
      <c r="AV400" s="1511"/>
    </row>
    <row r="401" spans="1:48" ht="25.05" hidden="1" customHeight="1" x14ac:dyDescent="0.45">
      <c r="A401" s="508">
        <f t="shared" si="5"/>
        <v>386</v>
      </c>
      <c r="B401" s="509"/>
      <c r="C401" s="1378"/>
      <c r="D401" s="1373"/>
      <c r="E401" s="1373"/>
      <c r="F401" s="1373"/>
      <c r="G401" s="1373"/>
      <c r="H401" s="1373"/>
      <c r="I401" s="1373"/>
      <c r="J401" s="1373"/>
      <c r="K401" s="1373"/>
      <c r="L401" s="1373"/>
      <c r="M401" s="1373"/>
      <c r="N401" s="1373"/>
      <c r="O401" s="1379"/>
      <c r="P401" s="341"/>
      <c r="Q401" s="340"/>
      <c r="R401" s="1373"/>
      <c r="S401" s="1373"/>
      <c r="T401" s="1373"/>
      <c r="U401" s="1373"/>
      <c r="V401" s="1373"/>
      <c r="W401" s="1373"/>
      <c r="X401" s="1373"/>
      <c r="Y401" s="1373"/>
      <c r="Z401" s="1373"/>
      <c r="AA401" s="1373"/>
      <c r="AB401" s="1373"/>
      <c r="AC401" s="1373"/>
      <c r="AD401" s="1373"/>
      <c r="AE401" s="1373"/>
      <c r="AF401" s="1373"/>
      <c r="AG401" s="1373"/>
      <c r="AH401" s="1373"/>
      <c r="AI401" s="805"/>
      <c r="AJ401" s="1370"/>
      <c r="AK401" s="1371"/>
      <c r="AL401" s="1371"/>
      <c r="AM401" s="1371"/>
      <c r="AN401" s="1371"/>
      <c r="AO401" s="1371"/>
      <c r="AP401" s="1372"/>
      <c r="AQ401" s="1375"/>
      <c r="AR401" s="1376"/>
      <c r="AS401" s="1376"/>
      <c r="AT401" s="1376"/>
      <c r="AU401" s="1376"/>
      <c r="AV401" s="1511"/>
    </row>
    <row r="402" spans="1:48" ht="25.05" hidden="1" customHeight="1" x14ac:dyDescent="0.45">
      <c r="A402" s="508">
        <f t="shared" ref="A402:A465" si="6">+A401+1</f>
        <v>387</v>
      </c>
      <c r="B402" s="509"/>
      <c r="C402" s="1378"/>
      <c r="D402" s="1373"/>
      <c r="E402" s="1373"/>
      <c r="F402" s="1373"/>
      <c r="G402" s="1373"/>
      <c r="H402" s="1373"/>
      <c r="I402" s="1373"/>
      <c r="J402" s="1373"/>
      <c r="K402" s="1373"/>
      <c r="L402" s="1373"/>
      <c r="M402" s="1373"/>
      <c r="N402" s="1373"/>
      <c r="O402" s="1379"/>
      <c r="P402" s="341"/>
      <c r="Q402" s="340"/>
      <c r="R402" s="1373"/>
      <c r="S402" s="1373"/>
      <c r="T402" s="1373"/>
      <c r="U402" s="1373"/>
      <c r="V402" s="1373"/>
      <c r="W402" s="1373"/>
      <c r="X402" s="1373"/>
      <c r="Y402" s="1373"/>
      <c r="Z402" s="1373"/>
      <c r="AA402" s="1373"/>
      <c r="AB402" s="1373"/>
      <c r="AC402" s="1373"/>
      <c r="AD402" s="1373"/>
      <c r="AE402" s="1373"/>
      <c r="AF402" s="1373"/>
      <c r="AG402" s="1373"/>
      <c r="AH402" s="1373"/>
      <c r="AI402" s="805"/>
      <c r="AJ402" s="1370"/>
      <c r="AK402" s="1371"/>
      <c r="AL402" s="1371"/>
      <c r="AM402" s="1371"/>
      <c r="AN402" s="1371"/>
      <c r="AO402" s="1371"/>
      <c r="AP402" s="1372"/>
      <c r="AQ402" s="1375"/>
      <c r="AR402" s="1376"/>
      <c r="AS402" s="1376"/>
      <c r="AT402" s="1376"/>
      <c r="AU402" s="1376"/>
      <c r="AV402" s="1511"/>
    </row>
    <row r="403" spans="1:48" ht="25.05" hidden="1" customHeight="1" x14ac:dyDescent="0.45">
      <c r="A403" s="508">
        <f t="shared" si="6"/>
        <v>388</v>
      </c>
      <c r="B403" s="509"/>
      <c r="C403" s="1378"/>
      <c r="D403" s="1373"/>
      <c r="E403" s="1373"/>
      <c r="F403" s="1373"/>
      <c r="G403" s="1373"/>
      <c r="H403" s="1373"/>
      <c r="I403" s="1373"/>
      <c r="J403" s="1373"/>
      <c r="K403" s="1373"/>
      <c r="L403" s="1373"/>
      <c r="M403" s="1373"/>
      <c r="N403" s="1373"/>
      <c r="O403" s="1379"/>
      <c r="P403" s="341"/>
      <c r="Q403" s="340"/>
      <c r="R403" s="1373"/>
      <c r="S403" s="1373"/>
      <c r="T403" s="1373"/>
      <c r="U403" s="1373"/>
      <c r="V403" s="1373"/>
      <c r="W403" s="1373"/>
      <c r="X403" s="1373"/>
      <c r="Y403" s="1373"/>
      <c r="Z403" s="1373"/>
      <c r="AA403" s="1373"/>
      <c r="AB403" s="1373"/>
      <c r="AC403" s="1373"/>
      <c r="AD403" s="1373"/>
      <c r="AE403" s="1373"/>
      <c r="AF403" s="1373"/>
      <c r="AG403" s="1373"/>
      <c r="AH403" s="1373"/>
      <c r="AI403" s="805"/>
      <c r="AJ403" s="1370"/>
      <c r="AK403" s="1371"/>
      <c r="AL403" s="1371"/>
      <c r="AM403" s="1371"/>
      <c r="AN403" s="1371"/>
      <c r="AO403" s="1371"/>
      <c r="AP403" s="1372"/>
      <c r="AQ403" s="1375"/>
      <c r="AR403" s="1376"/>
      <c r="AS403" s="1376"/>
      <c r="AT403" s="1376"/>
      <c r="AU403" s="1376"/>
      <c r="AV403" s="1511"/>
    </row>
    <row r="404" spans="1:48" ht="25.05" hidden="1" customHeight="1" x14ac:dyDescent="0.45">
      <c r="A404" s="508">
        <f t="shared" si="6"/>
        <v>389</v>
      </c>
      <c r="B404" s="509"/>
      <c r="C404" s="1378"/>
      <c r="D404" s="1373"/>
      <c r="E404" s="1373"/>
      <c r="F404" s="1373"/>
      <c r="G404" s="1373"/>
      <c r="H404" s="1373"/>
      <c r="I404" s="1373"/>
      <c r="J404" s="1373"/>
      <c r="K404" s="1373"/>
      <c r="L404" s="1373"/>
      <c r="M404" s="1373"/>
      <c r="N404" s="1373"/>
      <c r="O404" s="1379"/>
      <c r="P404" s="341"/>
      <c r="Q404" s="340"/>
      <c r="R404" s="1373"/>
      <c r="S404" s="1373"/>
      <c r="T404" s="1373"/>
      <c r="U404" s="1373"/>
      <c r="V404" s="1373"/>
      <c r="W404" s="1373"/>
      <c r="X404" s="1373"/>
      <c r="Y404" s="1373"/>
      <c r="Z404" s="1373"/>
      <c r="AA404" s="1373"/>
      <c r="AB404" s="1373"/>
      <c r="AC404" s="1373"/>
      <c r="AD404" s="1373"/>
      <c r="AE404" s="1373"/>
      <c r="AF404" s="1373"/>
      <c r="AG404" s="1373"/>
      <c r="AH404" s="1373"/>
      <c r="AI404" s="805"/>
      <c r="AJ404" s="1370"/>
      <c r="AK404" s="1371"/>
      <c r="AL404" s="1371"/>
      <c r="AM404" s="1371"/>
      <c r="AN404" s="1371"/>
      <c r="AO404" s="1371"/>
      <c r="AP404" s="1372"/>
      <c r="AQ404" s="1375"/>
      <c r="AR404" s="1376"/>
      <c r="AS404" s="1376"/>
      <c r="AT404" s="1376"/>
      <c r="AU404" s="1376"/>
      <c r="AV404" s="1511"/>
    </row>
    <row r="405" spans="1:48" ht="25.05" hidden="1" customHeight="1" x14ac:dyDescent="0.45">
      <c r="A405" s="508">
        <f t="shared" si="6"/>
        <v>390</v>
      </c>
      <c r="B405" s="509"/>
      <c r="C405" s="1378"/>
      <c r="D405" s="1373"/>
      <c r="E405" s="1373"/>
      <c r="F405" s="1373"/>
      <c r="G405" s="1373"/>
      <c r="H405" s="1373"/>
      <c r="I405" s="1373"/>
      <c r="J405" s="1373"/>
      <c r="K405" s="1373"/>
      <c r="L405" s="1373"/>
      <c r="M405" s="1373"/>
      <c r="N405" s="1373"/>
      <c r="O405" s="1379"/>
      <c r="P405" s="341"/>
      <c r="Q405" s="340"/>
      <c r="R405" s="1373"/>
      <c r="S405" s="1373"/>
      <c r="T405" s="1373"/>
      <c r="U405" s="1373"/>
      <c r="V405" s="1373"/>
      <c r="W405" s="1373"/>
      <c r="X405" s="1373"/>
      <c r="Y405" s="1373"/>
      <c r="Z405" s="1373"/>
      <c r="AA405" s="1373"/>
      <c r="AB405" s="1373"/>
      <c r="AC405" s="1373"/>
      <c r="AD405" s="1373"/>
      <c r="AE405" s="1373"/>
      <c r="AF405" s="1373"/>
      <c r="AG405" s="1373"/>
      <c r="AH405" s="1373"/>
      <c r="AI405" s="805"/>
      <c r="AJ405" s="1370"/>
      <c r="AK405" s="1371"/>
      <c r="AL405" s="1371"/>
      <c r="AM405" s="1371"/>
      <c r="AN405" s="1371"/>
      <c r="AO405" s="1371"/>
      <c r="AP405" s="1372"/>
      <c r="AQ405" s="1375"/>
      <c r="AR405" s="1376"/>
      <c r="AS405" s="1376"/>
      <c r="AT405" s="1376"/>
      <c r="AU405" s="1376"/>
      <c r="AV405" s="1511"/>
    </row>
    <row r="406" spans="1:48" ht="25.05" hidden="1" customHeight="1" x14ac:dyDescent="0.45">
      <c r="A406" s="508">
        <f t="shared" si="6"/>
        <v>391</v>
      </c>
      <c r="B406" s="509"/>
      <c r="C406" s="1378"/>
      <c r="D406" s="1373"/>
      <c r="E406" s="1373"/>
      <c r="F406" s="1373"/>
      <c r="G406" s="1373"/>
      <c r="H406" s="1373"/>
      <c r="I406" s="1373"/>
      <c r="J406" s="1373"/>
      <c r="K406" s="1373"/>
      <c r="L406" s="1373"/>
      <c r="M406" s="1373"/>
      <c r="N406" s="1373"/>
      <c r="O406" s="1379"/>
      <c r="P406" s="341"/>
      <c r="Q406" s="340"/>
      <c r="R406" s="1373"/>
      <c r="S406" s="1373"/>
      <c r="T406" s="1373"/>
      <c r="U406" s="1373"/>
      <c r="V406" s="1373"/>
      <c r="W406" s="1373"/>
      <c r="X406" s="1373"/>
      <c r="Y406" s="1373"/>
      <c r="Z406" s="1373"/>
      <c r="AA406" s="1373"/>
      <c r="AB406" s="1373"/>
      <c r="AC406" s="1373"/>
      <c r="AD406" s="1373"/>
      <c r="AE406" s="1373"/>
      <c r="AF406" s="1373"/>
      <c r="AG406" s="1373"/>
      <c r="AH406" s="1373"/>
      <c r="AI406" s="805"/>
      <c r="AJ406" s="1370"/>
      <c r="AK406" s="1371"/>
      <c r="AL406" s="1371"/>
      <c r="AM406" s="1371"/>
      <c r="AN406" s="1371"/>
      <c r="AO406" s="1371"/>
      <c r="AP406" s="1372"/>
      <c r="AQ406" s="1375"/>
      <c r="AR406" s="1376"/>
      <c r="AS406" s="1376"/>
      <c r="AT406" s="1376"/>
      <c r="AU406" s="1376"/>
      <c r="AV406" s="1511"/>
    </row>
    <row r="407" spans="1:48" ht="25.05" hidden="1" customHeight="1" x14ac:dyDescent="0.45">
      <c r="A407" s="508">
        <f t="shared" si="6"/>
        <v>392</v>
      </c>
      <c r="B407" s="509"/>
      <c r="C407" s="1378"/>
      <c r="D407" s="1373"/>
      <c r="E407" s="1373"/>
      <c r="F407" s="1373"/>
      <c r="G407" s="1373"/>
      <c r="H407" s="1373"/>
      <c r="I407" s="1373"/>
      <c r="J407" s="1373"/>
      <c r="K407" s="1373"/>
      <c r="L407" s="1373"/>
      <c r="M407" s="1373"/>
      <c r="N407" s="1373"/>
      <c r="O407" s="1379"/>
      <c r="P407" s="341"/>
      <c r="Q407" s="340"/>
      <c r="R407" s="1373"/>
      <c r="S407" s="1373"/>
      <c r="T407" s="1373"/>
      <c r="U407" s="1373"/>
      <c r="V407" s="1373"/>
      <c r="W407" s="1373"/>
      <c r="X407" s="1373"/>
      <c r="Y407" s="1373"/>
      <c r="Z407" s="1373"/>
      <c r="AA407" s="1373"/>
      <c r="AB407" s="1373"/>
      <c r="AC407" s="1373"/>
      <c r="AD407" s="1373"/>
      <c r="AE407" s="1373"/>
      <c r="AF407" s="1373"/>
      <c r="AG407" s="1373"/>
      <c r="AH407" s="1373"/>
      <c r="AI407" s="805"/>
      <c r="AJ407" s="1370"/>
      <c r="AK407" s="1371"/>
      <c r="AL407" s="1371"/>
      <c r="AM407" s="1371"/>
      <c r="AN407" s="1371"/>
      <c r="AO407" s="1371"/>
      <c r="AP407" s="1372"/>
      <c r="AQ407" s="1375"/>
      <c r="AR407" s="1376"/>
      <c r="AS407" s="1376"/>
      <c r="AT407" s="1376"/>
      <c r="AU407" s="1376"/>
      <c r="AV407" s="1511"/>
    </row>
    <row r="408" spans="1:48" ht="25.05" hidden="1" customHeight="1" x14ac:dyDescent="0.45">
      <c r="A408" s="508">
        <f t="shared" si="6"/>
        <v>393</v>
      </c>
      <c r="B408" s="509"/>
      <c r="C408" s="1378"/>
      <c r="D408" s="1373"/>
      <c r="E408" s="1373"/>
      <c r="F408" s="1373"/>
      <c r="G408" s="1373"/>
      <c r="H408" s="1373"/>
      <c r="I408" s="1373"/>
      <c r="J408" s="1373"/>
      <c r="K408" s="1373"/>
      <c r="L408" s="1373"/>
      <c r="M408" s="1373"/>
      <c r="N408" s="1373"/>
      <c r="O408" s="1379"/>
      <c r="P408" s="341"/>
      <c r="Q408" s="340"/>
      <c r="R408" s="1373"/>
      <c r="S408" s="1373"/>
      <c r="T408" s="1373"/>
      <c r="U408" s="1373"/>
      <c r="V408" s="1373"/>
      <c r="W408" s="1373"/>
      <c r="X408" s="1373"/>
      <c r="Y408" s="1373"/>
      <c r="Z408" s="1373"/>
      <c r="AA408" s="1373"/>
      <c r="AB408" s="1373"/>
      <c r="AC408" s="1373"/>
      <c r="AD408" s="1373"/>
      <c r="AE408" s="1373"/>
      <c r="AF408" s="1373"/>
      <c r="AG408" s="1373"/>
      <c r="AH408" s="1373"/>
      <c r="AI408" s="805"/>
      <c r="AJ408" s="1370"/>
      <c r="AK408" s="1371"/>
      <c r="AL408" s="1371"/>
      <c r="AM408" s="1371"/>
      <c r="AN408" s="1371"/>
      <c r="AO408" s="1371"/>
      <c r="AP408" s="1372"/>
      <c r="AQ408" s="1375"/>
      <c r="AR408" s="1376"/>
      <c r="AS408" s="1376"/>
      <c r="AT408" s="1376"/>
      <c r="AU408" s="1376"/>
      <c r="AV408" s="1511"/>
    </row>
    <row r="409" spans="1:48" ht="25.05" hidden="1" customHeight="1" x14ac:dyDescent="0.45">
      <c r="A409" s="508">
        <f t="shared" si="6"/>
        <v>394</v>
      </c>
      <c r="B409" s="509"/>
      <c r="C409" s="1378"/>
      <c r="D409" s="1373"/>
      <c r="E409" s="1373"/>
      <c r="F409" s="1373"/>
      <c r="G409" s="1373"/>
      <c r="H409" s="1373"/>
      <c r="I409" s="1373"/>
      <c r="J409" s="1373"/>
      <c r="K409" s="1373"/>
      <c r="L409" s="1373"/>
      <c r="M409" s="1373"/>
      <c r="N409" s="1373"/>
      <c r="O409" s="1379"/>
      <c r="P409" s="341"/>
      <c r="Q409" s="340"/>
      <c r="R409" s="1373"/>
      <c r="S409" s="1373"/>
      <c r="T409" s="1373"/>
      <c r="U409" s="1373"/>
      <c r="V409" s="1373"/>
      <c r="W409" s="1373"/>
      <c r="X409" s="1373"/>
      <c r="Y409" s="1373"/>
      <c r="Z409" s="1373"/>
      <c r="AA409" s="1373"/>
      <c r="AB409" s="1373"/>
      <c r="AC409" s="1373"/>
      <c r="AD409" s="1373"/>
      <c r="AE409" s="1373"/>
      <c r="AF409" s="1373"/>
      <c r="AG409" s="1373"/>
      <c r="AH409" s="1373"/>
      <c r="AI409" s="805"/>
      <c r="AJ409" s="1370"/>
      <c r="AK409" s="1371"/>
      <c r="AL409" s="1371"/>
      <c r="AM409" s="1371"/>
      <c r="AN409" s="1371"/>
      <c r="AO409" s="1371"/>
      <c r="AP409" s="1372"/>
      <c r="AQ409" s="1375"/>
      <c r="AR409" s="1376"/>
      <c r="AS409" s="1376"/>
      <c r="AT409" s="1376"/>
      <c r="AU409" s="1376"/>
      <c r="AV409" s="1511"/>
    </row>
    <row r="410" spans="1:48" ht="25.05" hidden="1" customHeight="1" x14ac:dyDescent="0.45">
      <c r="A410" s="508">
        <f t="shared" si="6"/>
        <v>395</v>
      </c>
      <c r="B410" s="509"/>
      <c r="C410" s="1378"/>
      <c r="D410" s="1373"/>
      <c r="E410" s="1373"/>
      <c r="F410" s="1373"/>
      <c r="G410" s="1373"/>
      <c r="H410" s="1373"/>
      <c r="I410" s="1373"/>
      <c r="J410" s="1373"/>
      <c r="K410" s="1373"/>
      <c r="L410" s="1373"/>
      <c r="M410" s="1373"/>
      <c r="N410" s="1373"/>
      <c r="O410" s="1379"/>
      <c r="P410" s="341"/>
      <c r="Q410" s="340"/>
      <c r="R410" s="1373"/>
      <c r="S410" s="1373"/>
      <c r="T410" s="1373"/>
      <c r="U410" s="1373"/>
      <c r="V410" s="1373"/>
      <c r="W410" s="1373"/>
      <c r="X410" s="1373"/>
      <c r="Y410" s="1373"/>
      <c r="Z410" s="1373"/>
      <c r="AA410" s="1373"/>
      <c r="AB410" s="1373"/>
      <c r="AC410" s="1373"/>
      <c r="AD410" s="1373"/>
      <c r="AE410" s="1373"/>
      <c r="AF410" s="1373"/>
      <c r="AG410" s="1373"/>
      <c r="AH410" s="1373"/>
      <c r="AI410" s="805"/>
      <c r="AJ410" s="1370"/>
      <c r="AK410" s="1371"/>
      <c r="AL410" s="1371"/>
      <c r="AM410" s="1371"/>
      <c r="AN410" s="1371"/>
      <c r="AO410" s="1371"/>
      <c r="AP410" s="1372"/>
      <c r="AQ410" s="1375"/>
      <c r="AR410" s="1376"/>
      <c r="AS410" s="1376"/>
      <c r="AT410" s="1376"/>
      <c r="AU410" s="1376"/>
      <c r="AV410" s="1511"/>
    </row>
    <row r="411" spans="1:48" ht="25.05" hidden="1" customHeight="1" x14ac:dyDescent="0.45">
      <c r="A411" s="508">
        <f t="shared" si="6"/>
        <v>396</v>
      </c>
      <c r="B411" s="509"/>
      <c r="C411" s="1378"/>
      <c r="D411" s="1373"/>
      <c r="E411" s="1373"/>
      <c r="F411" s="1373"/>
      <c r="G411" s="1373"/>
      <c r="H411" s="1373"/>
      <c r="I411" s="1373"/>
      <c r="J411" s="1373"/>
      <c r="K411" s="1373"/>
      <c r="L411" s="1373"/>
      <c r="M411" s="1373"/>
      <c r="N411" s="1373"/>
      <c r="O411" s="1379"/>
      <c r="P411" s="341"/>
      <c r="Q411" s="340"/>
      <c r="R411" s="1373"/>
      <c r="S411" s="1373"/>
      <c r="T411" s="1373"/>
      <c r="U411" s="1373"/>
      <c r="V411" s="1373"/>
      <c r="W411" s="1373"/>
      <c r="X411" s="1373"/>
      <c r="Y411" s="1373"/>
      <c r="Z411" s="1373"/>
      <c r="AA411" s="1373"/>
      <c r="AB411" s="1373"/>
      <c r="AC411" s="1373"/>
      <c r="AD411" s="1373"/>
      <c r="AE411" s="1373"/>
      <c r="AF411" s="1373"/>
      <c r="AG411" s="1373"/>
      <c r="AH411" s="1373"/>
      <c r="AI411" s="805"/>
      <c r="AJ411" s="1370"/>
      <c r="AK411" s="1371"/>
      <c r="AL411" s="1371"/>
      <c r="AM411" s="1371"/>
      <c r="AN411" s="1371"/>
      <c r="AO411" s="1371"/>
      <c r="AP411" s="1372"/>
      <c r="AQ411" s="1375"/>
      <c r="AR411" s="1376"/>
      <c r="AS411" s="1376"/>
      <c r="AT411" s="1376"/>
      <c r="AU411" s="1376"/>
      <c r="AV411" s="1511"/>
    </row>
    <row r="412" spans="1:48" ht="25.05" hidden="1" customHeight="1" x14ac:dyDescent="0.45">
      <c r="A412" s="508">
        <f t="shared" si="6"/>
        <v>397</v>
      </c>
      <c r="B412" s="509"/>
      <c r="C412" s="1378"/>
      <c r="D412" s="1373"/>
      <c r="E412" s="1373"/>
      <c r="F412" s="1373"/>
      <c r="G412" s="1373"/>
      <c r="H412" s="1373"/>
      <c r="I412" s="1373"/>
      <c r="J412" s="1373"/>
      <c r="K412" s="1373"/>
      <c r="L412" s="1373"/>
      <c r="M412" s="1373"/>
      <c r="N412" s="1373"/>
      <c r="O412" s="1379"/>
      <c r="P412" s="341"/>
      <c r="Q412" s="340"/>
      <c r="R412" s="1373"/>
      <c r="S412" s="1373"/>
      <c r="T412" s="1373"/>
      <c r="U412" s="1373"/>
      <c r="V412" s="1373"/>
      <c r="W412" s="1373"/>
      <c r="X412" s="1373"/>
      <c r="Y412" s="1373"/>
      <c r="Z412" s="1373"/>
      <c r="AA412" s="1373"/>
      <c r="AB412" s="1373"/>
      <c r="AC412" s="1373"/>
      <c r="AD412" s="1373"/>
      <c r="AE412" s="1373"/>
      <c r="AF412" s="1373"/>
      <c r="AG412" s="1373"/>
      <c r="AH412" s="1373"/>
      <c r="AI412" s="805"/>
      <c r="AJ412" s="1370"/>
      <c r="AK412" s="1371"/>
      <c r="AL412" s="1371"/>
      <c r="AM412" s="1371"/>
      <c r="AN412" s="1371"/>
      <c r="AO412" s="1371"/>
      <c r="AP412" s="1372"/>
      <c r="AQ412" s="1375"/>
      <c r="AR412" s="1376"/>
      <c r="AS412" s="1376"/>
      <c r="AT412" s="1376"/>
      <c r="AU412" s="1376"/>
      <c r="AV412" s="1511"/>
    </row>
    <row r="413" spans="1:48" ht="25.05" hidden="1" customHeight="1" x14ac:dyDescent="0.45">
      <c r="A413" s="508">
        <f t="shared" si="6"/>
        <v>398</v>
      </c>
      <c r="B413" s="509"/>
      <c r="C413" s="1378"/>
      <c r="D413" s="1373"/>
      <c r="E413" s="1373"/>
      <c r="F413" s="1373"/>
      <c r="G413" s="1373"/>
      <c r="H413" s="1373"/>
      <c r="I413" s="1373"/>
      <c r="J413" s="1373"/>
      <c r="K413" s="1373"/>
      <c r="L413" s="1373"/>
      <c r="M413" s="1373"/>
      <c r="N413" s="1373"/>
      <c r="O413" s="1379"/>
      <c r="P413" s="341"/>
      <c r="Q413" s="340"/>
      <c r="R413" s="1373"/>
      <c r="S413" s="1373"/>
      <c r="T413" s="1373"/>
      <c r="U413" s="1373"/>
      <c r="V413" s="1373"/>
      <c r="W413" s="1373"/>
      <c r="X413" s="1373"/>
      <c r="Y413" s="1373"/>
      <c r="Z413" s="1373"/>
      <c r="AA413" s="1373"/>
      <c r="AB413" s="1373"/>
      <c r="AC413" s="1373"/>
      <c r="AD413" s="1373"/>
      <c r="AE413" s="1373"/>
      <c r="AF413" s="1373"/>
      <c r="AG413" s="1373"/>
      <c r="AH413" s="1373"/>
      <c r="AI413" s="805"/>
      <c r="AJ413" s="1370"/>
      <c r="AK413" s="1371"/>
      <c r="AL413" s="1371"/>
      <c r="AM413" s="1371"/>
      <c r="AN413" s="1371"/>
      <c r="AO413" s="1371"/>
      <c r="AP413" s="1372"/>
      <c r="AQ413" s="1375"/>
      <c r="AR413" s="1376"/>
      <c r="AS413" s="1376"/>
      <c r="AT413" s="1376"/>
      <c r="AU413" s="1376"/>
      <c r="AV413" s="1511"/>
    </row>
    <row r="414" spans="1:48" ht="25.05" hidden="1" customHeight="1" x14ac:dyDescent="0.45">
      <c r="A414" s="508">
        <f t="shared" si="6"/>
        <v>399</v>
      </c>
      <c r="B414" s="509"/>
      <c r="C414" s="1378"/>
      <c r="D414" s="1373"/>
      <c r="E414" s="1373"/>
      <c r="F414" s="1373"/>
      <c r="G414" s="1373"/>
      <c r="H414" s="1373"/>
      <c r="I414" s="1373"/>
      <c r="J414" s="1373"/>
      <c r="K414" s="1373"/>
      <c r="L414" s="1373"/>
      <c r="M414" s="1373"/>
      <c r="N414" s="1373"/>
      <c r="O414" s="1379"/>
      <c r="P414" s="341"/>
      <c r="Q414" s="340"/>
      <c r="R414" s="1373"/>
      <c r="S414" s="1373"/>
      <c r="T414" s="1373"/>
      <c r="U414" s="1373"/>
      <c r="V414" s="1373"/>
      <c r="W414" s="1373"/>
      <c r="X414" s="1373"/>
      <c r="Y414" s="1373"/>
      <c r="Z414" s="1373"/>
      <c r="AA414" s="1373"/>
      <c r="AB414" s="1373"/>
      <c r="AC414" s="1373"/>
      <c r="AD414" s="1373"/>
      <c r="AE414" s="1373"/>
      <c r="AF414" s="1373"/>
      <c r="AG414" s="1373"/>
      <c r="AH414" s="1373"/>
      <c r="AI414" s="805"/>
      <c r="AJ414" s="1370"/>
      <c r="AK414" s="1371"/>
      <c r="AL414" s="1371"/>
      <c r="AM414" s="1371"/>
      <c r="AN414" s="1371"/>
      <c r="AO414" s="1371"/>
      <c r="AP414" s="1372"/>
      <c r="AQ414" s="1375"/>
      <c r="AR414" s="1376"/>
      <c r="AS414" s="1376"/>
      <c r="AT414" s="1376"/>
      <c r="AU414" s="1376"/>
      <c r="AV414" s="1511"/>
    </row>
    <row r="415" spans="1:48" ht="25.05" hidden="1" customHeight="1" x14ac:dyDescent="0.45">
      <c r="A415" s="508">
        <f t="shared" si="6"/>
        <v>400</v>
      </c>
      <c r="B415" s="509"/>
      <c r="C415" s="1378"/>
      <c r="D415" s="1373"/>
      <c r="E415" s="1373"/>
      <c r="F415" s="1373"/>
      <c r="G415" s="1373"/>
      <c r="H415" s="1373"/>
      <c r="I415" s="1373"/>
      <c r="J415" s="1373"/>
      <c r="K415" s="1373"/>
      <c r="L415" s="1373"/>
      <c r="M415" s="1373"/>
      <c r="N415" s="1373"/>
      <c r="O415" s="1379"/>
      <c r="P415" s="341"/>
      <c r="Q415" s="340"/>
      <c r="R415" s="1373"/>
      <c r="S415" s="1373"/>
      <c r="T415" s="1373"/>
      <c r="U415" s="1373"/>
      <c r="V415" s="1373"/>
      <c r="W415" s="1373"/>
      <c r="X415" s="1373"/>
      <c r="Y415" s="1373"/>
      <c r="Z415" s="1373"/>
      <c r="AA415" s="1373"/>
      <c r="AB415" s="1373"/>
      <c r="AC415" s="1373"/>
      <c r="AD415" s="1373"/>
      <c r="AE415" s="1373"/>
      <c r="AF415" s="1373"/>
      <c r="AG415" s="1373"/>
      <c r="AH415" s="1373"/>
      <c r="AI415" s="805"/>
      <c r="AJ415" s="1370"/>
      <c r="AK415" s="1371"/>
      <c r="AL415" s="1371"/>
      <c r="AM415" s="1371"/>
      <c r="AN415" s="1371"/>
      <c r="AO415" s="1371"/>
      <c r="AP415" s="1372"/>
      <c r="AQ415" s="1375"/>
      <c r="AR415" s="1376"/>
      <c r="AS415" s="1376"/>
      <c r="AT415" s="1376"/>
      <c r="AU415" s="1376"/>
      <c r="AV415" s="1511"/>
    </row>
    <row r="416" spans="1:48" ht="25.05" hidden="1" customHeight="1" x14ac:dyDescent="0.45">
      <c r="A416" s="508">
        <f t="shared" si="6"/>
        <v>401</v>
      </c>
      <c r="B416" s="509"/>
      <c r="C416" s="1378"/>
      <c r="D416" s="1373"/>
      <c r="E416" s="1373"/>
      <c r="F416" s="1373"/>
      <c r="G416" s="1373"/>
      <c r="H416" s="1373"/>
      <c r="I416" s="1373"/>
      <c r="J416" s="1373"/>
      <c r="K416" s="1373"/>
      <c r="L416" s="1373"/>
      <c r="M416" s="1373"/>
      <c r="N416" s="1373"/>
      <c r="O416" s="1379"/>
      <c r="P416" s="341"/>
      <c r="Q416" s="340"/>
      <c r="R416" s="1373"/>
      <c r="S416" s="1373"/>
      <c r="T416" s="1373"/>
      <c r="U416" s="1373"/>
      <c r="V416" s="1373"/>
      <c r="W416" s="1373"/>
      <c r="X416" s="1373"/>
      <c r="Y416" s="1373"/>
      <c r="Z416" s="1373"/>
      <c r="AA416" s="1373"/>
      <c r="AB416" s="1373"/>
      <c r="AC416" s="1373"/>
      <c r="AD416" s="1373"/>
      <c r="AE416" s="1373"/>
      <c r="AF416" s="1373"/>
      <c r="AG416" s="1373"/>
      <c r="AH416" s="1373"/>
      <c r="AI416" s="805"/>
      <c r="AJ416" s="1370"/>
      <c r="AK416" s="1371"/>
      <c r="AL416" s="1371"/>
      <c r="AM416" s="1371"/>
      <c r="AN416" s="1371"/>
      <c r="AO416" s="1371"/>
      <c r="AP416" s="1372"/>
      <c r="AQ416" s="1375"/>
      <c r="AR416" s="1376"/>
      <c r="AS416" s="1376"/>
      <c r="AT416" s="1376"/>
      <c r="AU416" s="1376"/>
      <c r="AV416" s="1511"/>
    </row>
    <row r="417" spans="1:48" ht="25.05" hidden="1" customHeight="1" x14ac:dyDescent="0.45">
      <c r="A417" s="508">
        <f t="shared" si="6"/>
        <v>402</v>
      </c>
      <c r="B417" s="509"/>
      <c r="C417" s="1378"/>
      <c r="D417" s="1373"/>
      <c r="E417" s="1373"/>
      <c r="F417" s="1373"/>
      <c r="G417" s="1373"/>
      <c r="H417" s="1373"/>
      <c r="I417" s="1373"/>
      <c r="J417" s="1373"/>
      <c r="K417" s="1373"/>
      <c r="L417" s="1373"/>
      <c r="M417" s="1373"/>
      <c r="N417" s="1373"/>
      <c r="O417" s="1379"/>
      <c r="P417" s="341"/>
      <c r="Q417" s="340"/>
      <c r="R417" s="1373"/>
      <c r="S417" s="1373"/>
      <c r="T417" s="1373"/>
      <c r="U417" s="1373"/>
      <c r="V417" s="1373"/>
      <c r="W417" s="1373"/>
      <c r="X417" s="1373"/>
      <c r="Y417" s="1373"/>
      <c r="Z417" s="1373"/>
      <c r="AA417" s="1373"/>
      <c r="AB417" s="1373"/>
      <c r="AC417" s="1373"/>
      <c r="AD417" s="1373"/>
      <c r="AE417" s="1373"/>
      <c r="AF417" s="1373"/>
      <c r="AG417" s="1373"/>
      <c r="AH417" s="1373"/>
      <c r="AI417" s="805"/>
      <c r="AJ417" s="1370"/>
      <c r="AK417" s="1371"/>
      <c r="AL417" s="1371"/>
      <c r="AM417" s="1371"/>
      <c r="AN417" s="1371"/>
      <c r="AO417" s="1371"/>
      <c r="AP417" s="1372"/>
      <c r="AQ417" s="1375"/>
      <c r="AR417" s="1376"/>
      <c r="AS417" s="1376"/>
      <c r="AT417" s="1376"/>
      <c r="AU417" s="1376"/>
      <c r="AV417" s="1511"/>
    </row>
    <row r="418" spans="1:48" ht="25.05" hidden="1" customHeight="1" x14ac:dyDescent="0.45">
      <c r="A418" s="508">
        <f t="shared" si="6"/>
        <v>403</v>
      </c>
      <c r="B418" s="509"/>
      <c r="C418" s="1378"/>
      <c r="D418" s="1373"/>
      <c r="E418" s="1373"/>
      <c r="F418" s="1373"/>
      <c r="G418" s="1373"/>
      <c r="H418" s="1373"/>
      <c r="I418" s="1373"/>
      <c r="J418" s="1373"/>
      <c r="K418" s="1373"/>
      <c r="L418" s="1373"/>
      <c r="M418" s="1373"/>
      <c r="N418" s="1373"/>
      <c r="O418" s="1379"/>
      <c r="P418" s="341"/>
      <c r="Q418" s="340"/>
      <c r="R418" s="1373"/>
      <c r="S418" s="1373"/>
      <c r="T418" s="1373"/>
      <c r="U418" s="1373"/>
      <c r="V418" s="1373"/>
      <c r="W418" s="1373"/>
      <c r="X418" s="1373"/>
      <c r="Y418" s="1373"/>
      <c r="Z418" s="1373"/>
      <c r="AA418" s="1373"/>
      <c r="AB418" s="1373"/>
      <c r="AC418" s="1373"/>
      <c r="AD418" s="1373"/>
      <c r="AE418" s="1373"/>
      <c r="AF418" s="1373"/>
      <c r="AG418" s="1373"/>
      <c r="AH418" s="1373"/>
      <c r="AI418" s="805"/>
      <c r="AJ418" s="1370"/>
      <c r="AK418" s="1371"/>
      <c r="AL418" s="1371"/>
      <c r="AM418" s="1371"/>
      <c r="AN418" s="1371"/>
      <c r="AO418" s="1371"/>
      <c r="AP418" s="1372"/>
      <c r="AQ418" s="1375"/>
      <c r="AR418" s="1376"/>
      <c r="AS418" s="1376"/>
      <c r="AT418" s="1376"/>
      <c r="AU418" s="1376"/>
      <c r="AV418" s="1511"/>
    </row>
    <row r="419" spans="1:48" ht="25.05" hidden="1" customHeight="1" x14ac:dyDescent="0.45">
      <c r="A419" s="508">
        <f t="shared" si="6"/>
        <v>404</v>
      </c>
      <c r="B419" s="509"/>
      <c r="C419" s="1378"/>
      <c r="D419" s="1373"/>
      <c r="E419" s="1373"/>
      <c r="F419" s="1373"/>
      <c r="G419" s="1373"/>
      <c r="H419" s="1373"/>
      <c r="I419" s="1373"/>
      <c r="J419" s="1373"/>
      <c r="K419" s="1373"/>
      <c r="L419" s="1373"/>
      <c r="M419" s="1373"/>
      <c r="N419" s="1373"/>
      <c r="O419" s="1379"/>
      <c r="P419" s="341"/>
      <c r="Q419" s="340"/>
      <c r="R419" s="1373"/>
      <c r="S419" s="1373"/>
      <c r="T419" s="1373"/>
      <c r="U419" s="1373"/>
      <c r="V419" s="1373"/>
      <c r="W419" s="1373"/>
      <c r="X419" s="1373"/>
      <c r="Y419" s="1373"/>
      <c r="Z419" s="1373"/>
      <c r="AA419" s="1373"/>
      <c r="AB419" s="1373"/>
      <c r="AC419" s="1373"/>
      <c r="AD419" s="1373"/>
      <c r="AE419" s="1373"/>
      <c r="AF419" s="1373"/>
      <c r="AG419" s="1373"/>
      <c r="AH419" s="1373"/>
      <c r="AI419" s="805"/>
      <c r="AJ419" s="1370"/>
      <c r="AK419" s="1371"/>
      <c r="AL419" s="1371"/>
      <c r="AM419" s="1371"/>
      <c r="AN419" s="1371"/>
      <c r="AO419" s="1371"/>
      <c r="AP419" s="1372"/>
      <c r="AQ419" s="1375"/>
      <c r="AR419" s="1376"/>
      <c r="AS419" s="1376"/>
      <c r="AT419" s="1376"/>
      <c r="AU419" s="1376"/>
      <c r="AV419" s="1511"/>
    </row>
    <row r="420" spans="1:48" ht="25.05" hidden="1" customHeight="1" x14ac:dyDescent="0.45">
      <c r="A420" s="508">
        <f t="shared" si="6"/>
        <v>405</v>
      </c>
      <c r="B420" s="509"/>
      <c r="C420" s="1378"/>
      <c r="D420" s="1373"/>
      <c r="E420" s="1373"/>
      <c r="F420" s="1373"/>
      <c r="G420" s="1373"/>
      <c r="H420" s="1373"/>
      <c r="I420" s="1373"/>
      <c r="J420" s="1373"/>
      <c r="K420" s="1373"/>
      <c r="L420" s="1373"/>
      <c r="M420" s="1373"/>
      <c r="N420" s="1373"/>
      <c r="O420" s="1379"/>
      <c r="P420" s="341"/>
      <c r="Q420" s="340"/>
      <c r="R420" s="1373"/>
      <c r="S420" s="1373"/>
      <c r="T420" s="1373"/>
      <c r="U420" s="1373"/>
      <c r="V420" s="1373"/>
      <c r="W420" s="1373"/>
      <c r="X420" s="1373"/>
      <c r="Y420" s="1373"/>
      <c r="Z420" s="1373"/>
      <c r="AA420" s="1373"/>
      <c r="AB420" s="1373"/>
      <c r="AC420" s="1373"/>
      <c r="AD420" s="1373"/>
      <c r="AE420" s="1373"/>
      <c r="AF420" s="1373"/>
      <c r="AG420" s="1373"/>
      <c r="AH420" s="1373"/>
      <c r="AI420" s="805"/>
      <c r="AJ420" s="1370"/>
      <c r="AK420" s="1371"/>
      <c r="AL420" s="1371"/>
      <c r="AM420" s="1371"/>
      <c r="AN420" s="1371"/>
      <c r="AO420" s="1371"/>
      <c r="AP420" s="1372"/>
      <c r="AQ420" s="1375"/>
      <c r="AR420" s="1376"/>
      <c r="AS420" s="1376"/>
      <c r="AT420" s="1376"/>
      <c r="AU420" s="1376"/>
      <c r="AV420" s="1511"/>
    </row>
    <row r="421" spans="1:48" ht="25.05" hidden="1" customHeight="1" x14ac:dyDescent="0.45">
      <c r="A421" s="508">
        <f t="shared" si="6"/>
        <v>406</v>
      </c>
      <c r="B421" s="509"/>
      <c r="C421" s="1378"/>
      <c r="D421" s="1373"/>
      <c r="E421" s="1373"/>
      <c r="F421" s="1373"/>
      <c r="G421" s="1373"/>
      <c r="H421" s="1373"/>
      <c r="I421" s="1373"/>
      <c r="J421" s="1373"/>
      <c r="K421" s="1373"/>
      <c r="L421" s="1373"/>
      <c r="M421" s="1373"/>
      <c r="N421" s="1373"/>
      <c r="O421" s="1379"/>
      <c r="P421" s="341"/>
      <c r="Q421" s="340"/>
      <c r="R421" s="1373"/>
      <c r="S421" s="1373"/>
      <c r="T421" s="1373"/>
      <c r="U421" s="1373"/>
      <c r="V421" s="1373"/>
      <c r="W421" s="1373"/>
      <c r="X421" s="1373"/>
      <c r="Y421" s="1373"/>
      <c r="Z421" s="1373"/>
      <c r="AA421" s="1373"/>
      <c r="AB421" s="1373"/>
      <c r="AC421" s="1373"/>
      <c r="AD421" s="1373"/>
      <c r="AE421" s="1373"/>
      <c r="AF421" s="1373"/>
      <c r="AG421" s="1373"/>
      <c r="AH421" s="1373"/>
      <c r="AI421" s="805"/>
      <c r="AJ421" s="1370"/>
      <c r="AK421" s="1371"/>
      <c r="AL421" s="1371"/>
      <c r="AM421" s="1371"/>
      <c r="AN421" s="1371"/>
      <c r="AO421" s="1371"/>
      <c r="AP421" s="1372"/>
      <c r="AQ421" s="1375"/>
      <c r="AR421" s="1376"/>
      <c r="AS421" s="1376"/>
      <c r="AT421" s="1376"/>
      <c r="AU421" s="1376"/>
      <c r="AV421" s="1511"/>
    </row>
    <row r="422" spans="1:48" ht="25.05" hidden="1" customHeight="1" x14ac:dyDescent="0.45">
      <c r="A422" s="508">
        <f t="shared" si="6"/>
        <v>407</v>
      </c>
      <c r="B422" s="509"/>
      <c r="C422" s="1378"/>
      <c r="D422" s="1373"/>
      <c r="E422" s="1373"/>
      <c r="F422" s="1373"/>
      <c r="G422" s="1373"/>
      <c r="H422" s="1373"/>
      <c r="I422" s="1373"/>
      <c r="J422" s="1373"/>
      <c r="K422" s="1373"/>
      <c r="L422" s="1373"/>
      <c r="M422" s="1373"/>
      <c r="N422" s="1373"/>
      <c r="O422" s="1379"/>
      <c r="P422" s="341"/>
      <c r="Q422" s="340"/>
      <c r="R422" s="1373"/>
      <c r="S422" s="1373"/>
      <c r="T422" s="1373"/>
      <c r="U422" s="1373"/>
      <c r="V422" s="1373"/>
      <c r="W422" s="1373"/>
      <c r="X422" s="1373"/>
      <c r="Y422" s="1373"/>
      <c r="Z422" s="1373"/>
      <c r="AA422" s="1373"/>
      <c r="AB422" s="1373"/>
      <c r="AC422" s="1373"/>
      <c r="AD422" s="1373"/>
      <c r="AE422" s="1373"/>
      <c r="AF422" s="1373"/>
      <c r="AG422" s="1373"/>
      <c r="AH422" s="1373"/>
      <c r="AI422" s="805"/>
      <c r="AJ422" s="1370"/>
      <c r="AK422" s="1371"/>
      <c r="AL422" s="1371"/>
      <c r="AM422" s="1371"/>
      <c r="AN422" s="1371"/>
      <c r="AO422" s="1371"/>
      <c r="AP422" s="1372"/>
      <c r="AQ422" s="1375"/>
      <c r="AR422" s="1376"/>
      <c r="AS422" s="1376"/>
      <c r="AT422" s="1376"/>
      <c r="AU422" s="1376"/>
      <c r="AV422" s="1511"/>
    </row>
    <row r="423" spans="1:48" ht="25.05" hidden="1" customHeight="1" x14ac:dyDescent="0.45">
      <c r="A423" s="508">
        <f t="shared" si="6"/>
        <v>408</v>
      </c>
      <c r="B423" s="509"/>
      <c r="C423" s="1378"/>
      <c r="D423" s="1373"/>
      <c r="E423" s="1373"/>
      <c r="F423" s="1373"/>
      <c r="G423" s="1373"/>
      <c r="H423" s="1373"/>
      <c r="I423" s="1373"/>
      <c r="J423" s="1373"/>
      <c r="K423" s="1373"/>
      <c r="L423" s="1373"/>
      <c r="M423" s="1373"/>
      <c r="N423" s="1373"/>
      <c r="O423" s="1379"/>
      <c r="P423" s="341"/>
      <c r="Q423" s="340"/>
      <c r="R423" s="1373"/>
      <c r="S423" s="1373"/>
      <c r="T423" s="1373"/>
      <c r="U423" s="1373"/>
      <c r="V423" s="1373"/>
      <c r="W423" s="1373"/>
      <c r="X423" s="1373"/>
      <c r="Y423" s="1373"/>
      <c r="Z423" s="1373"/>
      <c r="AA423" s="1373"/>
      <c r="AB423" s="1373"/>
      <c r="AC423" s="1373"/>
      <c r="AD423" s="1373"/>
      <c r="AE423" s="1373"/>
      <c r="AF423" s="1373"/>
      <c r="AG423" s="1373"/>
      <c r="AH423" s="1373"/>
      <c r="AI423" s="805"/>
      <c r="AJ423" s="1370"/>
      <c r="AK423" s="1371"/>
      <c r="AL423" s="1371"/>
      <c r="AM423" s="1371"/>
      <c r="AN423" s="1371"/>
      <c r="AO423" s="1371"/>
      <c r="AP423" s="1372"/>
      <c r="AQ423" s="1375"/>
      <c r="AR423" s="1376"/>
      <c r="AS423" s="1376"/>
      <c r="AT423" s="1376"/>
      <c r="AU423" s="1376"/>
      <c r="AV423" s="1511"/>
    </row>
    <row r="424" spans="1:48" ht="25.05" hidden="1" customHeight="1" x14ac:dyDescent="0.45">
      <c r="A424" s="508">
        <f t="shared" si="6"/>
        <v>409</v>
      </c>
      <c r="B424" s="509"/>
      <c r="C424" s="1378"/>
      <c r="D424" s="1373"/>
      <c r="E424" s="1373"/>
      <c r="F424" s="1373"/>
      <c r="G424" s="1373"/>
      <c r="H424" s="1373"/>
      <c r="I424" s="1373"/>
      <c r="J424" s="1373"/>
      <c r="K424" s="1373"/>
      <c r="L424" s="1373"/>
      <c r="M424" s="1373"/>
      <c r="N424" s="1373"/>
      <c r="O424" s="1379"/>
      <c r="P424" s="341"/>
      <c r="Q424" s="340"/>
      <c r="R424" s="1373"/>
      <c r="S424" s="1373"/>
      <c r="T424" s="1373"/>
      <c r="U424" s="1373"/>
      <c r="V424" s="1373"/>
      <c r="W424" s="1373"/>
      <c r="X424" s="1373"/>
      <c r="Y424" s="1373"/>
      <c r="Z424" s="1373"/>
      <c r="AA424" s="1373"/>
      <c r="AB424" s="1373"/>
      <c r="AC424" s="1373"/>
      <c r="AD424" s="1373"/>
      <c r="AE424" s="1373"/>
      <c r="AF424" s="1373"/>
      <c r="AG424" s="1373"/>
      <c r="AH424" s="1373"/>
      <c r="AI424" s="805"/>
      <c r="AJ424" s="1370"/>
      <c r="AK424" s="1371"/>
      <c r="AL424" s="1371"/>
      <c r="AM424" s="1371"/>
      <c r="AN424" s="1371"/>
      <c r="AO424" s="1371"/>
      <c r="AP424" s="1372"/>
      <c r="AQ424" s="1375"/>
      <c r="AR424" s="1376"/>
      <c r="AS424" s="1376"/>
      <c r="AT424" s="1376"/>
      <c r="AU424" s="1376"/>
      <c r="AV424" s="1511"/>
    </row>
    <row r="425" spans="1:48" ht="25.05" hidden="1" customHeight="1" x14ac:dyDescent="0.45">
      <c r="A425" s="508">
        <f t="shared" si="6"/>
        <v>410</v>
      </c>
      <c r="B425" s="509"/>
      <c r="C425" s="1378"/>
      <c r="D425" s="1373"/>
      <c r="E425" s="1373"/>
      <c r="F425" s="1373"/>
      <c r="G425" s="1373"/>
      <c r="H425" s="1373"/>
      <c r="I425" s="1373"/>
      <c r="J425" s="1373"/>
      <c r="K425" s="1373"/>
      <c r="L425" s="1373"/>
      <c r="M425" s="1373"/>
      <c r="N425" s="1373"/>
      <c r="O425" s="1379"/>
      <c r="P425" s="341"/>
      <c r="Q425" s="340"/>
      <c r="R425" s="1373"/>
      <c r="S425" s="1373"/>
      <c r="T425" s="1373"/>
      <c r="U425" s="1373"/>
      <c r="V425" s="1373"/>
      <c r="W425" s="1373"/>
      <c r="X425" s="1373"/>
      <c r="Y425" s="1373"/>
      <c r="Z425" s="1373"/>
      <c r="AA425" s="1373"/>
      <c r="AB425" s="1373"/>
      <c r="AC425" s="1373"/>
      <c r="AD425" s="1373"/>
      <c r="AE425" s="1373"/>
      <c r="AF425" s="1373"/>
      <c r="AG425" s="1373"/>
      <c r="AH425" s="1373"/>
      <c r="AI425" s="805"/>
      <c r="AJ425" s="1370"/>
      <c r="AK425" s="1371"/>
      <c r="AL425" s="1371"/>
      <c r="AM425" s="1371"/>
      <c r="AN425" s="1371"/>
      <c r="AO425" s="1371"/>
      <c r="AP425" s="1372"/>
      <c r="AQ425" s="1375"/>
      <c r="AR425" s="1376"/>
      <c r="AS425" s="1376"/>
      <c r="AT425" s="1376"/>
      <c r="AU425" s="1376"/>
      <c r="AV425" s="1511"/>
    </row>
    <row r="426" spans="1:48" ht="25.05" hidden="1" customHeight="1" x14ac:dyDescent="0.45">
      <c r="A426" s="508">
        <f t="shared" si="6"/>
        <v>411</v>
      </c>
      <c r="B426" s="509"/>
      <c r="C426" s="1378"/>
      <c r="D426" s="1373"/>
      <c r="E426" s="1373"/>
      <c r="F426" s="1373"/>
      <c r="G426" s="1373"/>
      <c r="H426" s="1373"/>
      <c r="I426" s="1373"/>
      <c r="J426" s="1373"/>
      <c r="K426" s="1373"/>
      <c r="L426" s="1373"/>
      <c r="M426" s="1373"/>
      <c r="N426" s="1373"/>
      <c r="O426" s="1379"/>
      <c r="P426" s="341"/>
      <c r="Q426" s="340"/>
      <c r="R426" s="1373"/>
      <c r="S426" s="1373"/>
      <c r="T426" s="1373"/>
      <c r="U426" s="1373"/>
      <c r="V426" s="1373"/>
      <c r="W426" s="1373"/>
      <c r="X426" s="1373"/>
      <c r="Y426" s="1373"/>
      <c r="Z426" s="1373"/>
      <c r="AA426" s="1373"/>
      <c r="AB426" s="1373"/>
      <c r="AC426" s="1373"/>
      <c r="AD426" s="1373"/>
      <c r="AE426" s="1373"/>
      <c r="AF426" s="1373"/>
      <c r="AG426" s="1373"/>
      <c r="AH426" s="1373"/>
      <c r="AI426" s="805"/>
      <c r="AJ426" s="1370"/>
      <c r="AK426" s="1371"/>
      <c r="AL426" s="1371"/>
      <c r="AM426" s="1371"/>
      <c r="AN426" s="1371"/>
      <c r="AO426" s="1371"/>
      <c r="AP426" s="1372"/>
      <c r="AQ426" s="1375"/>
      <c r="AR426" s="1376"/>
      <c r="AS426" s="1376"/>
      <c r="AT426" s="1376"/>
      <c r="AU426" s="1376"/>
      <c r="AV426" s="1511"/>
    </row>
    <row r="427" spans="1:48" ht="25.05" hidden="1" customHeight="1" x14ac:dyDescent="0.45">
      <c r="A427" s="508">
        <f t="shared" si="6"/>
        <v>412</v>
      </c>
      <c r="B427" s="509"/>
      <c r="C427" s="1378"/>
      <c r="D427" s="1373"/>
      <c r="E427" s="1373"/>
      <c r="F427" s="1373"/>
      <c r="G427" s="1373"/>
      <c r="H427" s="1373"/>
      <c r="I427" s="1373"/>
      <c r="J427" s="1373"/>
      <c r="K427" s="1373"/>
      <c r="L427" s="1373"/>
      <c r="M427" s="1373"/>
      <c r="N427" s="1373"/>
      <c r="O427" s="1379"/>
      <c r="P427" s="341"/>
      <c r="Q427" s="340"/>
      <c r="R427" s="1373"/>
      <c r="S427" s="1373"/>
      <c r="T427" s="1373"/>
      <c r="U427" s="1373"/>
      <c r="V427" s="1373"/>
      <c r="W427" s="1373"/>
      <c r="X427" s="1373"/>
      <c r="Y427" s="1373"/>
      <c r="Z427" s="1373"/>
      <c r="AA427" s="1373"/>
      <c r="AB427" s="1373"/>
      <c r="AC427" s="1373"/>
      <c r="AD427" s="1373"/>
      <c r="AE427" s="1373"/>
      <c r="AF427" s="1373"/>
      <c r="AG427" s="1373"/>
      <c r="AH427" s="1373"/>
      <c r="AI427" s="805"/>
      <c r="AJ427" s="1370"/>
      <c r="AK427" s="1371"/>
      <c r="AL427" s="1371"/>
      <c r="AM427" s="1371"/>
      <c r="AN427" s="1371"/>
      <c r="AO427" s="1371"/>
      <c r="AP427" s="1372"/>
      <c r="AQ427" s="1375"/>
      <c r="AR427" s="1376"/>
      <c r="AS427" s="1376"/>
      <c r="AT427" s="1376"/>
      <c r="AU427" s="1376"/>
      <c r="AV427" s="1511"/>
    </row>
    <row r="428" spans="1:48" ht="25.05" hidden="1" customHeight="1" x14ac:dyDescent="0.45">
      <c r="A428" s="508">
        <f t="shared" si="6"/>
        <v>413</v>
      </c>
      <c r="B428" s="509"/>
      <c r="C428" s="1378"/>
      <c r="D428" s="1373"/>
      <c r="E428" s="1373"/>
      <c r="F428" s="1373"/>
      <c r="G428" s="1373"/>
      <c r="H428" s="1373"/>
      <c r="I428" s="1373"/>
      <c r="J428" s="1373"/>
      <c r="K428" s="1373"/>
      <c r="L428" s="1373"/>
      <c r="M428" s="1373"/>
      <c r="N428" s="1373"/>
      <c r="O428" s="1379"/>
      <c r="P428" s="341"/>
      <c r="Q428" s="340"/>
      <c r="R428" s="1373"/>
      <c r="S428" s="1373"/>
      <c r="T428" s="1373"/>
      <c r="U428" s="1373"/>
      <c r="V428" s="1373"/>
      <c r="W428" s="1373"/>
      <c r="X428" s="1373"/>
      <c r="Y428" s="1373"/>
      <c r="Z428" s="1373"/>
      <c r="AA428" s="1373"/>
      <c r="AB428" s="1373"/>
      <c r="AC428" s="1373"/>
      <c r="AD428" s="1373"/>
      <c r="AE428" s="1373"/>
      <c r="AF428" s="1373"/>
      <c r="AG428" s="1373"/>
      <c r="AH428" s="1373"/>
      <c r="AI428" s="805"/>
      <c r="AJ428" s="1370"/>
      <c r="AK428" s="1371"/>
      <c r="AL428" s="1371"/>
      <c r="AM428" s="1371"/>
      <c r="AN428" s="1371"/>
      <c r="AO428" s="1371"/>
      <c r="AP428" s="1372"/>
      <c r="AQ428" s="1375"/>
      <c r="AR428" s="1376"/>
      <c r="AS428" s="1376"/>
      <c r="AT428" s="1376"/>
      <c r="AU428" s="1376"/>
      <c r="AV428" s="1511"/>
    </row>
    <row r="429" spans="1:48" ht="25.05" hidden="1" customHeight="1" x14ac:dyDescent="0.45">
      <c r="A429" s="508">
        <f t="shared" si="6"/>
        <v>414</v>
      </c>
      <c r="B429" s="509"/>
      <c r="C429" s="1378"/>
      <c r="D429" s="1373"/>
      <c r="E429" s="1373"/>
      <c r="F429" s="1373"/>
      <c r="G429" s="1373"/>
      <c r="H429" s="1373"/>
      <c r="I429" s="1373"/>
      <c r="J429" s="1373"/>
      <c r="K429" s="1373"/>
      <c r="L429" s="1373"/>
      <c r="M429" s="1373"/>
      <c r="N429" s="1373"/>
      <c r="O429" s="1379"/>
      <c r="P429" s="341"/>
      <c r="Q429" s="340"/>
      <c r="R429" s="1373"/>
      <c r="S429" s="1373"/>
      <c r="T429" s="1373"/>
      <c r="U429" s="1373"/>
      <c r="V429" s="1373"/>
      <c r="W429" s="1373"/>
      <c r="X429" s="1373"/>
      <c r="Y429" s="1373"/>
      <c r="Z429" s="1373"/>
      <c r="AA429" s="1373"/>
      <c r="AB429" s="1373"/>
      <c r="AC429" s="1373"/>
      <c r="AD429" s="1373"/>
      <c r="AE429" s="1373"/>
      <c r="AF429" s="1373"/>
      <c r="AG429" s="1373"/>
      <c r="AH429" s="1373"/>
      <c r="AI429" s="805"/>
      <c r="AJ429" s="1370"/>
      <c r="AK429" s="1371"/>
      <c r="AL429" s="1371"/>
      <c r="AM429" s="1371"/>
      <c r="AN429" s="1371"/>
      <c r="AO429" s="1371"/>
      <c r="AP429" s="1372"/>
      <c r="AQ429" s="1375"/>
      <c r="AR429" s="1376"/>
      <c r="AS429" s="1376"/>
      <c r="AT429" s="1376"/>
      <c r="AU429" s="1376"/>
      <c r="AV429" s="1511"/>
    </row>
    <row r="430" spans="1:48" ht="25.05" hidden="1" customHeight="1" x14ac:dyDescent="0.45">
      <c r="A430" s="508">
        <f t="shared" si="6"/>
        <v>415</v>
      </c>
      <c r="B430" s="509"/>
      <c r="C430" s="1378"/>
      <c r="D430" s="1373"/>
      <c r="E430" s="1373"/>
      <c r="F430" s="1373"/>
      <c r="G430" s="1373"/>
      <c r="H430" s="1373"/>
      <c r="I430" s="1373"/>
      <c r="J430" s="1373"/>
      <c r="K430" s="1373"/>
      <c r="L430" s="1373"/>
      <c r="M430" s="1373"/>
      <c r="N430" s="1373"/>
      <c r="O430" s="1379"/>
      <c r="P430" s="341"/>
      <c r="Q430" s="340"/>
      <c r="R430" s="1373"/>
      <c r="S430" s="1373"/>
      <c r="T430" s="1373"/>
      <c r="U430" s="1373"/>
      <c r="V430" s="1373"/>
      <c r="W430" s="1373"/>
      <c r="X430" s="1373"/>
      <c r="Y430" s="1373"/>
      <c r="Z430" s="1373"/>
      <c r="AA430" s="1373"/>
      <c r="AB430" s="1373"/>
      <c r="AC430" s="1373"/>
      <c r="AD430" s="1373"/>
      <c r="AE430" s="1373"/>
      <c r="AF430" s="1373"/>
      <c r="AG430" s="1373"/>
      <c r="AH430" s="1373"/>
      <c r="AI430" s="805"/>
      <c r="AJ430" s="1370"/>
      <c r="AK430" s="1371"/>
      <c r="AL430" s="1371"/>
      <c r="AM430" s="1371"/>
      <c r="AN430" s="1371"/>
      <c r="AO430" s="1371"/>
      <c r="AP430" s="1372"/>
      <c r="AQ430" s="1375"/>
      <c r="AR430" s="1376"/>
      <c r="AS430" s="1376"/>
      <c r="AT430" s="1376"/>
      <c r="AU430" s="1376"/>
      <c r="AV430" s="1511"/>
    </row>
    <row r="431" spans="1:48" ht="25.05" hidden="1" customHeight="1" x14ac:dyDescent="0.45">
      <c r="A431" s="508">
        <f t="shared" si="6"/>
        <v>416</v>
      </c>
      <c r="B431" s="509"/>
      <c r="C431" s="1378"/>
      <c r="D431" s="1373"/>
      <c r="E431" s="1373"/>
      <c r="F431" s="1373"/>
      <c r="G431" s="1373"/>
      <c r="H431" s="1373"/>
      <c r="I431" s="1373"/>
      <c r="J431" s="1373"/>
      <c r="K431" s="1373"/>
      <c r="L431" s="1373"/>
      <c r="M431" s="1373"/>
      <c r="N431" s="1373"/>
      <c r="O431" s="1379"/>
      <c r="P431" s="341"/>
      <c r="Q431" s="340"/>
      <c r="R431" s="1373"/>
      <c r="S431" s="1373"/>
      <c r="T431" s="1373"/>
      <c r="U431" s="1373"/>
      <c r="V431" s="1373"/>
      <c r="W431" s="1373"/>
      <c r="X431" s="1373"/>
      <c r="Y431" s="1373"/>
      <c r="Z431" s="1373"/>
      <c r="AA431" s="1373"/>
      <c r="AB431" s="1373"/>
      <c r="AC431" s="1373"/>
      <c r="AD431" s="1373"/>
      <c r="AE431" s="1373"/>
      <c r="AF431" s="1373"/>
      <c r="AG431" s="1373"/>
      <c r="AH431" s="1373"/>
      <c r="AI431" s="805"/>
      <c r="AJ431" s="1370"/>
      <c r="AK431" s="1371"/>
      <c r="AL431" s="1371"/>
      <c r="AM431" s="1371"/>
      <c r="AN431" s="1371"/>
      <c r="AO431" s="1371"/>
      <c r="AP431" s="1372"/>
      <c r="AQ431" s="1375"/>
      <c r="AR431" s="1376"/>
      <c r="AS431" s="1376"/>
      <c r="AT431" s="1376"/>
      <c r="AU431" s="1376"/>
      <c r="AV431" s="1511"/>
    </row>
    <row r="432" spans="1:48" ht="25.05" hidden="1" customHeight="1" x14ac:dyDescent="0.45">
      <c r="A432" s="508">
        <f t="shared" si="6"/>
        <v>417</v>
      </c>
      <c r="B432" s="509"/>
      <c r="C432" s="1378"/>
      <c r="D432" s="1373"/>
      <c r="E432" s="1373"/>
      <c r="F432" s="1373"/>
      <c r="G432" s="1373"/>
      <c r="H432" s="1373"/>
      <c r="I432" s="1373"/>
      <c r="J432" s="1373"/>
      <c r="K432" s="1373"/>
      <c r="L432" s="1373"/>
      <c r="M432" s="1373"/>
      <c r="N432" s="1373"/>
      <c r="O432" s="1379"/>
      <c r="P432" s="341"/>
      <c r="Q432" s="340"/>
      <c r="R432" s="1373"/>
      <c r="S432" s="1373"/>
      <c r="T432" s="1373"/>
      <c r="U432" s="1373"/>
      <c r="V432" s="1373"/>
      <c r="W432" s="1373"/>
      <c r="X432" s="1373"/>
      <c r="Y432" s="1373"/>
      <c r="Z432" s="1373"/>
      <c r="AA432" s="1373"/>
      <c r="AB432" s="1373"/>
      <c r="AC432" s="1373"/>
      <c r="AD432" s="1373"/>
      <c r="AE432" s="1373"/>
      <c r="AF432" s="1373"/>
      <c r="AG432" s="1373"/>
      <c r="AH432" s="1373"/>
      <c r="AI432" s="805"/>
      <c r="AJ432" s="1370"/>
      <c r="AK432" s="1371"/>
      <c r="AL432" s="1371"/>
      <c r="AM432" s="1371"/>
      <c r="AN432" s="1371"/>
      <c r="AO432" s="1371"/>
      <c r="AP432" s="1372"/>
      <c r="AQ432" s="1375"/>
      <c r="AR432" s="1376"/>
      <c r="AS432" s="1376"/>
      <c r="AT432" s="1376"/>
      <c r="AU432" s="1376"/>
      <c r="AV432" s="1511"/>
    </row>
    <row r="433" spans="1:48" ht="25.05" hidden="1" customHeight="1" x14ac:dyDescent="0.45">
      <c r="A433" s="508">
        <f t="shared" si="6"/>
        <v>418</v>
      </c>
      <c r="B433" s="509"/>
      <c r="C433" s="1378"/>
      <c r="D433" s="1373"/>
      <c r="E433" s="1373"/>
      <c r="F433" s="1373"/>
      <c r="G433" s="1373"/>
      <c r="H433" s="1373"/>
      <c r="I433" s="1373"/>
      <c r="J433" s="1373"/>
      <c r="K433" s="1373"/>
      <c r="L433" s="1373"/>
      <c r="M433" s="1373"/>
      <c r="N433" s="1373"/>
      <c r="O433" s="1379"/>
      <c r="P433" s="341"/>
      <c r="Q433" s="340"/>
      <c r="R433" s="1373"/>
      <c r="S433" s="1373"/>
      <c r="T433" s="1373"/>
      <c r="U433" s="1373"/>
      <c r="V433" s="1373"/>
      <c r="W433" s="1373"/>
      <c r="X433" s="1373"/>
      <c r="Y433" s="1373"/>
      <c r="Z433" s="1373"/>
      <c r="AA433" s="1373"/>
      <c r="AB433" s="1373"/>
      <c r="AC433" s="1373"/>
      <c r="AD433" s="1373"/>
      <c r="AE433" s="1373"/>
      <c r="AF433" s="1373"/>
      <c r="AG433" s="1373"/>
      <c r="AH433" s="1373"/>
      <c r="AI433" s="805"/>
      <c r="AJ433" s="1370"/>
      <c r="AK433" s="1371"/>
      <c r="AL433" s="1371"/>
      <c r="AM433" s="1371"/>
      <c r="AN433" s="1371"/>
      <c r="AO433" s="1371"/>
      <c r="AP433" s="1372"/>
      <c r="AQ433" s="1375"/>
      <c r="AR433" s="1376"/>
      <c r="AS433" s="1376"/>
      <c r="AT433" s="1376"/>
      <c r="AU433" s="1376"/>
      <c r="AV433" s="1511"/>
    </row>
    <row r="434" spans="1:48" ht="25.05" hidden="1" customHeight="1" x14ac:dyDescent="0.45">
      <c r="A434" s="508">
        <f t="shared" si="6"/>
        <v>419</v>
      </c>
      <c r="B434" s="509"/>
      <c r="C434" s="1378"/>
      <c r="D434" s="1373"/>
      <c r="E434" s="1373"/>
      <c r="F434" s="1373"/>
      <c r="G434" s="1373"/>
      <c r="H434" s="1373"/>
      <c r="I434" s="1373"/>
      <c r="J434" s="1373"/>
      <c r="K434" s="1373"/>
      <c r="L434" s="1373"/>
      <c r="M434" s="1373"/>
      <c r="N434" s="1373"/>
      <c r="O434" s="1379"/>
      <c r="P434" s="341"/>
      <c r="Q434" s="340"/>
      <c r="R434" s="1373"/>
      <c r="S434" s="1373"/>
      <c r="T434" s="1373"/>
      <c r="U434" s="1373"/>
      <c r="V434" s="1373"/>
      <c r="W434" s="1373"/>
      <c r="X434" s="1373"/>
      <c r="Y434" s="1373"/>
      <c r="Z434" s="1373"/>
      <c r="AA434" s="1373"/>
      <c r="AB434" s="1373"/>
      <c r="AC434" s="1373"/>
      <c r="AD434" s="1373"/>
      <c r="AE434" s="1373"/>
      <c r="AF434" s="1373"/>
      <c r="AG434" s="1373"/>
      <c r="AH434" s="1373"/>
      <c r="AI434" s="805"/>
      <c r="AJ434" s="1370"/>
      <c r="AK434" s="1371"/>
      <c r="AL434" s="1371"/>
      <c r="AM434" s="1371"/>
      <c r="AN434" s="1371"/>
      <c r="AO434" s="1371"/>
      <c r="AP434" s="1372"/>
      <c r="AQ434" s="1375"/>
      <c r="AR434" s="1376"/>
      <c r="AS434" s="1376"/>
      <c r="AT434" s="1376"/>
      <c r="AU434" s="1376"/>
      <c r="AV434" s="1511"/>
    </row>
    <row r="435" spans="1:48" ht="25.05" hidden="1" customHeight="1" x14ac:dyDescent="0.45">
      <c r="A435" s="508">
        <f t="shared" si="6"/>
        <v>420</v>
      </c>
      <c r="B435" s="509"/>
      <c r="C435" s="1378"/>
      <c r="D435" s="1373"/>
      <c r="E435" s="1373"/>
      <c r="F435" s="1373"/>
      <c r="G435" s="1373"/>
      <c r="H435" s="1373"/>
      <c r="I435" s="1373"/>
      <c r="J435" s="1373"/>
      <c r="K435" s="1373"/>
      <c r="L435" s="1373"/>
      <c r="M435" s="1373"/>
      <c r="N435" s="1373"/>
      <c r="O435" s="1379"/>
      <c r="P435" s="341"/>
      <c r="Q435" s="340"/>
      <c r="R435" s="1373"/>
      <c r="S435" s="1373"/>
      <c r="T435" s="1373"/>
      <c r="U435" s="1373"/>
      <c r="V435" s="1373"/>
      <c r="W435" s="1373"/>
      <c r="X435" s="1373"/>
      <c r="Y435" s="1373"/>
      <c r="Z435" s="1373"/>
      <c r="AA435" s="1373"/>
      <c r="AB435" s="1373"/>
      <c r="AC435" s="1373"/>
      <c r="AD435" s="1373"/>
      <c r="AE435" s="1373"/>
      <c r="AF435" s="1373"/>
      <c r="AG435" s="1373"/>
      <c r="AH435" s="1373"/>
      <c r="AI435" s="805"/>
      <c r="AJ435" s="1370"/>
      <c r="AK435" s="1371"/>
      <c r="AL435" s="1371"/>
      <c r="AM435" s="1371"/>
      <c r="AN435" s="1371"/>
      <c r="AO435" s="1371"/>
      <c r="AP435" s="1372"/>
      <c r="AQ435" s="1375"/>
      <c r="AR435" s="1376"/>
      <c r="AS435" s="1376"/>
      <c r="AT435" s="1376"/>
      <c r="AU435" s="1376"/>
      <c r="AV435" s="1511"/>
    </row>
    <row r="436" spans="1:48" ht="25.05" hidden="1" customHeight="1" x14ac:dyDescent="0.45">
      <c r="A436" s="508">
        <f t="shared" si="6"/>
        <v>421</v>
      </c>
      <c r="B436" s="509"/>
      <c r="C436" s="1378"/>
      <c r="D436" s="1373"/>
      <c r="E436" s="1373"/>
      <c r="F436" s="1373"/>
      <c r="G436" s="1373"/>
      <c r="H436" s="1373"/>
      <c r="I436" s="1373"/>
      <c r="J436" s="1373"/>
      <c r="K436" s="1373"/>
      <c r="L436" s="1373"/>
      <c r="M436" s="1373"/>
      <c r="N436" s="1373"/>
      <c r="O436" s="1379"/>
      <c r="P436" s="341"/>
      <c r="Q436" s="340"/>
      <c r="R436" s="1373"/>
      <c r="S436" s="1373"/>
      <c r="T436" s="1373"/>
      <c r="U436" s="1373"/>
      <c r="V436" s="1373"/>
      <c r="W436" s="1373"/>
      <c r="X436" s="1373"/>
      <c r="Y436" s="1373"/>
      <c r="Z436" s="1373"/>
      <c r="AA436" s="1373"/>
      <c r="AB436" s="1373"/>
      <c r="AC436" s="1373"/>
      <c r="AD436" s="1373"/>
      <c r="AE436" s="1373"/>
      <c r="AF436" s="1373"/>
      <c r="AG436" s="1373"/>
      <c r="AH436" s="1373"/>
      <c r="AI436" s="805"/>
      <c r="AJ436" s="1370"/>
      <c r="AK436" s="1371"/>
      <c r="AL436" s="1371"/>
      <c r="AM436" s="1371"/>
      <c r="AN436" s="1371"/>
      <c r="AO436" s="1371"/>
      <c r="AP436" s="1372"/>
      <c r="AQ436" s="1375"/>
      <c r="AR436" s="1376"/>
      <c r="AS436" s="1376"/>
      <c r="AT436" s="1376"/>
      <c r="AU436" s="1376"/>
      <c r="AV436" s="1511"/>
    </row>
    <row r="437" spans="1:48" ht="25.05" hidden="1" customHeight="1" x14ac:dyDescent="0.45">
      <c r="A437" s="508">
        <f t="shared" si="6"/>
        <v>422</v>
      </c>
      <c r="B437" s="509"/>
      <c r="C437" s="1378"/>
      <c r="D437" s="1373"/>
      <c r="E437" s="1373"/>
      <c r="F437" s="1373"/>
      <c r="G437" s="1373"/>
      <c r="H437" s="1373"/>
      <c r="I437" s="1373"/>
      <c r="J437" s="1373"/>
      <c r="K437" s="1373"/>
      <c r="L437" s="1373"/>
      <c r="M437" s="1373"/>
      <c r="N437" s="1373"/>
      <c r="O437" s="1379"/>
      <c r="P437" s="341"/>
      <c r="Q437" s="340"/>
      <c r="R437" s="1373"/>
      <c r="S437" s="1373"/>
      <c r="T437" s="1373"/>
      <c r="U437" s="1373"/>
      <c r="V437" s="1373"/>
      <c r="W437" s="1373"/>
      <c r="X437" s="1373"/>
      <c r="Y437" s="1373"/>
      <c r="Z437" s="1373"/>
      <c r="AA437" s="1373"/>
      <c r="AB437" s="1373"/>
      <c r="AC437" s="1373"/>
      <c r="AD437" s="1373"/>
      <c r="AE437" s="1373"/>
      <c r="AF437" s="1373"/>
      <c r="AG437" s="1373"/>
      <c r="AH437" s="1373"/>
      <c r="AI437" s="805"/>
      <c r="AJ437" s="1370"/>
      <c r="AK437" s="1371"/>
      <c r="AL437" s="1371"/>
      <c r="AM437" s="1371"/>
      <c r="AN437" s="1371"/>
      <c r="AO437" s="1371"/>
      <c r="AP437" s="1372"/>
      <c r="AQ437" s="1375"/>
      <c r="AR437" s="1376"/>
      <c r="AS437" s="1376"/>
      <c r="AT437" s="1376"/>
      <c r="AU437" s="1376"/>
      <c r="AV437" s="1511"/>
    </row>
    <row r="438" spans="1:48" ht="25.05" hidden="1" customHeight="1" x14ac:dyDescent="0.45">
      <c r="A438" s="508">
        <f t="shared" si="6"/>
        <v>423</v>
      </c>
      <c r="B438" s="509"/>
      <c r="C438" s="1378"/>
      <c r="D438" s="1373"/>
      <c r="E438" s="1373"/>
      <c r="F438" s="1373"/>
      <c r="G438" s="1373"/>
      <c r="H438" s="1373"/>
      <c r="I438" s="1373"/>
      <c r="J438" s="1373"/>
      <c r="K438" s="1373"/>
      <c r="L438" s="1373"/>
      <c r="M438" s="1373"/>
      <c r="N438" s="1373"/>
      <c r="O438" s="1379"/>
      <c r="P438" s="341"/>
      <c r="Q438" s="340"/>
      <c r="R438" s="1373"/>
      <c r="S438" s="1373"/>
      <c r="T438" s="1373"/>
      <c r="U438" s="1373"/>
      <c r="V438" s="1373"/>
      <c r="W438" s="1373"/>
      <c r="X438" s="1373"/>
      <c r="Y438" s="1373"/>
      <c r="Z438" s="1373"/>
      <c r="AA438" s="1373"/>
      <c r="AB438" s="1373"/>
      <c r="AC438" s="1373"/>
      <c r="AD438" s="1373"/>
      <c r="AE438" s="1373"/>
      <c r="AF438" s="1373"/>
      <c r="AG438" s="1373"/>
      <c r="AH438" s="1373"/>
      <c r="AI438" s="805"/>
      <c r="AJ438" s="1370"/>
      <c r="AK438" s="1371"/>
      <c r="AL438" s="1371"/>
      <c r="AM438" s="1371"/>
      <c r="AN438" s="1371"/>
      <c r="AO438" s="1371"/>
      <c r="AP438" s="1372"/>
      <c r="AQ438" s="1375"/>
      <c r="AR438" s="1376"/>
      <c r="AS438" s="1376"/>
      <c r="AT438" s="1376"/>
      <c r="AU438" s="1376"/>
      <c r="AV438" s="1511"/>
    </row>
    <row r="439" spans="1:48" ht="25.05" hidden="1" customHeight="1" x14ac:dyDescent="0.45">
      <c r="A439" s="508">
        <f t="shared" si="6"/>
        <v>424</v>
      </c>
      <c r="B439" s="509"/>
      <c r="C439" s="1378"/>
      <c r="D439" s="1373"/>
      <c r="E439" s="1373"/>
      <c r="F439" s="1373"/>
      <c r="G439" s="1373"/>
      <c r="H439" s="1373"/>
      <c r="I439" s="1373"/>
      <c r="J439" s="1373"/>
      <c r="K439" s="1373"/>
      <c r="L439" s="1373"/>
      <c r="M439" s="1373"/>
      <c r="N439" s="1373"/>
      <c r="O439" s="1379"/>
      <c r="P439" s="341"/>
      <c r="Q439" s="340"/>
      <c r="R439" s="1373"/>
      <c r="S439" s="1373"/>
      <c r="T439" s="1373"/>
      <c r="U439" s="1373"/>
      <c r="V439" s="1373"/>
      <c r="W439" s="1373"/>
      <c r="X439" s="1373"/>
      <c r="Y439" s="1373"/>
      <c r="Z439" s="1373"/>
      <c r="AA439" s="1373"/>
      <c r="AB439" s="1373"/>
      <c r="AC439" s="1373"/>
      <c r="AD439" s="1373"/>
      <c r="AE439" s="1373"/>
      <c r="AF439" s="1373"/>
      <c r="AG439" s="1373"/>
      <c r="AH439" s="1373"/>
      <c r="AI439" s="805"/>
      <c r="AJ439" s="1370"/>
      <c r="AK439" s="1371"/>
      <c r="AL439" s="1371"/>
      <c r="AM439" s="1371"/>
      <c r="AN439" s="1371"/>
      <c r="AO439" s="1371"/>
      <c r="AP439" s="1372"/>
      <c r="AQ439" s="1375"/>
      <c r="AR439" s="1376"/>
      <c r="AS439" s="1376"/>
      <c r="AT439" s="1376"/>
      <c r="AU439" s="1376"/>
      <c r="AV439" s="1511"/>
    </row>
    <row r="440" spans="1:48" ht="25.05" hidden="1" customHeight="1" x14ac:dyDescent="0.45">
      <c r="A440" s="508">
        <f t="shared" si="6"/>
        <v>425</v>
      </c>
      <c r="B440" s="509"/>
      <c r="C440" s="1378"/>
      <c r="D440" s="1373"/>
      <c r="E440" s="1373"/>
      <c r="F440" s="1373"/>
      <c r="G440" s="1373"/>
      <c r="H440" s="1373"/>
      <c r="I440" s="1373"/>
      <c r="J440" s="1373"/>
      <c r="K440" s="1373"/>
      <c r="L440" s="1373"/>
      <c r="M440" s="1373"/>
      <c r="N440" s="1373"/>
      <c r="O440" s="1379"/>
      <c r="P440" s="341"/>
      <c r="Q440" s="340"/>
      <c r="R440" s="1373"/>
      <c r="S440" s="1373"/>
      <c r="T440" s="1373"/>
      <c r="U440" s="1373"/>
      <c r="V440" s="1373"/>
      <c r="W440" s="1373"/>
      <c r="X440" s="1373"/>
      <c r="Y440" s="1373"/>
      <c r="Z440" s="1373"/>
      <c r="AA440" s="1373"/>
      <c r="AB440" s="1373"/>
      <c r="AC440" s="1373"/>
      <c r="AD440" s="1373"/>
      <c r="AE440" s="1373"/>
      <c r="AF440" s="1373"/>
      <c r="AG440" s="1373"/>
      <c r="AH440" s="1373"/>
      <c r="AI440" s="805"/>
      <c r="AJ440" s="1370"/>
      <c r="AK440" s="1371"/>
      <c r="AL440" s="1371"/>
      <c r="AM440" s="1371"/>
      <c r="AN440" s="1371"/>
      <c r="AO440" s="1371"/>
      <c r="AP440" s="1372"/>
      <c r="AQ440" s="1375"/>
      <c r="AR440" s="1376"/>
      <c r="AS440" s="1376"/>
      <c r="AT440" s="1376"/>
      <c r="AU440" s="1376"/>
      <c r="AV440" s="1511"/>
    </row>
    <row r="441" spans="1:48" ht="25.05" hidden="1" customHeight="1" x14ac:dyDescent="0.45">
      <c r="A441" s="508">
        <f t="shared" si="6"/>
        <v>426</v>
      </c>
      <c r="B441" s="509"/>
      <c r="C441" s="1378"/>
      <c r="D441" s="1373"/>
      <c r="E441" s="1373"/>
      <c r="F441" s="1373"/>
      <c r="G441" s="1373"/>
      <c r="H441" s="1373"/>
      <c r="I441" s="1373"/>
      <c r="J441" s="1373"/>
      <c r="K441" s="1373"/>
      <c r="L441" s="1373"/>
      <c r="M441" s="1373"/>
      <c r="N441" s="1373"/>
      <c r="O441" s="1379"/>
      <c r="P441" s="341"/>
      <c r="Q441" s="340"/>
      <c r="R441" s="1373"/>
      <c r="S441" s="1373"/>
      <c r="T441" s="1373"/>
      <c r="U441" s="1373"/>
      <c r="V441" s="1373"/>
      <c r="W441" s="1373"/>
      <c r="X441" s="1373"/>
      <c r="Y441" s="1373"/>
      <c r="Z441" s="1373"/>
      <c r="AA441" s="1373"/>
      <c r="AB441" s="1373"/>
      <c r="AC441" s="1373"/>
      <c r="AD441" s="1373"/>
      <c r="AE441" s="1373"/>
      <c r="AF441" s="1373"/>
      <c r="AG441" s="1373"/>
      <c r="AH441" s="1373"/>
      <c r="AI441" s="805"/>
      <c r="AJ441" s="1370"/>
      <c r="AK441" s="1371"/>
      <c r="AL441" s="1371"/>
      <c r="AM441" s="1371"/>
      <c r="AN441" s="1371"/>
      <c r="AO441" s="1371"/>
      <c r="AP441" s="1372"/>
      <c r="AQ441" s="1375"/>
      <c r="AR441" s="1376"/>
      <c r="AS441" s="1376"/>
      <c r="AT441" s="1376"/>
      <c r="AU441" s="1376"/>
      <c r="AV441" s="1511"/>
    </row>
    <row r="442" spans="1:48" ht="25.05" hidden="1" customHeight="1" x14ac:dyDescent="0.45">
      <c r="A442" s="508">
        <f t="shared" si="6"/>
        <v>427</v>
      </c>
      <c r="B442" s="509"/>
      <c r="C442" s="1378"/>
      <c r="D442" s="1373"/>
      <c r="E442" s="1373"/>
      <c r="F442" s="1373"/>
      <c r="G442" s="1373"/>
      <c r="H442" s="1373"/>
      <c r="I442" s="1373"/>
      <c r="J442" s="1373"/>
      <c r="K442" s="1373"/>
      <c r="L442" s="1373"/>
      <c r="M442" s="1373"/>
      <c r="N442" s="1373"/>
      <c r="O442" s="1379"/>
      <c r="P442" s="341"/>
      <c r="Q442" s="340"/>
      <c r="R442" s="1373"/>
      <c r="S442" s="1373"/>
      <c r="T442" s="1373"/>
      <c r="U442" s="1373"/>
      <c r="V442" s="1373"/>
      <c r="W442" s="1373"/>
      <c r="X442" s="1373"/>
      <c r="Y442" s="1373"/>
      <c r="Z442" s="1373"/>
      <c r="AA442" s="1373"/>
      <c r="AB442" s="1373"/>
      <c r="AC442" s="1373"/>
      <c r="AD442" s="1373"/>
      <c r="AE442" s="1373"/>
      <c r="AF442" s="1373"/>
      <c r="AG442" s="1373"/>
      <c r="AH442" s="1373"/>
      <c r="AI442" s="805"/>
      <c r="AJ442" s="1370"/>
      <c r="AK442" s="1371"/>
      <c r="AL442" s="1371"/>
      <c r="AM442" s="1371"/>
      <c r="AN442" s="1371"/>
      <c r="AO442" s="1371"/>
      <c r="AP442" s="1372"/>
      <c r="AQ442" s="1375"/>
      <c r="AR442" s="1376"/>
      <c r="AS442" s="1376"/>
      <c r="AT442" s="1376"/>
      <c r="AU442" s="1376"/>
      <c r="AV442" s="1511"/>
    </row>
    <row r="443" spans="1:48" ht="25.05" hidden="1" customHeight="1" x14ac:dyDescent="0.45">
      <c r="A443" s="508">
        <f t="shared" si="6"/>
        <v>428</v>
      </c>
      <c r="B443" s="509"/>
      <c r="C443" s="1378"/>
      <c r="D443" s="1373"/>
      <c r="E443" s="1373"/>
      <c r="F443" s="1373"/>
      <c r="G443" s="1373"/>
      <c r="H443" s="1373"/>
      <c r="I443" s="1373"/>
      <c r="J443" s="1373"/>
      <c r="K443" s="1373"/>
      <c r="L443" s="1373"/>
      <c r="M443" s="1373"/>
      <c r="N443" s="1373"/>
      <c r="O443" s="1379"/>
      <c r="P443" s="341"/>
      <c r="Q443" s="340"/>
      <c r="R443" s="1373"/>
      <c r="S443" s="1373"/>
      <c r="T443" s="1373"/>
      <c r="U443" s="1373"/>
      <c r="V443" s="1373"/>
      <c r="W443" s="1373"/>
      <c r="X443" s="1373"/>
      <c r="Y443" s="1373"/>
      <c r="Z443" s="1373"/>
      <c r="AA443" s="1373"/>
      <c r="AB443" s="1373"/>
      <c r="AC443" s="1373"/>
      <c r="AD443" s="1373"/>
      <c r="AE443" s="1373"/>
      <c r="AF443" s="1373"/>
      <c r="AG443" s="1373"/>
      <c r="AH443" s="1373"/>
      <c r="AI443" s="805"/>
      <c r="AJ443" s="1370"/>
      <c r="AK443" s="1371"/>
      <c r="AL443" s="1371"/>
      <c r="AM443" s="1371"/>
      <c r="AN443" s="1371"/>
      <c r="AO443" s="1371"/>
      <c r="AP443" s="1372"/>
      <c r="AQ443" s="1375"/>
      <c r="AR443" s="1376"/>
      <c r="AS443" s="1376"/>
      <c r="AT443" s="1376"/>
      <c r="AU443" s="1376"/>
      <c r="AV443" s="1511"/>
    </row>
    <row r="444" spans="1:48" ht="25.05" hidden="1" customHeight="1" x14ac:dyDescent="0.45">
      <c r="A444" s="508">
        <f t="shared" si="6"/>
        <v>429</v>
      </c>
      <c r="B444" s="509"/>
      <c r="C444" s="1378"/>
      <c r="D444" s="1373"/>
      <c r="E444" s="1373"/>
      <c r="F444" s="1373"/>
      <c r="G444" s="1373"/>
      <c r="H444" s="1373"/>
      <c r="I444" s="1373"/>
      <c r="J444" s="1373"/>
      <c r="K444" s="1373"/>
      <c r="L444" s="1373"/>
      <c r="M444" s="1373"/>
      <c r="N444" s="1373"/>
      <c r="O444" s="1379"/>
      <c r="P444" s="341"/>
      <c r="Q444" s="340"/>
      <c r="R444" s="1373"/>
      <c r="S444" s="1373"/>
      <c r="T444" s="1373"/>
      <c r="U444" s="1373"/>
      <c r="V444" s="1373"/>
      <c r="W444" s="1373"/>
      <c r="X444" s="1373"/>
      <c r="Y444" s="1373"/>
      <c r="Z444" s="1373"/>
      <c r="AA444" s="1373"/>
      <c r="AB444" s="1373"/>
      <c r="AC444" s="1373"/>
      <c r="AD444" s="1373"/>
      <c r="AE444" s="1373"/>
      <c r="AF444" s="1373"/>
      <c r="AG444" s="1373"/>
      <c r="AH444" s="1373"/>
      <c r="AI444" s="805"/>
      <c r="AJ444" s="1370"/>
      <c r="AK444" s="1371"/>
      <c r="AL444" s="1371"/>
      <c r="AM444" s="1371"/>
      <c r="AN444" s="1371"/>
      <c r="AO444" s="1371"/>
      <c r="AP444" s="1372"/>
      <c r="AQ444" s="1375"/>
      <c r="AR444" s="1376"/>
      <c r="AS444" s="1376"/>
      <c r="AT444" s="1376"/>
      <c r="AU444" s="1376"/>
      <c r="AV444" s="1511"/>
    </row>
    <row r="445" spans="1:48" ht="25.05" hidden="1" customHeight="1" x14ac:dyDescent="0.45">
      <c r="A445" s="508">
        <f t="shared" si="6"/>
        <v>430</v>
      </c>
      <c r="B445" s="509"/>
      <c r="C445" s="1378"/>
      <c r="D445" s="1373"/>
      <c r="E445" s="1373"/>
      <c r="F445" s="1373"/>
      <c r="G445" s="1373"/>
      <c r="H445" s="1373"/>
      <c r="I445" s="1373"/>
      <c r="J445" s="1373"/>
      <c r="K445" s="1373"/>
      <c r="L445" s="1373"/>
      <c r="M445" s="1373"/>
      <c r="N445" s="1373"/>
      <c r="O445" s="1379"/>
      <c r="P445" s="341"/>
      <c r="Q445" s="340"/>
      <c r="R445" s="1373"/>
      <c r="S445" s="1373"/>
      <c r="T445" s="1373"/>
      <c r="U445" s="1373"/>
      <c r="V445" s="1373"/>
      <c r="W445" s="1373"/>
      <c r="X445" s="1373"/>
      <c r="Y445" s="1373"/>
      <c r="Z445" s="1373"/>
      <c r="AA445" s="1373"/>
      <c r="AB445" s="1373"/>
      <c r="AC445" s="1373"/>
      <c r="AD445" s="1373"/>
      <c r="AE445" s="1373"/>
      <c r="AF445" s="1373"/>
      <c r="AG445" s="1373"/>
      <c r="AH445" s="1373"/>
      <c r="AI445" s="805"/>
      <c r="AJ445" s="1370"/>
      <c r="AK445" s="1371"/>
      <c r="AL445" s="1371"/>
      <c r="AM445" s="1371"/>
      <c r="AN445" s="1371"/>
      <c r="AO445" s="1371"/>
      <c r="AP445" s="1372"/>
      <c r="AQ445" s="1375"/>
      <c r="AR445" s="1376"/>
      <c r="AS445" s="1376"/>
      <c r="AT445" s="1376"/>
      <c r="AU445" s="1376"/>
      <c r="AV445" s="1511"/>
    </row>
    <row r="446" spans="1:48" ht="25.05" hidden="1" customHeight="1" x14ac:dyDescent="0.45">
      <c r="A446" s="508">
        <f t="shared" si="6"/>
        <v>431</v>
      </c>
      <c r="B446" s="509"/>
      <c r="C446" s="1378"/>
      <c r="D446" s="1373"/>
      <c r="E446" s="1373"/>
      <c r="F446" s="1373"/>
      <c r="G446" s="1373"/>
      <c r="H446" s="1373"/>
      <c r="I446" s="1373"/>
      <c r="J446" s="1373"/>
      <c r="K446" s="1373"/>
      <c r="L446" s="1373"/>
      <c r="M446" s="1373"/>
      <c r="N446" s="1373"/>
      <c r="O446" s="1379"/>
      <c r="P446" s="341"/>
      <c r="Q446" s="340"/>
      <c r="R446" s="1373"/>
      <c r="S446" s="1373"/>
      <c r="T446" s="1373"/>
      <c r="U446" s="1373"/>
      <c r="V446" s="1373"/>
      <c r="W446" s="1373"/>
      <c r="X446" s="1373"/>
      <c r="Y446" s="1373"/>
      <c r="Z446" s="1373"/>
      <c r="AA446" s="1373"/>
      <c r="AB446" s="1373"/>
      <c r="AC446" s="1373"/>
      <c r="AD446" s="1373"/>
      <c r="AE446" s="1373"/>
      <c r="AF446" s="1373"/>
      <c r="AG446" s="1373"/>
      <c r="AH446" s="1373"/>
      <c r="AI446" s="805"/>
      <c r="AJ446" s="1370"/>
      <c r="AK446" s="1371"/>
      <c r="AL446" s="1371"/>
      <c r="AM446" s="1371"/>
      <c r="AN446" s="1371"/>
      <c r="AO446" s="1371"/>
      <c r="AP446" s="1372"/>
      <c r="AQ446" s="1375"/>
      <c r="AR446" s="1376"/>
      <c r="AS446" s="1376"/>
      <c r="AT446" s="1376"/>
      <c r="AU446" s="1376"/>
      <c r="AV446" s="1511"/>
    </row>
    <row r="447" spans="1:48" ht="25.05" hidden="1" customHeight="1" x14ac:dyDescent="0.45">
      <c r="A447" s="508">
        <f t="shared" si="6"/>
        <v>432</v>
      </c>
      <c r="B447" s="509"/>
      <c r="C447" s="1378"/>
      <c r="D447" s="1373"/>
      <c r="E447" s="1373"/>
      <c r="F447" s="1373"/>
      <c r="G447" s="1373"/>
      <c r="H447" s="1373"/>
      <c r="I447" s="1373"/>
      <c r="J447" s="1373"/>
      <c r="K447" s="1373"/>
      <c r="L447" s="1373"/>
      <c r="M447" s="1373"/>
      <c r="N447" s="1373"/>
      <c r="O447" s="1379"/>
      <c r="P447" s="341"/>
      <c r="Q447" s="340"/>
      <c r="R447" s="1373"/>
      <c r="S447" s="1373"/>
      <c r="T447" s="1373"/>
      <c r="U447" s="1373"/>
      <c r="V447" s="1373"/>
      <c r="W447" s="1373"/>
      <c r="X447" s="1373"/>
      <c r="Y447" s="1373"/>
      <c r="Z447" s="1373"/>
      <c r="AA447" s="1373"/>
      <c r="AB447" s="1373"/>
      <c r="AC447" s="1373"/>
      <c r="AD447" s="1373"/>
      <c r="AE447" s="1373"/>
      <c r="AF447" s="1373"/>
      <c r="AG447" s="1373"/>
      <c r="AH447" s="1373"/>
      <c r="AI447" s="805"/>
      <c r="AJ447" s="1370"/>
      <c r="AK447" s="1371"/>
      <c r="AL447" s="1371"/>
      <c r="AM447" s="1371"/>
      <c r="AN447" s="1371"/>
      <c r="AO447" s="1371"/>
      <c r="AP447" s="1372"/>
      <c r="AQ447" s="1375"/>
      <c r="AR447" s="1376"/>
      <c r="AS447" s="1376"/>
      <c r="AT447" s="1376"/>
      <c r="AU447" s="1376"/>
      <c r="AV447" s="1511"/>
    </row>
    <row r="448" spans="1:48" ht="25.05" hidden="1" customHeight="1" x14ac:dyDescent="0.45">
      <c r="A448" s="508">
        <f t="shared" si="6"/>
        <v>433</v>
      </c>
      <c r="B448" s="509"/>
      <c r="C448" s="1378"/>
      <c r="D448" s="1373"/>
      <c r="E448" s="1373"/>
      <c r="F448" s="1373"/>
      <c r="G448" s="1373"/>
      <c r="H448" s="1373"/>
      <c r="I448" s="1373"/>
      <c r="J448" s="1373"/>
      <c r="K448" s="1373"/>
      <c r="L448" s="1373"/>
      <c r="M448" s="1373"/>
      <c r="N448" s="1373"/>
      <c r="O448" s="1379"/>
      <c r="P448" s="341"/>
      <c r="Q448" s="340"/>
      <c r="R448" s="1373"/>
      <c r="S448" s="1373"/>
      <c r="T448" s="1373"/>
      <c r="U448" s="1373"/>
      <c r="V448" s="1373"/>
      <c r="W448" s="1373"/>
      <c r="X448" s="1373"/>
      <c r="Y448" s="1373"/>
      <c r="Z448" s="1373"/>
      <c r="AA448" s="1373"/>
      <c r="AB448" s="1373"/>
      <c r="AC448" s="1373"/>
      <c r="AD448" s="1373"/>
      <c r="AE448" s="1373"/>
      <c r="AF448" s="1373"/>
      <c r="AG448" s="1373"/>
      <c r="AH448" s="1373"/>
      <c r="AI448" s="805"/>
      <c r="AJ448" s="1370"/>
      <c r="AK448" s="1371"/>
      <c r="AL448" s="1371"/>
      <c r="AM448" s="1371"/>
      <c r="AN448" s="1371"/>
      <c r="AO448" s="1371"/>
      <c r="AP448" s="1372"/>
      <c r="AQ448" s="1375"/>
      <c r="AR448" s="1376"/>
      <c r="AS448" s="1376"/>
      <c r="AT448" s="1376"/>
      <c r="AU448" s="1376"/>
      <c r="AV448" s="1511"/>
    </row>
    <row r="449" spans="1:48" ht="25.05" hidden="1" customHeight="1" x14ac:dyDescent="0.45">
      <c r="A449" s="508">
        <f t="shared" si="6"/>
        <v>434</v>
      </c>
      <c r="B449" s="509"/>
      <c r="C449" s="1378"/>
      <c r="D449" s="1373"/>
      <c r="E449" s="1373"/>
      <c r="F449" s="1373"/>
      <c r="G449" s="1373"/>
      <c r="H449" s="1373"/>
      <c r="I449" s="1373"/>
      <c r="J449" s="1373"/>
      <c r="K449" s="1373"/>
      <c r="L449" s="1373"/>
      <c r="M449" s="1373"/>
      <c r="N449" s="1373"/>
      <c r="O449" s="1379"/>
      <c r="P449" s="341"/>
      <c r="Q449" s="340"/>
      <c r="R449" s="1373"/>
      <c r="S449" s="1373"/>
      <c r="T449" s="1373"/>
      <c r="U449" s="1373"/>
      <c r="V449" s="1373"/>
      <c r="W449" s="1373"/>
      <c r="X449" s="1373"/>
      <c r="Y449" s="1373"/>
      <c r="Z449" s="1373"/>
      <c r="AA449" s="1373"/>
      <c r="AB449" s="1373"/>
      <c r="AC449" s="1373"/>
      <c r="AD449" s="1373"/>
      <c r="AE449" s="1373"/>
      <c r="AF449" s="1373"/>
      <c r="AG449" s="1373"/>
      <c r="AH449" s="1373"/>
      <c r="AI449" s="805"/>
      <c r="AJ449" s="1370"/>
      <c r="AK449" s="1371"/>
      <c r="AL449" s="1371"/>
      <c r="AM449" s="1371"/>
      <c r="AN449" s="1371"/>
      <c r="AO449" s="1371"/>
      <c r="AP449" s="1372"/>
      <c r="AQ449" s="1375"/>
      <c r="AR449" s="1376"/>
      <c r="AS449" s="1376"/>
      <c r="AT449" s="1376"/>
      <c r="AU449" s="1376"/>
      <c r="AV449" s="1511"/>
    </row>
    <row r="450" spans="1:48" ht="25.05" hidden="1" customHeight="1" x14ac:dyDescent="0.45">
      <c r="A450" s="508">
        <f t="shared" si="6"/>
        <v>435</v>
      </c>
      <c r="B450" s="509"/>
      <c r="C450" s="1378"/>
      <c r="D450" s="1373"/>
      <c r="E450" s="1373"/>
      <c r="F450" s="1373"/>
      <c r="G450" s="1373"/>
      <c r="H450" s="1373"/>
      <c r="I450" s="1373"/>
      <c r="J450" s="1373"/>
      <c r="K450" s="1373"/>
      <c r="L450" s="1373"/>
      <c r="M450" s="1373"/>
      <c r="N450" s="1373"/>
      <c r="O450" s="1379"/>
      <c r="P450" s="341"/>
      <c r="Q450" s="340"/>
      <c r="R450" s="1373"/>
      <c r="S450" s="1373"/>
      <c r="T450" s="1373"/>
      <c r="U450" s="1373"/>
      <c r="V450" s="1373"/>
      <c r="W450" s="1373"/>
      <c r="X450" s="1373"/>
      <c r="Y450" s="1373"/>
      <c r="Z450" s="1373"/>
      <c r="AA450" s="1373"/>
      <c r="AB450" s="1373"/>
      <c r="AC450" s="1373"/>
      <c r="AD450" s="1373"/>
      <c r="AE450" s="1373"/>
      <c r="AF450" s="1373"/>
      <c r="AG450" s="1373"/>
      <c r="AH450" s="1373"/>
      <c r="AI450" s="805"/>
      <c r="AJ450" s="1370"/>
      <c r="AK450" s="1371"/>
      <c r="AL450" s="1371"/>
      <c r="AM450" s="1371"/>
      <c r="AN450" s="1371"/>
      <c r="AO450" s="1371"/>
      <c r="AP450" s="1372"/>
      <c r="AQ450" s="1375"/>
      <c r="AR450" s="1376"/>
      <c r="AS450" s="1376"/>
      <c r="AT450" s="1376"/>
      <c r="AU450" s="1376"/>
      <c r="AV450" s="1511"/>
    </row>
    <row r="451" spans="1:48" ht="25.05" hidden="1" customHeight="1" x14ac:dyDescent="0.45">
      <c r="A451" s="508">
        <f t="shared" si="6"/>
        <v>436</v>
      </c>
      <c r="B451" s="509"/>
      <c r="C451" s="1378"/>
      <c r="D451" s="1373"/>
      <c r="E451" s="1373"/>
      <c r="F451" s="1373"/>
      <c r="G451" s="1373"/>
      <c r="H451" s="1373"/>
      <c r="I451" s="1373"/>
      <c r="J451" s="1373"/>
      <c r="K451" s="1373"/>
      <c r="L451" s="1373"/>
      <c r="M451" s="1373"/>
      <c r="N451" s="1373"/>
      <c r="O451" s="1379"/>
      <c r="P451" s="341"/>
      <c r="Q451" s="340"/>
      <c r="R451" s="1373"/>
      <c r="S451" s="1373"/>
      <c r="T451" s="1373"/>
      <c r="U451" s="1373"/>
      <c r="V451" s="1373"/>
      <c r="W451" s="1373"/>
      <c r="X451" s="1373"/>
      <c r="Y451" s="1373"/>
      <c r="Z451" s="1373"/>
      <c r="AA451" s="1373"/>
      <c r="AB451" s="1373"/>
      <c r="AC451" s="1373"/>
      <c r="AD451" s="1373"/>
      <c r="AE451" s="1373"/>
      <c r="AF451" s="1373"/>
      <c r="AG451" s="1373"/>
      <c r="AH451" s="1373"/>
      <c r="AI451" s="805"/>
      <c r="AJ451" s="1370"/>
      <c r="AK451" s="1371"/>
      <c r="AL451" s="1371"/>
      <c r="AM451" s="1371"/>
      <c r="AN451" s="1371"/>
      <c r="AO451" s="1371"/>
      <c r="AP451" s="1372"/>
      <c r="AQ451" s="1375"/>
      <c r="AR451" s="1376"/>
      <c r="AS451" s="1376"/>
      <c r="AT451" s="1376"/>
      <c r="AU451" s="1376"/>
      <c r="AV451" s="1511"/>
    </row>
    <row r="452" spans="1:48" ht="25.05" hidden="1" customHeight="1" x14ac:dyDescent="0.45">
      <c r="A452" s="508">
        <f t="shared" si="6"/>
        <v>437</v>
      </c>
      <c r="B452" s="509"/>
      <c r="C452" s="1378"/>
      <c r="D452" s="1373"/>
      <c r="E452" s="1373"/>
      <c r="F452" s="1373"/>
      <c r="G452" s="1373"/>
      <c r="H452" s="1373"/>
      <c r="I452" s="1373"/>
      <c r="J452" s="1373"/>
      <c r="K452" s="1373"/>
      <c r="L452" s="1373"/>
      <c r="M452" s="1373"/>
      <c r="N452" s="1373"/>
      <c r="O452" s="1379"/>
      <c r="P452" s="341"/>
      <c r="Q452" s="340"/>
      <c r="R452" s="1373"/>
      <c r="S452" s="1373"/>
      <c r="T452" s="1373"/>
      <c r="U452" s="1373"/>
      <c r="V452" s="1373"/>
      <c r="W452" s="1373"/>
      <c r="X452" s="1373"/>
      <c r="Y452" s="1373"/>
      <c r="Z452" s="1373"/>
      <c r="AA452" s="1373"/>
      <c r="AB452" s="1373"/>
      <c r="AC452" s="1373"/>
      <c r="AD452" s="1373"/>
      <c r="AE452" s="1373"/>
      <c r="AF452" s="1373"/>
      <c r="AG452" s="1373"/>
      <c r="AH452" s="1373"/>
      <c r="AI452" s="805"/>
      <c r="AJ452" s="1370"/>
      <c r="AK452" s="1371"/>
      <c r="AL452" s="1371"/>
      <c r="AM452" s="1371"/>
      <c r="AN452" s="1371"/>
      <c r="AO452" s="1371"/>
      <c r="AP452" s="1372"/>
      <c r="AQ452" s="1375"/>
      <c r="AR452" s="1376"/>
      <c r="AS452" s="1376"/>
      <c r="AT452" s="1376"/>
      <c r="AU452" s="1376"/>
      <c r="AV452" s="1511"/>
    </row>
    <row r="453" spans="1:48" ht="25.05" hidden="1" customHeight="1" x14ac:dyDescent="0.45">
      <c r="A453" s="508">
        <f t="shared" si="6"/>
        <v>438</v>
      </c>
      <c r="B453" s="509"/>
      <c r="C453" s="1378"/>
      <c r="D453" s="1373"/>
      <c r="E453" s="1373"/>
      <c r="F453" s="1373"/>
      <c r="G453" s="1373"/>
      <c r="H453" s="1373"/>
      <c r="I453" s="1373"/>
      <c r="J453" s="1373"/>
      <c r="K453" s="1373"/>
      <c r="L453" s="1373"/>
      <c r="M453" s="1373"/>
      <c r="N453" s="1373"/>
      <c r="O453" s="1379"/>
      <c r="P453" s="341"/>
      <c r="Q453" s="340"/>
      <c r="R453" s="1373"/>
      <c r="S453" s="1373"/>
      <c r="T453" s="1373"/>
      <c r="U453" s="1373"/>
      <c r="V453" s="1373"/>
      <c r="W453" s="1373"/>
      <c r="X453" s="1373"/>
      <c r="Y453" s="1373"/>
      <c r="Z453" s="1373"/>
      <c r="AA453" s="1373"/>
      <c r="AB453" s="1373"/>
      <c r="AC453" s="1373"/>
      <c r="AD453" s="1373"/>
      <c r="AE453" s="1373"/>
      <c r="AF453" s="1373"/>
      <c r="AG453" s="1373"/>
      <c r="AH453" s="1373"/>
      <c r="AI453" s="805"/>
      <c r="AJ453" s="1370"/>
      <c r="AK453" s="1371"/>
      <c r="AL453" s="1371"/>
      <c r="AM453" s="1371"/>
      <c r="AN453" s="1371"/>
      <c r="AO453" s="1371"/>
      <c r="AP453" s="1372"/>
      <c r="AQ453" s="1375"/>
      <c r="AR453" s="1376"/>
      <c r="AS453" s="1376"/>
      <c r="AT453" s="1376"/>
      <c r="AU453" s="1376"/>
      <c r="AV453" s="1511"/>
    </row>
    <row r="454" spans="1:48" ht="25.05" hidden="1" customHeight="1" x14ac:dyDescent="0.45">
      <c r="A454" s="508">
        <f t="shared" si="6"/>
        <v>439</v>
      </c>
      <c r="B454" s="509"/>
      <c r="C454" s="1378"/>
      <c r="D454" s="1373"/>
      <c r="E454" s="1373"/>
      <c r="F454" s="1373"/>
      <c r="G454" s="1373"/>
      <c r="H454" s="1373"/>
      <c r="I454" s="1373"/>
      <c r="J454" s="1373"/>
      <c r="K454" s="1373"/>
      <c r="L454" s="1373"/>
      <c r="M454" s="1373"/>
      <c r="N454" s="1373"/>
      <c r="O454" s="1379"/>
      <c r="P454" s="341"/>
      <c r="Q454" s="340"/>
      <c r="R454" s="1373"/>
      <c r="S454" s="1373"/>
      <c r="T454" s="1373"/>
      <c r="U454" s="1373"/>
      <c r="V454" s="1373"/>
      <c r="W454" s="1373"/>
      <c r="X454" s="1373"/>
      <c r="Y454" s="1373"/>
      <c r="Z454" s="1373"/>
      <c r="AA454" s="1373"/>
      <c r="AB454" s="1373"/>
      <c r="AC454" s="1373"/>
      <c r="AD454" s="1373"/>
      <c r="AE454" s="1373"/>
      <c r="AF454" s="1373"/>
      <c r="AG454" s="1373"/>
      <c r="AH454" s="1373"/>
      <c r="AI454" s="805"/>
      <c r="AJ454" s="1370"/>
      <c r="AK454" s="1371"/>
      <c r="AL454" s="1371"/>
      <c r="AM454" s="1371"/>
      <c r="AN454" s="1371"/>
      <c r="AO454" s="1371"/>
      <c r="AP454" s="1372"/>
      <c r="AQ454" s="1375"/>
      <c r="AR454" s="1376"/>
      <c r="AS454" s="1376"/>
      <c r="AT454" s="1376"/>
      <c r="AU454" s="1376"/>
      <c r="AV454" s="1511"/>
    </row>
    <row r="455" spans="1:48" ht="25.05" hidden="1" customHeight="1" x14ac:dyDescent="0.45">
      <c r="A455" s="508">
        <f t="shared" si="6"/>
        <v>440</v>
      </c>
      <c r="B455" s="509"/>
      <c r="C455" s="1378"/>
      <c r="D455" s="1373"/>
      <c r="E455" s="1373"/>
      <c r="F455" s="1373"/>
      <c r="G455" s="1373"/>
      <c r="H455" s="1373"/>
      <c r="I455" s="1373"/>
      <c r="J455" s="1373"/>
      <c r="K455" s="1373"/>
      <c r="L455" s="1373"/>
      <c r="M455" s="1373"/>
      <c r="N455" s="1373"/>
      <c r="O455" s="1379"/>
      <c r="P455" s="341"/>
      <c r="Q455" s="340"/>
      <c r="R455" s="1373"/>
      <c r="S455" s="1373"/>
      <c r="T455" s="1373"/>
      <c r="U455" s="1373"/>
      <c r="V455" s="1373"/>
      <c r="W455" s="1373"/>
      <c r="X455" s="1373"/>
      <c r="Y455" s="1373"/>
      <c r="Z455" s="1373"/>
      <c r="AA455" s="1373"/>
      <c r="AB455" s="1373"/>
      <c r="AC455" s="1373"/>
      <c r="AD455" s="1373"/>
      <c r="AE455" s="1373"/>
      <c r="AF455" s="1373"/>
      <c r="AG455" s="1373"/>
      <c r="AH455" s="1373"/>
      <c r="AI455" s="805"/>
      <c r="AJ455" s="1370"/>
      <c r="AK455" s="1371"/>
      <c r="AL455" s="1371"/>
      <c r="AM455" s="1371"/>
      <c r="AN455" s="1371"/>
      <c r="AO455" s="1371"/>
      <c r="AP455" s="1372"/>
      <c r="AQ455" s="1375"/>
      <c r="AR455" s="1376"/>
      <c r="AS455" s="1376"/>
      <c r="AT455" s="1376"/>
      <c r="AU455" s="1376"/>
      <c r="AV455" s="1511"/>
    </row>
    <row r="456" spans="1:48" ht="25.05" hidden="1" customHeight="1" x14ac:dyDescent="0.45">
      <c r="A456" s="508">
        <f t="shared" si="6"/>
        <v>441</v>
      </c>
      <c r="B456" s="509"/>
      <c r="C456" s="1378"/>
      <c r="D456" s="1373"/>
      <c r="E456" s="1373"/>
      <c r="F456" s="1373"/>
      <c r="G456" s="1373"/>
      <c r="H456" s="1373"/>
      <c r="I456" s="1373"/>
      <c r="J456" s="1373"/>
      <c r="K456" s="1373"/>
      <c r="L456" s="1373"/>
      <c r="M456" s="1373"/>
      <c r="N456" s="1373"/>
      <c r="O456" s="1379"/>
      <c r="P456" s="341"/>
      <c r="Q456" s="340"/>
      <c r="R456" s="1373"/>
      <c r="S456" s="1373"/>
      <c r="T456" s="1373"/>
      <c r="U456" s="1373"/>
      <c r="V456" s="1373"/>
      <c r="W456" s="1373"/>
      <c r="X456" s="1373"/>
      <c r="Y456" s="1373"/>
      <c r="Z456" s="1373"/>
      <c r="AA456" s="1373"/>
      <c r="AB456" s="1373"/>
      <c r="AC456" s="1373"/>
      <c r="AD456" s="1373"/>
      <c r="AE456" s="1373"/>
      <c r="AF456" s="1373"/>
      <c r="AG456" s="1373"/>
      <c r="AH456" s="1373"/>
      <c r="AI456" s="805"/>
      <c r="AJ456" s="1370"/>
      <c r="AK456" s="1371"/>
      <c r="AL456" s="1371"/>
      <c r="AM456" s="1371"/>
      <c r="AN456" s="1371"/>
      <c r="AO456" s="1371"/>
      <c r="AP456" s="1372"/>
      <c r="AQ456" s="1375"/>
      <c r="AR456" s="1376"/>
      <c r="AS456" s="1376"/>
      <c r="AT456" s="1376"/>
      <c r="AU456" s="1376"/>
      <c r="AV456" s="1511"/>
    </row>
    <row r="457" spans="1:48" ht="25.05" hidden="1" customHeight="1" x14ac:dyDescent="0.45">
      <c r="A457" s="508">
        <f t="shared" si="6"/>
        <v>442</v>
      </c>
      <c r="B457" s="509"/>
      <c r="C457" s="1378"/>
      <c r="D457" s="1373"/>
      <c r="E457" s="1373"/>
      <c r="F457" s="1373"/>
      <c r="G457" s="1373"/>
      <c r="H457" s="1373"/>
      <c r="I457" s="1373"/>
      <c r="J457" s="1373"/>
      <c r="K457" s="1373"/>
      <c r="L457" s="1373"/>
      <c r="M457" s="1373"/>
      <c r="N457" s="1373"/>
      <c r="O457" s="1379"/>
      <c r="P457" s="341"/>
      <c r="Q457" s="340"/>
      <c r="R457" s="1373"/>
      <c r="S457" s="1373"/>
      <c r="T457" s="1373"/>
      <c r="U457" s="1373"/>
      <c r="V457" s="1373"/>
      <c r="W457" s="1373"/>
      <c r="X457" s="1373"/>
      <c r="Y457" s="1373"/>
      <c r="Z457" s="1373"/>
      <c r="AA457" s="1373"/>
      <c r="AB457" s="1373"/>
      <c r="AC457" s="1373"/>
      <c r="AD457" s="1373"/>
      <c r="AE457" s="1373"/>
      <c r="AF457" s="1373"/>
      <c r="AG457" s="1373"/>
      <c r="AH457" s="1373"/>
      <c r="AI457" s="805"/>
      <c r="AJ457" s="1370"/>
      <c r="AK457" s="1371"/>
      <c r="AL457" s="1371"/>
      <c r="AM457" s="1371"/>
      <c r="AN457" s="1371"/>
      <c r="AO457" s="1371"/>
      <c r="AP457" s="1372"/>
      <c r="AQ457" s="1375"/>
      <c r="AR457" s="1376"/>
      <c r="AS457" s="1376"/>
      <c r="AT457" s="1376"/>
      <c r="AU457" s="1376"/>
      <c r="AV457" s="1511"/>
    </row>
    <row r="458" spans="1:48" ht="25.05" hidden="1" customHeight="1" x14ac:dyDescent="0.45">
      <c r="A458" s="508">
        <f t="shared" si="6"/>
        <v>443</v>
      </c>
      <c r="B458" s="509"/>
      <c r="C458" s="1378"/>
      <c r="D458" s="1373"/>
      <c r="E458" s="1373"/>
      <c r="F458" s="1373"/>
      <c r="G458" s="1373"/>
      <c r="H458" s="1373"/>
      <c r="I458" s="1373"/>
      <c r="J458" s="1373"/>
      <c r="K458" s="1373"/>
      <c r="L458" s="1373"/>
      <c r="M458" s="1373"/>
      <c r="N458" s="1373"/>
      <c r="O458" s="1379"/>
      <c r="P458" s="341"/>
      <c r="Q458" s="340"/>
      <c r="R458" s="1373"/>
      <c r="S458" s="1373"/>
      <c r="T458" s="1373"/>
      <c r="U458" s="1373"/>
      <c r="V458" s="1373"/>
      <c r="W458" s="1373"/>
      <c r="X458" s="1373"/>
      <c r="Y458" s="1373"/>
      <c r="Z458" s="1373"/>
      <c r="AA458" s="1373"/>
      <c r="AB458" s="1373"/>
      <c r="AC458" s="1373"/>
      <c r="AD458" s="1373"/>
      <c r="AE458" s="1373"/>
      <c r="AF458" s="1373"/>
      <c r="AG458" s="1373"/>
      <c r="AH458" s="1373"/>
      <c r="AI458" s="805"/>
      <c r="AJ458" s="1370"/>
      <c r="AK458" s="1371"/>
      <c r="AL458" s="1371"/>
      <c r="AM458" s="1371"/>
      <c r="AN458" s="1371"/>
      <c r="AO458" s="1371"/>
      <c r="AP458" s="1372"/>
      <c r="AQ458" s="1375"/>
      <c r="AR458" s="1376"/>
      <c r="AS458" s="1376"/>
      <c r="AT458" s="1376"/>
      <c r="AU458" s="1376"/>
      <c r="AV458" s="1511"/>
    </row>
    <row r="459" spans="1:48" ht="25.05" hidden="1" customHeight="1" x14ac:dyDescent="0.45">
      <c r="A459" s="508">
        <f t="shared" si="6"/>
        <v>444</v>
      </c>
      <c r="B459" s="509"/>
      <c r="C459" s="1378"/>
      <c r="D459" s="1373"/>
      <c r="E459" s="1373"/>
      <c r="F459" s="1373"/>
      <c r="G459" s="1373"/>
      <c r="H459" s="1373"/>
      <c r="I459" s="1373"/>
      <c r="J459" s="1373"/>
      <c r="K459" s="1373"/>
      <c r="L459" s="1373"/>
      <c r="M459" s="1373"/>
      <c r="N459" s="1373"/>
      <c r="O459" s="1379"/>
      <c r="P459" s="341"/>
      <c r="Q459" s="340"/>
      <c r="R459" s="1373"/>
      <c r="S459" s="1373"/>
      <c r="T459" s="1373"/>
      <c r="U459" s="1373"/>
      <c r="V459" s="1373"/>
      <c r="W459" s="1373"/>
      <c r="X459" s="1373"/>
      <c r="Y459" s="1373"/>
      <c r="Z459" s="1373"/>
      <c r="AA459" s="1373"/>
      <c r="AB459" s="1373"/>
      <c r="AC459" s="1373"/>
      <c r="AD459" s="1373"/>
      <c r="AE459" s="1373"/>
      <c r="AF459" s="1373"/>
      <c r="AG459" s="1373"/>
      <c r="AH459" s="1373"/>
      <c r="AI459" s="805"/>
      <c r="AJ459" s="1370"/>
      <c r="AK459" s="1371"/>
      <c r="AL459" s="1371"/>
      <c r="AM459" s="1371"/>
      <c r="AN459" s="1371"/>
      <c r="AO459" s="1371"/>
      <c r="AP459" s="1372"/>
      <c r="AQ459" s="1375"/>
      <c r="AR459" s="1376"/>
      <c r="AS459" s="1376"/>
      <c r="AT459" s="1376"/>
      <c r="AU459" s="1376"/>
      <c r="AV459" s="1511"/>
    </row>
    <row r="460" spans="1:48" ht="25.05" hidden="1" customHeight="1" x14ac:dyDescent="0.45">
      <c r="A460" s="508">
        <f t="shared" si="6"/>
        <v>445</v>
      </c>
      <c r="B460" s="509"/>
      <c r="C460" s="1378"/>
      <c r="D460" s="1373"/>
      <c r="E460" s="1373"/>
      <c r="F460" s="1373"/>
      <c r="G460" s="1373"/>
      <c r="H460" s="1373"/>
      <c r="I460" s="1373"/>
      <c r="J460" s="1373"/>
      <c r="K460" s="1373"/>
      <c r="L460" s="1373"/>
      <c r="M460" s="1373"/>
      <c r="N460" s="1373"/>
      <c r="O460" s="1379"/>
      <c r="P460" s="341"/>
      <c r="Q460" s="340"/>
      <c r="R460" s="1373"/>
      <c r="S460" s="1373"/>
      <c r="T460" s="1373"/>
      <c r="U460" s="1373"/>
      <c r="V460" s="1373"/>
      <c r="W460" s="1373"/>
      <c r="X460" s="1373"/>
      <c r="Y460" s="1373"/>
      <c r="Z460" s="1373"/>
      <c r="AA460" s="1373"/>
      <c r="AB460" s="1373"/>
      <c r="AC460" s="1373"/>
      <c r="AD460" s="1373"/>
      <c r="AE460" s="1373"/>
      <c r="AF460" s="1373"/>
      <c r="AG460" s="1373"/>
      <c r="AH460" s="1373"/>
      <c r="AI460" s="805"/>
      <c r="AJ460" s="1370"/>
      <c r="AK460" s="1371"/>
      <c r="AL460" s="1371"/>
      <c r="AM460" s="1371"/>
      <c r="AN460" s="1371"/>
      <c r="AO460" s="1371"/>
      <c r="AP460" s="1372"/>
      <c r="AQ460" s="1375"/>
      <c r="AR460" s="1376"/>
      <c r="AS460" s="1376"/>
      <c r="AT460" s="1376"/>
      <c r="AU460" s="1376"/>
      <c r="AV460" s="1511"/>
    </row>
    <row r="461" spans="1:48" ht="25.05" hidden="1" customHeight="1" x14ac:dyDescent="0.45">
      <c r="A461" s="508">
        <f t="shared" si="6"/>
        <v>446</v>
      </c>
      <c r="B461" s="509"/>
      <c r="C461" s="1378"/>
      <c r="D461" s="1373"/>
      <c r="E461" s="1373"/>
      <c r="F461" s="1373"/>
      <c r="G461" s="1373"/>
      <c r="H461" s="1373"/>
      <c r="I461" s="1373"/>
      <c r="J461" s="1373"/>
      <c r="K461" s="1373"/>
      <c r="L461" s="1373"/>
      <c r="M461" s="1373"/>
      <c r="N461" s="1373"/>
      <c r="O461" s="1379"/>
      <c r="P461" s="341"/>
      <c r="Q461" s="340"/>
      <c r="R461" s="1373"/>
      <c r="S461" s="1373"/>
      <c r="T461" s="1373"/>
      <c r="U461" s="1373"/>
      <c r="V461" s="1373"/>
      <c r="W461" s="1373"/>
      <c r="X461" s="1373"/>
      <c r="Y461" s="1373"/>
      <c r="Z461" s="1373"/>
      <c r="AA461" s="1373"/>
      <c r="AB461" s="1373"/>
      <c r="AC461" s="1373"/>
      <c r="AD461" s="1373"/>
      <c r="AE461" s="1373"/>
      <c r="AF461" s="1373"/>
      <c r="AG461" s="1373"/>
      <c r="AH461" s="1373"/>
      <c r="AI461" s="805"/>
      <c r="AJ461" s="1370"/>
      <c r="AK461" s="1371"/>
      <c r="AL461" s="1371"/>
      <c r="AM461" s="1371"/>
      <c r="AN461" s="1371"/>
      <c r="AO461" s="1371"/>
      <c r="AP461" s="1372"/>
      <c r="AQ461" s="1375"/>
      <c r="AR461" s="1376"/>
      <c r="AS461" s="1376"/>
      <c r="AT461" s="1376"/>
      <c r="AU461" s="1376"/>
      <c r="AV461" s="1511"/>
    </row>
    <row r="462" spans="1:48" ht="25.05" hidden="1" customHeight="1" x14ac:dyDescent="0.45">
      <c r="A462" s="508">
        <f t="shared" si="6"/>
        <v>447</v>
      </c>
      <c r="B462" s="509"/>
      <c r="C462" s="1378"/>
      <c r="D462" s="1373"/>
      <c r="E462" s="1373"/>
      <c r="F462" s="1373"/>
      <c r="G462" s="1373"/>
      <c r="H462" s="1373"/>
      <c r="I462" s="1373"/>
      <c r="J462" s="1373"/>
      <c r="K462" s="1373"/>
      <c r="L462" s="1373"/>
      <c r="M462" s="1373"/>
      <c r="N462" s="1373"/>
      <c r="O462" s="1379"/>
      <c r="P462" s="341"/>
      <c r="Q462" s="340"/>
      <c r="R462" s="1373"/>
      <c r="S462" s="1373"/>
      <c r="T462" s="1373"/>
      <c r="U462" s="1373"/>
      <c r="V462" s="1373"/>
      <c r="W462" s="1373"/>
      <c r="X462" s="1373"/>
      <c r="Y462" s="1373"/>
      <c r="Z462" s="1373"/>
      <c r="AA462" s="1373"/>
      <c r="AB462" s="1373"/>
      <c r="AC462" s="1373"/>
      <c r="AD462" s="1373"/>
      <c r="AE462" s="1373"/>
      <c r="AF462" s="1373"/>
      <c r="AG462" s="1373"/>
      <c r="AH462" s="1373"/>
      <c r="AI462" s="805"/>
      <c r="AJ462" s="1370"/>
      <c r="AK462" s="1371"/>
      <c r="AL462" s="1371"/>
      <c r="AM462" s="1371"/>
      <c r="AN462" s="1371"/>
      <c r="AO462" s="1371"/>
      <c r="AP462" s="1372"/>
      <c r="AQ462" s="1375"/>
      <c r="AR462" s="1376"/>
      <c r="AS462" s="1376"/>
      <c r="AT462" s="1376"/>
      <c r="AU462" s="1376"/>
      <c r="AV462" s="1511"/>
    </row>
    <row r="463" spans="1:48" ht="25.05" hidden="1" customHeight="1" x14ac:dyDescent="0.45">
      <c r="A463" s="508">
        <f t="shared" si="6"/>
        <v>448</v>
      </c>
      <c r="B463" s="509"/>
      <c r="C463" s="1378"/>
      <c r="D463" s="1373"/>
      <c r="E463" s="1373"/>
      <c r="F463" s="1373"/>
      <c r="G463" s="1373"/>
      <c r="H463" s="1373"/>
      <c r="I463" s="1373"/>
      <c r="J463" s="1373"/>
      <c r="K463" s="1373"/>
      <c r="L463" s="1373"/>
      <c r="M463" s="1373"/>
      <c r="N463" s="1373"/>
      <c r="O463" s="1379"/>
      <c r="P463" s="341"/>
      <c r="Q463" s="340"/>
      <c r="R463" s="1373"/>
      <c r="S463" s="1373"/>
      <c r="T463" s="1373"/>
      <c r="U463" s="1373"/>
      <c r="V463" s="1373"/>
      <c r="W463" s="1373"/>
      <c r="X463" s="1373"/>
      <c r="Y463" s="1373"/>
      <c r="Z463" s="1373"/>
      <c r="AA463" s="1373"/>
      <c r="AB463" s="1373"/>
      <c r="AC463" s="1373"/>
      <c r="AD463" s="1373"/>
      <c r="AE463" s="1373"/>
      <c r="AF463" s="1373"/>
      <c r="AG463" s="1373"/>
      <c r="AH463" s="1373"/>
      <c r="AI463" s="805"/>
      <c r="AJ463" s="1370"/>
      <c r="AK463" s="1371"/>
      <c r="AL463" s="1371"/>
      <c r="AM463" s="1371"/>
      <c r="AN463" s="1371"/>
      <c r="AO463" s="1371"/>
      <c r="AP463" s="1372"/>
      <c r="AQ463" s="1375"/>
      <c r="AR463" s="1376"/>
      <c r="AS463" s="1376"/>
      <c r="AT463" s="1376"/>
      <c r="AU463" s="1376"/>
      <c r="AV463" s="1511"/>
    </row>
    <row r="464" spans="1:48" ht="25.05" hidden="1" customHeight="1" x14ac:dyDescent="0.45">
      <c r="A464" s="508">
        <f t="shared" si="6"/>
        <v>449</v>
      </c>
      <c r="B464" s="509"/>
      <c r="C464" s="1378"/>
      <c r="D464" s="1373"/>
      <c r="E464" s="1373"/>
      <c r="F464" s="1373"/>
      <c r="G464" s="1373"/>
      <c r="H464" s="1373"/>
      <c r="I464" s="1373"/>
      <c r="J464" s="1373"/>
      <c r="K464" s="1373"/>
      <c r="L464" s="1373"/>
      <c r="M464" s="1373"/>
      <c r="N464" s="1373"/>
      <c r="O464" s="1379"/>
      <c r="P464" s="341"/>
      <c r="Q464" s="340"/>
      <c r="R464" s="1373"/>
      <c r="S464" s="1373"/>
      <c r="T464" s="1373"/>
      <c r="U464" s="1373"/>
      <c r="V464" s="1373"/>
      <c r="W464" s="1373"/>
      <c r="X464" s="1373"/>
      <c r="Y464" s="1373"/>
      <c r="Z464" s="1373"/>
      <c r="AA464" s="1373"/>
      <c r="AB464" s="1373"/>
      <c r="AC464" s="1373"/>
      <c r="AD464" s="1373"/>
      <c r="AE464" s="1373"/>
      <c r="AF464" s="1373"/>
      <c r="AG464" s="1373"/>
      <c r="AH464" s="1373"/>
      <c r="AI464" s="805"/>
      <c r="AJ464" s="1370"/>
      <c r="AK464" s="1371"/>
      <c r="AL464" s="1371"/>
      <c r="AM464" s="1371"/>
      <c r="AN464" s="1371"/>
      <c r="AO464" s="1371"/>
      <c r="AP464" s="1372"/>
      <c r="AQ464" s="1375"/>
      <c r="AR464" s="1376"/>
      <c r="AS464" s="1376"/>
      <c r="AT464" s="1376"/>
      <c r="AU464" s="1376"/>
      <c r="AV464" s="1511"/>
    </row>
    <row r="465" spans="1:48" ht="25.05" hidden="1" customHeight="1" x14ac:dyDescent="0.45">
      <c r="A465" s="508">
        <f t="shared" si="6"/>
        <v>450</v>
      </c>
      <c r="B465" s="509"/>
      <c r="C465" s="1378"/>
      <c r="D465" s="1373"/>
      <c r="E465" s="1373"/>
      <c r="F465" s="1373"/>
      <c r="G465" s="1373"/>
      <c r="H465" s="1373"/>
      <c r="I465" s="1373"/>
      <c r="J465" s="1373"/>
      <c r="K465" s="1373"/>
      <c r="L465" s="1373"/>
      <c r="M465" s="1373"/>
      <c r="N465" s="1373"/>
      <c r="O465" s="1379"/>
      <c r="P465" s="341"/>
      <c r="Q465" s="340"/>
      <c r="R465" s="1373"/>
      <c r="S465" s="1373"/>
      <c r="T465" s="1373"/>
      <c r="U465" s="1373"/>
      <c r="V465" s="1373"/>
      <c r="W465" s="1373"/>
      <c r="X465" s="1373"/>
      <c r="Y465" s="1373"/>
      <c r="Z465" s="1373"/>
      <c r="AA465" s="1373"/>
      <c r="AB465" s="1373"/>
      <c r="AC465" s="1373"/>
      <c r="AD465" s="1373"/>
      <c r="AE465" s="1373"/>
      <c r="AF465" s="1373"/>
      <c r="AG465" s="1373"/>
      <c r="AH465" s="1373"/>
      <c r="AI465" s="805"/>
      <c r="AJ465" s="1370"/>
      <c r="AK465" s="1371"/>
      <c r="AL465" s="1371"/>
      <c r="AM465" s="1371"/>
      <c r="AN465" s="1371"/>
      <c r="AO465" s="1371"/>
      <c r="AP465" s="1372"/>
      <c r="AQ465" s="1375"/>
      <c r="AR465" s="1376"/>
      <c r="AS465" s="1376"/>
      <c r="AT465" s="1376"/>
      <c r="AU465" s="1376"/>
      <c r="AV465" s="1511"/>
    </row>
    <row r="466" spans="1:48" ht="25.05" hidden="1" customHeight="1" x14ac:dyDescent="0.45">
      <c r="A466" s="508">
        <f t="shared" ref="A466:A501" si="7">+A465+1</f>
        <v>451</v>
      </c>
      <c r="B466" s="509"/>
      <c r="C466" s="1378"/>
      <c r="D466" s="1373"/>
      <c r="E466" s="1373"/>
      <c r="F466" s="1373"/>
      <c r="G466" s="1373"/>
      <c r="H466" s="1373"/>
      <c r="I466" s="1373"/>
      <c r="J466" s="1373"/>
      <c r="K466" s="1373"/>
      <c r="L466" s="1373"/>
      <c r="M466" s="1373"/>
      <c r="N466" s="1373"/>
      <c r="O466" s="1379"/>
      <c r="P466" s="341"/>
      <c r="Q466" s="340"/>
      <c r="R466" s="1373"/>
      <c r="S466" s="1373"/>
      <c r="T466" s="1373"/>
      <c r="U466" s="1373"/>
      <c r="V466" s="1373"/>
      <c r="W466" s="1373"/>
      <c r="X466" s="1373"/>
      <c r="Y466" s="1373"/>
      <c r="Z466" s="1373"/>
      <c r="AA466" s="1373"/>
      <c r="AB466" s="1373"/>
      <c r="AC466" s="1373"/>
      <c r="AD466" s="1373"/>
      <c r="AE466" s="1373"/>
      <c r="AF466" s="1373"/>
      <c r="AG466" s="1373"/>
      <c r="AH466" s="1373"/>
      <c r="AI466" s="805"/>
      <c r="AJ466" s="1370"/>
      <c r="AK466" s="1371"/>
      <c r="AL466" s="1371"/>
      <c r="AM466" s="1371"/>
      <c r="AN466" s="1371"/>
      <c r="AO466" s="1371"/>
      <c r="AP466" s="1372"/>
      <c r="AQ466" s="1375"/>
      <c r="AR466" s="1376"/>
      <c r="AS466" s="1376"/>
      <c r="AT466" s="1376"/>
      <c r="AU466" s="1376"/>
      <c r="AV466" s="1511"/>
    </row>
    <row r="467" spans="1:48" ht="25.05" hidden="1" customHeight="1" x14ac:dyDescent="0.45">
      <c r="A467" s="508">
        <f t="shared" si="7"/>
        <v>452</v>
      </c>
      <c r="B467" s="509"/>
      <c r="C467" s="1378"/>
      <c r="D467" s="1373"/>
      <c r="E467" s="1373"/>
      <c r="F467" s="1373"/>
      <c r="G467" s="1373"/>
      <c r="H467" s="1373"/>
      <c r="I467" s="1373"/>
      <c r="J467" s="1373"/>
      <c r="K467" s="1373"/>
      <c r="L467" s="1373"/>
      <c r="M467" s="1373"/>
      <c r="N467" s="1373"/>
      <c r="O467" s="1379"/>
      <c r="P467" s="341"/>
      <c r="Q467" s="340"/>
      <c r="R467" s="1373"/>
      <c r="S467" s="1373"/>
      <c r="T467" s="1373"/>
      <c r="U467" s="1373"/>
      <c r="V467" s="1373"/>
      <c r="W467" s="1373"/>
      <c r="X467" s="1373"/>
      <c r="Y467" s="1373"/>
      <c r="Z467" s="1373"/>
      <c r="AA467" s="1373"/>
      <c r="AB467" s="1373"/>
      <c r="AC467" s="1373"/>
      <c r="AD467" s="1373"/>
      <c r="AE467" s="1373"/>
      <c r="AF467" s="1373"/>
      <c r="AG467" s="1373"/>
      <c r="AH467" s="1373"/>
      <c r="AI467" s="805"/>
      <c r="AJ467" s="1370"/>
      <c r="AK467" s="1371"/>
      <c r="AL467" s="1371"/>
      <c r="AM467" s="1371"/>
      <c r="AN467" s="1371"/>
      <c r="AO467" s="1371"/>
      <c r="AP467" s="1372"/>
      <c r="AQ467" s="1375"/>
      <c r="AR467" s="1376"/>
      <c r="AS467" s="1376"/>
      <c r="AT467" s="1376"/>
      <c r="AU467" s="1376"/>
      <c r="AV467" s="1511"/>
    </row>
    <row r="468" spans="1:48" ht="25.05" hidden="1" customHeight="1" x14ac:dyDescent="0.45">
      <c r="A468" s="508">
        <f t="shared" si="7"/>
        <v>453</v>
      </c>
      <c r="B468" s="509"/>
      <c r="C468" s="1378"/>
      <c r="D468" s="1373"/>
      <c r="E468" s="1373"/>
      <c r="F468" s="1373"/>
      <c r="G468" s="1373"/>
      <c r="H468" s="1373"/>
      <c r="I468" s="1373"/>
      <c r="J468" s="1373"/>
      <c r="K468" s="1373"/>
      <c r="L468" s="1373"/>
      <c r="M468" s="1373"/>
      <c r="N468" s="1373"/>
      <c r="O468" s="1379"/>
      <c r="P468" s="341"/>
      <c r="Q468" s="340"/>
      <c r="R468" s="1373"/>
      <c r="S468" s="1373"/>
      <c r="T468" s="1373"/>
      <c r="U468" s="1373"/>
      <c r="V468" s="1373"/>
      <c r="W468" s="1373"/>
      <c r="X468" s="1373"/>
      <c r="Y468" s="1373"/>
      <c r="Z468" s="1373"/>
      <c r="AA468" s="1373"/>
      <c r="AB468" s="1373"/>
      <c r="AC468" s="1373"/>
      <c r="AD468" s="1373"/>
      <c r="AE468" s="1373"/>
      <c r="AF468" s="1373"/>
      <c r="AG468" s="1373"/>
      <c r="AH468" s="1373"/>
      <c r="AI468" s="805"/>
      <c r="AJ468" s="1370"/>
      <c r="AK468" s="1371"/>
      <c r="AL468" s="1371"/>
      <c r="AM468" s="1371"/>
      <c r="AN468" s="1371"/>
      <c r="AO468" s="1371"/>
      <c r="AP468" s="1372"/>
      <c r="AQ468" s="1375"/>
      <c r="AR468" s="1376"/>
      <c r="AS468" s="1376"/>
      <c r="AT468" s="1376"/>
      <c r="AU468" s="1376"/>
      <c r="AV468" s="1511"/>
    </row>
    <row r="469" spans="1:48" ht="25.05" hidden="1" customHeight="1" x14ac:dyDescent="0.45">
      <c r="A469" s="508">
        <f t="shared" si="7"/>
        <v>454</v>
      </c>
      <c r="B469" s="509"/>
      <c r="C469" s="1378"/>
      <c r="D469" s="1373"/>
      <c r="E469" s="1373"/>
      <c r="F469" s="1373"/>
      <c r="G469" s="1373"/>
      <c r="H469" s="1373"/>
      <c r="I469" s="1373"/>
      <c r="J469" s="1373"/>
      <c r="K469" s="1373"/>
      <c r="L469" s="1373"/>
      <c r="M469" s="1373"/>
      <c r="N469" s="1373"/>
      <c r="O469" s="1379"/>
      <c r="P469" s="341"/>
      <c r="Q469" s="340"/>
      <c r="R469" s="1373"/>
      <c r="S469" s="1373"/>
      <c r="T469" s="1373"/>
      <c r="U469" s="1373"/>
      <c r="V469" s="1373"/>
      <c r="W469" s="1373"/>
      <c r="X469" s="1373"/>
      <c r="Y469" s="1373"/>
      <c r="Z469" s="1373"/>
      <c r="AA469" s="1373"/>
      <c r="AB469" s="1373"/>
      <c r="AC469" s="1373"/>
      <c r="AD469" s="1373"/>
      <c r="AE469" s="1373"/>
      <c r="AF469" s="1373"/>
      <c r="AG469" s="1373"/>
      <c r="AH469" s="1373"/>
      <c r="AI469" s="805"/>
      <c r="AJ469" s="1370"/>
      <c r="AK469" s="1371"/>
      <c r="AL469" s="1371"/>
      <c r="AM469" s="1371"/>
      <c r="AN469" s="1371"/>
      <c r="AO469" s="1371"/>
      <c r="AP469" s="1372"/>
      <c r="AQ469" s="1375"/>
      <c r="AR469" s="1376"/>
      <c r="AS469" s="1376"/>
      <c r="AT469" s="1376"/>
      <c r="AU469" s="1376"/>
      <c r="AV469" s="1511"/>
    </row>
    <row r="470" spans="1:48" ht="25.05" hidden="1" customHeight="1" x14ac:dyDescent="0.45">
      <c r="A470" s="508">
        <f t="shared" si="7"/>
        <v>455</v>
      </c>
      <c r="B470" s="509"/>
      <c r="C470" s="1378"/>
      <c r="D470" s="1373"/>
      <c r="E470" s="1373"/>
      <c r="F470" s="1373"/>
      <c r="G470" s="1373"/>
      <c r="H470" s="1373"/>
      <c r="I470" s="1373"/>
      <c r="J470" s="1373"/>
      <c r="K470" s="1373"/>
      <c r="L470" s="1373"/>
      <c r="M470" s="1373"/>
      <c r="N470" s="1373"/>
      <c r="O470" s="1379"/>
      <c r="P470" s="341"/>
      <c r="Q470" s="340"/>
      <c r="R470" s="1373"/>
      <c r="S470" s="1373"/>
      <c r="T470" s="1373"/>
      <c r="U470" s="1373"/>
      <c r="V470" s="1373"/>
      <c r="W470" s="1373"/>
      <c r="X470" s="1373"/>
      <c r="Y470" s="1373"/>
      <c r="Z470" s="1373"/>
      <c r="AA470" s="1373"/>
      <c r="AB470" s="1373"/>
      <c r="AC470" s="1373"/>
      <c r="AD470" s="1373"/>
      <c r="AE470" s="1373"/>
      <c r="AF470" s="1373"/>
      <c r="AG470" s="1373"/>
      <c r="AH470" s="1373"/>
      <c r="AI470" s="805"/>
      <c r="AJ470" s="1370"/>
      <c r="AK470" s="1371"/>
      <c r="AL470" s="1371"/>
      <c r="AM470" s="1371"/>
      <c r="AN470" s="1371"/>
      <c r="AO470" s="1371"/>
      <c r="AP470" s="1372"/>
      <c r="AQ470" s="1375"/>
      <c r="AR470" s="1376"/>
      <c r="AS470" s="1376"/>
      <c r="AT470" s="1376"/>
      <c r="AU470" s="1376"/>
      <c r="AV470" s="1511"/>
    </row>
    <row r="471" spans="1:48" ht="25.05" hidden="1" customHeight="1" x14ac:dyDescent="0.45">
      <c r="A471" s="508">
        <f t="shared" si="7"/>
        <v>456</v>
      </c>
      <c r="B471" s="509"/>
      <c r="C471" s="1378"/>
      <c r="D471" s="1373"/>
      <c r="E471" s="1373"/>
      <c r="F471" s="1373"/>
      <c r="G471" s="1373"/>
      <c r="H471" s="1373"/>
      <c r="I471" s="1373"/>
      <c r="J471" s="1373"/>
      <c r="K471" s="1373"/>
      <c r="L471" s="1373"/>
      <c r="M471" s="1373"/>
      <c r="N471" s="1373"/>
      <c r="O471" s="1379"/>
      <c r="P471" s="341"/>
      <c r="Q471" s="340"/>
      <c r="R471" s="1373"/>
      <c r="S471" s="1373"/>
      <c r="T471" s="1373"/>
      <c r="U471" s="1373"/>
      <c r="V471" s="1373"/>
      <c r="W471" s="1373"/>
      <c r="X471" s="1373"/>
      <c r="Y471" s="1373"/>
      <c r="Z471" s="1373"/>
      <c r="AA471" s="1373"/>
      <c r="AB471" s="1373"/>
      <c r="AC471" s="1373"/>
      <c r="AD471" s="1373"/>
      <c r="AE471" s="1373"/>
      <c r="AF471" s="1373"/>
      <c r="AG471" s="1373"/>
      <c r="AH471" s="1373"/>
      <c r="AI471" s="805"/>
      <c r="AJ471" s="1370"/>
      <c r="AK471" s="1371"/>
      <c r="AL471" s="1371"/>
      <c r="AM471" s="1371"/>
      <c r="AN471" s="1371"/>
      <c r="AO471" s="1371"/>
      <c r="AP471" s="1372"/>
      <c r="AQ471" s="1375"/>
      <c r="AR471" s="1376"/>
      <c r="AS471" s="1376"/>
      <c r="AT471" s="1376"/>
      <c r="AU471" s="1376"/>
      <c r="AV471" s="1511"/>
    </row>
    <row r="472" spans="1:48" ht="25.05" hidden="1" customHeight="1" x14ac:dyDescent="0.45">
      <c r="A472" s="508">
        <f t="shared" si="7"/>
        <v>457</v>
      </c>
      <c r="B472" s="509"/>
      <c r="C472" s="1378"/>
      <c r="D472" s="1373"/>
      <c r="E472" s="1373"/>
      <c r="F472" s="1373"/>
      <c r="G472" s="1373"/>
      <c r="H472" s="1373"/>
      <c r="I472" s="1373"/>
      <c r="J472" s="1373"/>
      <c r="K472" s="1373"/>
      <c r="L472" s="1373"/>
      <c r="M472" s="1373"/>
      <c r="N472" s="1373"/>
      <c r="O472" s="1379"/>
      <c r="P472" s="341"/>
      <c r="Q472" s="340"/>
      <c r="R472" s="1373"/>
      <c r="S472" s="1373"/>
      <c r="T472" s="1373"/>
      <c r="U472" s="1373"/>
      <c r="V472" s="1373"/>
      <c r="W472" s="1373"/>
      <c r="X472" s="1373"/>
      <c r="Y472" s="1373"/>
      <c r="Z472" s="1373"/>
      <c r="AA472" s="1373"/>
      <c r="AB472" s="1373"/>
      <c r="AC472" s="1373"/>
      <c r="AD472" s="1373"/>
      <c r="AE472" s="1373"/>
      <c r="AF472" s="1373"/>
      <c r="AG472" s="1373"/>
      <c r="AH472" s="1373"/>
      <c r="AI472" s="805"/>
      <c r="AJ472" s="1370"/>
      <c r="AK472" s="1371"/>
      <c r="AL472" s="1371"/>
      <c r="AM472" s="1371"/>
      <c r="AN472" s="1371"/>
      <c r="AO472" s="1371"/>
      <c r="AP472" s="1372"/>
      <c r="AQ472" s="1375"/>
      <c r="AR472" s="1376"/>
      <c r="AS472" s="1376"/>
      <c r="AT472" s="1376"/>
      <c r="AU472" s="1376"/>
      <c r="AV472" s="1511"/>
    </row>
    <row r="473" spans="1:48" ht="25.05" hidden="1" customHeight="1" x14ac:dyDescent="0.45">
      <c r="A473" s="508">
        <f t="shared" si="7"/>
        <v>458</v>
      </c>
      <c r="B473" s="509"/>
      <c r="C473" s="1378"/>
      <c r="D473" s="1373"/>
      <c r="E473" s="1373"/>
      <c r="F473" s="1373"/>
      <c r="G473" s="1373"/>
      <c r="H473" s="1373"/>
      <c r="I473" s="1373"/>
      <c r="J473" s="1373"/>
      <c r="K473" s="1373"/>
      <c r="L473" s="1373"/>
      <c r="M473" s="1373"/>
      <c r="N473" s="1373"/>
      <c r="O473" s="1379"/>
      <c r="P473" s="341"/>
      <c r="Q473" s="340"/>
      <c r="R473" s="1373"/>
      <c r="S473" s="1373"/>
      <c r="T473" s="1373"/>
      <c r="U473" s="1373"/>
      <c r="V473" s="1373"/>
      <c r="W473" s="1373"/>
      <c r="X473" s="1373"/>
      <c r="Y473" s="1373"/>
      <c r="Z473" s="1373"/>
      <c r="AA473" s="1373"/>
      <c r="AB473" s="1373"/>
      <c r="AC473" s="1373"/>
      <c r="AD473" s="1373"/>
      <c r="AE473" s="1373"/>
      <c r="AF473" s="1373"/>
      <c r="AG473" s="1373"/>
      <c r="AH473" s="1373"/>
      <c r="AI473" s="805"/>
      <c r="AJ473" s="1370"/>
      <c r="AK473" s="1371"/>
      <c r="AL473" s="1371"/>
      <c r="AM473" s="1371"/>
      <c r="AN473" s="1371"/>
      <c r="AO473" s="1371"/>
      <c r="AP473" s="1372"/>
      <c r="AQ473" s="1375"/>
      <c r="AR473" s="1376"/>
      <c r="AS473" s="1376"/>
      <c r="AT473" s="1376"/>
      <c r="AU473" s="1376"/>
      <c r="AV473" s="1511"/>
    </row>
    <row r="474" spans="1:48" ht="25.05" hidden="1" customHeight="1" x14ac:dyDescent="0.45">
      <c r="A474" s="508">
        <f t="shared" si="7"/>
        <v>459</v>
      </c>
      <c r="B474" s="509"/>
      <c r="C474" s="1378"/>
      <c r="D474" s="1373"/>
      <c r="E474" s="1373"/>
      <c r="F474" s="1373"/>
      <c r="G474" s="1373"/>
      <c r="H474" s="1373"/>
      <c r="I474" s="1373"/>
      <c r="J474" s="1373"/>
      <c r="K474" s="1373"/>
      <c r="L474" s="1373"/>
      <c r="M474" s="1373"/>
      <c r="N474" s="1373"/>
      <c r="O474" s="1379"/>
      <c r="P474" s="341"/>
      <c r="Q474" s="340"/>
      <c r="R474" s="1373"/>
      <c r="S474" s="1373"/>
      <c r="T474" s="1373"/>
      <c r="U474" s="1373"/>
      <c r="V474" s="1373"/>
      <c r="W474" s="1373"/>
      <c r="X474" s="1373"/>
      <c r="Y474" s="1373"/>
      <c r="Z474" s="1373"/>
      <c r="AA474" s="1373"/>
      <c r="AB474" s="1373"/>
      <c r="AC474" s="1373"/>
      <c r="AD474" s="1373"/>
      <c r="AE474" s="1373"/>
      <c r="AF474" s="1373"/>
      <c r="AG474" s="1373"/>
      <c r="AH474" s="1373"/>
      <c r="AI474" s="805"/>
      <c r="AJ474" s="1370"/>
      <c r="AK474" s="1371"/>
      <c r="AL474" s="1371"/>
      <c r="AM474" s="1371"/>
      <c r="AN474" s="1371"/>
      <c r="AO474" s="1371"/>
      <c r="AP474" s="1372"/>
      <c r="AQ474" s="1375"/>
      <c r="AR474" s="1376"/>
      <c r="AS474" s="1376"/>
      <c r="AT474" s="1376"/>
      <c r="AU474" s="1376"/>
      <c r="AV474" s="1511"/>
    </row>
    <row r="475" spans="1:48" ht="25.05" hidden="1" customHeight="1" x14ac:dyDescent="0.45">
      <c r="A475" s="508">
        <f t="shared" si="7"/>
        <v>460</v>
      </c>
      <c r="B475" s="509"/>
      <c r="C475" s="1378"/>
      <c r="D475" s="1373"/>
      <c r="E475" s="1373"/>
      <c r="F475" s="1373"/>
      <c r="G475" s="1373"/>
      <c r="H475" s="1373"/>
      <c r="I475" s="1373"/>
      <c r="J475" s="1373"/>
      <c r="K475" s="1373"/>
      <c r="L475" s="1373"/>
      <c r="M475" s="1373"/>
      <c r="N475" s="1373"/>
      <c r="O475" s="1379"/>
      <c r="P475" s="341"/>
      <c r="Q475" s="340"/>
      <c r="R475" s="1373"/>
      <c r="S475" s="1373"/>
      <c r="T475" s="1373"/>
      <c r="U475" s="1373"/>
      <c r="V475" s="1373"/>
      <c r="W475" s="1373"/>
      <c r="X475" s="1373"/>
      <c r="Y475" s="1373"/>
      <c r="Z475" s="1373"/>
      <c r="AA475" s="1373"/>
      <c r="AB475" s="1373"/>
      <c r="AC475" s="1373"/>
      <c r="AD475" s="1373"/>
      <c r="AE475" s="1373"/>
      <c r="AF475" s="1373"/>
      <c r="AG475" s="1373"/>
      <c r="AH475" s="1373"/>
      <c r="AI475" s="805"/>
      <c r="AJ475" s="1370"/>
      <c r="AK475" s="1371"/>
      <c r="AL475" s="1371"/>
      <c r="AM475" s="1371"/>
      <c r="AN475" s="1371"/>
      <c r="AO475" s="1371"/>
      <c r="AP475" s="1372"/>
      <c r="AQ475" s="1375"/>
      <c r="AR475" s="1376"/>
      <c r="AS475" s="1376"/>
      <c r="AT475" s="1376"/>
      <c r="AU475" s="1376"/>
      <c r="AV475" s="1511"/>
    </row>
    <row r="476" spans="1:48" ht="25.05" hidden="1" customHeight="1" x14ac:dyDescent="0.45">
      <c r="A476" s="508">
        <f t="shared" si="7"/>
        <v>461</v>
      </c>
      <c r="B476" s="509"/>
      <c r="C476" s="1378"/>
      <c r="D476" s="1373"/>
      <c r="E476" s="1373"/>
      <c r="F476" s="1373"/>
      <c r="G476" s="1373"/>
      <c r="H476" s="1373"/>
      <c r="I476" s="1373"/>
      <c r="J476" s="1373"/>
      <c r="K476" s="1373"/>
      <c r="L476" s="1373"/>
      <c r="M476" s="1373"/>
      <c r="N476" s="1373"/>
      <c r="O476" s="1379"/>
      <c r="P476" s="341"/>
      <c r="Q476" s="340"/>
      <c r="R476" s="1373"/>
      <c r="S476" s="1373"/>
      <c r="T476" s="1373"/>
      <c r="U476" s="1373"/>
      <c r="V476" s="1373"/>
      <c r="W476" s="1373"/>
      <c r="X476" s="1373"/>
      <c r="Y476" s="1373"/>
      <c r="Z476" s="1373"/>
      <c r="AA476" s="1373"/>
      <c r="AB476" s="1373"/>
      <c r="AC476" s="1373"/>
      <c r="AD476" s="1373"/>
      <c r="AE476" s="1373"/>
      <c r="AF476" s="1373"/>
      <c r="AG476" s="1373"/>
      <c r="AH476" s="1373"/>
      <c r="AI476" s="805"/>
      <c r="AJ476" s="1370"/>
      <c r="AK476" s="1371"/>
      <c r="AL476" s="1371"/>
      <c r="AM476" s="1371"/>
      <c r="AN476" s="1371"/>
      <c r="AO476" s="1371"/>
      <c r="AP476" s="1372"/>
      <c r="AQ476" s="1375"/>
      <c r="AR476" s="1376"/>
      <c r="AS476" s="1376"/>
      <c r="AT476" s="1376"/>
      <c r="AU476" s="1376"/>
      <c r="AV476" s="1511"/>
    </row>
    <row r="477" spans="1:48" ht="25.05" hidden="1" customHeight="1" x14ac:dyDescent="0.45">
      <c r="A477" s="508">
        <f t="shared" si="7"/>
        <v>462</v>
      </c>
      <c r="B477" s="509"/>
      <c r="C477" s="1378"/>
      <c r="D477" s="1373"/>
      <c r="E477" s="1373"/>
      <c r="F477" s="1373"/>
      <c r="G477" s="1373"/>
      <c r="H477" s="1373"/>
      <c r="I477" s="1373"/>
      <c r="J477" s="1373"/>
      <c r="K477" s="1373"/>
      <c r="L477" s="1373"/>
      <c r="M477" s="1373"/>
      <c r="N477" s="1373"/>
      <c r="O477" s="1379"/>
      <c r="P477" s="341"/>
      <c r="Q477" s="340"/>
      <c r="R477" s="1373"/>
      <c r="S477" s="1373"/>
      <c r="T477" s="1373"/>
      <c r="U477" s="1373"/>
      <c r="V477" s="1373"/>
      <c r="W477" s="1373"/>
      <c r="X477" s="1373"/>
      <c r="Y477" s="1373"/>
      <c r="Z477" s="1373"/>
      <c r="AA477" s="1373"/>
      <c r="AB477" s="1373"/>
      <c r="AC477" s="1373"/>
      <c r="AD477" s="1373"/>
      <c r="AE477" s="1373"/>
      <c r="AF477" s="1373"/>
      <c r="AG477" s="1373"/>
      <c r="AH477" s="1373"/>
      <c r="AI477" s="805"/>
      <c r="AJ477" s="1370"/>
      <c r="AK477" s="1371"/>
      <c r="AL477" s="1371"/>
      <c r="AM477" s="1371"/>
      <c r="AN477" s="1371"/>
      <c r="AO477" s="1371"/>
      <c r="AP477" s="1372"/>
      <c r="AQ477" s="1375"/>
      <c r="AR477" s="1376"/>
      <c r="AS477" s="1376"/>
      <c r="AT477" s="1376"/>
      <c r="AU477" s="1376"/>
      <c r="AV477" s="1511"/>
    </row>
    <row r="478" spans="1:48" ht="25.05" hidden="1" customHeight="1" x14ac:dyDescent="0.45">
      <c r="A478" s="508">
        <f t="shared" si="7"/>
        <v>463</v>
      </c>
      <c r="B478" s="509"/>
      <c r="C478" s="1378"/>
      <c r="D478" s="1373"/>
      <c r="E478" s="1373"/>
      <c r="F478" s="1373"/>
      <c r="G478" s="1373"/>
      <c r="H478" s="1373"/>
      <c r="I478" s="1373"/>
      <c r="J478" s="1373"/>
      <c r="K478" s="1373"/>
      <c r="L478" s="1373"/>
      <c r="M478" s="1373"/>
      <c r="N478" s="1373"/>
      <c r="O478" s="1379"/>
      <c r="P478" s="341"/>
      <c r="Q478" s="340"/>
      <c r="R478" s="1373"/>
      <c r="S478" s="1373"/>
      <c r="T478" s="1373"/>
      <c r="U478" s="1373"/>
      <c r="V478" s="1373"/>
      <c r="W478" s="1373"/>
      <c r="X478" s="1373"/>
      <c r="Y478" s="1373"/>
      <c r="Z478" s="1373"/>
      <c r="AA478" s="1373"/>
      <c r="AB478" s="1373"/>
      <c r="AC478" s="1373"/>
      <c r="AD478" s="1373"/>
      <c r="AE478" s="1373"/>
      <c r="AF478" s="1373"/>
      <c r="AG478" s="1373"/>
      <c r="AH478" s="1373"/>
      <c r="AI478" s="805"/>
      <c r="AJ478" s="1370"/>
      <c r="AK478" s="1371"/>
      <c r="AL478" s="1371"/>
      <c r="AM478" s="1371"/>
      <c r="AN478" s="1371"/>
      <c r="AO478" s="1371"/>
      <c r="AP478" s="1372"/>
      <c r="AQ478" s="1375"/>
      <c r="AR478" s="1376"/>
      <c r="AS478" s="1376"/>
      <c r="AT478" s="1376"/>
      <c r="AU478" s="1376"/>
      <c r="AV478" s="1511"/>
    </row>
    <row r="479" spans="1:48" ht="25.05" hidden="1" customHeight="1" x14ac:dyDescent="0.45">
      <c r="A479" s="508">
        <f t="shared" si="7"/>
        <v>464</v>
      </c>
      <c r="B479" s="509"/>
      <c r="C479" s="1378"/>
      <c r="D479" s="1373"/>
      <c r="E479" s="1373"/>
      <c r="F479" s="1373"/>
      <c r="G479" s="1373"/>
      <c r="H479" s="1373"/>
      <c r="I479" s="1373"/>
      <c r="J479" s="1373"/>
      <c r="K479" s="1373"/>
      <c r="L479" s="1373"/>
      <c r="M479" s="1373"/>
      <c r="N479" s="1373"/>
      <c r="O479" s="1379"/>
      <c r="P479" s="341"/>
      <c r="Q479" s="340"/>
      <c r="R479" s="1373"/>
      <c r="S479" s="1373"/>
      <c r="T479" s="1373"/>
      <c r="U479" s="1373"/>
      <c r="V479" s="1373"/>
      <c r="W479" s="1373"/>
      <c r="X479" s="1373"/>
      <c r="Y479" s="1373"/>
      <c r="Z479" s="1373"/>
      <c r="AA479" s="1373"/>
      <c r="AB479" s="1373"/>
      <c r="AC479" s="1373"/>
      <c r="AD479" s="1373"/>
      <c r="AE479" s="1373"/>
      <c r="AF479" s="1373"/>
      <c r="AG479" s="1373"/>
      <c r="AH479" s="1373"/>
      <c r="AI479" s="805"/>
      <c r="AJ479" s="1370"/>
      <c r="AK479" s="1371"/>
      <c r="AL479" s="1371"/>
      <c r="AM479" s="1371"/>
      <c r="AN479" s="1371"/>
      <c r="AO479" s="1371"/>
      <c r="AP479" s="1372"/>
      <c r="AQ479" s="1375"/>
      <c r="AR479" s="1376"/>
      <c r="AS479" s="1376"/>
      <c r="AT479" s="1376"/>
      <c r="AU479" s="1376"/>
      <c r="AV479" s="1511"/>
    </row>
    <row r="480" spans="1:48" ht="25.05" hidden="1" customHeight="1" x14ac:dyDescent="0.45">
      <c r="A480" s="508">
        <f t="shared" si="7"/>
        <v>465</v>
      </c>
      <c r="B480" s="509"/>
      <c r="C480" s="1378"/>
      <c r="D480" s="1373"/>
      <c r="E480" s="1373"/>
      <c r="F480" s="1373"/>
      <c r="G480" s="1373"/>
      <c r="H480" s="1373"/>
      <c r="I480" s="1373"/>
      <c r="J480" s="1373"/>
      <c r="K480" s="1373"/>
      <c r="L480" s="1373"/>
      <c r="M480" s="1373"/>
      <c r="N480" s="1373"/>
      <c r="O480" s="1379"/>
      <c r="P480" s="341"/>
      <c r="Q480" s="340"/>
      <c r="R480" s="1373"/>
      <c r="S480" s="1373"/>
      <c r="T480" s="1373"/>
      <c r="U480" s="1373"/>
      <c r="V480" s="1373"/>
      <c r="W480" s="1373"/>
      <c r="X480" s="1373"/>
      <c r="Y480" s="1373"/>
      <c r="Z480" s="1373"/>
      <c r="AA480" s="1373"/>
      <c r="AB480" s="1373"/>
      <c r="AC480" s="1373"/>
      <c r="AD480" s="1373"/>
      <c r="AE480" s="1373"/>
      <c r="AF480" s="1373"/>
      <c r="AG480" s="1373"/>
      <c r="AH480" s="1373"/>
      <c r="AI480" s="805"/>
      <c r="AJ480" s="1370"/>
      <c r="AK480" s="1371"/>
      <c r="AL480" s="1371"/>
      <c r="AM480" s="1371"/>
      <c r="AN480" s="1371"/>
      <c r="AO480" s="1371"/>
      <c r="AP480" s="1372"/>
      <c r="AQ480" s="1375"/>
      <c r="AR480" s="1376"/>
      <c r="AS480" s="1376"/>
      <c r="AT480" s="1376"/>
      <c r="AU480" s="1376"/>
      <c r="AV480" s="1511"/>
    </row>
    <row r="481" spans="1:48" ht="25.05" hidden="1" customHeight="1" x14ac:dyDescent="0.45">
      <c r="A481" s="508">
        <f t="shared" si="7"/>
        <v>466</v>
      </c>
      <c r="B481" s="509"/>
      <c r="C481" s="1378"/>
      <c r="D481" s="1373"/>
      <c r="E481" s="1373"/>
      <c r="F481" s="1373"/>
      <c r="G481" s="1373"/>
      <c r="H481" s="1373"/>
      <c r="I481" s="1373"/>
      <c r="J481" s="1373"/>
      <c r="K481" s="1373"/>
      <c r="L481" s="1373"/>
      <c r="M481" s="1373"/>
      <c r="N481" s="1373"/>
      <c r="O481" s="1379"/>
      <c r="P481" s="341"/>
      <c r="Q481" s="340"/>
      <c r="R481" s="1373"/>
      <c r="S481" s="1373"/>
      <c r="T481" s="1373"/>
      <c r="U481" s="1373"/>
      <c r="V481" s="1373"/>
      <c r="W481" s="1373"/>
      <c r="X481" s="1373"/>
      <c r="Y481" s="1373"/>
      <c r="Z481" s="1373"/>
      <c r="AA481" s="1373"/>
      <c r="AB481" s="1373"/>
      <c r="AC481" s="1373"/>
      <c r="AD481" s="1373"/>
      <c r="AE481" s="1373"/>
      <c r="AF481" s="1373"/>
      <c r="AG481" s="1373"/>
      <c r="AH481" s="1373"/>
      <c r="AI481" s="805"/>
      <c r="AJ481" s="1370"/>
      <c r="AK481" s="1371"/>
      <c r="AL481" s="1371"/>
      <c r="AM481" s="1371"/>
      <c r="AN481" s="1371"/>
      <c r="AO481" s="1371"/>
      <c r="AP481" s="1372"/>
      <c r="AQ481" s="1375"/>
      <c r="AR481" s="1376"/>
      <c r="AS481" s="1376"/>
      <c r="AT481" s="1376"/>
      <c r="AU481" s="1376"/>
      <c r="AV481" s="1511"/>
    </row>
    <row r="482" spans="1:48" ht="25.05" hidden="1" customHeight="1" x14ac:dyDescent="0.45">
      <c r="A482" s="508">
        <f t="shared" si="7"/>
        <v>467</v>
      </c>
      <c r="B482" s="509"/>
      <c r="C482" s="1378"/>
      <c r="D482" s="1373"/>
      <c r="E482" s="1373"/>
      <c r="F482" s="1373"/>
      <c r="G482" s="1373"/>
      <c r="H482" s="1373"/>
      <c r="I482" s="1373"/>
      <c r="J482" s="1373"/>
      <c r="K482" s="1373"/>
      <c r="L482" s="1373"/>
      <c r="M482" s="1373"/>
      <c r="N482" s="1373"/>
      <c r="O482" s="1379"/>
      <c r="P482" s="341"/>
      <c r="Q482" s="340"/>
      <c r="R482" s="1373"/>
      <c r="S482" s="1373"/>
      <c r="T482" s="1373"/>
      <c r="U482" s="1373"/>
      <c r="V482" s="1373"/>
      <c r="W482" s="1373"/>
      <c r="X482" s="1373"/>
      <c r="Y482" s="1373"/>
      <c r="Z482" s="1373"/>
      <c r="AA482" s="1373"/>
      <c r="AB482" s="1373"/>
      <c r="AC482" s="1373"/>
      <c r="AD482" s="1373"/>
      <c r="AE482" s="1373"/>
      <c r="AF482" s="1373"/>
      <c r="AG482" s="1373"/>
      <c r="AH482" s="1373"/>
      <c r="AI482" s="805"/>
      <c r="AJ482" s="1370"/>
      <c r="AK482" s="1371"/>
      <c r="AL482" s="1371"/>
      <c r="AM482" s="1371"/>
      <c r="AN482" s="1371"/>
      <c r="AO482" s="1371"/>
      <c r="AP482" s="1372"/>
      <c r="AQ482" s="1375"/>
      <c r="AR482" s="1376"/>
      <c r="AS482" s="1376"/>
      <c r="AT482" s="1376"/>
      <c r="AU482" s="1376"/>
      <c r="AV482" s="1511"/>
    </row>
    <row r="483" spans="1:48" ht="25.05" hidden="1" customHeight="1" x14ac:dyDescent="0.45">
      <c r="A483" s="508">
        <f t="shared" si="7"/>
        <v>468</v>
      </c>
      <c r="B483" s="509"/>
      <c r="C483" s="1378"/>
      <c r="D483" s="1373"/>
      <c r="E483" s="1373"/>
      <c r="F483" s="1373"/>
      <c r="G483" s="1373"/>
      <c r="H483" s="1373"/>
      <c r="I483" s="1373"/>
      <c r="J483" s="1373"/>
      <c r="K483" s="1373"/>
      <c r="L483" s="1373"/>
      <c r="M483" s="1373"/>
      <c r="N483" s="1373"/>
      <c r="O483" s="1379"/>
      <c r="P483" s="341"/>
      <c r="Q483" s="340"/>
      <c r="R483" s="1373"/>
      <c r="S483" s="1373"/>
      <c r="T483" s="1373"/>
      <c r="U483" s="1373"/>
      <c r="V483" s="1373"/>
      <c r="W483" s="1373"/>
      <c r="X483" s="1373"/>
      <c r="Y483" s="1373"/>
      <c r="Z483" s="1373"/>
      <c r="AA483" s="1373"/>
      <c r="AB483" s="1373"/>
      <c r="AC483" s="1373"/>
      <c r="AD483" s="1373"/>
      <c r="AE483" s="1373"/>
      <c r="AF483" s="1373"/>
      <c r="AG483" s="1373"/>
      <c r="AH483" s="1373"/>
      <c r="AI483" s="805"/>
      <c r="AJ483" s="1370"/>
      <c r="AK483" s="1371"/>
      <c r="AL483" s="1371"/>
      <c r="AM483" s="1371"/>
      <c r="AN483" s="1371"/>
      <c r="AO483" s="1371"/>
      <c r="AP483" s="1372"/>
      <c r="AQ483" s="1375"/>
      <c r="AR483" s="1376"/>
      <c r="AS483" s="1376"/>
      <c r="AT483" s="1376"/>
      <c r="AU483" s="1376"/>
      <c r="AV483" s="1511"/>
    </row>
    <row r="484" spans="1:48" ht="25.05" hidden="1" customHeight="1" x14ac:dyDescent="0.45">
      <c r="A484" s="508">
        <f t="shared" si="7"/>
        <v>469</v>
      </c>
      <c r="B484" s="509"/>
      <c r="C484" s="1378"/>
      <c r="D484" s="1373"/>
      <c r="E484" s="1373"/>
      <c r="F484" s="1373"/>
      <c r="G484" s="1373"/>
      <c r="H484" s="1373"/>
      <c r="I484" s="1373"/>
      <c r="J484" s="1373"/>
      <c r="K484" s="1373"/>
      <c r="L484" s="1373"/>
      <c r="M484" s="1373"/>
      <c r="N484" s="1373"/>
      <c r="O484" s="1379"/>
      <c r="P484" s="341"/>
      <c r="Q484" s="340"/>
      <c r="R484" s="1373"/>
      <c r="S484" s="1373"/>
      <c r="T484" s="1373"/>
      <c r="U484" s="1373"/>
      <c r="V484" s="1373"/>
      <c r="W484" s="1373"/>
      <c r="X484" s="1373"/>
      <c r="Y484" s="1373"/>
      <c r="Z484" s="1373"/>
      <c r="AA484" s="1373"/>
      <c r="AB484" s="1373"/>
      <c r="AC484" s="1373"/>
      <c r="AD484" s="1373"/>
      <c r="AE484" s="1373"/>
      <c r="AF484" s="1373"/>
      <c r="AG484" s="1373"/>
      <c r="AH484" s="1373"/>
      <c r="AI484" s="805"/>
      <c r="AJ484" s="1370"/>
      <c r="AK484" s="1371"/>
      <c r="AL484" s="1371"/>
      <c r="AM484" s="1371"/>
      <c r="AN484" s="1371"/>
      <c r="AO484" s="1371"/>
      <c r="AP484" s="1372"/>
      <c r="AQ484" s="1375"/>
      <c r="AR484" s="1376"/>
      <c r="AS484" s="1376"/>
      <c r="AT484" s="1376"/>
      <c r="AU484" s="1376"/>
      <c r="AV484" s="1511"/>
    </row>
    <row r="485" spans="1:48" ht="25.05" hidden="1" customHeight="1" x14ac:dyDescent="0.45">
      <c r="A485" s="508">
        <f t="shared" si="7"/>
        <v>470</v>
      </c>
      <c r="B485" s="509"/>
      <c r="C485" s="1378"/>
      <c r="D485" s="1373"/>
      <c r="E485" s="1373"/>
      <c r="F485" s="1373"/>
      <c r="G485" s="1373"/>
      <c r="H485" s="1373"/>
      <c r="I485" s="1373"/>
      <c r="J485" s="1373"/>
      <c r="K485" s="1373"/>
      <c r="L485" s="1373"/>
      <c r="M485" s="1373"/>
      <c r="N485" s="1373"/>
      <c r="O485" s="1379"/>
      <c r="P485" s="341"/>
      <c r="Q485" s="340"/>
      <c r="R485" s="1373"/>
      <c r="S485" s="1373"/>
      <c r="T485" s="1373"/>
      <c r="U485" s="1373"/>
      <c r="V485" s="1373"/>
      <c r="W485" s="1373"/>
      <c r="X485" s="1373"/>
      <c r="Y485" s="1373"/>
      <c r="Z485" s="1373"/>
      <c r="AA485" s="1373"/>
      <c r="AB485" s="1373"/>
      <c r="AC485" s="1373"/>
      <c r="AD485" s="1373"/>
      <c r="AE485" s="1373"/>
      <c r="AF485" s="1373"/>
      <c r="AG485" s="1373"/>
      <c r="AH485" s="1373"/>
      <c r="AI485" s="805"/>
      <c r="AJ485" s="1370"/>
      <c r="AK485" s="1371"/>
      <c r="AL485" s="1371"/>
      <c r="AM485" s="1371"/>
      <c r="AN485" s="1371"/>
      <c r="AO485" s="1371"/>
      <c r="AP485" s="1372"/>
      <c r="AQ485" s="1375"/>
      <c r="AR485" s="1376"/>
      <c r="AS485" s="1376"/>
      <c r="AT485" s="1376"/>
      <c r="AU485" s="1376"/>
      <c r="AV485" s="1511"/>
    </row>
    <row r="486" spans="1:48" ht="25.05" hidden="1" customHeight="1" x14ac:dyDescent="0.45">
      <c r="A486" s="508">
        <f t="shared" si="7"/>
        <v>471</v>
      </c>
      <c r="B486" s="509"/>
      <c r="C486" s="1378"/>
      <c r="D486" s="1373"/>
      <c r="E486" s="1373"/>
      <c r="F486" s="1373"/>
      <c r="G486" s="1373"/>
      <c r="H486" s="1373"/>
      <c r="I486" s="1373"/>
      <c r="J486" s="1373"/>
      <c r="K486" s="1373"/>
      <c r="L486" s="1373"/>
      <c r="M486" s="1373"/>
      <c r="N486" s="1373"/>
      <c r="O486" s="1379"/>
      <c r="P486" s="341"/>
      <c r="Q486" s="340"/>
      <c r="R486" s="1373"/>
      <c r="S486" s="1373"/>
      <c r="T486" s="1373"/>
      <c r="U486" s="1373"/>
      <c r="V486" s="1373"/>
      <c r="W486" s="1373"/>
      <c r="X486" s="1373"/>
      <c r="Y486" s="1373"/>
      <c r="Z486" s="1373"/>
      <c r="AA486" s="1373"/>
      <c r="AB486" s="1373"/>
      <c r="AC486" s="1373"/>
      <c r="AD486" s="1373"/>
      <c r="AE486" s="1373"/>
      <c r="AF486" s="1373"/>
      <c r="AG486" s="1373"/>
      <c r="AH486" s="1373"/>
      <c r="AI486" s="805"/>
      <c r="AJ486" s="1370"/>
      <c r="AK486" s="1371"/>
      <c r="AL486" s="1371"/>
      <c r="AM486" s="1371"/>
      <c r="AN486" s="1371"/>
      <c r="AO486" s="1371"/>
      <c r="AP486" s="1372"/>
      <c r="AQ486" s="1375"/>
      <c r="AR486" s="1376"/>
      <c r="AS486" s="1376"/>
      <c r="AT486" s="1376"/>
      <c r="AU486" s="1376"/>
      <c r="AV486" s="1511"/>
    </row>
    <row r="487" spans="1:48" ht="25.05" hidden="1" customHeight="1" x14ac:dyDescent="0.45">
      <c r="A487" s="508">
        <f t="shared" si="7"/>
        <v>472</v>
      </c>
      <c r="B487" s="509"/>
      <c r="C487" s="1378"/>
      <c r="D487" s="1373"/>
      <c r="E487" s="1373"/>
      <c r="F487" s="1373"/>
      <c r="G487" s="1373"/>
      <c r="H487" s="1373"/>
      <c r="I487" s="1373"/>
      <c r="J487" s="1373"/>
      <c r="K487" s="1373"/>
      <c r="L487" s="1373"/>
      <c r="M487" s="1373"/>
      <c r="N487" s="1373"/>
      <c r="O487" s="1379"/>
      <c r="P487" s="341"/>
      <c r="Q487" s="340"/>
      <c r="R487" s="1373"/>
      <c r="S487" s="1373"/>
      <c r="T487" s="1373"/>
      <c r="U487" s="1373"/>
      <c r="V487" s="1373"/>
      <c r="W487" s="1373"/>
      <c r="X487" s="1373"/>
      <c r="Y487" s="1373"/>
      <c r="Z487" s="1373"/>
      <c r="AA487" s="1373"/>
      <c r="AB487" s="1373"/>
      <c r="AC487" s="1373"/>
      <c r="AD487" s="1373"/>
      <c r="AE487" s="1373"/>
      <c r="AF487" s="1373"/>
      <c r="AG487" s="1373"/>
      <c r="AH487" s="1373"/>
      <c r="AI487" s="805"/>
      <c r="AJ487" s="1370"/>
      <c r="AK487" s="1371"/>
      <c r="AL487" s="1371"/>
      <c r="AM487" s="1371"/>
      <c r="AN487" s="1371"/>
      <c r="AO487" s="1371"/>
      <c r="AP487" s="1372"/>
      <c r="AQ487" s="1375"/>
      <c r="AR487" s="1376"/>
      <c r="AS487" s="1376"/>
      <c r="AT487" s="1376"/>
      <c r="AU487" s="1376"/>
      <c r="AV487" s="1511"/>
    </row>
    <row r="488" spans="1:48" ht="25.05" hidden="1" customHeight="1" x14ac:dyDescent="0.45">
      <c r="A488" s="508">
        <f t="shared" si="7"/>
        <v>473</v>
      </c>
      <c r="B488" s="509"/>
      <c r="C488" s="1378"/>
      <c r="D488" s="1373"/>
      <c r="E488" s="1373"/>
      <c r="F488" s="1373"/>
      <c r="G488" s="1373"/>
      <c r="H488" s="1373"/>
      <c r="I488" s="1373"/>
      <c r="J488" s="1373"/>
      <c r="K488" s="1373"/>
      <c r="L488" s="1373"/>
      <c r="M488" s="1373"/>
      <c r="N488" s="1373"/>
      <c r="O488" s="1379"/>
      <c r="P488" s="341"/>
      <c r="Q488" s="340"/>
      <c r="R488" s="1373"/>
      <c r="S488" s="1373"/>
      <c r="T488" s="1373"/>
      <c r="U488" s="1373"/>
      <c r="V488" s="1373"/>
      <c r="W488" s="1373"/>
      <c r="X488" s="1373"/>
      <c r="Y488" s="1373"/>
      <c r="Z488" s="1373"/>
      <c r="AA488" s="1373"/>
      <c r="AB488" s="1373"/>
      <c r="AC488" s="1373"/>
      <c r="AD488" s="1373"/>
      <c r="AE488" s="1373"/>
      <c r="AF488" s="1373"/>
      <c r="AG488" s="1373"/>
      <c r="AH488" s="1373"/>
      <c r="AI488" s="805"/>
      <c r="AJ488" s="1370"/>
      <c r="AK488" s="1371"/>
      <c r="AL488" s="1371"/>
      <c r="AM488" s="1371"/>
      <c r="AN488" s="1371"/>
      <c r="AO488" s="1371"/>
      <c r="AP488" s="1372"/>
      <c r="AQ488" s="1375"/>
      <c r="AR488" s="1376"/>
      <c r="AS488" s="1376"/>
      <c r="AT488" s="1376"/>
      <c r="AU488" s="1376"/>
      <c r="AV488" s="1511"/>
    </row>
    <row r="489" spans="1:48" ht="25.05" hidden="1" customHeight="1" x14ac:dyDescent="0.45">
      <c r="A489" s="508">
        <f t="shared" si="7"/>
        <v>474</v>
      </c>
      <c r="B489" s="509"/>
      <c r="C489" s="1378"/>
      <c r="D489" s="1373"/>
      <c r="E489" s="1373"/>
      <c r="F489" s="1373"/>
      <c r="G489" s="1373"/>
      <c r="H489" s="1373"/>
      <c r="I489" s="1373"/>
      <c r="J489" s="1373"/>
      <c r="K489" s="1373"/>
      <c r="L489" s="1373"/>
      <c r="M489" s="1373"/>
      <c r="N489" s="1373"/>
      <c r="O489" s="1379"/>
      <c r="P489" s="341"/>
      <c r="Q489" s="340"/>
      <c r="R489" s="1373"/>
      <c r="S489" s="1373"/>
      <c r="T489" s="1373"/>
      <c r="U489" s="1373"/>
      <c r="V489" s="1373"/>
      <c r="W489" s="1373"/>
      <c r="X489" s="1373"/>
      <c r="Y489" s="1373"/>
      <c r="Z489" s="1373"/>
      <c r="AA489" s="1373"/>
      <c r="AB489" s="1373"/>
      <c r="AC489" s="1373"/>
      <c r="AD489" s="1373"/>
      <c r="AE489" s="1373"/>
      <c r="AF489" s="1373"/>
      <c r="AG489" s="1373"/>
      <c r="AH489" s="1373"/>
      <c r="AI489" s="805"/>
      <c r="AJ489" s="1370"/>
      <c r="AK489" s="1371"/>
      <c r="AL489" s="1371"/>
      <c r="AM489" s="1371"/>
      <c r="AN489" s="1371"/>
      <c r="AO489" s="1371"/>
      <c r="AP489" s="1372"/>
      <c r="AQ489" s="1375"/>
      <c r="AR489" s="1376"/>
      <c r="AS489" s="1376"/>
      <c r="AT489" s="1376"/>
      <c r="AU489" s="1376"/>
      <c r="AV489" s="1511"/>
    </row>
    <row r="490" spans="1:48" ht="25.05" hidden="1" customHeight="1" x14ac:dyDescent="0.45">
      <c r="A490" s="508">
        <f t="shared" si="7"/>
        <v>475</v>
      </c>
      <c r="B490" s="509"/>
      <c r="C490" s="1378"/>
      <c r="D490" s="1373"/>
      <c r="E490" s="1373"/>
      <c r="F490" s="1373"/>
      <c r="G490" s="1373"/>
      <c r="H490" s="1373"/>
      <c r="I490" s="1373"/>
      <c r="J490" s="1373"/>
      <c r="K490" s="1373"/>
      <c r="L490" s="1373"/>
      <c r="M490" s="1373"/>
      <c r="N490" s="1373"/>
      <c r="O490" s="1379"/>
      <c r="P490" s="341"/>
      <c r="Q490" s="340"/>
      <c r="R490" s="1373"/>
      <c r="S490" s="1373"/>
      <c r="T490" s="1373"/>
      <c r="U490" s="1373"/>
      <c r="V490" s="1373"/>
      <c r="W490" s="1373"/>
      <c r="X490" s="1373"/>
      <c r="Y490" s="1373"/>
      <c r="Z490" s="1373"/>
      <c r="AA490" s="1373"/>
      <c r="AB490" s="1373"/>
      <c r="AC490" s="1373"/>
      <c r="AD490" s="1373"/>
      <c r="AE490" s="1373"/>
      <c r="AF490" s="1373"/>
      <c r="AG490" s="1373"/>
      <c r="AH490" s="1373"/>
      <c r="AI490" s="805"/>
      <c r="AJ490" s="1370"/>
      <c r="AK490" s="1371"/>
      <c r="AL490" s="1371"/>
      <c r="AM490" s="1371"/>
      <c r="AN490" s="1371"/>
      <c r="AO490" s="1371"/>
      <c r="AP490" s="1372"/>
      <c r="AQ490" s="1375"/>
      <c r="AR490" s="1376"/>
      <c r="AS490" s="1376"/>
      <c r="AT490" s="1376"/>
      <c r="AU490" s="1376"/>
      <c r="AV490" s="1511"/>
    </row>
    <row r="491" spans="1:48" ht="25.05" hidden="1" customHeight="1" x14ac:dyDescent="0.45">
      <c r="A491" s="508">
        <f t="shared" si="7"/>
        <v>476</v>
      </c>
      <c r="B491" s="509"/>
      <c r="C491" s="1378"/>
      <c r="D491" s="1373"/>
      <c r="E491" s="1373"/>
      <c r="F491" s="1373"/>
      <c r="G491" s="1373"/>
      <c r="H491" s="1373"/>
      <c r="I491" s="1373"/>
      <c r="J491" s="1373"/>
      <c r="K491" s="1373"/>
      <c r="L491" s="1373"/>
      <c r="M491" s="1373"/>
      <c r="N491" s="1373"/>
      <c r="O491" s="1379"/>
      <c r="P491" s="341"/>
      <c r="Q491" s="340"/>
      <c r="R491" s="1373"/>
      <c r="S491" s="1373"/>
      <c r="T491" s="1373"/>
      <c r="U491" s="1373"/>
      <c r="V491" s="1373"/>
      <c r="W491" s="1373"/>
      <c r="X491" s="1373"/>
      <c r="Y491" s="1373"/>
      <c r="Z491" s="1373"/>
      <c r="AA491" s="1373"/>
      <c r="AB491" s="1373"/>
      <c r="AC491" s="1373"/>
      <c r="AD491" s="1373"/>
      <c r="AE491" s="1373"/>
      <c r="AF491" s="1373"/>
      <c r="AG491" s="1373"/>
      <c r="AH491" s="1373"/>
      <c r="AI491" s="805"/>
      <c r="AJ491" s="1370"/>
      <c r="AK491" s="1371"/>
      <c r="AL491" s="1371"/>
      <c r="AM491" s="1371"/>
      <c r="AN491" s="1371"/>
      <c r="AO491" s="1371"/>
      <c r="AP491" s="1372"/>
      <c r="AQ491" s="1375"/>
      <c r="AR491" s="1376"/>
      <c r="AS491" s="1376"/>
      <c r="AT491" s="1376"/>
      <c r="AU491" s="1376"/>
      <c r="AV491" s="1511"/>
    </row>
    <row r="492" spans="1:48" ht="25.05" hidden="1" customHeight="1" x14ac:dyDescent="0.45">
      <c r="A492" s="508">
        <f t="shared" si="7"/>
        <v>477</v>
      </c>
      <c r="B492" s="509"/>
      <c r="C492" s="1378"/>
      <c r="D492" s="1373"/>
      <c r="E492" s="1373"/>
      <c r="F492" s="1373"/>
      <c r="G492" s="1373"/>
      <c r="H492" s="1373"/>
      <c r="I492" s="1373"/>
      <c r="J492" s="1373"/>
      <c r="K492" s="1373"/>
      <c r="L492" s="1373"/>
      <c r="M492" s="1373"/>
      <c r="N492" s="1373"/>
      <c r="O492" s="1379"/>
      <c r="P492" s="341"/>
      <c r="Q492" s="340"/>
      <c r="R492" s="1373"/>
      <c r="S492" s="1373"/>
      <c r="T492" s="1373"/>
      <c r="U492" s="1373"/>
      <c r="V492" s="1373"/>
      <c r="W492" s="1373"/>
      <c r="X492" s="1373"/>
      <c r="Y492" s="1373"/>
      <c r="Z492" s="1373"/>
      <c r="AA492" s="1373"/>
      <c r="AB492" s="1373"/>
      <c r="AC492" s="1373"/>
      <c r="AD492" s="1373"/>
      <c r="AE492" s="1373"/>
      <c r="AF492" s="1373"/>
      <c r="AG492" s="1373"/>
      <c r="AH492" s="1373"/>
      <c r="AI492" s="805"/>
      <c r="AJ492" s="1370"/>
      <c r="AK492" s="1371"/>
      <c r="AL492" s="1371"/>
      <c r="AM492" s="1371"/>
      <c r="AN492" s="1371"/>
      <c r="AO492" s="1371"/>
      <c r="AP492" s="1372"/>
      <c r="AQ492" s="1375"/>
      <c r="AR492" s="1376"/>
      <c r="AS492" s="1376"/>
      <c r="AT492" s="1376"/>
      <c r="AU492" s="1376"/>
      <c r="AV492" s="1511"/>
    </row>
    <row r="493" spans="1:48" ht="25.05" hidden="1" customHeight="1" x14ac:dyDescent="0.45">
      <c r="A493" s="508">
        <f t="shared" si="7"/>
        <v>478</v>
      </c>
      <c r="B493" s="509"/>
      <c r="C493" s="1378"/>
      <c r="D493" s="1373"/>
      <c r="E493" s="1373"/>
      <c r="F493" s="1373"/>
      <c r="G493" s="1373"/>
      <c r="H493" s="1373"/>
      <c r="I493" s="1373"/>
      <c r="J493" s="1373"/>
      <c r="K493" s="1373"/>
      <c r="L493" s="1373"/>
      <c r="M493" s="1373"/>
      <c r="N493" s="1373"/>
      <c r="O493" s="1379"/>
      <c r="P493" s="341"/>
      <c r="Q493" s="340"/>
      <c r="R493" s="1373"/>
      <c r="S493" s="1373"/>
      <c r="T493" s="1373"/>
      <c r="U493" s="1373"/>
      <c r="V493" s="1373"/>
      <c r="W493" s="1373"/>
      <c r="X493" s="1373"/>
      <c r="Y493" s="1373"/>
      <c r="Z493" s="1373"/>
      <c r="AA493" s="1373"/>
      <c r="AB493" s="1373"/>
      <c r="AC493" s="1373"/>
      <c r="AD493" s="1373"/>
      <c r="AE493" s="1373"/>
      <c r="AF493" s="1373"/>
      <c r="AG493" s="1373"/>
      <c r="AH493" s="1373"/>
      <c r="AI493" s="805"/>
      <c r="AJ493" s="1370"/>
      <c r="AK493" s="1371"/>
      <c r="AL493" s="1371"/>
      <c r="AM493" s="1371"/>
      <c r="AN493" s="1371"/>
      <c r="AO493" s="1371"/>
      <c r="AP493" s="1372"/>
      <c r="AQ493" s="1375"/>
      <c r="AR493" s="1376"/>
      <c r="AS493" s="1376"/>
      <c r="AT493" s="1376"/>
      <c r="AU493" s="1376"/>
      <c r="AV493" s="1511"/>
    </row>
    <row r="494" spans="1:48" ht="25.05" hidden="1" customHeight="1" x14ac:dyDescent="0.45">
      <c r="A494" s="508">
        <f t="shared" si="7"/>
        <v>479</v>
      </c>
      <c r="B494" s="509"/>
      <c r="C494" s="1378"/>
      <c r="D494" s="1373"/>
      <c r="E494" s="1373"/>
      <c r="F494" s="1373"/>
      <c r="G494" s="1373"/>
      <c r="H494" s="1373"/>
      <c r="I494" s="1373"/>
      <c r="J494" s="1373"/>
      <c r="K494" s="1373"/>
      <c r="L494" s="1373"/>
      <c r="M494" s="1373"/>
      <c r="N494" s="1373"/>
      <c r="O494" s="1379"/>
      <c r="P494" s="341"/>
      <c r="Q494" s="340"/>
      <c r="R494" s="1373"/>
      <c r="S494" s="1373"/>
      <c r="T494" s="1373"/>
      <c r="U494" s="1373"/>
      <c r="V494" s="1373"/>
      <c r="W494" s="1373"/>
      <c r="X494" s="1373"/>
      <c r="Y494" s="1373"/>
      <c r="Z494" s="1373"/>
      <c r="AA494" s="1373"/>
      <c r="AB494" s="1373"/>
      <c r="AC494" s="1373"/>
      <c r="AD494" s="1373"/>
      <c r="AE494" s="1373"/>
      <c r="AF494" s="1373"/>
      <c r="AG494" s="1373"/>
      <c r="AH494" s="1373"/>
      <c r="AI494" s="805"/>
      <c r="AJ494" s="1370"/>
      <c r="AK494" s="1371"/>
      <c r="AL494" s="1371"/>
      <c r="AM494" s="1371"/>
      <c r="AN494" s="1371"/>
      <c r="AO494" s="1371"/>
      <c r="AP494" s="1372"/>
      <c r="AQ494" s="1375"/>
      <c r="AR494" s="1376"/>
      <c r="AS494" s="1376"/>
      <c r="AT494" s="1376"/>
      <c r="AU494" s="1376"/>
      <c r="AV494" s="1511"/>
    </row>
    <row r="495" spans="1:48" ht="25.05" hidden="1" customHeight="1" x14ac:dyDescent="0.45">
      <c r="A495" s="508">
        <f t="shared" si="7"/>
        <v>480</v>
      </c>
      <c r="B495" s="509"/>
      <c r="C495" s="1378"/>
      <c r="D495" s="1373"/>
      <c r="E495" s="1373"/>
      <c r="F495" s="1373"/>
      <c r="G495" s="1373"/>
      <c r="H495" s="1373"/>
      <c r="I495" s="1373"/>
      <c r="J495" s="1373"/>
      <c r="K495" s="1373"/>
      <c r="L495" s="1373"/>
      <c r="M495" s="1373"/>
      <c r="N495" s="1373"/>
      <c r="O495" s="1379"/>
      <c r="P495" s="341"/>
      <c r="Q495" s="340"/>
      <c r="R495" s="1373"/>
      <c r="S495" s="1373"/>
      <c r="T495" s="1373"/>
      <c r="U495" s="1373"/>
      <c r="V495" s="1373"/>
      <c r="W495" s="1373"/>
      <c r="X495" s="1373"/>
      <c r="Y495" s="1373"/>
      <c r="Z495" s="1373"/>
      <c r="AA495" s="1373"/>
      <c r="AB495" s="1373"/>
      <c r="AC495" s="1373"/>
      <c r="AD495" s="1373"/>
      <c r="AE495" s="1373"/>
      <c r="AF495" s="1373"/>
      <c r="AG495" s="1373"/>
      <c r="AH495" s="1373"/>
      <c r="AI495" s="805"/>
      <c r="AJ495" s="1370"/>
      <c r="AK495" s="1371"/>
      <c r="AL495" s="1371"/>
      <c r="AM495" s="1371"/>
      <c r="AN495" s="1371"/>
      <c r="AO495" s="1371"/>
      <c r="AP495" s="1372"/>
      <c r="AQ495" s="1375"/>
      <c r="AR495" s="1376"/>
      <c r="AS495" s="1376"/>
      <c r="AT495" s="1376"/>
      <c r="AU495" s="1376"/>
      <c r="AV495" s="1511"/>
    </row>
    <row r="496" spans="1:48" ht="25.05" hidden="1" customHeight="1" x14ac:dyDescent="0.45">
      <c r="A496" s="508">
        <f t="shared" si="7"/>
        <v>481</v>
      </c>
      <c r="B496" s="509"/>
      <c r="C496" s="1378"/>
      <c r="D496" s="1373"/>
      <c r="E496" s="1373"/>
      <c r="F496" s="1373"/>
      <c r="G496" s="1373"/>
      <c r="H496" s="1373"/>
      <c r="I496" s="1373"/>
      <c r="J496" s="1373"/>
      <c r="K496" s="1373"/>
      <c r="L496" s="1373"/>
      <c r="M496" s="1373"/>
      <c r="N496" s="1373"/>
      <c r="O496" s="1379"/>
      <c r="P496" s="341"/>
      <c r="Q496" s="340"/>
      <c r="R496" s="1373"/>
      <c r="S496" s="1373"/>
      <c r="T496" s="1373"/>
      <c r="U496" s="1373"/>
      <c r="V496" s="1373"/>
      <c r="W496" s="1373"/>
      <c r="X496" s="1373"/>
      <c r="Y496" s="1373"/>
      <c r="Z496" s="1373"/>
      <c r="AA496" s="1373"/>
      <c r="AB496" s="1373"/>
      <c r="AC496" s="1373"/>
      <c r="AD496" s="1373"/>
      <c r="AE496" s="1373"/>
      <c r="AF496" s="1373"/>
      <c r="AG496" s="1373"/>
      <c r="AH496" s="1373"/>
      <c r="AI496" s="805"/>
      <c r="AJ496" s="1370"/>
      <c r="AK496" s="1371"/>
      <c r="AL496" s="1371"/>
      <c r="AM496" s="1371"/>
      <c r="AN496" s="1371"/>
      <c r="AO496" s="1371"/>
      <c r="AP496" s="1372"/>
      <c r="AQ496" s="1375"/>
      <c r="AR496" s="1376"/>
      <c r="AS496" s="1376"/>
      <c r="AT496" s="1376"/>
      <c r="AU496" s="1376"/>
      <c r="AV496" s="1511"/>
    </row>
    <row r="497" spans="1:48" ht="25.05" hidden="1" customHeight="1" x14ac:dyDescent="0.45">
      <c r="A497" s="508">
        <f t="shared" si="7"/>
        <v>482</v>
      </c>
      <c r="B497" s="509"/>
      <c r="C497" s="1378"/>
      <c r="D497" s="1373"/>
      <c r="E497" s="1373"/>
      <c r="F497" s="1373"/>
      <c r="G497" s="1373"/>
      <c r="H497" s="1373"/>
      <c r="I497" s="1373"/>
      <c r="J497" s="1373"/>
      <c r="K497" s="1373"/>
      <c r="L497" s="1373"/>
      <c r="M497" s="1373"/>
      <c r="N497" s="1373"/>
      <c r="O497" s="1379"/>
      <c r="P497" s="341"/>
      <c r="Q497" s="340"/>
      <c r="R497" s="1373"/>
      <c r="S497" s="1373"/>
      <c r="T497" s="1373"/>
      <c r="U497" s="1373"/>
      <c r="V497" s="1373"/>
      <c r="W497" s="1373"/>
      <c r="X497" s="1373"/>
      <c r="Y497" s="1373"/>
      <c r="Z497" s="1373"/>
      <c r="AA497" s="1373"/>
      <c r="AB497" s="1373"/>
      <c r="AC497" s="1373"/>
      <c r="AD497" s="1373"/>
      <c r="AE497" s="1373"/>
      <c r="AF497" s="1373"/>
      <c r="AG497" s="1373"/>
      <c r="AH497" s="1373"/>
      <c r="AI497" s="805"/>
      <c r="AJ497" s="1370"/>
      <c r="AK497" s="1371"/>
      <c r="AL497" s="1371"/>
      <c r="AM497" s="1371"/>
      <c r="AN497" s="1371"/>
      <c r="AO497" s="1371"/>
      <c r="AP497" s="1372"/>
      <c r="AQ497" s="1375"/>
      <c r="AR497" s="1376"/>
      <c r="AS497" s="1376"/>
      <c r="AT497" s="1376"/>
      <c r="AU497" s="1376"/>
      <c r="AV497" s="1511"/>
    </row>
    <row r="498" spans="1:48" ht="25.05" hidden="1" customHeight="1" x14ac:dyDescent="0.45">
      <c r="A498" s="508">
        <f t="shared" si="7"/>
        <v>483</v>
      </c>
      <c r="B498" s="509"/>
      <c r="C498" s="1378"/>
      <c r="D498" s="1373"/>
      <c r="E498" s="1373"/>
      <c r="F498" s="1373"/>
      <c r="G498" s="1373"/>
      <c r="H498" s="1373"/>
      <c r="I498" s="1373"/>
      <c r="J498" s="1373"/>
      <c r="K498" s="1373"/>
      <c r="L498" s="1373"/>
      <c r="M498" s="1373"/>
      <c r="N498" s="1373"/>
      <c r="O498" s="1379"/>
      <c r="P498" s="341"/>
      <c r="Q498" s="340"/>
      <c r="R498" s="1373"/>
      <c r="S498" s="1373"/>
      <c r="T498" s="1373"/>
      <c r="U498" s="1373"/>
      <c r="V498" s="1373"/>
      <c r="W498" s="1373"/>
      <c r="X498" s="1373"/>
      <c r="Y498" s="1373"/>
      <c r="Z498" s="1373"/>
      <c r="AA498" s="1373"/>
      <c r="AB498" s="1373"/>
      <c r="AC498" s="1373"/>
      <c r="AD498" s="1373"/>
      <c r="AE498" s="1373"/>
      <c r="AF498" s="1373"/>
      <c r="AG498" s="1373"/>
      <c r="AH498" s="1373"/>
      <c r="AI498" s="805"/>
      <c r="AJ498" s="1370"/>
      <c r="AK498" s="1371"/>
      <c r="AL498" s="1371"/>
      <c r="AM498" s="1371"/>
      <c r="AN498" s="1371"/>
      <c r="AO498" s="1371"/>
      <c r="AP498" s="1372"/>
      <c r="AQ498" s="1375"/>
      <c r="AR498" s="1376"/>
      <c r="AS498" s="1376"/>
      <c r="AT498" s="1376"/>
      <c r="AU498" s="1376"/>
      <c r="AV498" s="1511"/>
    </row>
    <row r="499" spans="1:48" ht="25.05" hidden="1" customHeight="1" x14ac:dyDescent="0.45">
      <c r="A499" s="508">
        <f t="shared" si="7"/>
        <v>484</v>
      </c>
      <c r="B499" s="509"/>
      <c r="C499" s="1378"/>
      <c r="D499" s="1373"/>
      <c r="E499" s="1373"/>
      <c r="F499" s="1373"/>
      <c r="G499" s="1373"/>
      <c r="H499" s="1373"/>
      <c r="I499" s="1373"/>
      <c r="J499" s="1373"/>
      <c r="K499" s="1373"/>
      <c r="L499" s="1373"/>
      <c r="M499" s="1373"/>
      <c r="N499" s="1373"/>
      <c r="O499" s="1379"/>
      <c r="P499" s="341"/>
      <c r="Q499" s="340"/>
      <c r="R499" s="1373"/>
      <c r="S499" s="1373"/>
      <c r="T499" s="1373"/>
      <c r="U499" s="1373"/>
      <c r="V499" s="1373"/>
      <c r="W499" s="1373"/>
      <c r="X499" s="1373"/>
      <c r="Y499" s="1373"/>
      <c r="Z499" s="1373"/>
      <c r="AA499" s="1373"/>
      <c r="AB499" s="1373"/>
      <c r="AC499" s="1373"/>
      <c r="AD499" s="1373"/>
      <c r="AE499" s="1373"/>
      <c r="AF499" s="1373"/>
      <c r="AG499" s="1373"/>
      <c r="AH499" s="1373"/>
      <c r="AI499" s="805"/>
      <c r="AJ499" s="1370"/>
      <c r="AK499" s="1371"/>
      <c r="AL499" s="1371"/>
      <c r="AM499" s="1371"/>
      <c r="AN499" s="1371"/>
      <c r="AO499" s="1371"/>
      <c r="AP499" s="1372"/>
      <c r="AQ499" s="1375"/>
      <c r="AR499" s="1376"/>
      <c r="AS499" s="1376"/>
      <c r="AT499" s="1376"/>
      <c r="AU499" s="1376"/>
      <c r="AV499" s="1511"/>
    </row>
    <row r="500" spans="1:48" ht="25.05" hidden="1" customHeight="1" x14ac:dyDescent="0.45">
      <c r="A500" s="508">
        <f t="shared" si="7"/>
        <v>485</v>
      </c>
      <c r="B500" s="509"/>
      <c r="C500" s="1378"/>
      <c r="D500" s="1373"/>
      <c r="E500" s="1373"/>
      <c r="F500" s="1373"/>
      <c r="G500" s="1373"/>
      <c r="H500" s="1373"/>
      <c r="I500" s="1373"/>
      <c r="J500" s="1373"/>
      <c r="K500" s="1373"/>
      <c r="L500" s="1373"/>
      <c r="M500" s="1373"/>
      <c r="N500" s="1373"/>
      <c r="O500" s="1379"/>
      <c r="P500" s="341"/>
      <c r="Q500" s="340"/>
      <c r="R500" s="1373"/>
      <c r="S500" s="1373"/>
      <c r="T500" s="1373"/>
      <c r="U500" s="1373"/>
      <c r="V500" s="1373"/>
      <c r="W500" s="1373"/>
      <c r="X500" s="1373"/>
      <c r="Y500" s="1373"/>
      <c r="Z500" s="1373"/>
      <c r="AA500" s="1373"/>
      <c r="AB500" s="1373"/>
      <c r="AC500" s="1373"/>
      <c r="AD500" s="1373"/>
      <c r="AE500" s="1373"/>
      <c r="AF500" s="1373"/>
      <c r="AG500" s="1373"/>
      <c r="AH500" s="1373"/>
      <c r="AI500" s="805"/>
      <c r="AJ500" s="1370"/>
      <c r="AK500" s="1371"/>
      <c r="AL500" s="1371"/>
      <c r="AM500" s="1371"/>
      <c r="AN500" s="1371"/>
      <c r="AO500" s="1371"/>
      <c r="AP500" s="1372"/>
      <c r="AQ500" s="1375"/>
      <c r="AR500" s="1376"/>
      <c r="AS500" s="1376"/>
      <c r="AT500" s="1376"/>
      <c r="AU500" s="1376"/>
      <c r="AV500" s="1511"/>
    </row>
    <row r="501" spans="1:48" ht="25.05" hidden="1" customHeight="1" x14ac:dyDescent="0.45">
      <c r="A501" s="539">
        <f t="shared" si="7"/>
        <v>486</v>
      </c>
      <c r="B501" s="540"/>
      <c r="C501" s="1512"/>
      <c r="D501" s="1513"/>
      <c r="E501" s="1513"/>
      <c r="F501" s="1513"/>
      <c r="G501" s="1513"/>
      <c r="H501" s="1513"/>
      <c r="I501" s="1513"/>
      <c r="J501" s="1513"/>
      <c r="K501" s="1513"/>
      <c r="L501" s="1513"/>
      <c r="M501" s="1513"/>
      <c r="N501" s="1513"/>
      <c r="O501" s="1514"/>
      <c r="P501" s="346"/>
      <c r="Q501" s="347"/>
      <c r="R501" s="1513"/>
      <c r="S501" s="1513"/>
      <c r="T501" s="1513"/>
      <c r="U501" s="1513"/>
      <c r="V501" s="1513"/>
      <c r="W501" s="1513"/>
      <c r="X501" s="1513"/>
      <c r="Y501" s="1513"/>
      <c r="Z501" s="1513"/>
      <c r="AA501" s="1513"/>
      <c r="AB501" s="1513"/>
      <c r="AC501" s="1513"/>
      <c r="AD501" s="1513"/>
      <c r="AE501" s="1513"/>
      <c r="AF501" s="1513"/>
      <c r="AG501" s="1513"/>
      <c r="AH501" s="1513"/>
      <c r="AI501" s="1515"/>
      <c r="AJ501" s="1516"/>
      <c r="AK501" s="1517"/>
      <c r="AL501" s="1517"/>
      <c r="AM501" s="1517"/>
      <c r="AN501" s="1517"/>
      <c r="AO501" s="1517"/>
      <c r="AP501" s="1518"/>
      <c r="AQ501" s="1519"/>
      <c r="AR501" s="1520"/>
      <c r="AS501" s="1520"/>
      <c r="AT501" s="1520"/>
      <c r="AU501" s="1520"/>
      <c r="AV501" s="1521"/>
    </row>
    <row r="502" spans="1:48" ht="3.5" customHeight="1" thickBot="1" x14ac:dyDescent="0.5"/>
    <row r="503" spans="1:48" ht="3.5" customHeight="1" thickTop="1" x14ac:dyDescent="0.45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/>
      <c r="AN503" s="130"/>
      <c r="AO503" s="130"/>
      <c r="AP503" s="130"/>
      <c r="AQ503" s="130"/>
      <c r="AR503" s="130"/>
      <c r="AS503" s="130"/>
      <c r="AT503" s="130"/>
      <c r="AU503" s="130"/>
      <c r="AV503" s="130"/>
    </row>
    <row r="504" spans="1:48" ht="14.25" customHeight="1" x14ac:dyDescent="0.45">
      <c r="A504" s="1433" t="s">
        <v>1148</v>
      </c>
      <c r="B504" s="1510"/>
      <c r="C504" s="1481" t="s">
        <v>2110</v>
      </c>
      <c r="D504" s="1481"/>
      <c r="E504" s="1481"/>
      <c r="F504" s="1481"/>
      <c r="G504" s="1481"/>
      <c r="H504" s="1481"/>
      <c r="I504" s="1481"/>
      <c r="J504" s="1481"/>
      <c r="K504" s="1481"/>
      <c r="L504" s="1481"/>
      <c r="M504" s="1481"/>
      <c r="N504" s="1481"/>
      <c r="O504" s="1481"/>
      <c r="P504" s="1481"/>
      <c r="Q504" s="1481"/>
      <c r="R504" s="1481"/>
      <c r="S504" s="1481"/>
      <c r="T504" s="1481"/>
      <c r="U504" s="1481"/>
      <c r="V504" s="1481"/>
      <c r="W504" s="1481"/>
      <c r="X504" s="1481"/>
      <c r="Y504" s="1481"/>
      <c r="Z504" s="1481"/>
      <c r="AA504" s="1481"/>
      <c r="AB504" s="1481" t="s">
        <v>2111</v>
      </c>
      <c r="AC504" s="1481"/>
      <c r="AD504" s="1481"/>
      <c r="AE504" s="1510" t="s">
        <v>2107</v>
      </c>
      <c r="AF504" s="1510"/>
      <c r="AG504" s="1510"/>
      <c r="AH504" s="1510"/>
      <c r="AI504" s="1510"/>
      <c r="AJ504" s="1510"/>
      <c r="AK504" s="1510"/>
      <c r="AL504" s="1510"/>
      <c r="AM504" s="1510"/>
      <c r="AN504" s="1510"/>
      <c r="AO504" s="1510"/>
      <c r="AP504" s="1510"/>
      <c r="AQ504" s="1510"/>
      <c r="AR504" s="1510"/>
      <c r="AS504" s="1510"/>
      <c r="AT504" s="1510"/>
      <c r="AU504" s="1510"/>
      <c r="AV504" s="1522"/>
    </row>
    <row r="505" spans="1:48" ht="14.25" customHeight="1" x14ac:dyDescent="0.45">
      <c r="A505" s="1427"/>
      <c r="B505" s="1394"/>
      <c r="C505" s="1524"/>
      <c r="D505" s="1524"/>
      <c r="E505" s="1524"/>
      <c r="F505" s="1524"/>
      <c r="G505" s="1524"/>
      <c r="H505" s="1524"/>
      <c r="I505" s="1524"/>
      <c r="J505" s="1524"/>
      <c r="K505" s="1524"/>
      <c r="L505" s="1524"/>
      <c r="M505" s="1524"/>
      <c r="N505" s="1524"/>
      <c r="O505" s="1524"/>
      <c r="P505" s="1524"/>
      <c r="Q505" s="1524"/>
      <c r="R505" s="1524"/>
      <c r="S505" s="1524"/>
      <c r="T505" s="1524"/>
      <c r="U505" s="1524"/>
      <c r="V505" s="1524"/>
      <c r="W505" s="1524"/>
      <c r="X505" s="1524"/>
      <c r="Y505" s="1524"/>
      <c r="Z505" s="1524"/>
      <c r="AA505" s="1524"/>
      <c r="AB505" s="1524"/>
      <c r="AC505" s="1524"/>
      <c r="AD505" s="1524"/>
      <c r="AE505" s="1394" t="s">
        <v>2092</v>
      </c>
      <c r="AF505" s="1394"/>
      <c r="AG505" s="1394"/>
      <c r="AH505" s="1394"/>
      <c r="AI505" s="1394"/>
      <c r="AJ505" s="1394"/>
      <c r="AK505" s="1394"/>
      <c r="AL505" s="1394"/>
      <c r="AM505" s="1394"/>
      <c r="AN505" s="1394" t="s">
        <v>2036</v>
      </c>
      <c r="AO505" s="1394"/>
      <c r="AP505" s="1394"/>
      <c r="AQ505" s="1394"/>
      <c r="AR505" s="1394"/>
      <c r="AS505" s="1394"/>
      <c r="AT505" s="1394"/>
      <c r="AU505" s="1394"/>
      <c r="AV505" s="1523"/>
    </row>
    <row r="506" spans="1:48" ht="23" customHeight="1" x14ac:dyDescent="0.45">
      <c r="A506" s="1427" t="s">
        <v>1229</v>
      </c>
      <c r="B506" s="1394"/>
      <c r="C506" s="1381"/>
      <c r="D506" s="1381"/>
      <c r="E506" s="1381"/>
      <c r="F506" s="1381"/>
      <c r="G506" s="1381"/>
      <c r="H506" s="1381"/>
      <c r="I506" s="1381"/>
      <c r="J506" s="1381"/>
      <c r="K506" s="1381"/>
      <c r="L506" s="1381"/>
      <c r="M506" s="1381"/>
      <c r="N506" s="1381"/>
      <c r="O506" s="1381"/>
      <c r="P506" s="1381"/>
      <c r="Q506" s="1381"/>
      <c r="R506" s="1381"/>
      <c r="S506" s="1381"/>
      <c r="T506" s="1381"/>
      <c r="U506" s="1381"/>
      <c r="V506" s="1381"/>
      <c r="W506" s="1381"/>
      <c r="X506" s="1381"/>
      <c r="Y506" s="1381"/>
      <c r="Z506" s="1381"/>
      <c r="AA506" s="1381"/>
      <c r="AB506" s="1381"/>
      <c r="AC506" s="1381"/>
      <c r="AD506" s="1381"/>
      <c r="AE506" s="1381"/>
      <c r="AF506" s="1381"/>
      <c r="AG506" s="1381"/>
      <c r="AH506" s="1381"/>
      <c r="AI506" s="1381"/>
      <c r="AJ506" s="1381"/>
      <c r="AK506" s="1381"/>
      <c r="AL506" s="1381"/>
      <c r="AM506" s="1381"/>
      <c r="AN506" s="1506"/>
      <c r="AO506" s="1506"/>
      <c r="AP506" s="1506"/>
      <c r="AQ506" s="1506"/>
      <c r="AR506" s="1506"/>
      <c r="AS506" s="1506"/>
      <c r="AT506" s="1506"/>
      <c r="AU506" s="1506"/>
      <c r="AV506" s="1507"/>
    </row>
    <row r="507" spans="1:48" ht="23" customHeight="1" x14ac:dyDescent="0.45">
      <c r="A507" s="1427" t="s">
        <v>1245</v>
      </c>
      <c r="B507" s="1394"/>
      <c r="C507" s="1381"/>
      <c r="D507" s="1381"/>
      <c r="E507" s="1381"/>
      <c r="F507" s="1381"/>
      <c r="G507" s="1381"/>
      <c r="H507" s="1381"/>
      <c r="I507" s="1381"/>
      <c r="J507" s="1381"/>
      <c r="K507" s="1381"/>
      <c r="L507" s="1381"/>
      <c r="M507" s="1381"/>
      <c r="N507" s="1381"/>
      <c r="O507" s="1381"/>
      <c r="P507" s="1381"/>
      <c r="Q507" s="1381"/>
      <c r="R507" s="1381"/>
      <c r="S507" s="1381"/>
      <c r="T507" s="1381"/>
      <c r="U507" s="1381"/>
      <c r="V507" s="1381"/>
      <c r="W507" s="1381"/>
      <c r="X507" s="1381"/>
      <c r="Y507" s="1381"/>
      <c r="Z507" s="1381"/>
      <c r="AA507" s="1381"/>
      <c r="AB507" s="1381"/>
      <c r="AC507" s="1381"/>
      <c r="AD507" s="1381"/>
      <c r="AE507" s="1381"/>
      <c r="AF507" s="1381"/>
      <c r="AG507" s="1381"/>
      <c r="AH507" s="1381"/>
      <c r="AI507" s="1381"/>
      <c r="AJ507" s="1381"/>
      <c r="AK507" s="1381"/>
      <c r="AL507" s="1381"/>
      <c r="AM507" s="1381"/>
      <c r="AN507" s="1506"/>
      <c r="AO507" s="1506"/>
      <c r="AP507" s="1506"/>
      <c r="AQ507" s="1506"/>
      <c r="AR507" s="1506"/>
      <c r="AS507" s="1506"/>
      <c r="AT507" s="1506"/>
      <c r="AU507" s="1506"/>
      <c r="AV507" s="1507"/>
    </row>
    <row r="508" spans="1:48" ht="23" customHeight="1" x14ac:dyDescent="0.45">
      <c r="A508" s="1427" t="s">
        <v>1260</v>
      </c>
      <c r="B508" s="1394"/>
      <c r="C508" s="1381"/>
      <c r="D508" s="1381"/>
      <c r="E508" s="1381"/>
      <c r="F508" s="1381"/>
      <c r="G508" s="1381"/>
      <c r="H508" s="1381"/>
      <c r="I508" s="1381"/>
      <c r="J508" s="1381"/>
      <c r="K508" s="1381"/>
      <c r="L508" s="1381"/>
      <c r="M508" s="1381"/>
      <c r="N508" s="1381"/>
      <c r="O508" s="1381"/>
      <c r="P508" s="1381"/>
      <c r="Q508" s="1381"/>
      <c r="R508" s="1381"/>
      <c r="S508" s="1381"/>
      <c r="T508" s="1381"/>
      <c r="U508" s="1381"/>
      <c r="V508" s="1381"/>
      <c r="W508" s="1381"/>
      <c r="X508" s="1381"/>
      <c r="Y508" s="1381"/>
      <c r="Z508" s="1381"/>
      <c r="AA508" s="1381"/>
      <c r="AB508" s="1381"/>
      <c r="AC508" s="1381"/>
      <c r="AD508" s="1381"/>
      <c r="AE508" s="1381"/>
      <c r="AF508" s="1381"/>
      <c r="AG508" s="1381"/>
      <c r="AH508" s="1381"/>
      <c r="AI508" s="1381"/>
      <c r="AJ508" s="1381"/>
      <c r="AK508" s="1381"/>
      <c r="AL508" s="1381"/>
      <c r="AM508" s="1381"/>
      <c r="AN508" s="1506"/>
      <c r="AO508" s="1506"/>
      <c r="AP508" s="1506"/>
      <c r="AQ508" s="1506"/>
      <c r="AR508" s="1506"/>
      <c r="AS508" s="1506"/>
      <c r="AT508" s="1506"/>
      <c r="AU508" s="1506"/>
      <c r="AV508" s="1507"/>
    </row>
    <row r="509" spans="1:48" ht="23" customHeight="1" x14ac:dyDescent="0.45">
      <c r="A509" s="1427" t="s">
        <v>1276</v>
      </c>
      <c r="B509" s="1394"/>
      <c r="C509" s="1381"/>
      <c r="D509" s="1381"/>
      <c r="E509" s="1381"/>
      <c r="F509" s="1381"/>
      <c r="G509" s="1381"/>
      <c r="H509" s="1381"/>
      <c r="I509" s="1381"/>
      <c r="J509" s="1381"/>
      <c r="K509" s="1381"/>
      <c r="L509" s="1381"/>
      <c r="M509" s="1381"/>
      <c r="N509" s="1381"/>
      <c r="O509" s="1381"/>
      <c r="P509" s="1381"/>
      <c r="Q509" s="1381"/>
      <c r="R509" s="1381"/>
      <c r="S509" s="1381"/>
      <c r="T509" s="1381"/>
      <c r="U509" s="1381"/>
      <c r="V509" s="1381"/>
      <c r="W509" s="1381"/>
      <c r="X509" s="1381"/>
      <c r="Y509" s="1381"/>
      <c r="Z509" s="1381"/>
      <c r="AA509" s="1381"/>
      <c r="AB509" s="1381"/>
      <c r="AC509" s="1381"/>
      <c r="AD509" s="1381"/>
      <c r="AE509" s="1381"/>
      <c r="AF509" s="1381"/>
      <c r="AG509" s="1381"/>
      <c r="AH509" s="1381"/>
      <c r="AI509" s="1381"/>
      <c r="AJ509" s="1381"/>
      <c r="AK509" s="1381"/>
      <c r="AL509" s="1381"/>
      <c r="AM509" s="1381"/>
      <c r="AN509" s="1506"/>
      <c r="AO509" s="1506"/>
      <c r="AP509" s="1506"/>
      <c r="AQ509" s="1506"/>
      <c r="AR509" s="1506"/>
      <c r="AS509" s="1506"/>
      <c r="AT509" s="1506"/>
      <c r="AU509" s="1506"/>
      <c r="AV509" s="1507"/>
    </row>
    <row r="510" spans="1:48" ht="23" customHeight="1" x14ac:dyDescent="0.45">
      <c r="A510" s="1427" t="s">
        <v>1291</v>
      </c>
      <c r="B510" s="1394"/>
      <c r="C510" s="1381"/>
      <c r="D510" s="1381"/>
      <c r="E510" s="1381"/>
      <c r="F510" s="1381"/>
      <c r="G510" s="1381"/>
      <c r="H510" s="1381"/>
      <c r="I510" s="1381"/>
      <c r="J510" s="1381"/>
      <c r="K510" s="1381"/>
      <c r="L510" s="1381"/>
      <c r="M510" s="1381"/>
      <c r="N510" s="1381"/>
      <c r="O510" s="1381"/>
      <c r="P510" s="1381"/>
      <c r="Q510" s="1381"/>
      <c r="R510" s="1381"/>
      <c r="S510" s="1381"/>
      <c r="T510" s="1381"/>
      <c r="U510" s="1381"/>
      <c r="V510" s="1381"/>
      <c r="W510" s="1381"/>
      <c r="X510" s="1381"/>
      <c r="Y510" s="1381"/>
      <c r="Z510" s="1381"/>
      <c r="AA510" s="1381"/>
      <c r="AB510" s="1381"/>
      <c r="AC510" s="1381"/>
      <c r="AD510" s="1381"/>
      <c r="AE510" s="1381"/>
      <c r="AF510" s="1381"/>
      <c r="AG510" s="1381"/>
      <c r="AH510" s="1381"/>
      <c r="AI510" s="1381"/>
      <c r="AJ510" s="1381"/>
      <c r="AK510" s="1381"/>
      <c r="AL510" s="1381"/>
      <c r="AM510" s="1381"/>
      <c r="AN510" s="1506"/>
      <c r="AO510" s="1506"/>
      <c r="AP510" s="1506"/>
      <c r="AQ510" s="1506"/>
      <c r="AR510" s="1506"/>
      <c r="AS510" s="1506"/>
      <c r="AT510" s="1506"/>
      <c r="AU510" s="1506"/>
      <c r="AV510" s="1507"/>
    </row>
    <row r="511" spans="1:48" ht="23" hidden="1" customHeight="1" x14ac:dyDescent="0.45">
      <c r="A511" s="1421" t="s">
        <v>1231</v>
      </c>
      <c r="B511" s="1505"/>
      <c r="C511" s="1384"/>
      <c r="D511" s="1384"/>
      <c r="E511" s="1384"/>
      <c r="F511" s="1384"/>
      <c r="G511" s="1384"/>
      <c r="H511" s="1384"/>
      <c r="I511" s="1384"/>
      <c r="J511" s="1384"/>
      <c r="K511" s="1384"/>
      <c r="L511" s="1384"/>
      <c r="M511" s="1384"/>
      <c r="N511" s="1384"/>
      <c r="O511" s="1384"/>
      <c r="P511" s="1384"/>
      <c r="Q511" s="1384"/>
      <c r="R511" s="1384"/>
      <c r="S511" s="1384"/>
      <c r="T511" s="1384"/>
      <c r="U511" s="1384"/>
      <c r="V511" s="1384"/>
      <c r="W511" s="1384"/>
      <c r="X511" s="1384" t="s">
        <v>1231</v>
      </c>
      <c r="Y511" s="1384"/>
      <c r="Z511" s="1384"/>
      <c r="AA511" s="1384"/>
      <c r="AB511" s="1384"/>
      <c r="AC511" s="1384"/>
      <c r="AD511" s="1384"/>
      <c r="AE511" s="1384"/>
      <c r="AF511" s="1384"/>
      <c r="AG511" s="1384"/>
      <c r="AH511" s="1384"/>
      <c r="AI511" s="1384"/>
      <c r="AJ511" s="1384"/>
      <c r="AK511" s="1384"/>
      <c r="AL511" s="1384"/>
      <c r="AM511" s="1384"/>
      <c r="AN511" s="1508"/>
      <c r="AO511" s="1508"/>
      <c r="AP511" s="1508"/>
      <c r="AQ511" s="1508"/>
      <c r="AR511" s="1508"/>
      <c r="AS511" s="1508"/>
      <c r="AT511" s="1508"/>
      <c r="AU511" s="1508"/>
      <c r="AV511" s="1509"/>
    </row>
    <row r="512" spans="1:48" ht="5.65" customHeight="1" thickBot="1" x14ac:dyDescent="0.5"/>
    <row r="513" spans="1:48" s="147" customFormat="1" ht="16.05" customHeight="1" x14ac:dyDescent="0.45">
      <c r="A513" s="1504" t="s">
        <v>1148</v>
      </c>
      <c r="B513" s="1503"/>
      <c r="C513" s="1503" t="s">
        <v>2114</v>
      </c>
      <c r="D513" s="1503"/>
      <c r="E513" s="1503"/>
      <c r="F513" s="1503"/>
      <c r="G513" s="1503"/>
      <c r="H513" s="1503"/>
      <c r="I513" s="1503"/>
      <c r="J513" s="1503"/>
      <c r="K513" s="1503"/>
      <c r="L513" s="1503"/>
      <c r="M513" s="1503"/>
      <c r="N513" s="1503"/>
      <c r="O513" s="1503"/>
      <c r="P513" s="1503"/>
      <c r="Q513" s="1503"/>
      <c r="R513" s="1503"/>
      <c r="S513" s="1503"/>
      <c r="T513" s="1503"/>
      <c r="U513" s="1503"/>
      <c r="V513" s="1503" t="s">
        <v>2113</v>
      </c>
      <c r="W513" s="1503"/>
      <c r="X513" s="1503"/>
      <c r="Y513" s="1503"/>
      <c r="Z513" s="1503"/>
      <c r="AA513" s="1503"/>
      <c r="AB513" s="1503"/>
      <c r="AC513" s="1503"/>
      <c r="AD513" s="1503"/>
      <c r="AE513" s="1503"/>
      <c r="AF513" s="1503"/>
      <c r="AG513" s="1503"/>
      <c r="AH513" s="1503"/>
      <c r="AI513" s="1503"/>
      <c r="AJ513" s="1503"/>
      <c r="AK513" s="1503"/>
      <c r="AL513" s="1503" t="s">
        <v>2108</v>
      </c>
      <c r="AM513" s="1503"/>
      <c r="AN513" s="1503"/>
      <c r="AO513" s="1503"/>
      <c r="AP513" s="1503"/>
      <c r="AQ513" s="1496" t="s">
        <v>2109</v>
      </c>
      <c r="AR513" s="1496"/>
      <c r="AS513" s="1496"/>
      <c r="AT513" s="1496"/>
      <c r="AU513" s="1496"/>
      <c r="AV513" s="1497"/>
    </row>
    <row r="514" spans="1:48" ht="34.450000000000003" customHeight="1" x14ac:dyDescent="0.45">
      <c r="A514" s="1498" t="s">
        <v>1229</v>
      </c>
      <c r="B514" s="1499"/>
      <c r="C514" s="1500"/>
      <c r="D514" s="1500"/>
      <c r="E514" s="1500"/>
      <c r="F514" s="1500"/>
      <c r="G514" s="1500"/>
      <c r="H514" s="1500"/>
      <c r="I514" s="1500"/>
      <c r="J514" s="1500"/>
      <c r="K514" s="1500"/>
      <c r="L514" s="1500"/>
      <c r="M514" s="1500"/>
      <c r="N514" s="1500"/>
      <c r="O514" s="1500"/>
      <c r="P514" s="1500"/>
      <c r="Q514" s="1500"/>
      <c r="R514" s="1500"/>
      <c r="S514" s="1500"/>
      <c r="T514" s="1500"/>
      <c r="U514" s="1500"/>
      <c r="V514" s="1500"/>
      <c r="W514" s="1500"/>
      <c r="X514" s="1500"/>
      <c r="Y514" s="1500"/>
      <c r="Z514" s="1500"/>
      <c r="AA514" s="1500"/>
      <c r="AB514" s="1500"/>
      <c r="AC514" s="1500"/>
      <c r="AD514" s="1500"/>
      <c r="AE514" s="1500"/>
      <c r="AF514" s="1500"/>
      <c r="AG514" s="1500"/>
      <c r="AH514" s="1500"/>
      <c r="AI514" s="1500"/>
      <c r="AJ514" s="1500"/>
      <c r="AK514" s="1500"/>
      <c r="AL514" s="1500"/>
      <c r="AM514" s="1500"/>
      <c r="AN514" s="1500"/>
      <c r="AO514" s="1500"/>
      <c r="AP514" s="1500"/>
      <c r="AQ514" s="1501"/>
      <c r="AR514" s="1501"/>
      <c r="AS514" s="1501"/>
      <c r="AT514" s="1501"/>
      <c r="AU514" s="1501"/>
      <c r="AV514" s="1502"/>
    </row>
    <row r="515" spans="1:48" ht="34.450000000000003" customHeight="1" x14ac:dyDescent="0.45">
      <c r="A515" s="1489" t="s">
        <v>1245</v>
      </c>
      <c r="B515" s="1394"/>
      <c r="C515" s="1381"/>
      <c r="D515" s="1381"/>
      <c r="E515" s="1381"/>
      <c r="F515" s="1381"/>
      <c r="G515" s="1381"/>
      <c r="H515" s="1381"/>
      <c r="I515" s="1381"/>
      <c r="J515" s="1381"/>
      <c r="K515" s="1381"/>
      <c r="L515" s="1381"/>
      <c r="M515" s="1381"/>
      <c r="N515" s="1381"/>
      <c r="O515" s="1381"/>
      <c r="P515" s="1381"/>
      <c r="Q515" s="1381"/>
      <c r="R515" s="1381"/>
      <c r="S515" s="1381"/>
      <c r="T515" s="1381"/>
      <c r="U515" s="1381"/>
      <c r="V515" s="1381"/>
      <c r="W515" s="1381"/>
      <c r="X515" s="1381"/>
      <c r="Y515" s="1381"/>
      <c r="Z515" s="1381"/>
      <c r="AA515" s="1381"/>
      <c r="AB515" s="1381"/>
      <c r="AC515" s="1381"/>
      <c r="AD515" s="1381"/>
      <c r="AE515" s="1381"/>
      <c r="AF515" s="1381"/>
      <c r="AG515" s="1381"/>
      <c r="AH515" s="1381"/>
      <c r="AI515" s="1381"/>
      <c r="AJ515" s="1381"/>
      <c r="AK515" s="1381"/>
      <c r="AL515" s="1381"/>
      <c r="AM515" s="1381"/>
      <c r="AN515" s="1381"/>
      <c r="AO515" s="1381"/>
      <c r="AP515" s="1381"/>
      <c r="AQ515" s="1430"/>
      <c r="AR515" s="1430"/>
      <c r="AS515" s="1430"/>
      <c r="AT515" s="1430"/>
      <c r="AU515" s="1430"/>
      <c r="AV515" s="1490"/>
    </row>
    <row r="516" spans="1:48" ht="34.450000000000003" customHeight="1" x14ac:dyDescent="0.45">
      <c r="A516" s="1489" t="s">
        <v>1260</v>
      </c>
      <c r="B516" s="1394"/>
      <c r="C516" s="1381"/>
      <c r="D516" s="1381"/>
      <c r="E516" s="1381"/>
      <c r="F516" s="1381"/>
      <c r="G516" s="1381"/>
      <c r="H516" s="1381"/>
      <c r="I516" s="1381"/>
      <c r="J516" s="1381"/>
      <c r="K516" s="1381"/>
      <c r="L516" s="1381"/>
      <c r="M516" s="1381"/>
      <c r="N516" s="1381"/>
      <c r="O516" s="1381"/>
      <c r="P516" s="1381"/>
      <c r="Q516" s="1381"/>
      <c r="R516" s="1381"/>
      <c r="S516" s="1381"/>
      <c r="T516" s="1381"/>
      <c r="U516" s="1381"/>
      <c r="V516" s="1381"/>
      <c r="W516" s="1381"/>
      <c r="X516" s="1381"/>
      <c r="Y516" s="1381"/>
      <c r="Z516" s="1381"/>
      <c r="AA516" s="1381"/>
      <c r="AB516" s="1381"/>
      <c r="AC516" s="1381"/>
      <c r="AD516" s="1381"/>
      <c r="AE516" s="1381"/>
      <c r="AF516" s="1381"/>
      <c r="AG516" s="1381"/>
      <c r="AH516" s="1381"/>
      <c r="AI516" s="1381"/>
      <c r="AJ516" s="1381"/>
      <c r="AK516" s="1381"/>
      <c r="AL516" s="1381"/>
      <c r="AM516" s="1381"/>
      <c r="AN516" s="1381"/>
      <c r="AO516" s="1381"/>
      <c r="AP516" s="1381"/>
      <c r="AQ516" s="1430"/>
      <c r="AR516" s="1430"/>
      <c r="AS516" s="1430"/>
      <c r="AT516" s="1430"/>
      <c r="AU516" s="1430"/>
      <c r="AV516" s="1490"/>
    </row>
    <row r="517" spans="1:48" ht="34.450000000000003" customHeight="1" x14ac:dyDescent="0.45">
      <c r="A517" s="1489" t="s">
        <v>1276</v>
      </c>
      <c r="B517" s="1394"/>
      <c r="C517" s="1381"/>
      <c r="D517" s="1381"/>
      <c r="E517" s="1381"/>
      <c r="F517" s="1381"/>
      <c r="G517" s="1381"/>
      <c r="H517" s="1381"/>
      <c r="I517" s="1381"/>
      <c r="J517" s="1381"/>
      <c r="K517" s="1381"/>
      <c r="L517" s="1381"/>
      <c r="M517" s="1381"/>
      <c r="N517" s="1381"/>
      <c r="O517" s="1381"/>
      <c r="P517" s="1381"/>
      <c r="Q517" s="1381"/>
      <c r="R517" s="1381"/>
      <c r="S517" s="1381"/>
      <c r="T517" s="1381"/>
      <c r="U517" s="1381"/>
      <c r="V517" s="1381"/>
      <c r="W517" s="1381"/>
      <c r="X517" s="1381"/>
      <c r="Y517" s="1381"/>
      <c r="Z517" s="1381"/>
      <c r="AA517" s="1381"/>
      <c r="AB517" s="1381"/>
      <c r="AC517" s="1381"/>
      <c r="AD517" s="1381"/>
      <c r="AE517" s="1381"/>
      <c r="AF517" s="1381"/>
      <c r="AG517" s="1381"/>
      <c r="AH517" s="1381"/>
      <c r="AI517" s="1381"/>
      <c r="AJ517" s="1381"/>
      <c r="AK517" s="1381"/>
      <c r="AL517" s="1381"/>
      <c r="AM517" s="1381"/>
      <c r="AN517" s="1381"/>
      <c r="AO517" s="1381"/>
      <c r="AP517" s="1381"/>
      <c r="AQ517" s="1430"/>
      <c r="AR517" s="1430"/>
      <c r="AS517" s="1430"/>
      <c r="AT517" s="1430"/>
      <c r="AU517" s="1430"/>
      <c r="AV517" s="1490"/>
    </row>
    <row r="518" spans="1:48" ht="34.450000000000003" customHeight="1" x14ac:dyDescent="0.45">
      <c r="A518" s="1489" t="s">
        <v>1291</v>
      </c>
      <c r="B518" s="1394"/>
      <c r="C518" s="1381"/>
      <c r="D518" s="1381"/>
      <c r="E518" s="1381"/>
      <c r="F518" s="1381"/>
      <c r="G518" s="1381"/>
      <c r="H518" s="1381"/>
      <c r="I518" s="1381"/>
      <c r="J518" s="1381"/>
      <c r="K518" s="1381"/>
      <c r="L518" s="1381"/>
      <c r="M518" s="1381"/>
      <c r="N518" s="1381"/>
      <c r="O518" s="1381"/>
      <c r="P518" s="1381"/>
      <c r="Q518" s="1381"/>
      <c r="R518" s="1381"/>
      <c r="S518" s="1381"/>
      <c r="T518" s="1381"/>
      <c r="U518" s="1381"/>
      <c r="V518" s="1381"/>
      <c r="W518" s="1381"/>
      <c r="X518" s="1381"/>
      <c r="Y518" s="1381"/>
      <c r="Z518" s="1381"/>
      <c r="AA518" s="1381"/>
      <c r="AB518" s="1381"/>
      <c r="AC518" s="1381"/>
      <c r="AD518" s="1381"/>
      <c r="AE518" s="1381"/>
      <c r="AF518" s="1381"/>
      <c r="AG518" s="1381"/>
      <c r="AH518" s="1381"/>
      <c r="AI518" s="1381"/>
      <c r="AJ518" s="1381"/>
      <c r="AK518" s="1381"/>
      <c r="AL518" s="1381"/>
      <c r="AM518" s="1381"/>
      <c r="AN518" s="1381"/>
      <c r="AO518" s="1381"/>
      <c r="AP518" s="1381"/>
      <c r="AQ518" s="1430"/>
      <c r="AR518" s="1430"/>
      <c r="AS518" s="1430"/>
      <c r="AT518" s="1430"/>
      <c r="AU518" s="1430"/>
      <c r="AV518" s="1490"/>
    </row>
    <row r="519" spans="1:48" ht="34.450000000000003" customHeight="1" x14ac:dyDescent="0.45">
      <c r="A519" s="1489" t="s">
        <v>1231</v>
      </c>
      <c r="B519" s="1394"/>
      <c r="C519" s="1381"/>
      <c r="D519" s="1381"/>
      <c r="E519" s="1381"/>
      <c r="F519" s="1381"/>
      <c r="G519" s="1381"/>
      <c r="H519" s="1381"/>
      <c r="I519" s="1381"/>
      <c r="J519" s="1381"/>
      <c r="K519" s="1381"/>
      <c r="L519" s="1381"/>
      <c r="M519" s="1381"/>
      <c r="N519" s="1381"/>
      <c r="O519" s="1381"/>
      <c r="P519" s="1381"/>
      <c r="Q519" s="1381"/>
      <c r="R519" s="1381"/>
      <c r="S519" s="1381"/>
      <c r="T519" s="1381"/>
      <c r="U519" s="1381"/>
      <c r="V519" s="1381"/>
      <c r="W519" s="1381"/>
      <c r="X519" s="1381"/>
      <c r="Y519" s="1381"/>
      <c r="Z519" s="1381"/>
      <c r="AA519" s="1381"/>
      <c r="AB519" s="1381"/>
      <c r="AC519" s="1381"/>
      <c r="AD519" s="1381"/>
      <c r="AE519" s="1381"/>
      <c r="AF519" s="1381"/>
      <c r="AG519" s="1381"/>
      <c r="AH519" s="1381"/>
      <c r="AI519" s="1381"/>
      <c r="AJ519" s="1381"/>
      <c r="AK519" s="1381"/>
      <c r="AL519" s="1381"/>
      <c r="AM519" s="1381"/>
      <c r="AN519" s="1381"/>
      <c r="AO519" s="1381"/>
      <c r="AP519" s="1381"/>
      <c r="AQ519" s="1430"/>
      <c r="AR519" s="1430"/>
      <c r="AS519" s="1430"/>
      <c r="AT519" s="1430"/>
      <c r="AU519" s="1430"/>
      <c r="AV519" s="1490"/>
    </row>
    <row r="520" spans="1:48" ht="34.450000000000003" customHeight="1" x14ac:dyDescent="0.45">
      <c r="A520" s="1489" t="s">
        <v>1247</v>
      </c>
      <c r="B520" s="1394"/>
      <c r="C520" s="1381"/>
      <c r="D520" s="1381"/>
      <c r="E520" s="1381"/>
      <c r="F520" s="1381"/>
      <c r="G520" s="1381"/>
      <c r="H520" s="1381"/>
      <c r="I520" s="1381"/>
      <c r="J520" s="1381"/>
      <c r="K520" s="1381"/>
      <c r="L520" s="1381"/>
      <c r="M520" s="1381"/>
      <c r="N520" s="1381"/>
      <c r="O520" s="1381"/>
      <c r="P520" s="1381"/>
      <c r="Q520" s="1381"/>
      <c r="R520" s="1381"/>
      <c r="S520" s="1381"/>
      <c r="T520" s="1381"/>
      <c r="U520" s="1381"/>
      <c r="V520" s="1381"/>
      <c r="W520" s="1381"/>
      <c r="X520" s="1381"/>
      <c r="Y520" s="1381"/>
      <c r="Z520" s="1381"/>
      <c r="AA520" s="1381"/>
      <c r="AB520" s="1381"/>
      <c r="AC520" s="1381"/>
      <c r="AD520" s="1381"/>
      <c r="AE520" s="1381"/>
      <c r="AF520" s="1381"/>
      <c r="AG520" s="1381"/>
      <c r="AH520" s="1381"/>
      <c r="AI520" s="1381"/>
      <c r="AJ520" s="1381"/>
      <c r="AK520" s="1381"/>
      <c r="AL520" s="1381"/>
      <c r="AM520" s="1381"/>
      <c r="AN520" s="1381"/>
      <c r="AO520" s="1381"/>
      <c r="AP520" s="1381"/>
      <c r="AQ520" s="1430"/>
      <c r="AR520" s="1430"/>
      <c r="AS520" s="1430"/>
      <c r="AT520" s="1430"/>
      <c r="AU520" s="1430"/>
      <c r="AV520" s="1490"/>
    </row>
    <row r="521" spans="1:48" ht="34.450000000000003" customHeight="1" x14ac:dyDescent="0.45">
      <c r="A521" s="1489" t="s">
        <v>1262</v>
      </c>
      <c r="B521" s="1394"/>
      <c r="C521" s="1381"/>
      <c r="D521" s="1381"/>
      <c r="E521" s="1381"/>
      <c r="F521" s="1381"/>
      <c r="G521" s="1381"/>
      <c r="H521" s="1381"/>
      <c r="I521" s="1381"/>
      <c r="J521" s="1381"/>
      <c r="K521" s="1381"/>
      <c r="L521" s="1381"/>
      <c r="M521" s="1381"/>
      <c r="N521" s="1381"/>
      <c r="O521" s="1381"/>
      <c r="P521" s="1381"/>
      <c r="Q521" s="1381"/>
      <c r="R521" s="1381"/>
      <c r="S521" s="1381"/>
      <c r="T521" s="1381"/>
      <c r="U521" s="1381"/>
      <c r="V521" s="1381"/>
      <c r="W521" s="1381"/>
      <c r="X521" s="1381"/>
      <c r="Y521" s="1381"/>
      <c r="Z521" s="1381"/>
      <c r="AA521" s="1381"/>
      <c r="AB521" s="1381"/>
      <c r="AC521" s="1381"/>
      <c r="AD521" s="1381"/>
      <c r="AE521" s="1381"/>
      <c r="AF521" s="1381"/>
      <c r="AG521" s="1381"/>
      <c r="AH521" s="1381"/>
      <c r="AI521" s="1381"/>
      <c r="AJ521" s="1381"/>
      <c r="AK521" s="1381"/>
      <c r="AL521" s="1381"/>
      <c r="AM521" s="1381"/>
      <c r="AN521" s="1381"/>
      <c r="AO521" s="1381"/>
      <c r="AP521" s="1381"/>
      <c r="AQ521" s="1430"/>
      <c r="AR521" s="1430"/>
      <c r="AS521" s="1430"/>
      <c r="AT521" s="1430"/>
      <c r="AU521" s="1430"/>
      <c r="AV521" s="1490"/>
    </row>
    <row r="522" spans="1:48" ht="34.450000000000003" customHeight="1" x14ac:dyDescent="0.45">
      <c r="A522" s="1489" t="s">
        <v>1278</v>
      </c>
      <c r="B522" s="1394"/>
      <c r="C522" s="1381"/>
      <c r="D522" s="1381"/>
      <c r="E522" s="1381"/>
      <c r="F522" s="1381"/>
      <c r="G522" s="1381"/>
      <c r="H522" s="1381"/>
      <c r="I522" s="1381"/>
      <c r="J522" s="1381"/>
      <c r="K522" s="1381"/>
      <c r="L522" s="1381"/>
      <c r="M522" s="1381"/>
      <c r="N522" s="1381"/>
      <c r="O522" s="1381"/>
      <c r="P522" s="1381"/>
      <c r="Q522" s="1381"/>
      <c r="R522" s="1381"/>
      <c r="S522" s="1381"/>
      <c r="T522" s="1381"/>
      <c r="U522" s="1381"/>
      <c r="V522" s="1381"/>
      <c r="W522" s="1381"/>
      <c r="X522" s="1381"/>
      <c r="Y522" s="1381"/>
      <c r="Z522" s="1381"/>
      <c r="AA522" s="1381"/>
      <c r="AB522" s="1381"/>
      <c r="AC522" s="1381"/>
      <c r="AD522" s="1381"/>
      <c r="AE522" s="1381"/>
      <c r="AF522" s="1381"/>
      <c r="AG522" s="1381"/>
      <c r="AH522" s="1381"/>
      <c r="AI522" s="1381"/>
      <c r="AJ522" s="1381"/>
      <c r="AK522" s="1381"/>
      <c r="AL522" s="1381"/>
      <c r="AM522" s="1381"/>
      <c r="AN522" s="1381"/>
      <c r="AO522" s="1381"/>
      <c r="AP522" s="1381"/>
      <c r="AQ522" s="1430"/>
      <c r="AR522" s="1430"/>
      <c r="AS522" s="1430"/>
      <c r="AT522" s="1430"/>
      <c r="AU522" s="1430"/>
      <c r="AV522" s="1490"/>
    </row>
    <row r="523" spans="1:48" ht="34.450000000000003" customHeight="1" x14ac:dyDescent="0.45">
      <c r="A523" s="1489" t="s">
        <v>1293</v>
      </c>
      <c r="B523" s="1394"/>
      <c r="C523" s="1381"/>
      <c r="D523" s="1381"/>
      <c r="E523" s="1381"/>
      <c r="F523" s="1381"/>
      <c r="G523" s="1381"/>
      <c r="H523" s="1381"/>
      <c r="I523" s="1381"/>
      <c r="J523" s="1381"/>
      <c r="K523" s="1381"/>
      <c r="L523" s="1381"/>
      <c r="M523" s="1381"/>
      <c r="N523" s="1381"/>
      <c r="O523" s="1381"/>
      <c r="P523" s="1381"/>
      <c r="Q523" s="1381"/>
      <c r="R523" s="1381"/>
      <c r="S523" s="1381"/>
      <c r="T523" s="1381"/>
      <c r="U523" s="1381"/>
      <c r="V523" s="1381"/>
      <c r="W523" s="1381"/>
      <c r="X523" s="1381"/>
      <c r="Y523" s="1381"/>
      <c r="Z523" s="1381"/>
      <c r="AA523" s="1381"/>
      <c r="AB523" s="1381"/>
      <c r="AC523" s="1381"/>
      <c r="AD523" s="1381"/>
      <c r="AE523" s="1381"/>
      <c r="AF523" s="1381"/>
      <c r="AG523" s="1381"/>
      <c r="AH523" s="1381"/>
      <c r="AI523" s="1381"/>
      <c r="AJ523" s="1381"/>
      <c r="AK523" s="1381"/>
      <c r="AL523" s="1381"/>
      <c r="AM523" s="1381"/>
      <c r="AN523" s="1381"/>
      <c r="AO523" s="1381"/>
      <c r="AP523" s="1381"/>
      <c r="AQ523" s="1430"/>
      <c r="AR523" s="1430"/>
      <c r="AS523" s="1430"/>
      <c r="AT523" s="1430"/>
      <c r="AU523" s="1430"/>
      <c r="AV523" s="1490"/>
    </row>
    <row r="524" spans="1:48" ht="34.450000000000003" customHeight="1" x14ac:dyDescent="0.45">
      <c r="A524" s="1489" t="s">
        <v>1233</v>
      </c>
      <c r="B524" s="1394"/>
      <c r="C524" s="1381"/>
      <c r="D524" s="1381"/>
      <c r="E524" s="1381"/>
      <c r="F524" s="1381"/>
      <c r="G524" s="1381"/>
      <c r="H524" s="1381"/>
      <c r="I524" s="1381"/>
      <c r="J524" s="1381"/>
      <c r="K524" s="1381"/>
      <c r="L524" s="1381"/>
      <c r="M524" s="1381"/>
      <c r="N524" s="1381"/>
      <c r="O524" s="1381"/>
      <c r="P524" s="1381"/>
      <c r="Q524" s="1381"/>
      <c r="R524" s="1381"/>
      <c r="S524" s="1381"/>
      <c r="T524" s="1381"/>
      <c r="U524" s="1381"/>
      <c r="V524" s="1381"/>
      <c r="W524" s="1381"/>
      <c r="X524" s="1381"/>
      <c r="Y524" s="1381"/>
      <c r="Z524" s="1381"/>
      <c r="AA524" s="1381"/>
      <c r="AB524" s="1381"/>
      <c r="AC524" s="1381"/>
      <c r="AD524" s="1381"/>
      <c r="AE524" s="1381"/>
      <c r="AF524" s="1381"/>
      <c r="AG524" s="1381"/>
      <c r="AH524" s="1381"/>
      <c r="AI524" s="1381"/>
      <c r="AJ524" s="1381"/>
      <c r="AK524" s="1381"/>
      <c r="AL524" s="1381"/>
      <c r="AM524" s="1381"/>
      <c r="AN524" s="1381"/>
      <c r="AO524" s="1381"/>
      <c r="AP524" s="1381"/>
      <c r="AQ524" s="1430"/>
      <c r="AR524" s="1430"/>
      <c r="AS524" s="1430"/>
      <c r="AT524" s="1430"/>
      <c r="AU524" s="1430"/>
      <c r="AV524" s="1490"/>
    </row>
    <row r="525" spans="1:48" ht="34.450000000000003" customHeight="1" x14ac:dyDescent="0.45">
      <c r="A525" s="1489" t="s">
        <v>1249</v>
      </c>
      <c r="B525" s="1394"/>
      <c r="C525" s="1381"/>
      <c r="D525" s="1381"/>
      <c r="E525" s="1381"/>
      <c r="F525" s="1381"/>
      <c r="G525" s="1381"/>
      <c r="H525" s="1381"/>
      <c r="I525" s="1381"/>
      <c r="J525" s="1381"/>
      <c r="K525" s="1381"/>
      <c r="L525" s="1381"/>
      <c r="M525" s="1381"/>
      <c r="N525" s="1381"/>
      <c r="O525" s="1381"/>
      <c r="P525" s="1381"/>
      <c r="Q525" s="1381"/>
      <c r="R525" s="1381"/>
      <c r="S525" s="1381"/>
      <c r="T525" s="1381"/>
      <c r="U525" s="1381"/>
      <c r="V525" s="1381"/>
      <c r="W525" s="1381"/>
      <c r="X525" s="1381"/>
      <c r="Y525" s="1381"/>
      <c r="Z525" s="1381"/>
      <c r="AA525" s="1381"/>
      <c r="AB525" s="1381"/>
      <c r="AC525" s="1381"/>
      <c r="AD525" s="1381"/>
      <c r="AE525" s="1381"/>
      <c r="AF525" s="1381"/>
      <c r="AG525" s="1381"/>
      <c r="AH525" s="1381"/>
      <c r="AI525" s="1381"/>
      <c r="AJ525" s="1381"/>
      <c r="AK525" s="1381"/>
      <c r="AL525" s="1381"/>
      <c r="AM525" s="1381"/>
      <c r="AN525" s="1381"/>
      <c r="AO525" s="1381"/>
      <c r="AP525" s="1381"/>
      <c r="AQ525" s="1430"/>
      <c r="AR525" s="1430"/>
      <c r="AS525" s="1430"/>
      <c r="AT525" s="1430"/>
      <c r="AU525" s="1430"/>
      <c r="AV525" s="1490"/>
    </row>
    <row r="526" spans="1:48" ht="34.450000000000003" customHeight="1" x14ac:dyDescent="0.45">
      <c r="A526" s="1489" t="s">
        <v>1264</v>
      </c>
      <c r="B526" s="1394"/>
      <c r="C526" s="1381"/>
      <c r="D526" s="1381"/>
      <c r="E526" s="1381"/>
      <c r="F526" s="1381"/>
      <c r="G526" s="1381"/>
      <c r="H526" s="1381"/>
      <c r="I526" s="1381"/>
      <c r="J526" s="1381"/>
      <c r="K526" s="1381"/>
      <c r="L526" s="1381"/>
      <c r="M526" s="1381"/>
      <c r="N526" s="1381"/>
      <c r="O526" s="1381"/>
      <c r="P526" s="1381"/>
      <c r="Q526" s="1381"/>
      <c r="R526" s="1381"/>
      <c r="S526" s="1381"/>
      <c r="T526" s="1381"/>
      <c r="U526" s="1381"/>
      <c r="V526" s="1381"/>
      <c r="W526" s="1381"/>
      <c r="X526" s="1381"/>
      <c r="Y526" s="1381"/>
      <c r="Z526" s="1381"/>
      <c r="AA526" s="1381"/>
      <c r="AB526" s="1381"/>
      <c r="AC526" s="1381"/>
      <c r="AD526" s="1381"/>
      <c r="AE526" s="1381"/>
      <c r="AF526" s="1381"/>
      <c r="AG526" s="1381"/>
      <c r="AH526" s="1381"/>
      <c r="AI526" s="1381"/>
      <c r="AJ526" s="1381"/>
      <c r="AK526" s="1381"/>
      <c r="AL526" s="1381"/>
      <c r="AM526" s="1381"/>
      <c r="AN526" s="1381"/>
      <c r="AO526" s="1381"/>
      <c r="AP526" s="1381"/>
      <c r="AQ526" s="1430"/>
      <c r="AR526" s="1430"/>
      <c r="AS526" s="1430"/>
      <c r="AT526" s="1430"/>
      <c r="AU526" s="1430"/>
      <c r="AV526" s="1490"/>
    </row>
    <row r="527" spans="1:48" ht="34.450000000000003" customHeight="1" x14ac:dyDescent="0.45">
      <c r="A527" s="1489" t="s">
        <v>1280</v>
      </c>
      <c r="B527" s="1394"/>
      <c r="C527" s="1381"/>
      <c r="D527" s="1381"/>
      <c r="E527" s="1381"/>
      <c r="F527" s="1381"/>
      <c r="G527" s="1381"/>
      <c r="H527" s="1381"/>
      <c r="I527" s="1381"/>
      <c r="J527" s="1381"/>
      <c r="K527" s="1381"/>
      <c r="L527" s="1381"/>
      <c r="M527" s="1381"/>
      <c r="N527" s="1381"/>
      <c r="O527" s="1381"/>
      <c r="P527" s="1381"/>
      <c r="Q527" s="1381"/>
      <c r="R527" s="1381"/>
      <c r="S527" s="1381"/>
      <c r="T527" s="1381"/>
      <c r="U527" s="1381"/>
      <c r="V527" s="1381"/>
      <c r="W527" s="1381"/>
      <c r="X527" s="1381"/>
      <c r="Y527" s="1381"/>
      <c r="Z527" s="1381"/>
      <c r="AA527" s="1381"/>
      <c r="AB527" s="1381"/>
      <c r="AC527" s="1381"/>
      <c r="AD527" s="1381"/>
      <c r="AE527" s="1381"/>
      <c r="AF527" s="1381"/>
      <c r="AG527" s="1381"/>
      <c r="AH527" s="1381"/>
      <c r="AI527" s="1381"/>
      <c r="AJ527" s="1381"/>
      <c r="AK527" s="1381"/>
      <c r="AL527" s="1381"/>
      <c r="AM527" s="1381"/>
      <c r="AN527" s="1381"/>
      <c r="AO527" s="1381"/>
      <c r="AP527" s="1381"/>
      <c r="AQ527" s="1430"/>
      <c r="AR527" s="1430"/>
      <c r="AS527" s="1430"/>
      <c r="AT527" s="1430"/>
      <c r="AU527" s="1430"/>
      <c r="AV527" s="1490"/>
    </row>
    <row r="528" spans="1:48" ht="34.450000000000003" customHeight="1" x14ac:dyDescent="0.45">
      <c r="A528" s="1489" t="s">
        <v>1295</v>
      </c>
      <c r="B528" s="1394"/>
      <c r="C528" s="1381"/>
      <c r="D528" s="1381"/>
      <c r="E528" s="1381"/>
      <c r="F528" s="1381"/>
      <c r="G528" s="1381"/>
      <c r="H528" s="1381"/>
      <c r="I528" s="1381"/>
      <c r="J528" s="1381"/>
      <c r="K528" s="1381"/>
      <c r="L528" s="1381"/>
      <c r="M528" s="1381"/>
      <c r="N528" s="1381"/>
      <c r="O528" s="1381"/>
      <c r="P528" s="1381"/>
      <c r="Q528" s="1381"/>
      <c r="R528" s="1381"/>
      <c r="S528" s="1381"/>
      <c r="T528" s="1381"/>
      <c r="U528" s="1381"/>
      <c r="V528" s="1381"/>
      <c r="W528" s="1381"/>
      <c r="X528" s="1381"/>
      <c r="Y528" s="1381"/>
      <c r="Z528" s="1381"/>
      <c r="AA528" s="1381"/>
      <c r="AB528" s="1381"/>
      <c r="AC528" s="1381"/>
      <c r="AD528" s="1381"/>
      <c r="AE528" s="1381"/>
      <c r="AF528" s="1381"/>
      <c r="AG528" s="1381"/>
      <c r="AH528" s="1381"/>
      <c r="AI528" s="1381"/>
      <c r="AJ528" s="1381"/>
      <c r="AK528" s="1381"/>
      <c r="AL528" s="1381"/>
      <c r="AM528" s="1381"/>
      <c r="AN528" s="1381"/>
      <c r="AO528" s="1381"/>
      <c r="AP528" s="1381"/>
      <c r="AQ528" s="1430"/>
      <c r="AR528" s="1430"/>
      <c r="AS528" s="1430"/>
      <c r="AT528" s="1430"/>
      <c r="AU528" s="1430"/>
      <c r="AV528" s="1490"/>
    </row>
    <row r="529" spans="1:48" ht="34.450000000000003" customHeight="1" x14ac:dyDescent="0.45">
      <c r="A529" s="1489" t="s">
        <v>1235</v>
      </c>
      <c r="B529" s="1394"/>
      <c r="C529" s="1381"/>
      <c r="D529" s="1381"/>
      <c r="E529" s="1381"/>
      <c r="F529" s="1381"/>
      <c r="G529" s="1381"/>
      <c r="H529" s="1381"/>
      <c r="I529" s="1381"/>
      <c r="J529" s="1381"/>
      <c r="K529" s="1381"/>
      <c r="L529" s="1381"/>
      <c r="M529" s="1381"/>
      <c r="N529" s="1381"/>
      <c r="O529" s="1381"/>
      <c r="P529" s="1381"/>
      <c r="Q529" s="1381"/>
      <c r="R529" s="1381"/>
      <c r="S529" s="1381"/>
      <c r="T529" s="1381"/>
      <c r="U529" s="1381"/>
      <c r="V529" s="1381"/>
      <c r="W529" s="1381"/>
      <c r="X529" s="1381"/>
      <c r="Y529" s="1381"/>
      <c r="Z529" s="1381"/>
      <c r="AA529" s="1381"/>
      <c r="AB529" s="1381"/>
      <c r="AC529" s="1381"/>
      <c r="AD529" s="1381"/>
      <c r="AE529" s="1381"/>
      <c r="AF529" s="1381"/>
      <c r="AG529" s="1381"/>
      <c r="AH529" s="1381"/>
      <c r="AI529" s="1381"/>
      <c r="AJ529" s="1381"/>
      <c r="AK529" s="1381"/>
      <c r="AL529" s="1381"/>
      <c r="AM529" s="1381"/>
      <c r="AN529" s="1381"/>
      <c r="AO529" s="1381"/>
      <c r="AP529" s="1381"/>
      <c r="AQ529" s="1430"/>
      <c r="AR529" s="1430"/>
      <c r="AS529" s="1430"/>
      <c r="AT529" s="1430"/>
      <c r="AU529" s="1430"/>
      <c r="AV529" s="1490"/>
    </row>
    <row r="530" spans="1:48" ht="34.450000000000003" customHeight="1" x14ac:dyDescent="0.45">
      <c r="A530" s="1489" t="s">
        <v>1250</v>
      </c>
      <c r="B530" s="1394"/>
      <c r="C530" s="1381"/>
      <c r="D530" s="1381"/>
      <c r="E530" s="1381"/>
      <c r="F530" s="1381"/>
      <c r="G530" s="1381"/>
      <c r="H530" s="1381"/>
      <c r="I530" s="1381"/>
      <c r="J530" s="1381"/>
      <c r="K530" s="1381"/>
      <c r="L530" s="1381"/>
      <c r="M530" s="1381"/>
      <c r="N530" s="1381"/>
      <c r="O530" s="1381"/>
      <c r="P530" s="1381"/>
      <c r="Q530" s="1381"/>
      <c r="R530" s="1381"/>
      <c r="S530" s="1381"/>
      <c r="T530" s="1381"/>
      <c r="U530" s="1381"/>
      <c r="V530" s="1381"/>
      <c r="W530" s="1381"/>
      <c r="X530" s="1381"/>
      <c r="Y530" s="1381"/>
      <c r="Z530" s="1381"/>
      <c r="AA530" s="1381"/>
      <c r="AB530" s="1381"/>
      <c r="AC530" s="1381"/>
      <c r="AD530" s="1381"/>
      <c r="AE530" s="1381"/>
      <c r="AF530" s="1381"/>
      <c r="AG530" s="1381"/>
      <c r="AH530" s="1381"/>
      <c r="AI530" s="1381"/>
      <c r="AJ530" s="1381"/>
      <c r="AK530" s="1381"/>
      <c r="AL530" s="1381"/>
      <c r="AM530" s="1381"/>
      <c r="AN530" s="1381"/>
      <c r="AO530" s="1381"/>
      <c r="AP530" s="1381"/>
      <c r="AQ530" s="1430"/>
      <c r="AR530" s="1430"/>
      <c r="AS530" s="1430"/>
      <c r="AT530" s="1430"/>
      <c r="AU530" s="1430"/>
      <c r="AV530" s="1490"/>
    </row>
    <row r="531" spans="1:48" ht="34.450000000000003" customHeight="1" x14ac:dyDescent="0.45">
      <c r="A531" s="1489" t="s">
        <v>1266</v>
      </c>
      <c r="B531" s="1394"/>
      <c r="C531" s="1381"/>
      <c r="D531" s="1381"/>
      <c r="E531" s="1381"/>
      <c r="F531" s="1381"/>
      <c r="G531" s="1381"/>
      <c r="H531" s="1381"/>
      <c r="I531" s="1381"/>
      <c r="J531" s="1381"/>
      <c r="K531" s="1381"/>
      <c r="L531" s="1381"/>
      <c r="M531" s="1381"/>
      <c r="N531" s="1381"/>
      <c r="O531" s="1381"/>
      <c r="P531" s="1381"/>
      <c r="Q531" s="1381"/>
      <c r="R531" s="1381"/>
      <c r="S531" s="1381"/>
      <c r="T531" s="1381"/>
      <c r="U531" s="1381"/>
      <c r="V531" s="1381"/>
      <c r="W531" s="1381"/>
      <c r="X531" s="1381"/>
      <c r="Y531" s="1381"/>
      <c r="Z531" s="1381"/>
      <c r="AA531" s="1381"/>
      <c r="AB531" s="1381"/>
      <c r="AC531" s="1381"/>
      <c r="AD531" s="1381"/>
      <c r="AE531" s="1381"/>
      <c r="AF531" s="1381"/>
      <c r="AG531" s="1381"/>
      <c r="AH531" s="1381"/>
      <c r="AI531" s="1381"/>
      <c r="AJ531" s="1381"/>
      <c r="AK531" s="1381"/>
      <c r="AL531" s="1381"/>
      <c r="AM531" s="1381"/>
      <c r="AN531" s="1381"/>
      <c r="AO531" s="1381"/>
      <c r="AP531" s="1381"/>
      <c r="AQ531" s="1430"/>
      <c r="AR531" s="1430"/>
      <c r="AS531" s="1430"/>
      <c r="AT531" s="1430"/>
      <c r="AU531" s="1430"/>
      <c r="AV531" s="1490"/>
    </row>
    <row r="532" spans="1:48" ht="34.450000000000003" customHeight="1" x14ac:dyDescent="0.45">
      <c r="A532" s="1489" t="s">
        <v>1282</v>
      </c>
      <c r="B532" s="1394"/>
      <c r="C532" s="1381"/>
      <c r="D532" s="1381"/>
      <c r="E532" s="1381"/>
      <c r="F532" s="1381"/>
      <c r="G532" s="1381"/>
      <c r="H532" s="1381"/>
      <c r="I532" s="1381"/>
      <c r="J532" s="1381"/>
      <c r="K532" s="1381"/>
      <c r="L532" s="1381"/>
      <c r="M532" s="1381"/>
      <c r="N532" s="1381"/>
      <c r="O532" s="1381"/>
      <c r="P532" s="1381"/>
      <c r="Q532" s="1381"/>
      <c r="R532" s="1381"/>
      <c r="S532" s="1381"/>
      <c r="T532" s="1381"/>
      <c r="U532" s="1381"/>
      <c r="V532" s="1381"/>
      <c r="W532" s="1381"/>
      <c r="X532" s="1381"/>
      <c r="Y532" s="1381"/>
      <c r="Z532" s="1381"/>
      <c r="AA532" s="1381"/>
      <c r="AB532" s="1381"/>
      <c r="AC532" s="1381"/>
      <c r="AD532" s="1381"/>
      <c r="AE532" s="1381"/>
      <c r="AF532" s="1381"/>
      <c r="AG532" s="1381"/>
      <c r="AH532" s="1381"/>
      <c r="AI532" s="1381"/>
      <c r="AJ532" s="1381"/>
      <c r="AK532" s="1381"/>
      <c r="AL532" s="1381"/>
      <c r="AM532" s="1381"/>
      <c r="AN532" s="1381"/>
      <c r="AO532" s="1381"/>
      <c r="AP532" s="1381"/>
      <c r="AQ532" s="1430"/>
      <c r="AR532" s="1430"/>
      <c r="AS532" s="1430"/>
      <c r="AT532" s="1430"/>
      <c r="AU532" s="1430"/>
      <c r="AV532" s="1490"/>
    </row>
    <row r="533" spans="1:48" ht="34.450000000000003" customHeight="1" thickBot="1" x14ac:dyDescent="0.5">
      <c r="A533" s="1491" t="s">
        <v>1297</v>
      </c>
      <c r="B533" s="1492"/>
      <c r="C533" s="1493"/>
      <c r="D533" s="1493"/>
      <c r="E533" s="1493"/>
      <c r="F533" s="1493"/>
      <c r="G533" s="1493"/>
      <c r="H533" s="1493"/>
      <c r="I533" s="1493"/>
      <c r="J533" s="1493"/>
      <c r="K533" s="1493"/>
      <c r="L533" s="1493"/>
      <c r="M533" s="1493"/>
      <c r="N533" s="1493"/>
      <c r="O533" s="1493"/>
      <c r="P533" s="1493"/>
      <c r="Q533" s="1493"/>
      <c r="R533" s="1493"/>
      <c r="S533" s="1493"/>
      <c r="T533" s="1493"/>
      <c r="U533" s="1493"/>
      <c r="V533" s="1493"/>
      <c r="W533" s="1493"/>
      <c r="X533" s="1493"/>
      <c r="Y533" s="1493"/>
      <c r="Z533" s="1493"/>
      <c r="AA533" s="1493"/>
      <c r="AB533" s="1493"/>
      <c r="AC533" s="1493"/>
      <c r="AD533" s="1493"/>
      <c r="AE533" s="1493"/>
      <c r="AF533" s="1493"/>
      <c r="AG533" s="1493"/>
      <c r="AH533" s="1493"/>
      <c r="AI533" s="1493"/>
      <c r="AJ533" s="1493"/>
      <c r="AK533" s="1493"/>
      <c r="AL533" s="1493"/>
      <c r="AM533" s="1493"/>
      <c r="AN533" s="1493"/>
      <c r="AO533" s="1493"/>
      <c r="AP533" s="1493"/>
      <c r="AQ533" s="1494"/>
      <c r="AR533" s="1494"/>
      <c r="AS533" s="1494"/>
      <c r="AT533" s="1494"/>
      <c r="AU533" s="1494"/>
      <c r="AV533" s="1495"/>
    </row>
  </sheetData>
  <sheetProtection formatColumns="0" formatRows="0" selectLockedCells="1"/>
  <mergeCells count="4070">
    <mergeCell ref="AX13:AX15"/>
    <mergeCell ref="AF9:AN9"/>
    <mergeCell ref="R1:AA9"/>
    <mergeCell ref="AB1:AC9"/>
    <mergeCell ref="AD2:AE2"/>
    <mergeCell ref="AD3:AE3"/>
    <mergeCell ref="AF5:AN5"/>
    <mergeCell ref="AF6:AN6"/>
    <mergeCell ref="AF7:AN7"/>
    <mergeCell ref="A13:B15"/>
    <mergeCell ref="C13:O13"/>
    <mergeCell ref="P13:Q13"/>
    <mergeCell ref="R13:AI13"/>
    <mergeCell ref="AJ13:AP15"/>
    <mergeCell ref="AQ13:AV15"/>
    <mergeCell ref="C14:I15"/>
    <mergeCell ref="A11:F11"/>
    <mergeCell ref="G11:U11"/>
    <mergeCell ref="W11:Z11"/>
    <mergeCell ref="C18:I18"/>
    <mergeCell ref="J18:O18"/>
    <mergeCell ref="R18:U18"/>
    <mergeCell ref="V18:AA18"/>
    <mergeCell ref="AB18:AI18"/>
    <mergeCell ref="AJ16:AP16"/>
    <mergeCell ref="AQ16:AV16"/>
    <mergeCell ref="A17:B17"/>
    <mergeCell ref="C17:I17"/>
    <mergeCell ref="J17:O17"/>
    <mergeCell ref="R17:U17"/>
    <mergeCell ref="V17:AA17"/>
    <mergeCell ref="AB17:AI17"/>
    <mergeCell ref="AJ17:AP17"/>
    <mergeCell ref="AQ17:AV17"/>
    <mergeCell ref="A16:B16"/>
    <mergeCell ref="AO1:AV9"/>
    <mergeCell ref="AF2:AN2"/>
    <mergeCell ref="AF3:AN3"/>
    <mergeCell ref="AF4:AN4"/>
    <mergeCell ref="J14:O15"/>
    <mergeCell ref="P14:P15"/>
    <mergeCell ref="Q14:Q15"/>
    <mergeCell ref="R14:U15"/>
    <mergeCell ref="V14:AA15"/>
    <mergeCell ref="AB14:AI15"/>
    <mergeCell ref="AP11:AQ11"/>
    <mergeCell ref="AR11:AV11"/>
    <mergeCell ref="C22:I22"/>
    <mergeCell ref="J22:O22"/>
    <mergeCell ref="R22:U22"/>
    <mergeCell ref="V22:AA22"/>
    <mergeCell ref="AB22:AI22"/>
    <mergeCell ref="AJ20:AP20"/>
    <mergeCell ref="AQ20:AV20"/>
    <mergeCell ref="AD1:AN1"/>
    <mergeCell ref="AF8:AN8"/>
    <mergeCell ref="AD4:AE4"/>
    <mergeCell ref="AD5:AE5"/>
    <mergeCell ref="AD6:AE6"/>
    <mergeCell ref="AD7:AE7"/>
    <mergeCell ref="AD8:AE8"/>
    <mergeCell ref="AD9:AE9"/>
    <mergeCell ref="A21:B21"/>
    <mergeCell ref="C21:I21"/>
    <mergeCell ref="J21:O21"/>
    <mergeCell ref="R21:U21"/>
    <mergeCell ref="V21:AA21"/>
    <mergeCell ref="AB21:AI21"/>
    <mergeCell ref="AJ21:AP21"/>
    <mergeCell ref="AQ21:AV21"/>
    <mergeCell ref="A20:B20"/>
    <mergeCell ref="AJ18:AP18"/>
    <mergeCell ref="AQ18:AV18"/>
    <mergeCell ref="A19:B19"/>
    <mergeCell ref="C19:I19"/>
    <mergeCell ref="J19:O19"/>
    <mergeCell ref="R19:U19"/>
    <mergeCell ref="V19:AA19"/>
    <mergeCell ref="AB19:AI19"/>
    <mergeCell ref="AJ19:AP19"/>
    <mergeCell ref="AQ19:AV19"/>
    <mergeCell ref="A18:B18"/>
    <mergeCell ref="AL11:AN11"/>
    <mergeCell ref="AA11:AI11"/>
    <mergeCell ref="C26:I26"/>
    <mergeCell ref="J26:O26"/>
    <mergeCell ref="R26:U26"/>
    <mergeCell ref="V26:AA26"/>
    <mergeCell ref="AB26:AI26"/>
    <mergeCell ref="AJ24:AP24"/>
    <mergeCell ref="AQ24:AV24"/>
    <mergeCell ref="A25:B25"/>
    <mergeCell ref="C25:I25"/>
    <mergeCell ref="J25:O25"/>
    <mergeCell ref="R25:U25"/>
    <mergeCell ref="V25:AA25"/>
    <mergeCell ref="AB25:AI25"/>
    <mergeCell ref="AJ25:AP25"/>
    <mergeCell ref="AQ25:AV25"/>
    <mergeCell ref="A24:B24"/>
    <mergeCell ref="C16:I16"/>
    <mergeCell ref="J16:O16"/>
    <mergeCell ref="R16:U16"/>
    <mergeCell ref="V16:AA16"/>
    <mergeCell ref="AB16:AI16"/>
    <mergeCell ref="AJ22:AP22"/>
    <mergeCell ref="AQ22:AV22"/>
    <mergeCell ref="A23:B23"/>
    <mergeCell ref="C23:I23"/>
    <mergeCell ref="J23:O23"/>
    <mergeCell ref="R23:U23"/>
    <mergeCell ref="V23:AA23"/>
    <mergeCell ref="AB23:AI23"/>
    <mergeCell ref="AJ23:AP23"/>
    <mergeCell ref="AQ23:AV23"/>
    <mergeCell ref="A22:B22"/>
    <mergeCell ref="C30:I30"/>
    <mergeCell ref="J30:O30"/>
    <mergeCell ref="R30:U30"/>
    <mergeCell ref="V30:AA30"/>
    <mergeCell ref="AB30:AI30"/>
    <mergeCell ref="AJ28:AP28"/>
    <mergeCell ref="AQ28:AV28"/>
    <mergeCell ref="A29:B29"/>
    <mergeCell ref="C29:I29"/>
    <mergeCell ref="J29:O29"/>
    <mergeCell ref="R29:U29"/>
    <mergeCell ref="V29:AA29"/>
    <mergeCell ref="AB29:AI29"/>
    <mergeCell ref="AJ29:AP29"/>
    <mergeCell ref="AQ29:AV29"/>
    <mergeCell ref="A28:B28"/>
    <mergeCell ref="C24:I24"/>
    <mergeCell ref="J24:O24"/>
    <mergeCell ref="R24:U24"/>
    <mergeCell ref="V24:AA24"/>
    <mergeCell ref="AB24:AI24"/>
    <mergeCell ref="AJ30:AP30"/>
    <mergeCell ref="AQ30:AV30"/>
    <mergeCell ref="C28:I28"/>
    <mergeCell ref="J28:O28"/>
    <mergeCell ref="R28:U28"/>
    <mergeCell ref="V28:AA28"/>
    <mergeCell ref="C20:I20"/>
    <mergeCell ref="J20:O20"/>
    <mergeCell ref="R20:U20"/>
    <mergeCell ref="V20:AA20"/>
    <mergeCell ref="AB20:AI20"/>
    <mergeCell ref="AJ26:AP26"/>
    <mergeCell ref="AQ26:AV26"/>
    <mergeCell ref="A27:B27"/>
    <mergeCell ref="C27:I27"/>
    <mergeCell ref="J27:O27"/>
    <mergeCell ref="R27:U27"/>
    <mergeCell ref="V27:AA27"/>
    <mergeCell ref="AB27:AI27"/>
    <mergeCell ref="AJ27:AP27"/>
    <mergeCell ref="AQ27:AV27"/>
    <mergeCell ref="A26:B26"/>
    <mergeCell ref="C34:I34"/>
    <mergeCell ref="J34:O34"/>
    <mergeCell ref="R34:U34"/>
    <mergeCell ref="V34:AA34"/>
    <mergeCell ref="AB34:AI34"/>
    <mergeCell ref="AJ32:AP32"/>
    <mergeCell ref="AQ32:AV32"/>
    <mergeCell ref="A33:B33"/>
    <mergeCell ref="C33:I33"/>
    <mergeCell ref="J33:O33"/>
    <mergeCell ref="R33:U33"/>
    <mergeCell ref="V33:AA33"/>
    <mergeCell ref="AB33:AI33"/>
    <mergeCell ref="AJ33:AP33"/>
    <mergeCell ref="AQ33:AV33"/>
    <mergeCell ref="A32:B32"/>
    <mergeCell ref="A31:B31"/>
    <mergeCell ref="C31:I31"/>
    <mergeCell ref="J31:O31"/>
    <mergeCell ref="R31:U31"/>
    <mergeCell ref="V31:AA31"/>
    <mergeCell ref="AB31:AI31"/>
    <mergeCell ref="AJ31:AP31"/>
    <mergeCell ref="AQ31:AV31"/>
    <mergeCell ref="A30:B30"/>
    <mergeCell ref="C38:I38"/>
    <mergeCell ref="J38:O38"/>
    <mergeCell ref="R38:U38"/>
    <mergeCell ref="V38:AA38"/>
    <mergeCell ref="AB38:AI38"/>
    <mergeCell ref="AJ36:AP36"/>
    <mergeCell ref="AQ36:AV36"/>
    <mergeCell ref="A37:B37"/>
    <mergeCell ref="C37:I37"/>
    <mergeCell ref="J37:O37"/>
    <mergeCell ref="R37:U37"/>
    <mergeCell ref="V37:AA37"/>
    <mergeCell ref="AB37:AI37"/>
    <mergeCell ref="AJ37:AP37"/>
    <mergeCell ref="AQ37:AV37"/>
    <mergeCell ref="A36:B36"/>
    <mergeCell ref="AB32:AI32"/>
    <mergeCell ref="AJ38:AP38"/>
    <mergeCell ref="AQ38:AV38"/>
    <mergeCell ref="C36:I36"/>
    <mergeCell ref="J36:O36"/>
    <mergeCell ref="R36:U36"/>
    <mergeCell ref="V36:AA36"/>
    <mergeCell ref="AB28:AI28"/>
    <mergeCell ref="AJ34:AP34"/>
    <mergeCell ref="AQ34:AV34"/>
    <mergeCell ref="A35:B35"/>
    <mergeCell ref="C35:I35"/>
    <mergeCell ref="J35:O35"/>
    <mergeCell ref="R35:U35"/>
    <mergeCell ref="V35:AA35"/>
    <mergeCell ref="AB35:AI35"/>
    <mergeCell ref="AJ35:AP35"/>
    <mergeCell ref="AQ35:AV35"/>
    <mergeCell ref="A34:B34"/>
    <mergeCell ref="C42:I42"/>
    <mergeCell ref="J42:O42"/>
    <mergeCell ref="R42:U42"/>
    <mergeCell ref="V42:AA42"/>
    <mergeCell ref="AB42:AI42"/>
    <mergeCell ref="AJ40:AP40"/>
    <mergeCell ref="AQ40:AV40"/>
    <mergeCell ref="A41:B41"/>
    <mergeCell ref="C41:I41"/>
    <mergeCell ref="J41:O41"/>
    <mergeCell ref="R41:U41"/>
    <mergeCell ref="V41:AA41"/>
    <mergeCell ref="AB41:AI41"/>
    <mergeCell ref="AJ41:AP41"/>
    <mergeCell ref="AQ41:AV41"/>
    <mergeCell ref="A40:B40"/>
    <mergeCell ref="C32:I32"/>
    <mergeCell ref="J32:O32"/>
    <mergeCell ref="R32:U32"/>
    <mergeCell ref="V32:AA32"/>
    <mergeCell ref="A39:B39"/>
    <mergeCell ref="C39:I39"/>
    <mergeCell ref="J39:O39"/>
    <mergeCell ref="R39:U39"/>
    <mergeCell ref="V39:AA39"/>
    <mergeCell ref="AB39:AI39"/>
    <mergeCell ref="AJ39:AP39"/>
    <mergeCell ref="AQ39:AV39"/>
    <mergeCell ref="A38:B38"/>
    <mergeCell ref="C46:I46"/>
    <mergeCell ref="J46:O46"/>
    <mergeCell ref="R46:U46"/>
    <mergeCell ref="V46:AA46"/>
    <mergeCell ref="AB46:AI46"/>
    <mergeCell ref="AJ44:AP44"/>
    <mergeCell ref="AQ44:AV44"/>
    <mergeCell ref="A45:B45"/>
    <mergeCell ref="C45:I45"/>
    <mergeCell ref="J45:O45"/>
    <mergeCell ref="R45:U45"/>
    <mergeCell ref="V45:AA45"/>
    <mergeCell ref="AB45:AI45"/>
    <mergeCell ref="AJ45:AP45"/>
    <mergeCell ref="AQ45:AV45"/>
    <mergeCell ref="A44:B44"/>
    <mergeCell ref="AB40:AI40"/>
    <mergeCell ref="AJ46:AP46"/>
    <mergeCell ref="AQ46:AV46"/>
    <mergeCell ref="C44:I44"/>
    <mergeCell ref="J44:O44"/>
    <mergeCell ref="R44:U44"/>
    <mergeCell ref="V44:AA44"/>
    <mergeCell ref="AB36:AI36"/>
    <mergeCell ref="AJ42:AP42"/>
    <mergeCell ref="AQ42:AV42"/>
    <mergeCell ref="A43:B43"/>
    <mergeCell ref="C43:I43"/>
    <mergeCell ref="J43:O43"/>
    <mergeCell ref="R43:U43"/>
    <mergeCell ref="V43:AA43"/>
    <mergeCell ref="AB43:AI43"/>
    <mergeCell ref="AJ43:AP43"/>
    <mergeCell ref="AQ43:AV43"/>
    <mergeCell ref="A42:B42"/>
    <mergeCell ref="C50:I50"/>
    <mergeCell ref="J50:O50"/>
    <mergeCell ref="R50:U50"/>
    <mergeCell ref="V50:AA50"/>
    <mergeCell ref="AB50:AI50"/>
    <mergeCell ref="AJ48:AP48"/>
    <mergeCell ref="AQ48:AV48"/>
    <mergeCell ref="A49:B49"/>
    <mergeCell ref="C49:I49"/>
    <mergeCell ref="J49:O49"/>
    <mergeCell ref="R49:U49"/>
    <mergeCell ref="V49:AA49"/>
    <mergeCell ref="AB49:AI49"/>
    <mergeCell ref="AJ49:AP49"/>
    <mergeCell ref="AQ49:AV49"/>
    <mergeCell ref="A48:B48"/>
    <mergeCell ref="C40:I40"/>
    <mergeCell ref="J40:O40"/>
    <mergeCell ref="R40:U40"/>
    <mergeCell ref="V40:AA40"/>
    <mergeCell ref="A47:B47"/>
    <mergeCell ref="C47:I47"/>
    <mergeCell ref="J47:O47"/>
    <mergeCell ref="R47:U47"/>
    <mergeCell ref="V47:AA47"/>
    <mergeCell ref="AB47:AI47"/>
    <mergeCell ref="AJ47:AP47"/>
    <mergeCell ref="AQ47:AV47"/>
    <mergeCell ref="A46:B46"/>
    <mergeCell ref="C54:I54"/>
    <mergeCell ref="J54:O54"/>
    <mergeCell ref="R54:U54"/>
    <mergeCell ref="V54:AA54"/>
    <mergeCell ref="AB54:AI54"/>
    <mergeCell ref="AJ52:AP52"/>
    <mergeCell ref="AQ52:AV52"/>
    <mergeCell ref="A53:B53"/>
    <mergeCell ref="C53:I53"/>
    <mergeCell ref="J53:O53"/>
    <mergeCell ref="R53:U53"/>
    <mergeCell ref="V53:AA53"/>
    <mergeCell ref="AB53:AI53"/>
    <mergeCell ref="AJ53:AP53"/>
    <mergeCell ref="AQ53:AV53"/>
    <mergeCell ref="A52:B52"/>
    <mergeCell ref="AB48:AI48"/>
    <mergeCell ref="AJ54:AP54"/>
    <mergeCell ref="AQ54:AV54"/>
    <mergeCell ref="C52:I52"/>
    <mergeCell ref="J52:O52"/>
    <mergeCell ref="R52:U52"/>
    <mergeCell ref="V52:AA52"/>
    <mergeCell ref="AB44:AI44"/>
    <mergeCell ref="AJ50:AP50"/>
    <mergeCell ref="AQ50:AV50"/>
    <mergeCell ref="A51:B51"/>
    <mergeCell ref="C51:I51"/>
    <mergeCell ref="J51:O51"/>
    <mergeCell ref="R51:U51"/>
    <mergeCell ref="V51:AA51"/>
    <mergeCell ref="AB51:AI51"/>
    <mergeCell ref="AJ51:AP51"/>
    <mergeCell ref="AQ51:AV51"/>
    <mergeCell ref="A50:B50"/>
    <mergeCell ref="C58:I58"/>
    <mergeCell ref="J58:O58"/>
    <mergeCell ref="R58:U58"/>
    <mergeCell ref="V58:AA58"/>
    <mergeCell ref="AB58:AI58"/>
    <mergeCell ref="AJ56:AP56"/>
    <mergeCell ref="AQ56:AV56"/>
    <mergeCell ref="A57:B57"/>
    <mergeCell ref="C57:I57"/>
    <mergeCell ref="J57:O57"/>
    <mergeCell ref="R57:U57"/>
    <mergeCell ref="V57:AA57"/>
    <mergeCell ref="AB57:AI57"/>
    <mergeCell ref="AJ57:AP57"/>
    <mergeCell ref="AQ57:AV57"/>
    <mergeCell ref="A56:B56"/>
    <mergeCell ref="C48:I48"/>
    <mergeCell ref="J48:O48"/>
    <mergeCell ref="R48:U48"/>
    <mergeCell ref="V48:AA48"/>
    <mergeCell ref="A55:B55"/>
    <mergeCell ref="C55:I55"/>
    <mergeCell ref="J55:O55"/>
    <mergeCell ref="R55:U55"/>
    <mergeCell ref="V55:AA55"/>
    <mergeCell ref="AB55:AI55"/>
    <mergeCell ref="AJ55:AP55"/>
    <mergeCell ref="AQ55:AV55"/>
    <mergeCell ref="A54:B54"/>
    <mergeCell ref="C62:I62"/>
    <mergeCell ref="J62:O62"/>
    <mergeCell ref="R62:U62"/>
    <mergeCell ref="V62:AA62"/>
    <mergeCell ref="AB62:AI62"/>
    <mergeCell ref="AJ60:AP60"/>
    <mergeCell ref="AQ60:AV60"/>
    <mergeCell ref="A61:B61"/>
    <mergeCell ref="C61:I61"/>
    <mergeCell ref="J61:O61"/>
    <mergeCell ref="R61:U61"/>
    <mergeCell ref="V61:AA61"/>
    <mergeCell ref="AB61:AI61"/>
    <mergeCell ref="AJ61:AP61"/>
    <mergeCell ref="AQ61:AV61"/>
    <mergeCell ref="A60:B60"/>
    <mergeCell ref="AB56:AI56"/>
    <mergeCell ref="AJ62:AP62"/>
    <mergeCell ref="AQ62:AV62"/>
    <mergeCell ref="C60:I60"/>
    <mergeCell ref="J60:O60"/>
    <mergeCell ref="R60:U60"/>
    <mergeCell ref="V60:AA60"/>
    <mergeCell ref="AB52:AI52"/>
    <mergeCell ref="AJ58:AP58"/>
    <mergeCell ref="AQ58:AV58"/>
    <mergeCell ref="A59:B59"/>
    <mergeCell ref="C59:I59"/>
    <mergeCell ref="J59:O59"/>
    <mergeCell ref="R59:U59"/>
    <mergeCell ref="V59:AA59"/>
    <mergeCell ref="AB59:AI59"/>
    <mergeCell ref="AJ59:AP59"/>
    <mergeCell ref="AQ59:AV59"/>
    <mergeCell ref="A58:B58"/>
    <mergeCell ref="C66:I66"/>
    <mergeCell ref="J66:O66"/>
    <mergeCell ref="R66:U66"/>
    <mergeCell ref="V66:AA66"/>
    <mergeCell ref="AB66:AI66"/>
    <mergeCell ref="AJ64:AP64"/>
    <mergeCell ref="AQ64:AV64"/>
    <mergeCell ref="A65:B65"/>
    <mergeCell ref="C65:I65"/>
    <mergeCell ref="J65:O65"/>
    <mergeCell ref="R65:U65"/>
    <mergeCell ref="V65:AA65"/>
    <mergeCell ref="AB65:AI65"/>
    <mergeCell ref="AJ65:AP65"/>
    <mergeCell ref="AQ65:AV65"/>
    <mergeCell ref="A64:B64"/>
    <mergeCell ref="C56:I56"/>
    <mergeCell ref="J56:O56"/>
    <mergeCell ref="R56:U56"/>
    <mergeCell ref="V56:AA56"/>
    <mergeCell ref="A63:B63"/>
    <mergeCell ref="C63:I63"/>
    <mergeCell ref="J63:O63"/>
    <mergeCell ref="R63:U63"/>
    <mergeCell ref="V63:AA63"/>
    <mergeCell ref="AB63:AI63"/>
    <mergeCell ref="AJ63:AP63"/>
    <mergeCell ref="AQ63:AV63"/>
    <mergeCell ref="A62:B62"/>
    <mergeCell ref="C70:I70"/>
    <mergeCell ref="J70:O70"/>
    <mergeCell ref="R70:U70"/>
    <mergeCell ref="V70:AA70"/>
    <mergeCell ref="AB70:AI70"/>
    <mergeCell ref="AJ68:AP68"/>
    <mergeCell ref="AQ68:AV68"/>
    <mergeCell ref="A69:B69"/>
    <mergeCell ref="C69:I69"/>
    <mergeCell ref="J69:O69"/>
    <mergeCell ref="R69:U69"/>
    <mergeCell ref="V69:AA69"/>
    <mergeCell ref="AB69:AI69"/>
    <mergeCell ref="AJ69:AP69"/>
    <mergeCell ref="AQ69:AV69"/>
    <mergeCell ref="A68:B68"/>
    <mergeCell ref="AB64:AI64"/>
    <mergeCell ref="AJ70:AP70"/>
    <mergeCell ref="AQ70:AV70"/>
    <mergeCell ref="C68:I68"/>
    <mergeCell ref="J68:O68"/>
    <mergeCell ref="R68:U68"/>
    <mergeCell ref="V68:AA68"/>
    <mergeCell ref="AB60:AI60"/>
    <mergeCell ref="AJ66:AP66"/>
    <mergeCell ref="AQ66:AV66"/>
    <mergeCell ref="A67:B67"/>
    <mergeCell ref="C67:I67"/>
    <mergeCell ref="J67:O67"/>
    <mergeCell ref="R67:U67"/>
    <mergeCell ref="V67:AA67"/>
    <mergeCell ref="AB67:AI67"/>
    <mergeCell ref="AJ67:AP67"/>
    <mergeCell ref="AQ67:AV67"/>
    <mergeCell ref="A66:B66"/>
    <mergeCell ref="C74:I74"/>
    <mergeCell ref="J74:O74"/>
    <mergeCell ref="R74:U74"/>
    <mergeCell ref="V74:AA74"/>
    <mergeCell ref="AB74:AI74"/>
    <mergeCell ref="AJ72:AP72"/>
    <mergeCell ref="AQ72:AV72"/>
    <mergeCell ref="A73:B73"/>
    <mergeCell ref="C73:I73"/>
    <mergeCell ref="J73:O73"/>
    <mergeCell ref="R73:U73"/>
    <mergeCell ref="V73:AA73"/>
    <mergeCell ref="AB73:AI73"/>
    <mergeCell ref="AJ73:AP73"/>
    <mergeCell ref="AQ73:AV73"/>
    <mergeCell ref="A72:B72"/>
    <mergeCell ref="C64:I64"/>
    <mergeCell ref="J64:O64"/>
    <mergeCell ref="R64:U64"/>
    <mergeCell ref="V64:AA64"/>
    <mergeCell ref="A71:B71"/>
    <mergeCell ref="C71:I71"/>
    <mergeCell ref="J71:O71"/>
    <mergeCell ref="R71:U71"/>
    <mergeCell ref="V71:AA71"/>
    <mergeCell ref="AB71:AI71"/>
    <mergeCell ref="AJ71:AP71"/>
    <mergeCell ref="AQ71:AV71"/>
    <mergeCell ref="A70:B70"/>
    <mergeCell ref="C78:I78"/>
    <mergeCell ref="J78:O78"/>
    <mergeCell ref="R78:U78"/>
    <mergeCell ref="V78:AA78"/>
    <mergeCell ref="AB78:AI78"/>
    <mergeCell ref="AJ76:AP76"/>
    <mergeCell ref="AQ76:AV76"/>
    <mergeCell ref="A77:B77"/>
    <mergeCell ref="C77:I77"/>
    <mergeCell ref="J77:O77"/>
    <mergeCell ref="R77:U77"/>
    <mergeCell ref="V77:AA77"/>
    <mergeCell ref="AB77:AI77"/>
    <mergeCell ref="AJ77:AP77"/>
    <mergeCell ref="AQ77:AV77"/>
    <mergeCell ref="A76:B76"/>
    <mergeCell ref="AB72:AI72"/>
    <mergeCell ref="AJ78:AP78"/>
    <mergeCell ref="AQ78:AV78"/>
    <mergeCell ref="C76:I76"/>
    <mergeCell ref="J76:O76"/>
    <mergeCell ref="R76:U76"/>
    <mergeCell ref="V76:AA76"/>
    <mergeCell ref="AB68:AI68"/>
    <mergeCell ref="AJ74:AP74"/>
    <mergeCell ref="AQ74:AV74"/>
    <mergeCell ref="A75:B75"/>
    <mergeCell ref="C75:I75"/>
    <mergeCell ref="J75:O75"/>
    <mergeCell ref="R75:U75"/>
    <mergeCell ref="V75:AA75"/>
    <mergeCell ref="AB75:AI75"/>
    <mergeCell ref="AJ75:AP75"/>
    <mergeCell ref="AQ75:AV75"/>
    <mergeCell ref="A74:B74"/>
    <mergeCell ref="C82:I82"/>
    <mergeCell ref="J82:O82"/>
    <mergeCell ref="R82:U82"/>
    <mergeCell ref="V82:AA82"/>
    <mergeCell ref="AB82:AI82"/>
    <mergeCell ref="AJ80:AP80"/>
    <mergeCell ref="AQ80:AV80"/>
    <mergeCell ref="A81:B81"/>
    <mergeCell ref="C81:I81"/>
    <mergeCell ref="J81:O81"/>
    <mergeCell ref="R81:U81"/>
    <mergeCell ref="V81:AA81"/>
    <mergeCell ref="AB81:AI81"/>
    <mergeCell ref="AJ81:AP81"/>
    <mergeCell ref="AQ81:AV81"/>
    <mergeCell ref="A80:B80"/>
    <mergeCell ref="C72:I72"/>
    <mergeCell ref="J72:O72"/>
    <mergeCell ref="R72:U72"/>
    <mergeCell ref="V72:AA72"/>
    <mergeCell ref="A79:B79"/>
    <mergeCell ref="C79:I79"/>
    <mergeCell ref="J79:O79"/>
    <mergeCell ref="R79:U79"/>
    <mergeCell ref="V79:AA79"/>
    <mergeCell ref="AB79:AI79"/>
    <mergeCell ref="AJ79:AP79"/>
    <mergeCell ref="AQ79:AV79"/>
    <mergeCell ref="A78:B78"/>
    <mergeCell ref="C86:I86"/>
    <mergeCell ref="J86:O86"/>
    <mergeCell ref="R86:U86"/>
    <mergeCell ref="V86:AA86"/>
    <mergeCell ref="AB86:AI86"/>
    <mergeCell ref="AJ84:AP84"/>
    <mergeCell ref="AQ84:AV84"/>
    <mergeCell ref="A85:B85"/>
    <mergeCell ref="C85:I85"/>
    <mergeCell ref="J85:O85"/>
    <mergeCell ref="R85:U85"/>
    <mergeCell ref="V85:AA85"/>
    <mergeCell ref="AB85:AI85"/>
    <mergeCell ref="AJ85:AP85"/>
    <mergeCell ref="AQ85:AV85"/>
    <mergeCell ref="A84:B84"/>
    <mergeCell ref="AB80:AI80"/>
    <mergeCell ref="AJ86:AP86"/>
    <mergeCell ref="AQ86:AV86"/>
    <mergeCell ref="C84:I84"/>
    <mergeCell ref="J84:O84"/>
    <mergeCell ref="R84:U84"/>
    <mergeCell ref="V84:AA84"/>
    <mergeCell ref="AB76:AI76"/>
    <mergeCell ref="AJ82:AP82"/>
    <mergeCell ref="AQ82:AV82"/>
    <mergeCell ref="A83:B83"/>
    <mergeCell ref="C83:I83"/>
    <mergeCell ref="J83:O83"/>
    <mergeCell ref="R83:U83"/>
    <mergeCell ref="V83:AA83"/>
    <mergeCell ref="AB83:AI83"/>
    <mergeCell ref="AJ83:AP83"/>
    <mergeCell ref="AQ83:AV83"/>
    <mergeCell ref="A82:B82"/>
    <mergeCell ref="C90:I90"/>
    <mergeCell ref="J90:O90"/>
    <mergeCell ref="R90:U90"/>
    <mergeCell ref="V90:AA90"/>
    <mergeCell ref="AB90:AI90"/>
    <mergeCell ref="AJ88:AP88"/>
    <mergeCell ref="AQ88:AV88"/>
    <mergeCell ref="A89:B89"/>
    <mergeCell ref="C89:I89"/>
    <mergeCell ref="J89:O89"/>
    <mergeCell ref="R89:U89"/>
    <mergeCell ref="V89:AA89"/>
    <mergeCell ref="AB89:AI89"/>
    <mergeCell ref="AJ89:AP89"/>
    <mergeCell ref="AQ89:AV89"/>
    <mergeCell ref="A88:B88"/>
    <mergeCell ref="C80:I80"/>
    <mergeCell ref="J80:O80"/>
    <mergeCell ref="R80:U80"/>
    <mergeCell ref="V80:AA80"/>
    <mergeCell ref="A87:B87"/>
    <mergeCell ref="C87:I87"/>
    <mergeCell ref="J87:O87"/>
    <mergeCell ref="R87:U87"/>
    <mergeCell ref="V87:AA87"/>
    <mergeCell ref="AB87:AI87"/>
    <mergeCell ref="AJ87:AP87"/>
    <mergeCell ref="AQ87:AV87"/>
    <mergeCell ref="A86:B86"/>
    <mergeCell ref="C94:I94"/>
    <mergeCell ref="J94:O94"/>
    <mergeCell ref="R94:U94"/>
    <mergeCell ref="V94:AA94"/>
    <mergeCell ref="AB94:AI94"/>
    <mergeCell ref="AJ92:AP92"/>
    <mergeCell ref="AQ92:AV92"/>
    <mergeCell ref="A93:B93"/>
    <mergeCell ref="C93:I93"/>
    <mergeCell ref="J93:O93"/>
    <mergeCell ref="R93:U93"/>
    <mergeCell ref="V93:AA93"/>
    <mergeCell ref="AB93:AI93"/>
    <mergeCell ref="AJ93:AP93"/>
    <mergeCell ref="AQ93:AV93"/>
    <mergeCell ref="A92:B92"/>
    <mergeCell ref="AB88:AI88"/>
    <mergeCell ref="AJ94:AP94"/>
    <mergeCell ref="AQ94:AV94"/>
    <mergeCell ref="C92:I92"/>
    <mergeCell ref="J92:O92"/>
    <mergeCell ref="R92:U92"/>
    <mergeCell ref="V92:AA92"/>
    <mergeCell ref="AB84:AI84"/>
    <mergeCell ref="AJ90:AP90"/>
    <mergeCell ref="AQ90:AV90"/>
    <mergeCell ref="A91:B91"/>
    <mergeCell ref="C91:I91"/>
    <mergeCell ref="J91:O91"/>
    <mergeCell ref="R91:U91"/>
    <mergeCell ref="V91:AA91"/>
    <mergeCell ref="AB91:AI91"/>
    <mergeCell ref="AJ91:AP91"/>
    <mergeCell ref="AQ91:AV91"/>
    <mergeCell ref="A90:B90"/>
    <mergeCell ref="C98:I98"/>
    <mergeCell ref="J98:O98"/>
    <mergeCell ref="R98:U98"/>
    <mergeCell ref="V98:AA98"/>
    <mergeCell ref="AB98:AI98"/>
    <mergeCell ref="AJ96:AP96"/>
    <mergeCell ref="AQ96:AV96"/>
    <mergeCell ref="A97:B97"/>
    <mergeCell ref="C97:I97"/>
    <mergeCell ref="J97:O97"/>
    <mergeCell ref="R97:U97"/>
    <mergeCell ref="V97:AA97"/>
    <mergeCell ref="AB97:AI97"/>
    <mergeCell ref="AJ97:AP97"/>
    <mergeCell ref="AQ97:AV97"/>
    <mergeCell ref="A96:B96"/>
    <mergeCell ref="C88:I88"/>
    <mergeCell ref="J88:O88"/>
    <mergeCell ref="R88:U88"/>
    <mergeCell ref="V88:AA88"/>
    <mergeCell ref="A95:B95"/>
    <mergeCell ref="C95:I95"/>
    <mergeCell ref="J95:O95"/>
    <mergeCell ref="R95:U95"/>
    <mergeCell ref="V95:AA95"/>
    <mergeCell ref="AB95:AI95"/>
    <mergeCell ref="AJ95:AP95"/>
    <mergeCell ref="AQ95:AV95"/>
    <mergeCell ref="A94:B94"/>
    <mergeCell ref="C102:I102"/>
    <mergeCell ref="J102:O102"/>
    <mergeCell ref="R102:U102"/>
    <mergeCell ref="V102:AA102"/>
    <mergeCell ref="AB102:AI102"/>
    <mergeCell ref="AJ100:AP100"/>
    <mergeCell ref="AQ100:AV100"/>
    <mergeCell ref="A101:B101"/>
    <mergeCell ref="C101:I101"/>
    <mergeCell ref="J101:O101"/>
    <mergeCell ref="R101:U101"/>
    <mergeCell ref="V101:AA101"/>
    <mergeCell ref="AB101:AI101"/>
    <mergeCell ref="AJ101:AP101"/>
    <mergeCell ref="AQ101:AV101"/>
    <mergeCell ref="A100:B100"/>
    <mergeCell ref="AB96:AI96"/>
    <mergeCell ref="AJ102:AP102"/>
    <mergeCell ref="AQ102:AV102"/>
    <mergeCell ref="C100:I100"/>
    <mergeCell ref="J100:O100"/>
    <mergeCell ref="R100:U100"/>
    <mergeCell ref="V100:AA100"/>
    <mergeCell ref="AB92:AI92"/>
    <mergeCell ref="AJ98:AP98"/>
    <mergeCell ref="AQ98:AV98"/>
    <mergeCell ref="A99:B99"/>
    <mergeCell ref="C99:I99"/>
    <mergeCell ref="J99:O99"/>
    <mergeCell ref="R99:U99"/>
    <mergeCell ref="V99:AA99"/>
    <mergeCell ref="AB99:AI99"/>
    <mergeCell ref="AJ99:AP99"/>
    <mergeCell ref="AQ99:AV99"/>
    <mergeCell ref="A98:B98"/>
    <mergeCell ref="C106:I106"/>
    <mergeCell ref="J106:O106"/>
    <mergeCell ref="R106:U106"/>
    <mergeCell ref="V106:AA106"/>
    <mergeCell ref="AB106:AI106"/>
    <mergeCell ref="AJ104:AP104"/>
    <mergeCell ref="AQ104:AV104"/>
    <mergeCell ref="A105:B105"/>
    <mergeCell ref="C105:I105"/>
    <mergeCell ref="J105:O105"/>
    <mergeCell ref="R105:U105"/>
    <mergeCell ref="V105:AA105"/>
    <mergeCell ref="AB105:AI105"/>
    <mergeCell ref="AJ105:AP105"/>
    <mergeCell ref="AQ105:AV105"/>
    <mergeCell ref="A104:B104"/>
    <mergeCell ref="C96:I96"/>
    <mergeCell ref="J96:O96"/>
    <mergeCell ref="R96:U96"/>
    <mergeCell ref="V96:AA96"/>
    <mergeCell ref="A103:B103"/>
    <mergeCell ref="C103:I103"/>
    <mergeCell ref="J103:O103"/>
    <mergeCell ref="R103:U103"/>
    <mergeCell ref="V103:AA103"/>
    <mergeCell ref="AB103:AI103"/>
    <mergeCell ref="AJ103:AP103"/>
    <mergeCell ref="AQ103:AV103"/>
    <mergeCell ref="A102:B102"/>
    <mergeCell ref="C110:I110"/>
    <mergeCell ref="J110:O110"/>
    <mergeCell ref="R110:U110"/>
    <mergeCell ref="V110:AA110"/>
    <mergeCell ref="AB110:AI110"/>
    <mergeCell ref="AJ108:AP108"/>
    <mergeCell ref="AQ108:AV108"/>
    <mergeCell ref="A109:B109"/>
    <mergeCell ref="C109:I109"/>
    <mergeCell ref="J109:O109"/>
    <mergeCell ref="R109:U109"/>
    <mergeCell ref="V109:AA109"/>
    <mergeCell ref="AB109:AI109"/>
    <mergeCell ref="AJ109:AP109"/>
    <mergeCell ref="AQ109:AV109"/>
    <mergeCell ref="A108:B108"/>
    <mergeCell ref="AB104:AI104"/>
    <mergeCell ref="AJ110:AP110"/>
    <mergeCell ref="AQ110:AV110"/>
    <mergeCell ref="C108:I108"/>
    <mergeCell ref="J108:O108"/>
    <mergeCell ref="R108:U108"/>
    <mergeCell ref="V108:AA108"/>
    <mergeCell ref="AB100:AI100"/>
    <mergeCell ref="AJ106:AP106"/>
    <mergeCell ref="AQ106:AV106"/>
    <mergeCell ref="A107:B107"/>
    <mergeCell ref="C107:I107"/>
    <mergeCell ref="J107:O107"/>
    <mergeCell ref="R107:U107"/>
    <mergeCell ref="V107:AA107"/>
    <mergeCell ref="AB107:AI107"/>
    <mergeCell ref="AJ107:AP107"/>
    <mergeCell ref="AQ107:AV107"/>
    <mergeCell ref="A106:B106"/>
    <mergeCell ref="C114:I114"/>
    <mergeCell ref="J114:O114"/>
    <mergeCell ref="R114:U114"/>
    <mergeCell ref="V114:AA114"/>
    <mergeCell ref="AB114:AI114"/>
    <mergeCell ref="AJ112:AP112"/>
    <mergeCell ref="AQ112:AV112"/>
    <mergeCell ref="A113:B113"/>
    <mergeCell ref="C113:I113"/>
    <mergeCell ref="J113:O113"/>
    <mergeCell ref="R113:U113"/>
    <mergeCell ref="V113:AA113"/>
    <mergeCell ref="AB113:AI113"/>
    <mergeCell ref="AJ113:AP113"/>
    <mergeCell ref="AQ113:AV113"/>
    <mergeCell ref="A112:B112"/>
    <mergeCell ref="C104:I104"/>
    <mergeCell ref="J104:O104"/>
    <mergeCell ref="R104:U104"/>
    <mergeCell ref="V104:AA104"/>
    <mergeCell ref="A111:B111"/>
    <mergeCell ref="C111:I111"/>
    <mergeCell ref="J111:O111"/>
    <mergeCell ref="R111:U111"/>
    <mergeCell ref="V111:AA111"/>
    <mergeCell ref="AB111:AI111"/>
    <mergeCell ref="AJ111:AP111"/>
    <mergeCell ref="AQ111:AV111"/>
    <mergeCell ref="A110:B110"/>
    <mergeCell ref="C118:I118"/>
    <mergeCell ref="J118:O118"/>
    <mergeCell ref="R118:U118"/>
    <mergeCell ref="V118:AA118"/>
    <mergeCell ref="AB118:AI118"/>
    <mergeCell ref="AJ116:AP116"/>
    <mergeCell ref="AQ116:AV116"/>
    <mergeCell ref="A117:B117"/>
    <mergeCell ref="C117:I117"/>
    <mergeCell ref="J117:O117"/>
    <mergeCell ref="R117:U117"/>
    <mergeCell ref="V117:AA117"/>
    <mergeCell ref="AB117:AI117"/>
    <mergeCell ref="AJ117:AP117"/>
    <mergeCell ref="AQ117:AV117"/>
    <mergeCell ref="A116:B116"/>
    <mergeCell ref="AB112:AI112"/>
    <mergeCell ref="AJ118:AP118"/>
    <mergeCell ref="AQ118:AV118"/>
    <mergeCell ref="C116:I116"/>
    <mergeCell ref="J116:O116"/>
    <mergeCell ref="R116:U116"/>
    <mergeCell ref="V116:AA116"/>
    <mergeCell ref="AB108:AI108"/>
    <mergeCell ref="AJ114:AP114"/>
    <mergeCell ref="AQ114:AV114"/>
    <mergeCell ref="A115:B115"/>
    <mergeCell ref="C115:I115"/>
    <mergeCell ref="J115:O115"/>
    <mergeCell ref="R115:U115"/>
    <mergeCell ref="V115:AA115"/>
    <mergeCell ref="AB115:AI115"/>
    <mergeCell ref="AJ115:AP115"/>
    <mergeCell ref="AQ115:AV115"/>
    <mergeCell ref="A114:B114"/>
    <mergeCell ref="C122:I122"/>
    <mergeCell ref="J122:O122"/>
    <mergeCell ref="R122:U122"/>
    <mergeCell ref="V122:AA122"/>
    <mergeCell ref="AB122:AI122"/>
    <mergeCell ref="AJ120:AP120"/>
    <mergeCell ref="AQ120:AV120"/>
    <mergeCell ref="A121:B121"/>
    <mergeCell ref="C121:I121"/>
    <mergeCell ref="J121:O121"/>
    <mergeCell ref="R121:U121"/>
    <mergeCell ref="V121:AA121"/>
    <mergeCell ref="AB121:AI121"/>
    <mergeCell ref="AJ121:AP121"/>
    <mergeCell ref="AQ121:AV121"/>
    <mergeCell ref="A120:B120"/>
    <mergeCell ref="C112:I112"/>
    <mergeCell ref="J112:O112"/>
    <mergeCell ref="R112:U112"/>
    <mergeCell ref="V112:AA112"/>
    <mergeCell ref="A119:B119"/>
    <mergeCell ref="C119:I119"/>
    <mergeCell ref="J119:O119"/>
    <mergeCell ref="R119:U119"/>
    <mergeCell ref="V119:AA119"/>
    <mergeCell ref="AB119:AI119"/>
    <mergeCell ref="AJ119:AP119"/>
    <mergeCell ref="AQ119:AV119"/>
    <mergeCell ref="A118:B118"/>
    <mergeCell ref="C126:I126"/>
    <mergeCell ref="J126:O126"/>
    <mergeCell ref="R126:U126"/>
    <mergeCell ref="V126:AA126"/>
    <mergeCell ref="AB126:AI126"/>
    <mergeCell ref="AJ124:AP124"/>
    <mergeCell ref="AQ124:AV124"/>
    <mergeCell ref="A125:B125"/>
    <mergeCell ref="C125:I125"/>
    <mergeCell ref="J125:O125"/>
    <mergeCell ref="R125:U125"/>
    <mergeCell ref="V125:AA125"/>
    <mergeCell ref="AB125:AI125"/>
    <mergeCell ref="AJ125:AP125"/>
    <mergeCell ref="AQ125:AV125"/>
    <mergeCell ref="A124:B124"/>
    <mergeCell ref="AB120:AI120"/>
    <mergeCell ref="AJ126:AP126"/>
    <mergeCell ref="AQ126:AV126"/>
    <mergeCell ref="C124:I124"/>
    <mergeCell ref="J124:O124"/>
    <mergeCell ref="R124:U124"/>
    <mergeCell ref="V124:AA124"/>
    <mergeCell ref="AB116:AI116"/>
    <mergeCell ref="AJ122:AP122"/>
    <mergeCell ref="AQ122:AV122"/>
    <mergeCell ref="A123:B123"/>
    <mergeCell ref="C123:I123"/>
    <mergeCell ref="J123:O123"/>
    <mergeCell ref="R123:U123"/>
    <mergeCell ref="V123:AA123"/>
    <mergeCell ref="AB123:AI123"/>
    <mergeCell ref="AJ123:AP123"/>
    <mergeCell ref="AQ123:AV123"/>
    <mergeCell ref="A122:B122"/>
    <mergeCell ref="C130:I130"/>
    <mergeCell ref="J130:O130"/>
    <mergeCell ref="R130:U130"/>
    <mergeCell ref="V130:AA130"/>
    <mergeCell ref="AB130:AI130"/>
    <mergeCell ref="AJ128:AP128"/>
    <mergeCell ref="AQ128:AV128"/>
    <mergeCell ref="A129:B129"/>
    <mergeCell ref="C129:I129"/>
    <mergeCell ref="J129:O129"/>
    <mergeCell ref="R129:U129"/>
    <mergeCell ref="V129:AA129"/>
    <mergeCell ref="AB129:AI129"/>
    <mergeCell ref="AJ129:AP129"/>
    <mergeCell ref="AQ129:AV129"/>
    <mergeCell ref="A128:B128"/>
    <mergeCell ref="C120:I120"/>
    <mergeCell ref="J120:O120"/>
    <mergeCell ref="R120:U120"/>
    <mergeCell ref="V120:AA120"/>
    <mergeCell ref="A127:B127"/>
    <mergeCell ref="C127:I127"/>
    <mergeCell ref="J127:O127"/>
    <mergeCell ref="R127:U127"/>
    <mergeCell ref="V127:AA127"/>
    <mergeCell ref="AB127:AI127"/>
    <mergeCell ref="AJ127:AP127"/>
    <mergeCell ref="AQ127:AV127"/>
    <mergeCell ref="A126:B126"/>
    <mergeCell ref="C134:I134"/>
    <mergeCell ref="J134:O134"/>
    <mergeCell ref="R134:U134"/>
    <mergeCell ref="V134:AA134"/>
    <mergeCell ref="AB134:AI134"/>
    <mergeCell ref="AJ132:AP132"/>
    <mergeCell ref="AQ132:AV132"/>
    <mergeCell ref="A133:B133"/>
    <mergeCell ref="C133:I133"/>
    <mergeCell ref="J133:O133"/>
    <mergeCell ref="R133:U133"/>
    <mergeCell ref="V133:AA133"/>
    <mergeCell ref="AB133:AI133"/>
    <mergeCell ref="AJ133:AP133"/>
    <mergeCell ref="AQ133:AV133"/>
    <mergeCell ref="A132:B132"/>
    <mergeCell ref="AB128:AI128"/>
    <mergeCell ref="AJ134:AP134"/>
    <mergeCell ref="AQ134:AV134"/>
    <mergeCell ref="C132:I132"/>
    <mergeCell ref="J132:O132"/>
    <mergeCell ref="R132:U132"/>
    <mergeCell ref="V132:AA132"/>
    <mergeCell ref="AB124:AI124"/>
    <mergeCell ref="AJ130:AP130"/>
    <mergeCell ref="AQ130:AV130"/>
    <mergeCell ref="A131:B131"/>
    <mergeCell ref="C131:I131"/>
    <mergeCell ref="J131:O131"/>
    <mergeCell ref="R131:U131"/>
    <mergeCell ref="V131:AA131"/>
    <mergeCell ref="AB131:AI131"/>
    <mergeCell ref="AJ131:AP131"/>
    <mergeCell ref="AQ131:AV131"/>
    <mergeCell ref="A130:B130"/>
    <mergeCell ref="C138:I138"/>
    <mergeCell ref="J138:O138"/>
    <mergeCell ref="R138:U138"/>
    <mergeCell ref="V138:AA138"/>
    <mergeCell ref="AB138:AI138"/>
    <mergeCell ref="AJ136:AP136"/>
    <mergeCell ref="AQ136:AV136"/>
    <mergeCell ref="A137:B137"/>
    <mergeCell ref="C137:I137"/>
    <mergeCell ref="J137:O137"/>
    <mergeCell ref="R137:U137"/>
    <mergeCell ref="V137:AA137"/>
    <mergeCell ref="AB137:AI137"/>
    <mergeCell ref="AJ137:AP137"/>
    <mergeCell ref="AQ137:AV137"/>
    <mergeCell ref="A136:B136"/>
    <mergeCell ref="C128:I128"/>
    <mergeCell ref="J128:O128"/>
    <mergeCell ref="R128:U128"/>
    <mergeCell ref="V128:AA128"/>
    <mergeCell ref="A135:B135"/>
    <mergeCell ref="C135:I135"/>
    <mergeCell ref="J135:O135"/>
    <mergeCell ref="R135:U135"/>
    <mergeCell ref="V135:AA135"/>
    <mergeCell ref="AB135:AI135"/>
    <mergeCell ref="AJ135:AP135"/>
    <mergeCell ref="AQ135:AV135"/>
    <mergeCell ref="A134:B134"/>
    <mergeCell ref="C142:I142"/>
    <mergeCell ref="J142:O142"/>
    <mergeCell ref="R142:U142"/>
    <mergeCell ref="V142:AA142"/>
    <mergeCell ref="AB142:AI142"/>
    <mergeCell ref="AJ140:AP140"/>
    <mergeCell ref="AQ140:AV140"/>
    <mergeCell ref="A141:B141"/>
    <mergeCell ref="C141:I141"/>
    <mergeCell ref="J141:O141"/>
    <mergeCell ref="R141:U141"/>
    <mergeCell ref="V141:AA141"/>
    <mergeCell ref="AB141:AI141"/>
    <mergeCell ref="AJ141:AP141"/>
    <mergeCell ref="AQ141:AV141"/>
    <mergeCell ref="A140:B140"/>
    <mergeCell ref="AB136:AI136"/>
    <mergeCell ref="AJ142:AP142"/>
    <mergeCell ref="AQ142:AV142"/>
    <mergeCell ref="C140:I140"/>
    <mergeCell ref="J140:O140"/>
    <mergeCell ref="R140:U140"/>
    <mergeCell ref="V140:AA140"/>
    <mergeCell ref="AB132:AI132"/>
    <mergeCell ref="AJ138:AP138"/>
    <mergeCell ref="AQ138:AV138"/>
    <mergeCell ref="A139:B139"/>
    <mergeCell ref="C139:I139"/>
    <mergeCell ref="J139:O139"/>
    <mergeCell ref="R139:U139"/>
    <mergeCell ref="V139:AA139"/>
    <mergeCell ref="AB139:AI139"/>
    <mergeCell ref="AJ139:AP139"/>
    <mergeCell ref="AQ139:AV139"/>
    <mergeCell ref="A138:B138"/>
    <mergeCell ref="C146:I146"/>
    <mergeCell ref="J146:O146"/>
    <mergeCell ref="R146:U146"/>
    <mergeCell ref="V146:AA146"/>
    <mergeCell ref="AB146:AI146"/>
    <mergeCell ref="AJ144:AP144"/>
    <mergeCell ref="AQ144:AV144"/>
    <mergeCell ref="A145:B145"/>
    <mergeCell ref="C145:I145"/>
    <mergeCell ref="J145:O145"/>
    <mergeCell ref="R145:U145"/>
    <mergeCell ref="V145:AA145"/>
    <mergeCell ref="AB145:AI145"/>
    <mergeCell ref="AJ145:AP145"/>
    <mergeCell ref="AQ145:AV145"/>
    <mergeCell ref="A144:B144"/>
    <mergeCell ref="C136:I136"/>
    <mergeCell ref="J136:O136"/>
    <mergeCell ref="R136:U136"/>
    <mergeCell ref="V136:AA136"/>
    <mergeCell ref="A143:B143"/>
    <mergeCell ref="C143:I143"/>
    <mergeCell ref="J143:O143"/>
    <mergeCell ref="R143:U143"/>
    <mergeCell ref="V143:AA143"/>
    <mergeCell ref="AB143:AI143"/>
    <mergeCell ref="AJ143:AP143"/>
    <mergeCell ref="AQ143:AV143"/>
    <mergeCell ref="A142:B142"/>
    <mergeCell ref="C150:I150"/>
    <mergeCell ref="J150:O150"/>
    <mergeCell ref="R150:U150"/>
    <mergeCell ref="V150:AA150"/>
    <mergeCell ref="AB150:AI150"/>
    <mergeCell ref="AJ148:AP148"/>
    <mergeCell ref="AQ148:AV148"/>
    <mergeCell ref="A149:B149"/>
    <mergeCell ref="C149:I149"/>
    <mergeCell ref="J149:O149"/>
    <mergeCell ref="R149:U149"/>
    <mergeCell ref="V149:AA149"/>
    <mergeCell ref="AB149:AI149"/>
    <mergeCell ref="AJ149:AP149"/>
    <mergeCell ref="AQ149:AV149"/>
    <mergeCell ref="A148:B148"/>
    <mergeCell ref="AB144:AI144"/>
    <mergeCell ref="AJ150:AP150"/>
    <mergeCell ref="AQ150:AV150"/>
    <mergeCell ref="C148:I148"/>
    <mergeCell ref="J148:O148"/>
    <mergeCell ref="R148:U148"/>
    <mergeCell ref="V148:AA148"/>
    <mergeCell ref="AB140:AI140"/>
    <mergeCell ref="AJ146:AP146"/>
    <mergeCell ref="AQ146:AV146"/>
    <mergeCell ref="A147:B147"/>
    <mergeCell ref="C147:I147"/>
    <mergeCell ref="J147:O147"/>
    <mergeCell ref="R147:U147"/>
    <mergeCell ref="V147:AA147"/>
    <mergeCell ref="AB147:AI147"/>
    <mergeCell ref="AJ147:AP147"/>
    <mergeCell ref="AQ147:AV147"/>
    <mergeCell ref="A146:B146"/>
    <mergeCell ref="C154:I154"/>
    <mergeCell ref="J154:O154"/>
    <mergeCell ref="R154:U154"/>
    <mergeCell ref="V154:AA154"/>
    <mergeCell ref="AB154:AI154"/>
    <mergeCell ref="AJ152:AP152"/>
    <mergeCell ref="AQ152:AV152"/>
    <mergeCell ref="A153:B153"/>
    <mergeCell ref="C153:I153"/>
    <mergeCell ref="J153:O153"/>
    <mergeCell ref="R153:U153"/>
    <mergeCell ref="V153:AA153"/>
    <mergeCell ref="AB153:AI153"/>
    <mergeCell ref="AJ153:AP153"/>
    <mergeCell ref="AQ153:AV153"/>
    <mergeCell ref="A152:B152"/>
    <mergeCell ref="C144:I144"/>
    <mergeCell ref="J144:O144"/>
    <mergeCell ref="R144:U144"/>
    <mergeCell ref="V144:AA144"/>
    <mergeCell ref="A151:B151"/>
    <mergeCell ref="C151:I151"/>
    <mergeCell ref="J151:O151"/>
    <mergeCell ref="R151:U151"/>
    <mergeCell ref="V151:AA151"/>
    <mergeCell ref="AB151:AI151"/>
    <mergeCell ref="AJ151:AP151"/>
    <mergeCell ref="AQ151:AV151"/>
    <mergeCell ref="A150:B150"/>
    <mergeCell ref="C158:I158"/>
    <mergeCell ref="J158:O158"/>
    <mergeCell ref="R158:U158"/>
    <mergeCell ref="V158:AA158"/>
    <mergeCell ref="AB158:AI158"/>
    <mergeCell ref="AJ156:AP156"/>
    <mergeCell ref="AQ156:AV156"/>
    <mergeCell ref="A157:B157"/>
    <mergeCell ref="C157:I157"/>
    <mergeCell ref="J157:O157"/>
    <mergeCell ref="R157:U157"/>
    <mergeCell ref="V157:AA157"/>
    <mergeCell ref="AB157:AI157"/>
    <mergeCell ref="AJ157:AP157"/>
    <mergeCell ref="AQ157:AV157"/>
    <mergeCell ref="A156:B156"/>
    <mergeCell ref="AB152:AI152"/>
    <mergeCell ref="AJ158:AP158"/>
    <mergeCell ref="AQ158:AV158"/>
    <mergeCell ref="C156:I156"/>
    <mergeCell ref="J156:O156"/>
    <mergeCell ref="R156:U156"/>
    <mergeCell ref="V156:AA156"/>
    <mergeCell ref="AB148:AI148"/>
    <mergeCell ref="AJ154:AP154"/>
    <mergeCell ref="AQ154:AV154"/>
    <mergeCell ref="A155:B155"/>
    <mergeCell ref="C155:I155"/>
    <mergeCell ref="J155:O155"/>
    <mergeCell ref="R155:U155"/>
    <mergeCell ref="V155:AA155"/>
    <mergeCell ref="AB155:AI155"/>
    <mergeCell ref="AJ155:AP155"/>
    <mergeCell ref="AQ155:AV155"/>
    <mergeCell ref="A154:B154"/>
    <mergeCell ref="C162:I162"/>
    <mergeCell ref="J162:O162"/>
    <mergeCell ref="R162:U162"/>
    <mergeCell ref="V162:AA162"/>
    <mergeCell ref="AB162:AI162"/>
    <mergeCell ref="AJ160:AP160"/>
    <mergeCell ref="AQ160:AV160"/>
    <mergeCell ref="A161:B161"/>
    <mergeCell ref="C161:I161"/>
    <mergeCell ref="J161:O161"/>
    <mergeCell ref="R161:U161"/>
    <mergeCell ref="V161:AA161"/>
    <mergeCell ref="AB161:AI161"/>
    <mergeCell ref="AJ161:AP161"/>
    <mergeCell ref="AQ161:AV161"/>
    <mergeCell ref="A160:B160"/>
    <mergeCell ref="C152:I152"/>
    <mergeCell ref="J152:O152"/>
    <mergeCell ref="R152:U152"/>
    <mergeCell ref="V152:AA152"/>
    <mergeCell ref="A159:B159"/>
    <mergeCell ref="C159:I159"/>
    <mergeCell ref="J159:O159"/>
    <mergeCell ref="R159:U159"/>
    <mergeCell ref="V159:AA159"/>
    <mergeCell ref="AB159:AI159"/>
    <mergeCell ref="AJ159:AP159"/>
    <mergeCell ref="AQ159:AV159"/>
    <mergeCell ref="A158:B158"/>
    <mergeCell ref="C166:I166"/>
    <mergeCell ref="J166:O166"/>
    <mergeCell ref="R166:U166"/>
    <mergeCell ref="V166:AA166"/>
    <mergeCell ref="AB166:AI166"/>
    <mergeCell ref="AJ164:AP164"/>
    <mergeCell ref="AQ164:AV164"/>
    <mergeCell ref="A165:B165"/>
    <mergeCell ref="C165:I165"/>
    <mergeCell ref="J165:O165"/>
    <mergeCell ref="R165:U165"/>
    <mergeCell ref="V165:AA165"/>
    <mergeCell ref="AB165:AI165"/>
    <mergeCell ref="AJ165:AP165"/>
    <mergeCell ref="AQ165:AV165"/>
    <mergeCell ref="A164:B164"/>
    <mergeCell ref="AB160:AI160"/>
    <mergeCell ref="AJ166:AP166"/>
    <mergeCell ref="AQ166:AV166"/>
    <mergeCell ref="C164:I164"/>
    <mergeCell ref="J164:O164"/>
    <mergeCell ref="R164:U164"/>
    <mergeCell ref="V164:AA164"/>
    <mergeCell ref="AB156:AI156"/>
    <mergeCell ref="AJ162:AP162"/>
    <mergeCell ref="AQ162:AV162"/>
    <mergeCell ref="A163:B163"/>
    <mergeCell ref="C163:I163"/>
    <mergeCell ref="J163:O163"/>
    <mergeCell ref="R163:U163"/>
    <mergeCell ref="V163:AA163"/>
    <mergeCell ref="AB163:AI163"/>
    <mergeCell ref="AJ163:AP163"/>
    <mergeCell ref="AQ163:AV163"/>
    <mergeCell ref="A162:B162"/>
    <mergeCell ref="C170:I170"/>
    <mergeCell ref="J170:O170"/>
    <mergeCell ref="R170:U170"/>
    <mergeCell ref="V170:AA170"/>
    <mergeCell ref="AB170:AI170"/>
    <mergeCell ref="AJ168:AP168"/>
    <mergeCell ref="AQ168:AV168"/>
    <mergeCell ref="A169:B169"/>
    <mergeCell ref="C169:I169"/>
    <mergeCell ref="J169:O169"/>
    <mergeCell ref="R169:U169"/>
    <mergeCell ref="V169:AA169"/>
    <mergeCell ref="AB169:AI169"/>
    <mergeCell ref="AJ169:AP169"/>
    <mergeCell ref="AQ169:AV169"/>
    <mergeCell ref="A168:B168"/>
    <mergeCell ref="C160:I160"/>
    <mergeCell ref="J160:O160"/>
    <mergeCell ref="R160:U160"/>
    <mergeCell ref="V160:AA160"/>
    <mergeCell ref="A167:B167"/>
    <mergeCell ref="C167:I167"/>
    <mergeCell ref="J167:O167"/>
    <mergeCell ref="R167:U167"/>
    <mergeCell ref="V167:AA167"/>
    <mergeCell ref="AB167:AI167"/>
    <mergeCell ref="AJ167:AP167"/>
    <mergeCell ref="AQ167:AV167"/>
    <mergeCell ref="A166:B166"/>
    <mergeCell ref="C174:I174"/>
    <mergeCell ref="J174:O174"/>
    <mergeCell ref="R174:U174"/>
    <mergeCell ref="V174:AA174"/>
    <mergeCell ref="AB174:AI174"/>
    <mergeCell ref="AJ172:AP172"/>
    <mergeCell ref="AQ172:AV172"/>
    <mergeCell ref="A173:B173"/>
    <mergeCell ref="C173:I173"/>
    <mergeCell ref="J173:O173"/>
    <mergeCell ref="R173:U173"/>
    <mergeCell ref="V173:AA173"/>
    <mergeCell ref="AB173:AI173"/>
    <mergeCell ref="AJ173:AP173"/>
    <mergeCell ref="AQ173:AV173"/>
    <mergeCell ref="A172:B172"/>
    <mergeCell ref="AB168:AI168"/>
    <mergeCell ref="AJ174:AP174"/>
    <mergeCell ref="AQ174:AV174"/>
    <mergeCell ref="C172:I172"/>
    <mergeCell ref="J172:O172"/>
    <mergeCell ref="R172:U172"/>
    <mergeCell ref="V172:AA172"/>
    <mergeCell ref="AB164:AI164"/>
    <mergeCell ref="AJ170:AP170"/>
    <mergeCell ref="AQ170:AV170"/>
    <mergeCell ref="A171:B171"/>
    <mergeCell ref="C171:I171"/>
    <mergeCell ref="J171:O171"/>
    <mergeCell ref="R171:U171"/>
    <mergeCell ref="V171:AA171"/>
    <mergeCell ref="AB171:AI171"/>
    <mergeCell ref="AJ171:AP171"/>
    <mergeCell ref="AQ171:AV171"/>
    <mergeCell ref="A170:B170"/>
    <mergeCell ref="C178:I178"/>
    <mergeCell ref="J178:O178"/>
    <mergeCell ref="R178:U178"/>
    <mergeCell ref="V178:AA178"/>
    <mergeCell ref="AB178:AI178"/>
    <mergeCell ref="AJ176:AP176"/>
    <mergeCell ref="AQ176:AV176"/>
    <mergeCell ref="A177:B177"/>
    <mergeCell ref="C177:I177"/>
    <mergeCell ref="J177:O177"/>
    <mergeCell ref="R177:U177"/>
    <mergeCell ref="V177:AA177"/>
    <mergeCell ref="AB177:AI177"/>
    <mergeCell ref="AJ177:AP177"/>
    <mergeCell ref="AQ177:AV177"/>
    <mergeCell ref="A176:B176"/>
    <mergeCell ref="C168:I168"/>
    <mergeCell ref="J168:O168"/>
    <mergeCell ref="R168:U168"/>
    <mergeCell ref="V168:AA168"/>
    <mergeCell ref="A175:B175"/>
    <mergeCell ref="C175:I175"/>
    <mergeCell ref="J175:O175"/>
    <mergeCell ref="R175:U175"/>
    <mergeCell ref="V175:AA175"/>
    <mergeCell ref="AB175:AI175"/>
    <mergeCell ref="AJ175:AP175"/>
    <mergeCell ref="AQ175:AV175"/>
    <mergeCell ref="A174:B174"/>
    <mergeCell ref="C182:I182"/>
    <mergeCell ref="J182:O182"/>
    <mergeCell ref="R182:U182"/>
    <mergeCell ref="V182:AA182"/>
    <mergeCell ref="AB182:AI182"/>
    <mergeCell ref="AJ180:AP180"/>
    <mergeCell ref="AQ180:AV180"/>
    <mergeCell ref="A181:B181"/>
    <mergeCell ref="C181:I181"/>
    <mergeCell ref="J181:O181"/>
    <mergeCell ref="R181:U181"/>
    <mergeCell ref="V181:AA181"/>
    <mergeCell ref="AB181:AI181"/>
    <mergeCell ref="AJ181:AP181"/>
    <mergeCell ref="AQ181:AV181"/>
    <mergeCell ref="A180:B180"/>
    <mergeCell ref="AB176:AI176"/>
    <mergeCell ref="AJ182:AP182"/>
    <mergeCell ref="AQ182:AV182"/>
    <mergeCell ref="C180:I180"/>
    <mergeCell ref="J180:O180"/>
    <mergeCell ref="R180:U180"/>
    <mergeCell ref="V180:AA180"/>
    <mergeCell ref="AB172:AI172"/>
    <mergeCell ref="AJ178:AP178"/>
    <mergeCell ref="AQ178:AV178"/>
    <mergeCell ref="A179:B179"/>
    <mergeCell ref="C179:I179"/>
    <mergeCell ref="J179:O179"/>
    <mergeCell ref="R179:U179"/>
    <mergeCell ref="V179:AA179"/>
    <mergeCell ref="AB179:AI179"/>
    <mergeCell ref="AJ179:AP179"/>
    <mergeCell ref="AQ179:AV179"/>
    <mergeCell ref="A178:B178"/>
    <mergeCell ref="C186:I186"/>
    <mergeCell ref="J186:O186"/>
    <mergeCell ref="R186:U186"/>
    <mergeCell ref="V186:AA186"/>
    <mergeCell ref="AB186:AI186"/>
    <mergeCell ref="AJ184:AP184"/>
    <mergeCell ref="AQ184:AV184"/>
    <mergeCell ref="A185:B185"/>
    <mergeCell ref="C185:I185"/>
    <mergeCell ref="J185:O185"/>
    <mergeCell ref="R185:U185"/>
    <mergeCell ref="V185:AA185"/>
    <mergeCell ref="AB185:AI185"/>
    <mergeCell ref="AJ185:AP185"/>
    <mergeCell ref="AQ185:AV185"/>
    <mergeCell ref="A184:B184"/>
    <mergeCell ref="C176:I176"/>
    <mergeCell ref="J176:O176"/>
    <mergeCell ref="R176:U176"/>
    <mergeCell ref="V176:AA176"/>
    <mergeCell ref="A183:B183"/>
    <mergeCell ref="C183:I183"/>
    <mergeCell ref="J183:O183"/>
    <mergeCell ref="R183:U183"/>
    <mergeCell ref="V183:AA183"/>
    <mergeCell ref="AB183:AI183"/>
    <mergeCell ref="AJ183:AP183"/>
    <mergeCell ref="AQ183:AV183"/>
    <mergeCell ref="A182:B182"/>
    <mergeCell ref="C190:I190"/>
    <mergeCell ref="J190:O190"/>
    <mergeCell ref="R190:U190"/>
    <mergeCell ref="V190:AA190"/>
    <mergeCell ref="AB190:AI190"/>
    <mergeCell ref="AJ188:AP188"/>
    <mergeCell ref="AQ188:AV188"/>
    <mergeCell ref="A189:B189"/>
    <mergeCell ref="C189:I189"/>
    <mergeCell ref="J189:O189"/>
    <mergeCell ref="R189:U189"/>
    <mergeCell ref="V189:AA189"/>
    <mergeCell ref="AB189:AI189"/>
    <mergeCell ref="AJ189:AP189"/>
    <mergeCell ref="AQ189:AV189"/>
    <mergeCell ref="A188:B188"/>
    <mergeCell ref="AB184:AI184"/>
    <mergeCell ref="AJ190:AP190"/>
    <mergeCell ref="AQ190:AV190"/>
    <mergeCell ref="C188:I188"/>
    <mergeCell ref="J188:O188"/>
    <mergeCell ref="R188:U188"/>
    <mergeCell ref="V188:AA188"/>
    <mergeCell ref="AB180:AI180"/>
    <mergeCell ref="AJ186:AP186"/>
    <mergeCell ref="AQ186:AV186"/>
    <mergeCell ref="A187:B187"/>
    <mergeCell ref="C187:I187"/>
    <mergeCell ref="J187:O187"/>
    <mergeCell ref="R187:U187"/>
    <mergeCell ref="V187:AA187"/>
    <mergeCell ref="AB187:AI187"/>
    <mergeCell ref="AJ187:AP187"/>
    <mergeCell ref="AQ187:AV187"/>
    <mergeCell ref="A186:B186"/>
    <mergeCell ref="C194:I194"/>
    <mergeCell ref="J194:O194"/>
    <mergeCell ref="R194:U194"/>
    <mergeCell ref="V194:AA194"/>
    <mergeCell ref="AB194:AI194"/>
    <mergeCell ref="AJ192:AP192"/>
    <mergeCell ref="AQ192:AV192"/>
    <mergeCell ref="A193:B193"/>
    <mergeCell ref="C193:I193"/>
    <mergeCell ref="J193:O193"/>
    <mergeCell ref="R193:U193"/>
    <mergeCell ref="V193:AA193"/>
    <mergeCell ref="AB193:AI193"/>
    <mergeCell ref="AJ193:AP193"/>
    <mergeCell ref="AQ193:AV193"/>
    <mergeCell ref="A192:B192"/>
    <mergeCell ref="C184:I184"/>
    <mergeCell ref="J184:O184"/>
    <mergeCell ref="R184:U184"/>
    <mergeCell ref="V184:AA184"/>
    <mergeCell ref="A191:B191"/>
    <mergeCell ref="C191:I191"/>
    <mergeCell ref="J191:O191"/>
    <mergeCell ref="R191:U191"/>
    <mergeCell ref="V191:AA191"/>
    <mergeCell ref="AB191:AI191"/>
    <mergeCell ref="AJ191:AP191"/>
    <mergeCell ref="AQ191:AV191"/>
    <mergeCell ref="A190:B190"/>
    <mergeCell ref="C198:I198"/>
    <mergeCell ref="J198:O198"/>
    <mergeCell ref="R198:U198"/>
    <mergeCell ref="V198:AA198"/>
    <mergeCell ref="AB198:AI198"/>
    <mergeCell ref="AJ196:AP196"/>
    <mergeCell ref="AQ196:AV196"/>
    <mergeCell ref="A197:B197"/>
    <mergeCell ref="C197:I197"/>
    <mergeCell ref="J197:O197"/>
    <mergeCell ref="R197:U197"/>
    <mergeCell ref="V197:AA197"/>
    <mergeCell ref="AB197:AI197"/>
    <mergeCell ref="AJ197:AP197"/>
    <mergeCell ref="AQ197:AV197"/>
    <mergeCell ref="A196:B196"/>
    <mergeCell ref="AB192:AI192"/>
    <mergeCell ref="AJ198:AP198"/>
    <mergeCell ref="AQ198:AV198"/>
    <mergeCell ref="C196:I196"/>
    <mergeCell ref="J196:O196"/>
    <mergeCell ref="R196:U196"/>
    <mergeCell ref="V196:AA196"/>
    <mergeCell ref="AB188:AI188"/>
    <mergeCell ref="AJ194:AP194"/>
    <mergeCell ref="AQ194:AV194"/>
    <mergeCell ref="A195:B195"/>
    <mergeCell ref="C195:I195"/>
    <mergeCell ref="J195:O195"/>
    <mergeCell ref="R195:U195"/>
    <mergeCell ref="V195:AA195"/>
    <mergeCell ref="AB195:AI195"/>
    <mergeCell ref="AJ195:AP195"/>
    <mergeCell ref="AQ195:AV195"/>
    <mergeCell ref="A194:B194"/>
    <mergeCell ref="C202:I202"/>
    <mergeCell ref="J202:O202"/>
    <mergeCell ref="R202:U202"/>
    <mergeCell ref="V202:AA202"/>
    <mergeCell ref="AB202:AI202"/>
    <mergeCell ref="AJ200:AP200"/>
    <mergeCell ref="AQ200:AV200"/>
    <mergeCell ref="A201:B201"/>
    <mergeCell ref="C201:I201"/>
    <mergeCell ref="J201:O201"/>
    <mergeCell ref="R201:U201"/>
    <mergeCell ref="V201:AA201"/>
    <mergeCell ref="AB201:AI201"/>
    <mergeCell ref="AJ201:AP201"/>
    <mergeCell ref="AQ201:AV201"/>
    <mergeCell ref="A200:B200"/>
    <mergeCell ref="C192:I192"/>
    <mergeCell ref="J192:O192"/>
    <mergeCell ref="R192:U192"/>
    <mergeCell ref="V192:AA192"/>
    <mergeCell ref="A199:B199"/>
    <mergeCell ref="C199:I199"/>
    <mergeCell ref="J199:O199"/>
    <mergeCell ref="R199:U199"/>
    <mergeCell ref="V199:AA199"/>
    <mergeCell ref="AB199:AI199"/>
    <mergeCell ref="AJ199:AP199"/>
    <mergeCell ref="AQ199:AV199"/>
    <mergeCell ref="A198:B198"/>
    <mergeCell ref="C206:I206"/>
    <mergeCell ref="J206:O206"/>
    <mergeCell ref="R206:U206"/>
    <mergeCell ref="V206:AA206"/>
    <mergeCell ref="AB206:AI206"/>
    <mergeCell ref="AJ204:AP204"/>
    <mergeCell ref="AQ204:AV204"/>
    <mergeCell ref="A205:B205"/>
    <mergeCell ref="C205:I205"/>
    <mergeCell ref="J205:O205"/>
    <mergeCell ref="R205:U205"/>
    <mergeCell ref="V205:AA205"/>
    <mergeCell ref="AB205:AI205"/>
    <mergeCell ref="AJ205:AP205"/>
    <mergeCell ref="AQ205:AV205"/>
    <mergeCell ref="A204:B204"/>
    <mergeCell ref="AB200:AI200"/>
    <mergeCell ref="AJ206:AP206"/>
    <mergeCell ref="AQ206:AV206"/>
    <mergeCell ref="C204:I204"/>
    <mergeCell ref="J204:O204"/>
    <mergeCell ref="R204:U204"/>
    <mergeCell ref="V204:AA204"/>
    <mergeCell ref="AB196:AI196"/>
    <mergeCell ref="AJ202:AP202"/>
    <mergeCell ref="AQ202:AV202"/>
    <mergeCell ref="A203:B203"/>
    <mergeCell ref="C203:I203"/>
    <mergeCell ref="J203:O203"/>
    <mergeCell ref="R203:U203"/>
    <mergeCell ref="V203:AA203"/>
    <mergeCell ref="AB203:AI203"/>
    <mergeCell ref="AJ203:AP203"/>
    <mergeCell ref="AQ203:AV203"/>
    <mergeCell ref="A202:B202"/>
    <mergeCell ref="C210:I210"/>
    <mergeCell ref="J210:O210"/>
    <mergeCell ref="R210:U210"/>
    <mergeCell ref="V210:AA210"/>
    <mergeCell ref="AB210:AI210"/>
    <mergeCell ref="AJ208:AP208"/>
    <mergeCell ref="AQ208:AV208"/>
    <mergeCell ref="A209:B209"/>
    <mergeCell ref="C209:I209"/>
    <mergeCell ref="J209:O209"/>
    <mergeCell ref="R209:U209"/>
    <mergeCell ref="V209:AA209"/>
    <mergeCell ref="AB209:AI209"/>
    <mergeCell ref="AJ209:AP209"/>
    <mergeCell ref="AQ209:AV209"/>
    <mergeCell ref="A208:B208"/>
    <mergeCell ref="C200:I200"/>
    <mergeCell ref="J200:O200"/>
    <mergeCell ref="R200:U200"/>
    <mergeCell ref="V200:AA200"/>
    <mergeCell ref="A207:B207"/>
    <mergeCell ref="C207:I207"/>
    <mergeCell ref="J207:O207"/>
    <mergeCell ref="R207:U207"/>
    <mergeCell ref="V207:AA207"/>
    <mergeCell ref="AB207:AI207"/>
    <mergeCell ref="AJ207:AP207"/>
    <mergeCell ref="AQ207:AV207"/>
    <mergeCell ref="A206:B206"/>
    <mergeCell ref="C214:I214"/>
    <mergeCell ref="J214:O214"/>
    <mergeCell ref="R214:U214"/>
    <mergeCell ref="V214:AA214"/>
    <mergeCell ref="AB214:AI214"/>
    <mergeCell ref="AJ212:AP212"/>
    <mergeCell ref="AQ212:AV212"/>
    <mergeCell ref="A213:B213"/>
    <mergeCell ref="C213:I213"/>
    <mergeCell ref="J213:O213"/>
    <mergeCell ref="R213:U213"/>
    <mergeCell ref="V213:AA213"/>
    <mergeCell ref="AB213:AI213"/>
    <mergeCell ref="AJ213:AP213"/>
    <mergeCell ref="AQ213:AV213"/>
    <mergeCell ref="A212:B212"/>
    <mergeCell ref="AB208:AI208"/>
    <mergeCell ref="AJ214:AP214"/>
    <mergeCell ref="AQ214:AV214"/>
    <mergeCell ref="C212:I212"/>
    <mergeCell ref="J212:O212"/>
    <mergeCell ref="R212:U212"/>
    <mergeCell ref="V212:AA212"/>
    <mergeCell ref="AB204:AI204"/>
    <mergeCell ref="AJ210:AP210"/>
    <mergeCell ref="AQ210:AV210"/>
    <mergeCell ref="A211:B211"/>
    <mergeCell ref="C211:I211"/>
    <mergeCell ref="J211:O211"/>
    <mergeCell ref="R211:U211"/>
    <mergeCell ref="V211:AA211"/>
    <mergeCell ref="AB211:AI211"/>
    <mergeCell ref="AJ211:AP211"/>
    <mergeCell ref="AQ211:AV211"/>
    <mergeCell ref="A210:B210"/>
    <mergeCell ref="C218:I218"/>
    <mergeCell ref="J218:O218"/>
    <mergeCell ref="R218:U218"/>
    <mergeCell ref="V218:AA218"/>
    <mergeCell ref="AB218:AI218"/>
    <mergeCell ref="AJ216:AP216"/>
    <mergeCell ref="AQ216:AV216"/>
    <mergeCell ref="A217:B217"/>
    <mergeCell ref="C217:I217"/>
    <mergeCell ref="J217:O217"/>
    <mergeCell ref="R217:U217"/>
    <mergeCell ref="V217:AA217"/>
    <mergeCell ref="AB217:AI217"/>
    <mergeCell ref="AJ217:AP217"/>
    <mergeCell ref="AQ217:AV217"/>
    <mergeCell ref="A216:B216"/>
    <mergeCell ref="C208:I208"/>
    <mergeCell ref="J208:O208"/>
    <mergeCell ref="R208:U208"/>
    <mergeCell ref="V208:AA208"/>
    <mergeCell ref="A215:B215"/>
    <mergeCell ref="C215:I215"/>
    <mergeCell ref="J215:O215"/>
    <mergeCell ref="R215:U215"/>
    <mergeCell ref="V215:AA215"/>
    <mergeCell ref="AB215:AI215"/>
    <mergeCell ref="AJ215:AP215"/>
    <mergeCell ref="AQ215:AV215"/>
    <mergeCell ref="A214:B214"/>
    <mergeCell ref="C222:I222"/>
    <mergeCell ref="J222:O222"/>
    <mergeCell ref="R222:U222"/>
    <mergeCell ref="V222:AA222"/>
    <mergeCell ref="AB222:AI222"/>
    <mergeCell ref="AJ220:AP220"/>
    <mergeCell ref="AQ220:AV220"/>
    <mergeCell ref="A221:B221"/>
    <mergeCell ref="C221:I221"/>
    <mergeCell ref="J221:O221"/>
    <mergeCell ref="R221:U221"/>
    <mergeCell ref="V221:AA221"/>
    <mergeCell ref="AB221:AI221"/>
    <mergeCell ref="AJ221:AP221"/>
    <mergeCell ref="AQ221:AV221"/>
    <mergeCell ref="A220:B220"/>
    <mergeCell ref="AB216:AI216"/>
    <mergeCell ref="AJ222:AP222"/>
    <mergeCell ref="AQ222:AV222"/>
    <mergeCell ref="C220:I220"/>
    <mergeCell ref="J220:O220"/>
    <mergeCell ref="R220:U220"/>
    <mergeCell ref="V220:AA220"/>
    <mergeCell ref="AB212:AI212"/>
    <mergeCell ref="AJ218:AP218"/>
    <mergeCell ref="AQ218:AV218"/>
    <mergeCell ref="A219:B219"/>
    <mergeCell ref="C219:I219"/>
    <mergeCell ref="J219:O219"/>
    <mergeCell ref="R219:U219"/>
    <mergeCell ref="V219:AA219"/>
    <mergeCell ref="AB219:AI219"/>
    <mergeCell ref="AJ219:AP219"/>
    <mergeCell ref="AQ219:AV219"/>
    <mergeCell ref="A218:B218"/>
    <mergeCell ref="C226:I226"/>
    <mergeCell ref="J226:O226"/>
    <mergeCell ref="R226:U226"/>
    <mergeCell ref="V226:AA226"/>
    <mergeCell ref="AB226:AI226"/>
    <mergeCell ref="AJ224:AP224"/>
    <mergeCell ref="AQ224:AV224"/>
    <mergeCell ref="A225:B225"/>
    <mergeCell ref="C225:I225"/>
    <mergeCell ref="J225:O225"/>
    <mergeCell ref="R225:U225"/>
    <mergeCell ref="V225:AA225"/>
    <mergeCell ref="AB225:AI225"/>
    <mergeCell ref="AJ225:AP225"/>
    <mergeCell ref="AQ225:AV225"/>
    <mergeCell ref="A224:B224"/>
    <mergeCell ref="C216:I216"/>
    <mergeCell ref="J216:O216"/>
    <mergeCell ref="R216:U216"/>
    <mergeCell ref="V216:AA216"/>
    <mergeCell ref="A223:B223"/>
    <mergeCell ref="C223:I223"/>
    <mergeCell ref="J223:O223"/>
    <mergeCell ref="R223:U223"/>
    <mergeCell ref="V223:AA223"/>
    <mergeCell ref="AB223:AI223"/>
    <mergeCell ref="AJ223:AP223"/>
    <mergeCell ref="AQ223:AV223"/>
    <mergeCell ref="A222:B222"/>
    <mergeCell ref="C230:I230"/>
    <mergeCell ref="J230:O230"/>
    <mergeCell ref="R230:U230"/>
    <mergeCell ref="V230:AA230"/>
    <mergeCell ref="AB230:AI230"/>
    <mergeCell ref="AJ228:AP228"/>
    <mergeCell ref="AQ228:AV228"/>
    <mergeCell ref="A229:B229"/>
    <mergeCell ref="C229:I229"/>
    <mergeCell ref="J229:O229"/>
    <mergeCell ref="R229:U229"/>
    <mergeCell ref="V229:AA229"/>
    <mergeCell ref="AB229:AI229"/>
    <mergeCell ref="AJ229:AP229"/>
    <mergeCell ref="AQ229:AV229"/>
    <mergeCell ref="A228:B228"/>
    <mergeCell ref="AB224:AI224"/>
    <mergeCell ref="AJ230:AP230"/>
    <mergeCell ref="AQ230:AV230"/>
    <mergeCell ref="C228:I228"/>
    <mergeCell ref="J228:O228"/>
    <mergeCell ref="R228:U228"/>
    <mergeCell ref="V228:AA228"/>
    <mergeCell ref="AB220:AI220"/>
    <mergeCell ref="AJ226:AP226"/>
    <mergeCell ref="AQ226:AV226"/>
    <mergeCell ref="A227:B227"/>
    <mergeCell ref="C227:I227"/>
    <mergeCell ref="J227:O227"/>
    <mergeCell ref="R227:U227"/>
    <mergeCell ref="V227:AA227"/>
    <mergeCell ref="AB227:AI227"/>
    <mergeCell ref="AJ227:AP227"/>
    <mergeCell ref="AQ227:AV227"/>
    <mergeCell ref="A226:B226"/>
    <mergeCell ref="C234:I234"/>
    <mergeCell ref="J234:O234"/>
    <mergeCell ref="R234:U234"/>
    <mergeCell ref="V234:AA234"/>
    <mergeCell ref="AB234:AI234"/>
    <mergeCell ref="AJ232:AP232"/>
    <mergeCell ref="AQ232:AV232"/>
    <mergeCell ref="A233:B233"/>
    <mergeCell ref="C233:I233"/>
    <mergeCell ref="J233:O233"/>
    <mergeCell ref="R233:U233"/>
    <mergeCell ref="V233:AA233"/>
    <mergeCell ref="AB233:AI233"/>
    <mergeCell ref="AJ233:AP233"/>
    <mergeCell ref="AQ233:AV233"/>
    <mergeCell ref="A232:B232"/>
    <mergeCell ref="C224:I224"/>
    <mergeCell ref="J224:O224"/>
    <mergeCell ref="R224:U224"/>
    <mergeCell ref="V224:AA224"/>
    <mergeCell ref="A231:B231"/>
    <mergeCell ref="C231:I231"/>
    <mergeCell ref="J231:O231"/>
    <mergeCell ref="R231:U231"/>
    <mergeCell ref="V231:AA231"/>
    <mergeCell ref="AB231:AI231"/>
    <mergeCell ref="AJ231:AP231"/>
    <mergeCell ref="AQ231:AV231"/>
    <mergeCell ref="A230:B230"/>
    <mergeCell ref="C238:I238"/>
    <mergeCell ref="J238:O238"/>
    <mergeCell ref="R238:U238"/>
    <mergeCell ref="V238:AA238"/>
    <mergeCell ref="AB238:AI238"/>
    <mergeCell ref="AJ236:AP236"/>
    <mergeCell ref="AQ236:AV236"/>
    <mergeCell ref="A237:B237"/>
    <mergeCell ref="C237:I237"/>
    <mergeCell ref="J237:O237"/>
    <mergeCell ref="R237:U237"/>
    <mergeCell ref="V237:AA237"/>
    <mergeCell ref="AB237:AI237"/>
    <mergeCell ref="AJ237:AP237"/>
    <mergeCell ref="AQ237:AV237"/>
    <mergeCell ref="A236:B236"/>
    <mergeCell ref="AB232:AI232"/>
    <mergeCell ref="AJ238:AP238"/>
    <mergeCell ref="AQ238:AV238"/>
    <mergeCell ref="C236:I236"/>
    <mergeCell ref="J236:O236"/>
    <mergeCell ref="R236:U236"/>
    <mergeCell ref="V236:AA236"/>
    <mergeCell ref="AB228:AI228"/>
    <mergeCell ref="AJ234:AP234"/>
    <mergeCell ref="AQ234:AV234"/>
    <mergeCell ref="A235:B235"/>
    <mergeCell ref="C235:I235"/>
    <mergeCell ref="J235:O235"/>
    <mergeCell ref="R235:U235"/>
    <mergeCell ref="V235:AA235"/>
    <mergeCell ref="AB235:AI235"/>
    <mergeCell ref="AJ235:AP235"/>
    <mergeCell ref="AQ235:AV235"/>
    <mergeCell ref="A234:B234"/>
    <mergeCell ref="C242:I242"/>
    <mergeCell ref="J242:O242"/>
    <mergeCell ref="R242:U242"/>
    <mergeCell ref="V242:AA242"/>
    <mergeCell ref="AB242:AI242"/>
    <mergeCell ref="AJ240:AP240"/>
    <mergeCell ref="AQ240:AV240"/>
    <mergeCell ref="A241:B241"/>
    <mergeCell ref="C241:I241"/>
    <mergeCell ref="J241:O241"/>
    <mergeCell ref="R241:U241"/>
    <mergeCell ref="V241:AA241"/>
    <mergeCell ref="AB241:AI241"/>
    <mergeCell ref="AJ241:AP241"/>
    <mergeCell ref="AQ241:AV241"/>
    <mergeCell ref="A240:B240"/>
    <mergeCell ref="C232:I232"/>
    <mergeCell ref="J232:O232"/>
    <mergeCell ref="R232:U232"/>
    <mergeCell ref="V232:AA232"/>
    <mergeCell ref="A239:B239"/>
    <mergeCell ref="C239:I239"/>
    <mergeCell ref="J239:O239"/>
    <mergeCell ref="R239:U239"/>
    <mergeCell ref="V239:AA239"/>
    <mergeCell ref="AB239:AI239"/>
    <mergeCell ref="AJ239:AP239"/>
    <mergeCell ref="AQ239:AV239"/>
    <mergeCell ref="A238:B238"/>
    <mergeCell ref="C246:I246"/>
    <mergeCell ref="J246:O246"/>
    <mergeCell ref="R246:U246"/>
    <mergeCell ref="V246:AA246"/>
    <mergeCell ref="AB246:AI246"/>
    <mergeCell ref="AJ244:AP244"/>
    <mergeCell ref="AQ244:AV244"/>
    <mergeCell ref="A245:B245"/>
    <mergeCell ref="C245:I245"/>
    <mergeCell ref="J245:O245"/>
    <mergeCell ref="R245:U245"/>
    <mergeCell ref="V245:AA245"/>
    <mergeCell ref="AB245:AI245"/>
    <mergeCell ref="AJ245:AP245"/>
    <mergeCell ref="AQ245:AV245"/>
    <mergeCell ref="A244:B244"/>
    <mergeCell ref="AB240:AI240"/>
    <mergeCell ref="AJ246:AP246"/>
    <mergeCell ref="AQ246:AV246"/>
    <mergeCell ref="C244:I244"/>
    <mergeCell ref="J244:O244"/>
    <mergeCell ref="R244:U244"/>
    <mergeCell ref="V244:AA244"/>
    <mergeCell ref="AB236:AI236"/>
    <mergeCell ref="AJ242:AP242"/>
    <mergeCell ref="AQ242:AV242"/>
    <mergeCell ref="A243:B243"/>
    <mergeCell ref="C243:I243"/>
    <mergeCell ref="J243:O243"/>
    <mergeCell ref="R243:U243"/>
    <mergeCell ref="V243:AA243"/>
    <mergeCell ref="AB243:AI243"/>
    <mergeCell ref="AJ243:AP243"/>
    <mergeCell ref="AQ243:AV243"/>
    <mergeCell ref="A242:B242"/>
    <mergeCell ref="C250:I250"/>
    <mergeCell ref="J250:O250"/>
    <mergeCell ref="R250:U250"/>
    <mergeCell ref="V250:AA250"/>
    <mergeCell ref="AB250:AI250"/>
    <mergeCell ref="AJ248:AP248"/>
    <mergeCell ref="AQ248:AV248"/>
    <mergeCell ref="A249:B249"/>
    <mergeCell ref="C249:I249"/>
    <mergeCell ref="J249:O249"/>
    <mergeCell ref="R249:U249"/>
    <mergeCell ref="V249:AA249"/>
    <mergeCell ref="AB249:AI249"/>
    <mergeCell ref="AJ249:AP249"/>
    <mergeCell ref="AQ249:AV249"/>
    <mergeCell ref="A248:B248"/>
    <mergeCell ref="C240:I240"/>
    <mergeCell ref="J240:O240"/>
    <mergeCell ref="R240:U240"/>
    <mergeCell ref="V240:AA240"/>
    <mergeCell ref="A247:B247"/>
    <mergeCell ref="C247:I247"/>
    <mergeCell ref="J247:O247"/>
    <mergeCell ref="R247:U247"/>
    <mergeCell ref="V247:AA247"/>
    <mergeCell ref="AB247:AI247"/>
    <mergeCell ref="AJ247:AP247"/>
    <mergeCell ref="AQ247:AV247"/>
    <mergeCell ref="A246:B246"/>
    <mergeCell ref="C254:I254"/>
    <mergeCell ref="J254:O254"/>
    <mergeCell ref="R254:U254"/>
    <mergeCell ref="V254:AA254"/>
    <mergeCell ref="AB254:AI254"/>
    <mergeCell ref="AJ252:AP252"/>
    <mergeCell ref="AQ252:AV252"/>
    <mergeCell ref="A253:B253"/>
    <mergeCell ref="C253:I253"/>
    <mergeCell ref="J253:O253"/>
    <mergeCell ref="R253:U253"/>
    <mergeCell ref="V253:AA253"/>
    <mergeCell ref="AB253:AI253"/>
    <mergeCell ref="AJ253:AP253"/>
    <mergeCell ref="AQ253:AV253"/>
    <mergeCell ref="A252:B252"/>
    <mergeCell ref="AB248:AI248"/>
    <mergeCell ref="AJ254:AP254"/>
    <mergeCell ref="AQ254:AV254"/>
    <mergeCell ref="C252:I252"/>
    <mergeCell ref="J252:O252"/>
    <mergeCell ref="R252:U252"/>
    <mergeCell ref="V252:AA252"/>
    <mergeCell ref="AB244:AI244"/>
    <mergeCell ref="AJ250:AP250"/>
    <mergeCell ref="AQ250:AV250"/>
    <mergeCell ref="A251:B251"/>
    <mergeCell ref="C251:I251"/>
    <mergeCell ref="J251:O251"/>
    <mergeCell ref="R251:U251"/>
    <mergeCell ref="V251:AA251"/>
    <mergeCell ref="AB251:AI251"/>
    <mergeCell ref="AJ251:AP251"/>
    <mergeCell ref="AQ251:AV251"/>
    <mergeCell ref="A250:B250"/>
    <mergeCell ref="C258:I258"/>
    <mergeCell ref="J258:O258"/>
    <mergeCell ref="R258:U258"/>
    <mergeCell ref="V258:AA258"/>
    <mergeCell ref="AB258:AI258"/>
    <mergeCell ref="AJ256:AP256"/>
    <mergeCell ref="AQ256:AV256"/>
    <mergeCell ref="A257:B257"/>
    <mergeCell ref="C257:I257"/>
    <mergeCell ref="J257:O257"/>
    <mergeCell ref="R257:U257"/>
    <mergeCell ref="V257:AA257"/>
    <mergeCell ref="AB257:AI257"/>
    <mergeCell ref="AJ257:AP257"/>
    <mergeCell ref="AQ257:AV257"/>
    <mergeCell ref="A256:B256"/>
    <mergeCell ref="C248:I248"/>
    <mergeCell ref="J248:O248"/>
    <mergeCell ref="R248:U248"/>
    <mergeCell ref="V248:AA248"/>
    <mergeCell ref="A255:B255"/>
    <mergeCell ref="C255:I255"/>
    <mergeCell ref="J255:O255"/>
    <mergeCell ref="R255:U255"/>
    <mergeCell ref="V255:AA255"/>
    <mergeCell ref="AB255:AI255"/>
    <mergeCell ref="AJ255:AP255"/>
    <mergeCell ref="AQ255:AV255"/>
    <mergeCell ref="A254:B254"/>
    <mergeCell ref="C262:I262"/>
    <mergeCell ref="J262:O262"/>
    <mergeCell ref="R262:U262"/>
    <mergeCell ref="V262:AA262"/>
    <mergeCell ref="AB262:AI262"/>
    <mergeCell ref="AJ260:AP260"/>
    <mergeCell ref="AQ260:AV260"/>
    <mergeCell ref="A261:B261"/>
    <mergeCell ref="C261:I261"/>
    <mergeCell ref="J261:O261"/>
    <mergeCell ref="R261:U261"/>
    <mergeCell ref="V261:AA261"/>
    <mergeCell ref="AB261:AI261"/>
    <mergeCell ref="AJ261:AP261"/>
    <mergeCell ref="AQ261:AV261"/>
    <mergeCell ref="A260:B260"/>
    <mergeCell ref="AB256:AI256"/>
    <mergeCell ref="AJ262:AP262"/>
    <mergeCell ref="AQ262:AV262"/>
    <mergeCell ref="C260:I260"/>
    <mergeCell ref="J260:O260"/>
    <mergeCell ref="R260:U260"/>
    <mergeCell ref="V260:AA260"/>
    <mergeCell ref="AB252:AI252"/>
    <mergeCell ref="AJ258:AP258"/>
    <mergeCell ref="AQ258:AV258"/>
    <mergeCell ref="A259:B259"/>
    <mergeCell ref="C259:I259"/>
    <mergeCell ref="J259:O259"/>
    <mergeCell ref="R259:U259"/>
    <mergeCell ref="V259:AA259"/>
    <mergeCell ref="AB259:AI259"/>
    <mergeCell ref="AJ259:AP259"/>
    <mergeCell ref="AQ259:AV259"/>
    <mergeCell ref="A258:B258"/>
    <mergeCell ref="C266:I266"/>
    <mergeCell ref="J266:O266"/>
    <mergeCell ref="R266:U266"/>
    <mergeCell ref="V266:AA266"/>
    <mergeCell ref="AB266:AI266"/>
    <mergeCell ref="AJ264:AP264"/>
    <mergeCell ref="AQ264:AV264"/>
    <mergeCell ref="A265:B265"/>
    <mergeCell ref="C265:I265"/>
    <mergeCell ref="J265:O265"/>
    <mergeCell ref="R265:U265"/>
    <mergeCell ref="V265:AA265"/>
    <mergeCell ref="AB265:AI265"/>
    <mergeCell ref="AJ265:AP265"/>
    <mergeCell ref="AQ265:AV265"/>
    <mergeCell ref="A264:B264"/>
    <mergeCell ref="C256:I256"/>
    <mergeCell ref="J256:O256"/>
    <mergeCell ref="R256:U256"/>
    <mergeCell ref="V256:AA256"/>
    <mergeCell ref="A263:B263"/>
    <mergeCell ref="C263:I263"/>
    <mergeCell ref="J263:O263"/>
    <mergeCell ref="R263:U263"/>
    <mergeCell ref="V263:AA263"/>
    <mergeCell ref="AB263:AI263"/>
    <mergeCell ref="AJ263:AP263"/>
    <mergeCell ref="AQ263:AV263"/>
    <mergeCell ref="A262:B262"/>
    <mergeCell ref="C270:I270"/>
    <mergeCell ref="J270:O270"/>
    <mergeCell ref="R270:U270"/>
    <mergeCell ref="V270:AA270"/>
    <mergeCell ref="AB270:AI270"/>
    <mergeCell ref="AJ268:AP268"/>
    <mergeCell ref="AQ268:AV268"/>
    <mergeCell ref="A269:B269"/>
    <mergeCell ref="C269:I269"/>
    <mergeCell ref="J269:O269"/>
    <mergeCell ref="R269:U269"/>
    <mergeCell ref="V269:AA269"/>
    <mergeCell ref="AB269:AI269"/>
    <mergeCell ref="AJ269:AP269"/>
    <mergeCell ref="AQ269:AV269"/>
    <mergeCell ref="A268:B268"/>
    <mergeCell ref="AB264:AI264"/>
    <mergeCell ref="AJ270:AP270"/>
    <mergeCell ref="AQ270:AV270"/>
    <mergeCell ref="C268:I268"/>
    <mergeCell ref="J268:O268"/>
    <mergeCell ref="R268:U268"/>
    <mergeCell ref="V268:AA268"/>
    <mergeCell ref="AB260:AI260"/>
    <mergeCell ref="AJ266:AP266"/>
    <mergeCell ref="AQ266:AV266"/>
    <mergeCell ref="A267:B267"/>
    <mergeCell ref="C267:I267"/>
    <mergeCell ref="J267:O267"/>
    <mergeCell ref="R267:U267"/>
    <mergeCell ref="V267:AA267"/>
    <mergeCell ref="AB267:AI267"/>
    <mergeCell ref="AJ267:AP267"/>
    <mergeCell ref="AQ267:AV267"/>
    <mergeCell ref="A266:B266"/>
    <mergeCell ref="C274:I274"/>
    <mergeCell ref="J274:O274"/>
    <mergeCell ref="R274:U274"/>
    <mergeCell ref="V274:AA274"/>
    <mergeCell ref="AB274:AI274"/>
    <mergeCell ref="AJ272:AP272"/>
    <mergeCell ref="AQ272:AV272"/>
    <mergeCell ref="A273:B273"/>
    <mergeCell ref="C273:I273"/>
    <mergeCell ref="J273:O273"/>
    <mergeCell ref="R273:U273"/>
    <mergeCell ref="V273:AA273"/>
    <mergeCell ref="AB273:AI273"/>
    <mergeCell ref="AJ273:AP273"/>
    <mergeCell ref="AQ273:AV273"/>
    <mergeCell ref="A272:B272"/>
    <mergeCell ref="C264:I264"/>
    <mergeCell ref="J264:O264"/>
    <mergeCell ref="R264:U264"/>
    <mergeCell ref="V264:AA264"/>
    <mergeCell ref="A271:B271"/>
    <mergeCell ref="C271:I271"/>
    <mergeCell ref="J271:O271"/>
    <mergeCell ref="R271:U271"/>
    <mergeCell ref="V271:AA271"/>
    <mergeCell ref="AB271:AI271"/>
    <mergeCell ref="AJ271:AP271"/>
    <mergeCell ref="AQ271:AV271"/>
    <mergeCell ref="A270:B270"/>
    <mergeCell ref="C278:I278"/>
    <mergeCell ref="J278:O278"/>
    <mergeCell ref="R278:U278"/>
    <mergeCell ref="V278:AA278"/>
    <mergeCell ref="AB278:AI278"/>
    <mergeCell ref="AJ276:AP276"/>
    <mergeCell ref="AQ276:AV276"/>
    <mergeCell ref="A277:B277"/>
    <mergeCell ref="C277:I277"/>
    <mergeCell ref="J277:O277"/>
    <mergeCell ref="R277:U277"/>
    <mergeCell ref="V277:AA277"/>
    <mergeCell ref="AB277:AI277"/>
    <mergeCell ref="AJ277:AP277"/>
    <mergeCell ref="AQ277:AV277"/>
    <mergeCell ref="A276:B276"/>
    <mergeCell ref="AB272:AI272"/>
    <mergeCell ref="AJ278:AP278"/>
    <mergeCell ref="AQ278:AV278"/>
    <mergeCell ref="C276:I276"/>
    <mergeCell ref="J276:O276"/>
    <mergeCell ref="R276:U276"/>
    <mergeCell ref="V276:AA276"/>
    <mergeCell ref="AB268:AI268"/>
    <mergeCell ref="AJ274:AP274"/>
    <mergeCell ref="AQ274:AV274"/>
    <mergeCell ref="A275:B275"/>
    <mergeCell ref="C275:I275"/>
    <mergeCell ref="J275:O275"/>
    <mergeCell ref="R275:U275"/>
    <mergeCell ref="V275:AA275"/>
    <mergeCell ref="AB275:AI275"/>
    <mergeCell ref="AJ275:AP275"/>
    <mergeCell ref="AQ275:AV275"/>
    <mergeCell ref="A274:B274"/>
    <mergeCell ref="C282:I282"/>
    <mergeCell ref="J282:O282"/>
    <mergeCell ref="R282:U282"/>
    <mergeCell ref="V282:AA282"/>
    <mergeCell ref="AB282:AI282"/>
    <mergeCell ref="AJ280:AP280"/>
    <mergeCell ref="AQ280:AV280"/>
    <mergeCell ref="A281:B281"/>
    <mergeCell ref="C281:I281"/>
    <mergeCell ref="J281:O281"/>
    <mergeCell ref="R281:U281"/>
    <mergeCell ref="V281:AA281"/>
    <mergeCell ref="AB281:AI281"/>
    <mergeCell ref="AJ281:AP281"/>
    <mergeCell ref="AQ281:AV281"/>
    <mergeCell ref="A280:B280"/>
    <mergeCell ref="C272:I272"/>
    <mergeCell ref="J272:O272"/>
    <mergeCell ref="R272:U272"/>
    <mergeCell ref="V272:AA272"/>
    <mergeCell ref="A279:B279"/>
    <mergeCell ref="C279:I279"/>
    <mergeCell ref="J279:O279"/>
    <mergeCell ref="R279:U279"/>
    <mergeCell ref="V279:AA279"/>
    <mergeCell ref="AB279:AI279"/>
    <mergeCell ref="AJ279:AP279"/>
    <mergeCell ref="AQ279:AV279"/>
    <mergeCell ref="A278:B278"/>
    <mergeCell ref="C286:I286"/>
    <mergeCell ref="J286:O286"/>
    <mergeCell ref="R286:U286"/>
    <mergeCell ref="V286:AA286"/>
    <mergeCell ref="AB286:AI286"/>
    <mergeCell ref="AJ284:AP284"/>
    <mergeCell ref="AQ284:AV284"/>
    <mergeCell ref="A285:B285"/>
    <mergeCell ref="C285:I285"/>
    <mergeCell ref="J285:O285"/>
    <mergeCell ref="R285:U285"/>
    <mergeCell ref="V285:AA285"/>
    <mergeCell ref="AB285:AI285"/>
    <mergeCell ref="AJ285:AP285"/>
    <mergeCell ref="AQ285:AV285"/>
    <mergeCell ref="A284:B284"/>
    <mergeCell ref="AB280:AI280"/>
    <mergeCell ref="AJ286:AP286"/>
    <mergeCell ref="AQ286:AV286"/>
    <mergeCell ref="C284:I284"/>
    <mergeCell ref="J284:O284"/>
    <mergeCell ref="R284:U284"/>
    <mergeCell ref="V284:AA284"/>
    <mergeCell ref="AB276:AI276"/>
    <mergeCell ref="AJ282:AP282"/>
    <mergeCell ref="AQ282:AV282"/>
    <mergeCell ref="A283:B283"/>
    <mergeCell ref="C283:I283"/>
    <mergeCell ref="J283:O283"/>
    <mergeCell ref="R283:U283"/>
    <mergeCell ref="V283:AA283"/>
    <mergeCell ref="AB283:AI283"/>
    <mergeCell ref="AJ283:AP283"/>
    <mergeCell ref="AQ283:AV283"/>
    <mergeCell ref="A282:B282"/>
    <mergeCell ref="C290:I290"/>
    <mergeCell ref="J290:O290"/>
    <mergeCell ref="R290:U290"/>
    <mergeCell ref="V290:AA290"/>
    <mergeCell ref="AB290:AI290"/>
    <mergeCell ref="AJ288:AP288"/>
    <mergeCell ref="AQ288:AV288"/>
    <mergeCell ref="A289:B289"/>
    <mergeCell ref="C289:I289"/>
    <mergeCell ref="J289:O289"/>
    <mergeCell ref="R289:U289"/>
    <mergeCell ref="V289:AA289"/>
    <mergeCell ref="AB289:AI289"/>
    <mergeCell ref="AJ289:AP289"/>
    <mergeCell ref="AQ289:AV289"/>
    <mergeCell ref="A288:B288"/>
    <mergeCell ref="C280:I280"/>
    <mergeCell ref="J280:O280"/>
    <mergeCell ref="R280:U280"/>
    <mergeCell ref="V280:AA280"/>
    <mergeCell ref="A287:B287"/>
    <mergeCell ref="C287:I287"/>
    <mergeCell ref="J287:O287"/>
    <mergeCell ref="R287:U287"/>
    <mergeCell ref="V287:AA287"/>
    <mergeCell ref="AB287:AI287"/>
    <mergeCell ref="AJ287:AP287"/>
    <mergeCell ref="AQ287:AV287"/>
    <mergeCell ref="A286:B286"/>
    <mergeCell ref="C294:I294"/>
    <mergeCell ref="J294:O294"/>
    <mergeCell ref="R294:U294"/>
    <mergeCell ref="V294:AA294"/>
    <mergeCell ref="AB294:AI294"/>
    <mergeCell ref="AJ292:AP292"/>
    <mergeCell ref="AQ292:AV292"/>
    <mergeCell ref="A293:B293"/>
    <mergeCell ref="C293:I293"/>
    <mergeCell ref="J293:O293"/>
    <mergeCell ref="R293:U293"/>
    <mergeCell ref="V293:AA293"/>
    <mergeCell ref="AB293:AI293"/>
    <mergeCell ref="AJ293:AP293"/>
    <mergeCell ref="AQ293:AV293"/>
    <mergeCell ref="A292:B292"/>
    <mergeCell ref="AB288:AI288"/>
    <mergeCell ref="AJ294:AP294"/>
    <mergeCell ref="AQ294:AV294"/>
    <mergeCell ref="C292:I292"/>
    <mergeCell ref="J292:O292"/>
    <mergeCell ref="R292:U292"/>
    <mergeCell ref="V292:AA292"/>
    <mergeCell ref="AB284:AI284"/>
    <mergeCell ref="AJ290:AP290"/>
    <mergeCell ref="AQ290:AV290"/>
    <mergeCell ref="A291:B291"/>
    <mergeCell ref="C291:I291"/>
    <mergeCell ref="J291:O291"/>
    <mergeCell ref="R291:U291"/>
    <mergeCell ref="V291:AA291"/>
    <mergeCell ref="AB291:AI291"/>
    <mergeCell ref="AJ291:AP291"/>
    <mergeCell ref="AQ291:AV291"/>
    <mergeCell ref="A290:B290"/>
    <mergeCell ref="C298:I298"/>
    <mergeCell ref="J298:O298"/>
    <mergeCell ref="R298:U298"/>
    <mergeCell ref="V298:AA298"/>
    <mergeCell ref="AB298:AI298"/>
    <mergeCell ref="AJ296:AP296"/>
    <mergeCell ref="AQ296:AV296"/>
    <mergeCell ref="A297:B297"/>
    <mergeCell ref="C297:I297"/>
    <mergeCell ref="J297:O297"/>
    <mergeCell ref="R297:U297"/>
    <mergeCell ref="V297:AA297"/>
    <mergeCell ref="AB297:AI297"/>
    <mergeCell ref="AJ297:AP297"/>
    <mergeCell ref="AQ297:AV297"/>
    <mergeCell ref="A296:B296"/>
    <mergeCell ref="C288:I288"/>
    <mergeCell ref="J288:O288"/>
    <mergeCell ref="R288:U288"/>
    <mergeCell ref="V288:AA288"/>
    <mergeCell ref="A295:B295"/>
    <mergeCell ref="C295:I295"/>
    <mergeCell ref="J295:O295"/>
    <mergeCell ref="R295:U295"/>
    <mergeCell ref="V295:AA295"/>
    <mergeCell ref="AB295:AI295"/>
    <mergeCell ref="AJ295:AP295"/>
    <mergeCell ref="AQ295:AV295"/>
    <mergeCell ref="A294:B294"/>
    <mergeCell ref="C302:I302"/>
    <mergeCell ref="J302:O302"/>
    <mergeCell ref="R302:U302"/>
    <mergeCell ref="V302:AA302"/>
    <mergeCell ref="AB302:AI302"/>
    <mergeCell ref="AJ300:AP300"/>
    <mergeCell ref="AQ300:AV300"/>
    <mergeCell ref="A301:B301"/>
    <mergeCell ref="C301:I301"/>
    <mergeCell ref="J301:O301"/>
    <mergeCell ref="R301:U301"/>
    <mergeCell ref="V301:AA301"/>
    <mergeCell ref="AB301:AI301"/>
    <mergeCell ref="AJ301:AP301"/>
    <mergeCell ref="AQ301:AV301"/>
    <mergeCell ref="A300:B300"/>
    <mergeCell ref="AB296:AI296"/>
    <mergeCell ref="AJ302:AP302"/>
    <mergeCell ref="AQ302:AV302"/>
    <mergeCell ref="C300:I300"/>
    <mergeCell ref="J300:O300"/>
    <mergeCell ref="R300:U300"/>
    <mergeCell ref="V300:AA300"/>
    <mergeCell ref="AB292:AI292"/>
    <mergeCell ref="AJ298:AP298"/>
    <mergeCell ref="AQ298:AV298"/>
    <mergeCell ref="A299:B299"/>
    <mergeCell ref="C299:I299"/>
    <mergeCell ref="J299:O299"/>
    <mergeCell ref="R299:U299"/>
    <mergeCell ref="V299:AA299"/>
    <mergeCell ref="AB299:AI299"/>
    <mergeCell ref="AJ299:AP299"/>
    <mergeCell ref="AQ299:AV299"/>
    <mergeCell ref="A298:B298"/>
    <mergeCell ref="C306:I306"/>
    <mergeCell ref="J306:O306"/>
    <mergeCell ref="R306:U306"/>
    <mergeCell ref="V306:AA306"/>
    <mergeCell ref="AB306:AI306"/>
    <mergeCell ref="AJ304:AP304"/>
    <mergeCell ref="AQ304:AV304"/>
    <mergeCell ref="A305:B305"/>
    <mergeCell ref="C305:I305"/>
    <mergeCell ref="J305:O305"/>
    <mergeCell ref="R305:U305"/>
    <mergeCell ref="V305:AA305"/>
    <mergeCell ref="AB305:AI305"/>
    <mergeCell ref="AJ305:AP305"/>
    <mergeCell ref="AQ305:AV305"/>
    <mergeCell ref="A304:B304"/>
    <mergeCell ref="C296:I296"/>
    <mergeCell ref="J296:O296"/>
    <mergeCell ref="R296:U296"/>
    <mergeCell ref="V296:AA296"/>
    <mergeCell ref="A303:B303"/>
    <mergeCell ref="C303:I303"/>
    <mergeCell ref="J303:O303"/>
    <mergeCell ref="R303:U303"/>
    <mergeCell ref="V303:AA303"/>
    <mergeCell ref="AB303:AI303"/>
    <mergeCell ref="AJ303:AP303"/>
    <mergeCell ref="AQ303:AV303"/>
    <mergeCell ref="A302:B302"/>
    <mergeCell ref="C310:I310"/>
    <mergeCell ref="J310:O310"/>
    <mergeCell ref="R310:U310"/>
    <mergeCell ref="V310:AA310"/>
    <mergeCell ref="AB310:AI310"/>
    <mergeCell ref="AJ308:AP308"/>
    <mergeCell ref="AQ308:AV308"/>
    <mergeCell ref="A309:B309"/>
    <mergeCell ref="C309:I309"/>
    <mergeCell ref="J309:O309"/>
    <mergeCell ref="R309:U309"/>
    <mergeCell ref="V309:AA309"/>
    <mergeCell ref="AB309:AI309"/>
    <mergeCell ref="AJ309:AP309"/>
    <mergeCell ref="AQ309:AV309"/>
    <mergeCell ref="A308:B308"/>
    <mergeCell ref="AB304:AI304"/>
    <mergeCell ref="AJ310:AP310"/>
    <mergeCell ref="AQ310:AV310"/>
    <mergeCell ref="C308:I308"/>
    <mergeCell ref="J308:O308"/>
    <mergeCell ref="R308:U308"/>
    <mergeCell ref="V308:AA308"/>
    <mergeCell ref="AB300:AI300"/>
    <mergeCell ref="AJ306:AP306"/>
    <mergeCell ref="AQ306:AV306"/>
    <mergeCell ref="A307:B307"/>
    <mergeCell ref="C307:I307"/>
    <mergeCell ref="J307:O307"/>
    <mergeCell ref="R307:U307"/>
    <mergeCell ref="V307:AA307"/>
    <mergeCell ref="AB307:AI307"/>
    <mergeCell ref="AJ307:AP307"/>
    <mergeCell ref="AQ307:AV307"/>
    <mergeCell ref="A306:B306"/>
    <mergeCell ref="C314:I314"/>
    <mergeCell ref="J314:O314"/>
    <mergeCell ref="R314:U314"/>
    <mergeCell ref="V314:AA314"/>
    <mergeCell ref="AB314:AI314"/>
    <mergeCell ref="AJ312:AP312"/>
    <mergeCell ref="AQ312:AV312"/>
    <mergeCell ref="A313:B313"/>
    <mergeCell ref="C313:I313"/>
    <mergeCell ref="J313:O313"/>
    <mergeCell ref="R313:U313"/>
    <mergeCell ref="V313:AA313"/>
    <mergeCell ref="AB313:AI313"/>
    <mergeCell ref="AJ313:AP313"/>
    <mergeCell ref="AQ313:AV313"/>
    <mergeCell ref="A312:B312"/>
    <mergeCell ref="C304:I304"/>
    <mergeCell ref="J304:O304"/>
    <mergeCell ref="R304:U304"/>
    <mergeCell ref="V304:AA304"/>
    <mergeCell ref="A311:B311"/>
    <mergeCell ref="C311:I311"/>
    <mergeCell ref="J311:O311"/>
    <mergeCell ref="R311:U311"/>
    <mergeCell ref="V311:AA311"/>
    <mergeCell ref="AB311:AI311"/>
    <mergeCell ref="AJ311:AP311"/>
    <mergeCell ref="AQ311:AV311"/>
    <mergeCell ref="A310:B310"/>
    <mergeCell ref="C318:I318"/>
    <mergeCell ref="J318:O318"/>
    <mergeCell ref="R318:U318"/>
    <mergeCell ref="V318:AA318"/>
    <mergeCell ref="AB318:AI318"/>
    <mergeCell ref="AJ316:AP316"/>
    <mergeCell ref="AQ316:AV316"/>
    <mergeCell ref="A317:B317"/>
    <mergeCell ref="C317:I317"/>
    <mergeCell ref="J317:O317"/>
    <mergeCell ref="R317:U317"/>
    <mergeCell ref="V317:AA317"/>
    <mergeCell ref="AB317:AI317"/>
    <mergeCell ref="AJ317:AP317"/>
    <mergeCell ref="AQ317:AV317"/>
    <mergeCell ref="A316:B316"/>
    <mergeCell ref="AB312:AI312"/>
    <mergeCell ref="AJ318:AP318"/>
    <mergeCell ref="AQ318:AV318"/>
    <mergeCell ref="C316:I316"/>
    <mergeCell ref="J316:O316"/>
    <mergeCell ref="R316:U316"/>
    <mergeCell ref="V316:AA316"/>
    <mergeCell ref="AB308:AI308"/>
    <mergeCell ref="AJ314:AP314"/>
    <mergeCell ref="AQ314:AV314"/>
    <mergeCell ref="A315:B315"/>
    <mergeCell ref="C315:I315"/>
    <mergeCell ref="J315:O315"/>
    <mergeCell ref="R315:U315"/>
    <mergeCell ref="V315:AA315"/>
    <mergeCell ref="AB315:AI315"/>
    <mergeCell ref="AJ315:AP315"/>
    <mergeCell ref="AQ315:AV315"/>
    <mergeCell ref="A314:B314"/>
    <mergeCell ref="C322:I322"/>
    <mergeCell ref="J322:O322"/>
    <mergeCell ref="R322:U322"/>
    <mergeCell ref="V322:AA322"/>
    <mergeCell ref="AB322:AI322"/>
    <mergeCell ref="AJ320:AP320"/>
    <mergeCell ref="AQ320:AV320"/>
    <mergeCell ref="A321:B321"/>
    <mergeCell ref="C321:I321"/>
    <mergeCell ref="J321:O321"/>
    <mergeCell ref="R321:U321"/>
    <mergeCell ref="V321:AA321"/>
    <mergeCell ref="AB321:AI321"/>
    <mergeCell ref="AJ321:AP321"/>
    <mergeCell ref="AQ321:AV321"/>
    <mergeCell ref="A320:B320"/>
    <mergeCell ref="C312:I312"/>
    <mergeCell ref="J312:O312"/>
    <mergeCell ref="R312:U312"/>
    <mergeCell ref="V312:AA312"/>
    <mergeCell ref="A319:B319"/>
    <mergeCell ref="C319:I319"/>
    <mergeCell ref="J319:O319"/>
    <mergeCell ref="R319:U319"/>
    <mergeCell ref="V319:AA319"/>
    <mergeCell ref="AB319:AI319"/>
    <mergeCell ref="AJ319:AP319"/>
    <mergeCell ref="AQ319:AV319"/>
    <mergeCell ref="A318:B318"/>
    <mergeCell ref="C326:I326"/>
    <mergeCell ref="J326:O326"/>
    <mergeCell ref="R326:U326"/>
    <mergeCell ref="V326:AA326"/>
    <mergeCell ref="AB326:AI326"/>
    <mergeCell ref="AJ324:AP324"/>
    <mergeCell ref="AQ324:AV324"/>
    <mergeCell ref="A325:B325"/>
    <mergeCell ref="C325:I325"/>
    <mergeCell ref="J325:O325"/>
    <mergeCell ref="R325:U325"/>
    <mergeCell ref="V325:AA325"/>
    <mergeCell ref="AB325:AI325"/>
    <mergeCell ref="AJ325:AP325"/>
    <mergeCell ref="AQ325:AV325"/>
    <mergeCell ref="A324:B324"/>
    <mergeCell ref="AB320:AI320"/>
    <mergeCell ref="AJ326:AP326"/>
    <mergeCell ref="AQ326:AV326"/>
    <mergeCell ref="C324:I324"/>
    <mergeCell ref="J324:O324"/>
    <mergeCell ref="R324:U324"/>
    <mergeCell ref="V324:AA324"/>
    <mergeCell ref="AB316:AI316"/>
    <mergeCell ref="AJ322:AP322"/>
    <mergeCell ref="AQ322:AV322"/>
    <mergeCell ref="A323:B323"/>
    <mergeCell ref="C323:I323"/>
    <mergeCell ref="J323:O323"/>
    <mergeCell ref="R323:U323"/>
    <mergeCell ref="V323:AA323"/>
    <mergeCell ref="AB323:AI323"/>
    <mergeCell ref="AJ323:AP323"/>
    <mergeCell ref="AQ323:AV323"/>
    <mergeCell ref="A322:B322"/>
    <mergeCell ref="C330:I330"/>
    <mergeCell ref="J330:O330"/>
    <mergeCell ref="R330:U330"/>
    <mergeCell ref="V330:AA330"/>
    <mergeCell ref="AB330:AI330"/>
    <mergeCell ref="AJ328:AP328"/>
    <mergeCell ref="AQ328:AV328"/>
    <mergeCell ref="A329:B329"/>
    <mergeCell ref="C329:I329"/>
    <mergeCell ref="J329:O329"/>
    <mergeCell ref="R329:U329"/>
    <mergeCell ref="V329:AA329"/>
    <mergeCell ref="AB329:AI329"/>
    <mergeCell ref="AJ329:AP329"/>
    <mergeCell ref="AQ329:AV329"/>
    <mergeCell ref="A328:B328"/>
    <mergeCell ref="C320:I320"/>
    <mergeCell ref="J320:O320"/>
    <mergeCell ref="R320:U320"/>
    <mergeCell ref="V320:AA320"/>
    <mergeCell ref="A327:B327"/>
    <mergeCell ref="C327:I327"/>
    <mergeCell ref="J327:O327"/>
    <mergeCell ref="R327:U327"/>
    <mergeCell ref="V327:AA327"/>
    <mergeCell ref="AB327:AI327"/>
    <mergeCell ref="AJ327:AP327"/>
    <mergeCell ref="AQ327:AV327"/>
    <mergeCell ref="A326:B326"/>
    <mergeCell ref="C334:I334"/>
    <mergeCell ref="J334:O334"/>
    <mergeCell ref="R334:U334"/>
    <mergeCell ref="V334:AA334"/>
    <mergeCell ref="AB334:AI334"/>
    <mergeCell ref="AJ332:AP332"/>
    <mergeCell ref="AQ332:AV332"/>
    <mergeCell ref="A333:B333"/>
    <mergeCell ref="C333:I333"/>
    <mergeCell ref="J333:O333"/>
    <mergeCell ref="R333:U333"/>
    <mergeCell ref="V333:AA333"/>
    <mergeCell ref="AB333:AI333"/>
    <mergeCell ref="AJ333:AP333"/>
    <mergeCell ref="AQ333:AV333"/>
    <mergeCell ref="A332:B332"/>
    <mergeCell ref="AB328:AI328"/>
    <mergeCell ref="AJ334:AP334"/>
    <mergeCell ref="AQ334:AV334"/>
    <mergeCell ref="C332:I332"/>
    <mergeCell ref="J332:O332"/>
    <mergeCell ref="R332:U332"/>
    <mergeCell ref="V332:AA332"/>
    <mergeCell ref="AB324:AI324"/>
    <mergeCell ref="AJ330:AP330"/>
    <mergeCell ref="AQ330:AV330"/>
    <mergeCell ref="A331:B331"/>
    <mergeCell ref="C331:I331"/>
    <mergeCell ref="J331:O331"/>
    <mergeCell ref="R331:U331"/>
    <mergeCell ref="V331:AA331"/>
    <mergeCell ref="AB331:AI331"/>
    <mergeCell ref="AJ331:AP331"/>
    <mergeCell ref="AQ331:AV331"/>
    <mergeCell ref="A330:B330"/>
    <mergeCell ref="C338:I338"/>
    <mergeCell ref="J338:O338"/>
    <mergeCell ref="R338:U338"/>
    <mergeCell ref="V338:AA338"/>
    <mergeCell ref="AB338:AI338"/>
    <mergeCell ref="AJ336:AP336"/>
    <mergeCell ref="AQ336:AV336"/>
    <mergeCell ref="A337:B337"/>
    <mergeCell ref="C337:I337"/>
    <mergeCell ref="J337:O337"/>
    <mergeCell ref="R337:U337"/>
    <mergeCell ref="V337:AA337"/>
    <mergeCell ref="AB337:AI337"/>
    <mergeCell ref="AJ337:AP337"/>
    <mergeCell ref="AQ337:AV337"/>
    <mergeCell ref="A336:B336"/>
    <mergeCell ref="C328:I328"/>
    <mergeCell ref="J328:O328"/>
    <mergeCell ref="R328:U328"/>
    <mergeCell ref="V328:AA328"/>
    <mergeCell ref="A335:B335"/>
    <mergeCell ref="C335:I335"/>
    <mergeCell ref="J335:O335"/>
    <mergeCell ref="R335:U335"/>
    <mergeCell ref="V335:AA335"/>
    <mergeCell ref="AB335:AI335"/>
    <mergeCell ref="AJ335:AP335"/>
    <mergeCell ref="AQ335:AV335"/>
    <mergeCell ref="A334:B334"/>
    <mergeCell ref="C342:I342"/>
    <mergeCell ref="J342:O342"/>
    <mergeCell ref="R342:U342"/>
    <mergeCell ref="V342:AA342"/>
    <mergeCell ref="AB342:AI342"/>
    <mergeCell ref="AJ340:AP340"/>
    <mergeCell ref="AQ340:AV340"/>
    <mergeCell ref="A341:B341"/>
    <mergeCell ref="C341:I341"/>
    <mergeCell ref="J341:O341"/>
    <mergeCell ref="R341:U341"/>
    <mergeCell ref="V341:AA341"/>
    <mergeCell ref="AB341:AI341"/>
    <mergeCell ref="AJ341:AP341"/>
    <mergeCell ref="AQ341:AV341"/>
    <mergeCell ref="A340:B340"/>
    <mergeCell ref="AB336:AI336"/>
    <mergeCell ref="AJ342:AP342"/>
    <mergeCell ref="AQ342:AV342"/>
    <mergeCell ref="C340:I340"/>
    <mergeCell ref="J340:O340"/>
    <mergeCell ref="R340:U340"/>
    <mergeCell ref="V340:AA340"/>
    <mergeCell ref="AB332:AI332"/>
    <mergeCell ref="AJ338:AP338"/>
    <mergeCell ref="AQ338:AV338"/>
    <mergeCell ref="A339:B339"/>
    <mergeCell ref="C339:I339"/>
    <mergeCell ref="J339:O339"/>
    <mergeCell ref="R339:U339"/>
    <mergeCell ref="V339:AA339"/>
    <mergeCell ref="AB339:AI339"/>
    <mergeCell ref="AJ339:AP339"/>
    <mergeCell ref="AQ339:AV339"/>
    <mergeCell ref="A338:B338"/>
    <mergeCell ref="C346:I346"/>
    <mergeCell ref="J346:O346"/>
    <mergeCell ref="R346:U346"/>
    <mergeCell ref="V346:AA346"/>
    <mergeCell ref="AB346:AI346"/>
    <mergeCell ref="AJ344:AP344"/>
    <mergeCell ref="AQ344:AV344"/>
    <mergeCell ref="A345:B345"/>
    <mergeCell ref="C345:I345"/>
    <mergeCell ref="J345:O345"/>
    <mergeCell ref="R345:U345"/>
    <mergeCell ref="V345:AA345"/>
    <mergeCell ref="AB345:AI345"/>
    <mergeCell ref="AJ345:AP345"/>
    <mergeCell ref="AQ345:AV345"/>
    <mergeCell ref="A344:B344"/>
    <mergeCell ref="C336:I336"/>
    <mergeCell ref="J336:O336"/>
    <mergeCell ref="R336:U336"/>
    <mergeCell ref="V336:AA336"/>
    <mergeCell ref="A343:B343"/>
    <mergeCell ref="C343:I343"/>
    <mergeCell ref="J343:O343"/>
    <mergeCell ref="R343:U343"/>
    <mergeCell ref="V343:AA343"/>
    <mergeCell ref="AB343:AI343"/>
    <mergeCell ref="AJ343:AP343"/>
    <mergeCell ref="AQ343:AV343"/>
    <mergeCell ref="A342:B342"/>
    <mergeCell ref="C350:I350"/>
    <mergeCell ref="J350:O350"/>
    <mergeCell ref="R350:U350"/>
    <mergeCell ref="V350:AA350"/>
    <mergeCell ref="AB350:AI350"/>
    <mergeCell ref="AJ348:AP348"/>
    <mergeCell ref="AQ348:AV348"/>
    <mergeCell ref="A349:B349"/>
    <mergeCell ref="C349:I349"/>
    <mergeCell ref="J349:O349"/>
    <mergeCell ref="R349:U349"/>
    <mergeCell ref="V349:AA349"/>
    <mergeCell ref="AB349:AI349"/>
    <mergeCell ref="AJ349:AP349"/>
    <mergeCell ref="AQ349:AV349"/>
    <mergeCell ref="A348:B348"/>
    <mergeCell ref="AB344:AI344"/>
    <mergeCell ref="AJ350:AP350"/>
    <mergeCell ref="AQ350:AV350"/>
    <mergeCell ref="C348:I348"/>
    <mergeCell ref="J348:O348"/>
    <mergeCell ref="R348:U348"/>
    <mergeCell ref="V348:AA348"/>
    <mergeCell ref="AB340:AI340"/>
    <mergeCell ref="AJ346:AP346"/>
    <mergeCell ref="AQ346:AV346"/>
    <mergeCell ref="A347:B347"/>
    <mergeCell ref="C347:I347"/>
    <mergeCell ref="J347:O347"/>
    <mergeCell ref="R347:U347"/>
    <mergeCell ref="V347:AA347"/>
    <mergeCell ref="AB347:AI347"/>
    <mergeCell ref="AJ347:AP347"/>
    <mergeCell ref="AQ347:AV347"/>
    <mergeCell ref="A346:B346"/>
    <mergeCell ref="C354:I354"/>
    <mergeCell ref="J354:O354"/>
    <mergeCell ref="R354:U354"/>
    <mergeCell ref="V354:AA354"/>
    <mergeCell ref="AB354:AI354"/>
    <mergeCell ref="AJ352:AP352"/>
    <mergeCell ref="AQ352:AV352"/>
    <mergeCell ref="A353:B353"/>
    <mergeCell ref="C353:I353"/>
    <mergeCell ref="J353:O353"/>
    <mergeCell ref="R353:U353"/>
    <mergeCell ref="V353:AA353"/>
    <mergeCell ref="AB353:AI353"/>
    <mergeCell ref="AJ353:AP353"/>
    <mergeCell ref="AQ353:AV353"/>
    <mergeCell ref="A352:B352"/>
    <mergeCell ref="C344:I344"/>
    <mergeCell ref="J344:O344"/>
    <mergeCell ref="R344:U344"/>
    <mergeCell ref="V344:AA344"/>
    <mergeCell ref="A351:B351"/>
    <mergeCell ref="C351:I351"/>
    <mergeCell ref="J351:O351"/>
    <mergeCell ref="R351:U351"/>
    <mergeCell ref="V351:AA351"/>
    <mergeCell ref="AB351:AI351"/>
    <mergeCell ref="AJ351:AP351"/>
    <mergeCell ref="AQ351:AV351"/>
    <mergeCell ref="A350:B350"/>
    <mergeCell ref="C358:I358"/>
    <mergeCell ref="J358:O358"/>
    <mergeCell ref="R358:U358"/>
    <mergeCell ref="V358:AA358"/>
    <mergeCell ref="AB358:AI358"/>
    <mergeCell ref="AJ356:AP356"/>
    <mergeCell ref="AQ356:AV356"/>
    <mergeCell ref="A357:B357"/>
    <mergeCell ref="C357:I357"/>
    <mergeCell ref="J357:O357"/>
    <mergeCell ref="R357:U357"/>
    <mergeCell ref="V357:AA357"/>
    <mergeCell ref="AB357:AI357"/>
    <mergeCell ref="AJ357:AP357"/>
    <mergeCell ref="AQ357:AV357"/>
    <mergeCell ref="A356:B356"/>
    <mergeCell ref="AB352:AI352"/>
    <mergeCell ref="AJ358:AP358"/>
    <mergeCell ref="AQ358:AV358"/>
    <mergeCell ref="C356:I356"/>
    <mergeCell ref="J356:O356"/>
    <mergeCell ref="R356:U356"/>
    <mergeCell ref="V356:AA356"/>
    <mergeCell ref="AB348:AI348"/>
    <mergeCell ref="AJ354:AP354"/>
    <mergeCell ref="AQ354:AV354"/>
    <mergeCell ref="A355:B355"/>
    <mergeCell ref="C355:I355"/>
    <mergeCell ref="J355:O355"/>
    <mergeCell ref="R355:U355"/>
    <mergeCell ref="V355:AA355"/>
    <mergeCell ref="AB355:AI355"/>
    <mergeCell ref="AJ355:AP355"/>
    <mergeCell ref="AQ355:AV355"/>
    <mergeCell ref="A354:B354"/>
    <mergeCell ref="C362:I362"/>
    <mergeCell ref="J362:O362"/>
    <mergeCell ref="R362:U362"/>
    <mergeCell ref="V362:AA362"/>
    <mergeCell ref="AB362:AI362"/>
    <mergeCell ref="AJ360:AP360"/>
    <mergeCell ref="AQ360:AV360"/>
    <mergeCell ref="A361:B361"/>
    <mergeCell ref="C361:I361"/>
    <mergeCell ref="J361:O361"/>
    <mergeCell ref="R361:U361"/>
    <mergeCell ref="V361:AA361"/>
    <mergeCell ref="AB361:AI361"/>
    <mergeCell ref="AJ361:AP361"/>
    <mergeCell ref="AQ361:AV361"/>
    <mergeCell ref="A360:B360"/>
    <mergeCell ref="C352:I352"/>
    <mergeCell ref="J352:O352"/>
    <mergeCell ref="R352:U352"/>
    <mergeCell ref="V352:AA352"/>
    <mergeCell ref="A359:B359"/>
    <mergeCell ref="C359:I359"/>
    <mergeCell ref="J359:O359"/>
    <mergeCell ref="R359:U359"/>
    <mergeCell ref="V359:AA359"/>
    <mergeCell ref="AB359:AI359"/>
    <mergeCell ref="AJ359:AP359"/>
    <mergeCell ref="AQ359:AV359"/>
    <mergeCell ref="A358:B358"/>
    <mergeCell ref="C366:I366"/>
    <mergeCell ref="J366:O366"/>
    <mergeCell ref="R366:U366"/>
    <mergeCell ref="V366:AA366"/>
    <mergeCell ref="AB366:AI366"/>
    <mergeCell ref="AJ364:AP364"/>
    <mergeCell ref="AQ364:AV364"/>
    <mergeCell ref="A365:B365"/>
    <mergeCell ref="C365:I365"/>
    <mergeCell ref="J365:O365"/>
    <mergeCell ref="R365:U365"/>
    <mergeCell ref="V365:AA365"/>
    <mergeCell ref="AB365:AI365"/>
    <mergeCell ref="AJ365:AP365"/>
    <mergeCell ref="AQ365:AV365"/>
    <mergeCell ref="A364:B364"/>
    <mergeCell ref="AB360:AI360"/>
    <mergeCell ref="AJ366:AP366"/>
    <mergeCell ref="AQ366:AV366"/>
    <mergeCell ref="C364:I364"/>
    <mergeCell ref="J364:O364"/>
    <mergeCell ref="R364:U364"/>
    <mergeCell ref="V364:AA364"/>
    <mergeCell ref="AB356:AI356"/>
    <mergeCell ref="AJ362:AP362"/>
    <mergeCell ref="AQ362:AV362"/>
    <mergeCell ref="A363:B363"/>
    <mergeCell ref="C363:I363"/>
    <mergeCell ref="J363:O363"/>
    <mergeCell ref="R363:U363"/>
    <mergeCell ref="V363:AA363"/>
    <mergeCell ref="AB363:AI363"/>
    <mergeCell ref="AJ363:AP363"/>
    <mergeCell ref="AQ363:AV363"/>
    <mergeCell ref="A362:B362"/>
    <mergeCell ref="C370:I370"/>
    <mergeCell ref="J370:O370"/>
    <mergeCell ref="R370:U370"/>
    <mergeCell ref="V370:AA370"/>
    <mergeCell ref="AB370:AI370"/>
    <mergeCell ref="AJ368:AP368"/>
    <mergeCell ref="AQ368:AV368"/>
    <mergeCell ref="A369:B369"/>
    <mergeCell ref="C369:I369"/>
    <mergeCell ref="J369:O369"/>
    <mergeCell ref="R369:U369"/>
    <mergeCell ref="V369:AA369"/>
    <mergeCell ref="AB369:AI369"/>
    <mergeCell ref="AJ369:AP369"/>
    <mergeCell ref="AQ369:AV369"/>
    <mergeCell ref="A368:B368"/>
    <mergeCell ref="C360:I360"/>
    <mergeCell ref="J360:O360"/>
    <mergeCell ref="R360:U360"/>
    <mergeCell ref="V360:AA360"/>
    <mergeCell ref="A367:B367"/>
    <mergeCell ref="C367:I367"/>
    <mergeCell ref="J367:O367"/>
    <mergeCell ref="R367:U367"/>
    <mergeCell ref="V367:AA367"/>
    <mergeCell ref="AB367:AI367"/>
    <mergeCell ref="AJ367:AP367"/>
    <mergeCell ref="AQ367:AV367"/>
    <mergeCell ref="A366:B366"/>
    <mergeCell ref="C374:I374"/>
    <mergeCell ref="J374:O374"/>
    <mergeCell ref="R374:U374"/>
    <mergeCell ref="V374:AA374"/>
    <mergeCell ref="AB374:AI374"/>
    <mergeCell ref="AJ372:AP372"/>
    <mergeCell ref="AQ372:AV372"/>
    <mergeCell ref="A373:B373"/>
    <mergeCell ref="C373:I373"/>
    <mergeCell ref="J373:O373"/>
    <mergeCell ref="R373:U373"/>
    <mergeCell ref="V373:AA373"/>
    <mergeCell ref="AB373:AI373"/>
    <mergeCell ref="AJ373:AP373"/>
    <mergeCell ref="AQ373:AV373"/>
    <mergeCell ref="A372:B372"/>
    <mergeCell ref="AB368:AI368"/>
    <mergeCell ref="AJ374:AP374"/>
    <mergeCell ref="AQ374:AV374"/>
    <mergeCell ref="C372:I372"/>
    <mergeCell ref="J372:O372"/>
    <mergeCell ref="R372:U372"/>
    <mergeCell ref="V372:AA372"/>
    <mergeCell ref="AB364:AI364"/>
    <mergeCell ref="AJ370:AP370"/>
    <mergeCell ref="AQ370:AV370"/>
    <mergeCell ref="A371:B371"/>
    <mergeCell ref="C371:I371"/>
    <mergeCell ref="J371:O371"/>
    <mergeCell ref="R371:U371"/>
    <mergeCell ref="V371:AA371"/>
    <mergeCell ref="AB371:AI371"/>
    <mergeCell ref="AJ371:AP371"/>
    <mergeCell ref="AQ371:AV371"/>
    <mergeCell ref="A370:B370"/>
    <mergeCell ref="C378:I378"/>
    <mergeCell ref="J378:O378"/>
    <mergeCell ref="R378:U378"/>
    <mergeCell ref="V378:AA378"/>
    <mergeCell ref="AB378:AI378"/>
    <mergeCell ref="AJ376:AP376"/>
    <mergeCell ref="AQ376:AV376"/>
    <mergeCell ref="A377:B377"/>
    <mergeCell ref="C377:I377"/>
    <mergeCell ref="J377:O377"/>
    <mergeCell ref="R377:U377"/>
    <mergeCell ref="V377:AA377"/>
    <mergeCell ref="AB377:AI377"/>
    <mergeCell ref="AJ377:AP377"/>
    <mergeCell ref="AQ377:AV377"/>
    <mergeCell ref="A376:B376"/>
    <mergeCell ref="C368:I368"/>
    <mergeCell ref="J368:O368"/>
    <mergeCell ref="R368:U368"/>
    <mergeCell ref="V368:AA368"/>
    <mergeCell ref="A375:B375"/>
    <mergeCell ref="C375:I375"/>
    <mergeCell ref="J375:O375"/>
    <mergeCell ref="R375:U375"/>
    <mergeCell ref="V375:AA375"/>
    <mergeCell ref="AB375:AI375"/>
    <mergeCell ref="AJ375:AP375"/>
    <mergeCell ref="AQ375:AV375"/>
    <mergeCell ref="A374:B374"/>
    <mergeCell ref="C382:I382"/>
    <mergeCell ref="J382:O382"/>
    <mergeCell ref="R382:U382"/>
    <mergeCell ref="V382:AA382"/>
    <mergeCell ref="AB382:AI382"/>
    <mergeCell ref="AJ380:AP380"/>
    <mergeCell ref="AQ380:AV380"/>
    <mergeCell ref="A381:B381"/>
    <mergeCell ref="C381:I381"/>
    <mergeCell ref="J381:O381"/>
    <mergeCell ref="R381:U381"/>
    <mergeCell ref="V381:AA381"/>
    <mergeCell ref="AB381:AI381"/>
    <mergeCell ref="AJ381:AP381"/>
    <mergeCell ref="AQ381:AV381"/>
    <mergeCell ref="A380:B380"/>
    <mergeCell ref="AB376:AI376"/>
    <mergeCell ref="AJ382:AP382"/>
    <mergeCell ref="AQ382:AV382"/>
    <mergeCell ref="C380:I380"/>
    <mergeCell ref="J380:O380"/>
    <mergeCell ref="R380:U380"/>
    <mergeCell ref="V380:AA380"/>
    <mergeCell ref="AB372:AI372"/>
    <mergeCell ref="AJ378:AP378"/>
    <mergeCell ref="AQ378:AV378"/>
    <mergeCell ref="A379:B379"/>
    <mergeCell ref="C379:I379"/>
    <mergeCell ref="J379:O379"/>
    <mergeCell ref="R379:U379"/>
    <mergeCell ref="V379:AA379"/>
    <mergeCell ref="AB379:AI379"/>
    <mergeCell ref="AJ379:AP379"/>
    <mergeCell ref="AQ379:AV379"/>
    <mergeCell ref="A378:B378"/>
    <mergeCell ref="C386:I386"/>
    <mergeCell ref="J386:O386"/>
    <mergeCell ref="R386:U386"/>
    <mergeCell ref="V386:AA386"/>
    <mergeCell ref="AB386:AI386"/>
    <mergeCell ref="AJ384:AP384"/>
    <mergeCell ref="AQ384:AV384"/>
    <mergeCell ref="A385:B385"/>
    <mergeCell ref="C385:I385"/>
    <mergeCell ref="J385:O385"/>
    <mergeCell ref="R385:U385"/>
    <mergeCell ref="V385:AA385"/>
    <mergeCell ref="AB385:AI385"/>
    <mergeCell ref="AJ385:AP385"/>
    <mergeCell ref="AQ385:AV385"/>
    <mergeCell ref="A384:B384"/>
    <mergeCell ref="C376:I376"/>
    <mergeCell ref="J376:O376"/>
    <mergeCell ref="R376:U376"/>
    <mergeCell ref="V376:AA376"/>
    <mergeCell ref="A383:B383"/>
    <mergeCell ref="C383:I383"/>
    <mergeCell ref="J383:O383"/>
    <mergeCell ref="R383:U383"/>
    <mergeCell ref="V383:AA383"/>
    <mergeCell ref="AB383:AI383"/>
    <mergeCell ref="AJ383:AP383"/>
    <mergeCell ref="AQ383:AV383"/>
    <mergeCell ref="A382:B382"/>
    <mergeCell ref="C390:I390"/>
    <mergeCell ref="J390:O390"/>
    <mergeCell ref="R390:U390"/>
    <mergeCell ref="V390:AA390"/>
    <mergeCell ref="AB390:AI390"/>
    <mergeCell ref="AJ388:AP388"/>
    <mergeCell ref="AQ388:AV388"/>
    <mergeCell ref="A389:B389"/>
    <mergeCell ref="C389:I389"/>
    <mergeCell ref="J389:O389"/>
    <mergeCell ref="R389:U389"/>
    <mergeCell ref="V389:AA389"/>
    <mergeCell ref="AB389:AI389"/>
    <mergeCell ref="AJ389:AP389"/>
    <mergeCell ref="AQ389:AV389"/>
    <mergeCell ref="A388:B388"/>
    <mergeCell ref="AB384:AI384"/>
    <mergeCell ref="AJ390:AP390"/>
    <mergeCell ref="AQ390:AV390"/>
    <mergeCell ref="C388:I388"/>
    <mergeCell ref="J388:O388"/>
    <mergeCell ref="R388:U388"/>
    <mergeCell ref="V388:AA388"/>
    <mergeCell ref="AB380:AI380"/>
    <mergeCell ref="AJ386:AP386"/>
    <mergeCell ref="AQ386:AV386"/>
    <mergeCell ref="A387:B387"/>
    <mergeCell ref="C387:I387"/>
    <mergeCell ref="J387:O387"/>
    <mergeCell ref="R387:U387"/>
    <mergeCell ref="V387:AA387"/>
    <mergeCell ref="AB387:AI387"/>
    <mergeCell ref="AJ387:AP387"/>
    <mergeCell ref="AQ387:AV387"/>
    <mergeCell ref="A386:B386"/>
    <mergeCell ref="C394:I394"/>
    <mergeCell ref="J394:O394"/>
    <mergeCell ref="R394:U394"/>
    <mergeCell ref="V394:AA394"/>
    <mergeCell ref="AB394:AI394"/>
    <mergeCell ref="AJ392:AP392"/>
    <mergeCell ref="AQ392:AV392"/>
    <mergeCell ref="A393:B393"/>
    <mergeCell ref="C393:I393"/>
    <mergeCell ref="J393:O393"/>
    <mergeCell ref="R393:U393"/>
    <mergeCell ref="V393:AA393"/>
    <mergeCell ref="AB393:AI393"/>
    <mergeCell ref="AJ393:AP393"/>
    <mergeCell ref="AQ393:AV393"/>
    <mergeCell ref="A392:B392"/>
    <mergeCell ref="C384:I384"/>
    <mergeCell ref="J384:O384"/>
    <mergeCell ref="R384:U384"/>
    <mergeCell ref="V384:AA384"/>
    <mergeCell ref="A391:B391"/>
    <mergeCell ref="C391:I391"/>
    <mergeCell ref="J391:O391"/>
    <mergeCell ref="R391:U391"/>
    <mergeCell ref="V391:AA391"/>
    <mergeCell ref="AB391:AI391"/>
    <mergeCell ref="AJ391:AP391"/>
    <mergeCell ref="AQ391:AV391"/>
    <mergeCell ref="A390:B390"/>
    <mergeCell ref="C398:I398"/>
    <mergeCell ref="J398:O398"/>
    <mergeCell ref="R398:U398"/>
    <mergeCell ref="V398:AA398"/>
    <mergeCell ref="AB398:AI398"/>
    <mergeCell ref="AJ396:AP396"/>
    <mergeCell ref="AQ396:AV396"/>
    <mergeCell ref="A397:B397"/>
    <mergeCell ref="C397:I397"/>
    <mergeCell ref="J397:O397"/>
    <mergeCell ref="R397:U397"/>
    <mergeCell ref="V397:AA397"/>
    <mergeCell ref="AB397:AI397"/>
    <mergeCell ref="AJ397:AP397"/>
    <mergeCell ref="AQ397:AV397"/>
    <mergeCell ref="A396:B396"/>
    <mergeCell ref="AB392:AI392"/>
    <mergeCell ref="AJ398:AP398"/>
    <mergeCell ref="AQ398:AV398"/>
    <mergeCell ref="C396:I396"/>
    <mergeCell ref="J396:O396"/>
    <mergeCell ref="R396:U396"/>
    <mergeCell ref="V396:AA396"/>
    <mergeCell ref="AB388:AI388"/>
    <mergeCell ref="AJ394:AP394"/>
    <mergeCell ref="AQ394:AV394"/>
    <mergeCell ref="A395:B395"/>
    <mergeCell ref="C395:I395"/>
    <mergeCell ref="J395:O395"/>
    <mergeCell ref="R395:U395"/>
    <mergeCell ref="V395:AA395"/>
    <mergeCell ref="AB395:AI395"/>
    <mergeCell ref="AJ395:AP395"/>
    <mergeCell ref="AQ395:AV395"/>
    <mergeCell ref="A394:B394"/>
    <mergeCell ref="C402:I402"/>
    <mergeCell ref="J402:O402"/>
    <mergeCell ref="R402:U402"/>
    <mergeCell ref="V402:AA402"/>
    <mergeCell ref="AB402:AI402"/>
    <mergeCell ref="AJ400:AP400"/>
    <mergeCell ref="AQ400:AV400"/>
    <mergeCell ref="A401:B401"/>
    <mergeCell ref="C401:I401"/>
    <mergeCell ref="J401:O401"/>
    <mergeCell ref="R401:U401"/>
    <mergeCell ref="V401:AA401"/>
    <mergeCell ref="AB401:AI401"/>
    <mergeCell ref="AJ401:AP401"/>
    <mergeCell ref="AQ401:AV401"/>
    <mergeCell ref="A400:B400"/>
    <mergeCell ref="C392:I392"/>
    <mergeCell ref="J392:O392"/>
    <mergeCell ref="R392:U392"/>
    <mergeCell ref="V392:AA392"/>
    <mergeCell ref="A399:B399"/>
    <mergeCell ref="C399:I399"/>
    <mergeCell ref="J399:O399"/>
    <mergeCell ref="R399:U399"/>
    <mergeCell ref="V399:AA399"/>
    <mergeCell ref="AB399:AI399"/>
    <mergeCell ref="AJ399:AP399"/>
    <mergeCell ref="AQ399:AV399"/>
    <mergeCell ref="A398:B398"/>
    <mergeCell ref="C406:I406"/>
    <mergeCell ref="J406:O406"/>
    <mergeCell ref="R406:U406"/>
    <mergeCell ref="V406:AA406"/>
    <mergeCell ref="AB406:AI406"/>
    <mergeCell ref="AJ404:AP404"/>
    <mergeCell ref="AQ404:AV404"/>
    <mergeCell ref="A405:B405"/>
    <mergeCell ref="C405:I405"/>
    <mergeCell ref="J405:O405"/>
    <mergeCell ref="R405:U405"/>
    <mergeCell ref="V405:AA405"/>
    <mergeCell ref="AB405:AI405"/>
    <mergeCell ref="AJ405:AP405"/>
    <mergeCell ref="AQ405:AV405"/>
    <mergeCell ref="A404:B404"/>
    <mergeCell ref="AB400:AI400"/>
    <mergeCell ref="AJ406:AP406"/>
    <mergeCell ref="AQ406:AV406"/>
    <mergeCell ref="C404:I404"/>
    <mergeCell ref="J404:O404"/>
    <mergeCell ref="R404:U404"/>
    <mergeCell ref="V404:AA404"/>
    <mergeCell ref="AB396:AI396"/>
    <mergeCell ref="AJ402:AP402"/>
    <mergeCell ref="AQ402:AV402"/>
    <mergeCell ref="A403:B403"/>
    <mergeCell ref="C403:I403"/>
    <mergeCell ref="J403:O403"/>
    <mergeCell ref="R403:U403"/>
    <mergeCell ref="V403:AA403"/>
    <mergeCell ref="AB403:AI403"/>
    <mergeCell ref="AJ403:AP403"/>
    <mergeCell ref="AQ403:AV403"/>
    <mergeCell ref="A402:B402"/>
    <mergeCell ref="C410:I410"/>
    <mergeCell ref="J410:O410"/>
    <mergeCell ref="R410:U410"/>
    <mergeCell ref="V410:AA410"/>
    <mergeCell ref="AB410:AI410"/>
    <mergeCell ref="AJ408:AP408"/>
    <mergeCell ref="AQ408:AV408"/>
    <mergeCell ref="A409:B409"/>
    <mergeCell ref="C409:I409"/>
    <mergeCell ref="J409:O409"/>
    <mergeCell ref="R409:U409"/>
    <mergeCell ref="V409:AA409"/>
    <mergeCell ref="AB409:AI409"/>
    <mergeCell ref="AJ409:AP409"/>
    <mergeCell ref="AQ409:AV409"/>
    <mergeCell ref="A408:B408"/>
    <mergeCell ref="C400:I400"/>
    <mergeCell ref="J400:O400"/>
    <mergeCell ref="R400:U400"/>
    <mergeCell ref="V400:AA400"/>
    <mergeCell ref="A407:B407"/>
    <mergeCell ref="C407:I407"/>
    <mergeCell ref="J407:O407"/>
    <mergeCell ref="R407:U407"/>
    <mergeCell ref="V407:AA407"/>
    <mergeCell ref="AB407:AI407"/>
    <mergeCell ref="AJ407:AP407"/>
    <mergeCell ref="AQ407:AV407"/>
    <mergeCell ref="A406:B406"/>
    <mergeCell ref="C414:I414"/>
    <mergeCell ref="J414:O414"/>
    <mergeCell ref="R414:U414"/>
    <mergeCell ref="V414:AA414"/>
    <mergeCell ref="AB414:AI414"/>
    <mergeCell ref="AJ412:AP412"/>
    <mergeCell ref="AQ412:AV412"/>
    <mergeCell ref="A413:B413"/>
    <mergeCell ref="C413:I413"/>
    <mergeCell ref="J413:O413"/>
    <mergeCell ref="R413:U413"/>
    <mergeCell ref="V413:AA413"/>
    <mergeCell ref="AB413:AI413"/>
    <mergeCell ref="AJ413:AP413"/>
    <mergeCell ref="AQ413:AV413"/>
    <mergeCell ref="A412:B412"/>
    <mergeCell ref="AB408:AI408"/>
    <mergeCell ref="AJ414:AP414"/>
    <mergeCell ref="AQ414:AV414"/>
    <mergeCell ref="C412:I412"/>
    <mergeCell ref="J412:O412"/>
    <mergeCell ref="R412:U412"/>
    <mergeCell ref="V412:AA412"/>
    <mergeCell ref="AB404:AI404"/>
    <mergeCell ref="AJ410:AP410"/>
    <mergeCell ref="AQ410:AV410"/>
    <mergeCell ref="A411:B411"/>
    <mergeCell ref="C411:I411"/>
    <mergeCell ref="J411:O411"/>
    <mergeCell ref="R411:U411"/>
    <mergeCell ref="V411:AA411"/>
    <mergeCell ref="AB411:AI411"/>
    <mergeCell ref="AJ411:AP411"/>
    <mergeCell ref="AQ411:AV411"/>
    <mergeCell ref="A410:B410"/>
    <mergeCell ref="C418:I418"/>
    <mergeCell ref="J418:O418"/>
    <mergeCell ref="R418:U418"/>
    <mergeCell ref="V418:AA418"/>
    <mergeCell ref="AB418:AI418"/>
    <mergeCell ref="AJ416:AP416"/>
    <mergeCell ref="AQ416:AV416"/>
    <mergeCell ref="A417:B417"/>
    <mergeCell ref="C417:I417"/>
    <mergeCell ref="J417:O417"/>
    <mergeCell ref="R417:U417"/>
    <mergeCell ref="V417:AA417"/>
    <mergeCell ref="AB417:AI417"/>
    <mergeCell ref="AJ417:AP417"/>
    <mergeCell ref="AQ417:AV417"/>
    <mergeCell ref="A416:B416"/>
    <mergeCell ref="C408:I408"/>
    <mergeCell ref="J408:O408"/>
    <mergeCell ref="R408:U408"/>
    <mergeCell ref="V408:AA408"/>
    <mergeCell ref="A415:B415"/>
    <mergeCell ref="C415:I415"/>
    <mergeCell ref="J415:O415"/>
    <mergeCell ref="R415:U415"/>
    <mergeCell ref="V415:AA415"/>
    <mergeCell ref="AB415:AI415"/>
    <mergeCell ref="AJ415:AP415"/>
    <mergeCell ref="AQ415:AV415"/>
    <mergeCell ref="A414:B414"/>
    <mergeCell ref="C422:I422"/>
    <mergeCell ref="J422:O422"/>
    <mergeCell ref="R422:U422"/>
    <mergeCell ref="V422:AA422"/>
    <mergeCell ref="AB422:AI422"/>
    <mergeCell ref="AJ420:AP420"/>
    <mergeCell ref="AQ420:AV420"/>
    <mergeCell ref="A421:B421"/>
    <mergeCell ref="C421:I421"/>
    <mergeCell ref="J421:O421"/>
    <mergeCell ref="R421:U421"/>
    <mergeCell ref="V421:AA421"/>
    <mergeCell ref="AB421:AI421"/>
    <mergeCell ref="AJ421:AP421"/>
    <mergeCell ref="AQ421:AV421"/>
    <mergeCell ref="A420:B420"/>
    <mergeCell ref="AB416:AI416"/>
    <mergeCell ref="AJ422:AP422"/>
    <mergeCell ref="AQ422:AV422"/>
    <mergeCell ref="C420:I420"/>
    <mergeCell ref="J420:O420"/>
    <mergeCell ref="R420:U420"/>
    <mergeCell ref="V420:AA420"/>
    <mergeCell ref="AB412:AI412"/>
    <mergeCell ref="AJ418:AP418"/>
    <mergeCell ref="AQ418:AV418"/>
    <mergeCell ref="A419:B419"/>
    <mergeCell ref="C419:I419"/>
    <mergeCell ref="J419:O419"/>
    <mergeCell ref="R419:U419"/>
    <mergeCell ref="V419:AA419"/>
    <mergeCell ref="AB419:AI419"/>
    <mergeCell ref="AJ419:AP419"/>
    <mergeCell ref="AQ419:AV419"/>
    <mergeCell ref="A418:B418"/>
    <mergeCell ref="C426:I426"/>
    <mergeCell ref="J426:O426"/>
    <mergeCell ref="R426:U426"/>
    <mergeCell ref="V426:AA426"/>
    <mergeCell ref="AB426:AI426"/>
    <mergeCell ref="AJ424:AP424"/>
    <mergeCell ref="AQ424:AV424"/>
    <mergeCell ref="A425:B425"/>
    <mergeCell ref="C425:I425"/>
    <mergeCell ref="J425:O425"/>
    <mergeCell ref="R425:U425"/>
    <mergeCell ref="V425:AA425"/>
    <mergeCell ref="AB425:AI425"/>
    <mergeCell ref="AJ425:AP425"/>
    <mergeCell ref="AQ425:AV425"/>
    <mergeCell ref="A424:B424"/>
    <mergeCell ref="C416:I416"/>
    <mergeCell ref="J416:O416"/>
    <mergeCell ref="R416:U416"/>
    <mergeCell ref="V416:AA416"/>
    <mergeCell ref="A423:B423"/>
    <mergeCell ref="C423:I423"/>
    <mergeCell ref="J423:O423"/>
    <mergeCell ref="R423:U423"/>
    <mergeCell ref="V423:AA423"/>
    <mergeCell ref="AB423:AI423"/>
    <mergeCell ref="AJ423:AP423"/>
    <mergeCell ref="AQ423:AV423"/>
    <mergeCell ref="A422:B422"/>
    <mergeCell ref="C430:I430"/>
    <mergeCell ref="J430:O430"/>
    <mergeCell ref="R430:U430"/>
    <mergeCell ref="V430:AA430"/>
    <mergeCell ref="AB430:AI430"/>
    <mergeCell ref="AJ428:AP428"/>
    <mergeCell ref="AQ428:AV428"/>
    <mergeCell ref="A429:B429"/>
    <mergeCell ref="C429:I429"/>
    <mergeCell ref="J429:O429"/>
    <mergeCell ref="R429:U429"/>
    <mergeCell ref="V429:AA429"/>
    <mergeCell ref="AB429:AI429"/>
    <mergeCell ref="AJ429:AP429"/>
    <mergeCell ref="AQ429:AV429"/>
    <mergeCell ref="A428:B428"/>
    <mergeCell ref="AB424:AI424"/>
    <mergeCell ref="AJ430:AP430"/>
    <mergeCell ref="AQ430:AV430"/>
    <mergeCell ref="C428:I428"/>
    <mergeCell ref="J428:O428"/>
    <mergeCell ref="R428:U428"/>
    <mergeCell ref="V428:AA428"/>
    <mergeCell ref="AB420:AI420"/>
    <mergeCell ref="AJ426:AP426"/>
    <mergeCell ref="AQ426:AV426"/>
    <mergeCell ref="A427:B427"/>
    <mergeCell ref="C427:I427"/>
    <mergeCell ref="J427:O427"/>
    <mergeCell ref="R427:U427"/>
    <mergeCell ref="V427:AA427"/>
    <mergeCell ref="AB427:AI427"/>
    <mergeCell ref="AJ427:AP427"/>
    <mergeCell ref="AQ427:AV427"/>
    <mergeCell ref="A426:B426"/>
    <mergeCell ref="C434:I434"/>
    <mergeCell ref="J434:O434"/>
    <mergeCell ref="R434:U434"/>
    <mergeCell ref="V434:AA434"/>
    <mergeCell ref="AB434:AI434"/>
    <mergeCell ref="AJ432:AP432"/>
    <mergeCell ref="AQ432:AV432"/>
    <mergeCell ref="A433:B433"/>
    <mergeCell ref="C433:I433"/>
    <mergeCell ref="J433:O433"/>
    <mergeCell ref="R433:U433"/>
    <mergeCell ref="V433:AA433"/>
    <mergeCell ref="AB433:AI433"/>
    <mergeCell ref="AJ433:AP433"/>
    <mergeCell ref="AQ433:AV433"/>
    <mergeCell ref="A432:B432"/>
    <mergeCell ref="C424:I424"/>
    <mergeCell ref="J424:O424"/>
    <mergeCell ref="R424:U424"/>
    <mergeCell ref="V424:AA424"/>
    <mergeCell ref="A431:B431"/>
    <mergeCell ref="C431:I431"/>
    <mergeCell ref="J431:O431"/>
    <mergeCell ref="R431:U431"/>
    <mergeCell ref="V431:AA431"/>
    <mergeCell ref="AB431:AI431"/>
    <mergeCell ref="AJ431:AP431"/>
    <mergeCell ref="AQ431:AV431"/>
    <mergeCell ref="A430:B430"/>
    <mergeCell ref="C438:I438"/>
    <mergeCell ref="J438:O438"/>
    <mergeCell ref="R438:U438"/>
    <mergeCell ref="V438:AA438"/>
    <mergeCell ref="AB438:AI438"/>
    <mergeCell ref="AJ436:AP436"/>
    <mergeCell ref="AQ436:AV436"/>
    <mergeCell ref="A437:B437"/>
    <mergeCell ref="C437:I437"/>
    <mergeCell ref="J437:O437"/>
    <mergeCell ref="R437:U437"/>
    <mergeCell ref="V437:AA437"/>
    <mergeCell ref="AB437:AI437"/>
    <mergeCell ref="AJ437:AP437"/>
    <mergeCell ref="AQ437:AV437"/>
    <mergeCell ref="A436:B436"/>
    <mergeCell ref="AB432:AI432"/>
    <mergeCell ref="AJ438:AP438"/>
    <mergeCell ref="AQ438:AV438"/>
    <mergeCell ref="C436:I436"/>
    <mergeCell ref="J436:O436"/>
    <mergeCell ref="R436:U436"/>
    <mergeCell ref="V436:AA436"/>
    <mergeCell ref="AB428:AI428"/>
    <mergeCell ref="AJ434:AP434"/>
    <mergeCell ref="AQ434:AV434"/>
    <mergeCell ref="A435:B435"/>
    <mergeCell ref="C435:I435"/>
    <mergeCell ref="J435:O435"/>
    <mergeCell ref="R435:U435"/>
    <mergeCell ref="V435:AA435"/>
    <mergeCell ref="AB435:AI435"/>
    <mergeCell ref="AJ435:AP435"/>
    <mergeCell ref="AQ435:AV435"/>
    <mergeCell ref="A434:B434"/>
    <mergeCell ref="C442:I442"/>
    <mergeCell ref="J442:O442"/>
    <mergeCell ref="R442:U442"/>
    <mergeCell ref="V442:AA442"/>
    <mergeCell ref="AB442:AI442"/>
    <mergeCell ref="AJ440:AP440"/>
    <mergeCell ref="AQ440:AV440"/>
    <mergeCell ref="A441:B441"/>
    <mergeCell ref="C441:I441"/>
    <mergeCell ref="J441:O441"/>
    <mergeCell ref="R441:U441"/>
    <mergeCell ref="V441:AA441"/>
    <mergeCell ref="AB441:AI441"/>
    <mergeCell ref="AJ441:AP441"/>
    <mergeCell ref="AQ441:AV441"/>
    <mergeCell ref="A440:B440"/>
    <mergeCell ref="C432:I432"/>
    <mergeCell ref="J432:O432"/>
    <mergeCell ref="R432:U432"/>
    <mergeCell ref="V432:AA432"/>
    <mergeCell ref="A439:B439"/>
    <mergeCell ref="C439:I439"/>
    <mergeCell ref="J439:O439"/>
    <mergeCell ref="R439:U439"/>
    <mergeCell ref="V439:AA439"/>
    <mergeCell ref="AB439:AI439"/>
    <mergeCell ref="AJ439:AP439"/>
    <mergeCell ref="AQ439:AV439"/>
    <mergeCell ref="A438:B438"/>
    <mergeCell ref="C446:I446"/>
    <mergeCell ref="J446:O446"/>
    <mergeCell ref="R446:U446"/>
    <mergeCell ref="V446:AA446"/>
    <mergeCell ref="AB446:AI446"/>
    <mergeCell ref="AJ444:AP444"/>
    <mergeCell ref="AQ444:AV444"/>
    <mergeCell ref="A445:B445"/>
    <mergeCell ref="C445:I445"/>
    <mergeCell ref="J445:O445"/>
    <mergeCell ref="R445:U445"/>
    <mergeCell ref="V445:AA445"/>
    <mergeCell ref="AB445:AI445"/>
    <mergeCell ref="AJ445:AP445"/>
    <mergeCell ref="AQ445:AV445"/>
    <mergeCell ref="A444:B444"/>
    <mergeCell ref="AB440:AI440"/>
    <mergeCell ref="AJ446:AP446"/>
    <mergeCell ref="AQ446:AV446"/>
    <mergeCell ref="C444:I444"/>
    <mergeCell ref="J444:O444"/>
    <mergeCell ref="R444:U444"/>
    <mergeCell ref="V444:AA444"/>
    <mergeCell ref="AB436:AI436"/>
    <mergeCell ref="AJ442:AP442"/>
    <mergeCell ref="AQ442:AV442"/>
    <mergeCell ref="A443:B443"/>
    <mergeCell ref="C443:I443"/>
    <mergeCell ref="J443:O443"/>
    <mergeCell ref="R443:U443"/>
    <mergeCell ref="V443:AA443"/>
    <mergeCell ref="AB443:AI443"/>
    <mergeCell ref="AJ443:AP443"/>
    <mergeCell ref="AQ443:AV443"/>
    <mergeCell ref="A442:B442"/>
    <mergeCell ref="C450:I450"/>
    <mergeCell ref="J450:O450"/>
    <mergeCell ref="R450:U450"/>
    <mergeCell ref="V450:AA450"/>
    <mergeCell ref="AB450:AI450"/>
    <mergeCell ref="AJ448:AP448"/>
    <mergeCell ref="AQ448:AV448"/>
    <mergeCell ref="A449:B449"/>
    <mergeCell ref="C449:I449"/>
    <mergeCell ref="J449:O449"/>
    <mergeCell ref="R449:U449"/>
    <mergeCell ref="V449:AA449"/>
    <mergeCell ref="AB449:AI449"/>
    <mergeCell ref="AJ449:AP449"/>
    <mergeCell ref="AQ449:AV449"/>
    <mergeCell ref="A448:B448"/>
    <mergeCell ref="C440:I440"/>
    <mergeCell ref="J440:O440"/>
    <mergeCell ref="R440:U440"/>
    <mergeCell ref="V440:AA440"/>
    <mergeCell ref="A447:B447"/>
    <mergeCell ref="C447:I447"/>
    <mergeCell ref="J447:O447"/>
    <mergeCell ref="R447:U447"/>
    <mergeCell ref="V447:AA447"/>
    <mergeCell ref="AB447:AI447"/>
    <mergeCell ref="AJ447:AP447"/>
    <mergeCell ref="AQ447:AV447"/>
    <mergeCell ref="A446:B446"/>
    <mergeCell ref="C454:I454"/>
    <mergeCell ref="J454:O454"/>
    <mergeCell ref="R454:U454"/>
    <mergeCell ref="V454:AA454"/>
    <mergeCell ref="AB454:AI454"/>
    <mergeCell ref="AJ452:AP452"/>
    <mergeCell ref="AQ452:AV452"/>
    <mergeCell ref="A453:B453"/>
    <mergeCell ref="C453:I453"/>
    <mergeCell ref="J453:O453"/>
    <mergeCell ref="R453:U453"/>
    <mergeCell ref="V453:AA453"/>
    <mergeCell ref="AB453:AI453"/>
    <mergeCell ref="AJ453:AP453"/>
    <mergeCell ref="AQ453:AV453"/>
    <mergeCell ref="A452:B452"/>
    <mergeCell ref="AB448:AI448"/>
    <mergeCell ref="AJ454:AP454"/>
    <mergeCell ref="AQ454:AV454"/>
    <mergeCell ref="C452:I452"/>
    <mergeCell ref="J452:O452"/>
    <mergeCell ref="R452:U452"/>
    <mergeCell ref="V452:AA452"/>
    <mergeCell ref="AB444:AI444"/>
    <mergeCell ref="AJ450:AP450"/>
    <mergeCell ref="AQ450:AV450"/>
    <mergeCell ref="A451:B451"/>
    <mergeCell ref="C451:I451"/>
    <mergeCell ref="J451:O451"/>
    <mergeCell ref="R451:U451"/>
    <mergeCell ref="V451:AA451"/>
    <mergeCell ref="AB451:AI451"/>
    <mergeCell ref="AJ451:AP451"/>
    <mergeCell ref="AQ451:AV451"/>
    <mergeCell ref="A450:B450"/>
    <mergeCell ref="C458:I458"/>
    <mergeCell ref="J458:O458"/>
    <mergeCell ref="R458:U458"/>
    <mergeCell ref="V458:AA458"/>
    <mergeCell ref="AB458:AI458"/>
    <mergeCell ref="AJ456:AP456"/>
    <mergeCell ref="AQ456:AV456"/>
    <mergeCell ref="A457:B457"/>
    <mergeCell ref="C457:I457"/>
    <mergeCell ref="J457:O457"/>
    <mergeCell ref="R457:U457"/>
    <mergeCell ref="V457:AA457"/>
    <mergeCell ref="AB457:AI457"/>
    <mergeCell ref="AJ457:AP457"/>
    <mergeCell ref="AQ457:AV457"/>
    <mergeCell ref="A456:B456"/>
    <mergeCell ref="C448:I448"/>
    <mergeCell ref="J448:O448"/>
    <mergeCell ref="R448:U448"/>
    <mergeCell ref="V448:AA448"/>
    <mergeCell ref="A455:B455"/>
    <mergeCell ref="C455:I455"/>
    <mergeCell ref="J455:O455"/>
    <mergeCell ref="R455:U455"/>
    <mergeCell ref="V455:AA455"/>
    <mergeCell ref="AB455:AI455"/>
    <mergeCell ref="AJ455:AP455"/>
    <mergeCell ref="AQ455:AV455"/>
    <mergeCell ref="A454:B454"/>
    <mergeCell ref="C462:I462"/>
    <mergeCell ref="J462:O462"/>
    <mergeCell ref="R462:U462"/>
    <mergeCell ref="V462:AA462"/>
    <mergeCell ref="AB462:AI462"/>
    <mergeCell ref="AJ460:AP460"/>
    <mergeCell ref="AQ460:AV460"/>
    <mergeCell ref="A461:B461"/>
    <mergeCell ref="C461:I461"/>
    <mergeCell ref="J461:O461"/>
    <mergeCell ref="R461:U461"/>
    <mergeCell ref="V461:AA461"/>
    <mergeCell ref="AB461:AI461"/>
    <mergeCell ref="AJ461:AP461"/>
    <mergeCell ref="AQ461:AV461"/>
    <mergeCell ref="A460:B460"/>
    <mergeCell ref="AB456:AI456"/>
    <mergeCell ref="AJ462:AP462"/>
    <mergeCell ref="AQ462:AV462"/>
    <mergeCell ref="C460:I460"/>
    <mergeCell ref="J460:O460"/>
    <mergeCell ref="R460:U460"/>
    <mergeCell ref="V460:AA460"/>
    <mergeCell ref="AB452:AI452"/>
    <mergeCell ref="AJ458:AP458"/>
    <mergeCell ref="AQ458:AV458"/>
    <mergeCell ref="A459:B459"/>
    <mergeCell ref="C459:I459"/>
    <mergeCell ref="J459:O459"/>
    <mergeCell ref="R459:U459"/>
    <mergeCell ref="V459:AA459"/>
    <mergeCell ref="AB459:AI459"/>
    <mergeCell ref="AJ459:AP459"/>
    <mergeCell ref="AQ459:AV459"/>
    <mergeCell ref="A458:B458"/>
    <mergeCell ref="C466:I466"/>
    <mergeCell ref="J466:O466"/>
    <mergeCell ref="R466:U466"/>
    <mergeCell ref="V466:AA466"/>
    <mergeCell ref="AB466:AI466"/>
    <mergeCell ref="AJ464:AP464"/>
    <mergeCell ref="AQ464:AV464"/>
    <mergeCell ref="A465:B465"/>
    <mergeCell ref="C465:I465"/>
    <mergeCell ref="J465:O465"/>
    <mergeCell ref="R465:U465"/>
    <mergeCell ref="V465:AA465"/>
    <mergeCell ref="AB465:AI465"/>
    <mergeCell ref="AJ465:AP465"/>
    <mergeCell ref="AQ465:AV465"/>
    <mergeCell ref="A464:B464"/>
    <mergeCell ref="C456:I456"/>
    <mergeCell ref="J456:O456"/>
    <mergeCell ref="R456:U456"/>
    <mergeCell ref="V456:AA456"/>
    <mergeCell ref="A463:B463"/>
    <mergeCell ref="C463:I463"/>
    <mergeCell ref="J463:O463"/>
    <mergeCell ref="R463:U463"/>
    <mergeCell ref="V463:AA463"/>
    <mergeCell ref="AB463:AI463"/>
    <mergeCell ref="AJ463:AP463"/>
    <mergeCell ref="AQ463:AV463"/>
    <mergeCell ref="A462:B462"/>
    <mergeCell ref="C470:I470"/>
    <mergeCell ref="J470:O470"/>
    <mergeCell ref="R470:U470"/>
    <mergeCell ref="V470:AA470"/>
    <mergeCell ref="AB470:AI470"/>
    <mergeCell ref="AJ468:AP468"/>
    <mergeCell ref="AQ468:AV468"/>
    <mergeCell ref="A469:B469"/>
    <mergeCell ref="C469:I469"/>
    <mergeCell ref="J469:O469"/>
    <mergeCell ref="R469:U469"/>
    <mergeCell ref="V469:AA469"/>
    <mergeCell ref="AB469:AI469"/>
    <mergeCell ref="AJ469:AP469"/>
    <mergeCell ref="AQ469:AV469"/>
    <mergeCell ref="A468:B468"/>
    <mergeCell ref="AB464:AI464"/>
    <mergeCell ref="AJ470:AP470"/>
    <mergeCell ref="AQ470:AV470"/>
    <mergeCell ref="C468:I468"/>
    <mergeCell ref="J468:O468"/>
    <mergeCell ref="R468:U468"/>
    <mergeCell ref="V468:AA468"/>
    <mergeCell ref="AB460:AI460"/>
    <mergeCell ref="AJ466:AP466"/>
    <mergeCell ref="AQ466:AV466"/>
    <mergeCell ref="A467:B467"/>
    <mergeCell ref="C467:I467"/>
    <mergeCell ref="J467:O467"/>
    <mergeCell ref="R467:U467"/>
    <mergeCell ref="V467:AA467"/>
    <mergeCell ref="AB467:AI467"/>
    <mergeCell ref="AJ467:AP467"/>
    <mergeCell ref="AQ467:AV467"/>
    <mergeCell ref="A466:B466"/>
    <mergeCell ref="C474:I474"/>
    <mergeCell ref="J474:O474"/>
    <mergeCell ref="R474:U474"/>
    <mergeCell ref="V474:AA474"/>
    <mergeCell ref="AB474:AI474"/>
    <mergeCell ref="AJ472:AP472"/>
    <mergeCell ref="AQ472:AV472"/>
    <mergeCell ref="A473:B473"/>
    <mergeCell ref="C473:I473"/>
    <mergeCell ref="J473:O473"/>
    <mergeCell ref="R473:U473"/>
    <mergeCell ref="V473:AA473"/>
    <mergeCell ref="AB473:AI473"/>
    <mergeCell ref="AJ473:AP473"/>
    <mergeCell ref="AQ473:AV473"/>
    <mergeCell ref="A472:B472"/>
    <mergeCell ref="C464:I464"/>
    <mergeCell ref="J464:O464"/>
    <mergeCell ref="R464:U464"/>
    <mergeCell ref="V464:AA464"/>
    <mergeCell ref="A471:B471"/>
    <mergeCell ref="C471:I471"/>
    <mergeCell ref="J471:O471"/>
    <mergeCell ref="R471:U471"/>
    <mergeCell ref="V471:AA471"/>
    <mergeCell ref="AB471:AI471"/>
    <mergeCell ref="AJ471:AP471"/>
    <mergeCell ref="AQ471:AV471"/>
    <mergeCell ref="A470:B470"/>
    <mergeCell ref="C478:I478"/>
    <mergeCell ref="J478:O478"/>
    <mergeCell ref="R478:U478"/>
    <mergeCell ref="V478:AA478"/>
    <mergeCell ref="AB478:AI478"/>
    <mergeCell ref="AJ476:AP476"/>
    <mergeCell ref="AQ476:AV476"/>
    <mergeCell ref="A477:B477"/>
    <mergeCell ref="C477:I477"/>
    <mergeCell ref="J477:O477"/>
    <mergeCell ref="R477:U477"/>
    <mergeCell ref="V477:AA477"/>
    <mergeCell ref="AB477:AI477"/>
    <mergeCell ref="AJ477:AP477"/>
    <mergeCell ref="AQ477:AV477"/>
    <mergeCell ref="A476:B476"/>
    <mergeCell ref="AB472:AI472"/>
    <mergeCell ref="AJ478:AP478"/>
    <mergeCell ref="AQ478:AV478"/>
    <mergeCell ref="C476:I476"/>
    <mergeCell ref="J476:O476"/>
    <mergeCell ref="R476:U476"/>
    <mergeCell ref="V476:AA476"/>
    <mergeCell ref="AB468:AI468"/>
    <mergeCell ref="AJ474:AP474"/>
    <mergeCell ref="AQ474:AV474"/>
    <mergeCell ref="A475:B475"/>
    <mergeCell ref="C475:I475"/>
    <mergeCell ref="J475:O475"/>
    <mergeCell ref="R475:U475"/>
    <mergeCell ref="V475:AA475"/>
    <mergeCell ref="AB475:AI475"/>
    <mergeCell ref="AJ475:AP475"/>
    <mergeCell ref="AQ475:AV475"/>
    <mergeCell ref="A474:B474"/>
    <mergeCell ref="C482:I482"/>
    <mergeCell ref="J482:O482"/>
    <mergeCell ref="R482:U482"/>
    <mergeCell ref="V482:AA482"/>
    <mergeCell ref="AB482:AI482"/>
    <mergeCell ref="AJ480:AP480"/>
    <mergeCell ref="AQ480:AV480"/>
    <mergeCell ref="A481:B481"/>
    <mergeCell ref="C481:I481"/>
    <mergeCell ref="J481:O481"/>
    <mergeCell ref="R481:U481"/>
    <mergeCell ref="V481:AA481"/>
    <mergeCell ref="AB481:AI481"/>
    <mergeCell ref="AJ481:AP481"/>
    <mergeCell ref="AQ481:AV481"/>
    <mergeCell ref="A480:B480"/>
    <mergeCell ref="C472:I472"/>
    <mergeCell ref="J472:O472"/>
    <mergeCell ref="R472:U472"/>
    <mergeCell ref="V472:AA472"/>
    <mergeCell ref="A479:B479"/>
    <mergeCell ref="C479:I479"/>
    <mergeCell ref="J479:O479"/>
    <mergeCell ref="R479:U479"/>
    <mergeCell ref="V479:AA479"/>
    <mergeCell ref="AB479:AI479"/>
    <mergeCell ref="AJ479:AP479"/>
    <mergeCell ref="AQ479:AV479"/>
    <mergeCell ref="A478:B478"/>
    <mergeCell ref="C486:I486"/>
    <mergeCell ref="J486:O486"/>
    <mergeCell ref="R486:U486"/>
    <mergeCell ref="V486:AA486"/>
    <mergeCell ref="AB486:AI486"/>
    <mergeCell ref="AJ484:AP484"/>
    <mergeCell ref="AQ484:AV484"/>
    <mergeCell ref="A485:B485"/>
    <mergeCell ref="C485:I485"/>
    <mergeCell ref="J485:O485"/>
    <mergeCell ref="R485:U485"/>
    <mergeCell ref="V485:AA485"/>
    <mergeCell ref="AB485:AI485"/>
    <mergeCell ref="AJ485:AP485"/>
    <mergeCell ref="AQ485:AV485"/>
    <mergeCell ref="A484:B484"/>
    <mergeCell ref="AB480:AI480"/>
    <mergeCell ref="AJ486:AP486"/>
    <mergeCell ref="AQ486:AV486"/>
    <mergeCell ref="C484:I484"/>
    <mergeCell ref="J484:O484"/>
    <mergeCell ref="R484:U484"/>
    <mergeCell ref="V484:AA484"/>
    <mergeCell ref="AB476:AI476"/>
    <mergeCell ref="AJ482:AP482"/>
    <mergeCell ref="AQ482:AV482"/>
    <mergeCell ref="A483:B483"/>
    <mergeCell ref="C483:I483"/>
    <mergeCell ref="J483:O483"/>
    <mergeCell ref="R483:U483"/>
    <mergeCell ref="V483:AA483"/>
    <mergeCell ref="AB483:AI483"/>
    <mergeCell ref="AJ483:AP483"/>
    <mergeCell ref="AQ483:AV483"/>
    <mergeCell ref="A482:B482"/>
    <mergeCell ref="C490:I490"/>
    <mergeCell ref="J490:O490"/>
    <mergeCell ref="R490:U490"/>
    <mergeCell ref="V490:AA490"/>
    <mergeCell ref="AB490:AI490"/>
    <mergeCell ref="AJ488:AP488"/>
    <mergeCell ref="AQ488:AV488"/>
    <mergeCell ref="A489:B489"/>
    <mergeCell ref="C489:I489"/>
    <mergeCell ref="J489:O489"/>
    <mergeCell ref="R489:U489"/>
    <mergeCell ref="V489:AA489"/>
    <mergeCell ref="AB489:AI489"/>
    <mergeCell ref="AJ489:AP489"/>
    <mergeCell ref="AQ489:AV489"/>
    <mergeCell ref="A488:B488"/>
    <mergeCell ref="C480:I480"/>
    <mergeCell ref="J480:O480"/>
    <mergeCell ref="R480:U480"/>
    <mergeCell ref="V480:AA480"/>
    <mergeCell ref="A486:B486"/>
    <mergeCell ref="C494:I494"/>
    <mergeCell ref="J494:O494"/>
    <mergeCell ref="R494:U494"/>
    <mergeCell ref="V494:AA494"/>
    <mergeCell ref="AB494:AI494"/>
    <mergeCell ref="AJ492:AP492"/>
    <mergeCell ref="AQ492:AV492"/>
    <mergeCell ref="A493:B493"/>
    <mergeCell ref="C493:I493"/>
    <mergeCell ref="J493:O493"/>
    <mergeCell ref="R493:U493"/>
    <mergeCell ref="V493:AA493"/>
    <mergeCell ref="AB493:AI493"/>
    <mergeCell ref="AJ493:AP493"/>
    <mergeCell ref="AQ493:AV493"/>
    <mergeCell ref="A492:B492"/>
    <mergeCell ref="AB488:AI488"/>
    <mergeCell ref="AJ494:AP494"/>
    <mergeCell ref="AQ494:AV494"/>
    <mergeCell ref="V497:AA497"/>
    <mergeCell ref="AB497:AI497"/>
    <mergeCell ref="AJ497:AP497"/>
    <mergeCell ref="AQ497:AV497"/>
    <mergeCell ref="A496:B496"/>
    <mergeCell ref="C488:I488"/>
    <mergeCell ref="J488:O488"/>
    <mergeCell ref="R488:U488"/>
    <mergeCell ref="V488:AA488"/>
    <mergeCell ref="A487:B487"/>
    <mergeCell ref="C487:I487"/>
    <mergeCell ref="J487:O487"/>
    <mergeCell ref="R487:U487"/>
    <mergeCell ref="V487:AA487"/>
    <mergeCell ref="AB487:AI487"/>
    <mergeCell ref="AJ487:AP487"/>
    <mergeCell ref="AQ487:AV487"/>
    <mergeCell ref="J500:O500"/>
    <mergeCell ref="R500:U500"/>
    <mergeCell ref="V500:AA500"/>
    <mergeCell ref="AB500:AI500"/>
    <mergeCell ref="AE505:AM505"/>
    <mergeCell ref="AE504:AV504"/>
    <mergeCell ref="AN505:AV505"/>
    <mergeCell ref="AB504:AD505"/>
    <mergeCell ref="C504:AA505"/>
    <mergeCell ref="AB484:AI484"/>
    <mergeCell ref="AJ490:AP490"/>
    <mergeCell ref="AQ490:AV490"/>
    <mergeCell ref="A491:B491"/>
    <mergeCell ref="C491:I491"/>
    <mergeCell ref="J491:O491"/>
    <mergeCell ref="R491:U491"/>
    <mergeCell ref="V491:AA491"/>
    <mergeCell ref="AB491:AI491"/>
    <mergeCell ref="AJ491:AP491"/>
    <mergeCell ref="AQ491:AV491"/>
    <mergeCell ref="A490:B490"/>
    <mergeCell ref="C498:I498"/>
    <mergeCell ref="J498:O498"/>
    <mergeCell ref="R498:U498"/>
    <mergeCell ref="V498:AA498"/>
    <mergeCell ref="AB498:AI498"/>
    <mergeCell ref="AJ496:AP496"/>
    <mergeCell ref="AQ496:AV496"/>
    <mergeCell ref="A497:B497"/>
    <mergeCell ref="C497:I497"/>
    <mergeCell ref="J497:O497"/>
    <mergeCell ref="R497:U497"/>
    <mergeCell ref="C506:AA506"/>
    <mergeCell ref="AB506:AD506"/>
    <mergeCell ref="AE506:AM506"/>
    <mergeCell ref="AN506:AV506"/>
    <mergeCell ref="C492:I492"/>
    <mergeCell ref="J492:O492"/>
    <mergeCell ref="R492:U492"/>
    <mergeCell ref="V492:AA492"/>
    <mergeCell ref="AB492:AI492"/>
    <mergeCell ref="AJ498:AP498"/>
    <mergeCell ref="AQ498:AV498"/>
    <mergeCell ref="A499:B499"/>
    <mergeCell ref="C499:I499"/>
    <mergeCell ref="J499:O499"/>
    <mergeCell ref="R499:U499"/>
    <mergeCell ref="V499:AA499"/>
    <mergeCell ref="AB499:AI499"/>
    <mergeCell ref="AJ499:AP499"/>
    <mergeCell ref="AQ499:AV499"/>
    <mergeCell ref="A498:B498"/>
    <mergeCell ref="A495:B495"/>
    <mergeCell ref="C495:I495"/>
    <mergeCell ref="J495:O495"/>
    <mergeCell ref="R495:U495"/>
    <mergeCell ref="V495:AA495"/>
    <mergeCell ref="AB495:AI495"/>
    <mergeCell ref="AJ495:AP495"/>
    <mergeCell ref="AQ495:AV495"/>
    <mergeCell ref="A494:B494"/>
    <mergeCell ref="AQ501:AV501"/>
    <mergeCell ref="A500:B500"/>
    <mergeCell ref="C500:I500"/>
    <mergeCell ref="A511:B511"/>
    <mergeCell ref="C511:AA511"/>
    <mergeCell ref="A510:B510"/>
    <mergeCell ref="A509:B509"/>
    <mergeCell ref="A508:B508"/>
    <mergeCell ref="A507:B507"/>
    <mergeCell ref="C507:AA507"/>
    <mergeCell ref="C509:AA509"/>
    <mergeCell ref="AB509:AD509"/>
    <mergeCell ref="C510:AA510"/>
    <mergeCell ref="AB510:AD510"/>
    <mergeCell ref="AN507:AV507"/>
    <mergeCell ref="AN508:AV508"/>
    <mergeCell ref="AN509:AV509"/>
    <mergeCell ref="AN510:AV510"/>
    <mergeCell ref="AN511:AV511"/>
    <mergeCell ref="C496:I496"/>
    <mergeCell ref="J496:O496"/>
    <mergeCell ref="R496:U496"/>
    <mergeCell ref="V496:AA496"/>
    <mergeCell ref="AB496:AI496"/>
    <mergeCell ref="A506:B506"/>
    <mergeCell ref="A504:B505"/>
    <mergeCell ref="AJ500:AP500"/>
    <mergeCell ref="AQ500:AV500"/>
    <mergeCell ref="A501:B501"/>
    <mergeCell ref="C501:I501"/>
    <mergeCell ref="J501:O501"/>
    <mergeCell ref="R501:U501"/>
    <mergeCell ref="V501:AA501"/>
    <mergeCell ref="AB501:AI501"/>
    <mergeCell ref="AJ501:AP501"/>
    <mergeCell ref="A516:B516"/>
    <mergeCell ref="C516:U516"/>
    <mergeCell ref="AQ516:AV516"/>
    <mergeCell ref="V516:AK516"/>
    <mergeCell ref="AL516:AP516"/>
    <mergeCell ref="A515:B515"/>
    <mergeCell ref="C515:U515"/>
    <mergeCell ref="AQ515:AV515"/>
    <mergeCell ref="V515:AK515"/>
    <mergeCell ref="AL515:AP515"/>
    <mergeCell ref="AQ513:AV513"/>
    <mergeCell ref="A514:B514"/>
    <mergeCell ref="C514:U514"/>
    <mergeCell ref="AQ514:AV514"/>
    <mergeCell ref="AL513:AP513"/>
    <mergeCell ref="V513:AK513"/>
    <mergeCell ref="V514:AK514"/>
    <mergeCell ref="A513:B513"/>
    <mergeCell ref="C513:U513"/>
    <mergeCell ref="AL514:AP514"/>
    <mergeCell ref="AB511:AD511"/>
    <mergeCell ref="AE507:AM507"/>
    <mergeCell ref="AE508:AM508"/>
    <mergeCell ref="AE509:AM509"/>
    <mergeCell ref="AE510:AM510"/>
    <mergeCell ref="AE511:AM511"/>
    <mergeCell ref="AB507:AD507"/>
    <mergeCell ref="C508:AA508"/>
    <mergeCell ref="AB508:AD508"/>
    <mergeCell ref="C520:U520"/>
    <mergeCell ref="AQ520:AV520"/>
    <mergeCell ref="A525:B525"/>
    <mergeCell ref="C525:U525"/>
    <mergeCell ref="AQ525:AV525"/>
    <mergeCell ref="V525:AK525"/>
    <mergeCell ref="AL525:AP525"/>
    <mergeCell ref="A524:B524"/>
    <mergeCell ref="C524:U524"/>
    <mergeCell ref="AQ524:AV524"/>
    <mergeCell ref="V524:AK524"/>
    <mergeCell ref="AL524:AP524"/>
    <mergeCell ref="A523:B523"/>
    <mergeCell ref="A518:B518"/>
    <mergeCell ref="C518:U518"/>
    <mergeCell ref="AQ518:AV518"/>
    <mergeCell ref="V518:AK518"/>
    <mergeCell ref="AL518:AP518"/>
    <mergeCell ref="A517:B517"/>
    <mergeCell ref="C517:U517"/>
    <mergeCell ref="AQ517:AV517"/>
    <mergeCell ref="V517:AK517"/>
    <mergeCell ref="AL517:AP517"/>
    <mergeCell ref="V528:AK528"/>
    <mergeCell ref="AL528:AP528"/>
    <mergeCell ref="AQ528:AV528"/>
    <mergeCell ref="AQ530:AV530"/>
    <mergeCell ref="A527:B527"/>
    <mergeCell ref="C527:U527"/>
    <mergeCell ref="V527:AK527"/>
    <mergeCell ref="AL527:AP527"/>
    <mergeCell ref="AQ527:AV527"/>
    <mergeCell ref="V520:AK520"/>
    <mergeCell ref="AL520:AP520"/>
    <mergeCell ref="A531:B531"/>
    <mergeCell ref="C531:U531"/>
    <mergeCell ref="V531:AK531"/>
    <mergeCell ref="AL531:AP531"/>
    <mergeCell ref="AQ531:AV531"/>
    <mergeCell ref="A532:B532"/>
    <mergeCell ref="C532:U532"/>
    <mergeCell ref="V532:AK532"/>
    <mergeCell ref="AL532:AP532"/>
    <mergeCell ref="AQ532:AV532"/>
    <mergeCell ref="A529:B529"/>
    <mergeCell ref="C529:U529"/>
    <mergeCell ref="V529:AK529"/>
    <mergeCell ref="AL529:AP529"/>
    <mergeCell ref="AQ529:AV529"/>
    <mergeCell ref="A530:B530"/>
    <mergeCell ref="C530:U530"/>
    <mergeCell ref="V530:AK530"/>
    <mergeCell ref="AL530:AP530"/>
    <mergeCell ref="A519:B519"/>
    <mergeCell ref="C519:U519"/>
    <mergeCell ref="AQ519:AV519"/>
    <mergeCell ref="V519:AK519"/>
    <mergeCell ref="A533:B533"/>
    <mergeCell ref="C533:U533"/>
    <mergeCell ref="V533:AK533"/>
    <mergeCell ref="AL533:AP533"/>
    <mergeCell ref="AQ533:AV533"/>
    <mergeCell ref="C523:U523"/>
    <mergeCell ref="AQ523:AV523"/>
    <mergeCell ref="V523:AK523"/>
    <mergeCell ref="AL523:AP523"/>
    <mergeCell ref="A522:B522"/>
    <mergeCell ref="C522:U522"/>
    <mergeCell ref="AQ522:AV522"/>
    <mergeCell ref="V522:AK522"/>
    <mergeCell ref="AL522:AP522"/>
    <mergeCell ref="AL519:AP519"/>
    <mergeCell ref="A526:B526"/>
    <mergeCell ref="C526:U526"/>
    <mergeCell ref="V526:AK526"/>
    <mergeCell ref="AL526:AP526"/>
    <mergeCell ref="AQ526:AV526"/>
    <mergeCell ref="A521:B521"/>
    <mergeCell ref="C521:U521"/>
    <mergeCell ref="AQ521:AV521"/>
    <mergeCell ref="V521:AK521"/>
    <mergeCell ref="AL521:AP521"/>
    <mergeCell ref="A520:B520"/>
    <mergeCell ref="A528:B528"/>
    <mergeCell ref="C528:U528"/>
  </mergeCells>
  <dataValidations count="18">
    <dataValidation type="whole" allowBlank="1" showInputMessage="1" showErrorMessage="1" sqref="Q16:Q501" xr:uid="{BF405558-BBD6-479A-AE5D-CD3CB6850122}">
      <formula1>1850</formula1>
      <formula2>2030</formula2>
    </dataValidation>
    <dataValidation type="list" allowBlank="1" showInputMessage="1" showErrorMessage="1" sqref="P16:P501" xr:uid="{3A925EC1-70DC-4BAE-9FE3-13E8245F4A30}">
      <formula1>"M,F"</formula1>
    </dataValidation>
    <dataValidation type="list" allowBlank="1" showInputMessage="1" showErrorMessage="1" sqref="AF7" xr:uid="{D1DA6A9F-15FB-45DD-A7AB-173FA733F9DD}">
      <formula1>INDIRECT(SUBSTITUTE($AF$6,"_"," "))</formula1>
    </dataValidation>
    <dataValidation type="list" allowBlank="1" showInputMessage="1" showErrorMessage="1" promptTitle="Escolha cadeia(s) de Valor" prompt="Se for mais de uma cadeia de valor separe-as por ponto e vígula (&quot;;&quot;)" sqref="AF9" xr:uid="{F1404C5B-F7E3-43F9-AAFC-3B2BCF95157F}">
      <formula1>cadeias_valor</formula1>
    </dataValidation>
    <dataValidation type="list" allowBlank="1" showInputMessage="1" showErrorMessage="1" sqref="G11" xr:uid="{2AB4DFFE-AAC6-499A-B8BA-F482BD88C8EB}">
      <formula1>topics_choices</formula1>
    </dataValidation>
    <dataValidation type="list" allowBlank="1" showInputMessage="1" showErrorMessage="1" sqref="AA11" xr:uid="{52E7DF75-351F-4B2A-8293-3BE347F9B429}">
      <formula1>platforms</formula1>
    </dataValidation>
    <dataValidation type="date" allowBlank="1" showInputMessage="1" showErrorMessage="1" sqref="AK11" xr:uid="{5E1AF40E-E6F3-493F-9E4D-93A77F058898}">
      <formula1>43831</formula1>
      <formula2>1/1/2031</formula2>
    </dataValidation>
    <dataValidation allowBlank="1" showInputMessage="1" sqref="V11 AE506:AM511" xr:uid="{4CCEF4F1-11FA-41E5-AF32-42C8FCF98E18}"/>
    <dataValidation type="list" allowBlank="1" showInputMessage="1" showErrorMessage="1" sqref="R16:U501 AN506 AN508 AF6" xr:uid="{B38D4613-6E59-4851-B826-A272E38D4D8B}">
      <formula1>districts</formula1>
    </dataValidation>
    <dataValidation type="list" allowBlank="1" showInputMessage="1" sqref="AL514:AP533 AF4:AN4" xr:uid="{F7CA0CD8-DCFE-414D-BDEE-D80A3590D264}">
      <formula1>entities</formula1>
    </dataValidation>
    <dataValidation type="list" allowBlank="1" showInputMessage="1" sqref="C506:C511 D508:U511" xr:uid="{ED9DF218-BDE9-448D-A230-1A0BF8E6CBD8}">
      <formula1>topics_choices</formula1>
    </dataValidation>
    <dataValidation type="date" allowBlank="1" showInputMessage="1" showErrorMessage="1" sqref="AQ514:AV533" xr:uid="{DFC72DAA-BACA-45D7-8B31-8B04DB5664C6}">
      <formula1>43831</formula1>
      <formula2>47849</formula2>
    </dataValidation>
    <dataValidation type="decimal" allowBlank="1" showInputMessage="1" sqref="AB506:AD511" xr:uid="{5E30373D-AC0F-4DE9-B2D5-5A262973EDE0}">
      <formula1>0</formula1>
      <formula2>100</formula2>
    </dataValidation>
    <dataValidation type="list" allowBlank="1" showInputMessage="1" showErrorMessage="1" sqref="AB16:AI501" xr:uid="{196CE392-AAC9-4675-9411-230418888C99}">
      <formula1>social_roles</formula1>
    </dataValidation>
    <dataValidation type="whole" allowBlank="1" showInputMessage="1" showErrorMessage="1" errorTitle="NUIT INCORRECTO" error="Insira o NUIT correcto para que a realização seja associada à este técnico no sistema" sqref="AF3:AN3" xr:uid="{66D3902C-31B1-4E13-98C7-20BE2284CD93}">
      <formula1>100000000</formula1>
      <formula2>199999999</formula2>
    </dataValidation>
    <dataValidation type="list" allowBlank="1" showInputMessage="1" showErrorMessage="1" sqref="AX16:AX66" xr:uid="{FA90E565-C917-4972-A8D7-ABCF459E7CDD}">
      <formula1>cadeias_valor</formula1>
    </dataValidation>
    <dataValidation type="date" allowBlank="1" showInputMessage="1" showErrorMessage="1" errorTitle="DATA INCORRECTA" error="Insira a data observando a formatação do seu computador" sqref="AL11:AN11 AR11:AV11" xr:uid="{2B090B9F-258C-4192-BA6E-8C147A5791FF}">
      <formula1>43831</formula1>
      <formula2>47849</formula2>
    </dataValidation>
    <dataValidation type="list" allowBlank="1" showInputMessage="1" showErrorMessage="1" sqref="V16:AA501" xr:uid="{C870DE56-5137-47F0-9DED-CDDC44C2AD97}">
      <formula1>INDIRECT(SUBSTITUTE($R16,"_"," "))</formula1>
    </dataValidation>
  </dataValidations>
  <printOptions horizontalCentered="1"/>
  <pageMargins left="0.1" right="0.1" top="0.1" bottom="0.65" header="0.3" footer="0.1"/>
  <pageSetup paperSize="9" orientation="landscape" r:id="rId1"/>
  <headerFooter>
    <oddFooter>&amp;C&amp;"Arial Nova Cond Light,Bold"&amp;8A ORGANIZAÇÃO&amp;"-,Regular"&amp;11
&amp;"Arial Nova Cond Light,Italic"&amp;8Assinatura legível e carimbo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3433-6427-4B06-8EF3-07176AA34A72}">
  <sheetPr codeName="Sheet8">
    <tabColor rgb="FF00B050"/>
  </sheetPr>
  <dimension ref="A1:AZ518"/>
  <sheetViews>
    <sheetView showGridLines="0" view="pageBreakPreview" topLeftCell="A514" zoomScale="70" zoomScaleNormal="175" zoomScaleSheetLayoutView="70" workbookViewId="0">
      <selection activeCell="AE4" sqref="AB1:AW8"/>
    </sheetView>
  </sheetViews>
  <sheetFormatPr defaultColWidth="1.86328125" defaultRowHeight="13.9" x14ac:dyDescent="0.45"/>
  <cols>
    <col min="1" max="1" width="2" style="105" customWidth="1"/>
    <col min="2" max="2" width="0.6640625" style="105" customWidth="1"/>
    <col min="3" max="3" width="2.33203125" style="105" customWidth="1"/>
    <col min="4" max="4" width="1.53125" style="105" customWidth="1"/>
    <col min="5" max="5" width="2.33203125" style="105" customWidth="1"/>
    <col min="6" max="6" width="2.1328125" style="105" customWidth="1"/>
    <col min="7" max="7" width="2.53125" style="105" customWidth="1"/>
    <col min="8" max="8" width="3.1328125" style="105" customWidth="1"/>
    <col min="9" max="9" width="3.53125" style="105" customWidth="1"/>
    <col min="10" max="10" width="2.33203125" style="105" customWidth="1"/>
    <col min="11" max="11" width="3.33203125" style="105" customWidth="1"/>
    <col min="12" max="12" width="2.6640625" style="105" customWidth="1"/>
    <col min="13" max="13" width="4.6640625" style="105" customWidth="1"/>
    <col min="14" max="14" width="3.53125" style="105" customWidth="1"/>
    <col min="15" max="15" width="1.6640625" style="105" customWidth="1"/>
    <col min="16" max="16" width="3.86328125" style="105" customWidth="1"/>
    <col min="17" max="17" width="7.33203125" style="105" customWidth="1"/>
    <col min="18" max="18" width="2.6640625" style="105" customWidth="1"/>
    <col min="19" max="19" width="4.33203125" style="105" customWidth="1"/>
    <col min="20" max="20" width="4" style="105" customWidth="1"/>
    <col min="21" max="21" width="6.3984375" style="105" customWidth="1"/>
    <col min="22" max="22" width="0.86328125" style="105" customWidth="1"/>
    <col min="23" max="23" width="2.33203125" style="105" customWidth="1"/>
    <col min="24" max="24" width="1.53125" style="105" customWidth="1"/>
    <col min="25" max="25" width="5.33203125" style="105" customWidth="1"/>
    <col min="26" max="26" width="1.1328125" style="105" customWidth="1"/>
    <col min="27" max="27" width="2.53125" style="105" customWidth="1"/>
    <col min="28" max="28" width="4.6640625" style="105" customWidth="1"/>
    <col min="29" max="29" width="2.53125" style="105" customWidth="1"/>
    <col min="30" max="30" width="3.1328125" style="105" customWidth="1"/>
    <col min="31" max="31" width="2.86328125" style="105" customWidth="1"/>
    <col min="32" max="32" width="2.1328125" style="105" customWidth="1"/>
    <col min="33" max="33" width="6.6640625" style="105" customWidth="1"/>
    <col min="34" max="34" width="0.86328125" style="105" customWidth="1"/>
    <col min="35" max="35" width="1.33203125" style="105" customWidth="1"/>
    <col min="36" max="36" width="3.1328125" style="105" customWidth="1"/>
    <col min="37" max="37" width="0.53125" style="105" customWidth="1"/>
    <col min="38" max="38" width="6.33203125" style="105" customWidth="1"/>
    <col min="39" max="39" width="2.33203125" style="105" customWidth="1"/>
    <col min="40" max="40" width="2.3984375" style="105" customWidth="1"/>
    <col min="41" max="41" width="2.53125" style="105" customWidth="1"/>
    <col min="42" max="42" width="1.86328125" style="105" customWidth="1"/>
    <col min="43" max="43" width="2.53125" style="105" customWidth="1"/>
    <col min="44" max="44" width="2.3984375" style="105" customWidth="1"/>
    <col min="45" max="45" width="4.53125" style="105" customWidth="1"/>
    <col min="46" max="46" width="1.53125" style="105" customWidth="1"/>
    <col min="47" max="47" width="2.1328125" style="105" customWidth="1"/>
    <col min="48" max="48" width="4.86328125" style="105" customWidth="1"/>
    <col min="49" max="49" width="2.53125" style="105" customWidth="1"/>
    <col min="50" max="51" width="1.86328125" style="105"/>
    <col min="52" max="52" width="14" style="105" customWidth="1"/>
    <col min="53" max="16384" width="1.86328125" style="105"/>
  </cols>
  <sheetData>
    <row r="1" spans="1:49" ht="15" customHeight="1" x14ac:dyDescent="0.45">
      <c r="A1" s="235"/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7"/>
      <c r="Q1" s="1603" t="s">
        <v>2232</v>
      </c>
      <c r="R1" s="1604"/>
      <c r="S1" s="1604"/>
      <c r="T1" s="1604"/>
      <c r="U1" s="1604"/>
      <c r="V1" s="1604"/>
      <c r="W1" s="1604"/>
      <c r="X1" s="1604"/>
      <c r="Y1" s="1604"/>
      <c r="Z1" s="1605"/>
      <c r="AA1" s="1614" t="s">
        <v>2230</v>
      </c>
      <c r="AB1" s="1563"/>
      <c r="AC1" s="1529" t="s">
        <v>2079</v>
      </c>
      <c r="AD1" s="1530"/>
      <c r="AE1" s="1530"/>
      <c r="AF1" s="1530"/>
      <c r="AG1" s="1530"/>
      <c r="AH1" s="1530"/>
      <c r="AI1" s="1530"/>
      <c r="AJ1" s="1530"/>
      <c r="AK1" s="1530"/>
      <c r="AL1" s="1530"/>
      <c r="AM1" s="1530"/>
      <c r="AN1" s="1530"/>
      <c r="AO1" s="1531"/>
      <c r="AP1" s="1536" t="s">
        <v>2080</v>
      </c>
      <c r="AQ1" s="1537"/>
      <c r="AR1" s="1537"/>
      <c r="AS1" s="1537"/>
      <c r="AT1" s="1537"/>
      <c r="AU1" s="1537"/>
      <c r="AV1" s="1537"/>
      <c r="AW1" s="1538"/>
    </row>
    <row r="2" spans="1:49" ht="19.45" customHeight="1" x14ac:dyDescent="0.4">
      <c r="A2" s="81"/>
      <c r="B2" s="5"/>
      <c r="C2" s="5"/>
      <c r="D2" s="5"/>
      <c r="E2" s="5"/>
      <c r="F2" s="5"/>
      <c r="G2" s="5"/>
      <c r="H2" s="106"/>
      <c r="I2" s="140"/>
      <c r="J2" s="140"/>
      <c r="K2" s="140"/>
      <c r="L2" s="140"/>
      <c r="M2" s="140"/>
      <c r="N2" s="140"/>
      <c r="O2" s="140"/>
      <c r="P2" s="141"/>
      <c r="Q2" s="1606"/>
      <c r="R2" s="1607"/>
      <c r="S2" s="1607"/>
      <c r="T2" s="1607"/>
      <c r="U2" s="1607"/>
      <c r="V2" s="1607"/>
      <c r="W2" s="1607"/>
      <c r="X2" s="1607"/>
      <c r="Y2" s="1607"/>
      <c r="Z2" s="1608"/>
      <c r="AA2" s="823"/>
      <c r="AB2" s="1565"/>
      <c r="AC2" s="1113" t="s">
        <v>2028</v>
      </c>
      <c r="AD2" s="1113"/>
      <c r="AE2" s="1113"/>
      <c r="AF2" s="1113"/>
      <c r="AG2" s="1347"/>
      <c r="AH2" s="1348"/>
      <c r="AI2" s="1348"/>
      <c r="AJ2" s="1348"/>
      <c r="AK2" s="1348"/>
      <c r="AL2" s="1348"/>
      <c r="AM2" s="1348"/>
      <c r="AN2" s="1348"/>
      <c r="AO2" s="1349"/>
      <c r="AP2" s="1441"/>
      <c r="AQ2" s="1442"/>
      <c r="AR2" s="1442"/>
      <c r="AS2" s="1442"/>
      <c r="AT2" s="1442"/>
      <c r="AU2" s="1442"/>
      <c r="AV2" s="1442"/>
      <c r="AW2" s="1539"/>
    </row>
    <row r="3" spans="1:49" ht="19.45" customHeight="1" x14ac:dyDescent="0.4">
      <c r="A3" s="81"/>
      <c r="B3" s="5"/>
      <c r="C3" s="5"/>
      <c r="D3" s="5"/>
      <c r="E3" s="5"/>
      <c r="F3" s="5"/>
      <c r="G3" s="5"/>
      <c r="H3" s="106"/>
      <c r="I3" s="140"/>
      <c r="J3" s="140"/>
      <c r="K3" s="140"/>
      <c r="L3" s="140"/>
      <c r="M3" s="140"/>
      <c r="N3" s="140"/>
      <c r="O3" s="140"/>
      <c r="P3" s="141"/>
      <c r="Q3" s="1606"/>
      <c r="R3" s="1607"/>
      <c r="S3" s="1607"/>
      <c r="T3" s="1607"/>
      <c r="U3" s="1607"/>
      <c r="V3" s="1607"/>
      <c r="W3" s="1607"/>
      <c r="X3" s="1607"/>
      <c r="Y3" s="1607"/>
      <c r="Z3" s="1608"/>
      <c r="AA3" s="823"/>
      <c r="AB3" s="1565"/>
      <c r="AC3" s="1113" t="s">
        <v>2088</v>
      </c>
      <c r="AD3" s="1113"/>
      <c r="AE3" s="1113"/>
      <c r="AF3" s="1113"/>
      <c r="AG3" s="1347"/>
      <c r="AH3" s="1348"/>
      <c r="AI3" s="1348"/>
      <c r="AJ3" s="1348"/>
      <c r="AK3" s="1348"/>
      <c r="AL3" s="1348"/>
      <c r="AM3" s="1348"/>
      <c r="AN3" s="1348"/>
      <c r="AO3" s="1349"/>
      <c r="AP3" s="1441"/>
      <c r="AQ3" s="1442"/>
      <c r="AR3" s="1442"/>
      <c r="AS3" s="1442"/>
      <c r="AT3" s="1442"/>
      <c r="AU3" s="1442"/>
      <c r="AV3" s="1442"/>
      <c r="AW3" s="1539"/>
    </row>
    <row r="4" spans="1:49" ht="19.45" customHeight="1" x14ac:dyDescent="0.4">
      <c r="A4" s="81"/>
      <c r="B4" s="5"/>
      <c r="C4" s="5"/>
      <c r="D4" s="5"/>
      <c r="E4" s="5"/>
      <c r="F4" s="5"/>
      <c r="G4" s="5"/>
      <c r="H4" s="106"/>
      <c r="I4" s="142"/>
      <c r="J4" s="142"/>
      <c r="K4" s="142"/>
      <c r="L4" s="142"/>
      <c r="M4" s="142"/>
      <c r="N4" s="142"/>
      <c r="O4" s="142"/>
      <c r="P4" s="141"/>
      <c r="Q4" s="1606"/>
      <c r="R4" s="1607"/>
      <c r="S4" s="1607"/>
      <c r="T4" s="1607"/>
      <c r="U4" s="1607"/>
      <c r="V4" s="1607"/>
      <c r="W4" s="1607"/>
      <c r="X4" s="1607"/>
      <c r="Y4" s="1607"/>
      <c r="Z4" s="1608"/>
      <c r="AA4" s="823"/>
      <c r="AB4" s="1565"/>
      <c r="AC4" s="1113" t="s">
        <v>1866</v>
      </c>
      <c r="AD4" s="1113"/>
      <c r="AE4" s="1113"/>
      <c r="AF4" s="1113"/>
      <c r="AG4" s="1347"/>
      <c r="AH4" s="1348"/>
      <c r="AI4" s="1348"/>
      <c r="AJ4" s="1348"/>
      <c r="AK4" s="1348"/>
      <c r="AL4" s="1348"/>
      <c r="AM4" s="1348"/>
      <c r="AN4" s="1348"/>
      <c r="AO4" s="1349"/>
      <c r="AP4" s="1441"/>
      <c r="AQ4" s="1442"/>
      <c r="AR4" s="1442"/>
      <c r="AS4" s="1442"/>
      <c r="AT4" s="1442"/>
      <c r="AU4" s="1442"/>
      <c r="AV4" s="1442"/>
      <c r="AW4" s="1539"/>
    </row>
    <row r="5" spans="1:49" ht="19.45" customHeight="1" x14ac:dyDescent="0.35">
      <c r="A5" s="238"/>
      <c r="B5" s="140"/>
      <c r="C5" s="140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1"/>
      <c r="Q5" s="1606"/>
      <c r="R5" s="1607"/>
      <c r="S5" s="1607"/>
      <c r="T5" s="1607"/>
      <c r="U5" s="1607"/>
      <c r="V5" s="1607"/>
      <c r="W5" s="1607"/>
      <c r="X5" s="1607"/>
      <c r="Y5" s="1607"/>
      <c r="Z5" s="1608"/>
      <c r="AA5" s="823"/>
      <c r="AB5" s="1565"/>
      <c r="AC5" s="1113" t="s">
        <v>1149</v>
      </c>
      <c r="AD5" s="1113"/>
      <c r="AE5" s="1113"/>
      <c r="AF5" s="1113"/>
      <c r="AG5" s="1347"/>
      <c r="AH5" s="1348"/>
      <c r="AI5" s="1348"/>
      <c r="AJ5" s="1348"/>
      <c r="AK5" s="1348"/>
      <c r="AL5" s="1348"/>
      <c r="AM5" s="1348"/>
      <c r="AN5" s="1348"/>
      <c r="AO5" s="1349"/>
      <c r="AP5" s="1441"/>
      <c r="AQ5" s="1442"/>
      <c r="AR5" s="1442"/>
      <c r="AS5" s="1442"/>
      <c r="AT5" s="1442"/>
      <c r="AU5" s="1442"/>
      <c r="AV5" s="1442"/>
      <c r="AW5" s="1539"/>
    </row>
    <row r="6" spans="1:49" ht="19.45" customHeight="1" x14ac:dyDescent="0.45">
      <c r="A6" s="239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1"/>
      <c r="Q6" s="1606"/>
      <c r="R6" s="1607"/>
      <c r="S6" s="1607"/>
      <c r="T6" s="1607"/>
      <c r="U6" s="1607"/>
      <c r="V6" s="1607"/>
      <c r="W6" s="1607"/>
      <c r="X6" s="1607"/>
      <c r="Y6" s="1607"/>
      <c r="Z6" s="1608"/>
      <c r="AA6" s="823"/>
      <c r="AB6" s="1565"/>
      <c r="AC6" s="1113" t="s">
        <v>2089</v>
      </c>
      <c r="AD6" s="1113"/>
      <c r="AE6" s="1113"/>
      <c r="AF6" s="1113"/>
      <c r="AG6" s="1347"/>
      <c r="AH6" s="1348"/>
      <c r="AI6" s="1348"/>
      <c r="AJ6" s="1348"/>
      <c r="AK6" s="1348"/>
      <c r="AL6" s="1348"/>
      <c r="AM6" s="1348"/>
      <c r="AN6" s="1348"/>
      <c r="AO6" s="1349"/>
      <c r="AP6" s="1441"/>
      <c r="AQ6" s="1442"/>
      <c r="AR6" s="1442"/>
      <c r="AS6" s="1442"/>
      <c r="AT6" s="1442"/>
      <c r="AU6" s="1442"/>
      <c r="AV6" s="1442"/>
      <c r="AW6" s="1539"/>
    </row>
    <row r="7" spans="1:49" ht="19.45" customHeight="1" x14ac:dyDescent="0.45">
      <c r="A7" s="239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1"/>
      <c r="Q7" s="1606"/>
      <c r="R7" s="1607"/>
      <c r="S7" s="1607"/>
      <c r="T7" s="1607"/>
      <c r="U7" s="1607"/>
      <c r="V7" s="1607"/>
      <c r="W7" s="1607"/>
      <c r="X7" s="1607"/>
      <c r="Y7" s="1607"/>
      <c r="Z7" s="1608"/>
      <c r="AA7" s="823"/>
      <c r="AB7" s="1565"/>
      <c r="AC7" s="1113" t="s">
        <v>2090</v>
      </c>
      <c r="AD7" s="1113"/>
      <c r="AE7" s="1113"/>
      <c r="AF7" s="1113"/>
      <c r="AG7" s="1347"/>
      <c r="AH7" s="1348"/>
      <c r="AI7" s="1348"/>
      <c r="AJ7" s="1348"/>
      <c r="AK7" s="1348"/>
      <c r="AL7" s="1348"/>
      <c r="AM7" s="1348"/>
      <c r="AN7" s="1348"/>
      <c r="AO7" s="1349"/>
      <c r="AP7" s="1441"/>
      <c r="AQ7" s="1442"/>
      <c r="AR7" s="1442"/>
      <c r="AS7" s="1442"/>
      <c r="AT7" s="1442"/>
      <c r="AU7" s="1442"/>
      <c r="AV7" s="1442"/>
      <c r="AW7" s="1539"/>
    </row>
    <row r="8" spans="1:49" ht="19.45" customHeight="1" x14ac:dyDescent="0.45">
      <c r="A8" s="240"/>
      <c r="B8" s="241"/>
      <c r="C8" s="241"/>
      <c r="D8" s="241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2"/>
      <c r="Q8" s="1609"/>
      <c r="R8" s="1610"/>
      <c r="S8" s="1610"/>
      <c r="T8" s="1610"/>
      <c r="U8" s="1610"/>
      <c r="V8" s="1610"/>
      <c r="W8" s="1610"/>
      <c r="X8" s="1610"/>
      <c r="Y8" s="1610"/>
      <c r="Z8" s="1611"/>
      <c r="AA8" s="1615"/>
      <c r="AB8" s="1567"/>
      <c r="AC8" s="1532" t="s">
        <v>2119</v>
      </c>
      <c r="AD8" s="1532"/>
      <c r="AE8" s="1532"/>
      <c r="AF8" s="1532"/>
      <c r="AG8" s="1550"/>
      <c r="AH8" s="1551"/>
      <c r="AI8" s="1551"/>
      <c r="AJ8" s="1551"/>
      <c r="AK8" s="1551"/>
      <c r="AL8" s="1551"/>
      <c r="AM8" s="1551"/>
      <c r="AN8" s="1551"/>
      <c r="AO8" s="1552"/>
      <c r="AP8" s="1540"/>
      <c r="AQ8" s="1541"/>
      <c r="AR8" s="1541"/>
      <c r="AS8" s="1541"/>
      <c r="AT8" s="1541"/>
      <c r="AU8" s="1541"/>
      <c r="AV8" s="1541"/>
      <c r="AW8" s="1542"/>
    </row>
    <row r="9" spans="1:49" ht="5.25" customHeight="1" x14ac:dyDescent="0.45"/>
    <row r="10" spans="1:49" ht="18" customHeight="1" x14ac:dyDescent="0.45">
      <c r="A10" s="1135" t="s">
        <v>2081</v>
      </c>
      <c r="B10" s="1135"/>
      <c r="C10" s="1135"/>
      <c r="D10" s="1135"/>
      <c r="E10" s="1135"/>
      <c r="F10" s="1074"/>
      <c r="G10" s="1596"/>
      <c r="H10" s="1596"/>
      <c r="I10" s="1596"/>
      <c r="J10" s="1596"/>
      <c r="K10" s="1596"/>
      <c r="L10" s="1596"/>
      <c r="M10" s="1596"/>
      <c r="N10" s="1596"/>
      <c r="O10" s="1596"/>
      <c r="P10" s="1596"/>
      <c r="Q10" s="1596"/>
      <c r="R10" s="1596"/>
      <c r="S10" s="1596"/>
      <c r="T10" s="209"/>
      <c r="U10" s="1394" t="s">
        <v>2233</v>
      </c>
      <c r="V10" s="1394"/>
      <c r="W10" s="1399"/>
      <c r="X10" s="1399"/>
      <c r="Y10" s="1399"/>
      <c r="Z10" s="1399"/>
      <c r="AA10" s="1399"/>
      <c r="AB10" s="1399"/>
      <c r="AC10" s="1399"/>
      <c r="AD10" s="1399"/>
      <c r="AE10" s="1399"/>
      <c r="AF10" s="1399"/>
      <c r="AG10" s="1399"/>
      <c r="AH10" s="144"/>
      <c r="AI10" s="1394" t="s">
        <v>2246</v>
      </c>
      <c r="AJ10" s="1394"/>
      <c r="AK10" s="1394"/>
      <c r="AL10" s="1642"/>
      <c r="AM10" s="1549"/>
      <c r="AN10" s="1549"/>
      <c r="AO10" s="1549"/>
      <c r="AP10" s="21"/>
      <c r="AQ10" s="244" t="s">
        <v>2247</v>
      </c>
      <c r="AR10" s="1613"/>
      <c r="AS10" s="1613"/>
      <c r="AT10" s="243"/>
      <c r="AU10" s="245" t="s">
        <v>2248</v>
      </c>
      <c r="AV10" s="1612"/>
      <c r="AW10" s="1612"/>
    </row>
    <row r="11" spans="1:49" ht="5.25" customHeight="1" x14ac:dyDescent="0.45"/>
    <row r="12" spans="1:49" ht="12" customHeight="1" x14ac:dyDescent="0.45">
      <c r="A12" s="1646" t="s">
        <v>1223</v>
      </c>
      <c r="B12" s="1644"/>
      <c r="C12" s="1644"/>
      <c r="D12" s="1644"/>
      <c r="E12" s="1644"/>
      <c r="F12" s="1644"/>
      <c r="G12" s="1644"/>
      <c r="H12" s="1644"/>
      <c r="I12" s="1644"/>
      <c r="J12" s="1644"/>
      <c r="K12" s="1647"/>
      <c r="L12" s="1643" t="s">
        <v>1224</v>
      </c>
      <c r="M12" s="1644"/>
      <c r="N12" s="1644"/>
      <c r="O12" s="1644"/>
      <c r="P12" s="1644"/>
      <c r="Q12" s="1644"/>
      <c r="R12" s="1644"/>
      <c r="S12" s="1644"/>
      <c r="T12" s="1644"/>
      <c r="U12" s="1644"/>
      <c r="V12" s="1644"/>
      <c r="W12" s="1644" t="s">
        <v>1225</v>
      </c>
      <c r="X12" s="1644"/>
      <c r="Y12" s="1644"/>
      <c r="Z12" s="1644"/>
      <c r="AA12" s="1644"/>
      <c r="AB12" s="1644"/>
      <c r="AC12" s="1644"/>
      <c r="AD12" s="1644"/>
      <c r="AE12" s="1644"/>
      <c r="AF12" s="1644"/>
      <c r="AG12" s="1644"/>
      <c r="AH12" s="1644"/>
      <c r="AI12" s="1644"/>
      <c r="AJ12" s="1644"/>
      <c r="AK12" s="1644"/>
      <c r="AL12" s="1644"/>
      <c r="AM12" s="1644"/>
      <c r="AN12" s="1644"/>
      <c r="AO12" s="1644"/>
      <c r="AP12" s="1644"/>
      <c r="AQ12" s="1644"/>
      <c r="AR12" s="1644"/>
      <c r="AS12" s="1644"/>
      <c r="AT12" s="1644"/>
      <c r="AU12" s="1644"/>
      <c r="AV12" s="1644"/>
      <c r="AW12" s="1645"/>
    </row>
    <row r="13" spans="1:49" ht="10.050000000000001" customHeight="1" x14ac:dyDescent="0.45">
      <c r="A13" s="271">
        <v>1</v>
      </c>
      <c r="B13" s="266" t="s">
        <v>1226</v>
      </c>
      <c r="C13" s="266"/>
      <c r="D13" s="267"/>
      <c r="E13" s="267"/>
      <c r="F13" s="267"/>
      <c r="G13" s="268">
        <v>6</v>
      </c>
      <c r="H13" s="266" t="s">
        <v>1227</v>
      </c>
      <c r="I13" s="266"/>
      <c r="J13" s="266"/>
      <c r="K13" s="269"/>
      <c r="L13" s="265">
        <v>1</v>
      </c>
      <c r="M13" s="266" t="s">
        <v>2094</v>
      </c>
      <c r="N13" s="266"/>
      <c r="O13" s="266"/>
      <c r="P13" s="266"/>
      <c r="Q13" s="266"/>
      <c r="R13" s="268">
        <v>6</v>
      </c>
      <c r="S13" s="266" t="s">
        <v>1228</v>
      </c>
      <c r="T13" s="270"/>
      <c r="U13" s="266"/>
      <c r="V13" s="266"/>
      <c r="W13" s="265" t="s">
        <v>1229</v>
      </c>
      <c r="X13" s="266" t="s">
        <v>1230</v>
      </c>
      <c r="Y13" s="266"/>
      <c r="Z13" s="267"/>
      <c r="AA13" s="267"/>
      <c r="AB13" s="267"/>
      <c r="AC13" s="268" t="s">
        <v>1231</v>
      </c>
      <c r="AD13" s="270" t="s">
        <v>1232</v>
      </c>
      <c r="AE13" s="267"/>
      <c r="AF13" s="268" t="s">
        <v>1233</v>
      </c>
      <c r="AG13" s="266" t="s">
        <v>1234</v>
      </c>
      <c r="AH13" s="270"/>
      <c r="AI13" s="268" t="s">
        <v>1235</v>
      </c>
      <c r="AJ13" s="266" t="s">
        <v>1236</v>
      </c>
      <c r="AK13" s="266"/>
      <c r="AL13" s="267"/>
      <c r="AM13" s="268" t="s">
        <v>1237</v>
      </c>
      <c r="AN13" s="266" t="s">
        <v>1238</v>
      </c>
      <c r="AO13" s="270"/>
      <c r="AP13" s="270"/>
      <c r="AQ13" s="267"/>
      <c r="AR13" s="268" t="s">
        <v>1239</v>
      </c>
      <c r="AS13" s="266" t="s">
        <v>1240</v>
      </c>
      <c r="AT13" s="267"/>
      <c r="AU13" s="267"/>
      <c r="AV13" s="267"/>
      <c r="AW13" s="272"/>
    </row>
    <row r="14" spans="1:49" ht="10.050000000000001" customHeight="1" x14ac:dyDescent="0.45">
      <c r="A14" s="54">
        <v>2</v>
      </c>
      <c r="B14" s="61" t="s">
        <v>1241</v>
      </c>
      <c r="C14" s="61"/>
      <c r="G14" s="62">
        <v>7</v>
      </c>
      <c r="H14" s="61" t="s">
        <v>1242</v>
      </c>
      <c r="I14" s="61"/>
      <c r="J14" s="61"/>
      <c r="K14" s="24"/>
      <c r="L14" s="25">
        <v>2</v>
      </c>
      <c r="M14" s="61" t="s">
        <v>1243</v>
      </c>
      <c r="N14" s="61"/>
      <c r="O14" s="61"/>
      <c r="P14" s="61"/>
      <c r="Q14" s="61"/>
      <c r="R14" s="62">
        <v>7</v>
      </c>
      <c r="S14" s="61" t="s">
        <v>1244</v>
      </c>
      <c r="T14" s="26"/>
      <c r="U14" s="61"/>
      <c r="V14" s="61"/>
      <c r="W14" s="25" t="s">
        <v>1245</v>
      </c>
      <c r="X14" s="61" t="s">
        <v>1246</v>
      </c>
      <c r="Y14" s="61"/>
      <c r="AC14" s="62" t="s">
        <v>1247</v>
      </c>
      <c r="AD14" s="26" t="s">
        <v>1248</v>
      </c>
      <c r="AF14" s="62" t="s">
        <v>1249</v>
      </c>
      <c r="AG14" s="61" t="s">
        <v>1248</v>
      </c>
      <c r="AH14" s="26"/>
      <c r="AI14" s="62" t="s">
        <v>1250</v>
      </c>
      <c r="AJ14" s="61" t="s">
        <v>1251</v>
      </c>
      <c r="AK14" s="61"/>
      <c r="AM14" s="62" t="s">
        <v>1252</v>
      </c>
      <c r="AN14" s="61" t="s">
        <v>1253</v>
      </c>
      <c r="AO14" s="26"/>
      <c r="AP14" s="26"/>
      <c r="AR14" s="62" t="s">
        <v>1254</v>
      </c>
      <c r="AS14" s="61" t="s">
        <v>1255</v>
      </c>
      <c r="AW14" s="262"/>
    </row>
    <row r="15" spans="1:49" ht="10.050000000000001" customHeight="1" x14ac:dyDescent="0.45">
      <c r="A15" s="54">
        <v>3</v>
      </c>
      <c r="B15" s="61" t="s">
        <v>1256</v>
      </c>
      <c r="C15" s="61"/>
      <c r="G15" s="62">
        <v>8</v>
      </c>
      <c r="H15" s="61" t="s">
        <v>1257</v>
      </c>
      <c r="I15" s="61"/>
      <c r="J15" s="61"/>
      <c r="K15" s="24"/>
      <c r="L15" s="25">
        <v>3</v>
      </c>
      <c r="M15" s="61" t="s">
        <v>1258</v>
      </c>
      <c r="N15" s="61"/>
      <c r="O15" s="61"/>
      <c r="P15" s="61"/>
      <c r="Q15" s="61"/>
      <c r="R15" s="62">
        <v>8</v>
      </c>
      <c r="S15" s="61" t="s">
        <v>1259</v>
      </c>
      <c r="T15" s="26"/>
      <c r="U15" s="61"/>
      <c r="V15" s="61"/>
      <c r="W15" s="25" t="s">
        <v>1260</v>
      </c>
      <c r="X15" s="61" t="s">
        <v>1261</v>
      </c>
      <c r="Y15" s="61"/>
      <c r="AC15" s="62" t="s">
        <v>1262</v>
      </c>
      <c r="AD15" s="61" t="s">
        <v>1263</v>
      </c>
      <c r="AF15" s="62" t="s">
        <v>1264</v>
      </c>
      <c r="AG15" s="61" t="s">
        <v>1265</v>
      </c>
      <c r="AH15" s="26"/>
      <c r="AI15" s="62" t="s">
        <v>1266</v>
      </c>
      <c r="AJ15" s="61" t="s">
        <v>1267</v>
      </c>
      <c r="AK15" s="26"/>
      <c r="AM15" s="62" t="s">
        <v>1268</v>
      </c>
      <c r="AN15" s="61" t="s">
        <v>1269</v>
      </c>
      <c r="AO15" s="26"/>
      <c r="AP15" s="26"/>
      <c r="AR15" s="62" t="s">
        <v>1270</v>
      </c>
      <c r="AS15" s="61" t="s">
        <v>1271</v>
      </c>
      <c r="AW15" s="262"/>
    </row>
    <row r="16" spans="1:49" ht="10.050000000000001" customHeight="1" x14ac:dyDescent="0.45">
      <c r="A16" s="54">
        <v>4</v>
      </c>
      <c r="B16" s="61" t="s">
        <v>1272</v>
      </c>
      <c r="C16" s="61"/>
      <c r="G16" s="62">
        <v>9</v>
      </c>
      <c r="H16" s="61" t="s">
        <v>1273</v>
      </c>
      <c r="I16" s="61"/>
      <c r="J16" s="61"/>
      <c r="K16" s="24"/>
      <c r="L16" s="25">
        <v>4</v>
      </c>
      <c r="M16" s="61" t="s">
        <v>1274</v>
      </c>
      <c r="N16" s="61"/>
      <c r="O16" s="61"/>
      <c r="P16" s="61"/>
      <c r="Q16" s="61"/>
      <c r="R16" s="62">
        <v>9</v>
      </c>
      <c r="S16" s="61" t="s">
        <v>1275</v>
      </c>
      <c r="T16" s="26"/>
      <c r="U16" s="61"/>
      <c r="V16" s="61"/>
      <c r="W16" s="25" t="s">
        <v>1276</v>
      </c>
      <c r="X16" s="61" t="s">
        <v>1277</v>
      </c>
      <c r="Y16" s="61"/>
      <c r="AC16" s="62" t="s">
        <v>1278</v>
      </c>
      <c r="AD16" s="61" t="s">
        <v>1279</v>
      </c>
      <c r="AF16" s="62" t="s">
        <v>1280</v>
      </c>
      <c r="AG16" s="61" t="s">
        <v>1281</v>
      </c>
      <c r="AH16" s="26"/>
      <c r="AI16" s="62" t="s">
        <v>1282</v>
      </c>
      <c r="AJ16" s="61" t="s">
        <v>1283</v>
      </c>
      <c r="AK16" s="26"/>
      <c r="AM16" s="62" t="s">
        <v>1284</v>
      </c>
      <c r="AN16" s="61" t="s">
        <v>1285</v>
      </c>
      <c r="AO16" s="26"/>
      <c r="AP16" s="26"/>
      <c r="AR16" s="62" t="s">
        <v>1286</v>
      </c>
      <c r="AS16" s="61" t="s">
        <v>1287</v>
      </c>
      <c r="AW16" s="262"/>
    </row>
    <row r="17" spans="1:52" ht="10.050000000000001" customHeight="1" x14ac:dyDescent="0.45">
      <c r="A17" s="55">
        <v>5</v>
      </c>
      <c r="B17" s="56" t="s">
        <v>1288</v>
      </c>
      <c r="C17" s="56"/>
      <c r="D17" s="263"/>
      <c r="E17" s="263"/>
      <c r="F17" s="263"/>
      <c r="G17" s="58">
        <v>10</v>
      </c>
      <c r="H17" s="56" t="s">
        <v>1289</v>
      </c>
      <c r="I17" s="56"/>
      <c r="J17" s="56"/>
      <c r="K17" s="28"/>
      <c r="L17" s="29">
        <v>5</v>
      </c>
      <c r="M17" s="56" t="s">
        <v>1290</v>
      </c>
      <c r="N17" s="56"/>
      <c r="O17" s="56"/>
      <c r="P17" s="56"/>
      <c r="Q17" s="56"/>
      <c r="R17" s="58">
        <v>10</v>
      </c>
      <c r="S17" s="56" t="s">
        <v>1289</v>
      </c>
      <c r="T17" s="59"/>
      <c r="U17" s="56"/>
      <c r="V17" s="56"/>
      <c r="W17" s="29" t="s">
        <v>1291</v>
      </c>
      <c r="X17" s="56" t="s">
        <v>1292</v>
      </c>
      <c r="Y17" s="56"/>
      <c r="Z17" s="263"/>
      <c r="AA17" s="263"/>
      <c r="AB17" s="263"/>
      <c r="AC17" s="58" t="s">
        <v>1293</v>
      </c>
      <c r="AD17" s="56" t="s">
        <v>1294</v>
      </c>
      <c r="AE17" s="263"/>
      <c r="AF17" s="58" t="s">
        <v>1295</v>
      </c>
      <c r="AG17" s="56" t="s">
        <v>1296</v>
      </c>
      <c r="AH17" s="59"/>
      <c r="AI17" s="58" t="s">
        <v>1297</v>
      </c>
      <c r="AJ17" s="56" t="s">
        <v>1298</v>
      </c>
      <c r="AK17" s="59"/>
      <c r="AL17" s="263"/>
      <c r="AM17" s="58" t="s">
        <v>1299</v>
      </c>
      <c r="AN17" s="56" t="s">
        <v>1300</v>
      </c>
      <c r="AO17" s="59"/>
      <c r="AP17" s="59"/>
      <c r="AQ17" s="263"/>
      <c r="AR17" s="58" t="s">
        <v>1301</v>
      </c>
      <c r="AS17" s="56" t="s">
        <v>1302</v>
      </c>
      <c r="AT17" s="263"/>
      <c r="AU17" s="263"/>
      <c r="AV17" s="263"/>
      <c r="AW17" s="264"/>
    </row>
    <row r="18" spans="1:52" ht="5.25" customHeight="1" x14ac:dyDescent="0.45"/>
    <row r="19" spans="1:52" s="129" customFormat="1" ht="14.2" customHeight="1" x14ac:dyDescent="0.45">
      <c r="A19" s="470" t="s">
        <v>1148</v>
      </c>
      <c r="B19" s="471"/>
      <c r="C19" s="908" t="s">
        <v>1977</v>
      </c>
      <c r="D19" s="909"/>
      <c r="E19" s="909"/>
      <c r="F19" s="909"/>
      <c r="G19" s="909"/>
      <c r="H19" s="909"/>
      <c r="I19" s="909"/>
      <c r="J19" s="909"/>
      <c r="K19" s="909"/>
      <c r="L19" s="909"/>
      <c r="M19" s="909"/>
      <c r="N19" s="909"/>
      <c r="O19" s="912"/>
      <c r="P19" s="909" t="s">
        <v>2077</v>
      </c>
      <c r="Q19" s="909"/>
      <c r="R19" s="479" t="s">
        <v>1978</v>
      </c>
      <c r="S19" s="475"/>
      <c r="T19" s="475"/>
      <c r="U19" s="475"/>
      <c r="V19" s="475"/>
      <c r="W19" s="475"/>
      <c r="X19" s="475"/>
      <c r="Y19" s="475"/>
      <c r="Z19" s="475"/>
      <c r="AA19" s="475"/>
      <c r="AB19" s="475"/>
      <c r="AC19" s="475"/>
      <c r="AD19" s="475"/>
      <c r="AE19" s="475"/>
      <c r="AF19" s="475"/>
      <c r="AG19" s="475"/>
      <c r="AH19" s="475"/>
      <c r="AI19" s="475"/>
      <c r="AJ19" s="478"/>
      <c r="AK19" s="908" t="s">
        <v>2035</v>
      </c>
      <c r="AL19" s="909"/>
      <c r="AM19" s="909"/>
      <c r="AN19" s="909"/>
      <c r="AO19" s="912"/>
      <c r="AP19" s="482" t="s">
        <v>1310</v>
      </c>
      <c r="AQ19" s="482"/>
      <c r="AR19" s="482"/>
      <c r="AS19" s="482"/>
      <c r="AT19" s="482"/>
      <c r="AU19" s="481" t="s">
        <v>1953</v>
      </c>
      <c r="AV19" s="482"/>
      <c r="AW19" s="483"/>
      <c r="AZ19" s="1256" t="s">
        <v>2298</v>
      </c>
    </row>
    <row r="20" spans="1:52" s="129" customFormat="1" ht="8.1999999999999993" customHeight="1" x14ac:dyDescent="0.45">
      <c r="A20" s="1568"/>
      <c r="B20" s="599"/>
      <c r="C20" s="1633" t="s">
        <v>2302</v>
      </c>
      <c r="D20" s="1634"/>
      <c r="E20" s="1634"/>
      <c r="F20" s="1634"/>
      <c r="G20" s="1634"/>
      <c r="H20" s="1634"/>
      <c r="I20" s="1634"/>
      <c r="J20" s="1634" t="s">
        <v>2303</v>
      </c>
      <c r="K20" s="1634"/>
      <c r="L20" s="1634"/>
      <c r="M20" s="1634"/>
      <c r="N20" s="1634"/>
      <c r="O20" s="1637"/>
      <c r="P20" s="618" t="s">
        <v>1965</v>
      </c>
      <c r="Q20" s="642" t="s">
        <v>1308</v>
      </c>
      <c r="R20" s="1640" t="s">
        <v>2085</v>
      </c>
      <c r="S20" s="1456"/>
      <c r="T20" s="1456"/>
      <c r="U20" s="1456"/>
      <c r="V20" s="1463" t="s">
        <v>2084</v>
      </c>
      <c r="W20" s="1463"/>
      <c r="X20" s="1463"/>
      <c r="Y20" s="1463"/>
      <c r="Z20" s="1463"/>
      <c r="AA20" s="1463"/>
      <c r="AB20" s="1463"/>
      <c r="AC20" s="1463" t="s">
        <v>2151</v>
      </c>
      <c r="AD20" s="1463"/>
      <c r="AE20" s="1463"/>
      <c r="AF20" s="1463"/>
      <c r="AG20" s="1463"/>
      <c r="AH20" s="1463"/>
      <c r="AI20" s="1463"/>
      <c r="AJ20" s="1468"/>
      <c r="AK20" s="1616" t="s">
        <v>2257</v>
      </c>
      <c r="AL20" s="640"/>
      <c r="AM20" s="634" t="s">
        <v>2258</v>
      </c>
      <c r="AN20" s="635"/>
      <c r="AO20" s="1618"/>
      <c r="AP20" s="897"/>
      <c r="AQ20" s="897"/>
      <c r="AR20" s="897"/>
      <c r="AS20" s="897"/>
      <c r="AT20" s="897"/>
      <c r="AU20" s="1620"/>
      <c r="AV20" s="897"/>
      <c r="AW20" s="954"/>
      <c r="AZ20" s="1256"/>
    </row>
    <row r="21" spans="1:52" s="129" customFormat="1" ht="15" customHeight="1" x14ac:dyDescent="0.45">
      <c r="A21" s="472"/>
      <c r="B21" s="473"/>
      <c r="C21" s="1635"/>
      <c r="D21" s="1636"/>
      <c r="E21" s="1636"/>
      <c r="F21" s="1636"/>
      <c r="G21" s="1636"/>
      <c r="H21" s="1636"/>
      <c r="I21" s="1636"/>
      <c r="J21" s="1636"/>
      <c r="K21" s="1636"/>
      <c r="L21" s="1636"/>
      <c r="M21" s="1636"/>
      <c r="N21" s="1636"/>
      <c r="O21" s="1638"/>
      <c r="P21" s="1545"/>
      <c r="Q21" s="1639"/>
      <c r="R21" s="1641"/>
      <c r="S21" s="1547"/>
      <c r="T21" s="1547"/>
      <c r="U21" s="1547"/>
      <c r="V21" s="1543"/>
      <c r="W21" s="1543"/>
      <c r="X21" s="1543"/>
      <c r="Y21" s="1543"/>
      <c r="Z21" s="1543"/>
      <c r="AA21" s="1543"/>
      <c r="AB21" s="1543"/>
      <c r="AC21" s="1543"/>
      <c r="AD21" s="1543"/>
      <c r="AE21" s="1543"/>
      <c r="AF21" s="1543"/>
      <c r="AG21" s="1543"/>
      <c r="AH21" s="1543"/>
      <c r="AI21" s="1543"/>
      <c r="AJ21" s="1548"/>
      <c r="AK21" s="484"/>
      <c r="AL21" s="1617"/>
      <c r="AM21" s="1619"/>
      <c r="AN21" s="485"/>
      <c r="AO21" s="486"/>
      <c r="AP21" s="485"/>
      <c r="AQ21" s="485"/>
      <c r="AR21" s="485"/>
      <c r="AS21" s="485"/>
      <c r="AT21" s="485"/>
      <c r="AU21" s="484"/>
      <c r="AV21" s="485"/>
      <c r="AW21" s="486"/>
      <c r="AZ21" s="1256"/>
    </row>
    <row r="22" spans="1:52" ht="25.05" customHeight="1" x14ac:dyDescent="0.45">
      <c r="A22" s="479">
        <v>1</v>
      </c>
      <c r="B22" s="478"/>
      <c r="C22" s="1629"/>
      <c r="D22" s="1630"/>
      <c r="E22" s="1630"/>
      <c r="F22" s="1630"/>
      <c r="G22" s="1630"/>
      <c r="H22" s="1630"/>
      <c r="I22" s="1630"/>
      <c r="J22" s="1630"/>
      <c r="K22" s="1630"/>
      <c r="L22" s="1630"/>
      <c r="M22" s="1630"/>
      <c r="N22" s="1630"/>
      <c r="O22" s="1631"/>
      <c r="P22" s="343"/>
      <c r="Q22" s="344"/>
      <c r="R22" s="1629"/>
      <c r="S22" s="1630"/>
      <c r="T22" s="1630"/>
      <c r="U22" s="1630"/>
      <c r="V22" s="1630"/>
      <c r="W22" s="1630"/>
      <c r="X22" s="1630"/>
      <c r="Y22" s="1630"/>
      <c r="Z22" s="1630"/>
      <c r="AA22" s="1630"/>
      <c r="AB22" s="1630"/>
      <c r="AC22" s="1630"/>
      <c r="AD22" s="1630"/>
      <c r="AE22" s="1630"/>
      <c r="AF22" s="1630"/>
      <c r="AG22" s="1630"/>
      <c r="AH22" s="1630"/>
      <c r="AI22" s="1630"/>
      <c r="AJ22" s="1632"/>
      <c r="AK22" s="1621"/>
      <c r="AL22" s="1622"/>
      <c r="AM22" s="1622"/>
      <c r="AN22" s="1622"/>
      <c r="AO22" s="1623"/>
      <c r="AP22" s="1624"/>
      <c r="AQ22" s="1622"/>
      <c r="AR22" s="1622"/>
      <c r="AS22" s="1622"/>
      <c r="AT22" s="1625"/>
      <c r="AU22" s="1626"/>
      <c r="AV22" s="1627"/>
      <c r="AW22" s="1628"/>
      <c r="AZ22" s="324"/>
    </row>
    <row r="23" spans="1:52" ht="25.05" customHeight="1" x14ac:dyDescent="0.45">
      <c r="A23" s="1569">
        <f>+A22+1</f>
        <v>2</v>
      </c>
      <c r="B23" s="456"/>
      <c r="C23" s="1378"/>
      <c r="D23" s="1373"/>
      <c r="E23" s="1373"/>
      <c r="F23" s="1373"/>
      <c r="G23" s="1373"/>
      <c r="H23" s="1373"/>
      <c r="I23" s="1373"/>
      <c r="J23" s="1373"/>
      <c r="K23" s="1373"/>
      <c r="L23" s="1373"/>
      <c r="M23" s="1373"/>
      <c r="N23" s="1373"/>
      <c r="O23" s="1379"/>
      <c r="P23" s="341"/>
      <c r="Q23" s="342"/>
      <c r="R23" s="1378"/>
      <c r="S23" s="1373"/>
      <c r="T23" s="1373"/>
      <c r="U23" s="1373"/>
      <c r="V23" s="1373"/>
      <c r="W23" s="1373"/>
      <c r="X23" s="1373"/>
      <c r="Y23" s="1373"/>
      <c r="Z23" s="1373"/>
      <c r="AA23" s="1373"/>
      <c r="AB23" s="1373"/>
      <c r="AC23" s="1373"/>
      <c r="AD23" s="1373"/>
      <c r="AE23" s="1373"/>
      <c r="AF23" s="1373"/>
      <c r="AG23" s="1373"/>
      <c r="AH23" s="1373"/>
      <c r="AI23" s="1373"/>
      <c r="AJ23" s="805"/>
      <c r="AK23" s="1595"/>
      <c r="AL23" s="1596"/>
      <c r="AM23" s="1596"/>
      <c r="AN23" s="1596"/>
      <c r="AO23" s="1597"/>
      <c r="AP23" s="1598"/>
      <c r="AQ23" s="1596"/>
      <c r="AR23" s="1596"/>
      <c r="AS23" s="1596"/>
      <c r="AT23" s="1599"/>
      <c r="AU23" s="1600"/>
      <c r="AV23" s="1601"/>
      <c r="AW23" s="1602"/>
      <c r="AZ23" s="324"/>
    </row>
    <row r="24" spans="1:52" ht="25.05" customHeight="1" x14ac:dyDescent="0.45">
      <c r="A24" s="1569">
        <f t="shared" ref="A24:A87" si="0">+A23+1</f>
        <v>3</v>
      </c>
      <c r="B24" s="456"/>
      <c r="C24" s="1378"/>
      <c r="D24" s="1373"/>
      <c r="E24" s="1373"/>
      <c r="F24" s="1373"/>
      <c r="G24" s="1373"/>
      <c r="H24" s="1373"/>
      <c r="I24" s="1373"/>
      <c r="J24" s="1373"/>
      <c r="K24" s="1373"/>
      <c r="L24" s="1373"/>
      <c r="M24" s="1373"/>
      <c r="N24" s="1373"/>
      <c r="O24" s="1379"/>
      <c r="P24" s="341"/>
      <c r="Q24" s="342"/>
      <c r="R24" s="1378"/>
      <c r="S24" s="1373"/>
      <c r="T24" s="1373"/>
      <c r="U24" s="1373"/>
      <c r="V24" s="1373"/>
      <c r="W24" s="1373"/>
      <c r="X24" s="1373"/>
      <c r="Y24" s="1373"/>
      <c r="Z24" s="1373"/>
      <c r="AA24" s="1373"/>
      <c r="AB24" s="1373"/>
      <c r="AC24" s="1373"/>
      <c r="AD24" s="1373"/>
      <c r="AE24" s="1373"/>
      <c r="AF24" s="1373"/>
      <c r="AG24" s="1373"/>
      <c r="AH24" s="1373"/>
      <c r="AI24" s="1373"/>
      <c r="AJ24" s="805"/>
      <c r="AK24" s="1595"/>
      <c r="AL24" s="1596"/>
      <c r="AM24" s="1596"/>
      <c r="AN24" s="1596"/>
      <c r="AO24" s="1597"/>
      <c r="AP24" s="1598"/>
      <c r="AQ24" s="1596"/>
      <c r="AR24" s="1596"/>
      <c r="AS24" s="1596"/>
      <c r="AT24" s="1599"/>
      <c r="AU24" s="1600"/>
      <c r="AV24" s="1601"/>
      <c r="AW24" s="1602"/>
      <c r="AZ24" s="324"/>
    </row>
    <row r="25" spans="1:52" ht="25.05" customHeight="1" x14ac:dyDescent="0.45">
      <c r="A25" s="1569">
        <f t="shared" si="0"/>
        <v>4</v>
      </c>
      <c r="B25" s="456"/>
      <c r="C25" s="1378"/>
      <c r="D25" s="1373"/>
      <c r="E25" s="1373"/>
      <c r="F25" s="1373"/>
      <c r="G25" s="1373"/>
      <c r="H25" s="1373"/>
      <c r="I25" s="1373"/>
      <c r="J25" s="1373"/>
      <c r="K25" s="1373"/>
      <c r="L25" s="1373"/>
      <c r="M25" s="1373"/>
      <c r="N25" s="1373"/>
      <c r="O25" s="1379"/>
      <c r="P25" s="341"/>
      <c r="Q25" s="342"/>
      <c r="R25" s="1378"/>
      <c r="S25" s="1373"/>
      <c r="T25" s="1373"/>
      <c r="U25" s="1373"/>
      <c r="V25" s="1373"/>
      <c r="W25" s="1373"/>
      <c r="X25" s="1373"/>
      <c r="Y25" s="1373"/>
      <c r="Z25" s="1373"/>
      <c r="AA25" s="1373"/>
      <c r="AB25" s="1373"/>
      <c r="AC25" s="1373"/>
      <c r="AD25" s="1373"/>
      <c r="AE25" s="1373"/>
      <c r="AF25" s="1373"/>
      <c r="AG25" s="1373"/>
      <c r="AH25" s="1373"/>
      <c r="AI25" s="1373"/>
      <c r="AJ25" s="805"/>
      <c r="AK25" s="1595"/>
      <c r="AL25" s="1596"/>
      <c r="AM25" s="1596"/>
      <c r="AN25" s="1596"/>
      <c r="AO25" s="1597"/>
      <c r="AP25" s="1598"/>
      <c r="AQ25" s="1596"/>
      <c r="AR25" s="1596"/>
      <c r="AS25" s="1596"/>
      <c r="AT25" s="1599"/>
      <c r="AU25" s="1600"/>
      <c r="AV25" s="1601"/>
      <c r="AW25" s="1602"/>
      <c r="AZ25" s="324"/>
    </row>
    <row r="26" spans="1:52" ht="25.05" customHeight="1" x14ac:dyDescent="0.45">
      <c r="A26" s="1569">
        <f t="shared" si="0"/>
        <v>5</v>
      </c>
      <c r="B26" s="456"/>
      <c r="C26" s="1378"/>
      <c r="D26" s="1373"/>
      <c r="E26" s="1373"/>
      <c r="F26" s="1373"/>
      <c r="G26" s="1373"/>
      <c r="H26" s="1373"/>
      <c r="I26" s="1373"/>
      <c r="J26" s="1373"/>
      <c r="K26" s="1373"/>
      <c r="L26" s="1373"/>
      <c r="M26" s="1373"/>
      <c r="N26" s="1373"/>
      <c r="O26" s="1379"/>
      <c r="P26" s="341"/>
      <c r="Q26" s="342"/>
      <c r="R26" s="1378"/>
      <c r="S26" s="1373"/>
      <c r="T26" s="1373"/>
      <c r="U26" s="1373"/>
      <c r="V26" s="1373"/>
      <c r="W26" s="1373"/>
      <c r="X26" s="1373"/>
      <c r="Y26" s="1373"/>
      <c r="Z26" s="1373"/>
      <c r="AA26" s="1373"/>
      <c r="AB26" s="1373"/>
      <c r="AC26" s="1373"/>
      <c r="AD26" s="1373"/>
      <c r="AE26" s="1373"/>
      <c r="AF26" s="1373"/>
      <c r="AG26" s="1373"/>
      <c r="AH26" s="1373"/>
      <c r="AI26" s="1373"/>
      <c r="AJ26" s="805"/>
      <c r="AK26" s="1595"/>
      <c r="AL26" s="1596"/>
      <c r="AM26" s="1596"/>
      <c r="AN26" s="1596"/>
      <c r="AO26" s="1597"/>
      <c r="AP26" s="1598"/>
      <c r="AQ26" s="1596"/>
      <c r="AR26" s="1596"/>
      <c r="AS26" s="1596"/>
      <c r="AT26" s="1599"/>
      <c r="AU26" s="1600"/>
      <c r="AV26" s="1601"/>
      <c r="AW26" s="1602"/>
      <c r="AZ26" s="324"/>
    </row>
    <row r="27" spans="1:52" ht="25.05" customHeight="1" x14ac:dyDescent="0.45">
      <c r="A27" s="1569">
        <f t="shared" si="0"/>
        <v>6</v>
      </c>
      <c r="B27" s="456"/>
      <c r="C27" s="1378"/>
      <c r="D27" s="1373"/>
      <c r="E27" s="1373"/>
      <c r="F27" s="1373"/>
      <c r="G27" s="1373"/>
      <c r="H27" s="1373"/>
      <c r="I27" s="1373"/>
      <c r="J27" s="1373"/>
      <c r="K27" s="1373"/>
      <c r="L27" s="1373"/>
      <c r="M27" s="1373"/>
      <c r="N27" s="1373"/>
      <c r="O27" s="1379"/>
      <c r="P27" s="341"/>
      <c r="Q27" s="342"/>
      <c r="R27" s="1378"/>
      <c r="S27" s="1373"/>
      <c r="T27" s="1373"/>
      <c r="U27" s="1373"/>
      <c r="V27" s="1373"/>
      <c r="W27" s="1373"/>
      <c r="X27" s="1373"/>
      <c r="Y27" s="1373"/>
      <c r="Z27" s="1373"/>
      <c r="AA27" s="1373"/>
      <c r="AB27" s="1373"/>
      <c r="AC27" s="1373"/>
      <c r="AD27" s="1373"/>
      <c r="AE27" s="1373"/>
      <c r="AF27" s="1373"/>
      <c r="AG27" s="1373"/>
      <c r="AH27" s="1373"/>
      <c r="AI27" s="1373"/>
      <c r="AJ27" s="805"/>
      <c r="AK27" s="1595"/>
      <c r="AL27" s="1596"/>
      <c r="AM27" s="1596"/>
      <c r="AN27" s="1596"/>
      <c r="AO27" s="1597"/>
      <c r="AP27" s="1598"/>
      <c r="AQ27" s="1596"/>
      <c r="AR27" s="1596"/>
      <c r="AS27" s="1596"/>
      <c r="AT27" s="1599"/>
      <c r="AU27" s="1600"/>
      <c r="AV27" s="1601"/>
      <c r="AW27" s="1602"/>
      <c r="AZ27" s="324"/>
    </row>
    <row r="28" spans="1:52" ht="25.05" customHeight="1" x14ac:dyDescent="0.45">
      <c r="A28" s="1569">
        <f t="shared" si="0"/>
        <v>7</v>
      </c>
      <c r="B28" s="456"/>
      <c r="C28" s="1378"/>
      <c r="D28" s="1373"/>
      <c r="E28" s="1373"/>
      <c r="F28" s="1373"/>
      <c r="G28" s="1373"/>
      <c r="H28" s="1373"/>
      <c r="I28" s="1373"/>
      <c r="J28" s="1373"/>
      <c r="K28" s="1373"/>
      <c r="L28" s="1373"/>
      <c r="M28" s="1373"/>
      <c r="N28" s="1373"/>
      <c r="O28" s="1379"/>
      <c r="P28" s="341"/>
      <c r="Q28" s="342"/>
      <c r="R28" s="1378"/>
      <c r="S28" s="1373"/>
      <c r="T28" s="1373"/>
      <c r="U28" s="1373"/>
      <c r="V28" s="1373"/>
      <c r="W28" s="1373"/>
      <c r="X28" s="1373"/>
      <c r="Y28" s="1373"/>
      <c r="Z28" s="1373"/>
      <c r="AA28" s="1373"/>
      <c r="AB28" s="1373"/>
      <c r="AC28" s="1373"/>
      <c r="AD28" s="1373"/>
      <c r="AE28" s="1373"/>
      <c r="AF28" s="1373"/>
      <c r="AG28" s="1373"/>
      <c r="AH28" s="1373"/>
      <c r="AI28" s="1373"/>
      <c r="AJ28" s="805"/>
      <c r="AK28" s="1595"/>
      <c r="AL28" s="1596"/>
      <c r="AM28" s="1596"/>
      <c r="AN28" s="1596"/>
      <c r="AO28" s="1597"/>
      <c r="AP28" s="1598"/>
      <c r="AQ28" s="1596"/>
      <c r="AR28" s="1596"/>
      <c r="AS28" s="1596"/>
      <c r="AT28" s="1599"/>
      <c r="AU28" s="1600"/>
      <c r="AV28" s="1601"/>
      <c r="AW28" s="1602"/>
      <c r="AZ28" s="324"/>
    </row>
    <row r="29" spans="1:52" ht="25.05" customHeight="1" x14ac:dyDescent="0.45">
      <c r="A29" s="1569">
        <f t="shared" si="0"/>
        <v>8</v>
      </c>
      <c r="B29" s="456"/>
      <c r="C29" s="1378"/>
      <c r="D29" s="1373"/>
      <c r="E29" s="1373"/>
      <c r="F29" s="1373"/>
      <c r="G29" s="1373"/>
      <c r="H29" s="1373"/>
      <c r="I29" s="1373"/>
      <c r="J29" s="1373"/>
      <c r="K29" s="1373"/>
      <c r="L29" s="1373"/>
      <c r="M29" s="1373"/>
      <c r="N29" s="1373"/>
      <c r="O29" s="1379"/>
      <c r="P29" s="341"/>
      <c r="Q29" s="342"/>
      <c r="R29" s="1378"/>
      <c r="S29" s="1373"/>
      <c r="T29" s="1373"/>
      <c r="U29" s="1373"/>
      <c r="V29" s="1373"/>
      <c r="W29" s="1373"/>
      <c r="X29" s="1373"/>
      <c r="Y29" s="1373"/>
      <c r="Z29" s="1373"/>
      <c r="AA29" s="1373"/>
      <c r="AB29" s="1373"/>
      <c r="AC29" s="1373"/>
      <c r="AD29" s="1373"/>
      <c r="AE29" s="1373"/>
      <c r="AF29" s="1373"/>
      <c r="AG29" s="1373"/>
      <c r="AH29" s="1373"/>
      <c r="AI29" s="1373"/>
      <c r="AJ29" s="805"/>
      <c r="AK29" s="1595"/>
      <c r="AL29" s="1596"/>
      <c r="AM29" s="1596"/>
      <c r="AN29" s="1596"/>
      <c r="AO29" s="1597"/>
      <c r="AP29" s="1598"/>
      <c r="AQ29" s="1596"/>
      <c r="AR29" s="1596"/>
      <c r="AS29" s="1596"/>
      <c r="AT29" s="1599"/>
      <c r="AU29" s="1600"/>
      <c r="AV29" s="1601"/>
      <c r="AW29" s="1602"/>
      <c r="AZ29" s="324"/>
    </row>
    <row r="30" spans="1:52" ht="25.05" customHeight="1" x14ac:dyDescent="0.45">
      <c r="A30" s="1569">
        <f t="shared" si="0"/>
        <v>9</v>
      </c>
      <c r="B30" s="456"/>
      <c r="C30" s="1378"/>
      <c r="D30" s="1373"/>
      <c r="E30" s="1373"/>
      <c r="F30" s="1373"/>
      <c r="G30" s="1373"/>
      <c r="H30" s="1373"/>
      <c r="I30" s="1373"/>
      <c r="J30" s="1373"/>
      <c r="K30" s="1373"/>
      <c r="L30" s="1373"/>
      <c r="M30" s="1373"/>
      <c r="N30" s="1373"/>
      <c r="O30" s="1379"/>
      <c r="P30" s="341"/>
      <c r="Q30" s="342"/>
      <c r="R30" s="1378"/>
      <c r="S30" s="1373"/>
      <c r="T30" s="1373"/>
      <c r="U30" s="1373"/>
      <c r="V30" s="1373"/>
      <c r="W30" s="1373"/>
      <c r="X30" s="1373"/>
      <c r="Y30" s="1373"/>
      <c r="Z30" s="1373"/>
      <c r="AA30" s="1373"/>
      <c r="AB30" s="1373"/>
      <c r="AC30" s="1373"/>
      <c r="AD30" s="1373"/>
      <c r="AE30" s="1373"/>
      <c r="AF30" s="1373"/>
      <c r="AG30" s="1373"/>
      <c r="AH30" s="1373"/>
      <c r="AI30" s="1373"/>
      <c r="AJ30" s="805"/>
      <c r="AK30" s="1595"/>
      <c r="AL30" s="1596"/>
      <c r="AM30" s="1596"/>
      <c r="AN30" s="1596"/>
      <c r="AO30" s="1597"/>
      <c r="AP30" s="1598"/>
      <c r="AQ30" s="1596"/>
      <c r="AR30" s="1596"/>
      <c r="AS30" s="1596"/>
      <c r="AT30" s="1599"/>
      <c r="AU30" s="1600"/>
      <c r="AV30" s="1601"/>
      <c r="AW30" s="1602"/>
      <c r="AZ30" s="324"/>
    </row>
    <row r="31" spans="1:52" ht="25.05" customHeight="1" x14ac:dyDescent="0.45">
      <c r="A31" s="1569">
        <f t="shared" si="0"/>
        <v>10</v>
      </c>
      <c r="B31" s="456"/>
      <c r="C31" s="1378"/>
      <c r="D31" s="1373"/>
      <c r="E31" s="1373"/>
      <c r="F31" s="1373"/>
      <c r="G31" s="1373"/>
      <c r="H31" s="1373"/>
      <c r="I31" s="1373"/>
      <c r="J31" s="1373"/>
      <c r="K31" s="1373"/>
      <c r="L31" s="1373"/>
      <c r="M31" s="1373"/>
      <c r="N31" s="1373"/>
      <c r="O31" s="1379"/>
      <c r="P31" s="341"/>
      <c r="Q31" s="342"/>
      <c r="R31" s="1378"/>
      <c r="S31" s="1373"/>
      <c r="T31" s="1373"/>
      <c r="U31" s="1373"/>
      <c r="V31" s="1373"/>
      <c r="W31" s="1373"/>
      <c r="X31" s="1373"/>
      <c r="Y31" s="1373"/>
      <c r="Z31" s="1373"/>
      <c r="AA31" s="1373"/>
      <c r="AB31" s="1373"/>
      <c r="AC31" s="1373"/>
      <c r="AD31" s="1373"/>
      <c r="AE31" s="1373"/>
      <c r="AF31" s="1373"/>
      <c r="AG31" s="1373"/>
      <c r="AH31" s="1373"/>
      <c r="AI31" s="1373"/>
      <c r="AJ31" s="805"/>
      <c r="AK31" s="1595"/>
      <c r="AL31" s="1596"/>
      <c r="AM31" s="1596"/>
      <c r="AN31" s="1596"/>
      <c r="AO31" s="1597"/>
      <c r="AP31" s="1598"/>
      <c r="AQ31" s="1596"/>
      <c r="AR31" s="1596"/>
      <c r="AS31" s="1596"/>
      <c r="AT31" s="1599"/>
      <c r="AU31" s="1600"/>
      <c r="AV31" s="1601"/>
      <c r="AW31" s="1602"/>
      <c r="AZ31" s="324"/>
    </row>
    <row r="32" spans="1:52" ht="25.05" customHeight="1" x14ac:dyDescent="0.45">
      <c r="A32" s="1569">
        <f t="shared" si="0"/>
        <v>11</v>
      </c>
      <c r="B32" s="456"/>
      <c r="C32" s="1378"/>
      <c r="D32" s="1373"/>
      <c r="E32" s="1373"/>
      <c r="F32" s="1373"/>
      <c r="G32" s="1373"/>
      <c r="H32" s="1373"/>
      <c r="I32" s="1373"/>
      <c r="J32" s="1373"/>
      <c r="K32" s="1373"/>
      <c r="L32" s="1373"/>
      <c r="M32" s="1373"/>
      <c r="N32" s="1373"/>
      <c r="O32" s="1379"/>
      <c r="P32" s="341"/>
      <c r="Q32" s="342"/>
      <c r="R32" s="1378"/>
      <c r="S32" s="1373"/>
      <c r="T32" s="1373"/>
      <c r="U32" s="1373"/>
      <c r="V32" s="1373"/>
      <c r="W32" s="1373"/>
      <c r="X32" s="1373"/>
      <c r="Y32" s="1373"/>
      <c r="Z32" s="1373"/>
      <c r="AA32" s="1373"/>
      <c r="AB32" s="1373"/>
      <c r="AC32" s="1373"/>
      <c r="AD32" s="1373"/>
      <c r="AE32" s="1373"/>
      <c r="AF32" s="1373"/>
      <c r="AG32" s="1373"/>
      <c r="AH32" s="1373"/>
      <c r="AI32" s="1373"/>
      <c r="AJ32" s="805"/>
      <c r="AK32" s="1595"/>
      <c r="AL32" s="1596"/>
      <c r="AM32" s="1596"/>
      <c r="AN32" s="1596"/>
      <c r="AO32" s="1597"/>
      <c r="AP32" s="1598"/>
      <c r="AQ32" s="1596"/>
      <c r="AR32" s="1596"/>
      <c r="AS32" s="1596"/>
      <c r="AT32" s="1599"/>
      <c r="AU32" s="1600"/>
      <c r="AV32" s="1601"/>
      <c r="AW32" s="1602"/>
      <c r="AZ32" s="324"/>
    </row>
    <row r="33" spans="1:52" ht="25.05" customHeight="1" x14ac:dyDescent="0.45">
      <c r="A33" s="1569">
        <f t="shared" si="0"/>
        <v>12</v>
      </c>
      <c r="B33" s="456"/>
      <c r="C33" s="1378"/>
      <c r="D33" s="1373"/>
      <c r="E33" s="1373"/>
      <c r="F33" s="1373"/>
      <c r="G33" s="1373"/>
      <c r="H33" s="1373"/>
      <c r="I33" s="1373"/>
      <c r="J33" s="1373"/>
      <c r="K33" s="1373"/>
      <c r="L33" s="1373"/>
      <c r="M33" s="1373"/>
      <c r="N33" s="1373"/>
      <c r="O33" s="1379"/>
      <c r="P33" s="341"/>
      <c r="Q33" s="342"/>
      <c r="R33" s="1378"/>
      <c r="S33" s="1373"/>
      <c r="T33" s="1373"/>
      <c r="U33" s="1373"/>
      <c r="V33" s="1373"/>
      <c r="W33" s="1373"/>
      <c r="X33" s="1373"/>
      <c r="Y33" s="1373"/>
      <c r="Z33" s="1373"/>
      <c r="AA33" s="1373"/>
      <c r="AB33" s="1373"/>
      <c r="AC33" s="1373"/>
      <c r="AD33" s="1373"/>
      <c r="AE33" s="1373"/>
      <c r="AF33" s="1373"/>
      <c r="AG33" s="1373"/>
      <c r="AH33" s="1373"/>
      <c r="AI33" s="1373"/>
      <c r="AJ33" s="805"/>
      <c r="AK33" s="1595"/>
      <c r="AL33" s="1596"/>
      <c r="AM33" s="1596"/>
      <c r="AN33" s="1596"/>
      <c r="AO33" s="1597"/>
      <c r="AP33" s="1598"/>
      <c r="AQ33" s="1596"/>
      <c r="AR33" s="1596"/>
      <c r="AS33" s="1596"/>
      <c r="AT33" s="1599"/>
      <c r="AU33" s="1600"/>
      <c r="AV33" s="1601"/>
      <c r="AW33" s="1602"/>
      <c r="AZ33" s="324"/>
    </row>
    <row r="34" spans="1:52" ht="25.05" customHeight="1" x14ac:dyDescent="0.45">
      <c r="A34" s="1569">
        <f t="shared" si="0"/>
        <v>13</v>
      </c>
      <c r="B34" s="456"/>
      <c r="C34" s="1378"/>
      <c r="D34" s="1373"/>
      <c r="E34" s="1373"/>
      <c r="F34" s="1373"/>
      <c r="G34" s="1373"/>
      <c r="H34" s="1373"/>
      <c r="I34" s="1373"/>
      <c r="J34" s="1373"/>
      <c r="K34" s="1373"/>
      <c r="L34" s="1373"/>
      <c r="M34" s="1373"/>
      <c r="N34" s="1373"/>
      <c r="O34" s="1379"/>
      <c r="P34" s="341"/>
      <c r="Q34" s="342"/>
      <c r="R34" s="1378"/>
      <c r="S34" s="1373"/>
      <c r="T34" s="1373"/>
      <c r="U34" s="1373"/>
      <c r="V34" s="1373"/>
      <c r="W34" s="1373"/>
      <c r="X34" s="1373"/>
      <c r="Y34" s="1373"/>
      <c r="Z34" s="1373"/>
      <c r="AA34" s="1373"/>
      <c r="AB34" s="1373"/>
      <c r="AC34" s="1373"/>
      <c r="AD34" s="1373"/>
      <c r="AE34" s="1373"/>
      <c r="AF34" s="1373"/>
      <c r="AG34" s="1373"/>
      <c r="AH34" s="1373"/>
      <c r="AI34" s="1373"/>
      <c r="AJ34" s="805"/>
      <c r="AK34" s="1595"/>
      <c r="AL34" s="1596"/>
      <c r="AM34" s="1596"/>
      <c r="AN34" s="1596"/>
      <c r="AO34" s="1597"/>
      <c r="AP34" s="1598"/>
      <c r="AQ34" s="1596"/>
      <c r="AR34" s="1596"/>
      <c r="AS34" s="1596"/>
      <c r="AT34" s="1599"/>
      <c r="AU34" s="1600"/>
      <c r="AV34" s="1601"/>
      <c r="AW34" s="1602"/>
      <c r="AZ34" s="324"/>
    </row>
    <row r="35" spans="1:52" ht="25.05" customHeight="1" x14ac:dyDescent="0.45">
      <c r="A35" s="1569">
        <f t="shared" si="0"/>
        <v>14</v>
      </c>
      <c r="B35" s="456"/>
      <c r="C35" s="1378"/>
      <c r="D35" s="1373"/>
      <c r="E35" s="1373"/>
      <c r="F35" s="1373"/>
      <c r="G35" s="1373"/>
      <c r="H35" s="1373"/>
      <c r="I35" s="1373"/>
      <c r="J35" s="1373"/>
      <c r="K35" s="1373"/>
      <c r="L35" s="1373"/>
      <c r="M35" s="1373"/>
      <c r="N35" s="1373"/>
      <c r="O35" s="1379"/>
      <c r="P35" s="341"/>
      <c r="Q35" s="342"/>
      <c r="R35" s="1378"/>
      <c r="S35" s="1373"/>
      <c r="T35" s="1373"/>
      <c r="U35" s="1373"/>
      <c r="V35" s="1373"/>
      <c r="W35" s="1373"/>
      <c r="X35" s="1373"/>
      <c r="Y35" s="1373"/>
      <c r="Z35" s="1373"/>
      <c r="AA35" s="1373"/>
      <c r="AB35" s="1373"/>
      <c r="AC35" s="1373"/>
      <c r="AD35" s="1373"/>
      <c r="AE35" s="1373"/>
      <c r="AF35" s="1373"/>
      <c r="AG35" s="1373"/>
      <c r="AH35" s="1373"/>
      <c r="AI35" s="1373"/>
      <c r="AJ35" s="805"/>
      <c r="AK35" s="1595"/>
      <c r="AL35" s="1596"/>
      <c r="AM35" s="1596"/>
      <c r="AN35" s="1596"/>
      <c r="AO35" s="1597"/>
      <c r="AP35" s="1598"/>
      <c r="AQ35" s="1596"/>
      <c r="AR35" s="1596"/>
      <c r="AS35" s="1596"/>
      <c r="AT35" s="1599"/>
      <c r="AU35" s="1600"/>
      <c r="AV35" s="1601"/>
      <c r="AW35" s="1602"/>
      <c r="AZ35" s="324"/>
    </row>
    <row r="36" spans="1:52" ht="25.05" customHeight="1" x14ac:dyDescent="0.45">
      <c r="A36" s="1569">
        <f t="shared" si="0"/>
        <v>15</v>
      </c>
      <c r="B36" s="456"/>
      <c r="C36" s="1378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9"/>
      <c r="P36" s="341"/>
      <c r="Q36" s="342"/>
      <c r="R36" s="1378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1373"/>
      <c r="AJ36" s="805"/>
      <c r="AK36" s="1595"/>
      <c r="AL36" s="1596"/>
      <c r="AM36" s="1596"/>
      <c r="AN36" s="1596"/>
      <c r="AO36" s="1597"/>
      <c r="AP36" s="1598"/>
      <c r="AQ36" s="1596"/>
      <c r="AR36" s="1596"/>
      <c r="AS36" s="1596"/>
      <c r="AT36" s="1599"/>
      <c r="AU36" s="1600"/>
      <c r="AV36" s="1601"/>
      <c r="AW36" s="1602"/>
      <c r="AZ36" s="324"/>
    </row>
    <row r="37" spans="1:52" ht="25.05" customHeight="1" x14ac:dyDescent="0.45">
      <c r="A37" s="1569">
        <f t="shared" si="0"/>
        <v>16</v>
      </c>
      <c r="B37" s="456"/>
      <c r="C37" s="1378"/>
      <c r="D37" s="1373"/>
      <c r="E37" s="1373"/>
      <c r="F37" s="1373"/>
      <c r="G37" s="1373"/>
      <c r="H37" s="1373"/>
      <c r="I37" s="1373"/>
      <c r="J37" s="1373"/>
      <c r="K37" s="1373"/>
      <c r="L37" s="1373"/>
      <c r="M37" s="1373"/>
      <c r="N37" s="1373"/>
      <c r="O37" s="1379"/>
      <c r="P37" s="341"/>
      <c r="Q37" s="342"/>
      <c r="R37" s="1378"/>
      <c r="S37" s="1373"/>
      <c r="T37" s="1373"/>
      <c r="U37" s="1373"/>
      <c r="V37" s="1373"/>
      <c r="W37" s="1373"/>
      <c r="X37" s="1373"/>
      <c r="Y37" s="1373"/>
      <c r="Z37" s="1373"/>
      <c r="AA37" s="1373"/>
      <c r="AB37" s="1373"/>
      <c r="AC37" s="1373"/>
      <c r="AD37" s="1373"/>
      <c r="AE37" s="1373"/>
      <c r="AF37" s="1373"/>
      <c r="AG37" s="1373"/>
      <c r="AH37" s="1373"/>
      <c r="AI37" s="1373"/>
      <c r="AJ37" s="805"/>
      <c r="AK37" s="1595"/>
      <c r="AL37" s="1596"/>
      <c r="AM37" s="1596"/>
      <c r="AN37" s="1596"/>
      <c r="AO37" s="1597"/>
      <c r="AP37" s="1598"/>
      <c r="AQ37" s="1596"/>
      <c r="AR37" s="1596"/>
      <c r="AS37" s="1596"/>
      <c r="AT37" s="1599"/>
      <c r="AU37" s="1600"/>
      <c r="AV37" s="1601"/>
      <c r="AW37" s="1602"/>
      <c r="AZ37" s="324"/>
    </row>
    <row r="38" spans="1:52" ht="25.05" customHeight="1" x14ac:dyDescent="0.45">
      <c r="A38" s="1569">
        <f t="shared" si="0"/>
        <v>17</v>
      </c>
      <c r="B38" s="456"/>
      <c r="C38" s="1378"/>
      <c r="D38" s="1373"/>
      <c r="E38" s="1373"/>
      <c r="F38" s="1373"/>
      <c r="G38" s="1373"/>
      <c r="H38" s="1373"/>
      <c r="I38" s="1373"/>
      <c r="J38" s="1373"/>
      <c r="K38" s="1373"/>
      <c r="L38" s="1373"/>
      <c r="M38" s="1373"/>
      <c r="N38" s="1373"/>
      <c r="O38" s="1379"/>
      <c r="P38" s="341"/>
      <c r="Q38" s="342"/>
      <c r="R38" s="1378"/>
      <c r="S38" s="1373"/>
      <c r="T38" s="1373"/>
      <c r="U38" s="1373"/>
      <c r="V38" s="1373"/>
      <c r="W38" s="1373"/>
      <c r="X38" s="1373"/>
      <c r="Y38" s="1373"/>
      <c r="Z38" s="1373"/>
      <c r="AA38" s="1373"/>
      <c r="AB38" s="1373"/>
      <c r="AC38" s="1373"/>
      <c r="AD38" s="1373"/>
      <c r="AE38" s="1373"/>
      <c r="AF38" s="1373"/>
      <c r="AG38" s="1373"/>
      <c r="AH38" s="1373"/>
      <c r="AI38" s="1373"/>
      <c r="AJ38" s="805"/>
      <c r="AK38" s="1595"/>
      <c r="AL38" s="1596"/>
      <c r="AM38" s="1596"/>
      <c r="AN38" s="1596"/>
      <c r="AO38" s="1597"/>
      <c r="AP38" s="1598"/>
      <c r="AQ38" s="1596"/>
      <c r="AR38" s="1596"/>
      <c r="AS38" s="1596"/>
      <c r="AT38" s="1599"/>
      <c r="AU38" s="1600"/>
      <c r="AV38" s="1601"/>
      <c r="AW38" s="1602"/>
      <c r="AZ38" s="324"/>
    </row>
    <row r="39" spans="1:52" ht="25.05" customHeight="1" x14ac:dyDescent="0.45">
      <c r="A39" s="1569">
        <f t="shared" si="0"/>
        <v>18</v>
      </c>
      <c r="B39" s="456"/>
      <c r="C39" s="1378"/>
      <c r="D39" s="1373"/>
      <c r="E39" s="1373"/>
      <c r="F39" s="1373"/>
      <c r="G39" s="1373"/>
      <c r="H39" s="1373"/>
      <c r="I39" s="1373"/>
      <c r="J39" s="1373"/>
      <c r="K39" s="1373"/>
      <c r="L39" s="1373"/>
      <c r="M39" s="1373"/>
      <c r="N39" s="1373"/>
      <c r="O39" s="1379"/>
      <c r="P39" s="341"/>
      <c r="Q39" s="342"/>
      <c r="R39" s="1378"/>
      <c r="S39" s="1373"/>
      <c r="T39" s="1373"/>
      <c r="U39" s="1373"/>
      <c r="V39" s="1373"/>
      <c r="W39" s="1373"/>
      <c r="X39" s="1373"/>
      <c r="Y39" s="1373"/>
      <c r="Z39" s="1373"/>
      <c r="AA39" s="1373"/>
      <c r="AB39" s="1373"/>
      <c r="AC39" s="1373"/>
      <c r="AD39" s="1373"/>
      <c r="AE39" s="1373"/>
      <c r="AF39" s="1373"/>
      <c r="AG39" s="1373"/>
      <c r="AH39" s="1373"/>
      <c r="AI39" s="1373"/>
      <c r="AJ39" s="805"/>
      <c r="AK39" s="1595"/>
      <c r="AL39" s="1596"/>
      <c r="AM39" s="1596"/>
      <c r="AN39" s="1596"/>
      <c r="AO39" s="1597"/>
      <c r="AP39" s="1598"/>
      <c r="AQ39" s="1596"/>
      <c r="AR39" s="1596"/>
      <c r="AS39" s="1596"/>
      <c r="AT39" s="1599"/>
      <c r="AU39" s="1600"/>
      <c r="AV39" s="1601"/>
      <c r="AW39" s="1602"/>
      <c r="AZ39" s="324"/>
    </row>
    <row r="40" spans="1:52" ht="25.05" customHeight="1" x14ac:dyDescent="0.45">
      <c r="A40" s="1569">
        <f t="shared" si="0"/>
        <v>19</v>
      </c>
      <c r="B40" s="456"/>
      <c r="C40" s="1378"/>
      <c r="D40" s="1373"/>
      <c r="E40" s="1373"/>
      <c r="F40" s="1373"/>
      <c r="G40" s="1373"/>
      <c r="H40" s="1373"/>
      <c r="I40" s="1373"/>
      <c r="J40" s="1373"/>
      <c r="K40" s="1373"/>
      <c r="L40" s="1373"/>
      <c r="M40" s="1373"/>
      <c r="N40" s="1373"/>
      <c r="O40" s="1379"/>
      <c r="P40" s="341"/>
      <c r="Q40" s="342"/>
      <c r="R40" s="1378"/>
      <c r="S40" s="1373"/>
      <c r="T40" s="1373"/>
      <c r="U40" s="1373"/>
      <c r="V40" s="1373"/>
      <c r="W40" s="1373"/>
      <c r="X40" s="1373"/>
      <c r="Y40" s="1373"/>
      <c r="Z40" s="1373"/>
      <c r="AA40" s="1373"/>
      <c r="AB40" s="1373"/>
      <c r="AC40" s="1373"/>
      <c r="AD40" s="1373"/>
      <c r="AE40" s="1373"/>
      <c r="AF40" s="1373"/>
      <c r="AG40" s="1373"/>
      <c r="AH40" s="1373"/>
      <c r="AI40" s="1373"/>
      <c r="AJ40" s="805"/>
      <c r="AK40" s="1595"/>
      <c r="AL40" s="1596"/>
      <c r="AM40" s="1596"/>
      <c r="AN40" s="1596"/>
      <c r="AO40" s="1597"/>
      <c r="AP40" s="1598"/>
      <c r="AQ40" s="1596"/>
      <c r="AR40" s="1596"/>
      <c r="AS40" s="1596"/>
      <c r="AT40" s="1599"/>
      <c r="AU40" s="1600"/>
      <c r="AV40" s="1601"/>
      <c r="AW40" s="1602"/>
      <c r="AZ40" s="324"/>
    </row>
    <row r="41" spans="1:52" ht="25.05" customHeight="1" x14ac:dyDescent="0.45">
      <c r="A41" s="1569">
        <f t="shared" si="0"/>
        <v>20</v>
      </c>
      <c r="B41" s="456"/>
      <c r="C41" s="1378"/>
      <c r="D41" s="1373"/>
      <c r="E41" s="1373"/>
      <c r="F41" s="1373"/>
      <c r="G41" s="1373"/>
      <c r="H41" s="1373"/>
      <c r="I41" s="1373"/>
      <c r="J41" s="1373"/>
      <c r="K41" s="1373"/>
      <c r="L41" s="1373"/>
      <c r="M41" s="1373"/>
      <c r="N41" s="1373"/>
      <c r="O41" s="1379"/>
      <c r="P41" s="341"/>
      <c r="Q41" s="342"/>
      <c r="R41" s="1378"/>
      <c r="S41" s="1373"/>
      <c r="T41" s="1373"/>
      <c r="U41" s="1373"/>
      <c r="V41" s="1373"/>
      <c r="W41" s="1373"/>
      <c r="X41" s="1373"/>
      <c r="Y41" s="1373"/>
      <c r="Z41" s="1373"/>
      <c r="AA41" s="1373"/>
      <c r="AB41" s="1373"/>
      <c r="AC41" s="1373"/>
      <c r="AD41" s="1373"/>
      <c r="AE41" s="1373"/>
      <c r="AF41" s="1373"/>
      <c r="AG41" s="1373"/>
      <c r="AH41" s="1373"/>
      <c r="AI41" s="1373"/>
      <c r="AJ41" s="805"/>
      <c r="AK41" s="1595"/>
      <c r="AL41" s="1596"/>
      <c r="AM41" s="1596"/>
      <c r="AN41" s="1596"/>
      <c r="AO41" s="1597"/>
      <c r="AP41" s="1598"/>
      <c r="AQ41" s="1596"/>
      <c r="AR41" s="1596"/>
      <c r="AS41" s="1596"/>
      <c r="AT41" s="1599"/>
      <c r="AU41" s="1600"/>
      <c r="AV41" s="1601"/>
      <c r="AW41" s="1602"/>
      <c r="AZ41" s="324"/>
    </row>
    <row r="42" spans="1:52" ht="25.05" customHeight="1" x14ac:dyDescent="0.45">
      <c r="A42" s="1569">
        <f t="shared" si="0"/>
        <v>21</v>
      </c>
      <c r="B42" s="456"/>
      <c r="C42" s="1378"/>
      <c r="D42" s="1373"/>
      <c r="E42" s="1373"/>
      <c r="F42" s="1373"/>
      <c r="G42" s="1373"/>
      <c r="H42" s="1373"/>
      <c r="I42" s="1373"/>
      <c r="J42" s="1373"/>
      <c r="K42" s="1373"/>
      <c r="L42" s="1373"/>
      <c r="M42" s="1373"/>
      <c r="N42" s="1373"/>
      <c r="O42" s="1379"/>
      <c r="P42" s="341"/>
      <c r="Q42" s="342"/>
      <c r="R42" s="1378"/>
      <c r="S42" s="1373"/>
      <c r="T42" s="1373"/>
      <c r="U42" s="1373"/>
      <c r="V42" s="1373"/>
      <c r="W42" s="1373"/>
      <c r="X42" s="1373"/>
      <c r="Y42" s="1373"/>
      <c r="Z42" s="1373"/>
      <c r="AA42" s="1373"/>
      <c r="AB42" s="1373"/>
      <c r="AC42" s="1373"/>
      <c r="AD42" s="1373"/>
      <c r="AE42" s="1373"/>
      <c r="AF42" s="1373"/>
      <c r="AG42" s="1373"/>
      <c r="AH42" s="1373"/>
      <c r="AI42" s="1373"/>
      <c r="AJ42" s="805"/>
      <c r="AK42" s="1595"/>
      <c r="AL42" s="1596"/>
      <c r="AM42" s="1596"/>
      <c r="AN42" s="1596"/>
      <c r="AO42" s="1597"/>
      <c r="AP42" s="1598"/>
      <c r="AQ42" s="1596"/>
      <c r="AR42" s="1596"/>
      <c r="AS42" s="1596"/>
      <c r="AT42" s="1599"/>
      <c r="AU42" s="1600"/>
      <c r="AV42" s="1601"/>
      <c r="AW42" s="1602"/>
      <c r="AZ42" s="324"/>
    </row>
    <row r="43" spans="1:52" ht="25.05" customHeight="1" x14ac:dyDescent="0.45">
      <c r="A43" s="1569">
        <f t="shared" si="0"/>
        <v>22</v>
      </c>
      <c r="B43" s="456"/>
      <c r="C43" s="1378"/>
      <c r="D43" s="1373"/>
      <c r="E43" s="1373"/>
      <c r="F43" s="1373"/>
      <c r="G43" s="1373"/>
      <c r="H43" s="1373"/>
      <c r="I43" s="1373"/>
      <c r="J43" s="1373"/>
      <c r="K43" s="1373"/>
      <c r="L43" s="1373"/>
      <c r="M43" s="1373"/>
      <c r="N43" s="1373"/>
      <c r="O43" s="1379"/>
      <c r="P43" s="341"/>
      <c r="Q43" s="342"/>
      <c r="R43" s="1378"/>
      <c r="S43" s="1373"/>
      <c r="T43" s="1373"/>
      <c r="U43" s="1373"/>
      <c r="V43" s="1373"/>
      <c r="W43" s="1373"/>
      <c r="X43" s="1373"/>
      <c r="Y43" s="1373"/>
      <c r="Z43" s="1373"/>
      <c r="AA43" s="1373"/>
      <c r="AB43" s="1373"/>
      <c r="AC43" s="1373"/>
      <c r="AD43" s="1373"/>
      <c r="AE43" s="1373"/>
      <c r="AF43" s="1373"/>
      <c r="AG43" s="1373"/>
      <c r="AH43" s="1373"/>
      <c r="AI43" s="1373"/>
      <c r="AJ43" s="805"/>
      <c r="AK43" s="1595"/>
      <c r="AL43" s="1596"/>
      <c r="AM43" s="1596"/>
      <c r="AN43" s="1596"/>
      <c r="AO43" s="1597"/>
      <c r="AP43" s="1598"/>
      <c r="AQ43" s="1596"/>
      <c r="AR43" s="1596"/>
      <c r="AS43" s="1596"/>
      <c r="AT43" s="1599"/>
      <c r="AU43" s="1600"/>
      <c r="AV43" s="1601"/>
      <c r="AW43" s="1602"/>
      <c r="AZ43" s="324"/>
    </row>
    <row r="44" spans="1:52" ht="25.05" customHeight="1" x14ac:dyDescent="0.45">
      <c r="A44" s="1569">
        <f t="shared" si="0"/>
        <v>23</v>
      </c>
      <c r="B44" s="456"/>
      <c r="C44" s="1378"/>
      <c r="D44" s="1373"/>
      <c r="E44" s="1373"/>
      <c r="F44" s="1373"/>
      <c r="G44" s="1373"/>
      <c r="H44" s="1373"/>
      <c r="I44" s="1373"/>
      <c r="J44" s="1373"/>
      <c r="K44" s="1373"/>
      <c r="L44" s="1373"/>
      <c r="M44" s="1373"/>
      <c r="N44" s="1373"/>
      <c r="O44" s="1379"/>
      <c r="P44" s="341"/>
      <c r="Q44" s="342"/>
      <c r="R44" s="1378"/>
      <c r="S44" s="1373"/>
      <c r="T44" s="1373"/>
      <c r="U44" s="1373"/>
      <c r="V44" s="1373"/>
      <c r="W44" s="1373"/>
      <c r="X44" s="1373"/>
      <c r="Y44" s="1373"/>
      <c r="Z44" s="1373"/>
      <c r="AA44" s="1373"/>
      <c r="AB44" s="1373"/>
      <c r="AC44" s="1373"/>
      <c r="AD44" s="1373"/>
      <c r="AE44" s="1373"/>
      <c r="AF44" s="1373"/>
      <c r="AG44" s="1373"/>
      <c r="AH44" s="1373"/>
      <c r="AI44" s="1373"/>
      <c r="AJ44" s="805"/>
      <c r="AK44" s="1595"/>
      <c r="AL44" s="1596"/>
      <c r="AM44" s="1596"/>
      <c r="AN44" s="1596"/>
      <c r="AO44" s="1597"/>
      <c r="AP44" s="1598"/>
      <c r="AQ44" s="1596"/>
      <c r="AR44" s="1596"/>
      <c r="AS44" s="1596"/>
      <c r="AT44" s="1599"/>
      <c r="AU44" s="1600"/>
      <c r="AV44" s="1601"/>
      <c r="AW44" s="1602"/>
      <c r="AZ44" s="324"/>
    </row>
    <row r="45" spans="1:52" ht="25.05" customHeight="1" x14ac:dyDescent="0.45">
      <c r="A45" s="1569">
        <f t="shared" si="0"/>
        <v>24</v>
      </c>
      <c r="B45" s="456"/>
      <c r="C45" s="1378"/>
      <c r="D45" s="1373"/>
      <c r="E45" s="1373"/>
      <c r="F45" s="1373"/>
      <c r="G45" s="1373"/>
      <c r="H45" s="1373"/>
      <c r="I45" s="1373"/>
      <c r="J45" s="1373"/>
      <c r="K45" s="1373"/>
      <c r="L45" s="1373"/>
      <c r="M45" s="1373"/>
      <c r="N45" s="1373"/>
      <c r="O45" s="1379"/>
      <c r="P45" s="341"/>
      <c r="Q45" s="342"/>
      <c r="R45" s="1378"/>
      <c r="S45" s="1373"/>
      <c r="T45" s="1373"/>
      <c r="U45" s="1373"/>
      <c r="V45" s="1373"/>
      <c r="W45" s="1373"/>
      <c r="X45" s="1373"/>
      <c r="Y45" s="1373"/>
      <c r="Z45" s="1373"/>
      <c r="AA45" s="1373"/>
      <c r="AB45" s="1373"/>
      <c r="AC45" s="1373"/>
      <c r="AD45" s="1373"/>
      <c r="AE45" s="1373"/>
      <c r="AF45" s="1373"/>
      <c r="AG45" s="1373"/>
      <c r="AH45" s="1373"/>
      <c r="AI45" s="1373"/>
      <c r="AJ45" s="805"/>
      <c r="AK45" s="1595"/>
      <c r="AL45" s="1596"/>
      <c r="AM45" s="1596"/>
      <c r="AN45" s="1596"/>
      <c r="AO45" s="1597"/>
      <c r="AP45" s="1598"/>
      <c r="AQ45" s="1596"/>
      <c r="AR45" s="1596"/>
      <c r="AS45" s="1596"/>
      <c r="AT45" s="1599"/>
      <c r="AU45" s="1600"/>
      <c r="AV45" s="1601"/>
      <c r="AW45" s="1602"/>
      <c r="AZ45" s="324"/>
    </row>
    <row r="46" spans="1:52" ht="25.05" customHeight="1" x14ac:dyDescent="0.45">
      <c r="A46" s="1569">
        <f t="shared" si="0"/>
        <v>25</v>
      </c>
      <c r="B46" s="456"/>
      <c r="C46" s="1378"/>
      <c r="D46" s="1373"/>
      <c r="E46" s="1373"/>
      <c r="F46" s="1373"/>
      <c r="G46" s="1373"/>
      <c r="H46" s="1373"/>
      <c r="I46" s="1373"/>
      <c r="J46" s="1373"/>
      <c r="K46" s="1373"/>
      <c r="L46" s="1373"/>
      <c r="M46" s="1373"/>
      <c r="N46" s="1373"/>
      <c r="O46" s="1379"/>
      <c r="P46" s="341"/>
      <c r="Q46" s="342"/>
      <c r="R46" s="1378"/>
      <c r="S46" s="1373"/>
      <c r="T46" s="1373"/>
      <c r="U46" s="1373"/>
      <c r="V46" s="1373"/>
      <c r="W46" s="1373"/>
      <c r="X46" s="1373"/>
      <c r="Y46" s="1373"/>
      <c r="Z46" s="1373"/>
      <c r="AA46" s="1373"/>
      <c r="AB46" s="1373"/>
      <c r="AC46" s="1373"/>
      <c r="AD46" s="1373"/>
      <c r="AE46" s="1373"/>
      <c r="AF46" s="1373"/>
      <c r="AG46" s="1373"/>
      <c r="AH46" s="1373"/>
      <c r="AI46" s="1373"/>
      <c r="AJ46" s="805"/>
      <c r="AK46" s="1595"/>
      <c r="AL46" s="1596"/>
      <c r="AM46" s="1596"/>
      <c r="AN46" s="1596"/>
      <c r="AO46" s="1597"/>
      <c r="AP46" s="1598"/>
      <c r="AQ46" s="1596"/>
      <c r="AR46" s="1596"/>
      <c r="AS46" s="1596"/>
      <c r="AT46" s="1599"/>
      <c r="AU46" s="1600"/>
      <c r="AV46" s="1601"/>
      <c r="AW46" s="1602"/>
      <c r="AZ46" s="324"/>
    </row>
    <row r="47" spans="1:52" ht="25.05" customHeight="1" x14ac:dyDescent="0.45">
      <c r="A47" s="1569">
        <f t="shared" si="0"/>
        <v>26</v>
      </c>
      <c r="B47" s="456"/>
      <c r="C47" s="1378"/>
      <c r="D47" s="1373"/>
      <c r="E47" s="1373"/>
      <c r="F47" s="1373"/>
      <c r="G47" s="1373"/>
      <c r="H47" s="1373"/>
      <c r="I47" s="1373"/>
      <c r="J47" s="1373"/>
      <c r="K47" s="1373"/>
      <c r="L47" s="1373"/>
      <c r="M47" s="1373"/>
      <c r="N47" s="1373"/>
      <c r="O47" s="1379"/>
      <c r="P47" s="341"/>
      <c r="Q47" s="342"/>
      <c r="R47" s="1378"/>
      <c r="S47" s="1373"/>
      <c r="T47" s="1373"/>
      <c r="U47" s="1373"/>
      <c r="V47" s="1373"/>
      <c r="W47" s="1373"/>
      <c r="X47" s="1373"/>
      <c r="Y47" s="1373"/>
      <c r="Z47" s="1373"/>
      <c r="AA47" s="1373"/>
      <c r="AB47" s="1373"/>
      <c r="AC47" s="1373"/>
      <c r="AD47" s="1373"/>
      <c r="AE47" s="1373"/>
      <c r="AF47" s="1373"/>
      <c r="AG47" s="1373"/>
      <c r="AH47" s="1373"/>
      <c r="AI47" s="1373"/>
      <c r="AJ47" s="805"/>
      <c r="AK47" s="1595"/>
      <c r="AL47" s="1596"/>
      <c r="AM47" s="1596"/>
      <c r="AN47" s="1596"/>
      <c r="AO47" s="1597"/>
      <c r="AP47" s="1598"/>
      <c r="AQ47" s="1596"/>
      <c r="AR47" s="1596"/>
      <c r="AS47" s="1596"/>
      <c r="AT47" s="1599"/>
      <c r="AU47" s="1600"/>
      <c r="AV47" s="1601"/>
      <c r="AW47" s="1602"/>
      <c r="AZ47" s="324"/>
    </row>
    <row r="48" spans="1:52" ht="25.05" customHeight="1" x14ac:dyDescent="0.45">
      <c r="A48" s="1569">
        <f t="shared" si="0"/>
        <v>27</v>
      </c>
      <c r="B48" s="456"/>
      <c r="C48" s="1378"/>
      <c r="D48" s="1373"/>
      <c r="E48" s="1373"/>
      <c r="F48" s="1373"/>
      <c r="G48" s="1373"/>
      <c r="H48" s="1373"/>
      <c r="I48" s="1373"/>
      <c r="J48" s="1373"/>
      <c r="K48" s="1373"/>
      <c r="L48" s="1373"/>
      <c r="M48" s="1373"/>
      <c r="N48" s="1373"/>
      <c r="O48" s="1379"/>
      <c r="P48" s="341"/>
      <c r="Q48" s="342"/>
      <c r="R48" s="1378"/>
      <c r="S48" s="1373"/>
      <c r="T48" s="1373"/>
      <c r="U48" s="1373"/>
      <c r="V48" s="1373"/>
      <c r="W48" s="1373"/>
      <c r="X48" s="1373"/>
      <c r="Y48" s="1373"/>
      <c r="Z48" s="1373"/>
      <c r="AA48" s="1373"/>
      <c r="AB48" s="1373"/>
      <c r="AC48" s="1373"/>
      <c r="AD48" s="1373"/>
      <c r="AE48" s="1373"/>
      <c r="AF48" s="1373"/>
      <c r="AG48" s="1373"/>
      <c r="AH48" s="1373"/>
      <c r="AI48" s="1373"/>
      <c r="AJ48" s="805"/>
      <c r="AK48" s="1595"/>
      <c r="AL48" s="1596"/>
      <c r="AM48" s="1596"/>
      <c r="AN48" s="1596"/>
      <c r="AO48" s="1597"/>
      <c r="AP48" s="1598"/>
      <c r="AQ48" s="1596"/>
      <c r="AR48" s="1596"/>
      <c r="AS48" s="1596"/>
      <c r="AT48" s="1599"/>
      <c r="AU48" s="1600"/>
      <c r="AV48" s="1601"/>
      <c r="AW48" s="1602"/>
      <c r="AZ48" s="324"/>
    </row>
    <row r="49" spans="1:52" ht="25.05" customHeight="1" x14ac:dyDescent="0.45">
      <c r="A49" s="1569">
        <f t="shared" si="0"/>
        <v>28</v>
      </c>
      <c r="B49" s="456"/>
      <c r="C49" s="1378"/>
      <c r="D49" s="1373"/>
      <c r="E49" s="1373"/>
      <c r="F49" s="1373"/>
      <c r="G49" s="1373"/>
      <c r="H49" s="1373"/>
      <c r="I49" s="1373"/>
      <c r="J49" s="1373"/>
      <c r="K49" s="1373"/>
      <c r="L49" s="1373"/>
      <c r="M49" s="1373"/>
      <c r="N49" s="1373"/>
      <c r="O49" s="1379"/>
      <c r="P49" s="341"/>
      <c r="Q49" s="342"/>
      <c r="R49" s="1378"/>
      <c r="S49" s="1373"/>
      <c r="T49" s="1373"/>
      <c r="U49" s="1373"/>
      <c r="V49" s="1373"/>
      <c r="W49" s="1373"/>
      <c r="X49" s="1373"/>
      <c r="Y49" s="1373"/>
      <c r="Z49" s="1373"/>
      <c r="AA49" s="1373"/>
      <c r="AB49" s="1373"/>
      <c r="AC49" s="1373"/>
      <c r="AD49" s="1373"/>
      <c r="AE49" s="1373"/>
      <c r="AF49" s="1373"/>
      <c r="AG49" s="1373"/>
      <c r="AH49" s="1373"/>
      <c r="AI49" s="1373"/>
      <c r="AJ49" s="805"/>
      <c r="AK49" s="1595"/>
      <c r="AL49" s="1596"/>
      <c r="AM49" s="1596"/>
      <c r="AN49" s="1596"/>
      <c r="AO49" s="1597"/>
      <c r="AP49" s="1598"/>
      <c r="AQ49" s="1596"/>
      <c r="AR49" s="1596"/>
      <c r="AS49" s="1596"/>
      <c r="AT49" s="1599"/>
      <c r="AU49" s="1600"/>
      <c r="AV49" s="1601"/>
      <c r="AW49" s="1602"/>
      <c r="AZ49" s="324"/>
    </row>
    <row r="50" spans="1:52" ht="25.05" customHeight="1" x14ac:dyDescent="0.45">
      <c r="A50" s="1569">
        <f t="shared" si="0"/>
        <v>29</v>
      </c>
      <c r="B50" s="456"/>
      <c r="C50" s="1378"/>
      <c r="D50" s="1373"/>
      <c r="E50" s="1373"/>
      <c r="F50" s="1373"/>
      <c r="G50" s="1373"/>
      <c r="H50" s="1373"/>
      <c r="I50" s="1373"/>
      <c r="J50" s="1373"/>
      <c r="K50" s="1373"/>
      <c r="L50" s="1373"/>
      <c r="M50" s="1373"/>
      <c r="N50" s="1373"/>
      <c r="O50" s="1379"/>
      <c r="P50" s="341"/>
      <c r="Q50" s="342"/>
      <c r="R50" s="1378"/>
      <c r="S50" s="1373"/>
      <c r="T50" s="1373"/>
      <c r="U50" s="1373"/>
      <c r="V50" s="1373"/>
      <c r="W50" s="1373"/>
      <c r="X50" s="1373"/>
      <c r="Y50" s="1373"/>
      <c r="Z50" s="1373"/>
      <c r="AA50" s="1373"/>
      <c r="AB50" s="1373"/>
      <c r="AC50" s="1373"/>
      <c r="AD50" s="1373"/>
      <c r="AE50" s="1373"/>
      <c r="AF50" s="1373"/>
      <c r="AG50" s="1373"/>
      <c r="AH50" s="1373"/>
      <c r="AI50" s="1373"/>
      <c r="AJ50" s="805"/>
      <c r="AK50" s="1595"/>
      <c r="AL50" s="1596"/>
      <c r="AM50" s="1596"/>
      <c r="AN50" s="1596"/>
      <c r="AO50" s="1597"/>
      <c r="AP50" s="1598"/>
      <c r="AQ50" s="1596"/>
      <c r="AR50" s="1596"/>
      <c r="AS50" s="1596"/>
      <c r="AT50" s="1599"/>
      <c r="AU50" s="1600"/>
      <c r="AV50" s="1601"/>
      <c r="AW50" s="1602"/>
      <c r="AZ50" s="324"/>
    </row>
    <row r="51" spans="1:52" ht="25.05" customHeight="1" x14ac:dyDescent="0.45">
      <c r="A51" s="1569">
        <f t="shared" si="0"/>
        <v>30</v>
      </c>
      <c r="B51" s="456"/>
      <c r="C51" s="1378"/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9"/>
      <c r="P51" s="341"/>
      <c r="Q51" s="342"/>
      <c r="R51" s="1378"/>
      <c r="S51" s="1373"/>
      <c r="T51" s="1373"/>
      <c r="U51" s="1373"/>
      <c r="V51" s="1373"/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1373"/>
      <c r="AJ51" s="805"/>
      <c r="AK51" s="1595"/>
      <c r="AL51" s="1596"/>
      <c r="AM51" s="1596"/>
      <c r="AN51" s="1596"/>
      <c r="AO51" s="1597"/>
      <c r="AP51" s="1598"/>
      <c r="AQ51" s="1596"/>
      <c r="AR51" s="1596"/>
      <c r="AS51" s="1596"/>
      <c r="AT51" s="1599"/>
      <c r="AU51" s="1600"/>
      <c r="AV51" s="1601"/>
      <c r="AW51" s="1602"/>
      <c r="AZ51" s="324"/>
    </row>
    <row r="52" spans="1:52" ht="25.05" customHeight="1" x14ac:dyDescent="0.45">
      <c r="A52" s="1569">
        <f t="shared" si="0"/>
        <v>31</v>
      </c>
      <c r="B52" s="456"/>
      <c r="C52" s="1378"/>
      <c r="D52" s="1373"/>
      <c r="E52" s="1373"/>
      <c r="F52" s="1373"/>
      <c r="G52" s="1373"/>
      <c r="H52" s="1373"/>
      <c r="I52" s="1373"/>
      <c r="J52" s="1373"/>
      <c r="K52" s="1373"/>
      <c r="L52" s="1373"/>
      <c r="M52" s="1373"/>
      <c r="N52" s="1373"/>
      <c r="O52" s="1379"/>
      <c r="P52" s="341"/>
      <c r="Q52" s="342"/>
      <c r="R52" s="1378"/>
      <c r="S52" s="1373"/>
      <c r="T52" s="1373"/>
      <c r="U52" s="1373"/>
      <c r="V52" s="1373"/>
      <c r="W52" s="1373"/>
      <c r="X52" s="1373"/>
      <c r="Y52" s="1373"/>
      <c r="Z52" s="1373"/>
      <c r="AA52" s="1373"/>
      <c r="AB52" s="1373"/>
      <c r="AC52" s="1373"/>
      <c r="AD52" s="1373"/>
      <c r="AE52" s="1373"/>
      <c r="AF52" s="1373"/>
      <c r="AG52" s="1373"/>
      <c r="AH52" s="1373"/>
      <c r="AI52" s="1373"/>
      <c r="AJ52" s="805"/>
      <c r="AK52" s="1595"/>
      <c r="AL52" s="1596"/>
      <c r="AM52" s="1596"/>
      <c r="AN52" s="1596"/>
      <c r="AO52" s="1597"/>
      <c r="AP52" s="1598"/>
      <c r="AQ52" s="1596"/>
      <c r="AR52" s="1596"/>
      <c r="AS52" s="1596"/>
      <c r="AT52" s="1599"/>
      <c r="AU52" s="1600"/>
      <c r="AV52" s="1601"/>
      <c r="AW52" s="1602"/>
      <c r="AZ52" s="324"/>
    </row>
    <row r="53" spans="1:52" ht="25.05" customHeight="1" x14ac:dyDescent="0.45">
      <c r="A53" s="1569">
        <f t="shared" si="0"/>
        <v>32</v>
      </c>
      <c r="B53" s="456"/>
      <c r="C53" s="1378"/>
      <c r="D53" s="1373"/>
      <c r="E53" s="1373"/>
      <c r="F53" s="1373"/>
      <c r="G53" s="1373"/>
      <c r="H53" s="1373"/>
      <c r="I53" s="1373"/>
      <c r="J53" s="1373"/>
      <c r="K53" s="1373"/>
      <c r="L53" s="1373"/>
      <c r="M53" s="1373"/>
      <c r="N53" s="1373"/>
      <c r="O53" s="1379"/>
      <c r="P53" s="341"/>
      <c r="Q53" s="342"/>
      <c r="R53" s="1378"/>
      <c r="S53" s="1373"/>
      <c r="T53" s="1373"/>
      <c r="U53" s="1373"/>
      <c r="V53" s="1373"/>
      <c r="W53" s="1373"/>
      <c r="X53" s="1373"/>
      <c r="Y53" s="1373"/>
      <c r="Z53" s="1373"/>
      <c r="AA53" s="1373"/>
      <c r="AB53" s="1373"/>
      <c r="AC53" s="1373"/>
      <c r="AD53" s="1373"/>
      <c r="AE53" s="1373"/>
      <c r="AF53" s="1373"/>
      <c r="AG53" s="1373"/>
      <c r="AH53" s="1373"/>
      <c r="AI53" s="1373"/>
      <c r="AJ53" s="805"/>
      <c r="AK53" s="1595"/>
      <c r="AL53" s="1596"/>
      <c r="AM53" s="1596"/>
      <c r="AN53" s="1596"/>
      <c r="AO53" s="1597"/>
      <c r="AP53" s="1598"/>
      <c r="AQ53" s="1596"/>
      <c r="AR53" s="1596"/>
      <c r="AS53" s="1596"/>
      <c r="AT53" s="1599"/>
      <c r="AU53" s="1600"/>
      <c r="AV53" s="1601"/>
      <c r="AW53" s="1602"/>
      <c r="AZ53" s="324"/>
    </row>
    <row r="54" spans="1:52" ht="25.05" customHeight="1" x14ac:dyDescent="0.45">
      <c r="A54" s="1569">
        <f t="shared" si="0"/>
        <v>33</v>
      </c>
      <c r="B54" s="456"/>
      <c r="C54" s="1378"/>
      <c r="D54" s="1373"/>
      <c r="E54" s="1373"/>
      <c r="F54" s="1373"/>
      <c r="G54" s="1373"/>
      <c r="H54" s="1373"/>
      <c r="I54" s="1373"/>
      <c r="J54" s="1373"/>
      <c r="K54" s="1373"/>
      <c r="L54" s="1373"/>
      <c r="M54" s="1373"/>
      <c r="N54" s="1373"/>
      <c r="O54" s="1379"/>
      <c r="P54" s="341"/>
      <c r="Q54" s="342"/>
      <c r="R54" s="1378"/>
      <c r="S54" s="1373"/>
      <c r="T54" s="1373"/>
      <c r="U54" s="1373"/>
      <c r="V54" s="1373"/>
      <c r="W54" s="1373"/>
      <c r="X54" s="1373"/>
      <c r="Y54" s="1373"/>
      <c r="Z54" s="1373"/>
      <c r="AA54" s="1373"/>
      <c r="AB54" s="1373"/>
      <c r="AC54" s="1373"/>
      <c r="AD54" s="1373"/>
      <c r="AE54" s="1373"/>
      <c r="AF54" s="1373"/>
      <c r="AG54" s="1373"/>
      <c r="AH54" s="1373"/>
      <c r="AI54" s="1373"/>
      <c r="AJ54" s="805"/>
      <c r="AK54" s="1595"/>
      <c r="AL54" s="1596"/>
      <c r="AM54" s="1596"/>
      <c r="AN54" s="1596"/>
      <c r="AO54" s="1597"/>
      <c r="AP54" s="1598"/>
      <c r="AQ54" s="1596"/>
      <c r="AR54" s="1596"/>
      <c r="AS54" s="1596"/>
      <c r="AT54" s="1599"/>
      <c r="AU54" s="1600"/>
      <c r="AV54" s="1601"/>
      <c r="AW54" s="1602"/>
      <c r="AZ54" s="324"/>
    </row>
    <row r="55" spans="1:52" ht="25.05" customHeight="1" x14ac:dyDescent="0.45">
      <c r="A55" s="1569">
        <f t="shared" si="0"/>
        <v>34</v>
      </c>
      <c r="B55" s="456"/>
      <c r="C55" s="1378"/>
      <c r="D55" s="1373"/>
      <c r="E55" s="1373"/>
      <c r="F55" s="1373"/>
      <c r="G55" s="1373"/>
      <c r="H55" s="1373"/>
      <c r="I55" s="1373"/>
      <c r="J55" s="1373"/>
      <c r="K55" s="1373"/>
      <c r="L55" s="1373"/>
      <c r="M55" s="1373"/>
      <c r="N55" s="1373"/>
      <c r="O55" s="1379"/>
      <c r="P55" s="341"/>
      <c r="Q55" s="342"/>
      <c r="R55" s="1378"/>
      <c r="S55" s="1373"/>
      <c r="T55" s="1373"/>
      <c r="U55" s="1373"/>
      <c r="V55" s="1373"/>
      <c r="W55" s="1373"/>
      <c r="X55" s="1373"/>
      <c r="Y55" s="1373"/>
      <c r="Z55" s="1373"/>
      <c r="AA55" s="1373"/>
      <c r="AB55" s="1373"/>
      <c r="AC55" s="1373"/>
      <c r="AD55" s="1373"/>
      <c r="AE55" s="1373"/>
      <c r="AF55" s="1373"/>
      <c r="AG55" s="1373"/>
      <c r="AH55" s="1373"/>
      <c r="AI55" s="1373"/>
      <c r="AJ55" s="805"/>
      <c r="AK55" s="1595"/>
      <c r="AL55" s="1596"/>
      <c r="AM55" s="1596"/>
      <c r="AN55" s="1596"/>
      <c r="AO55" s="1597"/>
      <c r="AP55" s="1598"/>
      <c r="AQ55" s="1596"/>
      <c r="AR55" s="1596"/>
      <c r="AS55" s="1596"/>
      <c r="AT55" s="1599"/>
      <c r="AU55" s="1600"/>
      <c r="AV55" s="1601"/>
      <c r="AW55" s="1602"/>
      <c r="AZ55" s="324"/>
    </row>
    <row r="56" spans="1:52" ht="25.05" customHeight="1" x14ac:dyDescent="0.45">
      <c r="A56" s="1569">
        <f t="shared" si="0"/>
        <v>35</v>
      </c>
      <c r="B56" s="456"/>
      <c r="C56" s="1378"/>
      <c r="D56" s="1373"/>
      <c r="E56" s="1373"/>
      <c r="F56" s="1373"/>
      <c r="G56" s="1373"/>
      <c r="H56" s="1373"/>
      <c r="I56" s="1373"/>
      <c r="J56" s="1373"/>
      <c r="K56" s="1373"/>
      <c r="L56" s="1373"/>
      <c r="M56" s="1373"/>
      <c r="N56" s="1373"/>
      <c r="O56" s="1379"/>
      <c r="P56" s="341"/>
      <c r="Q56" s="342"/>
      <c r="R56" s="1378"/>
      <c r="S56" s="1373"/>
      <c r="T56" s="1373"/>
      <c r="U56" s="1373"/>
      <c r="V56" s="1373"/>
      <c r="W56" s="1373"/>
      <c r="X56" s="1373"/>
      <c r="Y56" s="1373"/>
      <c r="Z56" s="1373"/>
      <c r="AA56" s="1373"/>
      <c r="AB56" s="1373"/>
      <c r="AC56" s="1373"/>
      <c r="AD56" s="1373"/>
      <c r="AE56" s="1373"/>
      <c r="AF56" s="1373"/>
      <c r="AG56" s="1373"/>
      <c r="AH56" s="1373"/>
      <c r="AI56" s="1373"/>
      <c r="AJ56" s="805"/>
      <c r="AK56" s="1595"/>
      <c r="AL56" s="1596"/>
      <c r="AM56" s="1596"/>
      <c r="AN56" s="1596"/>
      <c r="AO56" s="1597"/>
      <c r="AP56" s="1598"/>
      <c r="AQ56" s="1596"/>
      <c r="AR56" s="1596"/>
      <c r="AS56" s="1596"/>
      <c r="AT56" s="1599"/>
      <c r="AU56" s="1600"/>
      <c r="AV56" s="1601"/>
      <c r="AW56" s="1602"/>
      <c r="AZ56" s="324"/>
    </row>
    <row r="57" spans="1:52" ht="25.05" customHeight="1" x14ac:dyDescent="0.45">
      <c r="A57" s="1569">
        <f t="shared" si="0"/>
        <v>36</v>
      </c>
      <c r="B57" s="456"/>
      <c r="C57" s="1378"/>
      <c r="D57" s="1373"/>
      <c r="E57" s="1373"/>
      <c r="F57" s="1373"/>
      <c r="G57" s="1373"/>
      <c r="H57" s="1373"/>
      <c r="I57" s="1373"/>
      <c r="J57" s="1373"/>
      <c r="K57" s="1373"/>
      <c r="L57" s="1373"/>
      <c r="M57" s="1373"/>
      <c r="N57" s="1373"/>
      <c r="O57" s="1379"/>
      <c r="P57" s="341"/>
      <c r="Q57" s="342"/>
      <c r="R57" s="1378"/>
      <c r="S57" s="1373"/>
      <c r="T57" s="1373"/>
      <c r="U57" s="1373"/>
      <c r="V57" s="1373"/>
      <c r="W57" s="1373"/>
      <c r="X57" s="1373"/>
      <c r="Y57" s="1373"/>
      <c r="Z57" s="1373"/>
      <c r="AA57" s="1373"/>
      <c r="AB57" s="1373"/>
      <c r="AC57" s="1373"/>
      <c r="AD57" s="1373"/>
      <c r="AE57" s="1373"/>
      <c r="AF57" s="1373"/>
      <c r="AG57" s="1373"/>
      <c r="AH57" s="1373"/>
      <c r="AI57" s="1373"/>
      <c r="AJ57" s="805"/>
      <c r="AK57" s="1595"/>
      <c r="AL57" s="1596"/>
      <c r="AM57" s="1596"/>
      <c r="AN57" s="1596"/>
      <c r="AO57" s="1597"/>
      <c r="AP57" s="1598"/>
      <c r="AQ57" s="1596"/>
      <c r="AR57" s="1596"/>
      <c r="AS57" s="1596"/>
      <c r="AT57" s="1599"/>
      <c r="AU57" s="1600"/>
      <c r="AV57" s="1601"/>
      <c r="AW57" s="1602"/>
      <c r="AZ57" s="324"/>
    </row>
    <row r="58" spans="1:52" ht="25.05" customHeight="1" x14ac:dyDescent="0.45">
      <c r="A58" s="1569">
        <f t="shared" si="0"/>
        <v>37</v>
      </c>
      <c r="B58" s="456"/>
      <c r="C58" s="1378"/>
      <c r="D58" s="1373"/>
      <c r="E58" s="1373"/>
      <c r="F58" s="1373"/>
      <c r="G58" s="1373"/>
      <c r="H58" s="1373"/>
      <c r="I58" s="1373"/>
      <c r="J58" s="1373"/>
      <c r="K58" s="1373"/>
      <c r="L58" s="1373"/>
      <c r="M58" s="1373"/>
      <c r="N58" s="1373"/>
      <c r="O58" s="1379"/>
      <c r="P58" s="341"/>
      <c r="Q58" s="342"/>
      <c r="R58" s="1378"/>
      <c r="S58" s="1373"/>
      <c r="T58" s="1373"/>
      <c r="U58" s="1373"/>
      <c r="V58" s="1373"/>
      <c r="W58" s="1373"/>
      <c r="X58" s="1373"/>
      <c r="Y58" s="1373"/>
      <c r="Z58" s="1373"/>
      <c r="AA58" s="1373"/>
      <c r="AB58" s="1373"/>
      <c r="AC58" s="1373"/>
      <c r="AD58" s="1373"/>
      <c r="AE58" s="1373"/>
      <c r="AF58" s="1373"/>
      <c r="AG58" s="1373"/>
      <c r="AH58" s="1373"/>
      <c r="AI58" s="1373"/>
      <c r="AJ58" s="805"/>
      <c r="AK58" s="1595"/>
      <c r="AL58" s="1596"/>
      <c r="AM58" s="1596"/>
      <c r="AN58" s="1596"/>
      <c r="AO58" s="1597"/>
      <c r="AP58" s="1598"/>
      <c r="AQ58" s="1596"/>
      <c r="AR58" s="1596"/>
      <c r="AS58" s="1596"/>
      <c r="AT58" s="1599"/>
      <c r="AU58" s="1600"/>
      <c r="AV58" s="1601"/>
      <c r="AW58" s="1602"/>
      <c r="AZ58" s="324"/>
    </row>
    <row r="59" spans="1:52" ht="25.05" customHeight="1" x14ac:dyDescent="0.45">
      <c r="A59" s="1569">
        <f t="shared" si="0"/>
        <v>38</v>
      </c>
      <c r="B59" s="456"/>
      <c r="C59" s="1378"/>
      <c r="D59" s="1373"/>
      <c r="E59" s="1373"/>
      <c r="F59" s="1373"/>
      <c r="G59" s="1373"/>
      <c r="H59" s="1373"/>
      <c r="I59" s="1373"/>
      <c r="J59" s="1373"/>
      <c r="K59" s="1373"/>
      <c r="L59" s="1373"/>
      <c r="M59" s="1373"/>
      <c r="N59" s="1373"/>
      <c r="O59" s="1379"/>
      <c r="P59" s="341"/>
      <c r="Q59" s="342"/>
      <c r="R59" s="1378"/>
      <c r="S59" s="1373"/>
      <c r="T59" s="1373"/>
      <c r="U59" s="1373"/>
      <c r="V59" s="1373"/>
      <c r="W59" s="1373"/>
      <c r="X59" s="1373"/>
      <c r="Y59" s="1373"/>
      <c r="Z59" s="1373"/>
      <c r="AA59" s="1373"/>
      <c r="AB59" s="1373"/>
      <c r="AC59" s="1373"/>
      <c r="AD59" s="1373"/>
      <c r="AE59" s="1373"/>
      <c r="AF59" s="1373"/>
      <c r="AG59" s="1373"/>
      <c r="AH59" s="1373"/>
      <c r="AI59" s="1373"/>
      <c r="AJ59" s="805"/>
      <c r="AK59" s="1595"/>
      <c r="AL59" s="1596"/>
      <c r="AM59" s="1596"/>
      <c r="AN59" s="1596"/>
      <c r="AO59" s="1597"/>
      <c r="AP59" s="1598"/>
      <c r="AQ59" s="1596"/>
      <c r="AR59" s="1596"/>
      <c r="AS59" s="1596"/>
      <c r="AT59" s="1599"/>
      <c r="AU59" s="1600"/>
      <c r="AV59" s="1601"/>
      <c r="AW59" s="1602"/>
      <c r="AZ59" s="324"/>
    </row>
    <row r="60" spans="1:52" ht="25.05" customHeight="1" x14ac:dyDescent="0.45">
      <c r="A60" s="1569">
        <f t="shared" si="0"/>
        <v>39</v>
      </c>
      <c r="B60" s="456"/>
      <c r="C60" s="1378"/>
      <c r="D60" s="1373"/>
      <c r="E60" s="1373"/>
      <c r="F60" s="1373"/>
      <c r="G60" s="1373"/>
      <c r="H60" s="1373"/>
      <c r="I60" s="1373"/>
      <c r="J60" s="1373"/>
      <c r="K60" s="1373"/>
      <c r="L60" s="1373"/>
      <c r="M60" s="1373"/>
      <c r="N60" s="1373"/>
      <c r="O60" s="1379"/>
      <c r="P60" s="341"/>
      <c r="Q60" s="342"/>
      <c r="R60" s="1378"/>
      <c r="S60" s="1373"/>
      <c r="T60" s="1373"/>
      <c r="U60" s="1373"/>
      <c r="V60" s="1373"/>
      <c r="W60" s="1373"/>
      <c r="X60" s="1373"/>
      <c r="Y60" s="1373"/>
      <c r="Z60" s="1373"/>
      <c r="AA60" s="1373"/>
      <c r="AB60" s="1373"/>
      <c r="AC60" s="1373"/>
      <c r="AD60" s="1373"/>
      <c r="AE60" s="1373"/>
      <c r="AF60" s="1373"/>
      <c r="AG60" s="1373"/>
      <c r="AH60" s="1373"/>
      <c r="AI60" s="1373"/>
      <c r="AJ60" s="805"/>
      <c r="AK60" s="1595"/>
      <c r="AL60" s="1596"/>
      <c r="AM60" s="1596"/>
      <c r="AN60" s="1596"/>
      <c r="AO60" s="1597"/>
      <c r="AP60" s="1598"/>
      <c r="AQ60" s="1596"/>
      <c r="AR60" s="1596"/>
      <c r="AS60" s="1596"/>
      <c r="AT60" s="1599"/>
      <c r="AU60" s="1600"/>
      <c r="AV60" s="1601"/>
      <c r="AW60" s="1602"/>
      <c r="AZ60" s="324"/>
    </row>
    <row r="61" spans="1:52" ht="25.05" customHeight="1" x14ac:dyDescent="0.45">
      <c r="A61" s="1569">
        <f t="shared" si="0"/>
        <v>40</v>
      </c>
      <c r="B61" s="456"/>
      <c r="C61" s="1378"/>
      <c r="D61" s="1373"/>
      <c r="E61" s="1373"/>
      <c r="F61" s="1373"/>
      <c r="G61" s="1373"/>
      <c r="H61" s="1373"/>
      <c r="I61" s="1373"/>
      <c r="J61" s="1373"/>
      <c r="K61" s="1373"/>
      <c r="L61" s="1373"/>
      <c r="M61" s="1373"/>
      <c r="N61" s="1373"/>
      <c r="O61" s="1379"/>
      <c r="P61" s="341"/>
      <c r="Q61" s="342"/>
      <c r="R61" s="1378"/>
      <c r="S61" s="1373"/>
      <c r="T61" s="1373"/>
      <c r="U61" s="1373"/>
      <c r="V61" s="1373"/>
      <c r="W61" s="1373"/>
      <c r="X61" s="1373"/>
      <c r="Y61" s="1373"/>
      <c r="Z61" s="1373"/>
      <c r="AA61" s="1373"/>
      <c r="AB61" s="1373"/>
      <c r="AC61" s="1373"/>
      <c r="AD61" s="1373"/>
      <c r="AE61" s="1373"/>
      <c r="AF61" s="1373"/>
      <c r="AG61" s="1373"/>
      <c r="AH61" s="1373"/>
      <c r="AI61" s="1373"/>
      <c r="AJ61" s="805"/>
      <c r="AK61" s="1595"/>
      <c r="AL61" s="1596"/>
      <c r="AM61" s="1596"/>
      <c r="AN61" s="1596"/>
      <c r="AO61" s="1597"/>
      <c r="AP61" s="1598"/>
      <c r="AQ61" s="1596"/>
      <c r="AR61" s="1596"/>
      <c r="AS61" s="1596"/>
      <c r="AT61" s="1599"/>
      <c r="AU61" s="1600"/>
      <c r="AV61" s="1601"/>
      <c r="AW61" s="1602"/>
      <c r="AZ61" s="324"/>
    </row>
    <row r="62" spans="1:52" ht="25.05" customHeight="1" x14ac:dyDescent="0.45">
      <c r="A62" s="1569">
        <f t="shared" si="0"/>
        <v>41</v>
      </c>
      <c r="B62" s="456"/>
      <c r="C62" s="1378"/>
      <c r="D62" s="1373"/>
      <c r="E62" s="1373"/>
      <c r="F62" s="1373"/>
      <c r="G62" s="1373"/>
      <c r="H62" s="1373"/>
      <c r="I62" s="1373"/>
      <c r="J62" s="1373"/>
      <c r="K62" s="1373"/>
      <c r="L62" s="1373"/>
      <c r="M62" s="1373"/>
      <c r="N62" s="1373"/>
      <c r="O62" s="1379"/>
      <c r="P62" s="341"/>
      <c r="Q62" s="342"/>
      <c r="R62" s="1378"/>
      <c r="S62" s="1373"/>
      <c r="T62" s="1373"/>
      <c r="U62" s="1373"/>
      <c r="V62" s="1373"/>
      <c r="W62" s="1373"/>
      <c r="X62" s="1373"/>
      <c r="Y62" s="1373"/>
      <c r="Z62" s="1373"/>
      <c r="AA62" s="1373"/>
      <c r="AB62" s="1373"/>
      <c r="AC62" s="1373"/>
      <c r="AD62" s="1373"/>
      <c r="AE62" s="1373"/>
      <c r="AF62" s="1373"/>
      <c r="AG62" s="1373"/>
      <c r="AH62" s="1373"/>
      <c r="AI62" s="1373"/>
      <c r="AJ62" s="805"/>
      <c r="AK62" s="1595"/>
      <c r="AL62" s="1596"/>
      <c r="AM62" s="1596"/>
      <c r="AN62" s="1596"/>
      <c r="AO62" s="1597"/>
      <c r="AP62" s="1598"/>
      <c r="AQ62" s="1596"/>
      <c r="AR62" s="1596"/>
      <c r="AS62" s="1596"/>
      <c r="AT62" s="1599"/>
      <c r="AU62" s="1600"/>
      <c r="AV62" s="1601"/>
      <c r="AW62" s="1602"/>
      <c r="AZ62" s="324"/>
    </row>
    <row r="63" spans="1:52" ht="25.05" customHeight="1" x14ac:dyDescent="0.45">
      <c r="A63" s="1569">
        <f t="shared" si="0"/>
        <v>42</v>
      </c>
      <c r="B63" s="456"/>
      <c r="C63" s="1378"/>
      <c r="D63" s="1373"/>
      <c r="E63" s="1373"/>
      <c r="F63" s="1373"/>
      <c r="G63" s="1373"/>
      <c r="H63" s="1373"/>
      <c r="I63" s="1373"/>
      <c r="J63" s="1373"/>
      <c r="K63" s="1373"/>
      <c r="L63" s="1373"/>
      <c r="M63" s="1373"/>
      <c r="N63" s="1373"/>
      <c r="O63" s="1379"/>
      <c r="P63" s="341"/>
      <c r="Q63" s="342"/>
      <c r="R63" s="1378"/>
      <c r="S63" s="1373"/>
      <c r="T63" s="1373"/>
      <c r="U63" s="1373"/>
      <c r="V63" s="1373"/>
      <c r="W63" s="1373"/>
      <c r="X63" s="1373"/>
      <c r="Y63" s="1373"/>
      <c r="Z63" s="1373"/>
      <c r="AA63" s="1373"/>
      <c r="AB63" s="1373"/>
      <c r="AC63" s="1373"/>
      <c r="AD63" s="1373"/>
      <c r="AE63" s="1373"/>
      <c r="AF63" s="1373"/>
      <c r="AG63" s="1373"/>
      <c r="AH63" s="1373"/>
      <c r="AI63" s="1373"/>
      <c r="AJ63" s="805"/>
      <c r="AK63" s="1595"/>
      <c r="AL63" s="1596"/>
      <c r="AM63" s="1596"/>
      <c r="AN63" s="1596"/>
      <c r="AO63" s="1597"/>
      <c r="AP63" s="1598"/>
      <c r="AQ63" s="1596"/>
      <c r="AR63" s="1596"/>
      <c r="AS63" s="1596"/>
      <c r="AT63" s="1599"/>
      <c r="AU63" s="1600"/>
      <c r="AV63" s="1601"/>
      <c r="AW63" s="1602"/>
      <c r="AZ63" s="324"/>
    </row>
    <row r="64" spans="1:52" ht="25.05" customHeight="1" x14ac:dyDescent="0.45">
      <c r="A64" s="1569">
        <f t="shared" si="0"/>
        <v>43</v>
      </c>
      <c r="B64" s="456"/>
      <c r="C64" s="1378"/>
      <c r="D64" s="1373"/>
      <c r="E64" s="1373"/>
      <c r="F64" s="1373"/>
      <c r="G64" s="1373"/>
      <c r="H64" s="1373"/>
      <c r="I64" s="1373"/>
      <c r="J64" s="1373"/>
      <c r="K64" s="1373"/>
      <c r="L64" s="1373"/>
      <c r="M64" s="1373"/>
      <c r="N64" s="1373"/>
      <c r="O64" s="1379"/>
      <c r="P64" s="341"/>
      <c r="Q64" s="342"/>
      <c r="R64" s="1378"/>
      <c r="S64" s="1373"/>
      <c r="T64" s="1373"/>
      <c r="U64" s="1373"/>
      <c r="V64" s="1373"/>
      <c r="W64" s="1373"/>
      <c r="X64" s="1373"/>
      <c r="Y64" s="1373"/>
      <c r="Z64" s="1373"/>
      <c r="AA64" s="1373"/>
      <c r="AB64" s="1373"/>
      <c r="AC64" s="1373"/>
      <c r="AD64" s="1373"/>
      <c r="AE64" s="1373"/>
      <c r="AF64" s="1373"/>
      <c r="AG64" s="1373"/>
      <c r="AH64" s="1373"/>
      <c r="AI64" s="1373"/>
      <c r="AJ64" s="805"/>
      <c r="AK64" s="1595"/>
      <c r="AL64" s="1596"/>
      <c r="AM64" s="1596"/>
      <c r="AN64" s="1596"/>
      <c r="AO64" s="1597"/>
      <c r="AP64" s="1598"/>
      <c r="AQ64" s="1596"/>
      <c r="AR64" s="1596"/>
      <c r="AS64" s="1596"/>
      <c r="AT64" s="1599"/>
      <c r="AU64" s="1600"/>
      <c r="AV64" s="1601"/>
      <c r="AW64" s="1602"/>
      <c r="AZ64" s="324"/>
    </row>
    <row r="65" spans="1:52" ht="25.05" customHeight="1" x14ac:dyDescent="0.45">
      <c r="A65" s="1569">
        <f t="shared" si="0"/>
        <v>44</v>
      </c>
      <c r="B65" s="456"/>
      <c r="C65" s="1378"/>
      <c r="D65" s="1373"/>
      <c r="E65" s="1373"/>
      <c r="F65" s="1373"/>
      <c r="G65" s="1373"/>
      <c r="H65" s="1373"/>
      <c r="I65" s="1373"/>
      <c r="J65" s="1373"/>
      <c r="K65" s="1373"/>
      <c r="L65" s="1373"/>
      <c r="M65" s="1373"/>
      <c r="N65" s="1373"/>
      <c r="O65" s="1379"/>
      <c r="P65" s="341"/>
      <c r="Q65" s="342"/>
      <c r="R65" s="1378"/>
      <c r="S65" s="1373"/>
      <c r="T65" s="1373"/>
      <c r="U65" s="1373"/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805"/>
      <c r="AK65" s="1595"/>
      <c r="AL65" s="1596"/>
      <c r="AM65" s="1596"/>
      <c r="AN65" s="1596"/>
      <c r="AO65" s="1597"/>
      <c r="AP65" s="1598"/>
      <c r="AQ65" s="1596"/>
      <c r="AR65" s="1596"/>
      <c r="AS65" s="1596"/>
      <c r="AT65" s="1599"/>
      <c r="AU65" s="1600"/>
      <c r="AV65" s="1601"/>
      <c r="AW65" s="1602"/>
      <c r="AZ65" s="324"/>
    </row>
    <row r="66" spans="1:52" ht="25.05" customHeight="1" x14ac:dyDescent="0.45">
      <c r="A66" s="1569">
        <f t="shared" si="0"/>
        <v>45</v>
      </c>
      <c r="B66" s="456"/>
      <c r="C66" s="1378"/>
      <c r="D66" s="1373"/>
      <c r="E66" s="1373"/>
      <c r="F66" s="1373"/>
      <c r="G66" s="1373"/>
      <c r="H66" s="1373"/>
      <c r="I66" s="1373"/>
      <c r="J66" s="1373"/>
      <c r="K66" s="1373"/>
      <c r="L66" s="1373"/>
      <c r="M66" s="1373"/>
      <c r="N66" s="1373"/>
      <c r="O66" s="1379"/>
      <c r="P66" s="341"/>
      <c r="Q66" s="342"/>
      <c r="R66" s="1378"/>
      <c r="S66" s="1373"/>
      <c r="T66" s="1373"/>
      <c r="U66" s="1373"/>
      <c r="V66" s="1373"/>
      <c r="W66" s="1373"/>
      <c r="X66" s="1373"/>
      <c r="Y66" s="1373"/>
      <c r="Z66" s="1373"/>
      <c r="AA66" s="1373"/>
      <c r="AB66" s="1373"/>
      <c r="AC66" s="1373"/>
      <c r="AD66" s="1373"/>
      <c r="AE66" s="1373"/>
      <c r="AF66" s="1373"/>
      <c r="AG66" s="1373"/>
      <c r="AH66" s="1373"/>
      <c r="AI66" s="1373"/>
      <c r="AJ66" s="805"/>
      <c r="AK66" s="1595"/>
      <c r="AL66" s="1596"/>
      <c r="AM66" s="1596"/>
      <c r="AN66" s="1596"/>
      <c r="AO66" s="1597"/>
      <c r="AP66" s="1598"/>
      <c r="AQ66" s="1596"/>
      <c r="AR66" s="1596"/>
      <c r="AS66" s="1596"/>
      <c r="AT66" s="1599"/>
      <c r="AU66" s="1600"/>
      <c r="AV66" s="1601"/>
      <c r="AW66" s="1602"/>
      <c r="AZ66" s="324"/>
    </row>
    <row r="67" spans="1:52" ht="25.05" customHeight="1" x14ac:dyDescent="0.45">
      <c r="A67" s="1569">
        <f t="shared" si="0"/>
        <v>46</v>
      </c>
      <c r="B67" s="456"/>
      <c r="C67" s="1378"/>
      <c r="D67" s="1373"/>
      <c r="E67" s="1373"/>
      <c r="F67" s="1373"/>
      <c r="G67" s="1373"/>
      <c r="H67" s="1373"/>
      <c r="I67" s="1373"/>
      <c r="J67" s="1373"/>
      <c r="K67" s="1373"/>
      <c r="L67" s="1373"/>
      <c r="M67" s="1373"/>
      <c r="N67" s="1373"/>
      <c r="O67" s="1379"/>
      <c r="P67" s="341"/>
      <c r="Q67" s="342"/>
      <c r="R67" s="1378"/>
      <c r="S67" s="1373"/>
      <c r="T67" s="1373"/>
      <c r="U67" s="1373"/>
      <c r="V67" s="1373"/>
      <c r="W67" s="1373"/>
      <c r="X67" s="1373"/>
      <c r="Y67" s="1373"/>
      <c r="Z67" s="1373"/>
      <c r="AA67" s="1373"/>
      <c r="AB67" s="1373"/>
      <c r="AC67" s="1373"/>
      <c r="AD67" s="1373"/>
      <c r="AE67" s="1373"/>
      <c r="AF67" s="1373"/>
      <c r="AG67" s="1373"/>
      <c r="AH67" s="1373"/>
      <c r="AI67" s="1373"/>
      <c r="AJ67" s="805"/>
      <c r="AK67" s="1595"/>
      <c r="AL67" s="1596"/>
      <c r="AM67" s="1596"/>
      <c r="AN67" s="1596"/>
      <c r="AO67" s="1597"/>
      <c r="AP67" s="1598"/>
      <c r="AQ67" s="1596"/>
      <c r="AR67" s="1596"/>
      <c r="AS67" s="1596"/>
      <c r="AT67" s="1599"/>
      <c r="AU67" s="1600"/>
      <c r="AV67" s="1601"/>
      <c r="AW67" s="1602"/>
      <c r="AZ67" s="324"/>
    </row>
    <row r="68" spans="1:52" ht="25.05" customHeight="1" x14ac:dyDescent="0.45">
      <c r="A68" s="1569">
        <f t="shared" si="0"/>
        <v>47</v>
      </c>
      <c r="B68" s="456"/>
      <c r="C68" s="1378"/>
      <c r="D68" s="1373"/>
      <c r="E68" s="1373"/>
      <c r="F68" s="1373"/>
      <c r="G68" s="1373"/>
      <c r="H68" s="1373"/>
      <c r="I68" s="1373"/>
      <c r="J68" s="1373"/>
      <c r="K68" s="1373"/>
      <c r="L68" s="1373"/>
      <c r="M68" s="1373"/>
      <c r="N68" s="1373"/>
      <c r="O68" s="1379"/>
      <c r="P68" s="341"/>
      <c r="Q68" s="342"/>
      <c r="R68" s="1378"/>
      <c r="S68" s="1373"/>
      <c r="T68" s="1373"/>
      <c r="U68" s="1373"/>
      <c r="V68" s="1373"/>
      <c r="W68" s="1373"/>
      <c r="X68" s="1373"/>
      <c r="Y68" s="1373"/>
      <c r="Z68" s="1373"/>
      <c r="AA68" s="1373"/>
      <c r="AB68" s="1373"/>
      <c r="AC68" s="1373"/>
      <c r="AD68" s="1373"/>
      <c r="AE68" s="1373"/>
      <c r="AF68" s="1373"/>
      <c r="AG68" s="1373"/>
      <c r="AH68" s="1373"/>
      <c r="AI68" s="1373"/>
      <c r="AJ68" s="805"/>
      <c r="AK68" s="1595"/>
      <c r="AL68" s="1596"/>
      <c r="AM68" s="1596"/>
      <c r="AN68" s="1596"/>
      <c r="AO68" s="1597"/>
      <c r="AP68" s="1598"/>
      <c r="AQ68" s="1596"/>
      <c r="AR68" s="1596"/>
      <c r="AS68" s="1596"/>
      <c r="AT68" s="1599"/>
      <c r="AU68" s="1600"/>
      <c r="AV68" s="1601"/>
      <c r="AW68" s="1602"/>
      <c r="AZ68" s="324"/>
    </row>
    <row r="69" spans="1:52" ht="25.05" customHeight="1" x14ac:dyDescent="0.45">
      <c r="A69" s="1569">
        <f t="shared" si="0"/>
        <v>48</v>
      </c>
      <c r="B69" s="456"/>
      <c r="C69" s="1378"/>
      <c r="D69" s="1373"/>
      <c r="E69" s="1373"/>
      <c r="F69" s="1373"/>
      <c r="G69" s="1373"/>
      <c r="H69" s="1373"/>
      <c r="I69" s="1373"/>
      <c r="J69" s="1373"/>
      <c r="K69" s="1373"/>
      <c r="L69" s="1373"/>
      <c r="M69" s="1373"/>
      <c r="N69" s="1373"/>
      <c r="O69" s="1379"/>
      <c r="P69" s="341"/>
      <c r="Q69" s="342"/>
      <c r="R69" s="1378"/>
      <c r="S69" s="1373"/>
      <c r="T69" s="1373"/>
      <c r="U69" s="1373"/>
      <c r="V69" s="1373"/>
      <c r="W69" s="1373"/>
      <c r="X69" s="1373"/>
      <c r="Y69" s="1373"/>
      <c r="Z69" s="1373"/>
      <c r="AA69" s="1373"/>
      <c r="AB69" s="1373"/>
      <c r="AC69" s="1373"/>
      <c r="AD69" s="1373"/>
      <c r="AE69" s="1373"/>
      <c r="AF69" s="1373"/>
      <c r="AG69" s="1373"/>
      <c r="AH69" s="1373"/>
      <c r="AI69" s="1373"/>
      <c r="AJ69" s="805"/>
      <c r="AK69" s="1595"/>
      <c r="AL69" s="1596"/>
      <c r="AM69" s="1596"/>
      <c r="AN69" s="1596"/>
      <c r="AO69" s="1597"/>
      <c r="AP69" s="1598"/>
      <c r="AQ69" s="1596"/>
      <c r="AR69" s="1596"/>
      <c r="AS69" s="1596"/>
      <c r="AT69" s="1599"/>
      <c r="AU69" s="1600"/>
      <c r="AV69" s="1601"/>
      <c r="AW69" s="1602"/>
      <c r="AZ69" s="324"/>
    </row>
    <row r="70" spans="1:52" ht="25.05" customHeight="1" x14ac:dyDescent="0.45">
      <c r="A70" s="1569">
        <f t="shared" si="0"/>
        <v>49</v>
      </c>
      <c r="B70" s="456"/>
      <c r="C70" s="1378"/>
      <c r="D70" s="1373"/>
      <c r="E70" s="1373"/>
      <c r="F70" s="1373"/>
      <c r="G70" s="1373"/>
      <c r="H70" s="1373"/>
      <c r="I70" s="1373"/>
      <c r="J70" s="1373"/>
      <c r="K70" s="1373"/>
      <c r="L70" s="1373"/>
      <c r="M70" s="1373"/>
      <c r="N70" s="1373"/>
      <c r="O70" s="1379"/>
      <c r="P70" s="341"/>
      <c r="Q70" s="342"/>
      <c r="R70" s="1378"/>
      <c r="S70" s="1373"/>
      <c r="T70" s="1373"/>
      <c r="U70" s="1373"/>
      <c r="V70" s="1373"/>
      <c r="W70" s="1373"/>
      <c r="X70" s="1373"/>
      <c r="Y70" s="1373"/>
      <c r="Z70" s="1373"/>
      <c r="AA70" s="1373"/>
      <c r="AB70" s="1373"/>
      <c r="AC70" s="1373"/>
      <c r="AD70" s="1373"/>
      <c r="AE70" s="1373"/>
      <c r="AF70" s="1373"/>
      <c r="AG70" s="1373"/>
      <c r="AH70" s="1373"/>
      <c r="AI70" s="1373"/>
      <c r="AJ70" s="805"/>
      <c r="AK70" s="1595"/>
      <c r="AL70" s="1596"/>
      <c r="AM70" s="1596"/>
      <c r="AN70" s="1596"/>
      <c r="AO70" s="1597"/>
      <c r="AP70" s="1598"/>
      <c r="AQ70" s="1596"/>
      <c r="AR70" s="1596"/>
      <c r="AS70" s="1596"/>
      <c r="AT70" s="1599"/>
      <c r="AU70" s="1600"/>
      <c r="AV70" s="1601"/>
      <c r="AW70" s="1602"/>
      <c r="AZ70" s="324"/>
    </row>
    <row r="71" spans="1:52" ht="25.05" customHeight="1" x14ac:dyDescent="0.45">
      <c r="A71" s="1569">
        <f t="shared" si="0"/>
        <v>50</v>
      </c>
      <c r="B71" s="456"/>
      <c r="C71" s="1378"/>
      <c r="D71" s="1373"/>
      <c r="E71" s="1373"/>
      <c r="F71" s="1373"/>
      <c r="G71" s="1373"/>
      <c r="H71" s="1373"/>
      <c r="I71" s="1373"/>
      <c r="J71" s="1373"/>
      <c r="K71" s="1373"/>
      <c r="L71" s="1373"/>
      <c r="M71" s="1373"/>
      <c r="N71" s="1373"/>
      <c r="O71" s="1379"/>
      <c r="P71" s="341"/>
      <c r="Q71" s="342"/>
      <c r="R71" s="1378"/>
      <c r="S71" s="1373"/>
      <c r="T71" s="1373"/>
      <c r="U71" s="1373"/>
      <c r="V71" s="1373"/>
      <c r="W71" s="1373"/>
      <c r="X71" s="1373"/>
      <c r="Y71" s="1373"/>
      <c r="Z71" s="1373"/>
      <c r="AA71" s="1373"/>
      <c r="AB71" s="1373"/>
      <c r="AC71" s="1373"/>
      <c r="AD71" s="1373"/>
      <c r="AE71" s="1373"/>
      <c r="AF71" s="1373"/>
      <c r="AG71" s="1373"/>
      <c r="AH71" s="1373"/>
      <c r="AI71" s="1373"/>
      <c r="AJ71" s="805"/>
      <c r="AK71" s="1595"/>
      <c r="AL71" s="1596"/>
      <c r="AM71" s="1596"/>
      <c r="AN71" s="1596"/>
      <c r="AO71" s="1597"/>
      <c r="AP71" s="1598"/>
      <c r="AQ71" s="1596"/>
      <c r="AR71" s="1596"/>
      <c r="AS71" s="1596"/>
      <c r="AT71" s="1599"/>
      <c r="AU71" s="1600"/>
      <c r="AV71" s="1601"/>
      <c r="AW71" s="1602"/>
      <c r="AZ71" s="324"/>
    </row>
    <row r="72" spans="1:52" ht="25.05" customHeight="1" x14ac:dyDescent="0.45">
      <c r="A72" s="1569">
        <f t="shared" si="0"/>
        <v>51</v>
      </c>
      <c r="B72" s="456"/>
      <c r="C72" s="1378"/>
      <c r="D72" s="1373"/>
      <c r="E72" s="1373"/>
      <c r="F72" s="1373"/>
      <c r="G72" s="1373"/>
      <c r="H72" s="1373"/>
      <c r="I72" s="1373"/>
      <c r="J72" s="1373"/>
      <c r="K72" s="1373"/>
      <c r="L72" s="1373"/>
      <c r="M72" s="1373"/>
      <c r="N72" s="1373"/>
      <c r="O72" s="1379"/>
      <c r="P72" s="341"/>
      <c r="Q72" s="342"/>
      <c r="R72" s="1378"/>
      <c r="S72" s="1373"/>
      <c r="T72" s="1373"/>
      <c r="U72" s="1373"/>
      <c r="V72" s="1373"/>
      <c r="W72" s="1373"/>
      <c r="X72" s="1373"/>
      <c r="Y72" s="1373"/>
      <c r="Z72" s="1373"/>
      <c r="AA72" s="1373"/>
      <c r="AB72" s="1373"/>
      <c r="AC72" s="1373"/>
      <c r="AD72" s="1373"/>
      <c r="AE72" s="1373"/>
      <c r="AF72" s="1373"/>
      <c r="AG72" s="1373"/>
      <c r="AH72" s="1373"/>
      <c r="AI72" s="1373"/>
      <c r="AJ72" s="805"/>
      <c r="AK72" s="1595"/>
      <c r="AL72" s="1596"/>
      <c r="AM72" s="1596"/>
      <c r="AN72" s="1596"/>
      <c r="AO72" s="1597"/>
      <c r="AP72" s="1598"/>
      <c r="AQ72" s="1596"/>
      <c r="AR72" s="1596"/>
      <c r="AS72" s="1596"/>
      <c r="AT72" s="1599"/>
      <c r="AU72" s="1600"/>
      <c r="AV72" s="1601"/>
      <c r="AW72" s="1602"/>
      <c r="AZ72" s="324"/>
    </row>
    <row r="73" spans="1:52" ht="25.05" customHeight="1" x14ac:dyDescent="0.45">
      <c r="A73" s="1569">
        <f t="shared" si="0"/>
        <v>52</v>
      </c>
      <c r="B73" s="456"/>
      <c r="C73" s="1378"/>
      <c r="D73" s="1373"/>
      <c r="E73" s="1373"/>
      <c r="F73" s="1373"/>
      <c r="G73" s="1373"/>
      <c r="H73" s="1373"/>
      <c r="I73" s="1373"/>
      <c r="J73" s="1373"/>
      <c r="K73" s="1373"/>
      <c r="L73" s="1373"/>
      <c r="M73" s="1373"/>
      <c r="N73" s="1373"/>
      <c r="O73" s="1379"/>
      <c r="P73" s="341"/>
      <c r="Q73" s="342"/>
      <c r="R73" s="1378"/>
      <c r="S73" s="1373"/>
      <c r="T73" s="1373"/>
      <c r="U73" s="1373"/>
      <c r="V73" s="1373"/>
      <c r="W73" s="1373"/>
      <c r="X73" s="1373"/>
      <c r="Y73" s="1373"/>
      <c r="Z73" s="1373"/>
      <c r="AA73" s="1373"/>
      <c r="AB73" s="1373"/>
      <c r="AC73" s="1373"/>
      <c r="AD73" s="1373"/>
      <c r="AE73" s="1373"/>
      <c r="AF73" s="1373"/>
      <c r="AG73" s="1373"/>
      <c r="AH73" s="1373"/>
      <c r="AI73" s="1373"/>
      <c r="AJ73" s="805"/>
      <c r="AK73" s="1595"/>
      <c r="AL73" s="1596"/>
      <c r="AM73" s="1596"/>
      <c r="AN73" s="1596"/>
      <c r="AO73" s="1597"/>
      <c r="AP73" s="1598"/>
      <c r="AQ73" s="1596"/>
      <c r="AR73" s="1596"/>
      <c r="AS73" s="1596"/>
      <c r="AT73" s="1599"/>
      <c r="AU73" s="1600"/>
      <c r="AV73" s="1601"/>
      <c r="AW73" s="1602"/>
      <c r="AZ73" s="324"/>
    </row>
    <row r="74" spans="1:52" ht="25.05" customHeight="1" x14ac:dyDescent="0.45">
      <c r="A74" s="1569">
        <f t="shared" si="0"/>
        <v>53</v>
      </c>
      <c r="B74" s="456"/>
      <c r="C74" s="1378"/>
      <c r="D74" s="1373"/>
      <c r="E74" s="1373"/>
      <c r="F74" s="1373"/>
      <c r="G74" s="1373"/>
      <c r="H74" s="1373"/>
      <c r="I74" s="1373"/>
      <c r="J74" s="1373"/>
      <c r="K74" s="1373"/>
      <c r="L74" s="1373"/>
      <c r="M74" s="1373"/>
      <c r="N74" s="1373"/>
      <c r="O74" s="1379"/>
      <c r="P74" s="341"/>
      <c r="Q74" s="342"/>
      <c r="R74" s="1378"/>
      <c r="S74" s="1373"/>
      <c r="T74" s="1373"/>
      <c r="U74" s="1373"/>
      <c r="V74" s="1373"/>
      <c r="W74" s="1373"/>
      <c r="X74" s="1373"/>
      <c r="Y74" s="1373"/>
      <c r="Z74" s="1373"/>
      <c r="AA74" s="1373"/>
      <c r="AB74" s="1373"/>
      <c r="AC74" s="1373"/>
      <c r="AD74" s="1373"/>
      <c r="AE74" s="1373"/>
      <c r="AF74" s="1373"/>
      <c r="AG74" s="1373"/>
      <c r="AH74" s="1373"/>
      <c r="AI74" s="1373"/>
      <c r="AJ74" s="805"/>
      <c r="AK74" s="1595"/>
      <c r="AL74" s="1596"/>
      <c r="AM74" s="1596"/>
      <c r="AN74" s="1596"/>
      <c r="AO74" s="1597"/>
      <c r="AP74" s="1598"/>
      <c r="AQ74" s="1596"/>
      <c r="AR74" s="1596"/>
      <c r="AS74" s="1596"/>
      <c r="AT74" s="1599"/>
      <c r="AU74" s="1600"/>
      <c r="AV74" s="1601"/>
      <c r="AW74" s="1602"/>
      <c r="AZ74" s="324"/>
    </row>
    <row r="75" spans="1:52" ht="25.05" customHeight="1" x14ac:dyDescent="0.45">
      <c r="A75" s="1569">
        <f t="shared" si="0"/>
        <v>54</v>
      </c>
      <c r="B75" s="456"/>
      <c r="C75" s="1378"/>
      <c r="D75" s="1373"/>
      <c r="E75" s="1373"/>
      <c r="F75" s="1373"/>
      <c r="G75" s="1373"/>
      <c r="H75" s="1373"/>
      <c r="I75" s="1373"/>
      <c r="J75" s="1373"/>
      <c r="K75" s="1373"/>
      <c r="L75" s="1373"/>
      <c r="M75" s="1373"/>
      <c r="N75" s="1373"/>
      <c r="O75" s="1379"/>
      <c r="P75" s="341"/>
      <c r="Q75" s="342"/>
      <c r="R75" s="1378"/>
      <c r="S75" s="1373"/>
      <c r="T75" s="1373"/>
      <c r="U75" s="1373"/>
      <c r="V75" s="1373"/>
      <c r="W75" s="1373"/>
      <c r="X75" s="1373"/>
      <c r="Y75" s="1373"/>
      <c r="Z75" s="1373"/>
      <c r="AA75" s="1373"/>
      <c r="AB75" s="1373"/>
      <c r="AC75" s="1373"/>
      <c r="AD75" s="1373"/>
      <c r="AE75" s="1373"/>
      <c r="AF75" s="1373"/>
      <c r="AG75" s="1373"/>
      <c r="AH75" s="1373"/>
      <c r="AI75" s="1373"/>
      <c r="AJ75" s="805"/>
      <c r="AK75" s="1595"/>
      <c r="AL75" s="1596"/>
      <c r="AM75" s="1596"/>
      <c r="AN75" s="1596"/>
      <c r="AO75" s="1597"/>
      <c r="AP75" s="1598"/>
      <c r="AQ75" s="1596"/>
      <c r="AR75" s="1596"/>
      <c r="AS75" s="1596"/>
      <c r="AT75" s="1599"/>
      <c r="AU75" s="1600"/>
      <c r="AV75" s="1601"/>
      <c r="AW75" s="1602"/>
      <c r="AZ75" s="324"/>
    </row>
    <row r="76" spans="1:52" ht="25.05" customHeight="1" x14ac:dyDescent="0.45">
      <c r="A76" s="1569">
        <f t="shared" si="0"/>
        <v>55</v>
      </c>
      <c r="B76" s="456"/>
      <c r="C76" s="1378"/>
      <c r="D76" s="1373"/>
      <c r="E76" s="1373"/>
      <c r="F76" s="1373"/>
      <c r="G76" s="1373"/>
      <c r="H76" s="1373"/>
      <c r="I76" s="1373"/>
      <c r="J76" s="1373"/>
      <c r="K76" s="1373"/>
      <c r="L76" s="1373"/>
      <c r="M76" s="1373"/>
      <c r="N76" s="1373"/>
      <c r="O76" s="1379"/>
      <c r="P76" s="341"/>
      <c r="Q76" s="342"/>
      <c r="R76" s="1378"/>
      <c r="S76" s="1373"/>
      <c r="T76" s="1373"/>
      <c r="U76" s="1373"/>
      <c r="V76" s="1373"/>
      <c r="W76" s="1373"/>
      <c r="X76" s="1373"/>
      <c r="Y76" s="1373"/>
      <c r="Z76" s="1373"/>
      <c r="AA76" s="1373"/>
      <c r="AB76" s="1373"/>
      <c r="AC76" s="1373"/>
      <c r="AD76" s="1373"/>
      <c r="AE76" s="1373"/>
      <c r="AF76" s="1373"/>
      <c r="AG76" s="1373"/>
      <c r="AH76" s="1373"/>
      <c r="AI76" s="1373"/>
      <c r="AJ76" s="805"/>
      <c r="AK76" s="1595"/>
      <c r="AL76" s="1596"/>
      <c r="AM76" s="1596"/>
      <c r="AN76" s="1596"/>
      <c r="AO76" s="1597"/>
      <c r="AP76" s="1598"/>
      <c r="AQ76" s="1596"/>
      <c r="AR76" s="1596"/>
      <c r="AS76" s="1596"/>
      <c r="AT76" s="1599"/>
      <c r="AU76" s="1600"/>
      <c r="AV76" s="1601"/>
      <c r="AW76" s="1602"/>
      <c r="AZ76" s="324"/>
    </row>
    <row r="77" spans="1:52" ht="25.05" customHeight="1" x14ac:dyDescent="0.45">
      <c r="A77" s="1569">
        <f t="shared" si="0"/>
        <v>56</v>
      </c>
      <c r="B77" s="456"/>
      <c r="C77" s="1378"/>
      <c r="D77" s="1373"/>
      <c r="E77" s="1373"/>
      <c r="F77" s="1373"/>
      <c r="G77" s="1373"/>
      <c r="H77" s="1373"/>
      <c r="I77" s="1373"/>
      <c r="J77" s="1373"/>
      <c r="K77" s="1373"/>
      <c r="L77" s="1373"/>
      <c r="M77" s="1373"/>
      <c r="N77" s="1373"/>
      <c r="O77" s="1379"/>
      <c r="P77" s="341"/>
      <c r="Q77" s="342"/>
      <c r="R77" s="1378"/>
      <c r="S77" s="1373"/>
      <c r="T77" s="1373"/>
      <c r="U77" s="1373"/>
      <c r="V77" s="1373"/>
      <c r="W77" s="1373"/>
      <c r="X77" s="1373"/>
      <c r="Y77" s="1373"/>
      <c r="Z77" s="1373"/>
      <c r="AA77" s="1373"/>
      <c r="AB77" s="1373"/>
      <c r="AC77" s="1373"/>
      <c r="AD77" s="1373"/>
      <c r="AE77" s="1373"/>
      <c r="AF77" s="1373"/>
      <c r="AG77" s="1373"/>
      <c r="AH77" s="1373"/>
      <c r="AI77" s="1373"/>
      <c r="AJ77" s="805"/>
      <c r="AK77" s="1595"/>
      <c r="AL77" s="1596"/>
      <c r="AM77" s="1596"/>
      <c r="AN77" s="1596"/>
      <c r="AO77" s="1597"/>
      <c r="AP77" s="1598"/>
      <c r="AQ77" s="1596"/>
      <c r="AR77" s="1596"/>
      <c r="AS77" s="1596"/>
      <c r="AT77" s="1599"/>
      <c r="AU77" s="1600"/>
      <c r="AV77" s="1601"/>
      <c r="AW77" s="1602"/>
      <c r="AZ77" s="324"/>
    </row>
    <row r="78" spans="1:52" ht="25.05" customHeight="1" x14ac:dyDescent="0.45">
      <c r="A78" s="1569">
        <f t="shared" si="0"/>
        <v>57</v>
      </c>
      <c r="B78" s="456"/>
      <c r="C78" s="1378"/>
      <c r="D78" s="1373"/>
      <c r="E78" s="1373"/>
      <c r="F78" s="1373"/>
      <c r="G78" s="1373"/>
      <c r="H78" s="1373"/>
      <c r="I78" s="1373"/>
      <c r="J78" s="1373"/>
      <c r="K78" s="1373"/>
      <c r="L78" s="1373"/>
      <c r="M78" s="1373"/>
      <c r="N78" s="1373"/>
      <c r="O78" s="1379"/>
      <c r="P78" s="341"/>
      <c r="Q78" s="342"/>
      <c r="R78" s="1378"/>
      <c r="S78" s="1373"/>
      <c r="T78" s="1373"/>
      <c r="U78" s="1373"/>
      <c r="V78" s="1373"/>
      <c r="W78" s="1373"/>
      <c r="X78" s="1373"/>
      <c r="Y78" s="1373"/>
      <c r="Z78" s="1373"/>
      <c r="AA78" s="1373"/>
      <c r="AB78" s="1373"/>
      <c r="AC78" s="1373"/>
      <c r="AD78" s="1373"/>
      <c r="AE78" s="1373"/>
      <c r="AF78" s="1373"/>
      <c r="AG78" s="1373"/>
      <c r="AH78" s="1373"/>
      <c r="AI78" s="1373"/>
      <c r="AJ78" s="805"/>
      <c r="AK78" s="1595"/>
      <c r="AL78" s="1596"/>
      <c r="AM78" s="1596"/>
      <c r="AN78" s="1596"/>
      <c r="AO78" s="1597"/>
      <c r="AP78" s="1598"/>
      <c r="AQ78" s="1596"/>
      <c r="AR78" s="1596"/>
      <c r="AS78" s="1596"/>
      <c r="AT78" s="1599"/>
      <c r="AU78" s="1600"/>
      <c r="AV78" s="1601"/>
      <c r="AW78" s="1602"/>
      <c r="AZ78" s="324"/>
    </row>
    <row r="79" spans="1:52" ht="25.05" customHeight="1" x14ac:dyDescent="0.45">
      <c r="A79" s="1569">
        <f t="shared" si="0"/>
        <v>58</v>
      </c>
      <c r="B79" s="456"/>
      <c r="C79" s="1378"/>
      <c r="D79" s="1373"/>
      <c r="E79" s="1373"/>
      <c r="F79" s="1373"/>
      <c r="G79" s="1373"/>
      <c r="H79" s="1373"/>
      <c r="I79" s="1373"/>
      <c r="J79" s="1373"/>
      <c r="K79" s="1373"/>
      <c r="L79" s="1373"/>
      <c r="M79" s="1373"/>
      <c r="N79" s="1373"/>
      <c r="O79" s="1379"/>
      <c r="P79" s="341"/>
      <c r="Q79" s="342"/>
      <c r="R79" s="1378"/>
      <c r="S79" s="1373"/>
      <c r="T79" s="1373"/>
      <c r="U79" s="1373"/>
      <c r="V79" s="1373"/>
      <c r="W79" s="1373"/>
      <c r="X79" s="1373"/>
      <c r="Y79" s="1373"/>
      <c r="Z79" s="1373"/>
      <c r="AA79" s="1373"/>
      <c r="AB79" s="1373"/>
      <c r="AC79" s="1373"/>
      <c r="AD79" s="1373"/>
      <c r="AE79" s="1373"/>
      <c r="AF79" s="1373"/>
      <c r="AG79" s="1373"/>
      <c r="AH79" s="1373"/>
      <c r="AI79" s="1373"/>
      <c r="AJ79" s="805"/>
      <c r="AK79" s="1595"/>
      <c r="AL79" s="1596"/>
      <c r="AM79" s="1596"/>
      <c r="AN79" s="1596"/>
      <c r="AO79" s="1597"/>
      <c r="AP79" s="1598"/>
      <c r="AQ79" s="1596"/>
      <c r="AR79" s="1596"/>
      <c r="AS79" s="1596"/>
      <c r="AT79" s="1599"/>
      <c r="AU79" s="1600"/>
      <c r="AV79" s="1601"/>
      <c r="AW79" s="1602"/>
      <c r="AZ79" s="324"/>
    </row>
    <row r="80" spans="1:52" ht="25.05" customHeight="1" x14ac:dyDescent="0.45">
      <c r="A80" s="1569">
        <f t="shared" si="0"/>
        <v>59</v>
      </c>
      <c r="B80" s="456"/>
      <c r="C80" s="1378"/>
      <c r="D80" s="1373"/>
      <c r="E80" s="1373"/>
      <c r="F80" s="1373"/>
      <c r="G80" s="1373"/>
      <c r="H80" s="1373"/>
      <c r="I80" s="1373"/>
      <c r="J80" s="1373"/>
      <c r="K80" s="1373"/>
      <c r="L80" s="1373"/>
      <c r="M80" s="1373"/>
      <c r="N80" s="1373"/>
      <c r="O80" s="1379"/>
      <c r="P80" s="341"/>
      <c r="Q80" s="342"/>
      <c r="R80" s="1378"/>
      <c r="S80" s="1373"/>
      <c r="T80" s="1373"/>
      <c r="U80" s="1373"/>
      <c r="V80" s="1373"/>
      <c r="W80" s="1373"/>
      <c r="X80" s="1373"/>
      <c r="Y80" s="1373"/>
      <c r="Z80" s="1373"/>
      <c r="AA80" s="1373"/>
      <c r="AB80" s="1373"/>
      <c r="AC80" s="1373"/>
      <c r="AD80" s="1373"/>
      <c r="AE80" s="1373"/>
      <c r="AF80" s="1373"/>
      <c r="AG80" s="1373"/>
      <c r="AH80" s="1373"/>
      <c r="AI80" s="1373"/>
      <c r="AJ80" s="805"/>
      <c r="AK80" s="1595"/>
      <c r="AL80" s="1596"/>
      <c r="AM80" s="1596"/>
      <c r="AN80" s="1596"/>
      <c r="AO80" s="1597"/>
      <c r="AP80" s="1598"/>
      <c r="AQ80" s="1596"/>
      <c r="AR80" s="1596"/>
      <c r="AS80" s="1596"/>
      <c r="AT80" s="1599"/>
      <c r="AU80" s="1600"/>
      <c r="AV80" s="1601"/>
      <c r="AW80" s="1602"/>
      <c r="AZ80" s="324"/>
    </row>
    <row r="81" spans="1:49" ht="24.5" hidden="1" customHeight="1" x14ac:dyDescent="0.45">
      <c r="A81" s="1569">
        <f t="shared" si="0"/>
        <v>60</v>
      </c>
      <c r="B81" s="456"/>
      <c r="C81" s="1650"/>
      <c r="D81" s="1648"/>
      <c r="E81" s="1648"/>
      <c r="F81" s="1648"/>
      <c r="G81" s="1648"/>
      <c r="H81" s="1648"/>
      <c r="I81" s="1648"/>
      <c r="J81" s="1648"/>
      <c r="K81" s="1648"/>
      <c r="L81" s="1648"/>
      <c r="M81" s="1648"/>
      <c r="N81" s="1648"/>
      <c r="O81" s="1649"/>
      <c r="P81" s="308"/>
      <c r="Q81" s="307"/>
      <c r="R81" s="1650"/>
      <c r="S81" s="1648"/>
      <c r="T81" s="1648"/>
      <c r="U81" s="1648"/>
      <c r="V81" s="1648"/>
      <c r="W81" s="1648"/>
      <c r="X81" s="1648"/>
      <c r="Y81" s="1648"/>
      <c r="Z81" s="1648"/>
      <c r="AA81" s="1648"/>
      <c r="AB81" s="1648"/>
      <c r="AC81" s="1648"/>
      <c r="AD81" s="1648"/>
      <c r="AE81" s="1648"/>
      <c r="AF81" s="1648"/>
      <c r="AG81" s="1648"/>
      <c r="AH81" s="1648"/>
      <c r="AI81" s="1648"/>
      <c r="AJ81" s="1651"/>
      <c r="AK81" s="1579"/>
      <c r="AL81" s="1580"/>
      <c r="AM81" s="1580"/>
      <c r="AN81" s="1580"/>
      <c r="AO81" s="1581"/>
      <c r="AP81" s="1582"/>
      <c r="AQ81" s="1580"/>
      <c r="AR81" s="1580"/>
      <c r="AS81" s="1580"/>
      <c r="AT81" s="1583"/>
      <c r="AU81" s="1584"/>
      <c r="AV81" s="1585"/>
      <c r="AW81" s="1586"/>
    </row>
    <row r="82" spans="1:49" ht="25.05" hidden="1" customHeight="1" x14ac:dyDescent="0.45">
      <c r="A82" s="1569">
        <f t="shared" si="0"/>
        <v>61</v>
      </c>
      <c r="B82" s="456"/>
      <c r="C82" s="1650"/>
      <c r="D82" s="1648"/>
      <c r="E82" s="1648"/>
      <c r="F82" s="1648"/>
      <c r="G82" s="1648"/>
      <c r="H82" s="1648"/>
      <c r="I82" s="1648"/>
      <c r="J82" s="1648"/>
      <c r="K82" s="1648"/>
      <c r="L82" s="1648"/>
      <c r="M82" s="1648"/>
      <c r="N82" s="1648"/>
      <c r="O82" s="1649"/>
      <c r="P82" s="308"/>
      <c r="Q82" s="307"/>
      <c r="R82" s="1650"/>
      <c r="S82" s="1648"/>
      <c r="T82" s="1648"/>
      <c r="U82" s="1648"/>
      <c r="V82" s="1648"/>
      <c r="W82" s="1648"/>
      <c r="X82" s="1648"/>
      <c r="Y82" s="1648"/>
      <c r="Z82" s="1648"/>
      <c r="AA82" s="1648"/>
      <c r="AB82" s="1648"/>
      <c r="AC82" s="1648"/>
      <c r="AD82" s="1648"/>
      <c r="AE82" s="1648"/>
      <c r="AF82" s="1648"/>
      <c r="AG82" s="1648"/>
      <c r="AH82" s="1648"/>
      <c r="AI82" s="1648"/>
      <c r="AJ82" s="1651"/>
      <c r="AK82" s="1579"/>
      <c r="AL82" s="1580"/>
      <c r="AM82" s="1580"/>
      <c r="AN82" s="1580"/>
      <c r="AO82" s="1581"/>
      <c r="AP82" s="1582"/>
      <c r="AQ82" s="1580"/>
      <c r="AR82" s="1580"/>
      <c r="AS82" s="1580"/>
      <c r="AT82" s="1583"/>
      <c r="AU82" s="1584"/>
      <c r="AV82" s="1585"/>
      <c r="AW82" s="1586"/>
    </row>
    <row r="83" spans="1:49" ht="25.05" hidden="1" customHeight="1" x14ac:dyDescent="0.45">
      <c r="A83" s="1569">
        <f t="shared" si="0"/>
        <v>62</v>
      </c>
      <c r="B83" s="456"/>
      <c r="C83" s="1650"/>
      <c r="D83" s="1648"/>
      <c r="E83" s="1648"/>
      <c r="F83" s="1648"/>
      <c r="G83" s="1648"/>
      <c r="H83" s="1648"/>
      <c r="I83" s="1648"/>
      <c r="J83" s="1648"/>
      <c r="K83" s="1648"/>
      <c r="L83" s="1648"/>
      <c r="M83" s="1648"/>
      <c r="N83" s="1648"/>
      <c r="O83" s="1649"/>
      <c r="P83" s="308"/>
      <c r="Q83" s="307"/>
      <c r="R83" s="1650"/>
      <c r="S83" s="1648"/>
      <c r="T83" s="1648"/>
      <c r="U83" s="1648"/>
      <c r="V83" s="1648"/>
      <c r="W83" s="1648"/>
      <c r="X83" s="1648"/>
      <c r="Y83" s="1648"/>
      <c r="Z83" s="1648"/>
      <c r="AA83" s="1648"/>
      <c r="AB83" s="1648"/>
      <c r="AC83" s="1648"/>
      <c r="AD83" s="1648"/>
      <c r="AE83" s="1648"/>
      <c r="AF83" s="1648"/>
      <c r="AG83" s="1648"/>
      <c r="AH83" s="1648"/>
      <c r="AI83" s="1648"/>
      <c r="AJ83" s="1651"/>
      <c r="AK83" s="1579"/>
      <c r="AL83" s="1580"/>
      <c r="AM83" s="1580"/>
      <c r="AN83" s="1580"/>
      <c r="AO83" s="1581"/>
      <c r="AP83" s="1582"/>
      <c r="AQ83" s="1580"/>
      <c r="AR83" s="1580"/>
      <c r="AS83" s="1580"/>
      <c r="AT83" s="1583"/>
      <c r="AU83" s="1584"/>
      <c r="AV83" s="1585"/>
      <c r="AW83" s="1586"/>
    </row>
    <row r="84" spans="1:49" ht="25.05" hidden="1" customHeight="1" x14ac:dyDescent="0.45">
      <c r="A84" s="1569">
        <f t="shared" si="0"/>
        <v>63</v>
      </c>
      <c r="B84" s="456"/>
      <c r="C84" s="1650"/>
      <c r="D84" s="1648"/>
      <c r="E84" s="1648"/>
      <c r="F84" s="1648"/>
      <c r="G84" s="1648"/>
      <c r="H84" s="1648"/>
      <c r="I84" s="1648"/>
      <c r="J84" s="1648"/>
      <c r="K84" s="1648"/>
      <c r="L84" s="1648"/>
      <c r="M84" s="1648"/>
      <c r="N84" s="1648"/>
      <c r="O84" s="1649"/>
      <c r="P84" s="308"/>
      <c r="Q84" s="307"/>
      <c r="R84" s="1650"/>
      <c r="S84" s="1648"/>
      <c r="T84" s="1648"/>
      <c r="U84" s="1648"/>
      <c r="V84" s="1648"/>
      <c r="W84" s="1648"/>
      <c r="X84" s="1648"/>
      <c r="Y84" s="1648"/>
      <c r="Z84" s="1648"/>
      <c r="AA84" s="1648"/>
      <c r="AB84" s="1648"/>
      <c r="AC84" s="1648"/>
      <c r="AD84" s="1648"/>
      <c r="AE84" s="1648"/>
      <c r="AF84" s="1648"/>
      <c r="AG84" s="1648"/>
      <c r="AH84" s="1648"/>
      <c r="AI84" s="1648"/>
      <c r="AJ84" s="1651"/>
      <c r="AK84" s="1579"/>
      <c r="AL84" s="1580"/>
      <c r="AM84" s="1580"/>
      <c r="AN84" s="1580"/>
      <c r="AO84" s="1581"/>
      <c r="AP84" s="1582"/>
      <c r="AQ84" s="1580"/>
      <c r="AR84" s="1580"/>
      <c r="AS84" s="1580"/>
      <c r="AT84" s="1583"/>
      <c r="AU84" s="1584"/>
      <c r="AV84" s="1585"/>
      <c r="AW84" s="1586"/>
    </row>
    <row r="85" spans="1:49" ht="25.05" hidden="1" customHeight="1" x14ac:dyDescent="0.45">
      <c r="A85" s="1652">
        <f t="shared" si="0"/>
        <v>64</v>
      </c>
      <c r="B85" s="1361"/>
      <c r="C85" s="1650"/>
      <c r="D85" s="1648"/>
      <c r="E85" s="1648"/>
      <c r="F85" s="1648"/>
      <c r="G85" s="1648"/>
      <c r="H85" s="1648"/>
      <c r="I85" s="1648"/>
      <c r="J85" s="1648"/>
      <c r="K85" s="1648"/>
      <c r="L85" s="1648"/>
      <c r="M85" s="1648"/>
      <c r="N85" s="1648"/>
      <c r="O85" s="1649"/>
      <c r="P85" s="308"/>
      <c r="Q85" s="307"/>
      <c r="R85" s="1650"/>
      <c r="S85" s="1648"/>
      <c r="T85" s="1648"/>
      <c r="U85" s="1648"/>
      <c r="V85" s="1648"/>
      <c r="W85" s="1648"/>
      <c r="X85" s="1648"/>
      <c r="Y85" s="1648"/>
      <c r="Z85" s="1648"/>
      <c r="AA85" s="1648"/>
      <c r="AB85" s="1648"/>
      <c r="AC85" s="1648"/>
      <c r="AD85" s="1648"/>
      <c r="AE85" s="1648"/>
      <c r="AF85" s="1648"/>
      <c r="AG85" s="1648"/>
      <c r="AH85" s="1648"/>
      <c r="AI85" s="1648"/>
      <c r="AJ85" s="1651"/>
      <c r="AK85" s="1579"/>
      <c r="AL85" s="1580"/>
      <c r="AM85" s="1580"/>
      <c r="AN85" s="1580"/>
      <c r="AO85" s="1581"/>
      <c r="AP85" s="1582"/>
      <c r="AQ85" s="1580"/>
      <c r="AR85" s="1580"/>
      <c r="AS85" s="1580"/>
      <c r="AT85" s="1583"/>
      <c r="AU85" s="1584"/>
      <c r="AV85" s="1585"/>
      <c r="AW85" s="1586"/>
    </row>
    <row r="86" spans="1:49" ht="25.05" hidden="1" customHeight="1" x14ac:dyDescent="0.45">
      <c r="A86" s="1652">
        <f t="shared" si="0"/>
        <v>65</v>
      </c>
      <c r="B86" s="1361"/>
      <c r="C86" s="1650"/>
      <c r="D86" s="1648"/>
      <c r="E86" s="1648"/>
      <c r="F86" s="1648"/>
      <c r="G86" s="1648"/>
      <c r="H86" s="1648"/>
      <c r="I86" s="1648"/>
      <c r="J86" s="1648"/>
      <c r="K86" s="1648"/>
      <c r="L86" s="1648"/>
      <c r="M86" s="1648"/>
      <c r="N86" s="1648"/>
      <c r="O86" s="1649"/>
      <c r="P86" s="308"/>
      <c r="Q86" s="307"/>
      <c r="R86" s="1650"/>
      <c r="S86" s="1648"/>
      <c r="T86" s="1648"/>
      <c r="U86" s="1648"/>
      <c r="V86" s="1648"/>
      <c r="W86" s="1648"/>
      <c r="X86" s="1648"/>
      <c r="Y86" s="1648"/>
      <c r="Z86" s="1648"/>
      <c r="AA86" s="1648"/>
      <c r="AB86" s="1648"/>
      <c r="AC86" s="1648"/>
      <c r="AD86" s="1648"/>
      <c r="AE86" s="1648"/>
      <c r="AF86" s="1648"/>
      <c r="AG86" s="1648"/>
      <c r="AH86" s="1648"/>
      <c r="AI86" s="1648"/>
      <c r="AJ86" s="1651"/>
      <c r="AK86" s="1579"/>
      <c r="AL86" s="1580"/>
      <c r="AM86" s="1580"/>
      <c r="AN86" s="1580"/>
      <c r="AO86" s="1581"/>
      <c r="AP86" s="1582"/>
      <c r="AQ86" s="1580"/>
      <c r="AR86" s="1580"/>
      <c r="AS86" s="1580"/>
      <c r="AT86" s="1583"/>
      <c r="AU86" s="1584"/>
      <c r="AV86" s="1585"/>
      <c r="AW86" s="1586"/>
    </row>
    <row r="87" spans="1:49" ht="25.05" hidden="1" customHeight="1" x14ac:dyDescent="0.45">
      <c r="A87" s="1652">
        <f t="shared" si="0"/>
        <v>66</v>
      </c>
      <c r="B87" s="1361"/>
      <c r="C87" s="1650"/>
      <c r="D87" s="1648"/>
      <c r="E87" s="1648"/>
      <c r="F87" s="1648"/>
      <c r="G87" s="1648"/>
      <c r="H87" s="1648"/>
      <c r="I87" s="1648"/>
      <c r="J87" s="1648"/>
      <c r="K87" s="1648"/>
      <c r="L87" s="1648"/>
      <c r="M87" s="1648"/>
      <c r="N87" s="1648"/>
      <c r="O87" s="1649"/>
      <c r="P87" s="308"/>
      <c r="Q87" s="307"/>
      <c r="R87" s="1650"/>
      <c r="S87" s="1648"/>
      <c r="T87" s="1648"/>
      <c r="U87" s="1648"/>
      <c r="V87" s="1648"/>
      <c r="W87" s="1648"/>
      <c r="X87" s="1648"/>
      <c r="Y87" s="1648"/>
      <c r="Z87" s="1648"/>
      <c r="AA87" s="1648"/>
      <c r="AB87" s="1648"/>
      <c r="AC87" s="1648"/>
      <c r="AD87" s="1648"/>
      <c r="AE87" s="1648"/>
      <c r="AF87" s="1648"/>
      <c r="AG87" s="1648"/>
      <c r="AH87" s="1648"/>
      <c r="AI87" s="1648"/>
      <c r="AJ87" s="1651"/>
      <c r="AK87" s="1579"/>
      <c r="AL87" s="1580"/>
      <c r="AM87" s="1580"/>
      <c r="AN87" s="1580"/>
      <c r="AO87" s="1581"/>
      <c r="AP87" s="1582"/>
      <c r="AQ87" s="1580"/>
      <c r="AR87" s="1580"/>
      <c r="AS87" s="1580"/>
      <c r="AT87" s="1583"/>
      <c r="AU87" s="1584"/>
      <c r="AV87" s="1585"/>
      <c r="AW87" s="1586"/>
    </row>
    <row r="88" spans="1:49" ht="25.05" hidden="1" customHeight="1" x14ac:dyDescent="0.45">
      <c r="A88" s="1652">
        <f t="shared" ref="A88:A151" si="1">+A87+1</f>
        <v>67</v>
      </c>
      <c r="B88" s="1361"/>
      <c r="C88" s="1650"/>
      <c r="D88" s="1648"/>
      <c r="E88" s="1648"/>
      <c r="F88" s="1648"/>
      <c r="G88" s="1648"/>
      <c r="H88" s="1648"/>
      <c r="I88" s="1648"/>
      <c r="J88" s="1648"/>
      <c r="K88" s="1648"/>
      <c r="L88" s="1648"/>
      <c r="M88" s="1648"/>
      <c r="N88" s="1648"/>
      <c r="O88" s="1649"/>
      <c r="P88" s="308"/>
      <c r="Q88" s="307"/>
      <c r="R88" s="1650"/>
      <c r="S88" s="1648"/>
      <c r="T88" s="1648"/>
      <c r="U88" s="1648"/>
      <c r="V88" s="1648"/>
      <c r="W88" s="1648"/>
      <c r="X88" s="1648"/>
      <c r="Y88" s="1648"/>
      <c r="Z88" s="1648"/>
      <c r="AA88" s="1648"/>
      <c r="AB88" s="1648"/>
      <c r="AC88" s="1648"/>
      <c r="AD88" s="1648"/>
      <c r="AE88" s="1648"/>
      <c r="AF88" s="1648"/>
      <c r="AG88" s="1648"/>
      <c r="AH88" s="1648"/>
      <c r="AI88" s="1648"/>
      <c r="AJ88" s="1651"/>
      <c r="AK88" s="1579"/>
      <c r="AL88" s="1580"/>
      <c r="AM88" s="1580"/>
      <c r="AN88" s="1580"/>
      <c r="AO88" s="1581"/>
      <c r="AP88" s="1582"/>
      <c r="AQ88" s="1580"/>
      <c r="AR88" s="1580"/>
      <c r="AS88" s="1580"/>
      <c r="AT88" s="1583"/>
      <c r="AU88" s="1584"/>
      <c r="AV88" s="1585"/>
      <c r="AW88" s="1586"/>
    </row>
    <row r="89" spans="1:49" ht="25.05" hidden="1" customHeight="1" x14ac:dyDescent="0.45">
      <c r="A89" s="1652">
        <f t="shared" si="1"/>
        <v>68</v>
      </c>
      <c r="B89" s="1361"/>
      <c r="C89" s="1650"/>
      <c r="D89" s="1648"/>
      <c r="E89" s="1648"/>
      <c r="F89" s="1648"/>
      <c r="G89" s="1648"/>
      <c r="H89" s="1648"/>
      <c r="I89" s="1648"/>
      <c r="J89" s="1648"/>
      <c r="K89" s="1648"/>
      <c r="L89" s="1648"/>
      <c r="M89" s="1648"/>
      <c r="N89" s="1648"/>
      <c r="O89" s="1649"/>
      <c r="P89" s="308"/>
      <c r="Q89" s="307"/>
      <c r="R89" s="1650"/>
      <c r="S89" s="1648"/>
      <c r="T89" s="1648"/>
      <c r="U89" s="1648"/>
      <c r="V89" s="1648"/>
      <c r="W89" s="1648"/>
      <c r="X89" s="1648"/>
      <c r="Y89" s="1648"/>
      <c r="Z89" s="1648"/>
      <c r="AA89" s="1648"/>
      <c r="AB89" s="1648"/>
      <c r="AC89" s="1648"/>
      <c r="AD89" s="1648"/>
      <c r="AE89" s="1648"/>
      <c r="AF89" s="1648"/>
      <c r="AG89" s="1648"/>
      <c r="AH89" s="1648"/>
      <c r="AI89" s="1648"/>
      <c r="AJ89" s="1651"/>
      <c r="AK89" s="1579"/>
      <c r="AL89" s="1580"/>
      <c r="AM89" s="1580"/>
      <c r="AN89" s="1580"/>
      <c r="AO89" s="1581"/>
      <c r="AP89" s="1582"/>
      <c r="AQ89" s="1580"/>
      <c r="AR89" s="1580"/>
      <c r="AS89" s="1580"/>
      <c r="AT89" s="1583"/>
      <c r="AU89" s="1584"/>
      <c r="AV89" s="1585"/>
      <c r="AW89" s="1586"/>
    </row>
    <row r="90" spans="1:49" ht="25.05" hidden="1" customHeight="1" x14ac:dyDescent="0.45">
      <c r="A90" s="1652">
        <f t="shared" si="1"/>
        <v>69</v>
      </c>
      <c r="B90" s="1361"/>
      <c r="C90" s="1650"/>
      <c r="D90" s="1648"/>
      <c r="E90" s="1648"/>
      <c r="F90" s="1648"/>
      <c r="G90" s="1648"/>
      <c r="H90" s="1648"/>
      <c r="I90" s="1648"/>
      <c r="J90" s="1648"/>
      <c r="K90" s="1648"/>
      <c r="L90" s="1648"/>
      <c r="M90" s="1648"/>
      <c r="N90" s="1648"/>
      <c r="O90" s="1649"/>
      <c r="P90" s="308"/>
      <c r="Q90" s="307"/>
      <c r="R90" s="1650"/>
      <c r="S90" s="1648"/>
      <c r="T90" s="1648"/>
      <c r="U90" s="1648"/>
      <c r="V90" s="1648"/>
      <c r="W90" s="1648"/>
      <c r="X90" s="1648"/>
      <c r="Y90" s="1648"/>
      <c r="Z90" s="1648"/>
      <c r="AA90" s="1648"/>
      <c r="AB90" s="1648"/>
      <c r="AC90" s="1648"/>
      <c r="AD90" s="1648"/>
      <c r="AE90" s="1648"/>
      <c r="AF90" s="1648"/>
      <c r="AG90" s="1648"/>
      <c r="AH90" s="1648"/>
      <c r="AI90" s="1648"/>
      <c r="AJ90" s="1651"/>
      <c r="AK90" s="1579"/>
      <c r="AL90" s="1580"/>
      <c r="AM90" s="1580"/>
      <c r="AN90" s="1580"/>
      <c r="AO90" s="1581"/>
      <c r="AP90" s="1582"/>
      <c r="AQ90" s="1580"/>
      <c r="AR90" s="1580"/>
      <c r="AS90" s="1580"/>
      <c r="AT90" s="1583"/>
      <c r="AU90" s="1584"/>
      <c r="AV90" s="1585"/>
      <c r="AW90" s="1586"/>
    </row>
    <row r="91" spans="1:49" ht="25.05" hidden="1" customHeight="1" x14ac:dyDescent="0.45">
      <c r="A91" s="1652">
        <f t="shared" si="1"/>
        <v>70</v>
      </c>
      <c r="B91" s="1361"/>
      <c r="C91" s="1650"/>
      <c r="D91" s="1648"/>
      <c r="E91" s="1648"/>
      <c r="F91" s="1648"/>
      <c r="G91" s="1648"/>
      <c r="H91" s="1648"/>
      <c r="I91" s="1648"/>
      <c r="J91" s="1648"/>
      <c r="K91" s="1648"/>
      <c r="L91" s="1648"/>
      <c r="M91" s="1648"/>
      <c r="N91" s="1648"/>
      <c r="O91" s="1649"/>
      <c r="P91" s="308"/>
      <c r="Q91" s="307"/>
      <c r="R91" s="1650"/>
      <c r="S91" s="1648"/>
      <c r="T91" s="1648"/>
      <c r="U91" s="1648"/>
      <c r="V91" s="1648"/>
      <c r="W91" s="1648"/>
      <c r="X91" s="1648"/>
      <c r="Y91" s="1648"/>
      <c r="Z91" s="1648"/>
      <c r="AA91" s="1648"/>
      <c r="AB91" s="1648"/>
      <c r="AC91" s="1648"/>
      <c r="AD91" s="1648"/>
      <c r="AE91" s="1648"/>
      <c r="AF91" s="1648"/>
      <c r="AG91" s="1648"/>
      <c r="AH91" s="1648"/>
      <c r="AI91" s="1648"/>
      <c r="AJ91" s="1651"/>
      <c r="AK91" s="1579"/>
      <c r="AL91" s="1580"/>
      <c r="AM91" s="1580"/>
      <c r="AN91" s="1580"/>
      <c r="AO91" s="1581"/>
      <c r="AP91" s="1582"/>
      <c r="AQ91" s="1580"/>
      <c r="AR91" s="1580"/>
      <c r="AS91" s="1580"/>
      <c r="AT91" s="1583"/>
      <c r="AU91" s="1584"/>
      <c r="AV91" s="1585"/>
      <c r="AW91" s="1586"/>
    </row>
    <row r="92" spans="1:49" ht="25.05" hidden="1" customHeight="1" x14ac:dyDescent="0.45">
      <c r="A92" s="1652">
        <f t="shared" si="1"/>
        <v>71</v>
      </c>
      <c r="B92" s="1361"/>
      <c r="C92" s="1650"/>
      <c r="D92" s="1648"/>
      <c r="E92" s="1648"/>
      <c r="F92" s="1648"/>
      <c r="G92" s="1648"/>
      <c r="H92" s="1648"/>
      <c r="I92" s="1648"/>
      <c r="J92" s="1648"/>
      <c r="K92" s="1648"/>
      <c r="L92" s="1648"/>
      <c r="M92" s="1648"/>
      <c r="N92" s="1648"/>
      <c r="O92" s="1649"/>
      <c r="P92" s="308"/>
      <c r="Q92" s="307"/>
      <c r="R92" s="1650"/>
      <c r="S92" s="1648"/>
      <c r="T92" s="1648"/>
      <c r="U92" s="1648"/>
      <c r="V92" s="1648"/>
      <c r="W92" s="1648"/>
      <c r="X92" s="1648"/>
      <c r="Y92" s="1648"/>
      <c r="Z92" s="1648"/>
      <c r="AA92" s="1648"/>
      <c r="AB92" s="1648"/>
      <c r="AC92" s="1648"/>
      <c r="AD92" s="1648"/>
      <c r="AE92" s="1648"/>
      <c r="AF92" s="1648"/>
      <c r="AG92" s="1648"/>
      <c r="AH92" s="1648"/>
      <c r="AI92" s="1648"/>
      <c r="AJ92" s="1651"/>
      <c r="AK92" s="1579"/>
      <c r="AL92" s="1580"/>
      <c r="AM92" s="1580"/>
      <c r="AN92" s="1580"/>
      <c r="AO92" s="1581"/>
      <c r="AP92" s="1582"/>
      <c r="AQ92" s="1580"/>
      <c r="AR92" s="1580"/>
      <c r="AS92" s="1580"/>
      <c r="AT92" s="1583"/>
      <c r="AU92" s="1584"/>
      <c r="AV92" s="1585"/>
      <c r="AW92" s="1586"/>
    </row>
    <row r="93" spans="1:49" ht="25.05" hidden="1" customHeight="1" x14ac:dyDescent="0.45">
      <c r="A93" s="1652">
        <f t="shared" si="1"/>
        <v>72</v>
      </c>
      <c r="B93" s="1361"/>
      <c r="C93" s="1650"/>
      <c r="D93" s="1648"/>
      <c r="E93" s="1648"/>
      <c r="F93" s="1648"/>
      <c r="G93" s="1648"/>
      <c r="H93" s="1648"/>
      <c r="I93" s="1648"/>
      <c r="J93" s="1648"/>
      <c r="K93" s="1648"/>
      <c r="L93" s="1648"/>
      <c r="M93" s="1648"/>
      <c r="N93" s="1648"/>
      <c r="O93" s="1649"/>
      <c r="P93" s="308"/>
      <c r="Q93" s="307"/>
      <c r="R93" s="1650"/>
      <c r="S93" s="1648"/>
      <c r="T93" s="1648"/>
      <c r="U93" s="1648"/>
      <c r="V93" s="1648"/>
      <c r="W93" s="1648"/>
      <c r="X93" s="1648"/>
      <c r="Y93" s="1648"/>
      <c r="Z93" s="1648"/>
      <c r="AA93" s="1648"/>
      <c r="AB93" s="1648"/>
      <c r="AC93" s="1648"/>
      <c r="AD93" s="1648"/>
      <c r="AE93" s="1648"/>
      <c r="AF93" s="1648"/>
      <c r="AG93" s="1648"/>
      <c r="AH93" s="1648"/>
      <c r="AI93" s="1648"/>
      <c r="AJ93" s="1651"/>
      <c r="AK93" s="1579"/>
      <c r="AL93" s="1580"/>
      <c r="AM93" s="1580"/>
      <c r="AN93" s="1580"/>
      <c r="AO93" s="1581"/>
      <c r="AP93" s="1582"/>
      <c r="AQ93" s="1580"/>
      <c r="AR93" s="1580"/>
      <c r="AS93" s="1580"/>
      <c r="AT93" s="1583"/>
      <c r="AU93" s="1584"/>
      <c r="AV93" s="1585"/>
      <c r="AW93" s="1586"/>
    </row>
    <row r="94" spans="1:49" ht="25.05" hidden="1" customHeight="1" x14ac:dyDescent="0.45">
      <c r="A94" s="1652">
        <f t="shared" si="1"/>
        <v>73</v>
      </c>
      <c r="B94" s="1361"/>
      <c r="C94" s="1650"/>
      <c r="D94" s="1648"/>
      <c r="E94" s="1648"/>
      <c r="F94" s="1648"/>
      <c r="G94" s="1648"/>
      <c r="H94" s="1648"/>
      <c r="I94" s="1648"/>
      <c r="J94" s="1648"/>
      <c r="K94" s="1648"/>
      <c r="L94" s="1648"/>
      <c r="M94" s="1648"/>
      <c r="N94" s="1648"/>
      <c r="O94" s="1649"/>
      <c r="P94" s="308"/>
      <c r="Q94" s="307"/>
      <c r="R94" s="1650"/>
      <c r="S94" s="1648"/>
      <c r="T94" s="1648"/>
      <c r="U94" s="1648"/>
      <c r="V94" s="1648"/>
      <c r="W94" s="1648"/>
      <c r="X94" s="1648"/>
      <c r="Y94" s="1648"/>
      <c r="Z94" s="1648"/>
      <c r="AA94" s="1648"/>
      <c r="AB94" s="1648"/>
      <c r="AC94" s="1648"/>
      <c r="AD94" s="1648"/>
      <c r="AE94" s="1648"/>
      <c r="AF94" s="1648"/>
      <c r="AG94" s="1648"/>
      <c r="AH94" s="1648"/>
      <c r="AI94" s="1648"/>
      <c r="AJ94" s="1651"/>
      <c r="AK94" s="1579"/>
      <c r="AL94" s="1580"/>
      <c r="AM94" s="1580"/>
      <c r="AN94" s="1580"/>
      <c r="AO94" s="1581"/>
      <c r="AP94" s="1582"/>
      <c r="AQ94" s="1580"/>
      <c r="AR94" s="1580"/>
      <c r="AS94" s="1580"/>
      <c r="AT94" s="1583"/>
      <c r="AU94" s="1584"/>
      <c r="AV94" s="1585"/>
      <c r="AW94" s="1586"/>
    </row>
    <row r="95" spans="1:49" ht="25.05" hidden="1" customHeight="1" x14ac:dyDescent="0.45">
      <c r="A95" s="1652">
        <f t="shared" si="1"/>
        <v>74</v>
      </c>
      <c r="B95" s="1361"/>
      <c r="C95" s="1650"/>
      <c r="D95" s="1648"/>
      <c r="E95" s="1648"/>
      <c r="F95" s="1648"/>
      <c r="G95" s="1648"/>
      <c r="H95" s="1648"/>
      <c r="I95" s="1648"/>
      <c r="J95" s="1648"/>
      <c r="K95" s="1648"/>
      <c r="L95" s="1648"/>
      <c r="M95" s="1648"/>
      <c r="N95" s="1648"/>
      <c r="O95" s="1649"/>
      <c r="P95" s="308"/>
      <c r="Q95" s="307"/>
      <c r="R95" s="1650"/>
      <c r="S95" s="1648"/>
      <c r="T95" s="1648"/>
      <c r="U95" s="1648"/>
      <c r="V95" s="1648"/>
      <c r="W95" s="1648"/>
      <c r="X95" s="1648"/>
      <c r="Y95" s="1648"/>
      <c r="Z95" s="1648"/>
      <c r="AA95" s="1648"/>
      <c r="AB95" s="1648"/>
      <c r="AC95" s="1648"/>
      <c r="AD95" s="1648"/>
      <c r="AE95" s="1648"/>
      <c r="AF95" s="1648"/>
      <c r="AG95" s="1648"/>
      <c r="AH95" s="1648"/>
      <c r="AI95" s="1648"/>
      <c r="AJ95" s="1651"/>
      <c r="AK95" s="1579"/>
      <c r="AL95" s="1580"/>
      <c r="AM95" s="1580"/>
      <c r="AN95" s="1580"/>
      <c r="AO95" s="1581"/>
      <c r="AP95" s="1582"/>
      <c r="AQ95" s="1580"/>
      <c r="AR95" s="1580"/>
      <c r="AS95" s="1580"/>
      <c r="AT95" s="1583"/>
      <c r="AU95" s="1584"/>
      <c r="AV95" s="1585"/>
      <c r="AW95" s="1586"/>
    </row>
    <row r="96" spans="1:49" ht="25.05" hidden="1" customHeight="1" x14ac:dyDescent="0.45">
      <c r="A96" s="1652">
        <f t="shared" si="1"/>
        <v>75</v>
      </c>
      <c r="B96" s="1361"/>
      <c r="C96" s="1650"/>
      <c r="D96" s="1648"/>
      <c r="E96" s="1648"/>
      <c r="F96" s="1648"/>
      <c r="G96" s="1648"/>
      <c r="H96" s="1648"/>
      <c r="I96" s="1648"/>
      <c r="J96" s="1648"/>
      <c r="K96" s="1648"/>
      <c r="L96" s="1648"/>
      <c r="M96" s="1648"/>
      <c r="N96" s="1648"/>
      <c r="O96" s="1649"/>
      <c r="P96" s="308"/>
      <c r="Q96" s="307"/>
      <c r="R96" s="1650"/>
      <c r="S96" s="1648"/>
      <c r="T96" s="1648"/>
      <c r="U96" s="1648"/>
      <c r="V96" s="1648"/>
      <c r="W96" s="1648"/>
      <c r="X96" s="1648"/>
      <c r="Y96" s="1648"/>
      <c r="Z96" s="1648"/>
      <c r="AA96" s="1648"/>
      <c r="AB96" s="1648"/>
      <c r="AC96" s="1648"/>
      <c r="AD96" s="1648"/>
      <c r="AE96" s="1648"/>
      <c r="AF96" s="1648"/>
      <c r="AG96" s="1648"/>
      <c r="AH96" s="1648"/>
      <c r="AI96" s="1648"/>
      <c r="AJ96" s="1651"/>
      <c r="AK96" s="1579"/>
      <c r="AL96" s="1580"/>
      <c r="AM96" s="1580"/>
      <c r="AN96" s="1580"/>
      <c r="AO96" s="1581"/>
      <c r="AP96" s="1582"/>
      <c r="AQ96" s="1580"/>
      <c r="AR96" s="1580"/>
      <c r="AS96" s="1580"/>
      <c r="AT96" s="1583"/>
      <c r="AU96" s="1584"/>
      <c r="AV96" s="1585"/>
      <c r="AW96" s="1586"/>
    </row>
    <row r="97" spans="1:49" ht="25.05" hidden="1" customHeight="1" x14ac:dyDescent="0.45">
      <c r="A97" s="1652">
        <f t="shared" si="1"/>
        <v>76</v>
      </c>
      <c r="B97" s="1361"/>
      <c r="C97" s="1650"/>
      <c r="D97" s="1648"/>
      <c r="E97" s="1648"/>
      <c r="F97" s="1648"/>
      <c r="G97" s="1648"/>
      <c r="H97" s="1648"/>
      <c r="I97" s="1648"/>
      <c r="J97" s="1648"/>
      <c r="K97" s="1648"/>
      <c r="L97" s="1648"/>
      <c r="M97" s="1648"/>
      <c r="N97" s="1648"/>
      <c r="O97" s="1649"/>
      <c r="P97" s="308"/>
      <c r="Q97" s="307"/>
      <c r="R97" s="1650"/>
      <c r="S97" s="1648"/>
      <c r="T97" s="1648"/>
      <c r="U97" s="1648"/>
      <c r="V97" s="1648"/>
      <c r="W97" s="1648"/>
      <c r="X97" s="1648"/>
      <c r="Y97" s="1648"/>
      <c r="Z97" s="1648"/>
      <c r="AA97" s="1648"/>
      <c r="AB97" s="1648"/>
      <c r="AC97" s="1648"/>
      <c r="AD97" s="1648"/>
      <c r="AE97" s="1648"/>
      <c r="AF97" s="1648"/>
      <c r="AG97" s="1648"/>
      <c r="AH97" s="1648"/>
      <c r="AI97" s="1648"/>
      <c r="AJ97" s="1651"/>
      <c r="AK97" s="1579"/>
      <c r="AL97" s="1580"/>
      <c r="AM97" s="1580"/>
      <c r="AN97" s="1580"/>
      <c r="AO97" s="1581"/>
      <c r="AP97" s="1582"/>
      <c r="AQ97" s="1580"/>
      <c r="AR97" s="1580"/>
      <c r="AS97" s="1580"/>
      <c r="AT97" s="1583"/>
      <c r="AU97" s="1584"/>
      <c r="AV97" s="1585"/>
      <c r="AW97" s="1586"/>
    </row>
    <row r="98" spans="1:49" ht="25.05" hidden="1" customHeight="1" x14ac:dyDescent="0.45">
      <c r="A98" s="1652">
        <f t="shared" si="1"/>
        <v>77</v>
      </c>
      <c r="B98" s="1361"/>
      <c r="C98" s="1650"/>
      <c r="D98" s="1648"/>
      <c r="E98" s="1648"/>
      <c r="F98" s="1648"/>
      <c r="G98" s="1648"/>
      <c r="H98" s="1648"/>
      <c r="I98" s="1648"/>
      <c r="J98" s="1648"/>
      <c r="K98" s="1648"/>
      <c r="L98" s="1648"/>
      <c r="M98" s="1648"/>
      <c r="N98" s="1648"/>
      <c r="O98" s="1649"/>
      <c r="P98" s="308"/>
      <c r="Q98" s="307"/>
      <c r="R98" s="1650"/>
      <c r="S98" s="1648"/>
      <c r="T98" s="1648"/>
      <c r="U98" s="1648"/>
      <c r="V98" s="1648"/>
      <c r="W98" s="1648"/>
      <c r="X98" s="1648"/>
      <c r="Y98" s="1648"/>
      <c r="Z98" s="1648"/>
      <c r="AA98" s="1648"/>
      <c r="AB98" s="1648"/>
      <c r="AC98" s="1648"/>
      <c r="AD98" s="1648"/>
      <c r="AE98" s="1648"/>
      <c r="AF98" s="1648"/>
      <c r="AG98" s="1648"/>
      <c r="AH98" s="1648"/>
      <c r="AI98" s="1648"/>
      <c r="AJ98" s="1651"/>
      <c r="AK98" s="1579"/>
      <c r="AL98" s="1580"/>
      <c r="AM98" s="1580"/>
      <c r="AN98" s="1580"/>
      <c r="AO98" s="1581"/>
      <c r="AP98" s="1582"/>
      <c r="AQ98" s="1580"/>
      <c r="AR98" s="1580"/>
      <c r="AS98" s="1580"/>
      <c r="AT98" s="1583"/>
      <c r="AU98" s="1584"/>
      <c r="AV98" s="1585"/>
      <c r="AW98" s="1586"/>
    </row>
    <row r="99" spans="1:49" ht="25.05" hidden="1" customHeight="1" x14ac:dyDescent="0.45">
      <c r="A99" s="1652">
        <f t="shared" si="1"/>
        <v>78</v>
      </c>
      <c r="B99" s="1361"/>
      <c r="C99" s="1650"/>
      <c r="D99" s="1648"/>
      <c r="E99" s="1648"/>
      <c r="F99" s="1648"/>
      <c r="G99" s="1648"/>
      <c r="H99" s="1648"/>
      <c r="I99" s="1648"/>
      <c r="J99" s="1648"/>
      <c r="K99" s="1648"/>
      <c r="L99" s="1648"/>
      <c r="M99" s="1648"/>
      <c r="N99" s="1648"/>
      <c r="O99" s="1649"/>
      <c r="P99" s="308"/>
      <c r="Q99" s="307"/>
      <c r="R99" s="1650"/>
      <c r="S99" s="1648"/>
      <c r="T99" s="1648"/>
      <c r="U99" s="1648"/>
      <c r="V99" s="1648"/>
      <c r="W99" s="1648"/>
      <c r="X99" s="1648"/>
      <c r="Y99" s="1648"/>
      <c r="Z99" s="1648"/>
      <c r="AA99" s="1648"/>
      <c r="AB99" s="1648"/>
      <c r="AC99" s="1648"/>
      <c r="AD99" s="1648"/>
      <c r="AE99" s="1648"/>
      <c r="AF99" s="1648"/>
      <c r="AG99" s="1648"/>
      <c r="AH99" s="1648"/>
      <c r="AI99" s="1648"/>
      <c r="AJ99" s="1651"/>
      <c r="AK99" s="1579"/>
      <c r="AL99" s="1580"/>
      <c r="AM99" s="1580"/>
      <c r="AN99" s="1580"/>
      <c r="AO99" s="1581"/>
      <c r="AP99" s="1582"/>
      <c r="AQ99" s="1580"/>
      <c r="AR99" s="1580"/>
      <c r="AS99" s="1580"/>
      <c r="AT99" s="1583"/>
      <c r="AU99" s="1584"/>
      <c r="AV99" s="1585"/>
      <c r="AW99" s="1586"/>
    </row>
    <row r="100" spans="1:49" ht="25.05" hidden="1" customHeight="1" x14ac:dyDescent="0.45">
      <c r="A100" s="1652">
        <f t="shared" si="1"/>
        <v>79</v>
      </c>
      <c r="B100" s="1361"/>
      <c r="C100" s="1650"/>
      <c r="D100" s="1648"/>
      <c r="E100" s="1648"/>
      <c r="F100" s="1648"/>
      <c r="G100" s="1648"/>
      <c r="H100" s="1648"/>
      <c r="I100" s="1648"/>
      <c r="J100" s="1648"/>
      <c r="K100" s="1648"/>
      <c r="L100" s="1648"/>
      <c r="M100" s="1648"/>
      <c r="N100" s="1648"/>
      <c r="O100" s="1649"/>
      <c r="P100" s="308"/>
      <c r="Q100" s="307"/>
      <c r="R100" s="1650"/>
      <c r="S100" s="1648"/>
      <c r="T100" s="1648"/>
      <c r="U100" s="1648"/>
      <c r="V100" s="1648"/>
      <c r="W100" s="1648"/>
      <c r="X100" s="1648"/>
      <c r="Y100" s="1648"/>
      <c r="Z100" s="1648"/>
      <c r="AA100" s="1648"/>
      <c r="AB100" s="1648"/>
      <c r="AC100" s="1648"/>
      <c r="AD100" s="1648"/>
      <c r="AE100" s="1648"/>
      <c r="AF100" s="1648"/>
      <c r="AG100" s="1648"/>
      <c r="AH100" s="1648"/>
      <c r="AI100" s="1648"/>
      <c r="AJ100" s="1651"/>
      <c r="AK100" s="1579"/>
      <c r="AL100" s="1580"/>
      <c r="AM100" s="1580"/>
      <c r="AN100" s="1580"/>
      <c r="AO100" s="1581"/>
      <c r="AP100" s="1582"/>
      <c r="AQ100" s="1580"/>
      <c r="AR100" s="1580"/>
      <c r="AS100" s="1580"/>
      <c r="AT100" s="1583"/>
      <c r="AU100" s="1584"/>
      <c r="AV100" s="1585"/>
      <c r="AW100" s="1586"/>
    </row>
    <row r="101" spans="1:49" ht="25.05" hidden="1" customHeight="1" x14ac:dyDescent="0.45">
      <c r="A101" s="1652">
        <f t="shared" si="1"/>
        <v>80</v>
      </c>
      <c r="B101" s="1361"/>
      <c r="C101" s="1650"/>
      <c r="D101" s="1648"/>
      <c r="E101" s="1648"/>
      <c r="F101" s="1648"/>
      <c r="G101" s="1648"/>
      <c r="H101" s="1648"/>
      <c r="I101" s="1648"/>
      <c r="J101" s="1648"/>
      <c r="K101" s="1648"/>
      <c r="L101" s="1648"/>
      <c r="M101" s="1648"/>
      <c r="N101" s="1648"/>
      <c r="O101" s="1649"/>
      <c r="P101" s="308"/>
      <c r="Q101" s="307"/>
      <c r="R101" s="1650"/>
      <c r="S101" s="1648"/>
      <c r="T101" s="1648"/>
      <c r="U101" s="1648"/>
      <c r="V101" s="1648"/>
      <c r="W101" s="1648"/>
      <c r="X101" s="1648"/>
      <c r="Y101" s="1648"/>
      <c r="Z101" s="1648"/>
      <c r="AA101" s="1648"/>
      <c r="AB101" s="1648"/>
      <c r="AC101" s="1648"/>
      <c r="AD101" s="1648"/>
      <c r="AE101" s="1648"/>
      <c r="AF101" s="1648"/>
      <c r="AG101" s="1648"/>
      <c r="AH101" s="1648"/>
      <c r="AI101" s="1648"/>
      <c r="AJ101" s="1651"/>
      <c r="AK101" s="1579"/>
      <c r="AL101" s="1580"/>
      <c r="AM101" s="1580"/>
      <c r="AN101" s="1580"/>
      <c r="AO101" s="1581"/>
      <c r="AP101" s="1582"/>
      <c r="AQ101" s="1580"/>
      <c r="AR101" s="1580"/>
      <c r="AS101" s="1580"/>
      <c r="AT101" s="1583"/>
      <c r="AU101" s="1584"/>
      <c r="AV101" s="1585"/>
      <c r="AW101" s="1586"/>
    </row>
    <row r="102" spans="1:49" ht="25.05" hidden="1" customHeight="1" x14ac:dyDescent="0.45">
      <c r="A102" s="1652">
        <f t="shared" si="1"/>
        <v>81</v>
      </c>
      <c r="B102" s="1361"/>
      <c r="C102" s="1650"/>
      <c r="D102" s="1648"/>
      <c r="E102" s="1648"/>
      <c r="F102" s="1648"/>
      <c r="G102" s="1648"/>
      <c r="H102" s="1648"/>
      <c r="I102" s="1648"/>
      <c r="J102" s="1648"/>
      <c r="K102" s="1648"/>
      <c r="L102" s="1648"/>
      <c r="M102" s="1648"/>
      <c r="N102" s="1648"/>
      <c r="O102" s="1649"/>
      <c r="P102" s="308"/>
      <c r="Q102" s="307"/>
      <c r="R102" s="1650"/>
      <c r="S102" s="1648"/>
      <c r="T102" s="1648"/>
      <c r="U102" s="1648"/>
      <c r="V102" s="1648"/>
      <c r="W102" s="1648"/>
      <c r="X102" s="1648"/>
      <c r="Y102" s="1648"/>
      <c r="Z102" s="1648"/>
      <c r="AA102" s="1648"/>
      <c r="AB102" s="1648"/>
      <c r="AC102" s="1648"/>
      <c r="AD102" s="1648"/>
      <c r="AE102" s="1648"/>
      <c r="AF102" s="1648"/>
      <c r="AG102" s="1648"/>
      <c r="AH102" s="1648"/>
      <c r="AI102" s="1648"/>
      <c r="AJ102" s="1651"/>
      <c r="AK102" s="1579"/>
      <c r="AL102" s="1580"/>
      <c r="AM102" s="1580"/>
      <c r="AN102" s="1580"/>
      <c r="AO102" s="1581"/>
      <c r="AP102" s="1582"/>
      <c r="AQ102" s="1580"/>
      <c r="AR102" s="1580"/>
      <c r="AS102" s="1580"/>
      <c r="AT102" s="1583"/>
      <c r="AU102" s="1584"/>
      <c r="AV102" s="1585"/>
      <c r="AW102" s="1586"/>
    </row>
    <row r="103" spans="1:49" ht="25.05" hidden="1" customHeight="1" x14ac:dyDescent="0.45">
      <c r="A103" s="1652">
        <f t="shared" si="1"/>
        <v>82</v>
      </c>
      <c r="B103" s="1361"/>
      <c r="C103" s="1650"/>
      <c r="D103" s="1648"/>
      <c r="E103" s="1648"/>
      <c r="F103" s="1648"/>
      <c r="G103" s="1648"/>
      <c r="H103" s="1648"/>
      <c r="I103" s="1648"/>
      <c r="J103" s="1648"/>
      <c r="K103" s="1648"/>
      <c r="L103" s="1648"/>
      <c r="M103" s="1648"/>
      <c r="N103" s="1648"/>
      <c r="O103" s="1649"/>
      <c r="P103" s="308"/>
      <c r="Q103" s="307"/>
      <c r="R103" s="1650"/>
      <c r="S103" s="1648"/>
      <c r="T103" s="1648"/>
      <c r="U103" s="1648"/>
      <c r="V103" s="1648"/>
      <c r="W103" s="1648"/>
      <c r="X103" s="1648"/>
      <c r="Y103" s="1648"/>
      <c r="Z103" s="1648"/>
      <c r="AA103" s="1648"/>
      <c r="AB103" s="1648"/>
      <c r="AC103" s="1648"/>
      <c r="AD103" s="1648"/>
      <c r="AE103" s="1648"/>
      <c r="AF103" s="1648"/>
      <c r="AG103" s="1648"/>
      <c r="AH103" s="1648"/>
      <c r="AI103" s="1648"/>
      <c r="AJ103" s="1651"/>
      <c r="AK103" s="1579"/>
      <c r="AL103" s="1580"/>
      <c r="AM103" s="1580"/>
      <c r="AN103" s="1580"/>
      <c r="AO103" s="1581"/>
      <c r="AP103" s="1582"/>
      <c r="AQ103" s="1580"/>
      <c r="AR103" s="1580"/>
      <c r="AS103" s="1580"/>
      <c r="AT103" s="1583"/>
      <c r="AU103" s="1584"/>
      <c r="AV103" s="1585"/>
      <c r="AW103" s="1586"/>
    </row>
    <row r="104" spans="1:49" ht="25.05" hidden="1" customHeight="1" x14ac:dyDescent="0.45">
      <c r="A104" s="1652">
        <f t="shared" si="1"/>
        <v>83</v>
      </c>
      <c r="B104" s="1361"/>
      <c r="C104" s="1650"/>
      <c r="D104" s="1648"/>
      <c r="E104" s="1648"/>
      <c r="F104" s="1648"/>
      <c r="G104" s="1648"/>
      <c r="H104" s="1648"/>
      <c r="I104" s="1648"/>
      <c r="J104" s="1648"/>
      <c r="K104" s="1648"/>
      <c r="L104" s="1648"/>
      <c r="M104" s="1648"/>
      <c r="N104" s="1648"/>
      <c r="O104" s="1649"/>
      <c r="P104" s="308"/>
      <c r="Q104" s="307"/>
      <c r="R104" s="1650"/>
      <c r="S104" s="1648"/>
      <c r="T104" s="1648"/>
      <c r="U104" s="1648"/>
      <c r="V104" s="1648"/>
      <c r="W104" s="1648"/>
      <c r="X104" s="1648"/>
      <c r="Y104" s="1648"/>
      <c r="Z104" s="1648"/>
      <c r="AA104" s="1648"/>
      <c r="AB104" s="1648"/>
      <c r="AC104" s="1648"/>
      <c r="AD104" s="1648"/>
      <c r="AE104" s="1648"/>
      <c r="AF104" s="1648"/>
      <c r="AG104" s="1648"/>
      <c r="AH104" s="1648"/>
      <c r="AI104" s="1648"/>
      <c r="AJ104" s="1651"/>
      <c r="AK104" s="1579"/>
      <c r="AL104" s="1580"/>
      <c r="AM104" s="1580"/>
      <c r="AN104" s="1580"/>
      <c r="AO104" s="1581"/>
      <c r="AP104" s="1582"/>
      <c r="AQ104" s="1580"/>
      <c r="AR104" s="1580"/>
      <c r="AS104" s="1580"/>
      <c r="AT104" s="1583"/>
      <c r="AU104" s="1584"/>
      <c r="AV104" s="1585"/>
      <c r="AW104" s="1586"/>
    </row>
    <row r="105" spans="1:49" ht="25.05" hidden="1" customHeight="1" x14ac:dyDescent="0.45">
      <c r="A105" s="1652">
        <f t="shared" si="1"/>
        <v>84</v>
      </c>
      <c r="B105" s="1361"/>
      <c r="C105" s="1650"/>
      <c r="D105" s="1648"/>
      <c r="E105" s="1648"/>
      <c r="F105" s="1648"/>
      <c r="G105" s="1648"/>
      <c r="H105" s="1648"/>
      <c r="I105" s="1648"/>
      <c r="J105" s="1648"/>
      <c r="K105" s="1648"/>
      <c r="L105" s="1648"/>
      <c r="M105" s="1648"/>
      <c r="N105" s="1648"/>
      <c r="O105" s="1649"/>
      <c r="P105" s="308"/>
      <c r="Q105" s="307"/>
      <c r="R105" s="1650"/>
      <c r="S105" s="1648"/>
      <c r="T105" s="1648"/>
      <c r="U105" s="1648"/>
      <c r="V105" s="1648"/>
      <c r="W105" s="1648"/>
      <c r="X105" s="1648"/>
      <c r="Y105" s="1648"/>
      <c r="Z105" s="1648"/>
      <c r="AA105" s="1648"/>
      <c r="AB105" s="1648"/>
      <c r="AC105" s="1648"/>
      <c r="AD105" s="1648"/>
      <c r="AE105" s="1648"/>
      <c r="AF105" s="1648"/>
      <c r="AG105" s="1648"/>
      <c r="AH105" s="1648"/>
      <c r="AI105" s="1648"/>
      <c r="AJ105" s="1651"/>
      <c r="AK105" s="1579"/>
      <c r="AL105" s="1580"/>
      <c r="AM105" s="1580"/>
      <c r="AN105" s="1580"/>
      <c r="AO105" s="1581"/>
      <c r="AP105" s="1582"/>
      <c r="AQ105" s="1580"/>
      <c r="AR105" s="1580"/>
      <c r="AS105" s="1580"/>
      <c r="AT105" s="1583"/>
      <c r="AU105" s="1584"/>
      <c r="AV105" s="1585"/>
      <c r="AW105" s="1586"/>
    </row>
    <row r="106" spans="1:49" ht="25.05" hidden="1" customHeight="1" x14ac:dyDescent="0.45">
      <c r="A106" s="1652">
        <f t="shared" si="1"/>
        <v>85</v>
      </c>
      <c r="B106" s="1361"/>
      <c r="C106" s="1650"/>
      <c r="D106" s="1648"/>
      <c r="E106" s="1648"/>
      <c r="F106" s="1648"/>
      <c r="G106" s="1648"/>
      <c r="H106" s="1648"/>
      <c r="I106" s="1648"/>
      <c r="J106" s="1648"/>
      <c r="K106" s="1648"/>
      <c r="L106" s="1648"/>
      <c r="M106" s="1648"/>
      <c r="N106" s="1648"/>
      <c r="O106" s="1649"/>
      <c r="P106" s="308"/>
      <c r="Q106" s="307"/>
      <c r="R106" s="1650"/>
      <c r="S106" s="1648"/>
      <c r="T106" s="1648"/>
      <c r="U106" s="1648"/>
      <c r="V106" s="1648"/>
      <c r="W106" s="1648"/>
      <c r="X106" s="1648"/>
      <c r="Y106" s="1648"/>
      <c r="Z106" s="1648"/>
      <c r="AA106" s="1648"/>
      <c r="AB106" s="1648"/>
      <c r="AC106" s="1648"/>
      <c r="AD106" s="1648"/>
      <c r="AE106" s="1648"/>
      <c r="AF106" s="1648"/>
      <c r="AG106" s="1648"/>
      <c r="AH106" s="1648"/>
      <c r="AI106" s="1648"/>
      <c r="AJ106" s="1651"/>
      <c r="AK106" s="1579"/>
      <c r="AL106" s="1580"/>
      <c r="AM106" s="1580"/>
      <c r="AN106" s="1580"/>
      <c r="AO106" s="1581"/>
      <c r="AP106" s="1582"/>
      <c r="AQ106" s="1580"/>
      <c r="AR106" s="1580"/>
      <c r="AS106" s="1580"/>
      <c r="AT106" s="1583"/>
      <c r="AU106" s="1584"/>
      <c r="AV106" s="1585"/>
      <c r="AW106" s="1586"/>
    </row>
    <row r="107" spans="1:49" ht="25.05" hidden="1" customHeight="1" x14ac:dyDescent="0.45">
      <c r="A107" s="1652">
        <f t="shared" si="1"/>
        <v>86</v>
      </c>
      <c r="B107" s="1361"/>
      <c r="C107" s="1650"/>
      <c r="D107" s="1648"/>
      <c r="E107" s="1648"/>
      <c r="F107" s="1648"/>
      <c r="G107" s="1648"/>
      <c r="H107" s="1648"/>
      <c r="I107" s="1648"/>
      <c r="J107" s="1648"/>
      <c r="K107" s="1648"/>
      <c r="L107" s="1648"/>
      <c r="M107" s="1648"/>
      <c r="N107" s="1648"/>
      <c r="O107" s="1649"/>
      <c r="P107" s="308"/>
      <c r="Q107" s="307"/>
      <c r="R107" s="1650"/>
      <c r="S107" s="1648"/>
      <c r="T107" s="1648"/>
      <c r="U107" s="1648"/>
      <c r="V107" s="1648"/>
      <c r="W107" s="1648"/>
      <c r="X107" s="1648"/>
      <c r="Y107" s="1648"/>
      <c r="Z107" s="1648"/>
      <c r="AA107" s="1648"/>
      <c r="AB107" s="1648"/>
      <c r="AC107" s="1648"/>
      <c r="AD107" s="1648"/>
      <c r="AE107" s="1648"/>
      <c r="AF107" s="1648"/>
      <c r="AG107" s="1648"/>
      <c r="AH107" s="1648"/>
      <c r="AI107" s="1648"/>
      <c r="AJ107" s="1651"/>
      <c r="AK107" s="1579"/>
      <c r="AL107" s="1580"/>
      <c r="AM107" s="1580"/>
      <c r="AN107" s="1580"/>
      <c r="AO107" s="1581"/>
      <c r="AP107" s="1582"/>
      <c r="AQ107" s="1580"/>
      <c r="AR107" s="1580"/>
      <c r="AS107" s="1580"/>
      <c r="AT107" s="1583"/>
      <c r="AU107" s="1584"/>
      <c r="AV107" s="1585"/>
      <c r="AW107" s="1586"/>
    </row>
    <row r="108" spans="1:49" ht="25.05" hidden="1" customHeight="1" x14ac:dyDescent="0.45">
      <c r="A108" s="1652">
        <f t="shared" si="1"/>
        <v>87</v>
      </c>
      <c r="B108" s="1361"/>
      <c r="C108" s="1650"/>
      <c r="D108" s="1648"/>
      <c r="E108" s="1648"/>
      <c r="F108" s="1648"/>
      <c r="G108" s="1648"/>
      <c r="H108" s="1648"/>
      <c r="I108" s="1648"/>
      <c r="J108" s="1648"/>
      <c r="K108" s="1648"/>
      <c r="L108" s="1648"/>
      <c r="M108" s="1648"/>
      <c r="N108" s="1648"/>
      <c r="O108" s="1649"/>
      <c r="P108" s="308"/>
      <c r="Q108" s="307"/>
      <c r="R108" s="1650"/>
      <c r="S108" s="1648"/>
      <c r="T108" s="1648"/>
      <c r="U108" s="1648"/>
      <c r="V108" s="1648"/>
      <c r="W108" s="1648"/>
      <c r="X108" s="1648"/>
      <c r="Y108" s="1648"/>
      <c r="Z108" s="1648"/>
      <c r="AA108" s="1648"/>
      <c r="AB108" s="1648"/>
      <c r="AC108" s="1648"/>
      <c r="AD108" s="1648"/>
      <c r="AE108" s="1648"/>
      <c r="AF108" s="1648"/>
      <c r="AG108" s="1648"/>
      <c r="AH108" s="1648"/>
      <c r="AI108" s="1648"/>
      <c r="AJ108" s="1651"/>
      <c r="AK108" s="1579"/>
      <c r="AL108" s="1580"/>
      <c r="AM108" s="1580"/>
      <c r="AN108" s="1580"/>
      <c r="AO108" s="1581"/>
      <c r="AP108" s="1582"/>
      <c r="AQ108" s="1580"/>
      <c r="AR108" s="1580"/>
      <c r="AS108" s="1580"/>
      <c r="AT108" s="1583"/>
      <c r="AU108" s="1584"/>
      <c r="AV108" s="1585"/>
      <c r="AW108" s="1586"/>
    </row>
    <row r="109" spans="1:49" ht="25.05" hidden="1" customHeight="1" x14ac:dyDescent="0.45">
      <c r="A109" s="1652">
        <f t="shared" si="1"/>
        <v>88</v>
      </c>
      <c r="B109" s="1361"/>
      <c r="C109" s="1650"/>
      <c r="D109" s="1648"/>
      <c r="E109" s="1648"/>
      <c r="F109" s="1648"/>
      <c r="G109" s="1648"/>
      <c r="H109" s="1648"/>
      <c r="I109" s="1648"/>
      <c r="J109" s="1648"/>
      <c r="K109" s="1648"/>
      <c r="L109" s="1648"/>
      <c r="M109" s="1648"/>
      <c r="N109" s="1648"/>
      <c r="O109" s="1649"/>
      <c r="P109" s="308"/>
      <c r="Q109" s="307"/>
      <c r="R109" s="1650"/>
      <c r="S109" s="1648"/>
      <c r="T109" s="1648"/>
      <c r="U109" s="1648"/>
      <c r="V109" s="1648"/>
      <c r="W109" s="1648"/>
      <c r="X109" s="1648"/>
      <c r="Y109" s="1648"/>
      <c r="Z109" s="1648"/>
      <c r="AA109" s="1648"/>
      <c r="AB109" s="1648"/>
      <c r="AC109" s="1648"/>
      <c r="AD109" s="1648"/>
      <c r="AE109" s="1648"/>
      <c r="AF109" s="1648"/>
      <c r="AG109" s="1648"/>
      <c r="AH109" s="1648"/>
      <c r="AI109" s="1648"/>
      <c r="AJ109" s="1651"/>
      <c r="AK109" s="1579"/>
      <c r="AL109" s="1580"/>
      <c r="AM109" s="1580"/>
      <c r="AN109" s="1580"/>
      <c r="AO109" s="1581"/>
      <c r="AP109" s="1582"/>
      <c r="AQ109" s="1580"/>
      <c r="AR109" s="1580"/>
      <c r="AS109" s="1580"/>
      <c r="AT109" s="1583"/>
      <c r="AU109" s="1584"/>
      <c r="AV109" s="1585"/>
      <c r="AW109" s="1586"/>
    </row>
    <row r="110" spans="1:49" ht="25.05" hidden="1" customHeight="1" x14ac:dyDescent="0.45">
      <c r="A110" s="1652">
        <f t="shared" si="1"/>
        <v>89</v>
      </c>
      <c r="B110" s="1361"/>
      <c r="C110" s="1650"/>
      <c r="D110" s="1648"/>
      <c r="E110" s="1648"/>
      <c r="F110" s="1648"/>
      <c r="G110" s="1648"/>
      <c r="H110" s="1648"/>
      <c r="I110" s="1648"/>
      <c r="J110" s="1648"/>
      <c r="K110" s="1648"/>
      <c r="L110" s="1648"/>
      <c r="M110" s="1648"/>
      <c r="N110" s="1648"/>
      <c r="O110" s="1649"/>
      <c r="P110" s="308"/>
      <c r="Q110" s="307"/>
      <c r="R110" s="1650"/>
      <c r="S110" s="1648"/>
      <c r="T110" s="1648"/>
      <c r="U110" s="1648"/>
      <c r="V110" s="1648"/>
      <c r="W110" s="1648"/>
      <c r="X110" s="1648"/>
      <c r="Y110" s="1648"/>
      <c r="Z110" s="1648"/>
      <c r="AA110" s="1648"/>
      <c r="AB110" s="1648"/>
      <c r="AC110" s="1648"/>
      <c r="AD110" s="1648"/>
      <c r="AE110" s="1648"/>
      <c r="AF110" s="1648"/>
      <c r="AG110" s="1648"/>
      <c r="AH110" s="1648"/>
      <c r="AI110" s="1648"/>
      <c r="AJ110" s="1651"/>
      <c r="AK110" s="1579"/>
      <c r="AL110" s="1580"/>
      <c r="AM110" s="1580"/>
      <c r="AN110" s="1580"/>
      <c r="AO110" s="1581"/>
      <c r="AP110" s="1582"/>
      <c r="AQ110" s="1580"/>
      <c r="AR110" s="1580"/>
      <c r="AS110" s="1580"/>
      <c r="AT110" s="1583"/>
      <c r="AU110" s="1584"/>
      <c r="AV110" s="1585"/>
      <c r="AW110" s="1586"/>
    </row>
    <row r="111" spans="1:49" ht="25.05" hidden="1" customHeight="1" x14ac:dyDescent="0.45">
      <c r="A111" s="1652">
        <f t="shared" si="1"/>
        <v>90</v>
      </c>
      <c r="B111" s="1361"/>
      <c r="C111" s="1650"/>
      <c r="D111" s="1648"/>
      <c r="E111" s="1648"/>
      <c r="F111" s="1648"/>
      <c r="G111" s="1648"/>
      <c r="H111" s="1648"/>
      <c r="I111" s="1648"/>
      <c r="J111" s="1648"/>
      <c r="K111" s="1648"/>
      <c r="L111" s="1648"/>
      <c r="M111" s="1648"/>
      <c r="N111" s="1648"/>
      <c r="O111" s="1649"/>
      <c r="P111" s="308"/>
      <c r="Q111" s="307"/>
      <c r="R111" s="1650"/>
      <c r="S111" s="1648"/>
      <c r="T111" s="1648"/>
      <c r="U111" s="1648"/>
      <c r="V111" s="1648"/>
      <c r="W111" s="1648"/>
      <c r="X111" s="1648"/>
      <c r="Y111" s="1648"/>
      <c r="Z111" s="1648"/>
      <c r="AA111" s="1648"/>
      <c r="AB111" s="1648"/>
      <c r="AC111" s="1648"/>
      <c r="AD111" s="1648"/>
      <c r="AE111" s="1648"/>
      <c r="AF111" s="1648"/>
      <c r="AG111" s="1648"/>
      <c r="AH111" s="1648"/>
      <c r="AI111" s="1648"/>
      <c r="AJ111" s="1651"/>
      <c r="AK111" s="1579"/>
      <c r="AL111" s="1580"/>
      <c r="AM111" s="1580"/>
      <c r="AN111" s="1580"/>
      <c r="AO111" s="1581"/>
      <c r="AP111" s="1582"/>
      <c r="AQ111" s="1580"/>
      <c r="AR111" s="1580"/>
      <c r="AS111" s="1580"/>
      <c r="AT111" s="1583"/>
      <c r="AU111" s="1584"/>
      <c r="AV111" s="1585"/>
      <c r="AW111" s="1586"/>
    </row>
    <row r="112" spans="1:49" ht="25.05" hidden="1" customHeight="1" x14ac:dyDescent="0.45">
      <c r="A112" s="1652">
        <f t="shared" si="1"/>
        <v>91</v>
      </c>
      <c r="B112" s="1361"/>
      <c r="C112" s="1650"/>
      <c r="D112" s="1648"/>
      <c r="E112" s="1648"/>
      <c r="F112" s="1648"/>
      <c r="G112" s="1648"/>
      <c r="H112" s="1648"/>
      <c r="I112" s="1648"/>
      <c r="J112" s="1648"/>
      <c r="K112" s="1648"/>
      <c r="L112" s="1648"/>
      <c r="M112" s="1648"/>
      <c r="N112" s="1648"/>
      <c r="O112" s="1649"/>
      <c r="P112" s="308"/>
      <c r="Q112" s="307"/>
      <c r="R112" s="1650"/>
      <c r="S112" s="1648"/>
      <c r="T112" s="1648"/>
      <c r="U112" s="1648"/>
      <c r="V112" s="1648"/>
      <c r="W112" s="1648"/>
      <c r="X112" s="1648"/>
      <c r="Y112" s="1648"/>
      <c r="Z112" s="1648"/>
      <c r="AA112" s="1648"/>
      <c r="AB112" s="1648"/>
      <c r="AC112" s="1648"/>
      <c r="AD112" s="1648"/>
      <c r="AE112" s="1648"/>
      <c r="AF112" s="1648"/>
      <c r="AG112" s="1648"/>
      <c r="AH112" s="1648"/>
      <c r="AI112" s="1648"/>
      <c r="AJ112" s="1651"/>
      <c r="AK112" s="1579"/>
      <c r="AL112" s="1580"/>
      <c r="AM112" s="1580"/>
      <c r="AN112" s="1580"/>
      <c r="AO112" s="1581"/>
      <c r="AP112" s="1582"/>
      <c r="AQ112" s="1580"/>
      <c r="AR112" s="1580"/>
      <c r="AS112" s="1580"/>
      <c r="AT112" s="1583"/>
      <c r="AU112" s="1584"/>
      <c r="AV112" s="1585"/>
      <c r="AW112" s="1586"/>
    </row>
    <row r="113" spans="1:49" ht="25.05" hidden="1" customHeight="1" x14ac:dyDescent="0.45">
      <c r="A113" s="1652">
        <f t="shared" si="1"/>
        <v>92</v>
      </c>
      <c r="B113" s="1361"/>
      <c r="C113" s="1650"/>
      <c r="D113" s="1648"/>
      <c r="E113" s="1648"/>
      <c r="F113" s="1648"/>
      <c r="G113" s="1648"/>
      <c r="H113" s="1648"/>
      <c r="I113" s="1648"/>
      <c r="J113" s="1648"/>
      <c r="K113" s="1648"/>
      <c r="L113" s="1648"/>
      <c r="M113" s="1648"/>
      <c r="N113" s="1648"/>
      <c r="O113" s="1649"/>
      <c r="P113" s="308"/>
      <c r="Q113" s="307"/>
      <c r="R113" s="1650"/>
      <c r="S113" s="1648"/>
      <c r="T113" s="1648"/>
      <c r="U113" s="1648"/>
      <c r="V113" s="1648"/>
      <c r="W113" s="1648"/>
      <c r="X113" s="1648"/>
      <c r="Y113" s="1648"/>
      <c r="Z113" s="1648"/>
      <c r="AA113" s="1648"/>
      <c r="AB113" s="1648"/>
      <c r="AC113" s="1648"/>
      <c r="AD113" s="1648"/>
      <c r="AE113" s="1648"/>
      <c r="AF113" s="1648"/>
      <c r="AG113" s="1648"/>
      <c r="AH113" s="1648"/>
      <c r="AI113" s="1648"/>
      <c r="AJ113" s="1651"/>
      <c r="AK113" s="1579"/>
      <c r="AL113" s="1580"/>
      <c r="AM113" s="1580"/>
      <c r="AN113" s="1580"/>
      <c r="AO113" s="1581"/>
      <c r="AP113" s="1582"/>
      <c r="AQ113" s="1580"/>
      <c r="AR113" s="1580"/>
      <c r="AS113" s="1580"/>
      <c r="AT113" s="1583"/>
      <c r="AU113" s="1584"/>
      <c r="AV113" s="1585"/>
      <c r="AW113" s="1586"/>
    </row>
    <row r="114" spans="1:49" ht="25.05" hidden="1" customHeight="1" x14ac:dyDescent="0.45">
      <c r="A114" s="1652">
        <f t="shared" si="1"/>
        <v>93</v>
      </c>
      <c r="B114" s="1361"/>
      <c r="C114" s="1650"/>
      <c r="D114" s="1648"/>
      <c r="E114" s="1648"/>
      <c r="F114" s="1648"/>
      <c r="G114" s="1648"/>
      <c r="H114" s="1648"/>
      <c r="I114" s="1648"/>
      <c r="J114" s="1648"/>
      <c r="K114" s="1648"/>
      <c r="L114" s="1648"/>
      <c r="M114" s="1648"/>
      <c r="N114" s="1648"/>
      <c r="O114" s="1649"/>
      <c r="P114" s="308"/>
      <c r="Q114" s="307"/>
      <c r="R114" s="1650"/>
      <c r="S114" s="1648"/>
      <c r="T114" s="1648"/>
      <c r="U114" s="1648"/>
      <c r="V114" s="1648"/>
      <c r="W114" s="1648"/>
      <c r="X114" s="1648"/>
      <c r="Y114" s="1648"/>
      <c r="Z114" s="1648"/>
      <c r="AA114" s="1648"/>
      <c r="AB114" s="1648"/>
      <c r="AC114" s="1648"/>
      <c r="AD114" s="1648"/>
      <c r="AE114" s="1648"/>
      <c r="AF114" s="1648"/>
      <c r="AG114" s="1648"/>
      <c r="AH114" s="1648"/>
      <c r="AI114" s="1648"/>
      <c r="AJ114" s="1651"/>
      <c r="AK114" s="1579"/>
      <c r="AL114" s="1580"/>
      <c r="AM114" s="1580"/>
      <c r="AN114" s="1580"/>
      <c r="AO114" s="1581"/>
      <c r="AP114" s="1582"/>
      <c r="AQ114" s="1580"/>
      <c r="AR114" s="1580"/>
      <c r="AS114" s="1580"/>
      <c r="AT114" s="1583"/>
      <c r="AU114" s="1584"/>
      <c r="AV114" s="1585"/>
      <c r="AW114" s="1586"/>
    </row>
    <row r="115" spans="1:49" ht="25.05" hidden="1" customHeight="1" x14ac:dyDescent="0.45">
      <c r="A115" s="1652">
        <f t="shared" si="1"/>
        <v>94</v>
      </c>
      <c r="B115" s="1361"/>
      <c r="C115" s="1650"/>
      <c r="D115" s="1648"/>
      <c r="E115" s="1648"/>
      <c r="F115" s="1648"/>
      <c r="G115" s="1648"/>
      <c r="H115" s="1648"/>
      <c r="I115" s="1648"/>
      <c r="J115" s="1648"/>
      <c r="K115" s="1648"/>
      <c r="L115" s="1648"/>
      <c r="M115" s="1648"/>
      <c r="N115" s="1648"/>
      <c r="O115" s="1649"/>
      <c r="P115" s="308"/>
      <c r="Q115" s="307"/>
      <c r="R115" s="1650"/>
      <c r="S115" s="1648"/>
      <c r="T115" s="1648"/>
      <c r="U115" s="1648"/>
      <c r="V115" s="1648"/>
      <c r="W115" s="1648"/>
      <c r="X115" s="1648"/>
      <c r="Y115" s="1648"/>
      <c r="Z115" s="1648"/>
      <c r="AA115" s="1648"/>
      <c r="AB115" s="1648"/>
      <c r="AC115" s="1648"/>
      <c r="AD115" s="1648"/>
      <c r="AE115" s="1648"/>
      <c r="AF115" s="1648"/>
      <c r="AG115" s="1648"/>
      <c r="AH115" s="1648"/>
      <c r="AI115" s="1648"/>
      <c r="AJ115" s="1651"/>
      <c r="AK115" s="1579"/>
      <c r="AL115" s="1580"/>
      <c r="AM115" s="1580"/>
      <c r="AN115" s="1580"/>
      <c r="AO115" s="1581"/>
      <c r="AP115" s="1582"/>
      <c r="AQ115" s="1580"/>
      <c r="AR115" s="1580"/>
      <c r="AS115" s="1580"/>
      <c r="AT115" s="1583"/>
      <c r="AU115" s="1584"/>
      <c r="AV115" s="1585"/>
      <c r="AW115" s="1586"/>
    </row>
    <row r="116" spans="1:49" ht="25.05" hidden="1" customHeight="1" x14ac:dyDescent="0.45">
      <c r="A116" s="1652">
        <f t="shared" si="1"/>
        <v>95</v>
      </c>
      <c r="B116" s="1361"/>
      <c r="C116" s="1650"/>
      <c r="D116" s="1648"/>
      <c r="E116" s="1648"/>
      <c r="F116" s="1648"/>
      <c r="G116" s="1648"/>
      <c r="H116" s="1648"/>
      <c r="I116" s="1648"/>
      <c r="J116" s="1648"/>
      <c r="K116" s="1648"/>
      <c r="L116" s="1648"/>
      <c r="M116" s="1648"/>
      <c r="N116" s="1648"/>
      <c r="O116" s="1649"/>
      <c r="P116" s="308"/>
      <c r="Q116" s="307"/>
      <c r="R116" s="1650"/>
      <c r="S116" s="1648"/>
      <c r="T116" s="1648"/>
      <c r="U116" s="1648"/>
      <c r="V116" s="1648"/>
      <c r="W116" s="1648"/>
      <c r="X116" s="1648"/>
      <c r="Y116" s="1648"/>
      <c r="Z116" s="1648"/>
      <c r="AA116" s="1648"/>
      <c r="AB116" s="1648"/>
      <c r="AC116" s="1648"/>
      <c r="AD116" s="1648"/>
      <c r="AE116" s="1648"/>
      <c r="AF116" s="1648"/>
      <c r="AG116" s="1648"/>
      <c r="AH116" s="1648"/>
      <c r="AI116" s="1648"/>
      <c r="AJ116" s="1651"/>
      <c r="AK116" s="1579"/>
      <c r="AL116" s="1580"/>
      <c r="AM116" s="1580"/>
      <c r="AN116" s="1580"/>
      <c r="AO116" s="1581"/>
      <c r="AP116" s="1582"/>
      <c r="AQ116" s="1580"/>
      <c r="AR116" s="1580"/>
      <c r="AS116" s="1580"/>
      <c r="AT116" s="1583"/>
      <c r="AU116" s="1584"/>
      <c r="AV116" s="1585"/>
      <c r="AW116" s="1586"/>
    </row>
    <row r="117" spans="1:49" ht="25.05" hidden="1" customHeight="1" x14ac:dyDescent="0.45">
      <c r="A117" s="1652">
        <f t="shared" si="1"/>
        <v>96</v>
      </c>
      <c r="B117" s="1361"/>
      <c r="C117" s="1650"/>
      <c r="D117" s="1648"/>
      <c r="E117" s="1648"/>
      <c r="F117" s="1648"/>
      <c r="G117" s="1648"/>
      <c r="H117" s="1648"/>
      <c r="I117" s="1648"/>
      <c r="J117" s="1648"/>
      <c r="K117" s="1648"/>
      <c r="L117" s="1648"/>
      <c r="M117" s="1648"/>
      <c r="N117" s="1648"/>
      <c r="O117" s="1649"/>
      <c r="P117" s="308"/>
      <c r="Q117" s="307"/>
      <c r="R117" s="1650"/>
      <c r="S117" s="1648"/>
      <c r="T117" s="1648"/>
      <c r="U117" s="1648"/>
      <c r="V117" s="1648"/>
      <c r="W117" s="1648"/>
      <c r="X117" s="1648"/>
      <c r="Y117" s="1648"/>
      <c r="Z117" s="1648"/>
      <c r="AA117" s="1648"/>
      <c r="AB117" s="1648"/>
      <c r="AC117" s="1648"/>
      <c r="AD117" s="1648"/>
      <c r="AE117" s="1648"/>
      <c r="AF117" s="1648"/>
      <c r="AG117" s="1648"/>
      <c r="AH117" s="1648"/>
      <c r="AI117" s="1648"/>
      <c r="AJ117" s="1651"/>
      <c r="AK117" s="1579"/>
      <c r="AL117" s="1580"/>
      <c r="AM117" s="1580"/>
      <c r="AN117" s="1580"/>
      <c r="AO117" s="1581"/>
      <c r="AP117" s="1582"/>
      <c r="AQ117" s="1580"/>
      <c r="AR117" s="1580"/>
      <c r="AS117" s="1580"/>
      <c r="AT117" s="1583"/>
      <c r="AU117" s="1584"/>
      <c r="AV117" s="1585"/>
      <c r="AW117" s="1586"/>
    </row>
    <row r="118" spans="1:49" ht="25.05" hidden="1" customHeight="1" x14ac:dyDescent="0.45">
      <c r="A118" s="1652">
        <f t="shared" si="1"/>
        <v>97</v>
      </c>
      <c r="B118" s="1361"/>
      <c r="C118" s="1650"/>
      <c r="D118" s="1648"/>
      <c r="E118" s="1648"/>
      <c r="F118" s="1648"/>
      <c r="G118" s="1648"/>
      <c r="H118" s="1648"/>
      <c r="I118" s="1648"/>
      <c r="J118" s="1648"/>
      <c r="K118" s="1648"/>
      <c r="L118" s="1648"/>
      <c r="M118" s="1648"/>
      <c r="N118" s="1648"/>
      <c r="O118" s="1649"/>
      <c r="P118" s="308"/>
      <c r="Q118" s="307"/>
      <c r="R118" s="1650"/>
      <c r="S118" s="1648"/>
      <c r="T118" s="1648"/>
      <c r="U118" s="1648"/>
      <c r="V118" s="1648"/>
      <c r="W118" s="1648"/>
      <c r="X118" s="1648"/>
      <c r="Y118" s="1648"/>
      <c r="Z118" s="1648"/>
      <c r="AA118" s="1648"/>
      <c r="AB118" s="1648"/>
      <c r="AC118" s="1648"/>
      <c r="AD118" s="1648"/>
      <c r="AE118" s="1648"/>
      <c r="AF118" s="1648"/>
      <c r="AG118" s="1648"/>
      <c r="AH118" s="1648"/>
      <c r="AI118" s="1648"/>
      <c r="AJ118" s="1651"/>
      <c r="AK118" s="1579"/>
      <c r="AL118" s="1580"/>
      <c r="AM118" s="1580"/>
      <c r="AN118" s="1580"/>
      <c r="AO118" s="1581"/>
      <c r="AP118" s="1582"/>
      <c r="AQ118" s="1580"/>
      <c r="AR118" s="1580"/>
      <c r="AS118" s="1580"/>
      <c r="AT118" s="1583"/>
      <c r="AU118" s="1584"/>
      <c r="AV118" s="1585"/>
      <c r="AW118" s="1586"/>
    </row>
    <row r="119" spans="1:49" ht="25.05" hidden="1" customHeight="1" x14ac:dyDescent="0.45">
      <c r="A119" s="1652">
        <f t="shared" si="1"/>
        <v>98</v>
      </c>
      <c r="B119" s="1361"/>
      <c r="C119" s="1650"/>
      <c r="D119" s="1648"/>
      <c r="E119" s="1648"/>
      <c r="F119" s="1648"/>
      <c r="G119" s="1648"/>
      <c r="H119" s="1648"/>
      <c r="I119" s="1648"/>
      <c r="J119" s="1648"/>
      <c r="K119" s="1648"/>
      <c r="L119" s="1648"/>
      <c r="M119" s="1648"/>
      <c r="N119" s="1648"/>
      <c r="O119" s="1649"/>
      <c r="P119" s="308"/>
      <c r="Q119" s="307"/>
      <c r="R119" s="1650"/>
      <c r="S119" s="1648"/>
      <c r="T119" s="1648"/>
      <c r="U119" s="1648"/>
      <c r="V119" s="1648"/>
      <c r="W119" s="1648"/>
      <c r="X119" s="1648"/>
      <c r="Y119" s="1648"/>
      <c r="Z119" s="1648"/>
      <c r="AA119" s="1648"/>
      <c r="AB119" s="1648"/>
      <c r="AC119" s="1648"/>
      <c r="AD119" s="1648"/>
      <c r="AE119" s="1648"/>
      <c r="AF119" s="1648"/>
      <c r="AG119" s="1648"/>
      <c r="AH119" s="1648"/>
      <c r="AI119" s="1648"/>
      <c r="AJ119" s="1651"/>
      <c r="AK119" s="1579"/>
      <c r="AL119" s="1580"/>
      <c r="AM119" s="1580"/>
      <c r="AN119" s="1580"/>
      <c r="AO119" s="1581"/>
      <c r="AP119" s="1582"/>
      <c r="AQ119" s="1580"/>
      <c r="AR119" s="1580"/>
      <c r="AS119" s="1580"/>
      <c r="AT119" s="1583"/>
      <c r="AU119" s="1584"/>
      <c r="AV119" s="1585"/>
      <c r="AW119" s="1586"/>
    </row>
    <row r="120" spans="1:49" ht="25.05" hidden="1" customHeight="1" x14ac:dyDescent="0.45">
      <c r="A120" s="1652">
        <f t="shared" si="1"/>
        <v>99</v>
      </c>
      <c r="B120" s="1361"/>
      <c r="C120" s="1650"/>
      <c r="D120" s="1648"/>
      <c r="E120" s="1648"/>
      <c r="F120" s="1648"/>
      <c r="G120" s="1648"/>
      <c r="H120" s="1648"/>
      <c r="I120" s="1648"/>
      <c r="J120" s="1648"/>
      <c r="K120" s="1648"/>
      <c r="L120" s="1648"/>
      <c r="M120" s="1648"/>
      <c r="N120" s="1648"/>
      <c r="O120" s="1649"/>
      <c r="P120" s="308"/>
      <c r="Q120" s="307"/>
      <c r="R120" s="1650"/>
      <c r="S120" s="1648"/>
      <c r="T120" s="1648"/>
      <c r="U120" s="1648"/>
      <c r="V120" s="1648"/>
      <c r="W120" s="1648"/>
      <c r="X120" s="1648"/>
      <c r="Y120" s="1648"/>
      <c r="Z120" s="1648"/>
      <c r="AA120" s="1648"/>
      <c r="AB120" s="1648"/>
      <c r="AC120" s="1648"/>
      <c r="AD120" s="1648"/>
      <c r="AE120" s="1648"/>
      <c r="AF120" s="1648"/>
      <c r="AG120" s="1648"/>
      <c r="AH120" s="1648"/>
      <c r="AI120" s="1648"/>
      <c r="AJ120" s="1651"/>
      <c r="AK120" s="1579"/>
      <c r="AL120" s="1580"/>
      <c r="AM120" s="1580"/>
      <c r="AN120" s="1580"/>
      <c r="AO120" s="1581"/>
      <c r="AP120" s="1582"/>
      <c r="AQ120" s="1580"/>
      <c r="AR120" s="1580"/>
      <c r="AS120" s="1580"/>
      <c r="AT120" s="1583"/>
      <c r="AU120" s="1584"/>
      <c r="AV120" s="1585"/>
      <c r="AW120" s="1586"/>
    </row>
    <row r="121" spans="1:49" ht="25.05" hidden="1" customHeight="1" x14ac:dyDescent="0.45">
      <c r="A121" s="1652">
        <f t="shared" si="1"/>
        <v>100</v>
      </c>
      <c r="B121" s="1361"/>
      <c r="C121" s="1650"/>
      <c r="D121" s="1648"/>
      <c r="E121" s="1648"/>
      <c r="F121" s="1648"/>
      <c r="G121" s="1648"/>
      <c r="H121" s="1648"/>
      <c r="I121" s="1648"/>
      <c r="J121" s="1648"/>
      <c r="K121" s="1648"/>
      <c r="L121" s="1648"/>
      <c r="M121" s="1648"/>
      <c r="N121" s="1648"/>
      <c r="O121" s="1649"/>
      <c r="P121" s="308"/>
      <c r="Q121" s="307"/>
      <c r="R121" s="1650"/>
      <c r="S121" s="1648"/>
      <c r="T121" s="1648"/>
      <c r="U121" s="1648"/>
      <c r="V121" s="1648"/>
      <c r="W121" s="1648"/>
      <c r="X121" s="1648"/>
      <c r="Y121" s="1648"/>
      <c r="Z121" s="1648"/>
      <c r="AA121" s="1648"/>
      <c r="AB121" s="1648"/>
      <c r="AC121" s="1648"/>
      <c r="AD121" s="1648"/>
      <c r="AE121" s="1648"/>
      <c r="AF121" s="1648"/>
      <c r="AG121" s="1648"/>
      <c r="AH121" s="1648"/>
      <c r="AI121" s="1648"/>
      <c r="AJ121" s="1651"/>
      <c r="AK121" s="1579"/>
      <c r="AL121" s="1580"/>
      <c r="AM121" s="1580"/>
      <c r="AN121" s="1580"/>
      <c r="AO121" s="1581"/>
      <c r="AP121" s="1582"/>
      <c r="AQ121" s="1580"/>
      <c r="AR121" s="1580"/>
      <c r="AS121" s="1580"/>
      <c r="AT121" s="1583"/>
      <c r="AU121" s="1584"/>
      <c r="AV121" s="1585"/>
      <c r="AW121" s="1586"/>
    </row>
    <row r="122" spans="1:49" ht="25.05" hidden="1" customHeight="1" x14ac:dyDescent="0.45">
      <c r="A122" s="1652">
        <f t="shared" si="1"/>
        <v>101</v>
      </c>
      <c r="B122" s="1361"/>
      <c r="C122" s="1650"/>
      <c r="D122" s="1648"/>
      <c r="E122" s="1648"/>
      <c r="F122" s="1648"/>
      <c r="G122" s="1648"/>
      <c r="H122" s="1648"/>
      <c r="I122" s="1648"/>
      <c r="J122" s="1648"/>
      <c r="K122" s="1648"/>
      <c r="L122" s="1648"/>
      <c r="M122" s="1648"/>
      <c r="N122" s="1648"/>
      <c r="O122" s="1649"/>
      <c r="P122" s="308"/>
      <c r="Q122" s="307"/>
      <c r="R122" s="1650"/>
      <c r="S122" s="1648"/>
      <c r="T122" s="1648"/>
      <c r="U122" s="1648"/>
      <c r="V122" s="1648"/>
      <c r="W122" s="1648"/>
      <c r="X122" s="1648"/>
      <c r="Y122" s="1648"/>
      <c r="Z122" s="1648"/>
      <c r="AA122" s="1648"/>
      <c r="AB122" s="1648"/>
      <c r="AC122" s="1648"/>
      <c r="AD122" s="1648"/>
      <c r="AE122" s="1648"/>
      <c r="AF122" s="1648"/>
      <c r="AG122" s="1648"/>
      <c r="AH122" s="1648"/>
      <c r="AI122" s="1648"/>
      <c r="AJ122" s="1651"/>
      <c r="AK122" s="1579"/>
      <c r="AL122" s="1580"/>
      <c r="AM122" s="1580"/>
      <c r="AN122" s="1580"/>
      <c r="AO122" s="1581"/>
      <c r="AP122" s="1582"/>
      <c r="AQ122" s="1580"/>
      <c r="AR122" s="1580"/>
      <c r="AS122" s="1580"/>
      <c r="AT122" s="1583"/>
      <c r="AU122" s="1584"/>
      <c r="AV122" s="1585"/>
      <c r="AW122" s="1586"/>
    </row>
    <row r="123" spans="1:49" ht="25.05" hidden="1" customHeight="1" x14ac:dyDescent="0.45">
      <c r="A123" s="1652">
        <f t="shared" si="1"/>
        <v>102</v>
      </c>
      <c r="B123" s="1361"/>
      <c r="C123" s="1650"/>
      <c r="D123" s="1648"/>
      <c r="E123" s="1648"/>
      <c r="F123" s="1648"/>
      <c r="G123" s="1648"/>
      <c r="H123" s="1648"/>
      <c r="I123" s="1648"/>
      <c r="J123" s="1648"/>
      <c r="K123" s="1648"/>
      <c r="L123" s="1648"/>
      <c r="M123" s="1648"/>
      <c r="N123" s="1648"/>
      <c r="O123" s="1649"/>
      <c r="P123" s="308"/>
      <c r="Q123" s="307"/>
      <c r="R123" s="1650"/>
      <c r="S123" s="1648"/>
      <c r="T123" s="1648"/>
      <c r="U123" s="1648"/>
      <c r="V123" s="1648"/>
      <c r="W123" s="1648"/>
      <c r="X123" s="1648"/>
      <c r="Y123" s="1648"/>
      <c r="Z123" s="1648"/>
      <c r="AA123" s="1648"/>
      <c r="AB123" s="1648"/>
      <c r="AC123" s="1648"/>
      <c r="AD123" s="1648"/>
      <c r="AE123" s="1648"/>
      <c r="AF123" s="1648"/>
      <c r="AG123" s="1648"/>
      <c r="AH123" s="1648"/>
      <c r="AI123" s="1648"/>
      <c r="AJ123" s="1651"/>
      <c r="AK123" s="1579"/>
      <c r="AL123" s="1580"/>
      <c r="AM123" s="1580"/>
      <c r="AN123" s="1580"/>
      <c r="AO123" s="1581"/>
      <c r="AP123" s="1582"/>
      <c r="AQ123" s="1580"/>
      <c r="AR123" s="1580"/>
      <c r="AS123" s="1580"/>
      <c r="AT123" s="1583"/>
      <c r="AU123" s="1584"/>
      <c r="AV123" s="1585"/>
      <c r="AW123" s="1586"/>
    </row>
    <row r="124" spans="1:49" ht="25.05" hidden="1" customHeight="1" x14ac:dyDescent="0.45">
      <c r="A124" s="1652">
        <f t="shared" si="1"/>
        <v>103</v>
      </c>
      <c r="B124" s="1361"/>
      <c r="C124" s="1650"/>
      <c r="D124" s="1648"/>
      <c r="E124" s="1648"/>
      <c r="F124" s="1648"/>
      <c r="G124" s="1648"/>
      <c r="H124" s="1648"/>
      <c r="I124" s="1648"/>
      <c r="J124" s="1648"/>
      <c r="K124" s="1648"/>
      <c r="L124" s="1648"/>
      <c r="M124" s="1648"/>
      <c r="N124" s="1648"/>
      <c r="O124" s="1649"/>
      <c r="P124" s="308"/>
      <c r="Q124" s="307"/>
      <c r="R124" s="1650"/>
      <c r="S124" s="1648"/>
      <c r="T124" s="1648"/>
      <c r="U124" s="1648"/>
      <c r="V124" s="1648"/>
      <c r="W124" s="1648"/>
      <c r="X124" s="1648"/>
      <c r="Y124" s="1648"/>
      <c r="Z124" s="1648"/>
      <c r="AA124" s="1648"/>
      <c r="AB124" s="1648"/>
      <c r="AC124" s="1648"/>
      <c r="AD124" s="1648"/>
      <c r="AE124" s="1648"/>
      <c r="AF124" s="1648"/>
      <c r="AG124" s="1648"/>
      <c r="AH124" s="1648"/>
      <c r="AI124" s="1648"/>
      <c r="AJ124" s="1651"/>
      <c r="AK124" s="1579"/>
      <c r="AL124" s="1580"/>
      <c r="AM124" s="1580"/>
      <c r="AN124" s="1580"/>
      <c r="AO124" s="1581"/>
      <c r="AP124" s="1582"/>
      <c r="AQ124" s="1580"/>
      <c r="AR124" s="1580"/>
      <c r="AS124" s="1580"/>
      <c r="AT124" s="1583"/>
      <c r="AU124" s="1584"/>
      <c r="AV124" s="1585"/>
      <c r="AW124" s="1586"/>
    </row>
    <row r="125" spans="1:49" ht="25.05" hidden="1" customHeight="1" x14ac:dyDescent="0.45">
      <c r="A125" s="1652">
        <f t="shared" si="1"/>
        <v>104</v>
      </c>
      <c r="B125" s="1361"/>
      <c r="C125" s="1650"/>
      <c r="D125" s="1648"/>
      <c r="E125" s="1648"/>
      <c r="F125" s="1648"/>
      <c r="G125" s="1648"/>
      <c r="H125" s="1648"/>
      <c r="I125" s="1648"/>
      <c r="J125" s="1648"/>
      <c r="K125" s="1648"/>
      <c r="L125" s="1648"/>
      <c r="M125" s="1648"/>
      <c r="N125" s="1648"/>
      <c r="O125" s="1649"/>
      <c r="P125" s="308"/>
      <c r="Q125" s="307"/>
      <c r="R125" s="1650"/>
      <c r="S125" s="1648"/>
      <c r="T125" s="1648"/>
      <c r="U125" s="1648"/>
      <c r="V125" s="1648"/>
      <c r="W125" s="1648"/>
      <c r="X125" s="1648"/>
      <c r="Y125" s="1648"/>
      <c r="Z125" s="1648"/>
      <c r="AA125" s="1648"/>
      <c r="AB125" s="1648"/>
      <c r="AC125" s="1648"/>
      <c r="AD125" s="1648"/>
      <c r="AE125" s="1648"/>
      <c r="AF125" s="1648"/>
      <c r="AG125" s="1648"/>
      <c r="AH125" s="1648"/>
      <c r="AI125" s="1648"/>
      <c r="AJ125" s="1651"/>
      <c r="AK125" s="1579"/>
      <c r="AL125" s="1580"/>
      <c r="AM125" s="1580"/>
      <c r="AN125" s="1580"/>
      <c r="AO125" s="1581"/>
      <c r="AP125" s="1582"/>
      <c r="AQ125" s="1580"/>
      <c r="AR125" s="1580"/>
      <c r="AS125" s="1580"/>
      <c r="AT125" s="1583"/>
      <c r="AU125" s="1584"/>
      <c r="AV125" s="1585"/>
      <c r="AW125" s="1586"/>
    </row>
    <row r="126" spans="1:49" ht="25.05" hidden="1" customHeight="1" x14ac:dyDescent="0.45">
      <c r="A126" s="1652">
        <f t="shared" si="1"/>
        <v>105</v>
      </c>
      <c r="B126" s="1361"/>
      <c r="C126" s="1650"/>
      <c r="D126" s="1648"/>
      <c r="E126" s="1648"/>
      <c r="F126" s="1648"/>
      <c r="G126" s="1648"/>
      <c r="H126" s="1648"/>
      <c r="I126" s="1648"/>
      <c r="J126" s="1648"/>
      <c r="K126" s="1648"/>
      <c r="L126" s="1648"/>
      <c r="M126" s="1648"/>
      <c r="N126" s="1648"/>
      <c r="O126" s="1649"/>
      <c r="P126" s="308"/>
      <c r="Q126" s="307"/>
      <c r="R126" s="1650"/>
      <c r="S126" s="1648"/>
      <c r="T126" s="1648"/>
      <c r="U126" s="1648"/>
      <c r="V126" s="1648"/>
      <c r="W126" s="1648"/>
      <c r="X126" s="1648"/>
      <c r="Y126" s="1648"/>
      <c r="Z126" s="1648"/>
      <c r="AA126" s="1648"/>
      <c r="AB126" s="1648"/>
      <c r="AC126" s="1648"/>
      <c r="AD126" s="1648"/>
      <c r="AE126" s="1648"/>
      <c r="AF126" s="1648"/>
      <c r="AG126" s="1648"/>
      <c r="AH126" s="1648"/>
      <c r="AI126" s="1648"/>
      <c r="AJ126" s="1651"/>
      <c r="AK126" s="1579"/>
      <c r="AL126" s="1580"/>
      <c r="AM126" s="1580"/>
      <c r="AN126" s="1580"/>
      <c r="AO126" s="1581"/>
      <c r="AP126" s="1582"/>
      <c r="AQ126" s="1580"/>
      <c r="AR126" s="1580"/>
      <c r="AS126" s="1580"/>
      <c r="AT126" s="1583"/>
      <c r="AU126" s="1584"/>
      <c r="AV126" s="1585"/>
      <c r="AW126" s="1586"/>
    </row>
    <row r="127" spans="1:49" ht="25.05" hidden="1" customHeight="1" x14ac:dyDescent="0.45">
      <c r="A127" s="1652">
        <f t="shared" si="1"/>
        <v>106</v>
      </c>
      <c r="B127" s="1361"/>
      <c r="C127" s="1650"/>
      <c r="D127" s="1648"/>
      <c r="E127" s="1648"/>
      <c r="F127" s="1648"/>
      <c r="G127" s="1648"/>
      <c r="H127" s="1648"/>
      <c r="I127" s="1648"/>
      <c r="J127" s="1648"/>
      <c r="K127" s="1648"/>
      <c r="L127" s="1648"/>
      <c r="M127" s="1648"/>
      <c r="N127" s="1648"/>
      <c r="O127" s="1649"/>
      <c r="P127" s="308"/>
      <c r="Q127" s="307"/>
      <c r="R127" s="1650"/>
      <c r="S127" s="1648"/>
      <c r="T127" s="1648"/>
      <c r="U127" s="1648"/>
      <c r="V127" s="1648"/>
      <c r="W127" s="1648"/>
      <c r="X127" s="1648"/>
      <c r="Y127" s="1648"/>
      <c r="Z127" s="1648"/>
      <c r="AA127" s="1648"/>
      <c r="AB127" s="1648"/>
      <c r="AC127" s="1648"/>
      <c r="AD127" s="1648"/>
      <c r="AE127" s="1648"/>
      <c r="AF127" s="1648"/>
      <c r="AG127" s="1648"/>
      <c r="AH127" s="1648"/>
      <c r="AI127" s="1648"/>
      <c r="AJ127" s="1651"/>
      <c r="AK127" s="1579"/>
      <c r="AL127" s="1580"/>
      <c r="AM127" s="1580"/>
      <c r="AN127" s="1580"/>
      <c r="AO127" s="1581"/>
      <c r="AP127" s="1582"/>
      <c r="AQ127" s="1580"/>
      <c r="AR127" s="1580"/>
      <c r="AS127" s="1580"/>
      <c r="AT127" s="1583"/>
      <c r="AU127" s="1584"/>
      <c r="AV127" s="1585"/>
      <c r="AW127" s="1586"/>
    </row>
    <row r="128" spans="1:49" ht="25.05" hidden="1" customHeight="1" x14ac:dyDescent="0.45">
      <c r="A128" s="1652">
        <f t="shared" si="1"/>
        <v>107</v>
      </c>
      <c r="B128" s="1361"/>
      <c r="C128" s="1650"/>
      <c r="D128" s="1648"/>
      <c r="E128" s="1648"/>
      <c r="F128" s="1648"/>
      <c r="G128" s="1648"/>
      <c r="H128" s="1648"/>
      <c r="I128" s="1648"/>
      <c r="J128" s="1648"/>
      <c r="K128" s="1648"/>
      <c r="L128" s="1648"/>
      <c r="M128" s="1648"/>
      <c r="N128" s="1648"/>
      <c r="O128" s="1649"/>
      <c r="P128" s="308"/>
      <c r="Q128" s="307"/>
      <c r="R128" s="1650"/>
      <c r="S128" s="1648"/>
      <c r="T128" s="1648"/>
      <c r="U128" s="1648"/>
      <c r="V128" s="1648"/>
      <c r="W128" s="1648"/>
      <c r="X128" s="1648"/>
      <c r="Y128" s="1648"/>
      <c r="Z128" s="1648"/>
      <c r="AA128" s="1648"/>
      <c r="AB128" s="1648"/>
      <c r="AC128" s="1648"/>
      <c r="AD128" s="1648"/>
      <c r="AE128" s="1648"/>
      <c r="AF128" s="1648"/>
      <c r="AG128" s="1648"/>
      <c r="AH128" s="1648"/>
      <c r="AI128" s="1648"/>
      <c r="AJ128" s="1651"/>
      <c r="AK128" s="1579"/>
      <c r="AL128" s="1580"/>
      <c r="AM128" s="1580"/>
      <c r="AN128" s="1580"/>
      <c r="AO128" s="1581"/>
      <c r="AP128" s="1582"/>
      <c r="AQ128" s="1580"/>
      <c r="AR128" s="1580"/>
      <c r="AS128" s="1580"/>
      <c r="AT128" s="1583"/>
      <c r="AU128" s="1584"/>
      <c r="AV128" s="1585"/>
      <c r="AW128" s="1586"/>
    </row>
    <row r="129" spans="1:49" ht="25.05" hidden="1" customHeight="1" x14ac:dyDescent="0.45">
      <c r="A129" s="1652">
        <f t="shared" si="1"/>
        <v>108</v>
      </c>
      <c r="B129" s="1361"/>
      <c r="C129" s="1650"/>
      <c r="D129" s="1648"/>
      <c r="E129" s="1648"/>
      <c r="F129" s="1648"/>
      <c r="G129" s="1648"/>
      <c r="H129" s="1648"/>
      <c r="I129" s="1648"/>
      <c r="J129" s="1648"/>
      <c r="K129" s="1648"/>
      <c r="L129" s="1648"/>
      <c r="M129" s="1648"/>
      <c r="N129" s="1648"/>
      <c r="O129" s="1649"/>
      <c r="P129" s="308"/>
      <c r="Q129" s="307"/>
      <c r="R129" s="1650"/>
      <c r="S129" s="1648"/>
      <c r="T129" s="1648"/>
      <c r="U129" s="1648"/>
      <c r="V129" s="1648"/>
      <c r="W129" s="1648"/>
      <c r="X129" s="1648"/>
      <c r="Y129" s="1648"/>
      <c r="Z129" s="1648"/>
      <c r="AA129" s="1648"/>
      <c r="AB129" s="1648"/>
      <c r="AC129" s="1648"/>
      <c r="AD129" s="1648"/>
      <c r="AE129" s="1648"/>
      <c r="AF129" s="1648"/>
      <c r="AG129" s="1648"/>
      <c r="AH129" s="1648"/>
      <c r="AI129" s="1648"/>
      <c r="AJ129" s="1651"/>
      <c r="AK129" s="1579"/>
      <c r="AL129" s="1580"/>
      <c r="AM129" s="1580"/>
      <c r="AN129" s="1580"/>
      <c r="AO129" s="1581"/>
      <c r="AP129" s="1582"/>
      <c r="AQ129" s="1580"/>
      <c r="AR129" s="1580"/>
      <c r="AS129" s="1580"/>
      <c r="AT129" s="1583"/>
      <c r="AU129" s="1584"/>
      <c r="AV129" s="1585"/>
      <c r="AW129" s="1586"/>
    </row>
    <row r="130" spans="1:49" ht="25.05" hidden="1" customHeight="1" x14ac:dyDescent="0.45">
      <c r="A130" s="1652">
        <f t="shared" si="1"/>
        <v>109</v>
      </c>
      <c r="B130" s="1361"/>
      <c r="C130" s="1650"/>
      <c r="D130" s="1648"/>
      <c r="E130" s="1648"/>
      <c r="F130" s="1648"/>
      <c r="G130" s="1648"/>
      <c r="H130" s="1648"/>
      <c r="I130" s="1648"/>
      <c r="J130" s="1648"/>
      <c r="K130" s="1648"/>
      <c r="L130" s="1648"/>
      <c r="M130" s="1648"/>
      <c r="N130" s="1648"/>
      <c r="O130" s="1649"/>
      <c r="P130" s="308"/>
      <c r="Q130" s="307"/>
      <c r="R130" s="1650"/>
      <c r="S130" s="1648"/>
      <c r="T130" s="1648"/>
      <c r="U130" s="1648"/>
      <c r="V130" s="1648"/>
      <c r="W130" s="1648"/>
      <c r="X130" s="1648"/>
      <c r="Y130" s="1648"/>
      <c r="Z130" s="1648"/>
      <c r="AA130" s="1648"/>
      <c r="AB130" s="1648"/>
      <c r="AC130" s="1648"/>
      <c r="AD130" s="1648"/>
      <c r="AE130" s="1648"/>
      <c r="AF130" s="1648"/>
      <c r="AG130" s="1648"/>
      <c r="AH130" s="1648"/>
      <c r="AI130" s="1648"/>
      <c r="AJ130" s="1651"/>
      <c r="AK130" s="1579"/>
      <c r="AL130" s="1580"/>
      <c r="AM130" s="1580"/>
      <c r="AN130" s="1580"/>
      <c r="AO130" s="1581"/>
      <c r="AP130" s="1582"/>
      <c r="AQ130" s="1580"/>
      <c r="AR130" s="1580"/>
      <c r="AS130" s="1580"/>
      <c r="AT130" s="1583"/>
      <c r="AU130" s="1584"/>
      <c r="AV130" s="1585"/>
      <c r="AW130" s="1586"/>
    </row>
    <row r="131" spans="1:49" ht="25.05" hidden="1" customHeight="1" x14ac:dyDescent="0.45">
      <c r="A131" s="1652">
        <f t="shared" si="1"/>
        <v>110</v>
      </c>
      <c r="B131" s="1361"/>
      <c r="C131" s="1650"/>
      <c r="D131" s="1648"/>
      <c r="E131" s="1648"/>
      <c r="F131" s="1648"/>
      <c r="G131" s="1648"/>
      <c r="H131" s="1648"/>
      <c r="I131" s="1648"/>
      <c r="J131" s="1648"/>
      <c r="K131" s="1648"/>
      <c r="L131" s="1648"/>
      <c r="M131" s="1648"/>
      <c r="N131" s="1648"/>
      <c r="O131" s="1649"/>
      <c r="P131" s="308"/>
      <c r="Q131" s="307"/>
      <c r="R131" s="1650"/>
      <c r="S131" s="1648"/>
      <c r="T131" s="1648"/>
      <c r="U131" s="1648"/>
      <c r="V131" s="1648"/>
      <c r="W131" s="1648"/>
      <c r="X131" s="1648"/>
      <c r="Y131" s="1648"/>
      <c r="Z131" s="1648"/>
      <c r="AA131" s="1648"/>
      <c r="AB131" s="1648"/>
      <c r="AC131" s="1648"/>
      <c r="AD131" s="1648"/>
      <c r="AE131" s="1648"/>
      <c r="AF131" s="1648"/>
      <c r="AG131" s="1648"/>
      <c r="AH131" s="1648"/>
      <c r="AI131" s="1648"/>
      <c r="AJ131" s="1651"/>
      <c r="AK131" s="1579"/>
      <c r="AL131" s="1580"/>
      <c r="AM131" s="1580"/>
      <c r="AN131" s="1580"/>
      <c r="AO131" s="1581"/>
      <c r="AP131" s="1582"/>
      <c r="AQ131" s="1580"/>
      <c r="AR131" s="1580"/>
      <c r="AS131" s="1580"/>
      <c r="AT131" s="1583"/>
      <c r="AU131" s="1584"/>
      <c r="AV131" s="1585"/>
      <c r="AW131" s="1586"/>
    </row>
    <row r="132" spans="1:49" ht="25.05" hidden="1" customHeight="1" x14ac:dyDescent="0.45">
      <c r="A132" s="1652">
        <f t="shared" si="1"/>
        <v>111</v>
      </c>
      <c r="B132" s="1361"/>
      <c r="C132" s="1650"/>
      <c r="D132" s="1648"/>
      <c r="E132" s="1648"/>
      <c r="F132" s="1648"/>
      <c r="G132" s="1648"/>
      <c r="H132" s="1648"/>
      <c r="I132" s="1648"/>
      <c r="J132" s="1648"/>
      <c r="K132" s="1648"/>
      <c r="L132" s="1648"/>
      <c r="M132" s="1648"/>
      <c r="N132" s="1648"/>
      <c r="O132" s="1649"/>
      <c r="P132" s="308"/>
      <c r="Q132" s="307"/>
      <c r="R132" s="1650"/>
      <c r="S132" s="1648"/>
      <c r="T132" s="1648"/>
      <c r="U132" s="1648"/>
      <c r="V132" s="1648"/>
      <c r="W132" s="1648"/>
      <c r="X132" s="1648"/>
      <c r="Y132" s="1648"/>
      <c r="Z132" s="1648"/>
      <c r="AA132" s="1648"/>
      <c r="AB132" s="1648"/>
      <c r="AC132" s="1648"/>
      <c r="AD132" s="1648"/>
      <c r="AE132" s="1648"/>
      <c r="AF132" s="1648"/>
      <c r="AG132" s="1648"/>
      <c r="AH132" s="1648"/>
      <c r="AI132" s="1648"/>
      <c r="AJ132" s="1651"/>
      <c r="AK132" s="1579"/>
      <c r="AL132" s="1580"/>
      <c r="AM132" s="1580"/>
      <c r="AN132" s="1580"/>
      <c r="AO132" s="1581"/>
      <c r="AP132" s="1582"/>
      <c r="AQ132" s="1580"/>
      <c r="AR132" s="1580"/>
      <c r="AS132" s="1580"/>
      <c r="AT132" s="1583"/>
      <c r="AU132" s="1584"/>
      <c r="AV132" s="1585"/>
      <c r="AW132" s="1586"/>
    </row>
    <row r="133" spans="1:49" ht="25.05" hidden="1" customHeight="1" x14ac:dyDescent="0.45">
      <c r="A133" s="1652">
        <f t="shared" si="1"/>
        <v>112</v>
      </c>
      <c r="B133" s="1361"/>
      <c r="C133" s="1650"/>
      <c r="D133" s="1648"/>
      <c r="E133" s="1648"/>
      <c r="F133" s="1648"/>
      <c r="G133" s="1648"/>
      <c r="H133" s="1648"/>
      <c r="I133" s="1648"/>
      <c r="J133" s="1648"/>
      <c r="K133" s="1648"/>
      <c r="L133" s="1648"/>
      <c r="M133" s="1648"/>
      <c r="N133" s="1648"/>
      <c r="O133" s="1649"/>
      <c r="P133" s="308"/>
      <c r="Q133" s="307"/>
      <c r="R133" s="1650"/>
      <c r="S133" s="1648"/>
      <c r="T133" s="1648"/>
      <c r="U133" s="1648"/>
      <c r="V133" s="1648"/>
      <c r="W133" s="1648"/>
      <c r="X133" s="1648"/>
      <c r="Y133" s="1648"/>
      <c r="Z133" s="1648"/>
      <c r="AA133" s="1648"/>
      <c r="AB133" s="1648"/>
      <c r="AC133" s="1648"/>
      <c r="AD133" s="1648"/>
      <c r="AE133" s="1648"/>
      <c r="AF133" s="1648"/>
      <c r="AG133" s="1648"/>
      <c r="AH133" s="1648"/>
      <c r="AI133" s="1648"/>
      <c r="AJ133" s="1651"/>
      <c r="AK133" s="1579"/>
      <c r="AL133" s="1580"/>
      <c r="AM133" s="1580"/>
      <c r="AN133" s="1580"/>
      <c r="AO133" s="1581"/>
      <c r="AP133" s="1582"/>
      <c r="AQ133" s="1580"/>
      <c r="AR133" s="1580"/>
      <c r="AS133" s="1580"/>
      <c r="AT133" s="1583"/>
      <c r="AU133" s="1584"/>
      <c r="AV133" s="1585"/>
      <c r="AW133" s="1586"/>
    </row>
    <row r="134" spans="1:49" ht="25.05" hidden="1" customHeight="1" x14ac:dyDescent="0.45">
      <c r="A134" s="1652">
        <f t="shared" si="1"/>
        <v>113</v>
      </c>
      <c r="B134" s="1361"/>
      <c r="C134" s="1650"/>
      <c r="D134" s="1648"/>
      <c r="E134" s="1648"/>
      <c r="F134" s="1648"/>
      <c r="G134" s="1648"/>
      <c r="H134" s="1648"/>
      <c r="I134" s="1648"/>
      <c r="J134" s="1648"/>
      <c r="K134" s="1648"/>
      <c r="L134" s="1648"/>
      <c r="M134" s="1648"/>
      <c r="N134" s="1648"/>
      <c r="O134" s="1649"/>
      <c r="P134" s="308"/>
      <c r="Q134" s="307"/>
      <c r="R134" s="1650"/>
      <c r="S134" s="1648"/>
      <c r="T134" s="1648"/>
      <c r="U134" s="1648"/>
      <c r="V134" s="1648"/>
      <c r="W134" s="1648"/>
      <c r="X134" s="1648"/>
      <c r="Y134" s="1648"/>
      <c r="Z134" s="1648"/>
      <c r="AA134" s="1648"/>
      <c r="AB134" s="1648"/>
      <c r="AC134" s="1648"/>
      <c r="AD134" s="1648"/>
      <c r="AE134" s="1648"/>
      <c r="AF134" s="1648"/>
      <c r="AG134" s="1648"/>
      <c r="AH134" s="1648"/>
      <c r="AI134" s="1648"/>
      <c r="AJ134" s="1651"/>
      <c r="AK134" s="1579"/>
      <c r="AL134" s="1580"/>
      <c r="AM134" s="1580"/>
      <c r="AN134" s="1580"/>
      <c r="AO134" s="1581"/>
      <c r="AP134" s="1582"/>
      <c r="AQ134" s="1580"/>
      <c r="AR134" s="1580"/>
      <c r="AS134" s="1580"/>
      <c r="AT134" s="1583"/>
      <c r="AU134" s="1584"/>
      <c r="AV134" s="1585"/>
      <c r="AW134" s="1586"/>
    </row>
    <row r="135" spans="1:49" ht="25.05" hidden="1" customHeight="1" x14ac:dyDescent="0.45">
      <c r="A135" s="1652">
        <f t="shared" si="1"/>
        <v>114</v>
      </c>
      <c r="B135" s="1361"/>
      <c r="C135" s="1650"/>
      <c r="D135" s="1648"/>
      <c r="E135" s="1648"/>
      <c r="F135" s="1648"/>
      <c r="G135" s="1648"/>
      <c r="H135" s="1648"/>
      <c r="I135" s="1648"/>
      <c r="J135" s="1648"/>
      <c r="K135" s="1648"/>
      <c r="L135" s="1648"/>
      <c r="M135" s="1648"/>
      <c r="N135" s="1648"/>
      <c r="O135" s="1649"/>
      <c r="P135" s="308"/>
      <c r="Q135" s="307"/>
      <c r="R135" s="1650"/>
      <c r="S135" s="1648"/>
      <c r="T135" s="1648"/>
      <c r="U135" s="1648"/>
      <c r="V135" s="1648"/>
      <c r="W135" s="1648"/>
      <c r="X135" s="1648"/>
      <c r="Y135" s="1648"/>
      <c r="Z135" s="1648"/>
      <c r="AA135" s="1648"/>
      <c r="AB135" s="1648"/>
      <c r="AC135" s="1648"/>
      <c r="AD135" s="1648"/>
      <c r="AE135" s="1648"/>
      <c r="AF135" s="1648"/>
      <c r="AG135" s="1648"/>
      <c r="AH135" s="1648"/>
      <c r="AI135" s="1648"/>
      <c r="AJ135" s="1651"/>
      <c r="AK135" s="1579"/>
      <c r="AL135" s="1580"/>
      <c r="AM135" s="1580"/>
      <c r="AN135" s="1580"/>
      <c r="AO135" s="1581"/>
      <c r="AP135" s="1582"/>
      <c r="AQ135" s="1580"/>
      <c r="AR135" s="1580"/>
      <c r="AS135" s="1580"/>
      <c r="AT135" s="1583"/>
      <c r="AU135" s="1584"/>
      <c r="AV135" s="1585"/>
      <c r="AW135" s="1586"/>
    </row>
    <row r="136" spans="1:49" ht="25.05" hidden="1" customHeight="1" x14ac:dyDescent="0.45">
      <c r="A136" s="1652">
        <f t="shared" si="1"/>
        <v>115</v>
      </c>
      <c r="B136" s="1361"/>
      <c r="C136" s="1650"/>
      <c r="D136" s="1648"/>
      <c r="E136" s="1648"/>
      <c r="F136" s="1648"/>
      <c r="G136" s="1648"/>
      <c r="H136" s="1648"/>
      <c r="I136" s="1648"/>
      <c r="J136" s="1648"/>
      <c r="K136" s="1648"/>
      <c r="L136" s="1648"/>
      <c r="M136" s="1648"/>
      <c r="N136" s="1648"/>
      <c r="O136" s="1649"/>
      <c r="P136" s="308"/>
      <c r="Q136" s="307"/>
      <c r="R136" s="1650"/>
      <c r="S136" s="1648"/>
      <c r="T136" s="1648"/>
      <c r="U136" s="1648"/>
      <c r="V136" s="1648"/>
      <c r="W136" s="1648"/>
      <c r="X136" s="1648"/>
      <c r="Y136" s="1648"/>
      <c r="Z136" s="1648"/>
      <c r="AA136" s="1648"/>
      <c r="AB136" s="1648"/>
      <c r="AC136" s="1648"/>
      <c r="AD136" s="1648"/>
      <c r="AE136" s="1648"/>
      <c r="AF136" s="1648"/>
      <c r="AG136" s="1648"/>
      <c r="AH136" s="1648"/>
      <c r="AI136" s="1648"/>
      <c r="AJ136" s="1651"/>
      <c r="AK136" s="1579"/>
      <c r="AL136" s="1580"/>
      <c r="AM136" s="1580"/>
      <c r="AN136" s="1580"/>
      <c r="AO136" s="1581"/>
      <c r="AP136" s="1582"/>
      <c r="AQ136" s="1580"/>
      <c r="AR136" s="1580"/>
      <c r="AS136" s="1580"/>
      <c r="AT136" s="1583"/>
      <c r="AU136" s="1584"/>
      <c r="AV136" s="1585"/>
      <c r="AW136" s="1586"/>
    </row>
    <row r="137" spans="1:49" ht="25.05" hidden="1" customHeight="1" x14ac:dyDescent="0.45">
      <c r="A137" s="1652">
        <f t="shared" si="1"/>
        <v>116</v>
      </c>
      <c r="B137" s="1361"/>
      <c r="C137" s="1650"/>
      <c r="D137" s="1648"/>
      <c r="E137" s="1648"/>
      <c r="F137" s="1648"/>
      <c r="G137" s="1648"/>
      <c r="H137" s="1648"/>
      <c r="I137" s="1648"/>
      <c r="J137" s="1648"/>
      <c r="K137" s="1648"/>
      <c r="L137" s="1648"/>
      <c r="M137" s="1648"/>
      <c r="N137" s="1648"/>
      <c r="O137" s="1649"/>
      <c r="P137" s="308"/>
      <c r="Q137" s="307"/>
      <c r="R137" s="1650"/>
      <c r="S137" s="1648"/>
      <c r="T137" s="1648"/>
      <c r="U137" s="1648"/>
      <c r="V137" s="1648"/>
      <c r="W137" s="1648"/>
      <c r="X137" s="1648"/>
      <c r="Y137" s="1648"/>
      <c r="Z137" s="1648"/>
      <c r="AA137" s="1648"/>
      <c r="AB137" s="1648"/>
      <c r="AC137" s="1648"/>
      <c r="AD137" s="1648"/>
      <c r="AE137" s="1648"/>
      <c r="AF137" s="1648"/>
      <c r="AG137" s="1648"/>
      <c r="AH137" s="1648"/>
      <c r="AI137" s="1648"/>
      <c r="AJ137" s="1651"/>
      <c r="AK137" s="1579"/>
      <c r="AL137" s="1580"/>
      <c r="AM137" s="1580"/>
      <c r="AN137" s="1580"/>
      <c r="AO137" s="1581"/>
      <c r="AP137" s="1582"/>
      <c r="AQ137" s="1580"/>
      <c r="AR137" s="1580"/>
      <c r="AS137" s="1580"/>
      <c r="AT137" s="1583"/>
      <c r="AU137" s="1584"/>
      <c r="AV137" s="1585"/>
      <c r="AW137" s="1586"/>
    </row>
    <row r="138" spans="1:49" ht="25.05" hidden="1" customHeight="1" x14ac:dyDescent="0.45">
      <c r="A138" s="1652">
        <f t="shared" si="1"/>
        <v>117</v>
      </c>
      <c r="B138" s="1361"/>
      <c r="C138" s="1650"/>
      <c r="D138" s="1648"/>
      <c r="E138" s="1648"/>
      <c r="F138" s="1648"/>
      <c r="G138" s="1648"/>
      <c r="H138" s="1648"/>
      <c r="I138" s="1648"/>
      <c r="J138" s="1648"/>
      <c r="K138" s="1648"/>
      <c r="L138" s="1648"/>
      <c r="M138" s="1648"/>
      <c r="N138" s="1648"/>
      <c r="O138" s="1649"/>
      <c r="P138" s="308"/>
      <c r="Q138" s="307"/>
      <c r="R138" s="1650"/>
      <c r="S138" s="1648"/>
      <c r="T138" s="1648"/>
      <c r="U138" s="1648"/>
      <c r="V138" s="1648"/>
      <c r="W138" s="1648"/>
      <c r="X138" s="1648"/>
      <c r="Y138" s="1648"/>
      <c r="Z138" s="1648"/>
      <c r="AA138" s="1648"/>
      <c r="AB138" s="1648"/>
      <c r="AC138" s="1648"/>
      <c r="AD138" s="1648"/>
      <c r="AE138" s="1648"/>
      <c r="AF138" s="1648"/>
      <c r="AG138" s="1648"/>
      <c r="AH138" s="1648"/>
      <c r="AI138" s="1648"/>
      <c r="AJ138" s="1651"/>
      <c r="AK138" s="1579"/>
      <c r="AL138" s="1580"/>
      <c r="AM138" s="1580"/>
      <c r="AN138" s="1580"/>
      <c r="AO138" s="1581"/>
      <c r="AP138" s="1582"/>
      <c r="AQ138" s="1580"/>
      <c r="AR138" s="1580"/>
      <c r="AS138" s="1580"/>
      <c r="AT138" s="1583"/>
      <c r="AU138" s="1584"/>
      <c r="AV138" s="1585"/>
      <c r="AW138" s="1586"/>
    </row>
    <row r="139" spans="1:49" ht="25.05" hidden="1" customHeight="1" x14ac:dyDescent="0.45">
      <c r="A139" s="1652">
        <f t="shared" si="1"/>
        <v>118</v>
      </c>
      <c r="B139" s="1361"/>
      <c r="C139" s="1650"/>
      <c r="D139" s="1648"/>
      <c r="E139" s="1648"/>
      <c r="F139" s="1648"/>
      <c r="G139" s="1648"/>
      <c r="H139" s="1648"/>
      <c r="I139" s="1648"/>
      <c r="J139" s="1648"/>
      <c r="K139" s="1648"/>
      <c r="L139" s="1648"/>
      <c r="M139" s="1648"/>
      <c r="N139" s="1648"/>
      <c r="O139" s="1649"/>
      <c r="P139" s="308"/>
      <c r="Q139" s="307"/>
      <c r="R139" s="1650"/>
      <c r="S139" s="1648"/>
      <c r="T139" s="1648"/>
      <c r="U139" s="1648"/>
      <c r="V139" s="1648"/>
      <c r="W139" s="1648"/>
      <c r="X139" s="1648"/>
      <c r="Y139" s="1648"/>
      <c r="Z139" s="1648"/>
      <c r="AA139" s="1648"/>
      <c r="AB139" s="1648"/>
      <c r="AC139" s="1648"/>
      <c r="AD139" s="1648"/>
      <c r="AE139" s="1648"/>
      <c r="AF139" s="1648"/>
      <c r="AG139" s="1648"/>
      <c r="AH139" s="1648"/>
      <c r="AI139" s="1648"/>
      <c r="AJ139" s="1651"/>
      <c r="AK139" s="1579"/>
      <c r="AL139" s="1580"/>
      <c r="AM139" s="1580"/>
      <c r="AN139" s="1580"/>
      <c r="AO139" s="1581"/>
      <c r="AP139" s="1582"/>
      <c r="AQ139" s="1580"/>
      <c r="AR139" s="1580"/>
      <c r="AS139" s="1580"/>
      <c r="AT139" s="1583"/>
      <c r="AU139" s="1584"/>
      <c r="AV139" s="1585"/>
      <c r="AW139" s="1586"/>
    </row>
    <row r="140" spans="1:49" ht="25.05" hidden="1" customHeight="1" x14ac:dyDescent="0.45">
      <c r="A140" s="1652">
        <f t="shared" si="1"/>
        <v>119</v>
      </c>
      <c r="B140" s="1361"/>
      <c r="C140" s="1650"/>
      <c r="D140" s="1648"/>
      <c r="E140" s="1648"/>
      <c r="F140" s="1648"/>
      <c r="G140" s="1648"/>
      <c r="H140" s="1648"/>
      <c r="I140" s="1648"/>
      <c r="J140" s="1648"/>
      <c r="K140" s="1648"/>
      <c r="L140" s="1648"/>
      <c r="M140" s="1648"/>
      <c r="N140" s="1648"/>
      <c r="O140" s="1649"/>
      <c r="P140" s="308"/>
      <c r="Q140" s="307"/>
      <c r="R140" s="1650"/>
      <c r="S140" s="1648"/>
      <c r="T140" s="1648"/>
      <c r="U140" s="1648"/>
      <c r="V140" s="1648"/>
      <c r="W140" s="1648"/>
      <c r="X140" s="1648"/>
      <c r="Y140" s="1648"/>
      <c r="Z140" s="1648"/>
      <c r="AA140" s="1648"/>
      <c r="AB140" s="1648"/>
      <c r="AC140" s="1648"/>
      <c r="AD140" s="1648"/>
      <c r="AE140" s="1648"/>
      <c r="AF140" s="1648"/>
      <c r="AG140" s="1648"/>
      <c r="AH140" s="1648"/>
      <c r="AI140" s="1648"/>
      <c r="AJ140" s="1651"/>
      <c r="AK140" s="1579"/>
      <c r="AL140" s="1580"/>
      <c r="AM140" s="1580"/>
      <c r="AN140" s="1580"/>
      <c r="AO140" s="1581"/>
      <c r="AP140" s="1582"/>
      <c r="AQ140" s="1580"/>
      <c r="AR140" s="1580"/>
      <c r="AS140" s="1580"/>
      <c r="AT140" s="1583"/>
      <c r="AU140" s="1584"/>
      <c r="AV140" s="1585"/>
      <c r="AW140" s="1586"/>
    </row>
    <row r="141" spans="1:49" ht="25.05" hidden="1" customHeight="1" x14ac:dyDescent="0.45">
      <c r="A141" s="1652">
        <f t="shared" si="1"/>
        <v>120</v>
      </c>
      <c r="B141" s="1361"/>
      <c r="C141" s="1650"/>
      <c r="D141" s="1648"/>
      <c r="E141" s="1648"/>
      <c r="F141" s="1648"/>
      <c r="G141" s="1648"/>
      <c r="H141" s="1648"/>
      <c r="I141" s="1648"/>
      <c r="J141" s="1648"/>
      <c r="K141" s="1648"/>
      <c r="L141" s="1648"/>
      <c r="M141" s="1648"/>
      <c r="N141" s="1648"/>
      <c r="O141" s="1649"/>
      <c r="P141" s="308"/>
      <c r="Q141" s="307"/>
      <c r="R141" s="1650"/>
      <c r="S141" s="1648"/>
      <c r="T141" s="1648"/>
      <c r="U141" s="1648"/>
      <c r="V141" s="1648"/>
      <c r="W141" s="1648"/>
      <c r="X141" s="1648"/>
      <c r="Y141" s="1648"/>
      <c r="Z141" s="1648"/>
      <c r="AA141" s="1648"/>
      <c r="AB141" s="1648"/>
      <c r="AC141" s="1648"/>
      <c r="AD141" s="1648"/>
      <c r="AE141" s="1648"/>
      <c r="AF141" s="1648"/>
      <c r="AG141" s="1648"/>
      <c r="AH141" s="1648"/>
      <c r="AI141" s="1648"/>
      <c r="AJ141" s="1651"/>
      <c r="AK141" s="1579"/>
      <c r="AL141" s="1580"/>
      <c r="AM141" s="1580"/>
      <c r="AN141" s="1580"/>
      <c r="AO141" s="1581"/>
      <c r="AP141" s="1582"/>
      <c r="AQ141" s="1580"/>
      <c r="AR141" s="1580"/>
      <c r="AS141" s="1580"/>
      <c r="AT141" s="1583"/>
      <c r="AU141" s="1584"/>
      <c r="AV141" s="1585"/>
      <c r="AW141" s="1586"/>
    </row>
    <row r="142" spans="1:49" ht="25.05" hidden="1" customHeight="1" x14ac:dyDescent="0.45">
      <c r="A142" s="1652">
        <f t="shared" si="1"/>
        <v>121</v>
      </c>
      <c r="B142" s="1361"/>
      <c r="C142" s="1650"/>
      <c r="D142" s="1648"/>
      <c r="E142" s="1648"/>
      <c r="F142" s="1648"/>
      <c r="G142" s="1648"/>
      <c r="H142" s="1648"/>
      <c r="I142" s="1648"/>
      <c r="J142" s="1648"/>
      <c r="K142" s="1648"/>
      <c r="L142" s="1648"/>
      <c r="M142" s="1648"/>
      <c r="N142" s="1648"/>
      <c r="O142" s="1649"/>
      <c r="P142" s="308"/>
      <c r="Q142" s="307"/>
      <c r="R142" s="1650"/>
      <c r="S142" s="1648"/>
      <c r="T142" s="1648"/>
      <c r="U142" s="1648"/>
      <c r="V142" s="1648"/>
      <c r="W142" s="1648"/>
      <c r="X142" s="1648"/>
      <c r="Y142" s="1648"/>
      <c r="Z142" s="1648"/>
      <c r="AA142" s="1648"/>
      <c r="AB142" s="1648"/>
      <c r="AC142" s="1648"/>
      <c r="AD142" s="1648"/>
      <c r="AE142" s="1648"/>
      <c r="AF142" s="1648"/>
      <c r="AG142" s="1648"/>
      <c r="AH142" s="1648"/>
      <c r="AI142" s="1648"/>
      <c r="AJ142" s="1651"/>
      <c r="AK142" s="1579"/>
      <c r="AL142" s="1580"/>
      <c r="AM142" s="1580"/>
      <c r="AN142" s="1580"/>
      <c r="AO142" s="1581"/>
      <c r="AP142" s="1582"/>
      <c r="AQ142" s="1580"/>
      <c r="AR142" s="1580"/>
      <c r="AS142" s="1580"/>
      <c r="AT142" s="1583"/>
      <c r="AU142" s="1584"/>
      <c r="AV142" s="1585"/>
      <c r="AW142" s="1586"/>
    </row>
    <row r="143" spans="1:49" ht="25.05" hidden="1" customHeight="1" x14ac:dyDescent="0.45">
      <c r="A143" s="1652">
        <f t="shared" si="1"/>
        <v>122</v>
      </c>
      <c r="B143" s="1361"/>
      <c r="C143" s="1650"/>
      <c r="D143" s="1648"/>
      <c r="E143" s="1648"/>
      <c r="F143" s="1648"/>
      <c r="G143" s="1648"/>
      <c r="H143" s="1648"/>
      <c r="I143" s="1648"/>
      <c r="J143" s="1648"/>
      <c r="K143" s="1648"/>
      <c r="L143" s="1648"/>
      <c r="M143" s="1648"/>
      <c r="N143" s="1648"/>
      <c r="O143" s="1649"/>
      <c r="P143" s="308"/>
      <c r="Q143" s="307"/>
      <c r="R143" s="1650"/>
      <c r="S143" s="1648"/>
      <c r="T143" s="1648"/>
      <c r="U143" s="1648"/>
      <c r="V143" s="1648"/>
      <c r="W143" s="1648"/>
      <c r="X143" s="1648"/>
      <c r="Y143" s="1648"/>
      <c r="Z143" s="1648"/>
      <c r="AA143" s="1648"/>
      <c r="AB143" s="1648"/>
      <c r="AC143" s="1648"/>
      <c r="AD143" s="1648"/>
      <c r="AE143" s="1648"/>
      <c r="AF143" s="1648"/>
      <c r="AG143" s="1648"/>
      <c r="AH143" s="1648"/>
      <c r="AI143" s="1648"/>
      <c r="AJ143" s="1651"/>
      <c r="AK143" s="1579"/>
      <c r="AL143" s="1580"/>
      <c r="AM143" s="1580"/>
      <c r="AN143" s="1580"/>
      <c r="AO143" s="1581"/>
      <c r="AP143" s="1582"/>
      <c r="AQ143" s="1580"/>
      <c r="AR143" s="1580"/>
      <c r="AS143" s="1580"/>
      <c r="AT143" s="1583"/>
      <c r="AU143" s="1584"/>
      <c r="AV143" s="1585"/>
      <c r="AW143" s="1586"/>
    </row>
    <row r="144" spans="1:49" ht="25.05" hidden="1" customHeight="1" x14ac:dyDescent="0.45">
      <c r="A144" s="1652">
        <f t="shared" si="1"/>
        <v>123</v>
      </c>
      <c r="B144" s="1361"/>
      <c r="C144" s="1650"/>
      <c r="D144" s="1648"/>
      <c r="E144" s="1648"/>
      <c r="F144" s="1648"/>
      <c r="G144" s="1648"/>
      <c r="H144" s="1648"/>
      <c r="I144" s="1648"/>
      <c r="J144" s="1648"/>
      <c r="K144" s="1648"/>
      <c r="L144" s="1648"/>
      <c r="M144" s="1648"/>
      <c r="N144" s="1648"/>
      <c r="O144" s="1649"/>
      <c r="P144" s="308"/>
      <c r="Q144" s="307"/>
      <c r="R144" s="1650"/>
      <c r="S144" s="1648"/>
      <c r="T144" s="1648"/>
      <c r="U144" s="1648"/>
      <c r="V144" s="1648"/>
      <c r="W144" s="1648"/>
      <c r="X144" s="1648"/>
      <c r="Y144" s="1648"/>
      <c r="Z144" s="1648"/>
      <c r="AA144" s="1648"/>
      <c r="AB144" s="1648"/>
      <c r="AC144" s="1648"/>
      <c r="AD144" s="1648"/>
      <c r="AE144" s="1648"/>
      <c r="AF144" s="1648"/>
      <c r="AG144" s="1648"/>
      <c r="AH144" s="1648"/>
      <c r="AI144" s="1648"/>
      <c r="AJ144" s="1651"/>
      <c r="AK144" s="1579"/>
      <c r="AL144" s="1580"/>
      <c r="AM144" s="1580"/>
      <c r="AN144" s="1580"/>
      <c r="AO144" s="1581"/>
      <c r="AP144" s="1582"/>
      <c r="AQ144" s="1580"/>
      <c r="AR144" s="1580"/>
      <c r="AS144" s="1580"/>
      <c r="AT144" s="1583"/>
      <c r="AU144" s="1584"/>
      <c r="AV144" s="1585"/>
      <c r="AW144" s="1586"/>
    </row>
    <row r="145" spans="1:49" ht="25.05" hidden="1" customHeight="1" x14ac:dyDescent="0.45">
      <c r="A145" s="1652">
        <f t="shared" si="1"/>
        <v>124</v>
      </c>
      <c r="B145" s="1361"/>
      <c r="C145" s="1650"/>
      <c r="D145" s="1648"/>
      <c r="E145" s="1648"/>
      <c r="F145" s="1648"/>
      <c r="G145" s="1648"/>
      <c r="H145" s="1648"/>
      <c r="I145" s="1648"/>
      <c r="J145" s="1648"/>
      <c r="K145" s="1648"/>
      <c r="L145" s="1648"/>
      <c r="M145" s="1648"/>
      <c r="N145" s="1648"/>
      <c r="O145" s="1649"/>
      <c r="P145" s="308"/>
      <c r="Q145" s="307"/>
      <c r="R145" s="1650"/>
      <c r="S145" s="1648"/>
      <c r="T145" s="1648"/>
      <c r="U145" s="1648"/>
      <c r="V145" s="1648"/>
      <c r="W145" s="1648"/>
      <c r="X145" s="1648"/>
      <c r="Y145" s="1648"/>
      <c r="Z145" s="1648"/>
      <c r="AA145" s="1648"/>
      <c r="AB145" s="1648"/>
      <c r="AC145" s="1648"/>
      <c r="AD145" s="1648"/>
      <c r="AE145" s="1648"/>
      <c r="AF145" s="1648"/>
      <c r="AG145" s="1648"/>
      <c r="AH145" s="1648"/>
      <c r="AI145" s="1648"/>
      <c r="AJ145" s="1651"/>
      <c r="AK145" s="1579"/>
      <c r="AL145" s="1580"/>
      <c r="AM145" s="1580"/>
      <c r="AN145" s="1580"/>
      <c r="AO145" s="1581"/>
      <c r="AP145" s="1582"/>
      <c r="AQ145" s="1580"/>
      <c r="AR145" s="1580"/>
      <c r="AS145" s="1580"/>
      <c r="AT145" s="1583"/>
      <c r="AU145" s="1584"/>
      <c r="AV145" s="1585"/>
      <c r="AW145" s="1586"/>
    </row>
    <row r="146" spans="1:49" ht="25.05" hidden="1" customHeight="1" x14ac:dyDescent="0.45">
      <c r="A146" s="1652">
        <f t="shared" si="1"/>
        <v>125</v>
      </c>
      <c r="B146" s="1361"/>
      <c r="C146" s="1650"/>
      <c r="D146" s="1648"/>
      <c r="E146" s="1648"/>
      <c r="F146" s="1648"/>
      <c r="G146" s="1648"/>
      <c r="H146" s="1648"/>
      <c r="I146" s="1648"/>
      <c r="J146" s="1648"/>
      <c r="K146" s="1648"/>
      <c r="L146" s="1648"/>
      <c r="M146" s="1648"/>
      <c r="N146" s="1648"/>
      <c r="O146" s="1649"/>
      <c r="P146" s="308"/>
      <c r="Q146" s="307"/>
      <c r="R146" s="1650"/>
      <c r="S146" s="1648"/>
      <c r="T146" s="1648"/>
      <c r="U146" s="1648"/>
      <c r="V146" s="1648"/>
      <c r="W146" s="1648"/>
      <c r="X146" s="1648"/>
      <c r="Y146" s="1648"/>
      <c r="Z146" s="1648"/>
      <c r="AA146" s="1648"/>
      <c r="AB146" s="1648"/>
      <c r="AC146" s="1648"/>
      <c r="AD146" s="1648"/>
      <c r="AE146" s="1648"/>
      <c r="AF146" s="1648"/>
      <c r="AG146" s="1648"/>
      <c r="AH146" s="1648"/>
      <c r="AI146" s="1648"/>
      <c r="AJ146" s="1651"/>
      <c r="AK146" s="1579"/>
      <c r="AL146" s="1580"/>
      <c r="AM146" s="1580"/>
      <c r="AN146" s="1580"/>
      <c r="AO146" s="1581"/>
      <c r="AP146" s="1582"/>
      <c r="AQ146" s="1580"/>
      <c r="AR146" s="1580"/>
      <c r="AS146" s="1580"/>
      <c r="AT146" s="1583"/>
      <c r="AU146" s="1584"/>
      <c r="AV146" s="1585"/>
      <c r="AW146" s="1586"/>
    </row>
    <row r="147" spans="1:49" ht="25.05" hidden="1" customHeight="1" x14ac:dyDescent="0.45">
      <c r="A147" s="1652">
        <f t="shared" si="1"/>
        <v>126</v>
      </c>
      <c r="B147" s="1361"/>
      <c r="C147" s="1650"/>
      <c r="D147" s="1648"/>
      <c r="E147" s="1648"/>
      <c r="F147" s="1648"/>
      <c r="G147" s="1648"/>
      <c r="H147" s="1648"/>
      <c r="I147" s="1648"/>
      <c r="J147" s="1648"/>
      <c r="K147" s="1648"/>
      <c r="L147" s="1648"/>
      <c r="M147" s="1648"/>
      <c r="N147" s="1648"/>
      <c r="O147" s="1649"/>
      <c r="P147" s="308"/>
      <c r="Q147" s="307"/>
      <c r="R147" s="1650"/>
      <c r="S147" s="1648"/>
      <c r="T147" s="1648"/>
      <c r="U147" s="1648"/>
      <c r="V147" s="1648"/>
      <c r="W147" s="1648"/>
      <c r="X147" s="1648"/>
      <c r="Y147" s="1648"/>
      <c r="Z147" s="1648"/>
      <c r="AA147" s="1648"/>
      <c r="AB147" s="1648"/>
      <c r="AC147" s="1648"/>
      <c r="AD147" s="1648"/>
      <c r="AE147" s="1648"/>
      <c r="AF147" s="1648"/>
      <c r="AG147" s="1648"/>
      <c r="AH147" s="1648"/>
      <c r="AI147" s="1648"/>
      <c r="AJ147" s="1651"/>
      <c r="AK147" s="1579"/>
      <c r="AL147" s="1580"/>
      <c r="AM147" s="1580"/>
      <c r="AN147" s="1580"/>
      <c r="AO147" s="1581"/>
      <c r="AP147" s="1582"/>
      <c r="AQ147" s="1580"/>
      <c r="AR147" s="1580"/>
      <c r="AS147" s="1580"/>
      <c r="AT147" s="1583"/>
      <c r="AU147" s="1584"/>
      <c r="AV147" s="1585"/>
      <c r="AW147" s="1586"/>
    </row>
    <row r="148" spans="1:49" ht="25.05" hidden="1" customHeight="1" x14ac:dyDescent="0.45">
      <c r="A148" s="1652">
        <f t="shared" si="1"/>
        <v>127</v>
      </c>
      <c r="B148" s="1361"/>
      <c r="C148" s="1650"/>
      <c r="D148" s="1648"/>
      <c r="E148" s="1648"/>
      <c r="F148" s="1648"/>
      <c r="G148" s="1648"/>
      <c r="H148" s="1648"/>
      <c r="I148" s="1648"/>
      <c r="J148" s="1648"/>
      <c r="K148" s="1648"/>
      <c r="L148" s="1648"/>
      <c r="M148" s="1648"/>
      <c r="N148" s="1648"/>
      <c r="O148" s="1649"/>
      <c r="P148" s="308"/>
      <c r="Q148" s="307"/>
      <c r="R148" s="1650"/>
      <c r="S148" s="1648"/>
      <c r="T148" s="1648"/>
      <c r="U148" s="1648"/>
      <c r="V148" s="1648"/>
      <c r="W148" s="1648"/>
      <c r="X148" s="1648"/>
      <c r="Y148" s="1648"/>
      <c r="Z148" s="1648"/>
      <c r="AA148" s="1648"/>
      <c r="AB148" s="1648"/>
      <c r="AC148" s="1648"/>
      <c r="AD148" s="1648"/>
      <c r="AE148" s="1648"/>
      <c r="AF148" s="1648"/>
      <c r="AG148" s="1648"/>
      <c r="AH148" s="1648"/>
      <c r="AI148" s="1648"/>
      <c r="AJ148" s="1651"/>
      <c r="AK148" s="1579"/>
      <c r="AL148" s="1580"/>
      <c r="AM148" s="1580"/>
      <c r="AN148" s="1580"/>
      <c r="AO148" s="1581"/>
      <c r="AP148" s="1582"/>
      <c r="AQ148" s="1580"/>
      <c r="AR148" s="1580"/>
      <c r="AS148" s="1580"/>
      <c r="AT148" s="1583"/>
      <c r="AU148" s="1584"/>
      <c r="AV148" s="1585"/>
      <c r="AW148" s="1586"/>
    </row>
    <row r="149" spans="1:49" ht="25.05" hidden="1" customHeight="1" x14ac:dyDescent="0.45">
      <c r="A149" s="1652">
        <f t="shared" si="1"/>
        <v>128</v>
      </c>
      <c r="B149" s="1361"/>
      <c r="C149" s="1650"/>
      <c r="D149" s="1648"/>
      <c r="E149" s="1648"/>
      <c r="F149" s="1648"/>
      <c r="G149" s="1648"/>
      <c r="H149" s="1648"/>
      <c r="I149" s="1648"/>
      <c r="J149" s="1648"/>
      <c r="K149" s="1648"/>
      <c r="L149" s="1648"/>
      <c r="M149" s="1648"/>
      <c r="N149" s="1648"/>
      <c r="O149" s="1649"/>
      <c r="P149" s="308"/>
      <c r="Q149" s="307"/>
      <c r="R149" s="1650"/>
      <c r="S149" s="1648"/>
      <c r="T149" s="1648"/>
      <c r="U149" s="1648"/>
      <c r="V149" s="1648"/>
      <c r="W149" s="1648"/>
      <c r="X149" s="1648"/>
      <c r="Y149" s="1648"/>
      <c r="Z149" s="1648"/>
      <c r="AA149" s="1648"/>
      <c r="AB149" s="1648"/>
      <c r="AC149" s="1648"/>
      <c r="AD149" s="1648"/>
      <c r="AE149" s="1648"/>
      <c r="AF149" s="1648"/>
      <c r="AG149" s="1648"/>
      <c r="AH149" s="1648"/>
      <c r="AI149" s="1648"/>
      <c r="AJ149" s="1651"/>
      <c r="AK149" s="1579"/>
      <c r="AL149" s="1580"/>
      <c r="AM149" s="1580"/>
      <c r="AN149" s="1580"/>
      <c r="AO149" s="1581"/>
      <c r="AP149" s="1582"/>
      <c r="AQ149" s="1580"/>
      <c r="AR149" s="1580"/>
      <c r="AS149" s="1580"/>
      <c r="AT149" s="1583"/>
      <c r="AU149" s="1584"/>
      <c r="AV149" s="1585"/>
      <c r="AW149" s="1586"/>
    </row>
    <row r="150" spans="1:49" ht="25.05" hidden="1" customHeight="1" x14ac:dyDescent="0.45">
      <c r="A150" s="1652">
        <f t="shared" si="1"/>
        <v>129</v>
      </c>
      <c r="B150" s="1361"/>
      <c r="C150" s="1650"/>
      <c r="D150" s="1648"/>
      <c r="E150" s="1648"/>
      <c r="F150" s="1648"/>
      <c r="G150" s="1648"/>
      <c r="H150" s="1648"/>
      <c r="I150" s="1648"/>
      <c r="J150" s="1648"/>
      <c r="K150" s="1648"/>
      <c r="L150" s="1648"/>
      <c r="M150" s="1648"/>
      <c r="N150" s="1648"/>
      <c r="O150" s="1649"/>
      <c r="P150" s="308"/>
      <c r="Q150" s="307"/>
      <c r="R150" s="1650"/>
      <c r="S150" s="1648"/>
      <c r="T150" s="1648"/>
      <c r="U150" s="1648"/>
      <c r="V150" s="1648"/>
      <c r="W150" s="1648"/>
      <c r="X150" s="1648"/>
      <c r="Y150" s="1648"/>
      <c r="Z150" s="1648"/>
      <c r="AA150" s="1648"/>
      <c r="AB150" s="1648"/>
      <c r="AC150" s="1648"/>
      <c r="AD150" s="1648"/>
      <c r="AE150" s="1648"/>
      <c r="AF150" s="1648"/>
      <c r="AG150" s="1648"/>
      <c r="AH150" s="1648"/>
      <c r="AI150" s="1648"/>
      <c r="AJ150" s="1651"/>
      <c r="AK150" s="1579"/>
      <c r="AL150" s="1580"/>
      <c r="AM150" s="1580"/>
      <c r="AN150" s="1580"/>
      <c r="AO150" s="1581"/>
      <c r="AP150" s="1582"/>
      <c r="AQ150" s="1580"/>
      <c r="AR150" s="1580"/>
      <c r="AS150" s="1580"/>
      <c r="AT150" s="1583"/>
      <c r="AU150" s="1584"/>
      <c r="AV150" s="1585"/>
      <c r="AW150" s="1586"/>
    </row>
    <row r="151" spans="1:49" ht="25.05" hidden="1" customHeight="1" x14ac:dyDescent="0.45">
      <c r="A151" s="1652">
        <f t="shared" si="1"/>
        <v>130</v>
      </c>
      <c r="B151" s="1361"/>
      <c r="C151" s="1650"/>
      <c r="D151" s="1648"/>
      <c r="E151" s="1648"/>
      <c r="F151" s="1648"/>
      <c r="G151" s="1648"/>
      <c r="H151" s="1648"/>
      <c r="I151" s="1648"/>
      <c r="J151" s="1648"/>
      <c r="K151" s="1648"/>
      <c r="L151" s="1648"/>
      <c r="M151" s="1648"/>
      <c r="N151" s="1648"/>
      <c r="O151" s="1649"/>
      <c r="P151" s="308"/>
      <c r="Q151" s="307"/>
      <c r="R151" s="1650"/>
      <c r="S151" s="1648"/>
      <c r="T151" s="1648"/>
      <c r="U151" s="1648"/>
      <c r="V151" s="1648"/>
      <c r="W151" s="1648"/>
      <c r="X151" s="1648"/>
      <c r="Y151" s="1648"/>
      <c r="Z151" s="1648"/>
      <c r="AA151" s="1648"/>
      <c r="AB151" s="1648"/>
      <c r="AC151" s="1648"/>
      <c r="AD151" s="1648"/>
      <c r="AE151" s="1648"/>
      <c r="AF151" s="1648"/>
      <c r="AG151" s="1648"/>
      <c r="AH151" s="1648"/>
      <c r="AI151" s="1648"/>
      <c r="AJ151" s="1651"/>
      <c r="AK151" s="1579"/>
      <c r="AL151" s="1580"/>
      <c r="AM151" s="1580"/>
      <c r="AN151" s="1580"/>
      <c r="AO151" s="1581"/>
      <c r="AP151" s="1582"/>
      <c r="AQ151" s="1580"/>
      <c r="AR151" s="1580"/>
      <c r="AS151" s="1580"/>
      <c r="AT151" s="1583"/>
      <c r="AU151" s="1584"/>
      <c r="AV151" s="1585"/>
      <c r="AW151" s="1586"/>
    </row>
    <row r="152" spans="1:49" ht="25.05" hidden="1" customHeight="1" x14ac:dyDescent="0.45">
      <c r="A152" s="1652">
        <f t="shared" ref="A152:A215" si="2">+A151+1</f>
        <v>131</v>
      </c>
      <c r="B152" s="1361"/>
      <c r="C152" s="1650"/>
      <c r="D152" s="1648"/>
      <c r="E152" s="1648"/>
      <c r="F152" s="1648"/>
      <c r="G152" s="1648"/>
      <c r="H152" s="1648"/>
      <c r="I152" s="1648"/>
      <c r="J152" s="1648"/>
      <c r="K152" s="1648"/>
      <c r="L152" s="1648"/>
      <c r="M152" s="1648"/>
      <c r="N152" s="1648"/>
      <c r="O152" s="1649"/>
      <c r="P152" s="308"/>
      <c r="Q152" s="307"/>
      <c r="R152" s="1650"/>
      <c r="S152" s="1648"/>
      <c r="T152" s="1648"/>
      <c r="U152" s="1648"/>
      <c r="V152" s="1648"/>
      <c r="W152" s="1648"/>
      <c r="X152" s="1648"/>
      <c r="Y152" s="1648"/>
      <c r="Z152" s="1648"/>
      <c r="AA152" s="1648"/>
      <c r="AB152" s="1648"/>
      <c r="AC152" s="1648"/>
      <c r="AD152" s="1648"/>
      <c r="AE152" s="1648"/>
      <c r="AF152" s="1648"/>
      <c r="AG152" s="1648"/>
      <c r="AH152" s="1648"/>
      <c r="AI152" s="1648"/>
      <c r="AJ152" s="1651"/>
      <c r="AK152" s="1579"/>
      <c r="AL152" s="1580"/>
      <c r="AM152" s="1580"/>
      <c r="AN152" s="1580"/>
      <c r="AO152" s="1581"/>
      <c r="AP152" s="1582"/>
      <c r="AQ152" s="1580"/>
      <c r="AR152" s="1580"/>
      <c r="AS152" s="1580"/>
      <c r="AT152" s="1583"/>
      <c r="AU152" s="1584"/>
      <c r="AV152" s="1585"/>
      <c r="AW152" s="1586"/>
    </row>
    <row r="153" spans="1:49" ht="25.05" hidden="1" customHeight="1" x14ac:dyDescent="0.45">
      <c r="A153" s="1652">
        <f t="shared" si="2"/>
        <v>132</v>
      </c>
      <c r="B153" s="1361"/>
      <c r="C153" s="1650"/>
      <c r="D153" s="1648"/>
      <c r="E153" s="1648"/>
      <c r="F153" s="1648"/>
      <c r="G153" s="1648"/>
      <c r="H153" s="1648"/>
      <c r="I153" s="1648"/>
      <c r="J153" s="1648"/>
      <c r="K153" s="1648"/>
      <c r="L153" s="1648"/>
      <c r="M153" s="1648"/>
      <c r="N153" s="1648"/>
      <c r="O153" s="1649"/>
      <c r="P153" s="308"/>
      <c r="Q153" s="307"/>
      <c r="R153" s="1650"/>
      <c r="S153" s="1648"/>
      <c r="T153" s="1648"/>
      <c r="U153" s="1648"/>
      <c r="V153" s="1648"/>
      <c r="W153" s="1648"/>
      <c r="X153" s="1648"/>
      <c r="Y153" s="1648"/>
      <c r="Z153" s="1648"/>
      <c r="AA153" s="1648"/>
      <c r="AB153" s="1648"/>
      <c r="AC153" s="1648"/>
      <c r="AD153" s="1648"/>
      <c r="AE153" s="1648"/>
      <c r="AF153" s="1648"/>
      <c r="AG153" s="1648"/>
      <c r="AH153" s="1648"/>
      <c r="AI153" s="1648"/>
      <c r="AJ153" s="1651"/>
      <c r="AK153" s="1579"/>
      <c r="AL153" s="1580"/>
      <c r="AM153" s="1580"/>
      <c r="AN153" s="1580"/>
      <c r="AO153" s="1581"/>
      <c r="AP153" s="1582"/>
      <c r="AQ153" s="1580"/>
      <c r="AR153" s="1580"/>
      <c r="AS153" s="1580"/>
      <c r="AT153" s="1583"/>
      <c r="AU153" s="1584"/>
      <c r="AV153" s="1585"/>
      <c r="AW153" s="1586"/>
    </row>
    <row r="154" spans="1:49" ht="25.05" hidden="1" customHeight="1" x14ac:dyDescent="0.45">
      <c r="A154" s="1652">
        <f t="shared" si="2"/>
        <v>133</v>
      </c>
      <c r="B154" s="1361"/>
      <c r="C154" s="1650"/>
      <c r="D154" s="1648"/>
      <c r="E154" s="1648"/>
      <c r="F154" s="1648"/>
      <c r="G154" s="1648"/>
      <c r="H154" s="1648"/>
      <c r="I154" s="1648"/>
      <c r="J154" s="1648"/>
      <c r="K154" s="1648"/>
      <c r="L154" s="1648"/>
      <c r="M154" s="1648"/>
      <c r="N154" s="1648"/>
      <c r="O154" s="1649"/>
      <c r="P154" s="308"/>
      <c r="Q154" s="307"/>
      <c r="R154" s="1650"/>
      <c r="S154" s="1648"/>
      <c r="T154" s="1648"/>
      <c r="U154" s="1648"/>
      <c r="V154" s="1648"/>
      <c r="W154" s="1648"/>
      <c r="X154" s="1648"/>
      <c r="Y154" s="1648"/>
      <c r="Z154" s="1648"/>
      <c r="AA154" s="1648"/>
      <c r="AB154" s="1648"/>
      <c r="AC154" s="1648"/>
      <c r="AD154" s="1648"/>
      <c r="AE154" s="1648"/>
      <c r="AF154" s="1648"/>
      <c r="AG154" s="1648"/>
      <c r="AH154" s="1648"/>
      <c r="AI154" s="1648"/>
      <c r="AJ154" s="1651"/>
      <c r="AK154" s="1579"/>
      <c r="AL154" s="1580"/>
      <c r="AM154" s="1580"/>
      <c r="AN154" s="1580"/>
      <c r="AO154" s="1581"/>
      <c r="AP154" s="1582"/>
      <c r="AQ154" s="1580"/>
      <c r="AR154" s="1580"/>
      <c r="AS154" s="1580"/>
      <c r="AT154" s="1583"/>
      <c r="AU154" s="1584"/>
      <c r="AV154" s="1585"/>
      <c r="AW154" s="1586"/>
    </row>
    <row r="155" spans="1:49" ht="25.05" hidden="1" customHeight="1" x14ac:dyDescent="0.45">
      <c r="A155" s="1652">
        <f t="shared" si="2"/>
        <v>134</v>
      </c>
      <c r="B155" s="1361"/>
      <c r="C155" s="1650"/>
      <c r="D155" s="1648"/>
      <c r="E155" s="1648"/>
      <c r="F155" s="1648"/>
      <c r="G155" s="1648"/>
      <c r="H155" s="1648"/>
      <c r="I155" s="1648"/>
      <c r="J155" s="1648"/>
      <c r="K155" s="1648"/>
      <c r="L155" s="1648"/>
      <c r="M155" s="1648"/>
      <c r="N155" s="1648"/>
      <c r="O155" s="1649"/>
      <c r="P155" s="308"/>
      <c r="Q155" s="307"/>
      <c r="R155" s="1650"/>
      <c r="S155" s="1648"/>
      <c r="T155" s="1648"/>
      <c r="U155" s="1648"/>
      <c r="V155" s="1648"/>
      <c r="W155" s="1648"/>
      <c r="X155" s="1648"/>
      <c r="Y155" s="1648"/>
      <c r="Z155" s="1648"/>
      <c r="AA155" s="1648"/>
      <c r="AB155" s="1648"/>
      <c r="AC155" s="1648"/>
      <c r="AD155" s="1648"/>
      <c r="AE155" s="1648"/>
      <c r="AF155" s="1648"/>
      <c r="AG155" s="1648"/>
      <c r="AH155" s="1648"/>
      <c r="AI155" s="1648"/>
      <c r="AJ155" s="1651"/>
      <c r="AK155" s="1579"/>
      <c r="AL155" s="1580"/>
      <c r="AM155" s="1580"/>
      <c r="AN155" s="1580"/>
      <c r="AO155" s="1581"/>
      <c r="AP155" s="1582"/>
      <c r="AQ155" s="1580"/>
      <c r="AR155" s="1580"/>
      <c r="AS155" s="1580"/>
      <c r="AT155" s="1583"/>
      <c r="AU155" s="1584"/>
      <c r="AV155" s="1585"/>
      <c r="AW155" s="1586"/>
    </row>
    <row r="156" spans="1:49" ht="25.05" hidden="1" customHeight="1" x14ac:dyDescent="0.45">
      <c r="A156" s="1652">
        <f t="shared" si="2"/>
        <v>135</v>
      </c>
      <c r="B156" s="1361"/>
      <c r="C156" s="1650"/>
      <c r="D156" s="1648"/>
      <c r="E156" s="1648"/>
      <c r="F156" s="1648"/>
      <c r="G156" s="1648"/>
      <c r="H156" s="1648"/>
      <c r="I156" s="1648"/>
      <c r="J156" s="1648"/>
      <c r="K156" s="1648"/>
      <c r="L156" s="1648"/>
      <c r="M156" s="1648"/>
      <c r="N156" s="1648"/>
      <c r="O156" s="1649"/>
      <c r="P156" s="308"/>
      <c r="Q156" s="307"/>
      <c r="R156" s="1650"/>
      <c r="S156" s="1648"/>
      <c r="T156" s="1648"/>
      <c r="U156" s="1648"/>
      <c r="V156" s="1648"/>
      <c r="W156" s="1648"/>
      <c r="X156" s="1648"/>
      <c r="Y156" s="1648"/>
      <c r="Z156" s="1648"/>
      <c r="AA156" s="1648"/>
      <c r="AB156" s="1648"/>
      <c r="AC156" s="1648"/>
      <c r="AD156" s="1648"/>
      <c r="AE156" s="1648"/>
      <c r="AF156" s="1648"/>
      <c r="AG156" s="1648"/>
      <c r="AH156" s="1648"/>
      <c r="AI156" s="1648"/>
      <c r="AJ156" s="1651"/>
      <c r="AK156" s="1579"/>
      <c r="AL156" s="1580"/>
      <c r="AM156" s="1580"/>
      <c r="AN156" s="1580"/>
      <c r="AO156" s="1581"/>
      <c r="AP156" s="1582"/>
      <c r="AQ156" s="1580"/>
      <c r="AR156" s="1580"/>
      <c r="AS156" s="1580"/>
      <c r="AT156" s="1583"/>
      <c r="AU156" s="1584"/>
      <c r="AV156" s="1585"/>
      <c r="AW156" s="1586"/>
    </row>
    <row r="157" spans="1:49" ht="25.05" hidden="1" customHeight="1" x14ac:dyDescent="0.45">
      <c r="A157" s="1652">
        <f t="shared" si="2"/>
        <v>136</v>
      </c>
      <c r="B157" s="1361"/>
      <c r="C157" s="1650"/>
      <c r="D157" s="1648"/>
      <c r="E157" s="1648"/>
      <c r="F157" s="1648"/>
      <c r="G157" s="1648"/>
      <c r="H157" s="1648"/>
      <c r="I157" s="1648"/>
      <c r="J157" s="1648"/>
      <c r="K157" s="1648"/>
      <c r="L157" s="1648"/>
      <c r="M157" s="1648"/>
      <c r="N157" s="1648"/>
      <c r="O157" s="1649"/>
      <c r="P157" s="308"/>
      <c r="Q157" s="307"/>
      <c r="R157" s="1650"/>
      <c r="S157" s="1648"/>
      <c r="T157" s="1648"/>
      <c r="U157" s="1648"/>
      <c r="V157" s="1648"/>
      <c r="W157" s="1648"/>
      <c r="X157" s="1648"/>
      <c r="Y157" s="1648"/>
      <c r="Z157" s="1648"/>
      <c r="AA157" s="1648"/>
      <c r="AB157" s="1648"/>
      <c r="AC157" s="1648"/>
      <c r="AD157" s="1648"/>
      <c r="AE157" s="1648"/>
      <c r="AF157" s="1648"/>
      <c r="AG157" s="1648"/>
      <c r="AH157" s="1648"/>
      <c r="AI157" s="1648"/>
      <c r="AJ157" s="1651"/>
      <c r="AK157" s="1579"/>
      <c r="AL157" s="1580"/>
      <c r="AM157" s="1580"/>
      <c r="AN157" s="1580"/>
      <c r="AO157" s="1581"/>
      <c r="AP157" s="1582"/>
      <c r="AQ157" s="1580"/>
      <c r="AR157" s="1580"/>
      <c r="AS157" s="1580"/>
      <c r="AT157" s="1583"/>
      <c r="AU157" s="1584"/>
      <c r="AV157" s="1585"/>
      <c r="AW157" s="1586"/>
    </row>
    <row r="158" spans="1:49" ht="25.05" hidden="1" customHeight="1" x14ac:dyDescent="0.45">
      <c r="A158" s="1652">
        <f t="shared" si="2"/>
        <v>137</v>
      </c>
      <c r="B158" s="1361"/>
      <c r="C158" s="1650"/>
      <c r="D158" s="1648"/>
      <c r="E158" s="1648"/>
      <c r="F158" s="1648"/>
      <c r="G158" s="1648"/>
      <c r="H158" s="1648"/>
      <c r="I158" s="1648"/>
      <c r="J158" s="1648"/>
      <c r="K158" s="1648"/>
      <c r="L158" s="1648"/>
      <c r="M158" s="1648"/>
      <c r="N158" s="1648"/>
      <c r="O158" s="1649"/>
      <c r="P158" s="308"/>
      <c r="Q158" s="307"/>
      <c r="R158" s="1650"/>
      <c r="S158" s="1648"/>
      <c r="T158" s="1648"/>
      <c r="U158" s="1648"/>
      <c r="V158" s="1648"/>
      <c r="W158" s="1648"/>
      <c r="X158" s="1648"/>
      <c r="Y158" s="1648"/>
      <c r="Z158" s="1648"/>
      <c r="AA158" s="1648"/>
      <c r="AB158" s="1648"/>
      <c r="AC158" s="1648"/>
      <c r="AD158" s="1648"/>
      <c r="AE158" s="1648"/>
      <c r="AF158" s="1648"/>
      <c r="AG158" s="1648"/>
      <c r="AH158" s="1648"/>
      <c r="AI158" s="1648"/>
      <c r="AJ158" s="1651"/>
      <c r="AK158" s="1579"/>
      <c r="AL158" s="1580"/>
      <c r="AM158" s="1580"/>
      <c r="AN158" s="1580"/>
      <c r="AO158" s="1581"/>
      <c r="AP158" s="1582"/>
      <c r="AQ158" s="1580"/>
      <c r="AR158" s="1580"/>
      <c r="AS158" s="1580"/>
      <c r="AT158" s="1583"/>
      <c r="AU158" s="1584"/>
      <c r="AV158" s="1585"/>
      <c r="AW158" s="1586"/>
    </row>
    <row r="159" spans="1:49" ht="25.05" hidden="1" customHeight="1" x14ac:dyDescent="0.45">
      <c r="A159" s="1652">
        <f t="shared" si="2"/>
        <v>138</v>
      </c>
      <c r="B159" s="1361"/>
      <c r="C159" s="1650"/>
      <c r="D159" s="1648"/>
      <c r="E159" s="1648"/>
      <c r="F159" s="1648"/>
      <c r="G159" s="1648"/>
      <c r="H159" s="1648"/>
      <c r="I159" s="1648"/>
      <c r="J159" s="1648"/>
      <c r="K159" s="1648"/>
      <c r="L159" s="1648"/>
      <c r="M159" s="1648"/>
      <c r="N159" s="1648"/>
      <c r="O159" s="1649"/>
      <c r="P159" s="308"/>
      <c r="Q159" s="307"/>
      <c r="R159" s="1650"/>
      <c r="S159" s="1648"/>
      <c r="T159" s="1648"/>
      <c r="U159" s="1648"/>
      <c r="V159" s="1648"/>
      <c r="W159" s="1648"/>
      <c r="X159" s="1648"/>
      <c r="Y159" s="1648"/>
      <c r="Z159" s="1648"/>
      <c r="AA159" s="1648"/>
      <c r="AB159" s="1648"/>
      <c r="AC159" s="1648"/>
      <c r="AD159" s="1648"/>
      <c r="AE159" s="1648"/>
      <c r="AF159" s="1648"/>
      <c r="AG159" s="1648"/>
      <c r="AH159" s="1648"/>
      <c r="AI159" s="1648"/>
      <c r="AJ159" s="1651"/>
      <c r="AK159" s="1579"/>
      <c r="AL159" s="1580"/>
      <c r="AM159" s="1580"/>
      <c r="AN159" s="1580"/>
      <c r="AO159" s="1581"/>
      <c r="AP159" s="1582"/>
      <c r="AQ159" s="1580"/>
      <c r="AR159" s="1580"/>
      <c r="AS159" s="1580"/>
      <c r="AT159" s="1583"/>
      <c r="AU159" s="1584"/>
      <c r="AV159" s="1585"/>
      <c r="AW159" s="1586"/>
    </row>
    <row r="160" spans="1:49" ht="25.05" hidden="1" customHeight="1" x14ac:dyDescent="0.45">
      <c r="A160" s="1652">
        <f t="shared" si="2"/>
        <v>139</v>
      </c>
      <c r="B160" s="1361"/>
      <c r="C160" s="1650"/>
      <c r="D160" s="1648"/>
      <c r="E160" s="1648"/>
      <c r="F160" s="1648"/>
      <c r="G160" s="1648"/>
      <c r="H160" s="1648"/>
      <c r="I160" s="1648"/>
      <c r="J160" s="1648"/>
      <c r="K160" s="1648"/>
      <c r="L160" s="1648"/>
      <c r="M160" s="1648"/>
      <c r="N160" s="1648"/>
      <c r="O160" s="1649"/>
      <c r="P160" s="308"/>
      <c r="Q160" s="307"/>
      <c r="R160" s="1650"/>
      <c r="S160" s="1648"/>
      <c r="T160" s="1648"/>
      <c r="U160" s="1648"/>
      <c r="V160" s="1648"/>
      <c r="W160" s="1648"/>
      <c r="X160" s="1648"/>
      <c r="Y160" s="1648"/>
      <c r="Z160" s="1648"/>
      <c r="AA160" s="1648"/>
      <c r="AB160" s="1648"/>
      <c r="AC160" s="1648"/>
      <c r="AD160" s="1648"/>
      <c r="AE160" s="1648"/>
      <c r="AF160" s="1648"/>
      <c r="AG160" s="1648"/>
      <c r="AH160" s="1648"/>
      <c r="AI160" s="1648"/>
      <c r="AJ160" s="1651"/>
      <c r="AK160" s="1579"/>
      <c r="AL160" s="1580"/>
      <c r="AM160" s="1580"/>
      <c r="AN160" s="1580"/>
      <c r="AO160" s="1581"/>
      <c r="AP160" s="1582"/>
      <c r="AQ160" s="1580"/>
      <c r="AR160" s="1580"/>
      <c r="AS160" s="1580"/>
      <c r="AT160" s="1583"/>
      <c r="AU160" s="1584"/>
      <c r="AV160" s="1585"/>
      <c r="AW160" s="1586"/>
    </row>
    <row r="161" spans="1:49" ht="25.05" hidden="1" customHeight="1" x14ac:dyDescent="0.45">
      <c r="A161" s="1652">
        <f t="shared" si="2"/>
        <v>140</v>
      </c>
      <c r="B161" s="1361"/>
      <c r="C161" s="1650"/>
      <c r="D161" s="1648"/>
      <c r="E161" s="1648"/>
      <c r="F161" s="1648"/>
      <c r="G161" s="1648"/>
      <c r="H161" s="1648"/>
      <c r="I161" s="1648"/>
      <c r="J161" s="1648"/>
      <c r="K161" s="1648"/>
      <c r="L161" s="1648"/>
      <c r="M161" s="1648"/>
      <c r="N161" s="1648"/>
      <c r="O161" s="1649"/>
      <c r="P161" s="308"/>
      <c r="Q161" s="307"/>
      <c r="R161" s="1650"/>
      <c r="S161" s="1648"/>
      <c r="T161" s="1648"/>
      <c r="U161" s="1648"/>
      <c r="V161" s="1648"/>
      <c r="W161" s="1648"/>
      <c r="X161" s="1648"/>
      <c r="Y161" s="1648"/>
      <c r="Z161" s="1648"/>
      <c r="AA161" s="1648"/>
      <c r="AB161" s="1648"/>
      <c r="AC161" s="1648"/>
      <c r="AD161" s="1648"/>
      <c r="AE161" s="1648"/>
      <c r="AF161" s="1648"/>
      <c r="AG161" s="1648"/>
      <c r="AH161" s="1648"/>
      <c r="AI161" s="1648"/>
      <c r="AJ161" s="1651"/>
      <c r="AK161" s="1579"/>
      <c r="AL161" s="1580"/>
      <c r="AM161" s="1580"/>
      <c r="AN161" s="1580"/>
      <c r="AO161" s="1581"/>
      <c r="AP161" s="1582"/>
      <c r="AQ161" s="1580"/>
      <c r="AR161" s="1580"/>
      <c r="AS161" s="1580"/>
      <c r="AT161" s="1583"/>
      <c r="AU161" s="1584"/>
      <c r="AV161" s="1585"/>
      <c r="AW161" s="1586"/>
    </row>
    <row r="162" spans="1:49" ht="25.05" hidden="1" customHeight="1" x14ac:dyDescent="0.45">
      <c r="A162" s="1652">
        <f t="shared" si="2"/>
        <v>141</v>
      </c>
      <c r="B162" s="1361"/>
      <c r="C162" s="1650"/>
      <c r="D162" s="1648"/>
      <c r="E162" s="1648"/>
      <c r="F162" s="1648"/>
      <c r="G162" s="1648"/>
      <c r="H162" s="1648"/>
      <c r="I162" s="1648"/>
      <c r="J162" s="1648"/>
      <c r="K162" s="1648"/>
      <c r="L162" s="1648"/>
      <c r="M162" s="1648"/>
      <c r="N162" s="1648"/>
      <c r="O162" s="1649"/>
      <c r="P162" s="308"/>
      <c r="Q162" s="307"/>
      <c r="R162" s="1650"/>
      <c r="S162" s="1648"/>
      <c r="T162" s="1648"/>
      <c r="U162" s="1648"/>
      <c r="V162" s="1648"/>
      <c r="W162" s="1648"/>
      <c r="X162" s="1648"/>
      <c r="Y162" s="1648"/>
      <c r="Z162" s="1648"/>
      <c r="AA162" s="1648"/>
      <c r="AB162" s="1648"/>
      <c r="AC162" s="1648"/>
      <c r="AD162" s="1648"/>
      <c r="AE162" s="1648"/>
      <c r="AF162" s="1648"/>
      <c r="AG162" s="1648"/>
      <c r="AH162" s="1648"/>
      <c r="AI162" s="1648"/>
      <c r="AJ162" s="1651"/>
      <c r="AK162" s="1579"/>
      <c r="AL162" s="1580"/>
      <c r="AM162" s="1580"/>
      <c r="AN162" s="1580"/>
      <c r="AO162" s="1581"/>
      <c r="AP162" s="1582"/>
      <c r="AQ162" s="1580"/>
      <c r="AR162" s="1580"/>
      <c r="AS162" s="1580"/>
      <c r="AT162" s="1583"/>
      <c r="AU162" s="1584"/>
      <c r="AV162" s="1585"/>
      <c r="AW162" s="1586"/>
    </row>
    <row r="163" spans="1:49" ht="25.05" hidden="1" customHeight="1" x14ac:dyDescent="0.45">
      <c r="A163" s="1652">
        <f t="shared" si="2"/>
        <v>142</v>
      </c>
      <c r="B163" s="1361"/>
      <c r="C163" s="1650"/>
      <c r="D163" s="1648"/>
      <c r="E163" s="1648"/>
      <c r="F163" s="1648"/>
      <c r="G163" s="1648"/>
      <c r="H163" s="1648"/>
      <c r="I163" s="1648"/>
      <c r="J163" s="1648"/>
      <c r="K163" s="1648"/>
      <c r="L163" s="1648"/>
      <c r="M163" s="1648"/>
      <c r="N163" s="1648"/>
      <c r="O163" s="1649"/>
      <c r="P163" s="308"/>
      <c r="Q163" s="307"/>
      <c r="R163" s="1650"/>
      <c r="S163" s="1648"/>
      <c r="T163" s="1648"/>
      <c r="U163" s="1648"/>
      <c r="V163" s="1648"/>
      <c r="W163" s="1648"/>
      <c r="X163" s="1648"/>
      <c r="Y163" s="1648"/>
      <c r="Z163" s="1648"/>
      <c r="AA163" s="1648"/>
      <c r="AB163" s="1648"/>
      <c r="AC163" s="1648"/>
      <c r="AD163" s="1648"/>
      <c r="AE163" s="1648"/>
      <c r="AF163" s="1648"/>
      <c r="AG163" s="1648"/>
      <c r="AH163" s="1648"/>
      <c r="AI163" s="1648"/>
      <c r="AJ163" s="1651"/>
      <c r="AK163" s="1579"/>
      <c r="AL163" s="1580"/>
      <c r="AM163" s="1580"/>
      <c r="AN163" s="1580"/>
      <c r="AO163" s="1581"/>
      <c r="AP163" s="1582"/>
      <c r="AQ163" s="1580"/>
      <c r="AR163" s="1580"/>
      <c r="AS163" s="1580"/>
      <c r="AT163" s="1583"/>
      <c r="AU163" s="1584"/>
      <c r="AV163" s="1585"/>
      <c r="AW163" s="1586"/>
    </row>
    <row r="164" spans="1:49" ht="25.05" hidden="1" customHeight="1" x14ac:dyDescent="0.45">
      <c r="A164" s="1652">
        <f t="shared" si="2"/>
        <v>143</v>
      </c>
      <c r="B164" s="1361"/>
      <c r="C164" s="1650"/>
      <c r="D164" s="1648"/>
      <c r="E164" s="1648"/>
      <c r="F164" s="1648"/>
      <c r="G164" s="1648"/>
      <c r="H164" s="1648"/>
      <c r="I164" s="1648"/>
      <c r="J164" s="1648"/>
      <c r="K164" s="1648"/>
      <c r="L164" s="1648"/>
      <c r="M164" s="1648"/>
      <c r="N164" s="1648"/>
      <c r="O164" s="1649"/>
      <c r="P164" s="308"/>
      <c r="Q164" s="307"/>
      <c r="R164" s="1650"/>
      <c r="S164" s="1648"/>
      <c r="T164" s="1648"/>
      <c r="U164" s="1648"/>
      <c r="V164" s="1648"/>
      <c r="W164" s="1648"/>
      <c r="X164" s="1648"/>
      <c r="Y164" s="1648"/>
      <c r="Z164" s="1648"/>
      <c r="AA164" s="1648"/>
      <c r="AB164" s="1648"/>
      <c r="AC164" s="1648"/>
      <c r="AD164" s="1648"/>
      <c r="AE164" s="1648"/>
      <c r="AF164" s="1648"/>
      <c r="AG164" s="1648"/>
      <c r="AH164" s="1648"/>
      <c r="AI164" s="1648"/>
      <c r="AJ164" s="1651"/>
      <c r="AK164" s="1579"/>
      <c r="AL164" s="1580"/>
      <c r="AM164" s="1580"/>
      <c r="AN164" s="1580"/>
      <c r="AO164" s="1581"/>
      <c r="AP164" s="1582"/>
      <c r="AQ164" s="1580"/>
      <c r="AR164" s="1580"/>
      <c r="AS164" s="1580"/>
      <c r="AT164" s="1583"/>
      <c r="AU164" s="1584"/>
      <c r="AV164" s="1585"/>
      <c r="AW164" s="1586"/>
    </row>
    <row r="165" spans="1:49" ht="25.05" hidden="1" customHeight="1" x14ac:dyDescent="0.45">
      <c r="A165" s="1652">
        <f t="shared" si="2"/>
        <v>144</v>
      </c>
      <c r="B165" s="1361"/>
      <c r="C165" s="1650"/>
      <c r="D165" s="1648"/>
      <c r="E165" s="1648"/>
      <c r="F165" s="1648"/>
      <c r="G165" s="1648"/>
      <c r="H165" s="1648"/>
      <c r="I165" s="1648"/>
      <c r="J165" s="1648"/>
      <c r="K165" s="1648"/>
      <c r="L165" s="1648"/>
      <c r="M165" s="1648"/>
      <c r="N165" s="1648"/>
      <c r="O165" s="1649"/>
      <c r="P165" s="308"/>
      <c r="Q165" s="307"/>
      <c r="R165" s="1650"/>
      <c r="S165" s="1648"/>
      <c r="T165" s="1648"/>
      <c r="U165" s="1648"/>
      <c r="V165" s="1648"/>
      <c r="W165" s="1648"/>
      <c r="X165" s="1648"/>
      <c r="Y165" s="1648"/>
      <c r="Z165" s="1648"/>
      <c r="AA165" s="1648"/>
      <c r="AB165" s="1648"/>
      <c r="AC165" s="1648"/>
      <c r="AD165" s="1648"/>
      <c r="AE165" s="1648"/>
      <c r="AF165" s="1648"/>
      <c r="AG165" s="1648"/>
      <c r="AH165" s="1648"/>
      <c r="AI165" s="1648"/>
      <c r="AJ165" s="1651"/>
      <c r="AK165" s="1579"/>
      <c r="AL165" s="1580"/>
      <c r="AM165" s="1580"/>
      <c r="AN165" s="1580"/>
      <c r="AO165" s="1581"/>
      <c r="AP165" s="1582"/>
      <c r="AQ165" s="1580"/>
      <c r="AR165" s="1580"/>
      <c r="AS165" s="1580"/>
      <c r="AT165" s="1583"/>
      <c r="AU165" s="1584"/>
      <c r="AV165" s="1585"/>
      <c r="AW165" s="1586"/>
    </row>
    <row r="166" spans="1:49" ht="25.05" hidden="1" customHeight="1" x14ac:dyDescent="0.45">
      <c r="A166" s="1652">
        <f t="shared" si="2"/>
        <v>145</v>
      </c>
      <c r="B166" s="1361"/>
      <c r="C166" s="1650"/>
      <c r="D166" s="1648"/>
      <c r="E166" s="1648"/>
      <c r="F166" s="1648"/>
      <c r="G166" s="1648"/>
      <c r="H166" s="1648"/>
      <c r="I166" s="1648"/>
      <c r="J166" s="1648"/>
      <c r="K166" s="1648"/>
      <c r="L166" s="1648"/>
      <c r="M166" s="1648"/>
      <c r="N166" s="1648"/>
      <c r="O166" s="1649"/>
      <c r="P166" s="308"/>
      <c r="Q166" s="307"/>
      <c r="R166" s="1650"/>
      <c r="S166" s="1648"/>
      <c r="T166" s="1648"/>
      <c r="U166" s="1648"/>
      <c r="V166" s="1648"/>
      <c r="W166" s="1648"/>
      <c r="X166" s="1648"/>
      <c r="Y166" s="1648"/>
      <c r="Z166" s="1648"/>
      <c r="AA166" s="1648"/>
      <c r="AB166" s="1648"/>
      <c r="AC166" s="1648"/>
      <c r="AD166" s="1648"/>
      <c r="AE166" s="1648"/>
      <c r="AF166" s="1648"/>
      <c r="AG166" s="1648"/>
      <c r="AH166" s="1648"/>
      <c r="AI166" s="1648"/>
      <c r="AJ166" s="1651"/>
      <c r="AK166" s="1579"/>
      <c r="AL166" s="1580"/>
      <c r="AM166" s="1580"/>
      <c r="AN166" s="1580"/>
      <c r="AO166" s="1581"/>
      <c r="AP166" s="1582"/>
      <c r="AQ166" s="1580"/>
      <c r="AR166" s="1580"/>
      <c r="AS166" s="1580"/>
      <c r="AT166" s="1583"/>
      <c r="AU166" s="1584"/>
      <c r="AV166" s="1585"/>
      <c r="AW166" s="1586"/>
    </row>
    <row r="167" spans="1:49" ht="25.05" hidden="1" customHeight="1" x14ac:dyDescent="0.45">
      <c r="A167" s="1652">
        <f t="shared" si="2"/>
        <v>146</v>
      </c>
      <c r="B167" s="1361"/>
      <c r="C167" s="1650"/>
      <c r="D167" s="1648"/>
      <c r="E167" s="1648"/>
      <c r="F167" s="1648"/>
      <c r="G167" s="1648"/>
      <c r="H167" s="1648"/>
      <c r="I167" s="1648"/>
      <c r="J167" s="1648"/>
      <c r="K167" s="1648"/>
      <c r="L167" s="1648"/>
      <c r="M167" s="1648"/>
      <c r="N167" s="1648"/>
      <c r="O167" s="1649"/>
      <c r="P167" s="308"/>
      <c r="Q167" s="307"/>
      <c r="R167" s="1650"/>
      <c r="S167" s="1648"/>
      <c r="T167" s="1648"/>
      <c r="U167" s="1648"/>
      <c r="V167" s="1648"/>
      <c r="W167" s="1648"/>
      <c r="X167" s="1648"/>
      <c r="Y167" s="1648"/>
      <c r="Z167" s="1648"/>
      <c r="AA167" s="1648"/>
      <c r="AB167" s="1648"/>
      <c r="AC167" s="1648"/>
      <c r="AD167" s="1648"/>
      <c r="AE167" s="1648"/>
      <c r="AF167" s="1648"/>
      <c r="AG167" s="1648"/>
      <c r="AH167" s="1648"/>
      <c r="AI167" s="1648"/>
      <c r="AJ167" s="1651"/>
      <c r="AK167" s="1579"/>
      <c r="AL167" s="1580"/>
      <c r="AM167" s="1580"/>
      <c r="AN167" s="1580"/>
      <c r="AO167" s="1581"/>
      <c r="AP167" s="1582"/>
      <c r="AQ167" s="1580"/>
      <c r="AR167" s="1580"/>
      <c r="AS167" s="1580"/>
      <c r="AT167" s="1583"/>
      <c r="AU167" s="1584"/>
      <c r="AV167" s="1585"/>
      <c r="AW167" s="1586"/>
    </row>
    <row r="168" spans="1:49" ht="25.05" hidden="1" customHeight="1" x14ac:dyDescent="0.45">
      <c r="A168" s="1652">
        <f t="shared" si="2"/>
        <v>147</v>
      </c>
      <c r="B168" s="1361"/>
      <c r="C168" s="1650"/>
      <c r="D168" s="1648"/>
      <c r="E168" s="1648"/>
      <c r="F168" s="1648"/>
      <c r="G168" s="1648"/>
      <c r="H168" s="1648"/>
      <c r="I168" s="1648"/>
      <c r="J168" s="1648"/>
      <c r="K168" s="1648"/>
      <c r="L168" s="1648"/>
      <c r="M168" s="1648"/>
      <c r="N168" s="1648"/>
      <c r="O168" s="1649"/>
      <c r="P168" s="308"/>
      <c r="Q168" s="307"/>
      <c r="R168" s="1650"/>
      <c r="S168" s="1648"/>
      <c r="T168" s="1648"/>
      <c r="U168" s="1648"/>
      <c r="V168" s="1648"/>
      <c r="W168" s="1648"/>
      <c r="X168" s="1648"/>
      <c r="Y168" s="1648"/>
      <c r="Z168" s="1648"/>
      <c r="AA168" s="1648"/>
      <c r="AB168" s="1648"/>
      <c r="AC168" s="1648"/>
      <c r="AD168" s="1648"/>
      <c r="AE168" s="1648"/>
      <c r="AF168" s="1648"/>
      <c r="AG168" s="1648"/>
      <c r="AH168" s="1648"/>
      <c r="AI168" s="1648"/>
      <c r="AJ168" s="1651"/>
      <c r="AK168" s="1579"/>
      <c r="AL168" s="1580"/>
      <c r="AM168" s="1580"/>
      <c r="AN168" s="1580"/>
      <c r="AO168" s="1581"/>
      <c r="AP168" s="1582"/>
      <c r="AQ168" s="1580"/>
      <c r="AR168" s="1580"/>
      <c r="AS168" s="1580"/>
      <c r="AT168" s="1583"/>
      <c r="AU168" s="1584"/>
      <c r="AV168" s="1585"/>
      <c r="AW168" s="1586"/>
    </row>
    <row r="169" spans="1:49" ht="25.05" hidden="1" customHeight="1" x14ac:dyDescent="0.45">
      <c r="A169" s="1652">
        <f t="shared" si="2"/>
        <v>148</v>
      </c>
      <c r="B169" s="1361"/>
      <c r="C169" s="1650"/>
      <c r="D169" s="1648"/>
      <c r="E169" s="1648"/>
      <c r="F169" s="1648"/>
      <c r="G169" s="1648"/>
      <c r="H169" s="1648"/>
      <c r="I169" s="1648"/>
      <c r="J169" s="1648"/>
      <c r="K169" s="1648"/>
      <c r="L169" s="1648"/>
      <c r="M169" s="1648"/>
      <c r="N169" s="1648"/>
      <c r="O169" s="1649"/>
      <c r="P169" s="308"/>
      <c r="Q169" s="307"/>
      <c r="R169" s="1650"/>
      <c r="S169" s="1648"/>
      <c r="T169" s="1648"/>
      <c r="U169" s="1648"/>
      <c r="V169" s="1648"/>
      <c r="W169" s="1648"/>
      <c r="X169" s="1648"/>
      <c r="Y169" s="1648"/>
      <c r="Z169" s="1648"/>
      <c r="AA169" s="1648"/>
      <c r="AB169" s="1648"/>
      <c r="AC169" s="1648"/>
      <c r="AD169" s="1648"/>
      <c r="AE169" s="1648"/>
      <c r="AF169" s="1648"/>
      <c r="AG169" s="1648"/>
      <c r="AH169" s="1648"/>
      <c r="AI169" s="1648"/>
      <c r="AJ169" s="1651"/>
      <c r="AK169" s="1579"/>
      <c r="AL169" s="1580"/>
      <c r="AM169" s="1580"/>
      <c r="AN169" s="1580"/>
      <c r="AO169" s="1581"/>
      <c r="AP169" s="1582"/>
      <c r="AQ169" s="1580"/>
      <c r="AR169" s="1580"/>
      <c r="AS169" s="1580"/>
      <c r="AT169" s="1583"/>
      <c r="AU169" s="1584"/>
      <c r="AV169" s="1585"/>
      <c r="AW169" s="1586"/>
    </row>
    <row r="170" spans="1:49" ht="25.05" hidden="1" customHeight="1" x14ac:dyDescent="0.45">
      <c r="A170" s="1652">
        <f t="shared" si="2"/>
        <v>149</v>
      </c>
      <c r="B170" s="1361"/>
      <c r="C170" s="1650"/>
      <c r="D170" s="1648"/>
      <c r="E170" s="1648"/>
      <c r="F170" s="1648"/>
      <c r="G170" s="1648"/>
      <c r="H170" s="1648"/>
      <c r="I170" s="1648"/>
      <c r="J170" s="1648"/>
      <c r="K170" s="1648"/>
      <c r="L170" s="1648"/>
      <c r="M170" s="1648"/>
      <c r="N170" s="1648"/>
      <c r="O170" s="1649"/>
      <c r="P170" s="308"/>
      <c r="Q170" s="307"/>
      <c r="R170" s="1650"/>
      <c r="S170" s="1648"/>
      <c r="T170" s="1648"/>
      <c r="U170" s="1648"/>
      <c r="V170" s="1648"/>
      <c r="W170" s="1648"/>
      <c r="X170" s="1648"/>
      <c r="Y170" s="1648"/>
      <c r="Z170" s="1648"/>
      <c r="AA170" s="1648"/>
      <c r="AB170" s="1648"/>
      <c r="AC170" s="1648"/>
      <c r="AD170" s="1648"/>
      <c r="AE170" s="1648"/>
      <c r="AF170" s="1648"/>
      <c r="AG170" s="1648"/>
      <c r="AH170" s="1648"/>
      <c r="AI170" s="1648"/>
      <c r="AJ170" s="1651"/>
      <c r="AK170" s="1579"/>
      <c r="AL170" s="1580"/>
      <c r="AM170" s="1580"/>
      <c r="AN170" s="1580"/>
      <c r="AO170" s="1581"/>
      <c r="AP170" s="1582"/>
      <c r="AQ170" s="1580"/>
      <c r="AR170" s="1580"/>
      <c r="AS170" s="1580"/>
      <c r="AT170" s="1583"/>
      <c r="AU170" s="1584"/>
      <c r="AV170" s="1585"/>
      <c r="AW170" s="1586"/>
    </row>
    <row r="171" spans="1:49" ht="25.05" hidden="1" customHeight="1" x14ac:dyDescent="0.45">
      <c r="A171" s="1652">
        <f t="shared" si="2"/>
        <v>150</v>
      </c>
      <c r="B171" s="1361"/>
      <c r="C171" s="1650"/>
      <c r="D171" s="1648"/>
      <c r="E171" s="1648"/>
      <c r="F171" s="1648"/>
      <c r="G171" s="1648"/>
      <c r="H171" s="1648"/>
      <c r="I171" s="1648"/>
      <c r="J171" s="1648"/>
      <c r="K171" s="1648"/>
      <c r="L171" s="1648"/>
      <c r="M171" s="1648"/>
      <c r="N171" s="1648"/>
      <c r="O171" s="1649"/>
      <c r="P171" s="308"/>
      <c r="Q171" s="307"/>
      <c r="R171" s="1650"/>
      <c r="S171" s="1648"/>
      <c r="T171" s="1648"/>
      <c r="U171" s="1648"/>
      <c r="V171" s="1648"/>
      <c r="W171" s="1648"/>
      <c r="X171" s="1648"/>
      <c r="Y171" s="1648"/>
      <c r="Z171" s="1648"/>
      <c r="AA171" s="1648"/>
      <c r="AB171" s="1648"/>
      <c r="AC171" s="1648"/>
      <c r="AD171" s="1648"/>
      <c r="AE171" s="1648"/>
      <c r="AF171" s="1648"/>
      <c r="AG171" s="1648"/>
      <c r="AH171" s="1648"/>
      <c r="AI171" s="1648"/>
      <c r="AJ171" s="1651"/>
      <c r="AK171" s="1579"/>
      <c r="AL171" s="1580"/>
      <c r="AM171" s="1580"/>
      <c r="AN171" s="1580"/>
      <c r="AO171" s="1581"/>
      <c r="AP171" s="1582"/>
      <c r="AQ171" s="1580"/>
      <c r="AR171" s="1580"/>
      <c r="AS171" s="1580"/>
      <c r="AT171" s="1583"/>
      <c r="AU171" s="1584"/>
      <c r="AV171" s="1585"/>
      <c r="AW171" s="1586"/>
    </row>
    <row r="172" spans="1:49" ht="25.05" hidden="1" customHeight="1" x14ac:dyDescent="0.45">
      <c r="A172" s="1652">
        <f t="shared" si="2"/>
        <v>151</v>
      </c>
      <c r="B172" s="1361"/>
      <c r="C172" s="1650"/>
      <c r="D172" s="1648"/>
      <c r="E172" s="1648"/>
      <c r="F172" s="1648"/>
      <c r="G172" s="1648"/>
      <c r="H172" s="1648"/>
      <c r="I172" s="1648"/>
      <c r="J172" s="1648"/>
      <c r="K172" s="1648"/>
      <c r="L172" s="1648"/>
      <c r="M172" s="1648"/>
      <c r="N172" s="1648"/>
      <c r="O172" s="1649"/>
      <c r="P172" s="308"/>
      <c r="Q172" s="307"/>
      <c r="R172" s="1650"/>
      <c r="S172" s="1648"/>
      <c r="T172" s="1648"/>
      <c r="U172" s="1648"/>
      <c r="V172" s="1648"/>
      <c r="W172" s="1648"/>
      <c r="X172" s="1648"/>
      <c r="Y172" s="1648"/>
      <c r="Z172" s="1648"/>
      <c r="AA172" s="1648"/>
      <c r="AB172" s="1648"/>
      <c r="AC172" s="1648"/>
      <c r="AD172" s="1648"/>
      <c r="AE172" s="1648"/>
      <c r="AF172" s="1648"/>
      <c r="AG172" s="1648"/>
      <c r="AH172" s="1648"/>
      <c r="AI172" s="1648"/>
      <c r="AJ172" s="1651"/>
      <c r="AK172" s="1579"/>
      <c r="AL172" s="1580"/>
      <c r="AM172" s="1580"/>
      <c r="AN172" s="1580"/>
      <c r="AO172" s="1581"/>
      <c r="AP172" s="1582"/>
      <c r="AQ172" s="1580"/>
      <c r="AR172" s="1580"/>
      <c r="AS172" s="1580"/>
      <c r="AT172" s="1583"/>
      <c r="AU172" s="1584"/>
      <c r="AV172" s="1585"/>
      <c r="AW172" s="1586"/>
    </row>
    <row r="173" spans="1:49" ht="25.05" hidden="1" customHeight="1" x14ac:dyDescent="0.45">
      <c r="A173" s="1652">
        <f t="shared" si="2"/>
        <v>152</v>
      </c>
      <c r="B173" s="1361"/>
      <c r="C173" s="1650"/>
      <c r="D173" s="1648"/>
      <c r="E173" s="1648"/>
      <c r="F173" s="1648"/>
      <c r="G173" s="1648"/>
      <c r="H173" s="1648"/>
      <c r="I173" s="1648"/>
      <c r="J173" s="1648"/>
      <c r="K173" s="1648"/>
      <c r="L173" s="1648"/>
      <c r="M173" s="1648"/>
      <c r="N173" s="1648"/>
      <c r="O173" s="1649"/>
      <c r="P173" s="308"/>
      <c r="Q173" s="307"/>
      <c r="R173" s="1650"/>
      <c r="S173" s="1648"/>
      <c r="T173" s="1648"/>
      <c r="U173" s="1648"/>
      <c r="V173" s="1648"/>
      <c r="W173" s="1648"/>
      <c r="X173" s="1648"/>
      <c r="Y173" s="1648"/>
      <c r="Z173" s="1648"/>
      <c r="AA173" s="1648"/>
      <c r="AB173" s="1648"/>
      <c r="AC173" s="1648"/>
      <c r="AD173" s="1648"/>
      <c r="AE173" s="1648"/>
      <c r="AF173" s="1648"/>
      <c r="AG173" s="1648"/>
      <c r="AH173" s="1648"/>
      <c r="AI173" s="1648"/>
      <c r="AJ173" s="1651"/>
      <c r="AK173" s="1579"/>
      <c r="AL173" s="1580"/>
      <c r="AM173" s="1580"/>
      <c r="AN173" s="1580"/>
      <c r="AO173" s="1581"/>
      <c r="AP173" s="1582"/>
      <c r="AQ173" s="1580"/>
      <c r="AR173" s="1580"/>
      <c r="AS173" s="1580"/>
      <c r="AT173" s="1583"/>
      <c r="AU173" s="1584"/>
      <c r="AV173" s="1585"/>
      <c r="AW173" s="1586"/>
    </row>
    <row r="174" spans="1:49" ht="25.05" hidden="1" customHeight="1" x14ac:dyDescent="0.45">
      <c r="A174" s="1652">
        <f t="shared" si="2"/>
        <v>153</v>
      </c>
      <c r="B174" s="1361"/>
      <c r="C174" s="1650"/>
      <c r="D174" s="1648"/>
      <c r="E174" s="1648"/>
      <c r="F174" s="1648"/>
      <c r="G174" s="1648"/>
      <c r="H174" s="1648"/>
      <c r="I174" s="1648"/>
      <c r="J174" s="1648"/>
      <c r="K174" s="1648"/>
      <c r="L174" s="1648"/>
      <c r="M174" s="1648"/>
      <c r="N174" s="1648"/>
      <c r="O174" s="1649"/>
      <c r="P174" s="308"/>
      <c r="Q174" s="307"/>
      <c r="R174" s="1650"/>
      <c r="S174" s="1648"/>
      <c r="T174" s="1648"/>
      <c r="U174" s="1648"/>
      <c r="V174" s="1648"/>
      <c r="W174" s="1648"/>
      <c r="X174" s="1648"/>
      <c r="Y174" s="1648"/>
      <c r="Z174" s="1648"/>
      <c r="AA174" s="1648"/>
      <c r="AB174" s="1648"/>
      <c r="AC174" s="1648"/>
      <c r="AD174" s="1648"/>
      <c r="AE174" s="1648"/>
      <c r="AF174" s="1648"/>
      <c r="AG174" s="1648"/>
      <c r="AH174" s="1648"/>
      <c r="AI174" s="1648"/>
      <c r="AJ174" s="1651"/>
      <c r="AK174" s="1579"/>
      <c r="AL174" s="1580"/>
      <c r="AM174" s="1580"/>
      <c r="AN174" s="1580"/>
      <c r="AO174" s="1581"/>
      <c r="AP174" s="1582"/>
      <c r="AQ174" s="1580"/>
      <c r="AR174" s="1580"/>
      <c r="AS174" s="1580"/>
      <c r="AT174" s="1583"/>
      <c r="AU174" s="1584"/>
      <c r="AV174" s="1585"/>
      <c r="AW174" s="1586"/>
    </row>
    <row r="175" spans="1:49" ht="25.05" hidden="1" customHeight="1" x14ac:dyDescent="0.45">
      <c r="A175" s="1652">
        <f t="shared" si="2"/>
        <v>154</v>
      </c>
      <c r="B175" s="1361"/>
      <c r="C175" s="1650"/>
      <c r="D175" s="1648"/>
      <c r="E175" s="1648"/>
      <c r="F175" s="1648"/>
      <c r="G175" s="1648"/>
      <c r="H175" s="1648"/>
      <c r="I175" s="1648"/>
      <c r="J175" s="1648"/>
      <c r="K175" s="1648"/>
      <c r="L175" s="1648"/>
      <c r="M175" s="1648"/>
      <c r="N175" s="1648"/>
      <c r="O175" s="1649"/>
      <c r="P175" s="308"/>
      <c r="Q175" s="307"/>
      <c r="R175" s="1650"/>
      <c r="S175" s="1648"/>
      <c r="T175" s="1648"/>
      <c r="U175" s="1648"/>
      <c r="V175" s="1648"/>
      <c r="W175" s="1648"/>
      <c r="X175" s="1648"/>
      <c r="Y175" s="1648"/>
      <c r="Z175" s="1648"/>
      <c r="AA175" s="1648"/>
      <c r="AB175" s="1648"/>
      <c r="AC175" s="1648"/>
      <c r="AD175" s="1648"/>
      <c r="AE175" s="1648"/>
      <c r="AF175" s="1648"/>
      <c r="AG175" s="1648"/>
      <c r="AH175" s="1648"/>
      <c r="AI175" s="1648"/>
      <c r="AJ175" s="1651"/>
      <c r="AK175" s="1579"/>
      <c r="AL175" s="1580"/>
      <c r="AM175" s="1580"/>
      <c r="AN175" s="1580"/>
      <c r="AO175" s="1581"/>
      <c r="AP175" s="1582"/>
      <c r="AQ175" s="1580"/>
      <c r="AR175" s="1580"/>
      <c r="AS175" s="1580"/>
      <c r="AT175" s="1583"/>
      <c r="AU175" s="1584"/>
      <c r="AV175" s="1585"/>
      <c r="AW175" s="1586"/>
    </row>
    <row r="176" spans="1:49" ht="25.05" hidden="1" customHeight="1" x14ac:dyDescent="0.45">
      <c r="A176" s="1652">
        <f t="shared" si="2"/>
        <v>155</v>
      </c>
      <c r="B176" s="1361"/>
      <c r="C176" s="1650"/>
      <c r="D176" s="1648"/>
      <c r="E176" s="1648"/>
      <c r="F176" s="1648"/>
      <c r="G176" s="1648"/>
      <c r="H176" s="1648"/>
      <c r="I176" s="1648"/>
      <c r="J176" s="1648"/>
      <c r="K176" s="1648"/>
      <c r="L176" s="1648"/>
      <c r="M176" s="1648"/>
      <c r="N176" s="1648"/>
      <c r="O176" s="1649"/>
      <c r="P176" s="308"/>
      <c r="Q176" s="307"/>
      <c r="R176" s="1650"/>
      <c r="S176" s="1648"/>
      <c r="T176" s="1648"/>
      <c r="U176" s="1648"/>
      <c r="V176" s="1648"/>
      <c r="W176" s="1648"/>
      <c r="X176" s="1648"/>
      <c r="Y176" s="1648"/>
      <c r="Z176" s="1648"/>
      <c r="AA176" s="1648"/>
      <c r="AB176" s="1648"/>
      <c r="AC176" s="1648"/>
      <c r="AD176" s="1648"/>
      <c r="AE176" s="1648"/>
      <c r="AF176" s="1648"/>
      <c r="AG176" s="1648"/>
      <c r="AH176" s="1648"/>
      <c r="AI176" s="1648"/>
      <c r="AJ176" s="1651"/>
      <c r="AK176" s="1579"/>
      <c r="AL176" s="1580"/>
      <c r="AM176" s="1580"/>
      <c r="AN176" s="1580"/>
      <c r="AO176" s="1581"/>
      <c r="AP176" s="1582"/>
      <c r="AQ176" s="1580"/>
      <c r="AR176" s="1580"/>
      <c r="AS176" s="1580"/>
      <c r="AT176" s="1583"/>
      <c r="AU176" s="1584"/>
      <c r="AV176" s="1585"/>
      <c r="AW176" s="1586"/>
    </row>
    <row r="177" spans="1:49" ht="25.05" hidden="1" customHeight="1" x14ac:dyDescent="0.45">
      <c r="A177" s="1652">
        <f t="shared" si="2"/>
        <v>156</v>
      </c>
      <c r="B177" s="1361"/>
      <c r="C177" s="1650"/>
      <c r="D177" s="1648"/>
      <c r="E177" s="1648"/>
      <c r="F177" s="1648"/>
      <c r="G177" s="1648"/>
      <c r="H177" s="1648"/>
      <c r="I177" s="1648"/>
      <c r="J177" s="1648"/>
      <c r="K177" s="1648"/>
      <c r="L177" s="1648"/>
      <c r="M177" s="1648"/>
      <c r="N177" s="1648"/>
      <c r="O177" s="1649"/>
      <c r="P177" s="308"/>
      <c r="Q177" s="307"/>
      <c r="R177" s="1650"/>
      <c r="S177" s="1648"/>
      <c r="T177" s="1648"/>
      <c r="U177" s="1648"/>
      <c r="V177" s="1648"/>
      <c r="W177" s="1648"/>
      <c r="X177" s="1648"/>
      <c r="Y177" s="1648"/>
      <c r="Z177" s="1648"/>
      <c r="AA177" s="1648"/>
      <c r="AB177" s="1648"/>
      <c r="AC177" s="1648"/>
      <c r="AD177" s="1648"/>
      <c r="AE177" s="1648"/>
      <c r="AF177" s="1648"/>
      <c r="AG177" s="1648"/>
      <c r="AH177" s="1648"/>
      <c r="AI177" s="1648"/>
      <c r="AJ177" s="1651"/>
      <c r="AK177" s="1579"/>
      <c r="AL177" s="1580"/>
      <c r="AM177" s="1580"/>
      <c r="AN177" s="1580"/>
      <c r="AO177" s="1581"/>
      <c r="AP177" s="1582"/>
      <c r="AQ177" s="1580"/>
      <c r="AR177" s="1580"/>
      <c r="AS177" s="1580"/>
      <c r="AT177" s="1583"/>
      <c r="AU177" s="1584"/>
      <c r="AV177" s="1585"/>
      <c r="AW177" s="1586"/>
    </row>
    <row r="178" spans="1:49" ht="25.05" hidden="1" customHeight="1" x14ac:dyDescent="0.45">
      <c r="A178" s="1652">
        <f t="shared" si="2"/>
        <v>157</v>
      </c>
      <c r="B178" s="1361"/>
      <c r="C178" s="1650"/>
      <c r="D178" s="1648"/>
      <c r="E178" s="1648"/>
      <c r="F178" s="1648"/>
      <c r="G178" s="1648"/>
      <c r="H178" s="1648"/>
      <c r="I178" s="1648"/>
      <c r="J178" s="1648"/>
      <c r="K178" s="1648"/>
      <c r="L178" s="1648"/>
      <c r="M178" s="1648"/>
      <c r="N178" s="1648"/>
      <c r="O178" s="1649"/>
      <c r="P178" s="308"/>
      <c r="Q178" s="307"/>
      <c r="R178" s="1650"/>
      <c r="S178" s="1648"/>
      <c r="T178" s="1648"/>
      <c r="U178" s="1648"/>
      <c r="V178" s="1648"/>
      <c r="W178" s="1648"/>
      <c r="X178" s="1648"/>
      <c r="Y178" s="1648"/>
      <c r="Z178" s="1648"/>
      <c r="AA178" s="1648"/>
      <c r="AB178" s="1648"/>
      <c r="AC178" s="1648"/>
      <c r="AD178" s="1648"/>
      <c r="AE178" s="1648"/>
      <c r="AF178" s="1648"/>
      <c r="AG178" s="1648"/>
      <c r="AH178" s="1648"/>
      <c r="AI178" s="1648"/>
      <c r="AJ178" s="1651"/>
      <c r="AK178" s="1579"/>
      <c r="AL178" s="1580"/>
      <c r="AM178" s="1580"/>
      <c r="AN178" s="1580"/>
      <c r="AO178" s="1581"/>
      <c r="AP178" s="1582"/>
      <c r="AQ178" s="1580"/>
      <c r="AR178" s="1580"/>
      <c r="AS178" s="1580"/>
      <c r="AT178" s="1583"/>
      <c r="AU178" s="1584"/>
      <c r="AV178" s="1585"/>
      <c r="AW178" s="1586"/>
    </row>
    <row r="179" spans="1:49" ht="25.05" hidden="1" customHeight="1" x14ac:dyDescent="0.45">
      <c r="A179" s="1652">
        <f t="shared" si="2"/>
        <v>158</v>
      </c>
      <c r="B179" s="1361"/>
      <c r="C179" s="1650"/>
      <c r="D179" s="1648"/>
      <c r="E179" s="1648"/>
      <c r="F179" s="1648"/>
      <c r="G179" s="1648"/>
      <c r="H179" s="1648"/>
      <c r="I179" s="1648"/>
      <c r="J179" s="1648"/>
      <c r="K179" s="1648"/>
      <c r="L179" s="1648"/>
      <c r="M179" s="1648"/>
      <c r="N179" s="1648"/>
      <c r="O179" s="1649"/>
      <c r="P179" s="308"/>
      <c r="Q179" s="307"/>
      <c r="R179" s="1650"/>
      <c r="S179" s="1648"/>
      <c r="T179" s="1648"/>
      <c r="U179" s="1648"/>
      <c r="V179" s="1648"/>
      <c r="W179" s="1648"/>
      <c r="X179" s="1648"/>
      <c r="Y179" s="1648"/>
      <c r="Z179" s="1648"/>
      <c r="AA179" s="1648"/>
      <c r="AB179" s="1648"/>
      <c r="AC179" s="1648"/>
      <c r="AD179" s="1648"/>
      <c r="AE179" s="1648"/>
      <c r="AF179" s="1648"/>
      <c r="AG179" s="1648"/>
      <c r="AH179" s="1648"/>
      <c r="AI179" s="1648"/>
      <c r="AJ179" s="1651"/>
      <c r="AK179" s="1579"/>
      <c r="AL179" s="1580"/>
      <c r="AM179" s="1580"/>
      <c r="AN179" s="1580"/>
      <c r="AO179" s="1581"/>
      <c r="AP179" s="1582"/>
      <c r="AQ179" s="1580"/>
      <c r="AR179" s="1580"/>
      <c r="AS179" s="1580"/>
      <c r="AT179" s="1583"/>
      <c r="AU179" s="1584"/>
      <c r="AV179" s="1585"/>
      <c r="AW179" s="1586"/>
    </row>
    <row r="180" spans="1:49" ht="25.05" hidden="1" customHeight="1" x14ac:dyDescent="0.45">
      <c r="A180" s="1652">
        <f t="shared" si="2"/>
        <v>159</v>
      </c>
      <c r="B180" s="1361"/>
      <c r="C180" s="1650"/>
      <c r="D180" s="1648"/>
      <c r="E180" s="1648"/>
      <c r="F180" s="1648"/>
      <c r="G180" s="1648"/>
      <c r="H180" s="1648"/>
      <c r="I180" s="1648"/>
      <c r="J180" s="1648"/>
      <c r="K180" s="1648"/>
      <c r="L180" s="1648"/>
      <c r="M180" s="1648"/>
      <c r="N180" s="1648"/>
      <c r="O180" s="1649"/>
      <c r="P180" s="308"/>
      <c r="Q180" s="307"/>
      <c r="R180" s="1650"/>
      <c r="S180" s="1648"/>
      <c r="T180" s="1648"/>
      <c r="U180" s="1648"/>
      <c r="V180" s="1648"/>
      <c r="W180" s="1648"/>
      <c r="X180" s="1648"/>
      <c r="Y180" s="1648"/>
      <c r="Z180" s="1648"/>
      <c r="AA180" s="1648"/>
      <c r="AB180" s="1648"/>
      <c r="AC180" s="1648"/>
      <c r="AD180" s="1648"/>
      <c r="AE180" s="1648"/>
      <c r="AF180" s="1648"/>
      <c r="AG180" s="1648"/>
      <c r="AH180" s="1648"/>
      <c r="AI180" s="1648"/>
      <c r="AJ180" s="1651"/>
      <c r="AK180" s="1579"/>
      <c r="AL180" s="1580"/>
      <c r="AM180" s="1580"/>
      <c r="AN180" s="1580"/>
      <c r="AO180" s="1581"/>
      <c r="AP180" s="1582"/>
      <c r="AQ180" s="1580"/>
      <c r="AR180" s="1580"/>
      <c r="AS180" s="1580"/>
      <c r="AT180" s="1583"/>
      <c r="AU180" s="1584"/>
      <c r="AV180" s="1585"/>
      <c r="AW180" s="1586"/>
    </row>
    <row r="181" spans="1:49" ht="25.05" hidden="1" customHeight="1" x14ac:dyDescent="0.45">
      <c r="A181" s="1652">
        <f t="shared" si="2"/>
        <v>160</v>
      </c>
      <c r="B181" s="1361"/>
      <c r="C181" s="1650"/>
      <c r="D181" s="1648"/>
      <c r="E181" s="1648"/>
      <c r="F181" s="1648"/>
      <c r="G181" s="1648"/>
      <c r="H181" s="1648"/>
      <c r="I181" s="1648"/>
      <c r="J181" s="1648"/>
      <c r="K181" s="1648"/>
      <c r="L181" s="1648"/>
      <c r="M181" s="1648"/>
      <c r="N181" s="1648"/>
      <c r="O181" s="1649"/>
      <c r="P181" s="308"/>
      <c r="Q181" s="307"/>
      <c r="R181" s="1650"/>
      <c r="S181" s="1648"/>
      <c r="T181" s="1648"/>
      <c r="U181" s="1648"/>
      <c r="V181" s="1648"/>
      <c r="W181" s="1648"/>
      <c r="X181" s="1648"/>
      <c r="Y181" s="1648"/>
      <c r="Z181" s="1648"/>
      <c r="AA181" s="1648"/>
      <c r="AB181" s="1648"/>
      <c r="AC181" s="1648"/>
      <c r="AD181" s="1648"/>
      <c r="AE181" s="1648"/>
      <c r="AF181" s="1648"/>
      <c r="AG181" s="1648"/>
      <c r="AH181" s="1648"/>
      <c r="AI181" s="1648"/>
      <c r="AJ181" s="1651"/>
      <c r="AK181" s="1579"/>
      <c r="AL181" s="1580"/>
      <c r="AM181" s="1580"/>
      <c r="AN181" s="1580"/>
      <c r="AO181" s="1581"/>
      <c r="AP181" s="1582"/>
      <c r="AQ181" s="1580"/>
      <c r="AR181" s="1580"/>
      <c r="AS181" s="1580"/>
      <c r="AT181" s="1583"/>
      <c r="AU181" s="1584"/>
      <c r="AV181" s="1585"/>
      <c r="AW181" s="1586"/>
    </row>
    <row r="182" spans="1:49" ht="25.05" hidden="1" customHeight="1" x14ac:dyDescent="0.45">
      <c r="A182" s="1652">
        <f t="shared" si="2"/>
        <v>161</v>
      </c>
      <c r="B182" s="1361"/>
      <c r="C182" s="1650"/>
      <c r="D182" s="1648"/>
      <c r="E182" s="1648"/>
      <c r="F182" s="1648"/>
      <c r="G182" s="1648"/>
      <c r="H182" s="1648"/>
      <c r="I182" s="1648"/>
      <c r="J182" s="1648"/>
      <c r="K182" s="1648"/>
      <c r="L182" s="1648"/>
      <c r="M182" s="1648"/>
      <c r="N182" s="1648"/>
      <c r="O182" s="1649"/>
      <c r="P182" s="308"/>
      <c r="Q182" s="307"/>
      <c r="R182" s="1650"/>
      <c r="S182" s="1648"/>
      <c r="T182" s="1648"/>
      <c r="U182" s="1648"/>
      <c r="V182" s="1648"/>
      <c r="W182" s="1648"/>
      <c r="X182" s="1648"/>
      <c r="Y182" s="1648"/>
      <c r="Z182" s="1648"/>
      <c r="AA182" s="1648"/>
      <c r="AB182" s="1648"/>
      <c r="AC182" s="1648"/>
      <c r="AD182" s="1648"/>
      <c r="AE182" s="1648"/>
      <c r="AF182" s="1648"/>
      <c r="AG182" s="1648"/>
      <c r="AH182" s="1648"/>
      <c r="AI182" s="1648"/>
      <c r="AJ182" s="1651"/>
      <c r="AK182" s="1579"/>
      <c r="AL182" s="1580"/>
      <c r="AM182" s="1580"/>
      <c r="AN182" s="1580"/>
      <c r="AO182" s="1581"/>
      <c r="AP182" s="1582"/>
      <c r="AQ182" s="1580"/>
      <c r="AR182" s="1580"/>
      <c r="AS182" s="1580"/>
      <c r="AT182" s="1583"/>
      <c r="AU182" s="1584"/>
      <c r="AV182" s="1585"/>
      <c r="AW182" s="1586"/>
    </row>
    <row r="183" spans="1:49" ht="25.05" hidden="1" customHeight="1" x14ac:dyDescent="0.45">
      <c r="A183" s="1652">
        <f t="shared" si="2"/>
        <v>162</v>
      </c>
      <c r="B183" s="1361"/>
      <c r="C183" s="1650"/>
      <c r="D183" s="1648"/>
      <c r="E183" s="1648"/>
      <c r="F183" s="1648"/>
      <c r="G183" s="1648"/>
      <c r="H183" s="1648"/>
      <c r="I183" s="1648"/>
      <c r="J183" s="1648"/>
      <c r="K183" s="1648"/>
      <c r="L183" s="1648"/>
      <c r="M183" s="1648"/>
      <c r="N183" s="1648"/>
      <c r="O183" s="1649"/>
      <c r="P183" s="308"/>
      <c r="Q183" s="307"/>
      <c r="R183" s="1650"/>
      <c r="S183" s="1648"/>
      <c r="T183" s="1648"/>
      <c r="U183" s="1648"/>
      <c r="V183" s="1648"/>
      <c r="W183" s="1648"/>
      <c r="X183" s="1648"/>
      <c r="Y183" s="1648"/>
      <c r="Z183" s="1648"/>
      <c r="AA183" s="1648"/>
      <c r="AB183" s="1648"/>
      <c r="AC183" s="1648"/>
      <c r="AD183" s="1648"/>
      <c r="AE183" s="1648"/>
      <c r="AF183" s="1648"/>
      <c r="AG183" s="1648"/>
      <c r="AH183" s="1648"/>
      <c r="AI183" s="1648"/>
      <c r="AJ183" s="1651"/>
      <c r="AK183" s="1579"/>
      <c r="AL183" s="1580"/>
      <c r="AM183" s="1580"/>
      <c r="AN183" s="1580"/>
      <c r="AO183" s="1581"/>
      <c r="AP183" s="1582"/>
      <c r="AQ183" s="1580"/>
      <c r="AR183" s="1580"/>
      <c r="AS183" s="1580"/>
      <c r="AT183" s="1583"/>
      <c r="AU183" s="1584"/>
      <c r="AV183" s="1585"/>
      <c r="AW183" s="1586"/>
    </row>
    <row r="184" spans="1:49" ht="25.05" hidden="1" customHeight="1" x14ac:dyDescent="0.45">
      <c r="A184" s="1652">
        <f t="shared" si="2"/>
        <v>163</v>
      </c>
      <c r="B184" s="1361"/>
      <c r="C184" s="1650"/>
      <c r="D184" s="1648"/>
      <c r="E184" s="1648"/>
      <c r="F184" s="1648"/>
      <c r="G184" s="1648"/>
      <c r="H184" s="1648"/>
      <c r="I184" s="1648"/>
      <c r="J184" s="1648"/>
      <c r="K184" s="1648"/>
      <c r="L184" s="1648"/>
      <c r="M184" s="1648"/>
      <c r="N184" s="1648"/>
      <c r="O184" s="1649"/>
      <c r="P184" s="308"/>
      <c r="Q184" s="307"/>
      <c r="R184" s="1650"/>
      <c r="S184" s="1648"/>
      <c r="T184" s="1648"/>
      <c r="U184" s="1648"/>
      <c r="V184" s="1648"/>
      <c r="W184" s="1648"/>
      <c r="X184" s="1648"/>
      <c r="Y184" s="1648"/>
      <c r="Z184" s="1648"/>
      <c r="AA184" s="1648"/>
      <c r="AB184" s="1648"/>
      <c r="AC184" s="1648"/>
      <c r="AD184" s="1648"/>
      <c r="AE184" s="1648"/>
      <c r="AF184" s="1648"/>
      <c r="AG184" s="1648"/>
      <c r="AH184" s="1648"/>
      <c r="AI184" s="1648"/>
      <c r="AJ184" s="1651"/>
      <c r="AK184" s="1579"/>
      <c r="AL184" s="1580"/>
      <c r="AM184" s="1580"/>
      <c r="AN184" s="1580"/>
      <c r="AO184" s="1581"/>
      <c r="AP184" s="1582"/>
      <c r="AQ184" s="1580"/>
      <c r="AR184" s="1580"/>
      <c r="AS184" s="1580"/>
      <c r="AT184" s="1583"/>
      <c r="AU184" s="1584"/>
      <c r="AV184" s="1585"/>
      <c r="AW184" s="1586"/>
    </row>
    <row r="185" spans="1:49" ht="25.05" hidden="1" customHeight="1" x14ac:dyDescent="0.45">
      <c r="A185" s="1652">
        <f t="shared" si="2"/>
        <v>164</v>
      </c>
      <c r="B185" s="1361"/>
      <c r="C185" s="1650"/>
      <c r="D185" s="1648"/>
      <c r="E185" s="1648"/>
      <c r="F185" s="1648"/>
      <c r="G185" s="1648"/>
      <c r="H185" s="1648"/>
      <c r="I185" s="1648"/>
      <c r="J185" s="1648"/>
      <c r="K185" s="1648"/>
      <c r="L185" s="1648"/>
      <c r="M185" s="1648"/>
      <c r="N185" s="1648"/>
      <c r="O185" s="1649"/>
      <c r="P185" s="308"/>
      <c r="Q185" s="307"/>
      <c r="R185" s="1650"/>
      <c r="S185" s="1648"/>
      <c r="T185" s="1648"/>
      <c r="U185" s="1648"/>
      <c r="V185" s="1648"/>
      <c r="W185" s="1648"/>
      <c r="X185" s="1648"/>
      <c r="Y185" s="1648"/>
      <c r="Z185" s="1648"/>
      <c r="AA185" s="1648"/>
      <c r="AB185" s="1648"/>
      <c r="AC185" s="1648"/>
      <c r="AD185" s="1648"/>
      <c r="AE185" s="1648"/>
      <c r="AF185" s="1648"/>
      <c r="AG185" s="1648"/>
      <c r="AH185" s="1648"/>
      <c r="AI185" s="1648"/>
      <c r="AJ185" s="1651"/>
      <c r="AK185" s="1579"/>
      <c r="AL185" s="1580"/>
      <c r="AM185" s="1580"/>
      <c r="AN185" s="1580"/>
      <c r="AO185" s="1581"/>
      <c r="AP185" s="1582"/>
      <c r="AQ185" s="1580"/>
      <c r="AR185" s="1580"/>
      <c r="AS185" s="1580"/>
      <c r="AT185" s="1583"/>
      <c r="AU185" s="1584"/>
      <c r="AV185" s="1585"/>
      <c r="AW185" s="1586"/>
    </row>
    <row r="186" spans="1:49" ht="25.05" hidden="1" customHeight="1" x14ac:dyDescent="0.45">
      <c r="A186" s="1652">
        <f t="shared" si="2"/>
        <v>165</v>
      </c>
      <c r="B186" s="1361"/>
      <c r="C186" s="1650"/>
      <c r="D186" s="1648"/>
      <c r="E186" s="1648"/>
      <c r="F186" s="1648"/>
      <c r="G186" s="1648"/>
      <c r="H186" s="1648"/>
      <c r="I186" s="1648"/>
      <c r="J186" s="1648"/>
      <c r="K186" s="1648"/>
      <c r="L186" s="1648"/>
      <c r="M186" s="1648"/>
      <c r="N186" s="1648"/>
      <c r="O186" s="1649"/>
      <c r="P186" s="308"/>
      <c r="Q186" s="307"/>
      <c r="R186" s="1650"/>
      <c r="S186" s="1648"/>
      <c r="T186" s="1648"/>
      <c r="U186" s="1648"/>
      <c r="V186" s="1648"/>
      <c r="W186" s="1648"/>
      <c r="X186" s="1648"/>
      <c r="Y186" s="1648"/>
      <c r="Z186" s="1648"/>
      <c r="AA186" s="1648"/>
      <c r="AB186" s="1648"/>
      <c r="AC186" s="1648"/>
      <c r="AD186" s="1648"/>
      <c r="AE186" s="1648"/>
      <c r="AF186" s="1648"/>
      <c r="AG186" s="1648"/>
      <c r="AH186" s="1648"/>
      <c r="AI186" s="1648"/>
      <c r="AJ186" s="1651"/>
      <c r="AK186" s="1579"/>
      <c r="AL186" s="1580"/>
      <c r="AM186" s="1580"/>
      <c r="AN186" s="1580"/>
      <c r="AO186" s="1581"/>
      <c r="AP186" s="1582"/>
      <c r="AQ186" s="1580"/>
      <c r="AR186" s="1580"/>
      <c r="AS186" s="1580"/>
      <c r="AT186" s="1583"/>
      <c r="AU186" s="1584"/>
      <c r="AV186" s="1585"/>
      <c r="AW186" s="1586"/>
    </row>
    <row r="187" spans="1:49" ht="25.05" hidden="1" customHeight="1" x14ac:dyDescent="0.45">
      <c r="A187" s="1652">
        <f t="shared" si="2"/>
        <v>166</v>
      </c>
      <c r="B187" s="1361"/>
      <c r="C187" s="1650"/>
      <c r="D187" s="1648"/>
      <c r="E187" s="1648"/>
      <c r="F187" s="1648"/>
      <c r="G187" s="1648"/>
      <c r="H187" s="1648"/>
      <c r="I187" s="1648"/>
      <c r="J187" s="1648"/>
      <c r="K187" s="1648"/>
      <c r="L187" s="1648"/>
      <c r="M187" s="1648"/>
      <c r="N187" s="1648"/>
      <c r="O187" s="1649"/>
      <c r="P187" s="308"/>
      <c r="Q187" s="307"/>
      <c r="R187" s="1650"/>
      <c r="S187" s="1648"/>
      <c r="T187" s="1648"/>
      <c r="U187" s="1648"/>
      <c r="V187" s="1648"/>
      <c r="W187" s="1648"/>
      <c r="X187" s="1648"/>
      <c r="Y187" s="1648"/>
      <c r="Z187" s="1648"/>
      <c r="AA187" s="1648"/>
      <c r="AB187" s="1648"/>
      <c r="AC187" s="1648"/>
      <c r="AD187" s="1648"/>
      <c r="AE187" s="1648"/>
      <c r="AF187" s="1648"/>
      <c r="AG187" s="1648"/>
      <c r="AH187" s="1648"/>
      <c r="AI187" s="1648"/>
      <c r="AJ187" s="1651"/>
      <c r="AK187" s="1579"/>
      <c r="AL187" s="1580"/>
      <c r="AM187" s="1580"/>
      <c r="AN187" s="1580"/>
      <c r="AO187" s="1581"/>
      <c r="AP187" s="1582"/>
      <c r="AQ187" s="1580"/>
      <c r="AR187" s="1580"/>
      <c r="AS187" s="1580"/>
      <c r="AT187" s="1583"/>
      <c r="AU187" s="1584"/>
      <c r="AV187" s="1585"/>
      <c r="AW187" s="1586"/>
    </row>
    <row r="188" spans="1:49" ht="25.05" hidden="1" customHeight="1" x14ac:dyDescent="0.45">
      <c r="A188" s="1652">
        <f t="shared" si="2"/>
        <v>167</v>
      </c>
      <c r="B188" s="1361"/>
      <c r="C188" s="1650"/>
      <c r="D188" s="1648"/>
      <c r="E188" s="1648"/>
      <c r="F188" s="1648"/>
      <c r="G188" s="1648"/>
      <c r="H188" s="1648"/>
      <c r="I188" s="1648"/>
      <c r="J188" s="1648"/>
      <c r="K188" s="1648"/>
      <c r="L188" s="1648"/>
      <c r="M188" s="1648"/>
      <c r="N188" s="1648"/>
      <c r="O188" s="1649"/>
      <c r="P188" s="308"/>
      <c r="Q188" s="307"/>
      <c r="R188" s="1650"/>
      <c r="S188" s="1648"/>
      <c r="T188" s="1648"/>
      <c r="U188" s="1648"/>
      <c r="V188" s="1648"/>
      <c r="W188" s="1648"/>
      <c r="X188" s="1648"/>
      <c r="Y188" s="1648"/>
      <c r="Z188" s="1648"/>
      <c r="AA188" s="1648"/>
      <c r="AB188" s="1648"/>
      <c r="AC188" s="1648"/>
      <c r="AD188" s="1648"/>
      <c r="AE188" s="1648"/>
      <c r="AF188" s="1648"/>
      <c r="AG188" s="1648"/>
      <c r="AH188" s="1648"/>
      <c r="AI188" s="1648"/>
      <c r="AJ188" s="1651"/>
      <c r="AK188" s="1579"/>
      <c r="AL188" s="1580"/>
      <c r="AM188" s="1580"/>
      <c r="AN188" s="1580"/>
      <c r="AO188" s="1581"/>
      <c r="AP188" s="1582"/>
      <c r="AQ188" s="1580"/>
      <c r="AR188" s="1580"/>
      <c r="AS188" s="1580"/>
      <c r="AT188" s="1583"/>
      <c r="AU188" s="1584"/>
      <c r="AV188" s="1585"/>
      <c r="AW188" s="1586"/>
    </row>
    <row r="189" spans="1:49" ht="25.05" hidden="1" customHeight="1" x14ac:dyDescent="0.45">
      <c r="A189" s="1652">
        <f t="shared" si="2"/>
        <v>168</v>
      </c>
      <c r="B189" s="1361"/>
      <c r="C189" s="1650"/>
      <c r="D189" s="1648"/>
      <c r="E189" s="1648"/>
      <c r="F189" s="1648"/>
      <c r="G189" s="1648"/>
      <c r="H189" s="1648"/>
      <c r="I189" s="1648"/>
      <c r="J189" s="1648"/>
      <c r="K189" s="1648"/>
      <c r="L189" s="1648"/>
      <c r="M189" s="1648"/>
      <c r="N189" s="1648"/>
      <c r="O189" s="1649"/>
      <c r="P189" s="308"/>
      <c r="Q189" s="307"/>
      <c r="R189" s="1650"/>
      <c r="S189" s="1648"/>
      <c r="T189" s="1648"/>
      <c r="U189" s="1648"/>
      <c r="V189" s="1648"/>
      <c r="W189" s="1648"/>
      <c r="X189" s="1648"/>
      <c r="Y189" s="1648"/>
      <c r="Z189" s="1648"/>
      <c r="AA189" s="1648"/>
      <c r="AB189" s="1648"/>
      <c r="AC189" s="1648"/>
      <c r="AD189" s="1648"/>
      <c r="AE189" s="1648"/>
      <c r="AF189" s="1648"/>
      <c r="AG189" s="1648"/>
      <c r="AH189" s="1648"/>
      <c r="AI189" s="1648"/>
      <c r="AJ189" s="1651"/>
      <c r="AK189" s="1579"/>
      <c r="AL189" s="1580"/>
      <c r="AM189" s="1580"/>
      <c r="AN189" s="1580"/>
      <c r="AO189" s="1581"/>
      <c r="AP189" s="1582"/>
      <c r="AQ189" s="1580"/>
      <c r="AR189" s="1580"/>
      <c r="AS189" s="1580"/>
      <c r="AT189" s="1583"/>
      <c r="AU189" s="1584"/>
      <c r="AV189" s="1585"/>
      <c r="AW189" s="1586"/>
    </row>
    <row r="190" spans="1:49" ht="25.05" hidden="1" customHeight="1" x14ac:dyDescent="0.45">
      <c r="A190" s="1652">
        <f t="shared" si="2"/>
        <v>169</v>
      </c>
      <c r="B190" s="1361"/>
      <c r="C190" s="1650"/>
      <c r="D190" s="1648"/>
      <c r="E190" s="1648"/>
      <c r="F190" s="1648"/>
      <c r="G190" s="1648"/>
      <c r="H190" s="1648"/>
      <c r="I190" s="1648"/>
      <c r="J190" s="1648"/>
      <c r="K190" s="1648"/>
      <c r="L190" s="1648"/>
      <c r="M190" s="1648"/>
      <c r="N190" s="1648"/>
      <c r="O190" s="1649"/>
      <c r="P190" s="308"/>
      <c r="Q190" s="307"/>
      <c r="R190" s="1650"/>
      <c r="S190" s="1648"/>
      <c r="T190" s="1648"/>
      <c r="U190" s="1648"/>
      <c r="V190" s="1648"/>
      <c r="W190" s="1648"/>
      <c r="X190" s="1648"/>
      <c r="Y190" s="1648"/>
      <c r="Z190" s="1648"/>
      <c r="AA190" s="1648"/>
      <c r="AB190" s="1648"/>
      <c r="AC190" s="1648"/>
      <c r="AD190" s="1648"/>
      <c r="AE190" s="1648"/>
      <c r="AF190" s="1648"/>
      <c r="AG190" s="1648"/>
      <c r="AH190" s="1648"/>
      <c r="AI190" s="1648"/>
      <c r="AJ190" s="1651"/>
      <c r="AK190" s="1579"/>
      <c r="AL190" s="1580"/>
      <c r="AM190" s="1580"/>
      <c r="AN190" s="1580"/>
      <c r="AO190" s="1581"/>
      <c r="AP190" s="1582"/>
      <c r="AQ190" s="1580"/>
      <c r="AR190" s="1580"/>
      <c r="AS190" s="1580"/>
      <c r="AT190" s="1583"/>
      <c r="AU190" s="1584"/>
      <c r="AV190" s="1585"/>
      <c r="AW190" s="1586"/>
    </row>
    <row r="191" spans="1:49" ht="25.05" hidden="1" customHeight="1" x14ac:dyDescent="0.45">
      <c r="A191" s="1652">
        <f t="shared" si="2"/>
        <v>170</v>
      </c>
      <c r="B191" s="1361"/>
      <c r="C191" s="1650"/>
      <c r="D191" s="1648"/>
      <c r="E191" s="1648"/>
      <c r="F191" s="1648"/>
      <c r="G191" s="1648"/>
      <c r="H191" s="1648"/>
      <c r="I191" s="1648"/>
      <c r="J191" s="1648"/>
      <c r="K191" s="1648"/>
      <c r="L191" s="1648"/>
      <c r="M191" s="1648"/>
      <c r="N191" s="1648"/>
      <c r="O191" s="1649"/>
      <c r="P191" s="308"/>
      <c r="Q191" s="307"/>
      <c r="R191" s="1650"/>
      <c r="S191" s="1648"/>
      <c r="T191" s="1648"/>
      <c r="U191" s="1648"/>
      <c r="V191" s="1648"/>
      <c r="W191" s="1648"/>
      <c r="X191" s="1648"/>
      <c r="Y191" s="1648"/>
      <c r="Z191" s="1648"/>
      <c r="AA191" s="1648"/>
      <c r="AB191" s="1648"/>
      <c r="AC191" s="1648"/>
      <c r="AD191" s="1648"/>
      <c r="AE191" s="1648"/>
      <c r="AF191" s="1648"/>
      <c r="AG191" s="1648"/>
      <c r="AH191" s="1648"/>
      <c r="AI191" s="1648"/>
      <c r="AJ191" s="1651"/>
      <c r="AK191" s="1579"/>
      <c r="AL191" s="1580"/>
      <c r="AM191" s="1580"/>
      <c r="AN191" s="1580"/>
      <c r="AO191" s="1581"/>
      <c r="AP191" s="1582"/>
      <c r="AQ191" s="1580"/>
      <c r="AR191" s="1580"/>
      <c r="AS191" s="1580"/>
      <c r="AT191" s="1583"/>
      <c r="AU191" s="1584"/>
      <c r="AV191" s="1585"/>
      <c r="AW191" s="1586"/>
    </row>
    <row r="192" spans="1:49" ht="25.05" hidden="1" customHeight="1" x14ac:dyDescent="0.45">
      <c r="A192" s="1652">
        <f t="shared" si="2"/>
        <v>171</v>
      </c>
      <c r="B192" s="1361"/>
      <c r="C192" s="1650"/>
      <c r="D192" s="1648"/>
      <c r="E192" s="1648"/>
      <c r="F192" s="1648"/>
      <c r="G192" s="1648"/>
      <c r="H192" s="1648"/>
      <c r="I192" s="1648"/>
      <c r="J192" s="1648"/>
      <c r="K192" s="1648"/>
      <c r="L192" s="1648"/>
      <c r="M192" s="1648"/>
      <c r="N192" s="1648"/>
      <c r="O192" s="1649"/>
      <c r="P192" s="308"/>
      <c r="Q192" s="307"/>
      <c r="R192" s="1650"/>
      <c r="S192" s="1648"/>
      <c r="T192" s="1648"/>
      <c r="U192" s="1648"/>
      <c r="V192" s="1648"/>
      <c r="W192" s="1648"/>
      <c r="X192" s="1648"/>
      <c r="Y192" s="1648"/>
      <c r="Z192" s="1648"/>
      <c r="AA192" s="1648"/>
      <c r="AB192" s="1648"/>
      <c r="AC192" s="1648"/>
      <c r="AD192" s="1648"/>
      <c r="AE192" s="1648"/>
      <c r="AF192" s="1648"/>
      <c r="AG192" s="1648"/>
      <c r="AH192" s="1648"/>
      <c r="AI192" s="1648"/>
      <c r="AJ192" s="1651"/>
      <c r="AK192" s="1579"/>
      <c r="AL192" s="1580"/>
      <c r="AM192" s="1580"/>
      <c r="AN192" s="1580"/>
      <c r="AO192" s="1581"/>
      <c r="AP192" s="1582"/>
      <c r="AQ192" s="1580"/>
      <c r="AR192" s="1580"/>
      <c r="AS192" s="1580"/>
      <c r="AT192" s="1583"/>
      <c r="AU192" s="1584"/>
      <c r="AV192" s="1585"/>
      <c r="AW192" s="1586"/>
    </row>
    <row r="193" spans="1:49" ht="25.05" hidden="1" customHeight="1" x14ac:dyDescent="0.45">
      <c r="A193" s="1652">
        <f t="shared" si="2"/>
        <v>172</v>
      </c>
      <c r="B193" s="1361"/>
      <c r="C193" s="1650"/>
      <c r="D193" s="1648"/>
      <c r="E193" s="1648"/>
      <c r="F193" s="1648"/>
      <c r="G193" s="1648"/>
      <c r="H193" s="1648"/>
      <c r="I193" s="1648"/>
      <c r="J193" s="1648"/>
      <c r="K193" s="1648"/>
      <c r="L193" s="1648"/>
      <c r="M193" s="1648"/>
      <c r="N193" s="1648"/>
      <c r="O193" s="1649"/>
      <c r="P193" s="308"/>
      <c r="Q193" s="307"/>
      <c r="R193" s="1650"/>
      <c r="S193" s="1648"/>
      <c r="T193" s="1648"/>
      <c r="U193" s="1648"/>
      <c r="V193" s="1648"/>
      <c r="W193" s="1648"/>
      <c r="X193" s="1648"/>
      <c r="Y193" s="1648"/>
      <c r="Z193" s="1648"/>
      <c r="AA193" s="1648"/>
      <c r="AB193" s="1648"/>
      <c r="AC193" s="1648"/>
      <c r="AD193" s="1648"/>
      <c r="AE193" s="1648"/>
      <c r="AF193" s="1648"/>
      <c r="AG193" s="1648"/>
      <c r="AH193" s="1648"/>
      <c r="AI193" s="1648"/>
      <c r="AJ193" s="1651"/>
      <c r="AK193" s="1579"/>
      <c r="AL193" s="1580"/>
      <c r="AM193" s="1580"/>
      <c r="AN193" s="1580"/>
      <c r="AO193" s="1581"/>
      <c r="AP193" s="1582"/>
      <c r="AQ193" s="1580"/>
      <c r="AR193" s="1580"/>
      <c r="AS193" s="1580"/>
      <c r="AT193" s="1583"/>
      <c r="AU193" s="1584"/>
      <c r="AV193" s="1585"/>
      <c r="AW193" s="1586"/>
    </row>
    <row r="194" spans="1:49" ht="25.05" hidden="1" customHeight="1" x14ac:dyDescent="0.45">
      <c r="A194" s="1652">
        <f t="shared" si="2"/>
        <v>173</v>
      </c>
      <c r="B194" s="1361"/>
      <c r="C194" s="1650"/>
      <c r="D194" s="1648"/>
      <c r="E194" s="1648"/>
      <c r="F194" s="1648"/>
      <c r="G194" s="1648"/>
      <c r="H194" s="1648"/>
      <c r="I194" s="1648"/>
      <c r="J194" s="1648"/>
      <c r="K194" s="1648"/>
      <c r="L194" s="1648"/>
      <c r="M194" s="1648"/>
      <c r="N194" s="1648"/>
      <c r="O194" s="1649"/>
      <c r="P194" s="308"/>
      <c r="Q194" s="307"/>
      <c r="R194" s="1650"/>
      <c r="S194" s="1648"/>
      <c r="T194" s="1648"/>
      <c r="U194" s="1648"/>
      <c r="V194" s="1648"/>
      <c r="W194" s="1648"/>
      <c r="X194" s="1648"/>
      <c r="Y194" s="1648"/>
      <c r="Z194" s="1648"/>
      <c r="AA194" s="1648"/>
      <c r="AB194" s="1648"/>
      <c r="AC194" s="1648"/>
      <c r="AD194" s="1648"/>
      <c r="AE194" s="1648"/>
      <c r="AF194" s="1648"/>
      <c r="AG194" s="1648"/>
      <c r="AH194" s="1648"/>
      <c r="AI194" s="1648"/>
      <c r="AJ194" s="1651"/>
      <c r="AK194" s="1579"/>
      <c r="AL194" s="1580"/>
      <c r="AM194" s="1580"/>
      <c r="AN194" s="1580"/>
      <c r="AO194" s="1581"/>
      <c r="AP194" s="1582"/>
      <c r="AQ194" s="1580"/>
      <c r="AR194" s="1580"/>
      <c r="AS194" s="1580"/>
      <c r="AT194" s="1583"/>
      <c r="AU194" s="1584"/>
      <c r="AV194" s="1585"/>
      <c r="AW194" s="1586"/>
    </row>
    <row r="195" spans="1:49" ht="25.05" hidden="1" customHeight="1" x14ac:dyDescent="0.45">
      <c r="A195" s="1652">
        <f t="shared" si="2"/>
        <v>174</v>
      </c>
      <c r="B195" s="1361"/>
      <c r="C195" s="1650"/>
      <c r="D195" s="1648"/>
      <c r="E195" s="1648"/>
      <c r="F195" s="1648"/>
      <c r="G195" s="1648"/>
      <c r="H195" s="1648"/>
      <c r="I195" s="1648"/>
      <c r="J195" s="1648"/>
      <c r="K195" s="1648"/>
      <c r="L195" s="1648"/>
      <c r="M195" s="1648"/>
      <c r="N195" s="1648"/>
      <c r="O195" s="1649"/>
      <c r="P195" s="308"/>
      <c r="Q195" s="307"/>
      <c r="R195" s="1650"/>
      <c r="S195" s="1648"/>
      <c r="T195" s="1648"/>
      <c r="U195" s="1648"/>
      <c r="V195" s="1648"/>
      <c r="W195" s="1648"/>
      <c r="X195" s="1648"/>
      <c r="Y195" s="1648"/>
      <c r="Z195" s="1648"/>
      <c r="AA195" s="1648"/>
      <c r="AB195" s="1648"/>
      <c r="AC195" s="1648"/>
      <c r="AD195" s="1648"/>
      <c r="AE195" s="1648"/>
      <c r="AF195" s="1648"/>
      <c r="AG195" s="1648"/>
      <c r="AH195" s="1648"/>
      <c r="AI195" s="1648"/>
      <c r="AJ195" s="1651"/>
      <c r="AK195" s="1579"/>
      <c r="AL195" s="1580"/>
      <c r="AM195" s="1580"/>
      <c r="AN195" s="1580"/>
      <c r="AO195" s="1581"/>
      <c r="AP195" s="1582"/>
      <c r="AQ195" s="1580"/>
      <c r="AR195" s="1580"/>
      <c r="AS195" s="1580"/>
      <c r="AT195" s="1583"/>
      <c r="AU195" s="1584"/>
      <c r="AV195" s="1585"/>
      <c r="AW195" s="1586"/>
    </row>
    <row r="196" spans="1:49" ht="25.05" hidden="1" customHeight="1" x14ac:dyDescent="0.45">
      <c r="A196" s="1652">
        <f t="shared" si="2"/>
        <v>175</v>
      </c>
      <c r="B196" s="1361"/>
      <c r="C196" s="1650"/>
      <c r="D196" s="1648"/>
      <c r="E196" s="1648"/>
      <c r="F196" s="1648"/>
      <c r="G196" s="1648"/>
      <c r="H196" s="1648"/>
      <c r="I196" s="1648"/>
      <c r="J196" s="1648"/>
      <c r="K196" s="1648"/>
      <c r="L196" s="1648"/>
      <c r="M196" s="1648"/>
      <c r="N196" s="1648"/>
      <c r="O196" s="1649"/>
      <c r="P196" s="308"/>
      <c r="Q196" s="307"/>
      <c r="R196" s="1650"/>
      <c r="S196" s="1648"/>
      <c r="T196" s="1648"/>
      <c r="U196" s="1648"/>
      <c r="V196" s="1648"/>
      <c r="W196" s="1648"/>
      <c r="X196" s="1648"/>
      <c r="Y196" s="1648"/>
      <c r="Z196" s="1648"/>
      <c r="AA196" s="1648"/>
      <c r="AB196" s="1648"/>
      <c r="AC196" s="1648"/>
      <c r="AD196" s="1648"/>
      <c r="AE196" s="1648"/>
      <c r="AF196" s="1648"/>
      <c r="AG196" s="1648"/>
      <c r="AH196" s="1648"/>
      <c r="AI196" s="1648"/>
      <c r="AJ196" s="1651"/>
      <c r="AK196" s="1579"/>
      <c r="AL196" s="1580"/>
      <c r="AM196" s="1580"/>
      <c r="AN196" s="1580"/>
      <c r="AO196" s="1581"/>
      <c r="AP196" s="1582"/>
      <c r="AQ196" s="1580"/>
      <c r="AR196" s="1580"/>
      <c r="AS196" s="1580"/>
      <c r="AT196" s="1583"/>
      <c r="AU196" s="1584"/>
      <c r="AV196" s="1585"/>
      <c r="AW196" s="1586"/>
    </row>
    <row r="197" spans="1:49" ht="25.05" hidden="1" customHeight="1" x14ac:dyDescent="0.45">
      <c r="A197" s="1652">
        <f t="shared" si="2"/>
        <v>176</v>
      </c>
      <c r="B197" s="1361"/>
      <c r="C197" s="1650"/>
      <c r="D197" s="1648"/>
      <c r="E197" s="1648"/>
      <c r="F197" s="1648"/>
      <c r="G197" s="1648"/>
      <c r="H197" s="1648"/>
      <c r="I197" s="1648"/>
      <c r="J197" s="1648"/>
      <c r="K197" s="1648"/>
      <c r="L197" s="1648"/>
      <c r="M197" s="1648"/>
      <c r="N197" s="1648"/>
      <c r="O197" s="1649"/>
      <c r="P197" s="308"/>
      <c r="Q197" s="307"/>
      <c r="R197" s="1650"/>
      <c r="S197" s="1648"/>
      <c r="T197" s="1648"/>
      <c r="U197" s="1648"/>
      <c r="V197" s="1648"/>
      <c r="W197" s="1648"/>
      <c r="X197" s="1648"/>
      <c r="Y197" s="1648"/>
      <c r="Z197" s="1648"/>
      <c r="AA197" s="1648"/>
      <c r="AB197" s="1648"/>
      <c r="AC197" s="1648"/>
      <c r="AD197" s="1648"/>
      <c r="AE197" s="1648"/>
      <c r="AF197" s="1648"/>
      <c r="AG197" s="1648"/>
      <c r="AH197" s="1648"/>
      <c r="AI197" s="1648"/>
      <c r="AJ197" s="1651"/>
      <c r="AK197" s="1579"/>
      <c r="AL197" s="1580"/>
      <c r="AM197" s="1580"/>
      <c r="AN197" s="1580"/>
      <c r="AO197" s="1581"/>
      <c r="AP197" s="1582"/>
      <c r="AQ197" s="1580"/>
      <c r="AR197" s="1580"/>
      <c r="AS197" s="1580"/>
      <c r="AT197" s="1583"/>
      <c r="AU197" s="1584"/>
      <c r="AV197" s="1585"/>
      <c r="AW197" s="1586"/>
    </row>
    <row r="198" spans="1:49" ht="25.05" hidden="1" customHeight="1" x14ac:dyDescent="0.45">
      <c r="A198" s="1652">
        <f t="shared" si="2"/>
        <v>177</v>
      </c>
      <c r="B198" s="1361"/>
      <c r="C198" s="1650"/>
      <c r="D198" s="1648"/>
      <c r="E198" s="1648"/>
      <c r="F198" s="1648"/>
      <c r="G198" s="1648"/>
      <c r="H198" s="1648"/>
      <c r="I198" s="1648"/>
      <c r="J198" s="1648"/>
      <c r="K198" s="1648"/>
      <c r="L198" s="1648"/>
      <c r="M198" s="1648"/>
      <c r="N198" s="1648"/>
      <c r="O198" s="1649"/>
      <c r="P198" s="308"/>
      <c r="Q198" s="307"/>
      <c r="R198" s="1650"/>
      <c r="S198" s="1648"/>
      <c r="T198" s="1648"/>
      <c r="U198" s="1648"/>
      <c r="V198" s="1648"/>
      <c r="W198" s="1648"/>
      <c r="X198" s="1648"/>
      <c r="Y198" s="1648"/>
      <c r="Z198" s="1648"/>
      <c r="AA198" s="1648"/>
      <c r="AB198" s="1648"/>
      <c r="AC198" s="1648"/>
      <c r="AD198" s="1648"/>
      <c r="AE198" s="1648"/>
      <c r="AF198" s="1648"/>
      <c r="AG198" s="1648"/>
      <c r="AH198" s="1648"/>
      <c r="AI198" s="1648"/>
      <c r="AJ198" s="1651"/>
      <c r="AK198" s="1579"/>
      <c r="AL198" s="1580"/>
      <c r="AM198" s="1580"/>
      <c r="AN198" s="1580"/>
      <c r="AO198" s="1581"/>
      <c r="AP198" s="1582"/>
      <c r="AQ198" s="1580"/>
      <c r="AR198" s="1580"/>
      <c r="AS198" s="1580"/>
      <c r="AT198" s="1583"/>
      <c r="AU198" s="1584"/>
      <c r="AV198" s="1585"/>
      <c r="AW198" s="1586"/>
    </row>
    <row r="199" spans="1:49" ht="25.05" hidden="1" customHeight="1" x14ac:dyDescent="0.45">
      <c r="A199" s="1652">
        <f t="shared" si="2"/>
        <v>178</v>
      </c>
      <c r="B199" s="1361"/>
      <c r="C199" s="1650"/>
      <c r="D199" s="1648"/>
      <c r="E199" s="1648"/>
      <c r="F199" s="1648"/>
      <c r="G199" s="1648"/>
      <c r="H199" s="1648"/>
      <c r="I199" s="1648"/>
      <c r="J199" s="1648"/>
      <c r="K199" s="1648"/>
      <c r="L199" s="1648"/>
      <c r="M199" s="1648"/>
      <c r="N199" s="1648"/>
      <c r="O199" s="1649"/>
      <c r="P199" s="308"/>
      <c r="Q199" s="307"/>
      <c r="R199" s="1650"/>
      <c r="S199" s="1648"/>
      <c r="T199" s="1648"/>
      <c r="U199" s="1648"/>
      <c r="V199" s="1648"/>
      <c r="W199" s="1648"/>
      <c r="X199" s="1648"/>
      <c r="Y199" s="1648"/>
      <c r="Z199" s="1648"/>
      <c r="AA199" s="1648"/>
      <c r="AB199" s="1648"/>
      <c r="AC199" s="1648"/>
      <c r="AD199" s="1648"/>
      <c r="AE199" s="1648"/>
      <c r="AF199" s="1648"/>
      <c r="AG199" s="1648"/>
      <c r="AH199" s="1648"/>
      <c r="AI199" s="1648"/>
      <c r="AJ199" s="1651"/>
      <c r="AK199" s="1579"/>
      <c r="AL199" s="1580"/>
      <c r="AM199" s="1580"/>
      <c r="AN199" s="1580"/>
      <c r="AO199" s="1581"/>
      <c r="AP199" s="1582"/>
      <c r="AQ199" s="1580"/>
      <c r="AR199" s="1580"/>
      <c r="AS199" s="1580"/>
      <c r="AT199" s="1583"/>
      <c r="AU199" s="1584"/>
      <c r="AV199" s="1585"/>
      <c r="AW199" s="1586"/>
    </row>
    <row r="200" spans="1:49" ht="25.05" hidden="1" customHeight="1" x14ac:dyDescent="0.45">
      <c r="A200" s="1652">
        <f t="shared" si="2"/>
        <v>179</v>
      </c>
      <c r="B200" s="1361"/>
      <c r="C200" s="1650"/>
      <c r="D200" s="1648"/>
      <c r="E200" s="1648"/>
      <c r="F200" s="1648"/>
      <c r="G200" s="1648"/>
      <c r="H200" s="1648"/>
      <c r="I200" s="1648"/>
      <c r="J200" s="1648"/>
      <c r="K200" s="1648"/>
      <c r="L200" s="1648"/>
      <c r="M200" s="1648"/>
      <c r="N200" s="1648"/>
      <c r="O200" s="1649"/>
      <c r="P200" s="308"/>
      <c r="Q200" s="307"/>
      <c r="R200" s="1650"/>
      <c r="S200" s="1648"/>
      <c r="T200" s="1648"/>
      <c r="U200" s="1648"/>
      <c r="V200" s="1648"/>
      <c r="W200" s="1648"/>
      <c r="X200" s="1648"/>
      <c r="Y200" s="1648"/>
      <c r="Z200" s="1648"/>
      <c r="AA200" s="1648"/>
      <c r="AB200" s="1648"/>
      <c r="AC200" s="1648"/>
      <c r="AD200" s="1648"/>
      <c r="AE200" s="1648"/>
      <c r="AF200" s="1648"/>
      <c r="AG200" s="1648"/>
      <c r="AH200" s="1648"/>
      <c r="AI200" s="1648"/>
      <c r="AJ200" s="1651"/>
      <c r="AK200" s="1579"/>
      <c r="AL200" s="1580"/>
      <c r="AM200" s="1580"/>
      <c r="AN200" s="1580"/>
      <c r="AO200" s="1581"/>
      <c r="AP200" s="1582"/>
      <c r="AQ200" s="1580"/>
      <c r="AR200" s="1580"/>
      <c r="AS200" s="1580"/>
      <c r="AT200" s="1583"/>
      <c r="AU200" s="1584"/>
      <c r="AV200" s="1585"/>
      <c r="AW200" s="1586"/>
    </row>
    <row r="201" spans="1:49" ht="25.05" hidden="1" customHeight="1" x14ac:dyDescent="0.45">
      <c r="A201" s="1652">
        <f t="shared" si="2"/>
        <v>180</v>
      </c>
      <c r="B201" s="1361"/>
      <c r="C201" s="1650"/>
      <c r="D201" s="1648"/>
      <c r="E201" s="1648"/>
      <c r="F201" s="1648"/>
      <c r="G201" s="1648"/>
      <c r="H201" s="1648"/>
      <c r="I201" s="1648"/>
      <c r="J201" s="1648"/>
      <c r="K201" s="1648"/>
      <c r="L201" s="1648"/>
      <c r="M201" s="1648"/>
      <c r="N201" s="1648"/>
      <c r="O201" s="1649"/>
      <c r="P201" s="308"/>
      <c r="Q201" s="307"/>
      <c r="R201" s="1650"/>
      <c r="S201" s="1648"/>
      <c r="T201" s="1648"/>
      <c r="U201" s="1648"/>
      <c r="V201" s="1648"/>
      <c r="W201" s="1648"/>
      <c r="X201" s="1648"/>
      <c r="Y201" s="1648"/>
      <c r="Z201" s="1648"/>
      <c r="AA201" s="1648"/>
      <c r="AB201" s="1648"/>
      <c r="AC201" s="1648"/>
      <c r="AD201" s="1648"/>
      <c r="AE201" s="1648"/>
      <c r="AF201" s="1648"/>
      <c r="AG201" s="1648"/>
      <c r="AH201" s="1648"/>
      <c r="AI201" s="1648"/>
      <c r="AJ201" s="1651"/>
      <c r="AK201" s="1579"/>
      <c r="AL201" s="1580"/>
      <c r="AM201" s="1580"/>
      <c r="AN201" s="1580"/>
      <c r="AO201" s="1581"/>
      <c r="AP201" s="1582"/>
      <c r="AQ201" s="1580"/>
      <c r="AR201" s="1580"/>
      <c r="AS201" s="1580"/>
      <c r="AT201" s="1583"/>
      <c r="AU201" s="1584"/>
      <c r="AV201" s="1585"/>
      <c r="AW201" s="1586"/>
    </row>
    <row r="202" spans="1:49" ht="25.05" hidden="1" customHeight="1" x14ac:dyDescent="0.45">
      <c r="A202" s="1652">
        <f t="shared" si="2"/>
        <v>181</v>
      </c>
      <c r="B202" s="1361"/>
      <c r="C202" s="1650"/>
      <c r="D202" s="1648"/>
      <c r="E202" s="1648"/>
      <c r="F202" s="1648"/>
      <c r="G202" s="1648"/>
      <c r="H202" s="1648"/>
      <c r="I202" s="1648"/>
      <c r="J202" s="1648"/>
      <c r="K202" s="1648"/>
      <c r="L202" s="1648"/>
      <c r="M202" s="1648"/>
      <c r="N202" s="1648"/>
      <c r="O202" s="1649"/>
      <c r="P202" s="308"/>
      <c r="Q202" s="307"/>
      <c r="R202" s="1650"/>
      <c r="S202" s="1648"/>
      <c r="T202" s="1648"/>
      <c r="U202" s="1648"/>
      <c r="V202" s="1648"/>
      <c r="W202" s="1648"/>
      <c r="X202" s="1648"/>
      <c r="Y202" s="1648"/>
      <c r="Z202" s="1648"/>
      <c r="AA202" s="1648"/>
      <c r="AB202" s="1648"/>
      <c r="AC202" s="1648"/>
      <c r="AD202" s="1648"/>
      <c r="AE202" s="1648"/>
      <c r="AF202" s="1648"/>
      <c r="AG202" s="1648"/>
      <c r="AH202" s="1648"/>
      <c r="AI202" s="1648"/>
      <c r="AJ202" s="1651"/>
      <c r="AK202" s="1579"/>
      <c r="AL202" s="1580"/>
      <c r="AM202" s="1580"/>
      <c r="AN202" s="1580"/>
      <c r="AO202" s="1581"/>
      <c r="AP202" s="1582"/>
      <c r="AQ202" s="1580"/>
      <c r="AR202" s="1580"/>
      <c r="AS202" s="1580"/>
      <c r="AT202" s="1583"/>
      <c r="AU202" s="1584"/>
      <c r="AV202" s="1585"/>
      <c r="AW202" s="1586"/>
    </row>
    <row r="203" spans="1:49" ht="25.05" hidden="1" customHeight="1" x14ac:dyDescent="0.45">
      <c r="A203" s="1652">
        <f t="shared" si="2"/>
        <v>182</v>
      </c>
      <c r="B203" s="1361"/>
      <c r="C203" s="1650"/>
      <c r="D203" s="1648"/>
      <c r="E203" s="1648"/>
      <c r="F203" s="1648"/>
      <c r="G203" s="1648"/>
      <c r="H203" s="1648"/>
      <c r="I203" s="1648"/>
      <c r="J203" s="1648"/>
      <c r="K203" s="1648"/>
      <c r="L203" s="1648"/>
      <c r="M203" s="1648"/>
      <c r="N203" s="1648"/>
      <c r="O203" s="1649"/>
      <c r="P203" s="308"/>
      <c r="Q203" s="307"/>
      <c r="R203" s="1650"/>
      <c r="S203" s="1648"/>
      <c r="T203" s="1648"/>
      <c r="U203" s="1648"/>
      <c r="V203" s="1648"/>
      <c r="W203" s="1648"/>
      <c r="X203" s="1648"/>
      <c r="Y203" s="1648"/>
      <c r="Z203" s="1648"/>
      <c r="AA203" s="1648"/>
      <c r="AB203" s="1648"/>
      <c r="AC203" s="1648"/>
      <c r="AD203" s="1648"/>
      <c r="AE203" s="1648"/>
      <c r="AF203" s="1648"/>
      <c r="AG203" s="1648"/>
      <c r="AH203" s="1648"/>
      <c r="AI203" s="1648"/>
      <c r="AJ203" s="1651"/>
      <c r="AK203" s="1579"/>
      <c r="AL203" s="1580"/>
      <c r="AM203" s="1580"/>
      <c r="AN203" s="1580"/>
      <c r="AO203" s="1581"/>
      <c r="AP203" s="1582"/>
      <c r="AQ203" s="1580"/>
      <c r="AR203" s="1580"/>
      <c r="AS203" s="1580"/>
      <c r="AT203" s="1583"/>
      <c r="AU203" s="1584"/>
      <c r="AV203" s="1585"/>
      <c r="AW203" s="1586"/>
    </row>
    <row r="204" spans="1:49" ht="25.05" hidden="1" customHeight="1" x14ac:dyDescent="0.45">
      <c r="A204" s="1652">
        <f t="shared" si="2"/>
        <v>183</v>
      </c>
      <c r="B204" s="1361"/>
      <c r="C204" s="1650"/>
      <c r="D204" s="1648"/>
      <c r="E204" s="1648"/>
      <c r="F204" s="1648"/>
      <c r="G204" s="1648"/>
      <c r="H204" s="1648"/>
      <c r="I204" s="1648"/>
      <c r="J204" s="1648"/>
      <c r="K204" s="1648"/>
      <c r="L204" s="1648"/>
      <c r="M204" s="1648"/>
      <c r="N204" s="1648"/>
      <c r="O204" s="1649"/>
      <c r="P204" s="308"/>
      <c r="Q204" s="307"/>
      <c r="R204" s="1650"/>
      <c r="S204" s="1648"/>
      <c r="T204" s="1648"/>
      <c r="U204" s="1648"/>
      <c r="V204" s="1648"/>
      <c r="W204" s="1648"/>
      <c r="X204" s="1648"/>
      <c r="Y204" s="1648"/>
      <c r="Z204" s="1648"/>
      <c r="AA204" s="1648"/>
      <c r="AB204" s="1648"/>
      <c r="AC204" s="1648"/>
      <c r="AD204" s="1648"/>
      <c r="AE204" s="1648"/>
      <c r="AF204" s="1648"/>
      <c r="AG204" s="1648"/>
      <c r="AH204" s="1648"/>
      <c r="AI204" s="1648"/>
      <c r="AJ204" s="1651"/>
      <c r="AK204" s="1579"/>
      <c r="AL204" s="1580"/>
      <c r="AM204" s="1580"/>
      <c r="AN204" s="1580"/>
      <c r="AO204" s="1581"/>
      <c r="AP204" s="1582"/>
      <c r="AQ204" s="1580"/>
      <c r="AR204" s="1580"/>
      <c r="AS204" s="1580"/>
      <c r="AT204" s="1583"/>
      <c r="AU204" s="1584"/>
      <c r="AV204" s="1585"/>
      <c r="AW204" s="1586"/>
    </row>
    <row r="205" spans="1:49" ht="25.05" hidden="1" customHeight="1" x14ac:dyDescent="0.45">
      <c r="A205" s="1652">
        <f t="shared" si="2"/>
        <v>184</v>
      </c>
      <c r="B205" s="1361"/>
      <c r="C205" s="1650"/>
      <c r="D205" s="1648"/>
      <c r="E205" s="1648"/>
      <c r="F205" s="1648"/>
      <c r="G205" s="1648"/>
      <c r="H205" s="1648"/>
      <c r="I205" s="1648"/>
      <c r="J205" s="1648"/>
      <c r="K205" s="1648"/>
      <c r="L205" s="1648"/>
      <c r="M205" s="1648"/>
      <c r="N205" s="1648"/>
      <c r="O205" s="1649"/>
      <c r="P205" s="308"/>
      <c r="Q205" s="307"/>
      <c r="R205" s="1650"/>
      <c r="S205" s="1648"/>
      <c r="T205" s="1648"/>
      <c r="U205" s="1648"/>
      <c r="V205" s="1648"/>
      <c r="W205" s="1648"/>
      <c r="X205" s="1648"/>
      <c r="Y205" s="1648"/>
      <c r="Z205" s="1648"/>
      <c r="AA205" s="1648"/>
      <c r="AB205" s="1648"/>
      <c r="AC205" s="1648"/>
      <c r="AD205" s="1648"/>
      <c r="AE205" s="1648"/>
      <c r="AF205" s="1648"/>
      <c r="AG205" s="1648"/>
      <c r="AH205" s="1648"/>
      <c r="AI205" s="1648"/>
      <c r="AJ205" s="1651"/>
      <c r="AK205" s="1579"/>
      <c r="AL205" s="1580"/>
      <c r="AM205" s="1580"/>
      <c r="AN205" s="1580"/>
      <c r="AO205" s="1581"/>
      <c r="AP205" s="1582"/>
      <c r="AQ205" s="1580"/>
      <c r="AR205" s="1580"/>
      <c r="AS205" s="1580"/>
      <c r="AT205" s="1583"/>
      <c r="AU205" s="1584"/>
      <c r="AV205" s="1585"/>
      <c r="AW205" s="1586"/>
    </row>
    <row r="206" spans="1:49" ht="25.05" hidden="1" customHeight="1" x14ac:dyDescent="0.45">
      <c r="A206" s="1652">
        <f t="shared" si="2"/>
        <v>185</v>
      </c>
      <c r="B206" s="1361"/>
      <c r="C206" s="1650"/>
      <c r="D206" s="1648"/>
      <c r="E206" s="1648"/>
      <c r="F206" s="1648"/>
      <c r="G206" s="1648"/>
      <c r="H206" s="1648"/>
      <c r="I206" s="1648"/>
      <c r="J206" s="1648"/>
      <c r="K206" s="1648"/>
      <c r="L206" s="1648"/>
      <c r="M206" s="1648"/>
      <c r="N206" s="1648"/>
      <c r="O206" s="1649"/>
      <c r="P206" s="308"/>
      <c r="Q206" s="307"/>
      <c r="R206" s="1650"/>
      <c r="S206" s="1648"/>
      <c r="T206" s="1648"/>
      <c r="U206" s="1648"/>
      <c r="V206" s="1648"/>
      <c r="W206" s="1648"/>
      <c r="X206" s="1648"/>
      <c r="Y206" s="1648"/>
      <c r="Z206" s="1648"/>
      <c r="AA206" s="1648"/>
      <c r="AB206" s="1648"/>
      <c r="AC206" s="1648"/>
      <c r="AD206" s="1648"/>
      <c r="AE206" s="1648"/>
      <c r="AF206" s="1648"/>
      <c r="AG206" s="1648"/>
      <c r="AH206" s="1648"/>
      <c r="AI206" s="1648"/>
      <c r="AJ206" s="1651"/>
      <c r="AK206" s="1579"/>
      <c r="AL206" s="1580"/>
      <c r="AM206" s="1580"/>
      <c r="AN206" s="1580"/>
      <c r="AO206" s="1581"/>
      <c r="AP206" s="1582"/>
      <c r="AQ206" s="1580"/>
      <c r="AR206" s="1580"/>
      <c r="AS206" s="1580"/>
      <c r="AT206" s="1583"/>
      <c r="AU206" s="1584"/>
      <c r="AV206" s="1585"/>
      <c r="AW206" s="1586"/>
    </row>
    <row r="207" spans="1:49" ht="25.05" hidden="1" customHeight="1" x14ac:dyDescent="0.45">
      <c r="A207" s="1652">
        <f t="shared" si="2"/>
        <v>186</v>
      </c>
      <c r="B207" s="1361"/>
      <c r="C207" s="1650"/>
      <c r="D207" s="1648"/>
      <c r="E207" s="1648"/>
      <c r="F207" s="1648"/>
      <c r="G207" s="1648"/>
      <c r="H207" s="1648"/>
      <c r="I207" s="1648"/>
      <c r="J207" s="1648"/>
      <c r="K207" s="1648"/>
      <c r="L207" s="1648"/>
      <c r="M207" s="1648"/>
      <c r="N207" s="1648"/>
      <c r="O207" s="1649"/>
      <c r="P207" s="308"/>
      <c r="Q207" s="307"/>
      <c r="R207" s="1650"/>
      <c r="S207" s="1648"/>
      <c r="T207" s="1648"/>
      <c r="U207" s="1648"/>
      <c r="V207" s="1648"/>
      <c r="W207" s="1648"/>
      <c r="X207" s="1648"/>
      <c r="Y207" s="1648"/>
      <c r="Z207" s="1648"/>
      <c r="AA207" s="1648"/>
      <c r="AB207" s="1648"/>
      <c r="AC207" s="1648"/>
      <c r="AD207" s="1648"/>
      <c r="AE207" s="1648"/>
      <c r="AF207" s="1648"/>
      <c r="AG207" s="1648"/>
      <c r="AH207" s="1648"/>
      <c r="AI207" s="1648"/>
      <c r="AJ207" s="1651"/>
      <c r="AK207" s="1579"/>
      <c r="AL207" s="1580"/>
      <c r="AM207" s="1580"/>
      <c r="AN207" s="1580"/>
      <c r="AO207" s="1581"/>
      <c r="AP207" s="1582"/>
      <c r="AQ207" s="1580"/>
      <c r="AR207" s="1580"/>
      <c r="AS207" s="1580"/>
      <c r="AT207" s="1583"/>
      <c r="AU207" s="1584"/>
      <c r="AV207" s="1585"/>
      <c r="AW207" s="1586"/>
    </row>
    <row r="208" spans="1:49" ht="25.05" hidden="1" customHeight="1" x14ac:dyDescent="0.45">
      <c r="A208" s="1652">
        <f t="shared" si="2"/>
        <v>187</v>
      </c>
      <c r="B208" s="1361"/>
      <c r="C208" s="1650"/>
      <c r="D208" s="1648"/>
      <c r="E208" s="1648"/>
      <c r="F208" s="1648"/>
      <c r="G208" s="1648"/>
      <c r="H208" s="1648"/>
      <c r="I208" s="1648"/>
      <c r="J208" s="1648"/>
      <c r="K208" s="1648"/>
      <c r="L208" s="1648"/>
      <c r="M208" s="1648"/>
      <c r="N208" s="1648"/>
      <c r="O208" s="1649"/>
      <c r="P208" s="308"/>
      <c r="Q208" s="307"/>
      <c r="R208" s="1650"/>
      <c r="S208" s="1648"/>
      <c r="T208" s="1648"/>
      <c r="U208" s="1648"/>
      <c r="V208" s="1648"/>
      <c r="W208" s="1648"/>
      <c r="X208" s="1648"/>
      <c r="Y208" s="1648"/>
      <c r="Z208" s="1648"/>
      <c r="AA208" s="1648"/>
      <c r="AB208" s="1648"/>
      <c r="AC208" s="1648"/>
      <c r="AD208" s="1648"/>
      <c r="AE208" s="1648"/>
      <c r="AF208" s="1648"/>
      <c r="AG208" s="1648"/>
      <c r="AH208" s="1648"/>
      <c r="AI208" s="1648"/>
      <c r="AJ208" s="1651"/>
      <c r="AK208" s="1579"/>
      <c r="AL208" s="1580"/>
      <c r="AM208" s="1580"/>
      <c r="AN208" s="1580"/>
      <c r="AO208" s="1581"/>
      <c r="AP208" s="1582"/>
      <c r="AQ208" s="1580"/>
      <c r="AR208" s="1580"/>
      <c r="AS208" s="1580"/>
      <c r="AT208" s="1583"/>
      <c r="AU208" s="1584"/>
      <c r="AV208" s="1585"/>
      <c r="AW208" s="1586"/>
    </row>
    <row r="209" spans="1:49" ht="25.05" hidden="1" customHeight="1" x14ac:dyDescent="0.45">
      <c r="A209" s="1652">
        <f t="shared" si="2"/>
        <v>188</v>
      </c>
      <c r="B209" s="1361"/>
      <c r="C209" s="1650"/>
      <c r="D209" s="1648"/>
      <c r="E209" s="1648"/>
      <c r="F209" s="1648"/>
      <c r="G209" s="1648"/>
      <c r="H209" s="1648"/>
      <c r="I209" s="1648"/>
      <c r="J209" s="1648"/>
      <c r="K209" s="1648"/>
      <c r="L209" s="1648"/>
      <c r="M209" s="1648"/>
      <c r="N209" s="1648"/>
      <c r="O209" s="1649"/>
      <c r="P209" s="308"/>
      <c r="Q209" s="307"/>
      <c r="R209" s="1650"/>
      <c r="S209" s="1648"/>
      <c r="T209" s="1648"/>
      <c r="U209" s="1648"/>
      <c r="V209" s="1648"/>
      <c r="W209" s="1648"/>
      <c r="X209" s="1648"/>
      <c r="Y209" s="1648"/>
      <c r="Z209" s="1648"/>
      <c r="AA209" s="1648"/>
      <c r="AB209" s="1648"/>
      <c r="AC209" s="1648"/>
      <c r="AD209" s="1648"/>
      <c r="AE209" s="1648"/>
      <c r="AF209" s="1648"/>
      <c r="AG209" s="1648"/>
      <c r="AH209" s="1648"/>
      <c r="AI209" s="1648"/>
      <c r="AJ209" s="1651"/>
      <c r="AK209" s="1579"/>
      <c r="AL209" s="1580"/>
      <c r="AM209" s="1580"/>
      <c r="AN209" s="1580"/>
      <c r="AO209" s="1581"/>
      <c r="AP209" s="1582"/>
      <c r="AQ209" s="1580"/>
      <c r="AR209" s="1580"/>
      <c r="AS209" s="1580"/>
      <c r="AT209" s="1583"/>
      <c r="AU209" s="1584"/>
      <c r="AV209" s="1585"/>
      <c r="AW209" s="1586"/>
    </row>
    <row r="210" spans="1:49" ht="25.05" hidden="1" customHeight="1" x14ac:dyDescent="0.45">
      <c r="A210" s="1652">
        <f t="shared" si="2"/>
        <v>189</v>
      </c>
      <c r="B210" s="1361"/>
      <c r="C210" s="1650"/>
      <c r="D210" s="1648"/>
      <c r="E210" s="1648"/>
      <c r="F210" s="1648"/>
      <c r="G210" s="1648"/>
      <c r="H210" s="1648"/>
      <c r="I210" s="1648"/>
      <c r="J210" s="1648"/>
      <c r="K210" s="1648"/>
      <c r="L210" s="1648"/>
      <c r="M210" s="1648"/>
      <c r="N210" s="1648"/>
      <c r="O210" s="1649"/>
      <c r="P210" s="308"/>
      <c r="Q210" s="307"/>
      <c r="R210" s="1650"/>
      <c r="S210" s="1648"/>
      <c r="T210" s="1648"/>
      <c r="U210" s="1648"/>
      <c r="V210" s="1648"/>
      <c r="W210" s="1648"/>
      <c r="X210" s="1648"/>
      <c r="Y210" s="1648"/>
      <c r="Z210" s="1648"/>
      <c r="AA210" s="1648"/>
      <c r="AB210" s="1648"/>
      <c r="AC210" s="1648"/>
      <c r="AD210" s="1648"/>
      <c r="AE210" s="1648"/>
      <c r="AF210" s="1648"/>
      <c r="AG210" s="1648"/>
      <c r="AH210" s="1648"/>
      <c r="AI210" s="1648"/>
      <c r="AJ210" s="1651"/>
      <c r="AK210" s="1579"/>
      <c r="AL210" s="1580"/>
      <c r="AM210" s="1580"/>
      <c r="AN210" s="1580"/>
      <c r="AO210" s="1581"/>
      <c r="AP210" s="1582"/>
      <c r="AQ210" s="1580"/>
      <c r="AR210" s="1580"/>
      <c r="AS210" s="1580"/>
      <c r="AT210" s="1583"/>
      <c r="AU210" s="1584"/>
      <c r="AV210" s="1585"/>
      <c r="AW210" s="1586"/>
    </row>
    <row r="211" spans="1:49" ht="25.05" hidden="1" customHeight="1" x14ac:dyDescent="0.45">
      <c r="A211" s="1652">
        <f t="shared" si="2"/>
        <v>190</v>
      </c>
      <c r="B211" s="1361"/>
      <c r="C211" s="1650"/>
      <c r="D211" s="1648"/>
      <c r="E211" s="1648"/>
      <c r="F211" s="1648"/>
      <c r="G211" s="1648"/>
      <c r="H211" s="1648"/>
      <c r="I211" s="1648"/>
      <c r="J211" s="1648"/>
      <c r="K211" s="1648"/>
      <c r="L211" s="1648"/>
      <c r="M211" s="1648"/>
      <c r="N211" s="1648"/>
      <c r="O211" s="1649"/>
      <c r="P211" s="308"/>
      <c r="Q211" s="307"/>
      <c r="R211" s="1650"/>
      <c r="S211" s="1648"/>
      <c r="T211" s="1648"/>
      <c r="U211" s="1648"/>
      <c r="V211" s="1648"/>
      <c r="W211" s="1648"/>
      <c r="X211" s="1648"/>
      <c r="Y211" s="1648"/>
      <c r="Z211" s="1648"/>
      <c r="AA211" s="1648"/>
      <c r="AB211" s="1648"/>
      <c r="AC211" s="1648"/>
      <c r="AD211" s="1648"/>
      <c r="AE211" s="1648"/>
      <c r="AF211" s="1648"/>
      <c r="AG211" s="1648"/>
      <c r="AH211" s="1648"/>
      <c r="AI211" s="1648"/>
      <c r="AJ211" s="1651"/>
      <c r="AK211" s="1579"/>
      <c r="AL211" s="1580"/>
      <c r="AM211" s="1580"/>
      <c r="AN211" s="1580"/>
      <c r="AO211" s="1581"/>
      <c r="AP211" s="1582"/>
      <c r="AQ211" s="1580"/>
      <c r="AR211" s="1580"/>
      <c r="AS211" s="1580"/>
      <c r="AT211" s="1583"/>
      <c r="AU211" s="1584"/>
      <c r="AV211" s="1585"/>
      <c r="AW211" s="1586"/>
    </row>
    <row r="212" spans="1:49" ht="25.05" hidden="1" customHeight="1" x14ac:dyDescent="0.45">
      <c r="A212" s="1652">
        <f t="shared" si="2"/>
        <v>191</v>
      </c>
      <c r="B212" s="1361"/>
      <c r="C212" s="1650"/>
      <c r="D212" s="1648"/>
      <c r="E212" s="1648"/>
      <c r="F212" s="1648"/>
      <c r="G212" s="1648"/>
      <c r="H212" s="1648"/>
      <c r="I212" s="1648"/>
      <c r="J212" s="1648"/>
      <c r="K212" s="1648"/>
      <c r="L212" s="1648"/>
      <c r="M212" s="1648"/>
      <c r="N212" s="1648"/>
      <c r="O212" s="1649"/>
      <c r="P212" s="308"/>
      <c r="Q212" s="307"/>
      <c r="R212" s="1650"/>
      <c r="S212" s="1648"/>
      <c r="T212" s="1648"/>
      <c r="U212" s="1648"/>
      <c r="V212" s="1648"/>
      <c r="W212" s="1648"/>
      <c r="X212" s="1648"/>
      <c r="Y212" s="1648"/>
      <c r="Z212" s="1648"/>
      <c r="AA212" s="1648"/>
      <c r="AB212" s="1648"/>
      <c r="AC212" s="1648"/>
      <c r="AD212" s="1648"/>
      <c r="AE212" s="1648"/>
      <c r="AF212" s="1648"/>
      <c r="AG212" s="1648"/>
      <c r="AH212" s="1648"/>
      <c r="AI212" s="1648"/>
      <c r="AJ212" s="1651"/>
      <c r="AK212" s="1579"/>
      <c r="AL212" s="1580"/>
      <c r="AM212" s="1580"/>
      <c r="AN212" s="1580"/>
      <c r="AO212" s="1581"/>
      <c r="AP212" s="1582"/>
      <c r="AQ212" s="1580"/>
      <c r="AR212" s="1580"/>
      <c r="AS212" s="1580"/>
      <c r="AT212" s="1583"/>
      <c r="AU212" s="1584"/>
      <c r="AV212" s="1585"/>
      <c r="AW212" s="1586"/>
    </row>
    <row r="213" spans="1:49" ht="25.05" hidden="1" customHeight="1" x14ac:dyDescent="0.45">
      <c r="A213" s="1652">
        <f t="shared" si="2"/>
        <v>192</v>
      </c>
      <c r="B213" s="1361"/>
      <c r="C213" s="1650"/>
      <c r="D213" s="1648"/>
      <c r="E213" s="1648"/>
      <c r="F213" s="1648"/>
      <c r="G213" s="1648"/>
      <c r="H213" s="1648"/>
      <c r="I213" s="1648"/>
      <c r="J213" s="1648"/>
      <c r="K213" s="1648"/>
      <c r="L213" s="1648"/>
      <c r="M213" s="1648"/>
      <c r="N213" s="1648"/>
      <c r="O213" s="1649"/>
      <c r="P213" s="308"/>
      <c r="Q213" s="307"/>
      <c r="R213" s="1650"/>
      <c r="S213" s="1648"/>
      <c r="T213" s="1648"/>
      <c r="U213" s="1648"/>
      <c r="V213" s="1648"/>
      <c r="W213" s="1648"/>
      <c r="X213" s="1648"/>
      <c r="Y213" s="1648"/>
      <c r="Z213" s="1648"/>
      <c r="AA213" s="1648"/>
      <c r="AB213" s="1648"/>
      <c r="AC213" s="1648"/>
      <c r="AD213" s="1648"/>
      <c r="AE213" s="1648"/>
      <c r="AF213" s="1648"/>
      <c r="AG213" s="1648"/>
      <c r="AH213" s="1648"/>
      <c r="AI213" s="1648"/>
      <c r="AJ213" s="1651"/>
      <c r="AK213" s="1579"/>
      <c r="AL213" s="1580"/>
      <c r="AM213" s="1580"/>
      <c r="AN213" s="1580"/>
      <c r="AO213" s="1581"/>
      <c r="AP213" s="1582"/>
      <c r="AQ213" s="1580"/>
      <c r="AR213" s="1580"/>
      <c r="AS213" s="1580"/>
      <c r="AT213" s="1583"/>
      <c r="AU213" s="1584"/>
      <c r="AV213" s="1585"/>
      <c r="AW213" s="1586"/>
    </row>
    <row r="214" spans="1:49" ht="25.05" hidden="1" customHeight="1" x14ac:dyDescent="0.45">
      <c r="A214" s="1652">
        <f t="shared" si="2"/>
        <v>193</v>
      </c>
      <c r="B214" s="1361"/>
      <c r="C214" s="1650"/>
      <c r="D214" s="1648"/>
      <c r="E214" s="1648"/>
      <c r="F214" s="1648"/>
      <c r="G214" s="1648"/>
      <c r="H214" s="1648"/>
      <c r="I214" s="1648"/>
      <c r="J214" s="1648"/>
      <c r="K214" s="1648"/>
      <c r="L214" s="1648"/>
      <c r="M214" s="1648"/>
      <c r="N214" s="1648"/>
      <c r="O214" s="1649"/>
      <c r="P214" s="308"/>
      <c r="Q214" s="307"/>
      <c r="R214" s="1650"/>
      <c r="S214" s="1648"/>
      <c r="T214" s="1648"/>
      <c r="U214" s="1648"/>
      <c r="V214" s="1648"/>
      <c r="W214" s="1648"/>
      <c r="X214" s="1648"/>
      <c r="Y214" s="1648"/>
      <c r="Z214" s="1648"/>
      <c r="AA214" s="1648"/>
      <c r="AB214" s="1648"/>
      <c r="AC214" s="1648"/>
      <c r="AD214" s="1648"/>
      <c r="AE214" s="1648"/>
      <c r="AF214" s="1648"/>
      <c r="AG214" s="1648"/>
      <c r="AH214" s="1648"/>
      <c r="AI214" s="1648"/>
      <c r="AJ214" s="1651"/>
      <c r="AK214" s="1579"/>
      <c r="AL214" s="1580"/>
      <c r="AM214" s="1580"/>
      <c r="AN214" s="1580"/>
      <c r="AO214" s="1581"/>
      <c r="AP214" s="1582"/>
      <c r="AQ214" s="1580"/>
      <c r="AR214" s="1580"/>
      <c r="AS214" s="1580"/>
      <c r="AT214" s="1583"/>
      <c r="AU214" s="1584"/>
      <c r="AV214" s="1585"/>
      <c r="AW214" s="1586"/>
    </row>
    <row r="215" spans="1:49" ht="25.05" hidden="1" customHeight="1" x14ac:dyDescent="0.45">
      <c r="A215" s="1652">
        <f t="shared" si="2"/>
        <v>194</v>
      </c>
      <c r="B215" s="1361"/>
      <c r="C215" s="1650"/>
      <c r="D215" s="1648"/>
      <c r="E215" s="1648"/>
      <c r="F215" s="1648"/>
      <c r="G215" s="1648"/>
      <c r="H215" s="1648"/>
      <c r="I215" s="1648"/>
      <c r="J215" s="1648"/>
      <c r="K215" s="1648"/>
      <c r="L215" s="1648"/>
      <c r="M215" s="1648"/>
      <c r="N215" s="1648"/>
      <c r="O215" s="1649"/>
      <c r="P215" s="308"/>
      <c r="Q215" s="307"/>
      <c r="R215" s="1650"/>
      <c r="S215" s="1648"/>
      <c r="T215" s="1648"/>
      <c r="U215" s="1648"/>
      <c r="V215" s="1648"/>
      <c r="W215" s="1648"/>
      <c r="X215" s="1648"/>
      <c r="Y215" s="1648"/>
      <c r="Z215" s="1648"/>
      <c r="AA215" s="1648"/>
      <c r="AB215" s="1648"/>
      <c r="AC215" s="1648"/>
      <c r="AD215" s="1648"/>
      <c r="AE215" s="1648"/>
      <c r="AF215" s="1648"/>
      <c r="AG215" s="1648"/>
      <c r="AH215" s="1648"/>
      <c r="AI215" s="1648"/>
      <c r="AJ215" s="1651"/>
      <c r="AK215" s="1579"/>
      <c r="AL215" s="1580"/>
      <c r="AM215" s="1580"/>
      <c r="AN215" s="1580"/>
      <c r="AO215" s="1581"/>
      <c r="AP215" s="1582"/>
      <c r="AQ215" s="1580"/>
      <c r="AR215" s="1580"/>
      <c r="AS215" s="1580"/>
      <c r="AT215" s="1583"/>
      <c r="AU215" s="1584"/>
      <c r="AV215" s="1585"/>
      <c r="AW215" s="1586"/>
    </row>
    <row r="216" spans="1:49" ht="25.05" hidden="1" customHeight="1" x14ac:dyDescent="0.45">
      <c r="A216" s="1652">
        <f t="shared" ref="A216:A279" si="3">+A215+1</f>
        <v>195</v>
      </c>
      <c r="B216" s="1361"/>
      <c r="C216" s="1650"/>
      <c r="D216" s="1648"/>
      <c r="E216" s="1648"/>
      <c r="F216" s="1648"/>
      <c r="G216" s="1648"/>
      <c r="H216" s="1648"/>
      <c r="I216" s="1648"/>
      <c r="J216" s="1648"/>
      <c r="K216" s="1648"/>
      <c r="L216" s="1648"/>
      <c r="M216" s="1648"/>
      <c r="N216" s="1648"/>
      <c r="O216" s="1649"/>
      <c r="P216" s="308"/>
      <c r="Q216" s="307"/>
      <c r="R216" s="1650"/>
      <c r="S216" s="1648"/>
      <c r="T216" s="1648"/>
      <c r="U216" s="1648"/>
      <c r="V216" s="1648"/>
      <c r="W216" s="1648"/>
      <c r="X216" s="1648"/>
      <c r="Y216" s="1648"/>
      <c r="Z216" s="1648"/>
      <c r="AA216" s="1648"/>
      <c r="AB216" s="1648"/>
      <c r="AC216" s="1648"/>
      <c r="AD216" s="1648"/>
      <c r="AE216" s="1648"/>
      <c r="AF216" s="1648"/>
      <c r="AG216" s="1648"/>
      <c r="AH216" s="1648"/>
      <c r="AI216" s="1648"/>
      <c r="AJ216" s="1651"/>
      <c r="AK216" s="1579"/>
      <c r="AL216" s="1580"/>
      <c r="AM216" s="1580"/>
      <c r="AN216" s="1580"/>
      <c r="AO216" s="1581"/>
      <c r="AP216" s="1582"/>
      <c r="AQ216" s="1580"/>
      <c r="AR216" s="1580"/>
      <c r="AS216" s="1580"/>
      <c r="AT216" s="1583"/>
      <c r="AU216" s="1584"/>
      <c r="AV216" s="1585"/>
      <c r="AW216" s="1586"/>
    </row>
    <row r="217" spans="1:49" ht="25.05" hidden="1" customHeight="1" x14ac:dyDescent="0.45">
      <c r="A217" s="1652">
        <f t="shared" si="3"/>
        <v>196</v>
      </c>
      <c r="B217" s="1361"/>
      <c r="C217" s="1650"/>
      <c r="D217" s="1648"/>
      <c r="E217" s="1648"/>
      <c r="F217" s="1648"/>
      <c r="G217" s="1648"/>
      <c r="H217" s="1648"/>
      <c r="I217" s="1648"/>
      <c r="J217" s="1648"/>
      <c r="K217" s="1648"/>
      <c r="L217" s="1648"/>
      <c r="M217" s="1648"/>
      <c r="N217" s="1648"/>
      <c r="O217" s="1649"/>
      <c r="P217" s="308"/>
      <c r="Q217" s="307"/>
      <c r="R217" s="1650"/>
      <c r="S217" s="1648"/>
      <c r="T217" s="1648"/>
      <c r="U217" s="1648"/>
      <c r="V217" s="1648"/>
      <c r="W217" s="1648"/>
      <c r="X217" s="1648"/>
      <c r="Y217" s="1648"/>
      <c r="Z217" s="1648"/>
      <c r="AA217" s="1648"/>
      <c r="AB217" s="1648"/>
      <c r="AC217" s="1648"/>
      <c r="AD217" s="1648"/>
      <c r="AE217" s="1648"/>
      <c r="AF217" s="1648"/>
      <c r="AG217" s="1648"/>
      <c r="AH217" s="1648"/>
      <c r="AI217" s="1648"/>
      <c r="AJ217" s="1651"/>
      <c r="AK217" s="1579"/>
      <c r="AL217" s="1580"/>
      <c r="AM217" s="1580"/>
      <c r="AN217" s="1580"/>
      <c r="AO217" s="1581"/>
      <c r="AP217" s="1582"/>
      <c r="AQ217" s="1580"/>
      <c r="AR217" s="1580"/>
      <c r="AS217" s="1580"/>
      <c r="AT217" s="1583"/>
      <c r="AU217" s="1584"/>
      <c r="AV217" s="1585"/>
      <c r="AW217" s="1586"/>
    </row>
    <row r="218" spans="1:49" ht="25.05" hidden="1" customHeight="1" x14ac:dyDescent="0.45">
      <c r="A218" s="1652">
        <f t="shared" si="3"/>
        <v>197</v>
      </c>
      <c r="B218" s="1361"/>
      <c r="C218" s="1650"/>
      <c r="D218" s="1648"/>
      <c r="E218" s="1648"/>
      <c r="F218" s="1648"/>
      <c r="G218" s="1648"/>
      <c r="H218" s="1648"/>
      <c r="I218" s="1648"/>
      <c r="J218" s="1648"/>
      <c r="K218" s="1648"/>
      <c r="L218" s="1648"/>
      <c r="M218" s="1648"/>
      <c r="N218" s="1648"/>
      <c r="O218" s="1649"/>
      <c r="P218" s="308"/>
      <c r="Q218" s="307"/>
      <c r="R218" s="1650"/>
      <c r="S218" s="1648"/>
      <c r="T218" s="1648"/>
      <c r="U218" s="1648"/>
      <c r="V218" s="1648"/>
      <c r="W218" s="1648"/>
      <c r="X218" s="1648"/>
      <c r="Y218" s="1648"/>
      <c r="Z218" s="1648"/>
      <c r="AA218" s="1648"/>
      <c r="AB218" s="1648"/>
      <c r="AC218" s="1648"/>
      <c r="AD218" s="1648"/>
      <c r="AE218" s="1648"/>
      <c r="AF218" s="1648"/>
      <c r="AG218" s="1648"/>
      <c r="AH218" s="1648"/>
      <c r="AI218" s="1648"/>
      <c r="AJ218" s="1651"/>
      <c r="AK218" s="1579"/>
      <c r="AL218" s="1580"/>
      <c r="AM218" s="1580"/>
      <c r="AN218" s="1580"/>
      <c r="AO218" s="1581"/>
      <c r="AP218" s="1582"/>
      <c r="AQ218" s="1580"/>
      <c r="AR218" s="1580"/>
      <c r="AS218" s="1580"/>
      <c r="AT218" s="1583"/>
      <c r="AU218" s="1584"/>
      <c r="AV218" s="1585"/>
      <c r="AW218" s="1586"/>
    </row>
    <row r="219" spans="1:49" ht="25.05" hidden="1" customHeight="1" x14ac:dyDescent="0.45">
      <c r="A219" s="1652">
        <f t="shared" si="3"/>
        <v>198</v>
      </c>
      <c r="B219" s="1361"/>
      <c r="C219" s="1650"/>
      <c r="D219" s="1648"/>
      <c r="E219" s="1648"/>
      <c r="F219" s="1648"/>
      <c r="G219" s="1648"/>
      <c r="H219" s="1648"/>
      <c r="I219" s="1648"/>
      <c r="J219" s="1648"/>
      <c r="K219" s="1648"/>
      <c r="L219" s="1648"/>
      <c r="M219" s="1648"/>
      <c r="N219" s="1648"/>
      <c r="O219" s="1649"/>
      <c r="P219" s="308"/>
      <c r="Q219" s="307"/>
      <c r="R219" s="1650"/>
      <c r="S219" s="1648"/>
      <c r="T219" s="1648"/>
      <c r="U219" s="1648"/>
      <c r="V219" s="1648"/>
      <c r="W219" s="1648"/>
      <c r="X219" s="1648"/>
      <c r="Y219" s="1648"/>
      <c r="Z219" s="1648"/>
      <c r="AA219" s="1648"/>
      <c r="AB219" s="1648"/>
      <c r="AC219" s="1648"/>
      <c r="AD219" s="1648"/>
      <c r="AE219" s="1648"/>
      <c r="AF219" s="1648"/>
      <c r="AG219" s="1648"/>
      <c r="AH219" s="1648"/>
      <c r="AI219" s="1648"/>
      <c r="AJ219" s="1651"/>
      <c r="AK219" s="1579"/>
      <c r="AL219" s="1580"/>
      <c r="AM219" s="1580"/>
      <c r="AN219" s="1580"/>
      <c r="AO219" s="1581"/>
      <c r="AP219" s="1582"/>
      <c r="AQ219" s="1580"/>
      <c r="AR219" s="1580"/>
      <c r="AS219" s="1580"/>
      <c r="AT219" s="1583"/>
      <c r="AU219" s="1584"/>
      <c r="AV219" s="1585"/>
      <c r="AW219" s="1586"/>
    </row>
    <row r="220" spans="1:49" ht="25.05" hidden="1" customHeight="1" x14ac:dyDescent="0.45">
      <c r="A220" s="1652">
        <f t="shared" si="3"/>
        <v>199</v>
      </c>
      <c r="B220" s="1361"/>
      <c r="C220" s="1650"/>
      <c r="D220" s="1648"/>
      <c r="E220" s="1648"/>
      <c r="F220" s="1648"/>
      <c r="G220" s="1648"/>
      <c r="H220" s="1648"/>
      <c r="I220" s="1648"/>
      <c r="J220" s="1648"/>
      <c r="K220" s="1648"/>
      <c r="L220" s="1648"/>
      <c r="M220" s="1648"/>
      <c r="N220" s="1648"/>
      <c r="O220" s="1649"/>
      <c r="P220" s="308"/>
      <c r="Q220" s="307"/>
      <c r="R220" s="1650"/>
      <c r="S220" s="1648"/>
      <c r="T220" s="1648"/>
      <c r="U220" s="1648"/>
      <c r="V220" s="1648"/>
      <c r="W220" s="1648"/>
      <c r="X220" s="1648"/>
      <c r="Y220" s="1648"/>
      <c r="Z220" s="1648"/>
      <c r="AA220" s="1648"/>
      <c r="AB220" s="1648"/>
      <c r="AC220" s="1648"/>
      <c r="AD220" s="1648"/>
      <c r="AE220" s="1648"/>
      <c r="AF220" s="1648"/>
      <c r="AG220" s="1648"/>
      <c r="AH220" s="1648"/>
      <c r="AI220" s="1648"/>
      <c r="AJ220" s="1651"/>
      <c r="AK220" s="1579"/>
      <c r="AL220" s="1580"/>
      <c r="AM220" s="1580"/>
      <c r="AN220" s="1580"/>
      <c r="AO220" s="1581"/>
      <c r="AP220" s="1582"/>
      <c r="AQ220" s="1580"/>
      <c r="AR220" s="1580"/>
      <c r="AS220" s="1580"/>
      <c r="AT220" s="1583"/>
      <c r="AU220" s="1584"/>
      <c r="AV220" s="1585"/>
      <c r="AW220" s="1586"/>
    </row>
    <row r="221" spans="1:49" ht="25.05" hidden="1" customHeight="1" x14ac:dyDescent="0.45">
      <c r="A221" s="1652">
        <f t="shared" si="3"/>
        <v>200</v>
      </c>
      <c r="B221" s="1361"/>
      <c r="C221" s="1650"/>
      <c r="D221" s="1648"/>
      <c r="E221" s="1648"/>
      <c r="F221" s="1648"/>
      <c r="G221" s="1648"/>
      <c r="H221" s="1648"/>
      <c r="I221" s="1648"/>
      <c r="J221" s="1648"/>
      <c r="K221" s="1648"/>
      <c r="L221" s="1648"/>
      <c r="M221" s="1648"/>
      <c r="N221" s="1648"/>
      <c r="O221" s="1649"/>
      <c r="P221" s="308"/>
      <c r="Q221" s="307"/>
      <c r="R221" s="1650"/>
      <c r="S221" s="1648"/>
      <c r="T221" s="1648"/>
      <c r="U221" s="1648"/>
      <c r="V221" s="1648"/>
      <c r="W221" s="1648"/>
      <c r="X221" s="1648"/>
      <c r="Y221" s="1648"/>
      <c r="Z221" s="1648"/>
      <c r="AA221" s="1648"/>
      <c r="AB221" s="1648"/>
      <c r="AC221" s="1648"/>
      <c r="AD221" s="1648"/>
      <c r="AE221" s="1648"/>
      <c r="AF221" s="1648"/>
      <c r="AG221" s="1648"/>
      <c r="AH221" s="1648"/>
      <c r="AI221" s="1648"/>
      <c r="AJ221" s="1651"/>
      <c r="AK221" s="1579"/>
      <c r="AL221" s="1580"/>
      <c r="AM221" s="1580"/>
      <c r="AN221" s="1580"/>
      <c r="AO221" s="1581"/>
      <c r="AP221" s="1582"/>
      <c r="AQ221" s="1580"/>
      <c r="AR221" s="1580"/>
      <c r="AS221" s="1580"/>
      <c r="AT221" s="1583"/>
      <c r="AU221" s="1584"/>
      <c r="AV221" s="1585"/>
      <c r="AW221" s="1586"/>
    </row>
    <row r="222" spans="1:49" ht="25.05" hidden="1" customHeight="1" x14ac:dyDescent="0.45">
      <c r="A222" s="1652">
        <f t="shared" si="3"/>
        <v>201</v>
      </c>
      <c r="B222" s="1361"/>
      <c r="C222" s="1650"/>
      <c r="D222" s="1648"/>
      <c r="E222" s="1648"/>
      <c r="F222" s="1648"/>
      <c r="G222" s="1648"/>
      <c r="H222" s="1648"/>
      <c r="I222" s="1648"/>
      <c r="J222" s="1648"/>
      <c r="K222" s="1648"/>
      <c r="L222" s="1648"/>
      <c r="M222" s="1648"/>
      <c r="N222" s="1648"/>
      <c r="O222" s="1649"/>
      <c r="P222" s="308"/>
      <c r="Q222" s="307"/>
      <c r="R222" s="1650"/>
      <c r="S222" s="1648"/>
      <c r="T222" s="1648"/>
      <c r="U222" s="1648"/>
      <c r="V222" s="1648"/>
      <c r="W222" s="1648"/>
      <c r="X222" s="1648"/>
      <c r="Y222" s="1648"/>
      <c r="Z222" s="1648"/>
      <c r="AA222" s="1648"/>
      <c r="AB222" s="1648"/>
      <c r="AC222" s="1648"/>
      <c r="AD222" s="1648"/>
      <c r="AE222" s="1648"/>
      <c r="AF222" s="1648"/>
      <c r="AG222" s="1648"/>
      <c r="AH222" s="1648"/>
      <c r="AI222" s="1648"/>
      <c r="AJ222" s="1651"/>
      <c r="AK222" s="1579"/>
      <c r="AL222" s="1580"/>
      <c r="AM222" s="1580"/>
      <c r="AN222" s="1580"/>
      <c r="AO222" s="1581"/>
      <c r="AP222" s="1582"/>
      <c r="AQ222" s="1580"/>
      <c r="AR222" s="1580"/>
      <c r="AS222" s="1580"/>
      <c r="AT222" s="1583"/>
      <c r="AU222" s="1584"/>
      <c r="AV222" s="1585"/>
      <c r="AW222" s="1586"/>
    </row>
    <row r="223" spans="1:49" ht="25.05" hidden="1" customHeight="1" x14ac:dyDescent="0.45">
      <c r="A223" s="1652">
        <f t="shared" si="3"/>
        <v>202</v>
      </c>
      <c r="B223" s="1361"/>
      <c r="C223" s="1650"/>
      <c r="D223" s="1648"/>
      <c r="E223" s="1648"/>
      <c r="F223" s="1648"/>
      <c r="G223" s="1648"/>
      <c r="H223" s="1648"/>
      <c r="I223" s="1648"/>
      <c r="J223" s="1648"/>
      <c r="K223" s="1648"/>
      <c r="L223" s="1648"/>
      <c r="M223" s="1648"/>
      <c r="N223" s="1648"/>
      <c r="O223" s="1649"/>
      <c r="P223" s="308"/>
      <c r="Q223" s="307"/>
      <c r="R223" s="1650"/>
      <c r="S223" s="1648"/>
      <c r="T223" s="1648"/>
      <c r="U223" s="1648"/>
      <c r="V223" s="1648"/>
      <c r="W223" s="1648"/>
      <c r="X223" s="1648"/>
      <c r="Y223" s="1648"/>
      <c r="Z223" s="1648"/>
      <c r="AA223" s="1648"/>
      <c r="AB223" s="1648"/>
      <c r="AC223" s="1648"/>
      <c r="AD223" s="1648"/>
      <c r="AE223" s="1648"/>
      <c r="AF223" s="1648"/>
      <c r="AG223" s="1648"/>
      <c r="AH223" s="1648"/>
      <c r="AI223" s="1648"/>
      <c r="AJ223" s="1651"/>
      <c r="AK223" s="1579"/>
      <c r="AL223" s="1580"/>
      <c r="AM223" s="1580"/>
      <c r="AN223" s="1580"/>
      <c r="AO223" s="1581"/>
      <c r="AP223" s="1582"/>
      <c r="AQ223" s="1580"/>
      <c r="AR223" s="1580"/>
      <c r="AS223" s="1580"/>
      <c r="AT223" s="1583"/>
      <c r="AU223" s="1584"/>
      <c r="AV223" s="1585"/>
      <c r="AW223" s="1586"/>
    </row>
    <row r="224" spans="1:49" ht="25.05" hidden="1" customHeight="1" x14ac:dyDescent="0.45">
      <c r="A224" s="1652">
        <f t="shared" si="3"/>
        <v>203</v>
      </c>
      <c r="B224" s="1361"/>
      <c r="C224" s="1650"/>
      <c r="D224" s="1648"/>
      <c r="E224" s="1648"/>
      <c r="F224" s="1648"/>
      <c r="G224" s="1648"/>
      <c r="H224" s="1648"/>
      <c r="I224" s="1648"/>
      <c r="J224" s="1648"/>
      <c r="K224" s="1648"/>
      <c r="L224" s="1648"/>
      <c r="M224" s="1648"/>
      <c r="N224" s="1648"/>
      <c r="O224" s="1649"/>
      <c r="P224" s="308"/>
      <c r="Q224" s="307"/>
      <c r="R224" s="1650"/>
      <c r="S224" s="1648"/>
      <c r="T224" s="1648"/>
      <c r="U224" s="1648"/>
      <c r="V224" s="1648"/>
      <c r="W224" s="1648"/>
      <c r="X224" s="1648"/>
      <c r="Y224" s="1648"/>
      <c r="Z224" s="1648"/>
      <c r="AA224" s="1648"/>
      <c r="AB224" s="1648"/>
      <c r="AC224" s="1648"/>
      <c r="AD224" s="1648"/>
      <c r="AE224" s="1648"/>
      <c r="AF224" s="1648"/>
      <c r="AG224" s="1648"/>
      <c r="AH224" s="1648"/>
      <c r="AI224" s="1648"/>
      <c r="AJ224" s="1651"/>
      <c r="AK224" s="1579"/>
      <c r="AL224" s="1580"/>
      <c r="AM224" s="1580"/>
      <c r="AN224" s="1580"/>
      <c r="AO224" s="1581"/>
      <c r="AP224" s="1582"/>
      <c r="AQ224" s="1580"/>
      <c r="AR224" s="1580"/>
      <c r="AS224" s="1580"/>
      <c r="AT224" s="1583"/>
      <c r="AU224" s="1584"/>
      <c r="AV224" s="1585"/>
      <c r="AW224" s="1586"/>
    </row>
    <row r="225" spans="1:49" ht="25.05" hidden="1" customHeight="1" x14ac:dyDescent="0.45">
      <c r="A225" s="1652">
        <f t="shared" si="3"/>
        <v>204</v>
      </c>
      <c r="B225" s="1361"/>
      <c r="C225" s="1650"/>
      <c r="D225" s="1648"/>
      <c r="E225" s="1648"/>
      <c r="F225" s="1648"/>
      <c r="G225" s="1648"/>
      <c r="H225" s="1648"/>
      <c r="I225" s="1648"/>
      <c r="J225" s="1648"/>
      <c r="K225" s="1648"/>
      <c r="L225" s="1648"/>
      <c r="M225" s="1648"/>
      <c r="N225" s="1648"/>
      <c r="O225" s="1649"/>
      <c r="P225" s="308"/>
      <c r="Q225" s="307"/>
      <c r="R225" s="1650"/>
      <c r="S225" s="1648"/>
      <c r="T225" s="1648"/>
      <c r="U225" s="1648"/>
      <c r="V225" s="1648"/>
      <c r="W225" s="1648"/>
      <c r="X225" s="1648"/>
      <c r="Y225" s="1648"/>
      <c r="Z225" s="1648"/>
      <c r="AA225" s="1648"/>
      <c r="AB225" s="1648"/>
      <c r="AC225" s="1648"/>
      <c r="AD225" s="1648"/>
      <c r="AE225" s="1648"/>
      <c r="AF225" s="1648"/>
      <c r="AG225" s="1648"/>
      <c r="AH225" s="1648"/>
      <c r="AI225" s="1648"/>
      <c r="AJ225" s="1651"/>
      <c r="AK225" s="1579"/>
      <c r="AL225" s="1580"/>
      <c r="AM225" s="1580"/>
      <c r="AN225" s="1580"/>
      <c r="AO225" s="1581"/>
      <c r="AP225" s="1582"/>
      <c r="AQ225" s="1580"/>
      <c r="AR225" s="1580"/>
      <c r="AS225" s="1580"/>
      <c r="AT225" s="1583"/>
      <c r="AU225" s="1584"/>
      <c r="AV225" s="1585"/>
      <c r="AW225" s="1586"/>
    </row>
    <row r="226" spans="1:49" ht="25.05" hidden="1" customHeight="1" x14ac:dyDescent="0.45">
      <c r="A226" s="1652">
        <f t="shared" si="3"/>
        <v>205</v>
      </c>
      <c r="B226" s="1361"/>
      <c r="C226" s="1650"/>
      <c r="D226" s="1648"/>
      <c r="E226" s="1648"/>
      <c r="F226" s="1648"/>
      <c r="G226" s="1648"/>
      <c r="H226" s="1648"/>
      <c r="I226" s="1648"/>
      <c r="J226" s="1648"/>
      <c r="K226" s="1648"/>
      <c r="L226" s="1648"/>
      <c r="M226" s="1648"/>
      <c r="N226" s="1648"/>
      <c r="O226" s="1649"/>
      <c r="P226" s="308"/>
      <c r="Q226" s="307"/>
      <c r="R226" s="1650"/>
      <c r="S226" s="1648"/>
      <c r="T226" s="1648"/>
      <c r="U226" s="1648"/>
      <c r="V226" s="1648"/>
      <c r="W226" s="1648"/>
      <c r="X226" s="1648"/>
      <c r="Y226" s="1648"/>
      <c r="Z226" s="1648"/>
      <c r="AA226" s="1648"/>
      <c r="AB226" s="1648"/>
      <c r="AC226" s="1648"/>
      <c r="AD226" s="1648"/>
      <c r="AE226" s="1648"/>
      <c r="AF226" s="1648"/>
      <c r="AG226" s="1648"/>
      <c r="AH226" s="1648"/>
      <c r="AI226" s="1648"/>
      <c r="AJ226" s="1651"/>
      <c r="AK226" s="1579"/>
      <c r="AL226" s="1580"/>
      <c r="AM226" s="1580"/>
      <c r="AN226" s="1580"/>
      <c r="AO226" s="1581"/>
      <c r="AP226" s="1582"/>
      <c r="AQ226" s="1580"/>
      <c r="AR226" s="1580"/>
      <c r="AS226" s="1580"/>
      <c r="AT226" s="1583"/>
      <c r="AU226" s="1584"/>
      <c r="AV226" s="1585"/>
      <c r="AW226" s="1586"/>
    </row>
    <row r="227" spans="1:49" ht="25.05" hidden="1" customHeight="1" x14ac:dyDescent="0.45">
      <c r="A227" s="1652">
        <f t="shared" si="3"/>
        <v>206</v>
      </c>
      <c r="B227" s="1361"/>
      <c r="C227" s="1650"/>
      <c r="D227" s="1648"/>
      <c r="E227" s="1648"/>
      <c r="F227" s="1648"/>
      <c r="G227" s="1648"/>
      <c r="H227" s="1648"/>
      <c r="I227" s="1648"/>
      <c r="J227" s="1648"/>
      <c r="K227" s="1648"/>
      <c r="L227" s="1648"/>
      <c r="M227" s="1648"/>
      <c r="N227" s="1648"/>
      <c r="O227" s="1649"/>
      <c r="P227" s="308"/>
      <c r="Q227" s="307"/>
      <c r="R227" s="1650"/>
      <c r="S227" s="1648"/>
      <c r="T227" s="1648"/>
      <c r="U227" s="1648"/>
      <c r="V227" s="1648"/>
      <c r="W227" s="1648"/>
      <c r="X227" s="1648"/>
      <c r="Y227" s="1648"/>
      <c r="Z227" s="1648"/>
      <c r="AA227" s="1648"/>
      <c r="AB227" s="1648"/>
      <c r="AC227" s="1648"/>
      <c r="AD227" s="1648"/>
      <c r="AE227" s="1648"/>
      <c r="AF227" s="1648"/>
      <c r="AG227" s="1648"/>
      <c r="AH227" s="1648"/>
      <c r="AI227" s="1648"/>
      <c r="AJ227" s="1651"/>
      <c r="AK227" s="1579"/>
      <c r="AL227" s="1580"/>
      <c r="AM227" s="1580"/>
      <c r="AN227" s="1580"/>
      <c r="AO227" s="1581"/>
      <c r="AP227" s="1582"/>
      <c r="AQ227" s="1580"/>
      <c r="AR227" s="1580"/>
      <c r="AS227" s="1580"/>
      <c r="AT227" s="1583"/>
      <c r="AU227" s="1584"/>
      <c r="AV227" s="1585"/>
      <c r="AW227" s="1586"/>
    </row>
    <row r="228" spans="1:49" ht="25.05" hidden="1" customHeight="1" x14ac:dyDescent="0.45">
      <c r="A228" s="1652">
        <f t="shared" si="3"/>
        <v>207</v>
      </c>
      <c r="B228" s="1361"/>
      <c r="C228" s="1650"/>
      <c r="D228" s="1648"/>
      <c r="E228" s="1648"/>
      <c r="F228" s="1648"/>
      <c r="G228" s="1648"/>
      <c r="H228" s="1648"/>
      <c r="I228" s="1648"/>
      <c r="J228" s="1648"/>
      <c r="K228" s="1648"/>
      <c r="L228" s="1648"/>
      <c r="M228" s="1648"/>
      <c r="N228" s="1648"/>
      <c r="O228" s="1649"/>
      <c r="P228" s="308"/>
      <c r="Q228" s="307"/>
      <c r="R228" s="1650"/>
      <c r="S228" s="1648"/>
      <c r="T228" s="1648"/>
      <c r="U228" s="1648"/>
      <c r="V228" s="1648"/>
      <c r="W228" s="1648"/>
      <c r="X228" s="1648"/>
      <c r="Y228" s="1648"/>
      <c r="Z228" s="1648"/>
      <c r="AA228" s="1648"/>
      <c r="AB228" s="1648"/>
      <c r="AC228" s="1648"/>
      <c r="AD228" s="1648"/>
      <c r="AE228" s="1648"/>
      <c r="AF228" s="1648"/>
      <c r="AG228" s="1648"/>
      <c r="AH228" s="1648"/>
      <c r="AI228" s="1648"/>
      <c r="AJ228" s="1651"/>
      <c r="AK228" s="1579"/>
      <c r="AL228" s="1580"/>
      <c r="AM228" s="1580"/>
      <c r="AN228" s="1580"/>
      <c r="AO228" s="1581"/>
      <c r="AP228" s="1582"/>
      <c r="AQ228" s="1580"/>
      <c r="AR228" s="1580"/>
      <c r="AS228" s="1580"/>
      <c r="AT228" s="1583"/>
      <c r="AU228" s="1584"/>
      <c r="AV228" s="1585"/>
      <c r="AW228" s="1586"/>
    </row>
    <row r="229" spans="1:49" ht="25.05" hidden="1" customHeight="1" x14ac:dyDescent="0.45">
      <c r="A229" s="1652">
        <f t="shared" si="3"/>
        <v>208</v>
      </c>
      <c r="B229" s="1361"/>
      <c r="C229" s="1650"/>
      <c r="D229" s="1648"/>
      <c r="E229" s="1648"/>
      <c r="F229" s="1648"/>
      <c r="G229" s="1648"/>
      <c r="H229" s="1648"/>
      <c r="I229" s="1648"/>
      <c r="J229" s="1648"/>
      <c r="K229" s="1648"/>
      <c r="L229" s="1648"/>
      <c r="M229" s="1648"/>
      <c r="N229" s="1648"/>
      <c r="O229" s="1649"/>
      <c r="P229" s="308"/>
      <c r="Q229" s="307"/>
      <c r="R229" s="1650"/>
      <c r="S229" s="1648"/>
      <c r="T229" s="1648"/>
      <c r="U229" s="1648"/>
      <c r="V229" s="1648"/>
      <c r="W229" s="1648"/>
      <c r="X229" s="1648"/>
      <c r="Y229" s="1648"/>
      <c r="Z229" s="1648"/>
      <c r="AA229" s="1648"/>
      <c r="AB229" s="1648"/>
      <c r="AC229" s="1648"/>
      <c r="AD229" s="1648"/>
      <c r="AE229" s="1648"/>
      <c r="AF229" s="1648"/>
      <c r="AG229" s="1648"/>
      <c r="AH229" s="1648"/>
      <c r="AI229" s="1648"/>
      <c r="AJ229" s="1651"/>
      <c r="AK229" s="1579"/>
      <c r="AL229" s="1580"/>
      <c r="AM229" s="1580"/>
      <c r="AN229" s="1580"/>
      <c r="AO229" s="1581"/>
      <c r="AP229" s="1582"/>
      <c r="AQ229" s="1580"/>
      <c r="AR229" s="1580"/>
      <c r="AS229" s="1580"/>
      <c r="AT229" s="1583"/>
      <c r="AU229" s="1584"/>
      <c r="AV229" s="1585"/>
      <c r="AW229" s="1586"/>
    </row>
    <row r="230" spans="1:49" ht="25.05" hidden="1" customHeight="1" x14ac:dyDescent="0.45">
      <c r="A230" s="1652">
        <f t="shared" si="3"/>
        <v>209</v>
      </c>
      <c r="B230" s="1361"/>
      <c r="C230" s="1650"/>
      <c r="D230" s="1648"/>
      <c r="E230" s="1648"/>
      <c r="F230" s="1648"/>
      <c r="G230" s="1648"/>
      <c r="H230" s="1648"/>
      <c r="I230" s="1648"/>
      <c r="J230" s="1648"/>
      <c r="K230" s="1648"/>
      <c r="L230" s="1648"/>
      <c r="M230" s="1648"/>
      <c r="N230" s="1648"/>
      <c r="O230" s="1649"/>
      <c r="P230" s="308"/>
      <c r="Q230" s="307"/>
      <c r="R230" s="1650"/>
      <c r="S230" s="1648"/>
      <c r="T230" s="1648"/>
      <c r="U230" s="1648"/>
      <c r="V230" s="1648"/>
      <c r="W230" s="1648"/>
      <c r="X230" s="1648"/>
      <c r="Y230" s="1648"/>
      <c r="Z230" s="1648"/>
      <c r="AA230" s="1648"/>
      <c r="AB230" s="1648"/>
      <c r="AC230" s="1648"/>
      <c r="AD230" s="1648"/>
      <c r="AE230" s="1648"/>
      <c r="AF230" s="1648"/>
      <c r="AG230" s="1648"/>
      <c r="AH230" s="1648"/>
      <c r="AI230" s="1648"/>
      <c r="AJ230" s="1651"/>
      <c r="AK230" s="1579"/>
      <c r="AL230" s="1580"/>
      <c r="AM230" s="1580"/>
      <c r="AN230" s="1580"/>
      <c r="AO230" s="1581"/>
      <c r="AP230" s="1582"/>
      <c r="AQ230" s="1580"/>
      <c r="AR230" s="1580"/>
      <c r="AS230" s="1580"/>
      <c r="AT230" s="1583"/>
      <c r="AU230" s="1584"/>
      <c r="AV230" s="1585"/>
      <c r="AW230" s="1586"/>
    </row>
    <row r="231" spans="1:49" ht="25.05" hidden="1" customHeight="1" x14ac:dyDescent="0.45">
      <c r="A231" s="1652">
        <f t="shared" si="3"/>
        <v>210</v>
      </c>
      <c r="B231" s="1361"/>
      <c r="C231" s="1650"/>
      <c r="D231" s="1648"/>
      <c r="E231" s="1648"/>
      <c r="F231" s="1648"/>
      <c r="G231" s="1648"/>
      <c r="H231" s="1648"/>
      <c r="I231" s="1648"/>
      <c r="J231" s="1648"/>
      <c r="K231" s="1648"/>
      <c r="L231" s="1648"/>
      <c r="M231" s="1648"/>
      <c r="N231" s="1648"/>
      <c r="O231" s="1649"/>
      <c r="P231" s="308"/>
      <c r="Q231" s="307"/>
      <c r="R231" s="1650"/>
      <c r="S231" s="1648"/>
      <c r="T231" s="1648"/>
      <c r="U231" s="1648"/>
      <c r="V231" s="1648"/>
      <c r="W231" s="1648"/>
      <c r="X231" s="1648"/>
      <c r="Y231" s="1648"/>
      <c r="Z231" s="1648"/>
      <c r="AA231" s="1648"/>
      <c r="AB231" s="1648"/>
      <c r="AC231" s="1648"/>
      <c r="AD231" s="1648"/>
      <c r="AE231" s="1648"/>
      <c r="AF231" s="1648"/>
      <c r="AG231" s="1648"/>
      <c r="AH231" s="1648"/>
      <c r="AI231" s="1648"/>
      <c r="AJ231" s="1651"/>
      <c r="AK231" s="1579"/>
      <c r="AL231" s="1580"/>
      <c r="AM231" s="1580"/>
      <c r="AN231" s="1580"/>
      <c r="AO231" s="1581"/>
      <c r="AP231" s="1582"/>
      <c r="AQ231" s="1580"/>
      <c r="AR231" s="1580"/>
      <c r="AS231" s="1580"/>
      <c r="AT231" s="1583"/>
      <c r="AU231" s="1584"/>
      <c r="AV231" s="1585"/>
      <c r="AW231" s="1586"/>
    </row>
    <row r="232" spans="1:49" ht="25.05" hidden="1" customHeight="1" x14ac:dyDescent="0.45">
      <c r="A232" s="1652">
        <f t="shared" si="3"/>
        <v>211</v>
      </c>
      <c r="B232" s="1361"/>
      <c r="C232" s="1650"/>
      <c r="D232" s="1648"/>
      <c r="E232" s="1648"/>
      <c r="F232" s="1648"/>
      <c r="G232" s="1648"/>
      <c r="H232" s="1648"/>
      <c r="I232" s="1648"/>
      <c r="J232" s="1648"/>
      <c r="K232" s="1648"/>
      <c r="L232" s="1648"/>
      <c r="M232" s="1648"/>
      <c r="N232" s="1648"/>
      <c r="O232" s="1649"/>
      <c r="P232" s="308"/>
      <c r="Q232" s="307"/>
      <c r="R232" s="1650"/>
      <c r="S232" s="1648"/>
      <c r="T232" s="1648"/>
      <c r="U232" s="1648"/>
      <c r="V232" s="1648"/>
      <c r="W232" s="1648"/>
      <c r="X232" s="1648"/>
      <c r="Y232" s="1648"/>
      <c r="Z232" s="1648"/>
      <c r="AA232" s="1648"/>
      <c r="AB232" s="1648"/>
      <c r="AC232" s="1648"/>
      <c r="AD232" s="1648"/>
      <c r="AE232" s="1648"/>
      <c r="AF232" s="1648"/>
      <c r="AG232" s="1648"/>
      <c r="AH232" s="1648"/>
      <c r="AI232" s="1648"/>
      <c r="AJ232" s="1651"/>
      <c r="AK232" s="1579"/>
      <c r="AL232" s="1580"/>
      <c r="AM232" s="1580"/>
      <c r="AN232" s="1580"/>
      <c r="AO232" s="1581"/>
      <c r="AP232" s="1582"/>
      <c r="AQ232" s="1580"/>
      <c r="AR232" s="1580"/>
      <c r="AS232" s="1580"/>
      <c r="AT232" s="1583"/>
      <c r="AU232" s="1584"/>
      <c r="AV232" s="1585"/>
      <c r="AW232" s="1586"/>
    </row>
    <row r="233" spans="1:49" ht="25.05" hidden="1" customHeight="1" x14ac:dyDescent="0.45">
      <c r="A233" s="1652">
        <f t="shared" si="3"/>
        <v>212</v>
      </c>
      <c r="B233" s="1361"/>
      <c r="C233" s="1650"/>
      <c r="D233" s="1648"/>
      <c r="E233" s="1648"/>
      <c r="F233" s="1648"/>
      <c r="G233" s="1648"/>
      <c r="H233" s="1648"/>
      <c r="I233" s="1648"/>
      <c r="J233" s="1648"/>
      <c r="K233" s="1648"/>
      <c r="L233" s="1648"/>
      <c r="M233" s="1648"/>
      <c r="N233" s="1648"/>
      <c r="O233" s="1649"/>
      <c r="P233" s="308"/>
      <c r="Q233" s="307"/>
      <c r="R233" s="1650"/>
      <c r="S233" s="1648"/>
      <c r="T233" s="1648"/>
      <c r="U233" s="1648"/>
      <c r="V233" s="1648"/>
      <c r="W233" s="1648"/>
      <c r="X233" s="1648"/>
      <c r="Y233" s="1648"/>
      <c r="Z233" s="1648"/>
      <c r="AA233" s="1648"/>
      <c r="AB233" s="1648"/>
      <c r="AC233" s="1648"/>
      <c r="AD233" s="1648"/>
      <c r="AE233" s="1648"/>
      <c r="AF233" s="1648"/>
      <c r="AG233" s="1648"/>
      <c r="AH233" s="1648"/>
      <c r="AI233" s="1648"/>
      <c r="AJ233" s="1651"/>
      <c r="AK233" s="1579"/>
      <c r="AL233" s="1580"/>
      <c r="AM233" s="1580"/>
      <c r="AN233" s="1580"/>
      <c r="AO233" s="1581"/>
      <c r="AP233" s="1582"/>
      <c r="AQ233" s="1580"/>
      <c r="AR233" s="1580"/>
      <c r="AS233" s="1580"/>
      <c r="AT233" s="1583"/>
      <c r="AU233" s="1584"/>
      <c r="AV233" s="1585"/>
      <c r="AW233" s="1586"/>
    </row>
    <row r="234" spans="1:49" ht="25.05" hidden="1" customHeight="1" x14ac:dyDescent="0.45">
      <c r="A234" s="1652">
        <f t="shared" si="3"/>
        <v>213</v>
      </c>
      <c r="B234" s="1361"/>
      <c r="C234" s="1650"/>
      <c r="D234" s="1648"/>
      <c r="E234" s="1648"/>
      <c r="F234" s="1648"/>
      <c r="G234" s="1648"/>
      <c r="H234" s="1648"/>
      <c r="I234" s="1648"/>
      <c r="J234" s="1648"/>
      <c r="K234" s="1648"/>
      <c r="L234" s="1648"/>
      <c r="M234" s="1648"/>
      <c r="N234" s="1648"/>
      <c r="O234" s="1649"/>
      <c r="P234" s="308"/>
      <c r="Q234" s="307"/>
      <c r="R234" s="1650"/>
      <c r="S234" s="1648"/>
      <c r="T234" s="1648"/>
      <c r="U234" s="1648"/>
      <c r="V234" s="1648"/>
      <c r="W234" s="1648"/>
      <c r="X234" s="1648"/>
      <c r="Y234" s="1648"/>
      <c r="Z234" s="1648"/>
      <c r="AA234" s="1648"/>
      <c r="AB234" s="1648"/>
      <c r="AC234" s="1648"/>
      <c r="AD234" s="1648"/>
      <c r="AE234" s="1648"/>
      <c r="AF234" s="1648"/>
      <c r="AG234" s="1648"/>
      <c r="AH234" s="1648"/>
      <c r="AI234" s="1648"/>
      <c r="AJ234" s="1651"/>
      <c r="AK234" s="1579"/>
      <c r="AL234" s="1580"/>
      <c r="AM234" s="1580"/>
      <c r="AN234" s="1580"/>
      <c r="AO234" s="1581"/>
      <c r="AP234" s="1582"/>
      <c r="AQ234" s="1580"/>
      <c r="AR234" s="1580"/>
      <c r="AS234" s="1580"/>
      <c r="AT234" s="1583"/>
      <c r="AU234" s="1584"/>
      <c r="AV234" s="1585"/>
      <c r="AW234" s="1586"/>
    </row>
    <row r="235" spans="1:49" ht="25.05" hidden="1" customHeight="1" x14ac:dyDescent="0.45">
      <c r="A235" s="1652">
        <f t="shared" si="3"/>
        <v>214</v>
      </c>
      <c r="B235" s="1361"/>
      <c r="C235" s="1650"/>
      <c r="D235" s="1648"/>
      <c r="E235" s="1648"/>
      <c r="F235" s="1648"/>
      <c r="G235" s="1648"/>
      <c r="H235" s="1648"/>
      <c r="I235" s="1648"/>
      <c r="J235" s="1648"/>
      <c r="K235" s="1648"/>
      <c r="L235" s="1648"/>
      <c r="M235" s="1648"/>
      <c r="N235" s="1648"/>
      <c r="O235" s="1649"/>
      <c r="P235" s="308"/>
      <c r="Q235" s="307"/>
      <c r="R235" s="1650"/>
      <c r="S235" s="1648"/>
      <c r="T235" s="1648"/>
      <c r="U235" s="1648"/>
      <c r="V235" s="1648"/>
      <c r="W235" s="1648"/>
      <c r="X235" s="1648"/>
      <c r="Y235" s="1648"/>
      <c r="Z235" s="1648"/>
      <c r="AA235" s="1648"/>
      <c r="AB235" s="1648"/>
      <c r="AC235" s="1648"/>
      <c r="AD235" s="1648"/>
      <c r="AE235" s="1648"/>
      <c r="AF235" s="1648"/>
      <c r="AG235" s="1648"/>
      <c r="AH235" s="1648"/>
      <c r="AI235" s="1648"/>
      <c r="AJ235" s="1651"/>
      <c r="AK235" s="1579"/>
      <c r="AL235" s="1580"/>
      <c r="AM235" s="1580"/>
      <c r="AN235" s="1580"/>
      <c r="AO235" s="1581"/>
      <c r="AP235" s="1582"/>
      <c r="AQ235" s="1580"/>
      <c r="AR235" s="1580"/>
      <c r="AS235" s="1580"/>
      <c r="AT235" s="1583"/>
      <c r="AU235" s="1584"/>
      <c r="AV235" s="1585"/>
      <c r="AW235" s="1586"/>
    </row>
    <row r="236" spans="1:49" ht="25.05" hidden="1" customHeight="1" x14ac:dyDescent="0.45">
      <c r="A236" s="1652">
        <f t="shared" si="3"/>
        <v>215</v>
      </c>
      <c r="B236" s="1361"/>
      <c r="C236" s="1650"/>
      <c r="D236" s="1648"/>
      <c r="E236" s="1648"/>
      <c r="F236" s="1648"/>
      <c r="G236" s="1648"/>
      <c r="H236" s="1648"/>
      <c r="I236" s="1648"/>
      <c r="J236" s="1648"/>
      <c r="K236" s="1648"/>
      <c r="L236" s="1648"/>
      <c r="M236" s="1648"/>
      <c r="N236" s="1648"/>
      <c r="O236" s="1649"/>
      <c r="P236" s="308"/>
      <c r="Q236" s="307"/>
      <c r="R236" s="1650"/>
      <c r="S236" s="1648"/>
      <c r="T236" s="1648"/>
      <c r="U236" s="1648"/>
      <c r="V236" s="1648"/>
      <c r="W236" s="1648"/>
      <c r="X236" s="1648"/>
      <c r="Y236" s="1648"/>
      <c r="Z236" s="1648"/>
      <c r="AA236" s="1648"/>
      <c r="AB236" s="1648"/>
      <c r="AC236" s="1648"/>
      <c r="AD236" s="1648"/>
      <c r="AE236" s="1648"/>
      <c r="AF236" s="1648"/>
      <c r="AG236" s="1648"/>
      <c r="AH236" s="1648"/>
      <c r="AI236" s="1648"/>
      <c r="AJ236" s="1651"/>
      <c r="AK236" s="1579"/>
      <c r="AL236" s="1580"/>
      <c r="AM236" s="1580"/>
      <c r="AN236" s="1580"/>
      <c r="AO236" s="1581"/>
      <c r="AP236" s="1582"/>
      <c r="AQ236" s="1580"/>
      <c r="AR236" s="1580"/>
      <c r="AS236" s="1580"/>
      <c r="AT236" s="1583"/>
      <c r="AU236" s="1584"/>
      <c r="AV236" s="1585"/>
      <c r="AW236" s="1586"/>
    </row>
    <row r="237" spans="1:49" ht="25.05" hidden="1" customHeight="1" x14ac:dyDescent="0.45">
      <c r="A237" s="1652">
        <f t="shared" si="3"/>
        <v>216</v>
      </c>
      <c r="B237" s="1361"/>
      <c r="C237" s="1650"/>
      <c r="D237" s="1648"/>
      <c r="E237" s="1648"/>
      <c r="F237" s="1648"/>
      <c r="G237" s="1648"/>
      <c r="H237" s="1648"/>
      <c r="I237" s="1648"/>
      <c r="J237" s="1648"/>
      <c r="K237" s="1648"/>
      <c r="L237" s="1648"/>
      <c r="M237" s="1648"/>
      <c r="N237" s="1648"/>
      <c r="O237" s="1649"/>
      <c r="P237" s="308"/>
      <c r="Q237" s="307"/>
      <c r="R237" s="1650"/>
      <c r="S237" s="1648"/>
      <c r="T237" s="1648"/>
      <c r="U237" s="1648"/>
      <c r="V237" s="1648"/>
      <c r="W237" s="1648"/>
      <c r="X237" s="1648"/>
      <c r="Y237" s="1648"/>
      <c r="Z237" s="1648"/>
      <c r="AA237" s="1648"/>
      <c r="AB237" s="1648"/>
      <c r="AC237" s="1648"/>
      <c r="AD237" s="1648"/>
      <c r="AE237" s="1648"/>
      <c r="AF237" s="1648"/>
      <c r="AG237" s="1648"/>
      <c r="AH237" s="1648"/>
      <c r="AI237" s="1648"/>
      <c r="AJ237" s="1651"/>
      <c r="AK237" s="1579"/>
      <c r="AL237" s="1580"/>
      <c r="AM237" s="1580"/>
      <c r="AN237" s="1580"/>
      <c r="AO237" s="1581"/>
      <c r="AP237" s="1582"/>
      <c r="AQ237" s="1580"/>
      <c r="AR237" s="1580"/>
      <c r="AS237" s="1580"/>
      <c r="AT237" s="1583"/>
      <c r="AU237" s="1584"/>
      <c r="AV237" s="1585"/>
      <c r="AW237" s="1586"/>
    </row>
    <row r="238" spans="1:49" ht="25.05" hidden="1" customHeight="1" x14ac:dyDescent="0.45">
      <c r="A238" s="1652">
        <f t="shared" si="3"/>
        <v>217</v>
      </c>
      <c r="B238" s="1361"/>
      <c r="C238" s="1650"/>
      <c r="D238" s="1648"/>
      <c r="E238" s="1648"/>
      <c r="F238" s="1648"/>
      <c r="G238" s="1648"/>
      <c r="H238" s="1648"/>
      <c r="I238" s="1648"/>
      <c r="J238" s="1648"/>
      <c r="K238" s="1648"/>
      <c r="L238" s="1648"/>
      <c r="M238" s="1648"/>
      <c r="N238" s="1648"/>
      <c r="O238" s="1649"/>
      <c r="P238" s="308"/>
      <c r="Q238" s="307"/>
      <c r="R238" s="1650"/>
      <c r="S238" s="1648"/>
      <c r="T238" s="1648"/>
      <c r="U238" s="1648"/>
      <c r="V238" s="1648"/>
      <c r="W238" s="1648"/>
      <c r="X238" s="1648"/>
      <c r="Y238" s="1648"/>
      <c r="Z238" s="1648"/>
      <c r="AA238" s="1648"/>
      <c r="AB238" s="1648"/>
      <c r="AC238" s="1648"/>
      <c r="AD238" s="1648"/>
      <c r="AE238" s="1648"/>
      <c r="AF238" s="1648"/>
      <c r="AG238" s="1648"/>
      <c r="AH238" s="1648"/>
      <c r="AI238" s="1648"/>
      <c r="AJ238" s="1651"/>
      <c r="AK238" s="1579"/>
      <c r="AL238" s="1580"/>
      <c r="AM238" s="1580"/>
      <c r="AN238" s="1580"/>
      <c r="AO238" s="1581"/>
      <c r="AP238" s="1582"/>
      <c r="AQ238" s="1580"/>
      <c r="AR238" s="1580"/>
      <c r="AS238" s="1580"/>
      <c r="AT238" s="1583"/>
      <c r="AU238" s="1584"/>
      <c r="AV238" s="1585"/>
      <c r="AW238" s="1586"/>
    </row>
    <row r="239" spans="1:49" ht="25.05" hidden="1" customHeight="1" x14ac:dyDescent="0.45">
      <c r="A239" s="1652">
        <f t="shared" si="3"/>
        <v>218</v>
      </c>
      <c r="B239" s="1361"/>
      <c r="C239" s="1650"/>
      <c r="D239" s="1648"/>
      <c r="E239" s="1648"/>
      <c r="F239" s="1648"/>
      <c r="G239" s="1648"/>
      <c r="H239" s="1648"/>
      <c r="I239" s="1648"/>
      <c r="J239" s="1648"/>
      <c r="K239" s="1648"/>
      <c r="L239" s="1648"/>
      <c r="M239" s="1648"/>
      <c r="N239" s="1648"/>
      <c r="O239" s="1649"/>
      <c r="P239" s="308"/>
      <c r="Q239" s="307"/>
      <c r="R239" s="1650"/>
      <c r="S239" s="1648"/>
      <c r="T239" s="1648"/>
      <c r="U239" s="1648"/>
      <c r="V239" s="1648"/>
      <c r="W239" s="1648"/>
      <c r="X239" s="1648"/>
      <c r="Y239" s="1648"/>
      <c r="Z239" s="1648"/>
      <c r="AA239" s="1648"/>
      <c r="AB239" s="1648"/>
      <c r="AC239" s="1648"/>
      <c r="AD239" s="1648"/>
      <c r="AE239" s="1648"/>
      <c r="AF239" s="1648"/>
      <c r="AG239" s="1648"/>
      <c r="AH239" s="1648"/>
      <c r="AI239" s="1648"/>
      <c r="AJ239" s="1651"/>
      <c r="AK239" s="1579"/>
      <c r="AL239" s="1580"/>
      <c r="AM239" s="1580"/>
      <c r="AN239" s="1580"/>
      <c r="AO239" s="1581"/>
      <c r="AP239" s="1582"/>
      <c r="AQ239" s="1580"/>
      <c r="AR239" s="1580"/>
      <c r="AS239" s="1580"/>
      <c r="AT239" s="1583"/>
      <c r="AU239" s="1584"/>
      <c r="AV239" s="1585"/>
      <c r="AW239" s="1586"/>
    </row>
    <row r="240" spans="1:49" ht="25.05" hidden="1" customHeight="1" x14ac:dyDescent="0.45">
      <c r="A240" s="1652">
        <f t="shared" si="3"/>
        <v>219</v>
      </c>
      <c r="B240" s="1361"/>
      <c r="C240" s="1650"/>
      <c r="D240" s="1648"/>
      <c r="E240" s="1648"/>
      <c r="F240" s="1648"/>
      <c r="G240" s="1648"/>
      <c r="H240" s="1648"/>
      <c r="I240" s="1648"/>
      <c r="J240" s="1648"/>
      <c r="K240" s="1648"/>
      <c r="L240" s="1648"/>
      <c r="M240" s="1648"/>
      <c r="N240" s="1648"/>
      <c r="O240" s="1649"/>
      <c r="P240" s="308"/>
      <c r="Q240" s="307"/>
      <c r="R240" s="1650"/>
      <c r="S240" s="1648"/>
      <c r="T240" s="1648"/>
      <c r="U240" s="1648"/>
      <c r="V240" s="1648"/>
      <c r="W240" s="1648"/>
      <c r="X240" s="1648"/>
      <c r="Y240" s="1648"/>
      <c r="Z240" s="1648"/>
      <c r="AA240" s="1648"/>
      <c r="AB240" s="1648"/>
      <c r="AC240" s="1648"/>
      <c r="AD240" s="1648"/>
      <c r="AE240" s="1648"/>
      <c r="AF240" s="1648"/>
      <c r="AG240" s="1648"/>
      <c r="AH240" s="1648"/>
      <c r="AI240" s="1648"/>
      <c r="AJ240" s="1651"/>
      <c r="AK240" s="1579"/>
      <c r="AL240" s="1580"/>
      <c r="AM240" s="1580"/>
      <c r="AN240" s="1580"/>
      <c r="AO240" s="1581"/>
      <c r="AP240" s="1582"/>
      <c r="AQ240" s="1580"/>
      <c r="AR240" s="1580"/>
      <c r="AS240" s="1580"/>
      <c r="AT240" s="1583"/>
      <c r="AU240" s="1584"/>
      <c r="AV240" s="1585"/>
      <c r="AW240" s="1586"/>
    </row>
    <row r="241" spans="1:49" ht="25.05" hidden="1" customHeight="1" x14ac:dyDescent="0.45">
      <c r="A241" s="1652">
        <f t="shared" si="3"/>
        <v>220</v>
      </c>
      <c r="B241" s="1361"/>
      <c r="C241" s="1650"/>
      <c r="D241" s="1648"/>
      <c r="E241" s="1648"/>
      <c r="F241" s="1648"/>
      <c r="G241" s="1648"/>
      <c r="H241" s="1648"/>
      <c r="I241" s="1648"/>
      <c r="J241" s="1648"/>
      <c r="K241" s="1648"/>
      <c r="L241" s="1648"/>
      <c r="M241" s="1648"/>
      <c r="N241" s="1648"/>
      <c r="O241" s="1649"/>
      <c r="P241" s="308"/>
      <c r="Q241" s="307"/>
      <c r="R241" s="1650"/>
      <c r="S241" s="1648"/>
      <c r="T241" s="1648"/>
      <c r="U241" s="1648"/>
      <c r="V241" s="1648"/>
      <c r="W241" s="1648"/>
      <c r="X241" s="1648"/>
      <c r="Y241" s="1648"/>
      <c r="Z241" s="1648"/>
      <c r="AA241" s="1648"/>
      <c r="AB241" s="1648"/>
      <c r="AC241" s="1648"/>
      <c r="AD241" s="1648"/>
      <c r="AE241" s="1648"/>
      <c r="AF241" s="1648"/>
      <c r="AG241" s="1648"/>
      <c r="AH241" s="1648"/>
      <c r="AI241" s="1648"/>
      <c r="AJ241" s="1651"/>
      <c r="AK241" s="1579"/>
      <c r="AL241" s="1580"/>
      <c r="AM241" s="1580"/>
      <c r="AN241" s="1580"/>
      <c r="AO241" s="1581"/>
      <c r="AP241" s="1582"/>
      <c r="AQ241" s="1580"/>
      <c r="AR241" s="1580"/>
      <c r="AS241" s="1580"/>
      <c r="AT241" s="1583"/>
      <c r="AU241" s="1584"/>
      <c r="AV241" s="1585"/>
      <c r="AW241" s="1586"/>
    </row>
    <row r="242" spans="1:49" ht="25.05" hidden="1" customHeight="1" x14ac:dyDescent="0.45">
      <c r="A242" s="1652">
        <f t="shared" si="3"/>
        <v>221</v>
      </c>
      <c r="B242" s="1361"/>
      <c r="C242" s="1650"/>
      <c r="D242" s="1648"/>
      <c r="E242" s="1648"/>
      <c r="F242" s="1648"/>
      <c r="G242" s="1648"/>
      <c r="H242" s="1648"/>
      <c r="I242" s="1648"/>
      <c r="J242" s="1648"/>
      <c r="K242" s="1648"/>
      <c r="L242" s="1648"/>
      <c r="M242" s="1648"/>
      <c r="N242" s="1648"/>
      <c r="O242" s="1649"/>
      <c r="P242" s="308"/>
      <c r="Q242" s="307"/>
      <c r="R242" s="1650"/>
      <c r="S242" s="1648"/>
      <c r="T242" s="1648"/>
      <c r="U242" s="1648"/>
      <c r="V242" s="1648"/>
      <c r="W242" s="1648"/>
      <c r="X242" s="1648"/>
      <c r="Y242" s="1648"/>
      <c r="Z242" s="1648"/>
      <c r="AA242" s="1648"/>
      <c r="AB242" s="1648"/>
      <c r="AC242" s="1648"/>
      <c r="AD242" s="1648"/>
      <c r="AE242" s="1648"/>
      <c r="AF242" s="1648"/>
      <c r="AG242" s="1648"/>
      <c r="AH242" s="1648"/>
      <c r="AI242" s="1648"/>
      <c r="AJ242" s="1651"/>
      <c r="AK242" s="1579"/>
      <c r="AL242" s="1580"/>
      <c r="AM242" s="1580"/>
      <c r="AN242" s="1580"/>
      <c r="AO242" s="1581"/>
      <c r="AP242" s="1582"/>
      <c r="AQ242" s="1580"/>
      <c r="AR242" s="1580"/>
      <c r="AS242" s="1580"/>
      <c r="AT242" s="1583"/>
      <c r="AU242" s="1584"/>
      <c r="AV242" s="1585"/>
      <c r="AW242" s="1586"/>
    </row>
    <row r="243" spans="1:49" ht="25.05" hidden="1" customHeight="1" x14ac:dyDescent="0.45">
      <c r="A243" s="1652">
        <f t="shared" si="3"/>
        <v>222</v>
      </c>
      <c r="B243" s="1361"/>
      <c r="C243" s="1650"/>
      <c r="D243" s="1648"/>
      <c r="E243" s="1648"/>
      <c r="F243" s="1648"/>
      <c r="G243" s="1648"/>
      <c r="H243" s="1648"/>
      <c r="I243" s="1648"/>
      <c r="J243" s="1648"/>
      <c r="K243" s="1648"/>
      <c r="L243" s="1648"/>
      <c r="M243" s="1648"/>
      <c r="N243" s="1648"/>
      <c r="O243" s="1649"/>
      <c r="P243" s="308"/>
      <c r="Q243" s="307"/>
      <c r="R243" s="1650"/>
      <c r="S243" s="1648"/>
      <c r="T243" s="1648"/>
      <c r="U243" s="1648"/>
      <c r="V243" s="1648"/>
      <c r="W243" s="1648"/>
      <c r="X243" s="1648"/>
      <c r="Y243" s="1648"/>
      <c r="Z243" s="1648"/>
      <c r="AA243" s="1648"/>
      <c r="AB243" s="1648"/>
      <c r="AC243" s="1648"/>
      <c r="AD243" s="1648"/>
      <c r="AE243" s="1648"/>
      <c r="AF243" s="1648"/>
      <c r="AG243" s="1648"/>
      <c r="AH243" s="1648"/>
      <c r="AI243" s="1648"/>
      <c r="AJ243" s="1651"/>
      <c r="AK243" s="1579"/>
      <c r="AL243" s="1580"/>
      <c r="AM243" s="1580"/>
      <c r="AN243" s="1580"/>
      <c r="AO243" s="1581"/>
      <c r="AP243" s="1582"/>
      <c r="AQ243" s="1580"/>
      <c r="AR243" s="1580"/>
      <c r="AS243" s="1580"/>
      <c r="AT243" s="1583"/>
      <c r="AU243" s="1584"/>
      <c r="AV243" s="1585"/>
      <c r="AW243" s="1586"/>
    </row>
    <row r="244" spans="1:49" ht="25.05" hidden="1" customHeight="1" x14ac:dyDescent="0.45">
      <c r="A244" s="1652">
        <f t="shared" si="3"/>
        <v>223</v>
      </c>
      <c r="B244" s="1361"/>
      <c r="C244" s="1650"/>
      <c r="D244" s="1648"/>
      <c r="E244" s="1648"/>
      <c r="F244" s="1648"/>
      <c r="G244" s="1648"/>
      <c r="H244" s="1648"/>
      <c r="I244" s="1648"/>
      <c r="J244" s="1648"/>
      <c r="K244" s="1648"/>
      <c r="L244" s="1648"/>
      <c r="M244" s="1648"/>
      <c r="N244" s="1648"/>
      <c r="O244" s="1649"/>
      <c r="P244" s="308"/>
      <c r="Q244" s="307"/>
      <c r="R244" s="1650"/>
      <c r="S244" s="1648"/>
      <c r="T244" s="1648"/>
      <c r="U244" s="1648"/>
      <c r="V244" s="1648"/>
      <c r="W244" s="1648"/>
      <c r="X244" s="1648"/>
      <c r="Y244" s="1648"/>
      <c r="Z244" s="1648"/>
      <c r="AA244" s="1648"/>
      <c r="AB244" s="1648"/>
      <c r="AC244" s="1648"/>
      <c r="AD244" s="1648"/>
      <c r="AE244" s="1648"/>
      <c r="AF244" s="1648"/>
      <c r="AG244" s="1648"/>
      <c r="AH244" s="1648"/>
      <c r="AI244" s="1648"/>
      <c r="AJ244" s="1651"/>
      <c r="AK244" s="1579"/>
      <c r="AL244" s="1580"/>
      <c r="AM244" s="1580"/>
      <c r="AN244" s="1580"/>
      <c r="AO244" s="1581"/>
      <c r="AP244" s="1582"/>
      <c r="AQ244" s="1580"/>
      <c r="AR244" s="1580"/>
      <c r="AS244" s="1580"/>
      <c r="AT244" s="1583"/>
      <c r="AU244" s="1584"/>
      <c r="AV244" s="1585"/>
      <c r="AW244" s="1586"/>
    </row>
    <row r="245" spans="1:49" ht="25.05" hidden="1" customHeight="1" x14ac:dyDescent="0.45">
      <c r="A245" s="1652">
        <f t="shared" si="3"/>
        <v>224</v>
      </c>
      <c r="B245" s="1361"/>
      <c r="C245" s="1650"/>
      <c r="D245" s="1648"/>
      <c r="E245" s="1648"/>
      <c r="F245" s="1648"/>
      <c r="G245" s="1648"/>
      <c r="H245" s="1648"/>
      <c r="I245" s="1648"/>
      <c r="J245" s="1648"/>
      <c r="K245" s="1648"/>
      <c r="L245" s="1648"/>
      <c r="M245" s="1648"/>
      <c r="N245" s="1648"/>
      <c r="O245" s="1649"/>
      <c r="P245" s="308"/>
      <c r="Q245" s="307"/>
      <c r="R245" s="1650"/>
      <c r="S245" s="1648"/>
      <c r="T245" s="1648"/>
      <c r="U245" s="1648"/>
      <c r="V245" s="1648"/>
      <c r="W245" s="1648"/>
      <c r="X245" s="1648"/>
      <c r="Y245" s="1648"/>
      <c r="Z245" s="1648"/>
      <c r="AA245" s="1648"/>
      <c r="AB245" s="1648"/>
      <c r="AC245" s="1648"/>
      <c r="AD245" s="1648"/>
      <c r="AE245" s="1648"/>
      <c r="AF245" s="1648"/>
      <c r="AG245" s="1648"/>
      <c r="AH245" s="1648"/>
      <c r="AI245" s="1648"/>
      <c r="AJ245" s="1651"/>
      <c r="AK245" s="1579"/>
      <c r="AL245" s="1580"/>
      <c r="AM245" s="1580"/>
      <c r="AN245" s="1580"/>
      <c r="AO245" s="1581"/>
      <c r="AP245" s="1582"/>
      <c r="AQ245" s="1580"/>
      <c r="AR245" s="1580"/>
      <c r="AS245" s="1580"/>
      <c r="AT245" s="1583"/>
      <c r="AU245" s="1584"/>
      <c r="AV245" s="1585"/>
      <c r="AW245" s="1586"/>
    </row>
    <row r="246" spans="1:49" ht="25.05" hidden="1" customHeight="1" x14ac:dyDescent="0.45">
      <c r="A246" s="1652">
        <f t="shared" si="3"/>
        <v>225</v>
      </c>
      <c r="B246" s="1361"/>
      <c r="C246" s="1650"/>
      <c r="D246" s="1648"/>
      <c r="E246" s="1648"/>
      <c r="F246" s="1648"/>
      <c r="G246" s="1648"/>
      <c r="H246" s="1648"/>
      <c r="I246" s="1648"/>
      <c r="J246" s="1648"/>
      <c r="K246" s="1648"/>
      <c r="L246" s="1648"/>
      <c r="M246" s="1648"/>
      <c r="N246" s="1648"/>
      <c r="O246" s="1649"/>
      <c r="P246" s="308"/>
      <c r="Q246" s="307"/>
      <c r="R246" s="1650"/>
      <c r="S246" s="1648"/>
      <c r="T246" s="1648"/>
      <c r="U246" s="1648"/>
      <c r="V246" s="1648"/>
      <c r="W246" s="1648"/>
      <c r="X246" s="1648"/>
      <c r="Y246" s="1648"/>
      <c r="Z246" s="1648"/>
      <c r="AA246" s="1648"/>
      <c r="AB246" s="1648"/>
      <c r="AC246" s="1648"/>
      <c r="AD246" s="1648"/>
      <c r="AE246" s="1648"/>
      <c r="AF246" s="1648"/>
      <c r="AG246" s="1648"/>
      <c r="AH246" s="1648"/>
      <c r="AI246" s="1648"/>
      <c r="AJ246" s="1651"/>
      <c r="AK246" s="1579"/>
      <c r="AL246" s="1580"/>
      <c r="AM246" s="1580"/>
      <c r="AN246" s="1580"/>
      <c r="AO246" s="1581"/>
      <c r="AP246" s="1582"/>
      <c r="AQ246" s="1580"/>
      <c r="AR246" s="1580"/>
      <c r="AS246" s="1580"/>
      <c r="AT246" s="1583"/>
      <c r="AU246" s="1584"/>
      <c r="AV246" s="1585"/>
      <c r="AW246" s="1586"/>
    </row>
    <row r="247" spans="1:49" ht="25.05" hidden="1" customHeight="1" x14ac:dyDescent="0.45">
      <c r="A247" s="1652">
        <f t="shared" si="3"/>
        <v>226</v>
      </c>
      <c r="B247" s="1361"/>
      <c r="C247" s="1650"/>
      <c r="D247" s="1648"/>
      <c r="E247" s="1648"/>
      <c r="F247" s="1648"/>
      <c r="G247" s="1648"/>
      <c r="H247" s="1648"/>
      <c r="I247" s="1648"/>
      <c r="J247" s="1648"/>
      <c r="K247" s="1648"/>
      <c r="L247" s="1648"/>
      <c r="M247" s="1648"/>
      <c r="N247" s="1648"/>
      <c r="O247" s="1649"/>
      <c r="P247" s="308"/>
      <c r="Q247" s="307"/>
      <c r="R247" s="1650"/>
      <c r="S247" s="1648"/>
      <c r="T247" s="1648"/>
      <c r="U247" s="1648"/>
      <c r="V247" s="1648"/>
      <c r="W247" s="1648"/>
      <c r="X247" s="1648"/>
      <c r="Y247" s="1648"/>
      <c r="Z247" s="1648"/>
      <c r="AA247" s="1648"/>
      <c r="AB247" s="1648"/>
      <c r="AC247" s="1648"/>
      <c r="AD247" s="1648"/>
      <c r="AE247" s="1648"/>
      <c r="AF247" s="1648"/>
      <c r="AG247" s="1648"/>
      <c r="AH247" s="1648"/>
      <c r="AI247" s="1648"/>
      <c r="AJ247" s="1651"/>
      <c r="AK247" s="1579"/>
      <c r="AL247" s="1580"/>
      <c r="AM247" s="1580"/>
      <c r="AN247" s="1580"/>
      <c r="AO247" s="1581"/>
      <c r="AP247" s="1582"/>
      <c r="AQ247" s="1580"/>
      <c r="AR247" s="1580"/>
      <c r="AS247" s="1580"/>
      <c r="AT247" s="1583"/>
      <c r="AU247" s="1584"/>
      <c r="AV247" s="1585"/>
      <c r="AW247" s="1586"/>
    </row>
    <row r="248" spans="1:49" ht="25.05" hidden="1" customHeight="1" x14ac:dyDescent="0.45">
      <c r="A248" s="1652">
        <f t="shared" si="3"/>
        <v>227</v>
      </c>
      <c r="B248" s="1361"/>
      <c r="C248" s="1650"/>
      <c r="D248" s="1648"/>
      <c r="E248" s="1648"/>
      <c r="F248" s="1648"/>
      <c r="G248" s="1648"/>
      <c r="H248" s="1648"/>
      <c r="I248" s="1648"/>
      <c r="J248" s="1648"/>
      <c r="K248" s="1648"/>
      <c r="L248" s="1648"/>
      <c r="M248" s="1648"/>
      <c r="N248" s="1648"/>
      <c r="O248" s="1649"/>
      <c r="P248" s="308"/>
      <c r="Q248" s="307"/>
      <c r="R248" s="1650"/>
      <c r="S248" s="1648"/>
      <c r="T248" s="1648"/>
      <c r="U248" s="1648"/>
      <c r="V248" s="1648"/>
      <c r="W248" s="1648"/>
      <c r="X248" s="1648"/>
      <c r="Y248" s="1648"/>
      <c r="Z248" s="1648"/>
      <c r="AA248" s="1648"/>
      <c r="AB248" s="1648"/>
      <c r="AC248" s="1648"/>
      <c r="AD248" s="1648"/>
      <c r="AE248" s="1648"/>
      <c r="AF248" s="1648"/>
      <c r="AG248" s="1648"/>
      <c r="AH248" s="1648"/>
      <c r="AI248" s="1648"/>
      <c r="AJ248" s="1651"/>
      <c r="AK248" s="1579"/>
      <c r="AL248" s="1580"/>
      <c r="AM248" s="1580"/>
      <c r="AN248" s="1580"/>
      <c r="AO248" s="1581"/>
      <c r="AP248" s="1582"/>
      <c r="AQ248" s="1580"/>
      <c r="AR248" s="1580"/>
      <c r="AS248" s="1580"/>
      <c r="AT248" s="1583"/>
      <c r="AU248" s="1584"/>
      <c r="AV248" s="1585"/>
      <c r="AW248" s="1586"/>
    </row>
    <row r="249" spans="1:49" ht="25.05" hidden="1" customHeight="1" x14ac:dyDescent="0.45">
      <c r="A249" s="1652">
        <f t="shared" si="3"/>
        <v>228</v>
      </c>
      <c r="B249" s="1361"/>
      <c r="C249" s="1650"/>
      <c r="D249" s="1648"/>
      <c r="E249" s="1648"/>
      <c r="F249" s="1648"/>
      <c r="G249" s="1648"/>
      <c r="H249" s="1648"/>
      <c r="I249" s="1648"/>
      <c r="J249" s="1648"/>
      <c r="K249" s="1648"/>
      <c r="L249" s="1648"/>
      <c r="M249" s="1648"/>
      <c r="N249" s="1648"/>
      <c r="O249" s="1649"/>
      <c r="P249" s="308"/>
      <c r="Q249" s="307"/>
      <c r="R249" s="1650"/>
      <c r="S249" s="1648"/>
      <c r="T249" s="1648"/>
      <c r="U249" s="1648"/>
      <c r="V249" s="1648"/>
      <c r="W249" s="1648"/>
      <c r="X249" s="1648"/>
      <c r="Y249" s="1648"/>
      <c r="Z249" s="1648"/>
      <c r="AA249" s="1648"/>
      <c r="AB249" s="1648"/>
      <c r="AC249" s="1648"/>
      <c r="AD249" s="1648"/>
      <c r="AE249" s="1648"/>
      <c r="AF249" s="1648"/>
      <c r="AG249" s="1648"/>
      <c r="AH249" s="1648"/>
      <c r="AI249" s="1648"/>
      <c r="AJ249" s="1651"/>
      <c r="AK249" s="1579"/>
      <c r="AL249" s="1580"/>
      <c r="AM249" s="1580"/>
      <c r="AN249" s="1580"/>
      <c r="AO249" s="1581"/>
      <c r="AP249" s="1582"/>
      <c r="AQ249" s="1580"/>
      <c r="AR249" s="1580"/>
      <c r="AS249" s="1580"/>
      <c r="AT249" s="1583"/>
      <c r="AU249" s="1584"/>
      <c r="AV249" s="1585"/>
      <c r="AW249" s="1586"/>
    </row>
    <row r="250" spans="1:49" ht="25.05" hidden="1" customHeight="1" x14ac:dyDescent="0.45">
      <c r="A250" s="1652">
        <f t="shared" si="3"/>
        <v>229</v>
      </c>
      <c r="B250" s="1361"/>
      <c r="C250" s="1650"/>
      <c r="D250" s="1648"/>
      <c r="E250" s="1648"/>
      <c r="F250" s="1648"/>
      <c r="G250" s="1648"/>
      <c r="H250" s="1648"/>
      <c r="I250" s="1648"/>
      <c r="J250" s="1648"/>
      <c r="K250" s="1648"/>
      <c r="L250" s="1648"/>
      <c r="M250" s="1648"/>
      <c r="N250" s="1648"/>
      <c r="O250" s="1649"/>
      <c r="P250" s="308"/>
      <c r="Q250" s="307"/>
      <c r="R250" s="1650"/>
      <c r="S250" s="1648"/>
      <c r="T250" s="1648"/>
      <c r="U250" s="1648"/>
      <c r="V250" s="1648"/>
      <c r="W250" s="1648"/>
      <c r="X250" s="1648"/>
      <c r="Y250" s="1648"/>
      <c r="Z250" s="1648"/>
      <c r="AA250" s="1648"/>
      <c r="AB250" s="1648"/>
      <c r="AC250" s="1648"/>
      <c r="AD250" s="1648"/>
      <c r="AE250" s="1648"/>
      <c r="AF250" s="1648"/>
      <c r="AG250" s="1648"/>
      <c r="AH250" s="1648"/>
      <c r="AI250" s="1648"/>
      <c r="AJ250" s="1651"/>
      <c r="AK250" s="1579"/>
      <c r="AL250" s="1580"/>
      <c r="AM250" s="1580"/>
      <c r="AN250" s="1580"/>
      <c r="AO250" s="1581"/>
      <c r="AP250" s="1582"/>
      <c r="AQ250" s="1580"/>
      <c r="AR250" s="1580"/>
      <c r="AS250" s="1580"/>
      <c r="AT250" s="1583"/>
      <c r="AU250" s="1584"/>
      <c r="AV250" s="1585"/>
      <c r="AW250" s="1586"/>
    </row>
    <row r="251" spans="1:49" ht="25.05" hidden="1" customHeight="1" x14ac:dyDescent="0.45">
      <c r="A251" s="1652">
        <f t="shared" si="3"/>
        <v>230</v>
      </c>
      <c r="B251" s="1361"/>
      <c r="C251" s="1650"/>
      <c r="D251" s="1648"/>
      <c r="E251" s="1648"/>
      <c r="F251" s="1648"/>
      <c r="G251" s="1648"/>
      <c r="H251" s="1648"/>
      <c r="I251" s="1648"/>
      <c r="J251" s="1648"/>
      <c r="K251" s="1648"/>
      <c r="L251" s="1648"/>
      <c r="M251" s="1648"/>
      <c r="N251" s="1648"/>
      <c r="O251" s="1649"/>
      <c r="P251" s="308"/>
      <c r="Q251" s="307"/>
      <c r="R251" s="1650"/>
      <c r="S251" s="1648"/>
      <c r="T251" s="1648"/>
      <c r="U251" s="1648"/>
      <c r="V251" s="1648"/>
      <c r="W251" s="1648"/>
      <c r="X251" s="1648"/>
      <c r="Y251" s="1648"/>
      <c r="Z251" s="1648"/>
      <c r="AA251" s="1648"/>
      <c r="AB251" s="1648"/>
      <c r="AC251" s="1648"/>
      <c r="AD251" s="1648"/>
      <c r="AE251" s="1648"/>
      <c r="AF251" s="1648"/>
      <c r="AG251" s="1648"/>
      <c r="AH251" s="1648"/>
      <c r="AI251" s="1648"/>
      <c r="AJ251" s="1651"/>
      <c r="AK251" s="1579"/>
      <c r="AL251" s="1580"/>
      <c r="AM251" s="1580"/>
      <c r="AN251" s="1580"/>
      <c r="AO251" s="1581"/>
      <c r="AP251" s="1582"/>
      <c r="AQ251" s="1580"/>
      <c r="AR251" s="1580"/>
      <c r="AS251" s="1580"/>
      <c r="AT251" s="1583"/>
      <c r="AU251" s="1584"/>
      <c r="AV251" s="1585"/>
      <c r="AW251" s="1586"/>
    </row>
    <row r="252" spans="1:49" ht="25.05" hidden="1" customHeight="1" x14ac:dyDescent="0.45">
      <c r="A252" s="1652">
        <f t="shared" si="3"/>
        <v>231</v>
      </c>
      <c r="B252" s="1361"/>
      <c r="C252" s="1650"/>
      <c r="D252" s="1648"/>
      <c r="E252" s="1648"/>
      <c r="F252" s="1648"/>
      <c r="G252" s="1648"/>
      <c r="H252" s="1648"/>
      <c r="I252" s="1648"/>
      <c r="J252" s="1648"/>
      <c r="K252" s="1648"/>
      <c r="L252" s="1648"/>
      <c r="M252" s="1648"/>
      <c r="N252" s="1648"/>
      <c r="O252" s="1649"/>
      <c r="P252" s="308"/>
      <c r="Q252" s="307"/>
      <c r="R252" s="1650"/>
      <c r="S252" s="1648"/>
      <c r="T252" s="1648"/>
      <c r="U252" s="1648"/>
      <c r="V252" s="1648"/>
      <c r="W252" s="1648"/>
      <c r="X252" s="1648"/>
      <c r="Y252" s="1648"/>
      <c r="Z252" s="1648"/>
      <c r="AA252" s="1648"/>
      <c r="AB252" s="1648"/>
      <c r="AC252" s="1648"/>
      <c r="AD252" s="1648"/>
      <c r="AE252" s="1648"/>
      <c r="AF252" s="1648"/>
      <c r="AG252" s="1648"/>
      <c r="AH252" s="1648"/>
      <c r="AI252" s="1648"/>
      <c r="AJ252" s="1651"/>
      <c r="AK252" s="1579"/>
      <c r="AL252" s="1580"/>
      <c r="AM252" s="1580"/>
      <c r="AN252" s="1580"/>
      <c r="AO252" s="1581"/>
      <c r="AP252" s="1582"/>
      <c r="AQ252" s="1580"/>
      <c r="AR252" s="1580"/>
      <c r="AS252" s="1580"/>
      <c r="AT252" s="1583"/>
      <c r="AU252" s="1584"/>
      <c r="AV252" s="1585"/>
      <c r="AW252" s="1586"/>
    </row>
    <row r="253" spans="1:49" ht="25.05" hidden="1" customHeight="1" x14ac:dyDescent="0.45">
      <c r="A253" s="1652">
        <f t="shared" si="3"/>
        <v>232</v>
      </c>
      <c r="B253" s="1361"/>
      <c r="C253" s="1650"/>
      <c r="D253" s="1648"/>
      <c r="E253" s="1648"/>
      <c r="F253" s="1648"/>
      <c r="G253" s="1648"/>
      <c r="H253" s="1648"/>
      <c r="I253" s="1648"/>
      <c r="J253" s="1648"/>
      <c r="K253" s="1648"/>
      <c r="L253" s="1648"/>
      <c r="M253" s="1648"/>
      <c r="N253" s="1648"/>
      <c r="O253" s="1649"/>
      <c r="P253" s="308"/>
      <c r="Q253" s="307"/>
      <c r="R253" s="1650"/>
      <c r="S253" s="1648"/>
      <c r="T253" s="1648"/>
      <c r="U253" s="1648"/>
      <c r="V253" s="1648"/>
      <c r="W253" s="1648"/>
      <c r="X253" s="1648"/>
      <c r="Y253" s="1648"/>
      <c r="Z253" s="1648"/>
      <c r="AA253" s="1648"/>
      <c r="AB253" s="1648"/>
      <c r="AC253" s="1648"/>
      <c r="AD253" s="1648"/>
      <c r="AE253" s="1648"/>
      <c r="AF253" s="1648"/>
      <c r="AG253" s="1648"/>
      <c r="AH253" s="1648"/>
      <c r="AI253" s="1648"/>
      <c r="AJ253" s="1651"/>
      <c r="AK253" s="1579"/>
      <c r="AL253" s="1580"/>
      <c r="AM253" s="1580"/>
      <c r="AN253" s="1580"/>
      <c r="AO253" s="1581"/>
      <c r="AP253" s="1582"/>
      <c r="AQ253" s="1580"/>
      <c r="AR253" s="1580"/>
      <c r="AS253" s="1580"/>
      <c r="AT253" s="1583"/>
      <c r="AU253" s="1584"/>
      <c r="AV253" s="1585"/>
      <c r="AW253" s="1586"/>
    </row>
    <row r="254" spans="1:49" ht="25.05" hidden="1" customHeight="1" x14ac:dyDescent="0.45">
      <c r="A254" s="1652">
        <f t="shared" si="3"/>
        <v>233</v>
      </c>
      <c r="B254" s="1361"/>
      <c r="C254" s="1650"/>
      <c r="D254" s="1648"/>
      <c r="E254" s="1648"/>
      <c r="F254" s="1648"/>
      <c r="G254" s="1648"/>
      <c r="H254" s="1648"/>
      <c r="I254" s="1648"/>
      <c r="J254" s="1648"/>
      <c r="K254" s="1648"/>
      <c r="L254" s="1648"/>
      <c r="M254" s="1648"/>
      <c r="N254" s="1648"/>
      <c r="O254" s="1649"/>
      <c r="P254" s="308"/>
      <c r="Q254" s="307"/>
      <c r="R254" s="1650"/>
      <c r="S254" s="1648"/>
      <c r="T254" s="1648"/>
      <c r="U254" s="1648"/>
      <c r="V254" s="1648"/>
      <c r="W254" s="1648"/>
      <c r="X254" s="1648"/>
      <c r="Y254" s="1648"/>
      <c r="Z254" s="1648"/>
      <c r="AA254" s="1648"/>
      <c r="AB254" s="1648"/>
      <c r="AC254" s="1648"/>
      <c r="AD254" s="1648"/>
      <c r="AE254" s="1648"/>
      <c r="AF254" s="1648"/>
      <c r="AG254" s="1648"/>
      <c r="AH254" s="1648"/>
      <c r="AI254" s="1648"/>
      <c r="AJ254" s="1651"/>
      <c r="AK254" s="1579"/>
      <c r="AL254" s="1580"/>
      <c r="AM254" s="1580"/>
      <c r="AN254" s="1580"/>
      <c r="AO254" s="1581"/>
      <c r="AP254" s="1582"/>
      <c r="AQ254" s="1580"/>
      <c r="AR254" s="1580"/>
      <c r="AS254" s="1580"/>
      <c r="AT254" s="1583"/>
      <c r="AU254" s="1584"/>
      <c r="AV254" s="1585"/>
      <c r="AW254" s="1586"/>
    </row>
    <row r="255" spans="1:49" ht="25.05" hidden="1" customHeight="1" x14ac:dyDescent="0.45">
      <c r="A255" s="1652">
        <f t="shared" si="3"/>
        <v>234</v>
      </c>
      <c r="B255" s="1361"/>
      <c r="C255" s="1650"/>
      <c r="D255" s="1648"/>
      <c r="E255" s="1648"/>
      <c r="F255" s="1648"/>
      <c r="G255" s="1648"/>
      <c r="H255" s="1648"/>
      <c r="I255" s="1648"/>
      <c r="J255" s="1648"/>
      <c r="K255" s="1648"/>
      <c r="L255" s="1648"/>
      <c r="M255" s="1648"/>
      <c r="N255" s="1648"/>
      <c r="O255" s="1649"/>
      <c r="P255" s="308"/>
      <c r="Q255" s="307"/>
      <c r="R255" s="1650"/>
      <c r="S255" s="1648"/>
      <c r="T255" s="1648"/>
      <c r="U255" s="1648"/>
      <c r="V255" s="1648"/>
      <c r="W255" s="1648"/>
      <c r="X255" s="1648"/>
      <c r="Y255" s="1648"/>
      <c r="Z255" s="1648"/>
      <c r="AA255" s="1648"/>
      <c r="AB255" s="1648"/>
      <c r="AC255" s="1648"/>
      <c r="AD255" s="1648"/>
      <c r="AE255" s="1648"/>
      <c r="AF255" s="1648"/>
      <c r="AG255" s="1648"/>
      <c r="AH255" s="1648"/>
      <c r="AI255" s="1648"/>
      <c r="AJ255" s="1651"/>
      <c r="AK255" s="1579"/>
      <c r="AL255" s="1580"/>
      <c r="AM255" s="1580"/>
      <c r="AN255" s="1580"/>
      <c r="AO255" s="1581"/>
      <c r="AP255" s="1582"/>
      <c r="AQ255" s="1580"/>
      <c r="AR255" s="1580"/>
      <c r="AS255" s="1580"/>
      <c r="AT255" s="1583"/>
      <c r="AU255" s="1584"/>
      <c r="AV255" s="1585"/>
      <c r="AW255" s="1586"/>
    </row>
    <row r="256" spans="1:49" ht="25.05" hidden="1" customHeight="1" x14ac:dyDescent="0.45">
      <c r="A256" s="1652">
        <f t="shared" si="3"/>
        <v>235</v>
      </c>
      <c r="B256" s="1361"/>
      <c r="C256" s="1650"/>
      <c r="D256" s="1648"/>
      <c r="E256" s="1648"/>
      <c r="F256" s="1648"/>
      <c r="G256" s="1648"/>
      <c r="H256" s="1648"/>
      <c r="I256" s="1648"/>
      <c r="J256" s="1648"/>
      <c r="K256" s="1648"/>
      <c r="L256" s="1648"/>
      <c r="M256" s="1648"/>
      <c r="N256" s="1648"/>
      <c r="O256" s="1649"/>
      <c r="P256" s="308"/>
      <c r="Q256" s="307"/>
      <c r="R256" s="1650"/>
      <c r="S256" s="1648"/>
      <c r="T256" s="1648"/>
      <c r="U256" s="1648"/>
      <c r="V256" s="1648"/>
      <c r="W256" s="1648"/>
      <c r="X256" s="1648"/>
      <c r="Y256" s="1648"/>
      <c r="Z256" s="1648"/>
      <c r="AA256" s="1648"/>
      <c r="AB256" s="1648"/>
      <c r="AC256" s="1648"/>
      <c r="AD256" s="1648"/>
      <c r="AE256" s="1648"/>
      <c r="AF256" s="1648"/>
      <c r="AG256" s="1648"/>
      <c r="AH256" s="1648"/>
      <c r="AI256" s="1648"/>
      <c r="AJ256" s="1651"/>
      <c r="AK256" s="1579"/>
      <c r="AL256" s="1580"/>
      <c r="AM256" s="1580"/>
      <c r="AN256" s="1580"/>
      <c r="AO256" s="1581"/>
      <c r="AP256" s="1582"/>
      <c r="AQ256" s="1580"/>
      <c r="AR256" s="1580"/>
      <c r="AS256" s="1580"/>
      <c r="AT256" s="1583"/>
      <c r="AU256" s="1584"/>
      <c r="AV256" s="1585"/>
      <c r="AW256" s="1586"/>
    </row>
    <row r="257" spans="1:49" ht="25.05" hidden="1" customHeight="1" x14ac:dyDescent="0.45">
      <c r="A257" s="1652">
        <f t="shared" si="3"/>
        <v>236</v>
      </c>
      <c r="B257" s="1361"/>
      <c r="C257" s="1650"/>
      <c r="D257" s="1648"/>
      <c r="E257" s="1648"/>
      <c r="F257" s="1648"/>
      <c r="G257" s="1648"/>
      <c r="H257" s="1648"/>
      <c r="I257" s="1648"/>
      <c r="J257" s="1648"/>
      <c r="K257" s="1648"/>
      <c r="L257" s="1648"/>
      <c r="M257" s="1648"/>
      <c r="N257" s="1648"/>
      <c r="O257" s="1649"/>
      <c r="P257" s="308"/>
      <c r="Q257" s="307"/>
      <c r="R257" s="1650"/>
      <c r="S257" s="1648"/>
      <c r="T257" s="1648"/>
      <c r="U257" s="1648"/>
      <c r="V257" s="1648"/>
      <c r="W257" s="1648"/>
      <c r="X257" s="1648"/>
      <c r="Y257" s="1648"/>
      <c r="Z257" s="1648"/>
      <c r="AA257" s="1648"/>
      <c r="AB257" s="1648"/>
      <c r="AC257" s="1648"/>
      <c r="AD257" s="1648"/>
      <c r="AE257" s="1648"/>
      <c r="AF257" s="1648"/>
      <c r="AG257" s="1648"/>
      <c r="AH257" s="1648"/>
      <c r="AI257" s="1648"/>
      <c r="AJ257" s="1651"/>
      <c r="AK257" s="1579"/>
      <c r="AL257" s="1580"/>
      <c r="AM257" s="1580"/>
      <c r="AN257" s="1580"/>
      <c r="AO257" s="1581"/>
      <c r="AP257" s="1582"/>
      <c r="AQ257" s="1580"/>
      <c r="AR257" s="1580"/>
      <c r="AS257" s="1580"/>
      <c r="AT257" s="1583"/>
      <c r="AU257" s="1584"/>
      <c r="AV257" s="1585"/>
      <c r="AW257" s="1586"/>
    </row>
    <row r="258" spans="1:49" ht="25.05" hidden="1" customHeight="1" x14ac:dyDescent="0.45">
      <c r="A258" s="1652">
        <f t="shared" si="3"/>
        <v>237</v>
      </c>
      <c r="B258" s="1361"/>
      <c r="C258" s="1650"/>
      <c r="D258" s="1648"/>
      <c r="E258" s="1648"/>
      <c r="F258" s="1648"/>
      <c r="G258" s="1648"/>
      <c r="H258" s="1648"/>
      <c r="I258" s="1648"/>
      <c r="J258" s="1648"/>
      <c r="K258" s="1648"/>
      <c r="L258" s="1648"/>
      <c r="M258" s="1648"/>
      <c r="N258" s="1648"/>
      <c r="O258" s="1649"/>
      <c r="P258" s="308"/>
      <c r="Q258" s="307"/>
      <c r="R258" s="1650"/>
      <c r="S258" s="1648"/>
      <c r="T258" s="1648"/>
      <c r="U258" s="1648"/>
      <c r="V258" s="1648"/>
      <c r="W258" s="1648"/>
      <c r="X258" s="1648"/>
      <c r="Y258" s="1648"/>
      <c r="Z258" s="1648"/>
      <c r="AA258" s="1648"/>
      <c r="AB258" s="1648"/>
      <c r="AC258" s="1648"/>
      <c r="AD258" s="1648"/>
      <c r="AE258" s="1648"/>
      <c r="AF258" s="1648"/>
      <c r="AG258" s="1648"/>
      <c r="AH258" s="1648"/>
      <c r="AI258" s="1648"/>
      <c r="AJ258" s="1651"/>
      <c r="AK258" s="1579"/>
      <c r="AL258" s="1580"/>
      <c r="AM258" s="1580"/>
      <c r="AN258" s="1580"/>
      <c r="AO258" s="1581"/>
      <c r="AP258" s="1582"/>
      <c r="AQ258" s="1580"/>
      <c r="AR258" s="1580"/>
      <c r="AS258" s="1580"/>
      <c r="AT258" s="1583"/>
      <c r="AU258" s="1584"/>
      <c r="AV258" s="1585"/>
      <c r="AW258" s="1586"/>
    </row>
    <row r="259" spans="1:49" ht="25.05" hidden="1" customHeight="1" x14ac:dyDescent="0.45">
      <c r="A259" s="1652">
        <f t="shared" si="3"/>
        <v>238</v>
      </c>
      <c r="B259" s="1361"/>
      <c r="C259" s="1650"/>
      <c r="D259" s="1648"/>
      <c r="E259" s="1648"/>
      <c r="F259" s="1648"/>
      <c r="G259" s="1648"/>
      <c r="H259" s="1648"/>
      <c r="I259" s="1648"/>
      <c r="J259" s="1648"/>
      <c r="K259" s="1648"/>
      <c r="L259" s="1648"/>
      <c r="M259" s="1648"/>
      <c r="N259" s="1648"/>
      <c r="O259" s="1649"/>
      <c r="P259" s="308"/>
      <c r="Q259" s="307"/>
      <c r="R259" s="1650"/>
      <c r="S259" s="1648"/>
      <c r="T259" s="1648"/>
      <c r="U259" s="1648"/>
      <c r="V259" s="1648"/>
      <c r="W259" s="1648"/>
      <c r="X259" s="1648"/>
      <c r="Y259" s="1648"/>
      <c r="Z259" s="1648"/>
      <c r="AA259" s="1648"/>
      <c r="AB259" s="1648"/>
      <c r="AC259" s="1648"/>
      <c r="AD259" s="1648"/>
      <c r="AE259" s="1648"/>
      <c r="AF259" s="1648"/>
      <c r="AG259" s="1648"/>
      <c r="AH259" s="1648"/>
      <c r="AI259" s="1648"/>
      <c r="AJ259" s="1651"/>
      <c r="AK259" s="1579"/>
      <c r="AL259" s="1580"/>
      <c r="AM259" s="1580"/>
      <c r="AN259" s="1580"/>
      <c r="AO259" s="1581"/>
      <c r="AP259" s="1582"/>
      <c r="AQ259" s="1580"/>
      <c r="AR259" s="1580"/>
      <c r="AS259" s="1580"/>
      <c r="AT259" s="1583"/>
      <c r="AU259" s="1584"/>
      <c r="AV259" s="1585"/>
      <c r="AW259" s="1586"/>
    </row>
    <row r="260" spans="1:49" ht="25.05" hidden="1" customHeight="1" x14ac:dyDescent="0.45">
      <c r="A260" s="1652">
        <f t="shared" si="3"/>
        <v>239</v>
      </c>
      <c r="B260" s="1361"/>
      <c r="C260" s="1650"/>
      <c r="D260" s="1648"/>
      <c r="E260" s="1648"/>
      <c r="F260" s="1648"/>
      <c r="G260" s="1648"/>
      <c r="H260" s="1648"/>
      <c r="I260" s="1648"/>
      <c r="J260" s="1648"/>
      <c r="K260" s="1648"/>
      <c r="L260" s="1648"/>
      <c r="M260" s="1648"/>
      <c r="N260" s="1648"/>
      <c r="O260" s="1649"/>
      <c r="P260" s="308"/>
      <c r="Q260" s="307"/>
      <c r="R260" s="1650"/>
      <c r="S260" s="1648"/>
      <c r="T260" s="1648"/>
      <c r="U260" s="1648"/>
      <c r="V260" s="1648"/>
      <c r="W260" s="1648"/>
      <c r="X260" s="1648"/>
      <c r="Y260" s="1648"/>
      <c r="Z260" s="1648"/>
      <c r="AA260" s="1648"/>
      <c r="AB260" s="1648"/>
      <c r="AC260" s="1648"/>
      <c r="AD260" s="1648"/>
      <c r="AE260" s="1648"/>
      <c r="AF260" s="1648"/>
      <c r="AG260" s="1648"/>
      <c r="AH260" s="1648"/>
      <c r="AI260" s="1648"/>
      <c r="AJ260" s="1651"/>
      <c r="AK260" s="1579"/>
      <c r="AL260" s="1580"/>
      <c r="AM260" s="1580"/>
      <c r="AN260" s="1580"/>
      <c r="AO260" s="1581"/>
      <c r="AP260" s="1582"/>
      <c r="AQ260" s="1580"/>
      <c r="AR260" s="1580"/>
      <c r="AS260" s="1580"/>
      <c r="AT260" s="1583"/>
      <c r="AU260" s="1584"/>
      <c r="AV260" s="1585"/>
      <c r="AW260" s="1586"/>
    </row>
    <row r="261" spans="1:49" ht="25.05" hidden="1" customHeight="1" x14ac:dyDescent="0.45">
      <c r="A261" s="1652">
        <f t="shared" si="3"/>
        <v>240</v>
      </c>
      <c r="B261" s="1361"/>
      <c r="C261" s="1650"/>
      <c r="D261" s="1648"/>
      <c r="E261" s="1648"/>
      <c r="F261" s="1648"/>
      <c r="G261" s="1648"/>
      <c r="H261" s="1648"/>
      <c r="I261" s="1648"/>
      <c r="J261" s="1648"/>
      <c r="K261" s="1648"/>
      <c r="L261" s="1648"/>
      <c r="M261" s="1648"/>
      <c r="N261" s="1648"/>
      <c r="O261" s="1649"/>
      <c r="P261" s="308"/>
      <c r="Q261" s="307"/>
      <c r="R261" s="1650"/>
      <c r="S261" s="1648"/>
      <c r="T261" s="1648"/>
      <c r="U261" s="1648"/>
      <c r="V261" s="1648"/>
      <c r="W261" s="1648"/>
      <c r="X261" s="1648"/>
      <c r="Y261" s="1648"/>
      <c r="Z261" s="1648"/>
      <c r="AA261" s="1648"/>
      <c r="AB261" s="1648"/>
      <c r="AC261" s="1648"/>
      <c r="AD261" s="1648"/>
      <c r="AE261" s="1648"/>
      <c r="AF261" s="1648"/>
      <c r="AG261" s="1648"/>
      <c r="AH261" s="1648"/>
      <c r="AI261" s="1648"/>
      <c r="AJ261" s="1651"/>
      <c r="AK261" s="1579"/>
      <c r="AL261" s="1580"/>
      <c r="AM261" s="1580"/>
      <c r="AN261" s="1580"/>
      <c r="AO261" s="1581"/>
      <c r="AP261" s="1582"/>
      <c r="AQ261" s="1580"/>
      <c r="AR261" s="1580"/>
      <c r="AS261" s="1580"/>
      <c r="AT261" s="1583"/>
      <c r="AU261" s="1584"/>
      <c r="AV261" s="1585"/>
      <c r="AW261" s="1586"/>
    </row>
    <row r="262" spans="1:49" ht="25.05" hidden="1" customHeight="1" x14ac:dyDescent="0.45">
      <c r="A262" s="1652">
        <f t="shared" si="3"/>
        <v>241</v>
      </c>
      <c r="B262" s="1361"/>
      <c r="C262" s="1650"/>
      <c r="D262" s="1648"/>
      <c r="E262" s="1648"/>
      <c r="F262" s="1648"/>
      <c r="G262" s="1648"/>
      <c r="H262" s="1648"/>
      <c r="I262" s="1648"/>
      <c r="J262" s="1648"/>
      <c r="K262" s="1648"/>
      <c r="L262" s="1648"/>
      <c r="M262" s="1648"/>
      <c r="N262" s="1648"/>
      <c r="O262" s="1649"/>
      <c r="P262" s="308"/>
      <c r="Q262" s="307"/>
      <c r="R262" s="1650"/>
      <c r="S262" s="1648"/>
      <c r="T262" s="1648"/>
      <c r="U262" s="1648"/>
      <c r="V262" s="1648"/>
      <c r="W262" s="1648"/>
      <c r="X262" s="1648"/>
      <c r="Y262" s="1648"/>
      <c r="Z262" s="1648"/>
      <c r="AA262" s="1648"/>
      <c r="AB262" s="1648"/>
      <c r="AC262" s="1648"/>
      <c r="AD262" s="1648"/>
      <c r="AE262" s="1648"/>
      <c r="AF262" s="1648"/>
      <c r="AG262" s="1648"/>
      <c r="AH262" s="1648"/>
      <c r="AI262" s="1648"/>
      <c r="AJ262" s="1651"/>
      <c r="AK262" s="1579"/>
      <c r="AL262" s="1580"/>
      <c r="AM262" s="1580"/>
      <c r="AN262" s="1580"/>
      <c r="AO262" s="1581"/>
      <c r="AP262" s="1582"/>
      <c r="AQ262" s="1580"/>
      <c r="AR262" s="1580"/>
      <c r="AS262" s="1580"/>
      <c r="AT262" s="1583"/>
      <c r="AU262" s="1584"/>
      <c r="AV262" s="1585"/>
      <c r="AW262" s="1586"/>
    </row>
    <row r="263" spans="1:49" ht="25.05" hidden="1" customHeight="1" x14ac:dyDescent="0.45">
      <c r="A263" s="1652">
        <f t="shared" si="3"/>
        <v>242</v>
      </c>
      <c r="B263" s="1361"/>
      <c r="C263" s="1650"/>
      <c r="D263" s="1648"/>
      <c r="E263" s="1648"/>
      <c r="F263" s="1648"/>
      <c r="G263" s="1648"/>
      <c r="H263" s="1648"/>
      <c r="I263" s="1648"/>
      <c r="J263" s="1648"/>
      <c r="K263" s="1648"/>
      <c r="L263" s="1648"/>
      <c r="M263" s="1648"/>
      <c r="N263" s="1648"/>
      <c r="O263" s="1649"/>
      <c r="P263" s="308"/>
      <c r="Q263" s="307"/>
      <c r="R263" s="1650"/>
      <c r="S263" s="1648"/>
      <c r="T263" s="1648"/>
      <c r="U263" s="1648"/>
      <c r="V263" s="1648"/>
      <c r="W263" s="1648"/>
      <c r="X263" s="1648"/>
      <c r="Y263" s="1648"/>
      <c r="Z263" s="1648"/>
      <c r="AA263" s="1648"/>
      <c r="AB263" s="1648"/>
      <c r="AC263" s="1648"/>
      <c r="AD263" s="1648"/>
      <c r="AE263" s="1648"/>
      <c r="AF263" s="1648"/>
      <c r="AG263" s="1648"/>
      <c r="AH263" s="1648"/>
      <c r="AI263" s="1648"/>
      <c r="AJ263" s="1651"/>
      <c r="AK263" s="1579"/>
      <c r="AL263" s="1580"/>
      <c r="AM263" s="1580"/>
      <c r="AN263" s="1580"/>
      <c r="AO263" s="1581"/>
      <c r="AP263" s="1582"/>
      <c r="AQ263" s="1580"/>
      <c r="AR263" s="1580"/>
      <c r="AS263" s="1580"/>
      <c r="AT263" s="1583"/>
      <c r="AU263" s="1584"/>
      <c r="AV263" s="1585"/>
      <c r="AW263" s="1586"/>
    </row>
    <row r="264" spans="1:49" ht="25.05" hidden="1" customHeight="1" x14ac:dyDescent="0.45">
      <c r="A264" s="1652">
        <f t="shared" si="3"/>
        <v>243</v>
      </c>
      <c r="B264" s="1361"/>
      <c r="C264" s="1650"/>
      <c r="D264" s="1648"/>
      <c r="E264" s="1648"/>
      <c r="F264" s="1648"/>
      <c r="G264" s="1648"/>
      <c r="H264" s="1648"/>
      <c r="I264" s="1648"/>
      <c r="J264" s="1648"/>
      <c r="K264" s="1648"/>
      <c r="L264" s="1648"/>
      <c r="M264" s="1648"/>
      <c r="N264" s="1648"/>
      <c r="O264" s="1649"/>
      <c r="P264" s="308"/>
      <c r="Q264" s="307"/>
      <c r="R264" s="1650"/>
      <c r="S264" s="1648"/>
      <c r="T264" s="1648"/>
      <c r="U264" s="1648"/>
      <c r="V264" s="1648"/>
      <c r="W264" s="1648"/>
      <c r="X264" s="1648"/>
      <c r="Y264" s="1648"/>
      <c r="Z264" s="1648"/>
      <c r="AA264" s="1648"/>
      <c r="AB264" s="1648"/>
      <c r="AC264" s="1648"/>
      <c r="AD264" s="1648"/>
      <c r="AE264" s="1648"/>
      <c r="AF264" s="1648"/>
      <c r="AG264" s="1648"/>
      <c r="AH264" s="1648"/>
      <c r="AI264" s="1648"/>
      <c r="AJ264" s="1651"/>
      <c r="AK264" s="1579"/>
      <c r="AL264" s="1580"/>
      <c r="AM264" s="1580"/>
      <c r="AN264" s="1580"/>
      <c r="AO264" s="1581"/>
      <c r="AP264" s="1582"/>
      <c r="AQ264" s="1580"/>
      <c r="AR264" s="1580"/>
      <c r="AS264" s="1580"/>
      <c r="AT264" s="1583"/>
      <c r="AU264" s="1584"/>
      <c r="AV264" s="1585"/>
      <c r="AW264" s="1586"/>
    </row>
    <row r="265" spans="1:49" ht="25.05" hidden="1" customHeight="1" x14ac:dyDescent="0.45">
      <c r="A265" s="1652">
        <f t="shared" si="3"/>
        <v>244</v>
      </c>
      <c r="B265" s="1361"/>
      <c r="C265" s="1650"/>
      <c r="D265" s="1648"/>
      <c r="E265" s="1648"/>
      <c r="F265" s="1648"/>
      <c r="G265" s="1648"/>
      <c r="H265" s="1648"/>
      <c r="I265" s="1648"/>
      <c r="J265" s="1648"/>
      <c r="K265" s="1648"/>
      <c r="L265" s="1648"/>
      <c r="M265" s="1648"/>
      <c r="N265" s="1648"/>
      <c r="O265" s="1649"/>
      <c r="P265" s="308"/>
      <c r="Q265" s="307"/>
      <c r="R265" s="1650"/>
      <c r="S265" s="1648"/>
      <c r="T265" s="1648"/>
      <c r="U265" s="1648"/>
      <c r="V265" s="1648"/>
      <c r="W265" s="1648"/>
      <c r="X265" s="1648"/>
      <c r="Y265" s="1648"/>
      <c r="Z265" s="1648"/>
      <c r="AA265" s="1648"/>
      <c r="AB265" s="1648"/>
      <c r="AC265" s="1648"/>
      <c r="AD265" s="1648"/>
      <c r="AE265" s="1648"/>
      <c r="AF265" s="1648"/>
      <c r="AG265" s="1648"/>
      <c r="AH265" s="1648"/>
      <c r="AI265" s="1648"/>
      <c r="AJ265" s="1651"/>
      <c r="AK265" s="1579"/>
      <c r="AL265" s="1580"/>
      <c r="AM265" s="1580"/>
      <c r="AN265" s="1580"/>
      <c r="AO265" s="1581"/>
      <c r="AP265" s="1582"/>
      <c r="AQ265" s="1580"/>
      <c r="AR265" s="1580"/>
      <c r="AS265" s="1580"/>
      <c r="AT265" s="1583"/>
      <c r="AU265" s="1584"/>
      <c r="AV265" s="1585"/>
      <c r="AW265" s="1586"/>
    </row>
    <row r="266" spans="1:49" ht="25.05" hidden="1" customHeight="1" x14ac:dyDescent="0.45">
      <c r="A266" s="1652">
        <f t="shared" si="3"/>
        <v>245</v>
      </c>
      <c r="B266" s="1361"/>
      <c r="C266" s="1650"/>
      <c r="D266" s="1648"/>
      <c r="E266" s="1648"/>
      <c r="F266" s="1648"/>
      <c r="G266" s="1648"/>
      <c r="H266" s="1648"/>
      <c r="I266" s="1648"/>
      <c r="J266" s="1648"/>
      <c r="K266" s="1648"/>
      <c r="L266" s="1648"/>
      <c r="M266" s="1648"/>
      <c r="N266" s="1648"/>
      <c r="O266" s="1649"/>
      <c r="P266" s="308"/>
      <c r="Q266" s="307"/>
      <c r="R266" s="1650"/>
      <c r="S266" s="1648"/>
      <c r="T266" s="1648"/>
      <c r="U266" s="1648"/>
      <c r="V266" s="1648"/>
      <c r="W266" s="1648"/>
      <c r="X266" s="1648"/>
      <c r="Y266" s="1648"/>
      <c r="Z266" s="1648"/>
      <c r="AA266" s="1648"/>
      <c r="AB266" s="1648"/>
      <c r="AC266" s="1648"/>
      <c r="AD266" s="1648"/>
      <c r="AE266" s="1648"/>
      <c r="AF266" s="1648"/>
      <c r="AG266" s="1648"/>
      <c r="AH266" s="1648"/>
      <c r="AI266" s="1648"/>
      <c r="AJ266" s="1651"/>
      <c r="AK266" s="1579"/>
      <c r="AL266" s="1580"/>
      <c r="AM266" s="1580"/>
      <c r="AN266" s="1580"/>
      <c r="AO266" s="1581"/>
      <c r="AP266" s="1582"/>
      <c r="AQ266" s="1580"/>
      <c r="AR266" s="1580"/>
      <c r="AS266" s="1580"/>
      <c r="AT266" s="1583"/>
      <c r="AU266" s="1584"/>
      <c r="AV266" s="1585"/>
      <c r="AW266" s="1586"/>
    </row>
    <row r="267" spans="1:49" ht="25.05" hidden="1" customHeight="1" x14ac:dyDescent="0.45">
      <c r="A267" s="1652">
        <f t="shared" si="3"/>
        <v>246</v>
      </c>
      <c r="B267" s="1361"/>
      <c r="C267" s="1650"/>
      <c r="D267" s="1648"/>
      <c r="E267" s="1648"/>
      <c r="F267" s="1648"/>
      <c r="G267" s="1648"/>
      <c r="H267" s="1648"/>
      <c r="I267" s="1648"/>
      <c r="J267" s="1648"/>
      <c r="K267" s="1648"/>
      <c r="L267" s="1648"/>
      <c r="M267" s="1648"/>
      <c r="N267" s="1648"/>
      <c r="O267" s="1649"/>
      <c r="P267" s="308"/>
      <c r="Q267" s="307"/>
      <c r="R267" s="1650"/>
      <c r="S267" s="1648"/>
      <c r="T267" s="1648"/>
      <c r="U267" s="1648"/>
      <c r="V267" s="1648"/>
      <c r="W267" s="1648"/>
      <c r="X267" s="1648"/>
      <c r="Y267" s="1648"/>
      <c r="Z267" s="1648"/>
      <c r="AA267" s="1648"/>
      <c r="AB267" s="1648"/>
      <c r="AC267" s="1648"/>
      <c r="AD267" s="1648"/>
      <c r="AE267" s="1648"/>
      <c r="AF267" s="1648"/>
      <c r="AG267" s="1648"/>
      <c r="AH267" s="1648"/>
      <c r="AI267" s="1648"/>
      <c r="AJ267" s="1651"/>
      <c r="AK267" s="1579"/>
      <c r="AL267" s="1580"/>
      <c r="AM267" s="1580"/>
      <c r="AN267" s="1580"/>
      <c r="AO267" s="1581"/>
      <c r="AP267" s="1582"/>
      <c r="AQ267" s="1580"/>
      <c r="AR267" s="1580"/>
      <c r="AS267" s="1580"/>
      <c r="AT267" s="1583"/>
      <c r="AU267" s="1584"/>
      <c r="AV267" s="1585"/>
      <c r="AW267" s="1586"/>
    </row>
    <row r="268" spans="1:49" ht="25.05" hidden="1" customHeight="1" x14ac:dyDescent="0.45">
      <c r="A268" s="1652">
        <f t="shared" si="3"/>
        <v>247</v>
      </c>
      <c r="B268" s="1361"/>
      <c r="C268" s="1650"/>
      <c r="D268" s="1648"/>
      <c r="E268" s="1648"/>
      <c r="F268" s="1648"/>
      <c r="G268" s="1648"/>
      <c r="H268" s="1648"/>
      <c r="I268" s="1648"/>
      <c r="J268" s="1648"/>
      <c r="K268" s="1648"/>
      <c r="L268" s="1648"/>
      <c r="M268" s="1648"/>
      <c r="N268" s="1648"/>
      <c r="O268" s="1649"/>
      <c r="P268" s="308"/>
      <c r="Q268" s="307"/>
      <c r="R268" s="1650"/>
      <c r="S268" s="1648"/>
      <c r="T268" s="1648"/>
      <c r="U268" s="1648"/>
      <c r="V268" s="1648"/>
      <c r="W268" s="1648"/>
      <c r="X268" s="1648"/>
      <c r="Y268" s="1648"/>
      <c r="Z268" s="1648"/>
      <c r="AA268" s="1648"/>
      <c r="AB268" s="1648"/>
      <c r="AC268" s="1648"/>
      <c r="AD268" s="1648"/>
      <c r="AE268" s="1648"/>
      <c r="AF268" s="1648"/>
      <c r="AG268" s="1648"/>
      <c r="AH268" s="1648"/>
      <c r="AI268" s="1648"/>
      <c r="AJ268" s="1651"/>
      <c r="AK268" s="1579"/>
      <c r="AL268" s="1580"/>
      <c r="AM268" s="1580"/>
      <c r="AN268" s="1580"/>
      <c r="AO268" s="1581"/>
      <c r="AP268" s="1582"/>
      <c r="AQ268" s="1580"/>
      <c r="AR268" s="1580"/>
      <c r="AS268" s="1580"/>
      <c r="AT268" s="1583"/>
      <c r="AU268" s="1584"/>
      <c r="AV268" s="1585"/>
      <c r="AW268" s="1586"/>
    </row>
    <row r="269" spans="1:49" ht="25.05" hidden="1" customHeight="1" x14ac:dyDescent="0.45">
      <c r="A269" s="1652">
        <f t="shared" si="3"/>
        <v>248</v>
      </c>
      <c r="B269" s="1361"/>
      <c r="C269" s="1650"/>
      <c r="D269" s="1648"/>
      <c r="E269" s="1648"/>
      <c r="F269" s="1648"/>
      <c r="G269" s="1648"/>
      <c r="H269" s="1648"/>
      <c r="I269" s="1648"/>
      <c r="J269" s="1648"/>
      <c r="K269" s="1648"/>
      <c r="L269" s="1648"/>
      <c r="M269" s="1648"/>
      <c r="N269" s="1648"/>
      <c r="O269" s="1649"/>
      <c r="P269" s="308"/>
      <c r="Q269" s="307"/>
      <c r="R269" s="1650"/>
      <c r="S269" s="1648"/>
      <c r="T269" s="1648"/>
      <c r="U269" s="1648"/>
      <c r="V269" s="1648"/>
      <c r="W269" s="1648"/>
      <c r="X269" s="1648"/>
      <c r="Y269" s="1648"/>
      <c r="Z269" s="1648"/>
      <c r="AA269" s="1648"/>
      <c r="AB269" s="1648"/>
      <c r="AC269" s="1648"/>
      <c r="AD269" s="1648"/>
      <c r="AE269" s="1648"/>
      <c r="AF269" s="1648"/>
      <c r="AG269" s="1648"/>
      <c r="AH269" s="1648"/>
      <c r="AI269" s="1648"/>
      <c r="AJ269" s="1651"/>
      <c r="AK269" s="1579"/>
      <c r="AL269" s="1580"/>
      <c r="AM269" s="1580"/>
      <c r="AN269" s="1580"/>
      <c r="AO269" s="1581"/>
      <c r="AP269" s="1582"/>
      <c r="AQ269" s="1580"/>
      <c r="AR269" s="1580"/>
      <c r="AS269" s="1580"/>
      <c r="AT269" s="1583"/>
      <c r="AU269" s="1584"/>
      <c r="AV269" s="1585"/>
      <c r="AW269" s="1586"/>
    </row>
    <row r="270" spans="1:49" ht="25.05" hidden="1" customHeight="1" x14ac:dyDescent="0.45">
      <c r="A270" s="1652">
        <f t="shared" si="3"/>
        <v>249</v>
      </c>
      <c r="B270" s="1361"/>
      <c r="C270" s="1650"/>
      <c r="D270" s="1648"/>
      <c r="E270" s="1648"/>
      <c r="F270" s="1648"/>
      <c r="G270" s="1648"/>
      <c r="H270" s="1648"/>
      <c r="I270" s="1648"/>
      <c r="J270" s="1648"/>
      <c r="K270" s="1648"/>
      <c r="L270" s="1648"/>
      <c r="M270" s="1648"/>
      <c r="N270" s="1648"/>
      <c r="O270" s="1649"/>
      <c r="P270" s="308"/>
      <c r="Q270" s="307"/>
      <c r="R270" s="1650"/>
      <c r="S270" s="1648"/>
      <c r="T270" s="1648"/>
      <c r="U270" s="1648"/>
      <c r="V270" s="1648"/>
      <c r="W270" s="1648"/>
      <c r="X270" s="1648"/>
      <c r="Y270" s="1648"/>
      <c r="Z270" s="1648"/>
      <c r="AA270" s="1648"/>
      <c r="AB270" s="1648"/>
      <c r="AC270" s="1648"/>
      <c r="AD270" s="1648"/>
      <c r="AE270" s="1648"/>
      <c r="AF270" s="1648"/>
      <c r="AG270" s="1648"/>
      <c r="AH270" s="1648"/>
      <c r="AI270" s="1648"/>
      <c r="AJ270" s="1651"/>
      <c r="AK270" s="1579"/>
      <c r="AL270" s="1580"/>
      <c r="AM270" s="1580"/>
      <c r="AN270" s="1580"/>
      <c r="AO270" s="1581"/>
      <c r="AP270" s="1582"/>
      <c r="AQ270" s="1580"/>
      <c r="AR270" s="1580"/>
      <c r="AS270" s="1580"/>
      <c r="AT270" s="1583"/>
      <c r="AU270" s="1584"/>
      <c r="AV270" s="1585"/>
      <c r="AW270" s="1586"/>
    </row>
    <row r="271" spans="1:49" ht="25.05" hidden="1" customHeight="1" x14ac:dyDescent="0.45">
      <c r="A271" s="1652">
        <f t="shared" si="3"/>
        <v>250</v>
      </c>
      <c r="B271" s="1361"/>
      <c r="C271" s="1650"/>
      <c r="D271" s="1648"/>
      <c r="E271" s="1648"/>
      <c r="F271" s="1648"/>
      <c r="G271" s="1648"/>
      <c r="H271" s="1648"/>
      <c r="I271" s="1648"/>
      <c r="J271" s="1648"/>
      <c r="K271" s="1648"/>
      <c r="L271" s="1648"/>
      <c r="M271" s="1648"/>
      <c r="N271" s="1648"/>
      <c r="O271" s="1649"/>
      <c r="P271" s="308"/>
      <c r="Q271" s="307"/>
      <c r="R271" s="1650"/>
      <c r="S271" s="1648"/>
      <c r="T271" s="1648"/>
      <c r="U271" s="1648"/>
      <c r="V271" s="1648"/>
      <c r="W271" s="1648"/>
      <c r="X271" s="1648"/>
      <c r="Y271" s="1648"/>
      <c r="Z271" s="1648"/>
      <c r="AA271" s="1648"/>
      <c r="AB271" s="1648"/>
      <c r="AC271" s="1648"/>
      <c r="AD271" s="1648"/>
      <c r="AE271" s="1648"/>
      <c r="AF271" s="1648"/>
      <c r="AG271" s="1648"/>
      <c r="AH271" s="1648"/>
      <c r="AI271" s="1648"/>
      <c r="AJ271" s="1651"/>
      <c r="AK271" s="1579"/>
      <c r="AL271" s="1580"/>
      <c r="AM271" s="1580"/>
      <c r="AN271" s="1580"/>
      <c r="AO271" s="1581"/>
      <c r="AP271" s="1582"/>
      <c r="AQ271" s="1580"/>
      <c r="AR271" s="1580"/>
      <c r="AS271" s="1580"/>
      <c r="AT271" s="1583"/>
      <c r="AU271" s="1584"/>
      <c r="AV271" s="1585"/>
      <c r="AW271" s="1586"/>
    </row>
    <row r="272" spans="1:49" ht="25.05" hidden="1" customHeight="1" x14ac:dyDescent="0.45">
      <c r="A272" s="1652">
        <f t="shared" si="3"/>
        <v>251</v>
      </c>
      <c r="B272" s="1361"/>
      <c r="C272" s="1650"/>
      <c r="D272" s="1648"/>
      <c r="E272" s="1648"/>
      <c r="F272" s="1648"/>
      <c r="G272" s="1648"/>
      <c r="H272" s="1648"/>
      <c r="I272" s="1648"/>
      <c r="J272" s="1648"/>
      <c r="K272" s="1648"/>
      <c r="L272" s="1648"/>
      <c r="M272" s="1648"/>
      <c r="N272" s="1648"/>
      <c r="O272" s="1649"/>
      <c r="P272" s="308"/>
      <c r="Q272" s="307"/>
      <c r="R272" s="1650"/>
      <c r="S272" s="1648"/>
      <c r="T272" s="1648"/>
      <c r="U272" s="1648"/>
      <c r="V272" s="1648"/>
      <c r="W272" s="1648"/>
      <c r="X272" s="1648"/>
      <c r="Y272" s="1648"/>
      <c r="Z272" s="1648"/>
      <c r="AA272" s="1648"/>
      <c r="AB272" s="1648"/>
      <c r="AC272" s="1648"/>
      <c r="AD272" s="1648"/>
      <c r="AE272" s="1648"/>
      <c r="AF272" s="1648"/>
      <c r="AG272" s="1648"/>
      <c r="AH272" s="1648"/>
      <c r="AI272" s="1648"/>
      <c r="AJ272" s="1651"/>
      <c r="AK272" s="1579"/>
      <c r="AL272" s="1580"/>
      <c r="AM272" s="1580"/>
      <c r="AN272" s="1580"/>
      <c r="AO272" s="1581"/>
      <c r="AP272" s="1582"/>
      <c r="AQ272" s="1580"/>
      <c r="AR272" s="1580"/>
      <c r="AS272" s="1580"/>
      <c r="AT272" s="1583"/>
      <c r="AU272" s="1584"/>
      <c r="AV272" s="1585"/>
      <c r="AW272" s="1586"/>
    </row>
    <row r="273" spans="1:49" ht="25.05" hidden="1" customHeight="1" x14ac:dyDescent="0.45">
      <c r="A273" s="1652">
        <f t="shared" si="3"/>
        <v>252</v>
      </c>
      <c r="B273" s="1361"/>
      <c r="C273" s="1650"/>
      <c r="D273" s="1648"/>
      <c r="E273" s="1648"/>
      <c r="F273" s="1648"/>
      <c r="G273" s="1648"/>
      <c r="H273" s="1648"/>
      <c r="I273" s="1648"/>
      <c r="J273" s="1648"/>
      <c r="K273" s="1648"/>
      <c r="L273" s="1648"/>
      <c r="M273" s="1648"/>
      <c r="N273" s="1648"/>
      <c r="O273" s="1649"/>
      <c r="P273" s="308"/>
      <c r="Q273" s="307"/>
      <c r="R273" s="1650"/>
      <c r="S273" s="1648"/>
      <c r="T273" s="1648"/>
      <c r="U273" s="1648"/>
      <c r="V273" s="1648"/>
      <c r="W273" s="1648"/>
      <c r="X273" s="1648"/>
      <c r="Y273" s="1648"/>
      <c r="Z273" s="1648"/>
      <c r="AA273" s="1648"/>
      <c r="AB273" s="1648"/>
      <c r="AC273" s="1648"/>
      <c r="AD273" s="1648"/>
      <c r="AE273" s="1648"/>
      <c r="AF273" s="1648"/>
      <c r="AG273" s="1648"/>
      <c r="AH273" s="1648"/>
      <c r="AI273" s="1648"/>
      <c r="AJ273" s="1651"/>
      <c r="AK273" s="1579"/>
      <c r="AL273" s="1580"/>
      <c r="AM273" s="1580"/>
      <c r="AN273" s="1580"/>
      <c r="AO273" s="1581"/>
      <c r="AP273" s="1582"/>
      <c r="AQ273" s="1580"/>
      <c r="AR273" s="1580"/>
      <c r="AS273" s="1580"/>
      <c r="AT273" s="1583"/>
      <c r="AU273" s="1584"/>
      <c r="AV273" s="1585"/>
      <c r="AW273" s="1586"/>
    </row>
    <row r="274" spans="1:49" ht="25.05" hidden="1" customHeight="1" x14ac:dyDescent="0.45">
      <c r="A274" s="1652">
        <f t="shared" si="3"/>
        <v>253</v>
      </c>
      <c r="B274" s="1361"/>
      <c r="C274" s="1650"/>
      <c r="D274" s="1648"/>
      <c r="E274" s="1648"/>
      <c r="F274" s="1648"/>
      <c r="G274" s="1648"/>
      <c r="H274" s="1648"/>
      <c r="I274" s="1648"/>
      <c r="J274" s="1648"/>
      <c r="K274" s="1648"/>
      <c r="L274" s="1648"/>
      <c r="M274" s="1648"/>
      <c r="N274" s="1648"/>
      <c r="O274" s="1649"/>
      <c r="P274" s="308"/>
      <c r="Q274" s="307"/>
      <c r="R274" s="1650"/>
      <c r="S274" s="1648"/>
      <c r="T274" s="1648"/>
      <c r="U274" s="1648"/>
      <c r="V274" s="1648"/>
      <c r="W274" s="1648"/>
      <c r="X274" s="1648"/>
      <c r="Y274" s="1648"/>
      <c r="Z274" s="1648"/>
      <c r="AA274" s="1648"/>
      <c r="AB274" s="1648"/>
      <c r="AC274" s="1648"/>
      <c r="AD274" s="1648"/>
      <c r="AE274" s="1648"/>
      <c r="AF274" s="1648"/>
      <c r="AG274" s="1648"/>
      <c r="AH274" s="1648"/>
      <c r="AI274" s="1648"/>
      <c r="AJ274" s="1651"/>
      <c r="AK274" s="1579"/>
      <c r="AL274" s="1580"/>
      <c r="AM274" s="1580"/>
      <c r="AN274" s="1580"/>
      <c r="AO274" s="1581"/>
      <c r="AP274" s="1582"/>
      <c r="AQ274" s="1580"/>
      <c r="AR274" s="1580"/>
      <c r="AS274" s="1580"/>
      <c r="AT274" s="1583"/>
      <c r="AU274" s="1584"/>
      <c r="AV274" s="1585"/>
      <c r="AW274" s="1586"/>
    </row>
    <row r="275" spans="1:49" ht="25.05" hidden="1" customHeight="1" x14ac:dyDescent="0.45">
      <c r="A275" s="1652">
        <f t="shared" si="3"/>
        <v>254</v>
      </c>
      <c r="B275" s="1361"/>
      <c r="C275" s="1650"/>
      <c r="D275" s="1648"/>
      <c r="E275" s="1648"/>
      <c r="F275" s="1648"/>
      <c r="G275" s="1648"/>
      <c r="H275" s="1648"/>
      <c r="I275" s="1648"/>
      <c r="J275" s="1648"/>
      <c r="K275" s="1648"/>
      <c r="L275" s="1648"/>
      <c r="M275" s="1648"/>
      <c r="N275" s="1648"/>
      <c r="O275" s="1649"/>
      <c r="P275" s="308"/>
      <c r="Q275" s="307"/>
      <c r="R275" s="1650"/>
      <c r="S275" s="1648"/>
      <c r="T275" s="1648"/>
      <c r="U275" s="1648"/>
      <c r="V275" s="1648"/>
      <c r="W275" s="1648"/>
      <c r="X275" s="1648"/>
      <c r="Y275" s="1648"/>
      <c r="Z275" s="1648"/>
      <c r="AA275" s="1648"/>
      <c r="AB275" s="1648"/>
      <c r="AC275" s="1648"/>
      <c r="AD275" s="1648"/>
      <c r="AE275" s="1648"/>
      <c r="AF275" s="1648"/>
      <c r="AG275" s="1648"/>
      <c r="AH275" s="1648"/>
      <c r="AI275" s="1648"/>
      <c r="AJ275" s="1651"/>
      <c r="AK275" s="1579"/>
      <c r="AL275" s="1580"/>
      <c r="AM275" s="1580"/>
      <c r="AN275" s="1580"/>
      <c r="AO275" s="1581"/>
      <c r="AP275" s="1582"/>
      <c r="AQ275" s="1580"/>
      <c r="AR275" s="1580"/>
      <c r="AS275" s="1580"/>
      <c r="AT275" s="1583"/>
      <c r="AU275" s="1584"/>
      <c r="AV275" s="1585"/>
      <c r="AW275" s="1586"/>
    </row>
    <row r="276" spans="1:49" ht="25.05" hidden="1" customHeight="1" x14ac:dyDescent="0.45">
      <c r="A276" s="1652">
        <f t="shared" si="3"/>
        <v>255</v>
      </c>
      <c r="B276" s="1361"/>
      <c r="C276" s="1650"/>
      <c r="D276" s="1648"/>
      <c r="E276" s="1648"/>
      <c r="F276" s="1648"/>
      <c r="G276" s="1648"/>
      <c r="H276" s="1648"/>
      <c r="I276" s="1648"/>
      <c r="J276" s="1648"/>
      <c r="K276" s="1648"/>
      <c r="L276" s="1648"/>
      <c r="M276" s="1648"/>
      <c r="N276" s="1648"/>
      <c r="O276" s="1649"/>
      <c r="P276" s="308"/>
      <c r="Q276" s="307"/>
      <c r="R276" s="1650"/>
      <c r="S276" s="1648"/>
      <c r="T276" s="1648"/>
      <c r="U276" s="1648"/>
      <c r="V276" s="1648"/>
      <c r="W276" s="1648"/>
      <c r="X276" s="1648"/>
      <c r="Y276" s="1648"/>
      <c r="Z276" s="1648"/>
      <c r="AA276" s="1648"/>
      <c r="AB276" s="1648"/>
      <c r="AC276" s="1648"/>
      <c r="AD276" s="1648"/>
      <c r="AE276" s="1648"/>
      <c r="AF276" s="1648"/>
      <c r="AG276" s="1648"/>
      <c r="AH276" s="1648"/>
      <c r="AI276" s="1648"/>
      <c r="AJ276" s="1651"/>
      <c r="AK276" s="1579"/>
      <c r="AL276" s="1580"/>
      <c r="AM276" s="1580"/>
      <c r="AN276" s="1580"/>
      <c r="AO276" s="1581"/>
      <c r="AP276" s="1582"/>
      <c r="AQ276" s="1580"/>
      <c r="AR276" s="1580"/>
      <c r="AS276" s="1580"/>
      <c r="AT276" s="1583"/>
      <c r="AU276" s="1584"/>
      <c r="AV276" s="1585"/>
      <c r="AW276" s="1586"/>
    </row>
    <row r="277" spans="1:49" ht="25.05" hidden="1" customHeight="1" x14ac:dyDescent="0.45">
      <c r="A277" s="1652">
        <f t="shared" si="3"/>
        <v>256</v>
      </c>
      <c r="B277" s="1361"/>
      <c r="C277" s="1650"/>
      <c r="D277" s="1648"/>
      <c r="E277" s="1648"/>
      <c r="F277" s="1648"/>
      <c r="G277" s="1648"/>
      <c r="H277" s="1648"/>
      <c r="I277" s="1648"/>
      <c r="J277" s="1648"/>
      <c r="K277" s="1648"/>
      <c r="L277" s="1648"/>
      <c r="M277" s="1648"/>
      <c r="N277" s="1648"/>
      <c r="O277" s="1649"/>
      <c r="P277" s="308"/>
      <c r="Q277" s="307"/>
      <c r="R277" s="1650"/>
      <c r="S277" s="1648"/>
      <c r="T277" s="1648"/>
      <c r="U277" s="1648"/>
      <c r="V277" s="1648"/>
      <c r="W277" s="1648"/>
      <c r="X277" s="1648"/>
      <c r="Y277" s="1648"/>
      <c r="Z277" s="1648"/>
      <c r="AA277" s="1648"/>
      <c r="AB277" s="1648"/>
      <c r="AC277" s="1648"/>
      <c r="AD277" s="1648"/>
      <c r="AE277" s="1648"/>
      <c r="AF277" s="1648"/>
      <c r="AG277" s="1648"/>
      <c r="AH277" s="1648"/>
      <c r="AI277" s="1648"/>
      <c r="AJ277" s="1651"/>
      <c r="AK277" s="1579"/>
      <c r="AL277" s="1580"/>
      <c r="AM277" s="1580"/>
      <c r="AN277" s="1580"/>
      <c r="AO277" s="1581"/>
      <c r="AP277" s="1582"/>
      <c r="AQ277" s="1580"/>
      <c r="AR277" s="1580"/>
      <c r="AS277" s="1580"/>
      <c r="AT277" s="1583"/>
      <c r="AU277" s="1584"/>
      <c r="AV277" s="1585"/>
      <c r="AW277" s="1586"/>
    </row>
    <row r="278" spans="1:49" ht="25.05" hidden="1" customHeight="1" x14ac:dyDescent="0.45">
      <c r="A278" s="1652">
        <f t="shared" si="3"/>
        <v>257</v>
      </c>
      <c r="B278" s="1361"/>
      <c r="C278" s="1650"/>
      <c r="D278" s="1648"/>
      <c r="E278" s="1648"/>
      <c r="F278" s="1648"/>
      <c r="G278" s="1648"/>
      <c r="H278" s="1648"/>
      <c r="I278" s="1648"/>
      <c r="J278" s="1648"/>
      <c r="K278" s="1648"/>
      <c r="L278" s="1648"/>
      <c r="M278" s="1648"/>
      <c r="N278" s="1648"/>
      <c r="O278" s="1649"/>
      <c r="P278" s="308"/>
      <c r="Q278" s="307"/>
      <c r="R278" s="1650"/>
      <c r="S278" s="1648"/>
      <c r="T278" s="1648"/>
      <c r="U278" s="1648"/>
      <c r="V278" s="1648"/>
      <c r="W278" s="1648"/>
      <c r="X278" s="1648"/>
      <c r="Y278" s="1648"/>
      <c r="Z278" s="1648"/>
      <c r="AA278" s="1648"/>
      <c r="AB278" s="1648"/>
      <c r="AC278" s="1648"/>
      <c r="AD278" s="1648"/>
      <c r="AE278" s="1648"/>
      <c r="AF278" s="1648"/>
      <c r="AG278" s="1648"/>
      <c r="AH278" s="1648"/>
      <c r="AI278" s="1648"/>
      <c r="AJ278" s="1651"/>
      <c r="AK278" s="1579"/>
      <c r="AL278" s="1580"/>
      <c r="AM278" s="1580"/>
      <c r="AN278" s="1580"/>
      <c r="AO278" s="1581"/>
      <c r="AP278" s="1582"/>
      <c r="AQ278" s="1580"/>
      <c r="AR278" s="1580"/>
      <c r="AS278" s="1580"/>
      <c r="AT278" s="1583"/>
      <c r="AU278" s="1584"/>
      <c r="AV278" s="1585"/>
      <c r="AW278" s="1586"/>
    </row>
    <row r="279" spans="1:49" ht="25.05" hidden="1" customHeight="1" x14ac:dyDescent="0.45">
      <c r="A279" s="1652">
        <f t="shared" si="3"/>
        <v>258</v>
      </c>
      <c r="B279" s="1361"/>
      <c r="C279" s="1650"/>
      <c r="D279" s="1648"/>
      <c r="E279" s="1648"/>
      <c r="F279" s="1648"/>
      <c r="G279" s="1648"/>
      <c r="H279" s="1648"/>
      <c r="I279" s="1648"/>
      <c r="J279" s="1648"/>
      <c r="K279" s="1648"/>
      <c r="L279" s="1648"/>
      <c r="M279" s="1648"/>
      <c r="N279" s="1648"/>
      <c r="O279" s="1649"/>
      <c r="P279" s="308"/>
      <c r="Q279" s="307"/>
      <c r="R279" s="1650"/>
      <c r="S279" s="1648"/>
      <c r="T279" s="1648"/>
      <c r="U279" s="1648"/>
      <c r="V279" s="1648"/>
      <c r="W279" s="1648"/>
      <c r="X279" s="1648"/>
      <c r="Y279" s="1648"/>
      <c r="Z279" s="1648"/>
      <c r="AA279" s="1648"/>
      <c r="AB279" s="1648"/>
      <c r="AC279" s="1648"/>
      <c r="AD279" s="1648"/>
      <c r="AE279" s="1648"/>
      <c r="AF279" s="1648"/>
      <c r="AG279" s="1648"/>
      <c r="AH279" s="1648"/>
      <c r="AI279" s="1648"/>
      <c r="AJ279" s="1651"/>
      <c r="AK279" s="1579"/>
      <c r="AL279" s="1580"/>
      <c r="AM279" s="1580"/>
      <c r="AN279" s="1580"/>
      <c r="AO279" s="1581"/>
      <c r="AP279" s="1582"/>
      <c r="AQ279" s="1580"/>
      <c r="AR279" s="1580"/>
      <c r="AS279" s="1580"/>
      <c r="AT279" s="1583"/>
      <c r="AU279" s="1584"/>
      <c r="AV279" s="1585"/>
      <c r="AW279" s="1586"/>
    </row>
    <row r="280" spans="1:49" ht="25.05" hidden="1" customHeight="1" x14ac:dyDescent="0.45">
      <c r="A280" s="1652">
        <f t="shared" ref="A280:A343" si="4">+A279+1</f>
        <v>259</v>
      </c>
      <c r="B280" s="1361"/>
      <c r="C280" s="1650"/>
      <c r="D280" s="1648"/>
      <c r="E280" s="1648"/>
      <c r="F280" s="1648"/>
      <c r="G280" s="1648"/>
      <c r="H280" s="1648"/>
      <c r="I280" s="1648"/>
      <c r="J280" s="1648"/>
      <c r="K280" s="1648"/>
      <c r="L280" s="1648"/>
      <c r="M280" s="1648"/>
      <c r="N280" s="1648"/>
      <c r="O280" s="1649"/>
      <c r="P280" s="308"/>
      <c r="Q280" s="307"/>
      <c r="R280" s="1650"/>
      <c r="S280" s="1648"/>
      <c r="T280" s="1648"/>
      <c r="U280" s="1648"/>
      <c r="V280" s="1648"/>
      <c r="W280" s="1648"/>
      <c r="X280" s="1648"/>
      <c r="Y280" s="1648"/>
      <c r="Z280" s="1648"/>
      <c r="AA280" s="1648"/>
      <c r="AB280" s="1648"/>
      <c r="AC280" s="1648"/>
      <c r="AD280" s="1648"/>
      <c r="AE280" s="1648"/>
      <c r="AF280" s="1648"/>
      <c r="AG280" s="1648"/>
      <c r="AH280" s="1648"/>
      <c r="AI280" s="1648"/>
      <c r="AJ280" s="1651"/>
      <c r="AK280" s="1579"/>
      <c r="AL280" s="1580"/>
      <c r="AM280" s="1580"/>
      <c r="AN280" s="1580"/>
      <c r="AO280" s="1581"/>
      <c r="AP280" s="1582"/>
      <c r="AQ280" s="1580"/>
      <c r="AR280" s="1580"/>
      <c r="AS280" s="1580"/>
      <c r="AT280" s="1583"/>
      <c r="AU280" s="1584"/>
      <c r="AV280" s="1585"/>
      <c r="AW280" s="1586"/>
    </row>
    <row r="281" spans="1:49" ht="25.05" hidden="1" customHeight="1" x14ac:dyDescent="0.45">
      <c r="A281" s="1652">
        <f t="shared" si="4"/>
        <v>260</v>
      </c>
      <c r="B281" s="1361"/>
      <c r="C281" s="1650"/>
      <c r="D281" s="1648"/>
      <c r="E281" s="1648"/>
      <c r="F281" s="1648"/>
      <c r="G281" s="1648"/>
      <c r="H281" s="1648"/>
      <c r="I281" s="1648"/>
      <c r="J281" s="1648"/>
      <c r="K281" s="1648"/>
      <c r="L281" s="1648"/>
      <c r="M281" s="1648"/>
      <c r="N281" s="1648"/>
      <c r="O281" s="1649"/>
      <c r="P281" s="308"/>
      <c r="Q281" s="307"/>
      <c r="R281" s="1650"/>
      <c r="S281" s="1648"/>
      <c r="T281" s="1648"/>
      <c r="U281" s="1648"/>
      <c r="V281" s="1648"/>
      <c r="W281" s="1648"/>
      <c r="X281" s="1648"/>
      <c r="Y281" s="1648"/>
      <c r="Z281" s="1648"/>
      <c r="AA281" s="1648"/>
      <c r="AB281" s="1648"/>
      <c r="AC281" s="1648"/>
      <c r="AD281" s="1648"/>
      <c r="AE281" s="1648"/>
      <c r="AF281" s="1648"/>
      <c r="AG281" s="1648"/>
      <c r="AH281" s="1648"/>
      <c r="AI281" s="1648"/>
      <c r="AJ281" s="1651"/>
      <c r="AK281" s="1579"/>
      <c r="AL281" s="1580"/>
      <c r="AM281" s="1580"/>
      <c r="AN281" s="1580"/>
      <c r="AO281" s="1581"/>
      <c r="AP281" s="1582"/>
      <c r="AQ281" s="1580"/>
      <c r="AR281" s="1580"/>
      <c r="AS281" s="1580"/>
      <c r="AT281" s="1583"/>
      <c r="AU281" s="1584"/>
      <c r="AV281" s="1585"/>
      <c r="AW281" s="1586"/>
    </row>
    <row r="282" spans="1:49" ht="25.05" hidden="1" customHeight="1" x14ac:dyDescent="0.45">
      <c r="A282" s="1652">
        <f t="shared" si="4"/>
        <v>261</v>
      </c>
      <c r="B282" s="1361"/>
      <c r="C282" s="1650"/>
      <c r="D282" s="1648"/>
      <c r="E282" s="1648"/>
      <c r="F282" s="1648"/>
      <c r="G282" s="1648"/>
      <c r="H282" s="1648"/>
      <c r="I282" s="1648"/>
      <c r="J282" s="1648"/>
      <c r="K282" s="1648"/>
      <c r="L282" s="1648"/>
      <c r="M282" s="1648"/>
      <c r="N282" s="1648"/>
      <c r="O282" s="1649"/>
      <c r="P282" s="308"/>
      <c r="Q282" s="307"/>
      <c r="R282" s="1650"/>
      <c r="S282" s="1648"/>
      <c r="T282" s="1648"/>
      <c r="U282" s="1648"/>
      <c r="V282" s="1648"/>
      <c r="W282" s="1648"/>
      <c r="X282" s="1648"/>
      <c r="Y282" s="1648"/>
      <c r="Z282" s="1648"/>
      <c r="AA282" s="1648"/>
      <c r="AB282" s="1648"/>
      <c r="AC282" s="1648"/>
      <c r="AD282" s="1648"/>
      <c r="AE282" s="1648"/>
      <c r="AF282" s="1648"/>
      <c r="AG282" s="1648"/>
      <c r="AH282" s="1648"/>
      <c r="AI282" s="1648"/>
      <c r="AJ282" s="1651"/>
      <c r="AK282" s="1579"/>
      <c r="AL282" s="1580"/>
      <c r="AM282" s="1580"/>
      <c r="AN282" s="1580"/>
      <c r="AO282" s="1581"/>
      <c r="AP282" s="1582"/>
      <c r="AQ282" s="1580"/>
      <c r="AR282" s="1580"/>
      <c r="AS282" s="1580"/>
      <c r="AT282" s="1583"/>
      <c r="AU282" s="1584"/>
      <c r="AV282" s="1585"/>
      <c r="AW282" s="1586"/>
    </row>
    <row r="283" spans="1:49" ht="25.05" hidden="1" customHeight="1" x14ac:dyDescent="0.45">
      <c r="A283" s="1652">
        <f t="shared" si="4"/>
        <v>262</v>
      </c>
      <c r="B283" s="1361"/>
      <c r="C283" s="1650"/>
      <c r="D283" s="1648"/>
      <c r="E283" s="1648"/>
      <c r="F283" s="1648"/>
      <c r="G283" s="1648"/>
      <c r="H283" s="1648"/>
      <c r="I283" s="1648"/>
      <c r="J283" s="1648"/>
      <c r="K283" s="1648"/>
      <c r="L283" s="1648"/>
      <c r="M283" s="1648"/>
      <c r="N283" s="1648"/>
      <c r="O283" s="1649"/>
      <c r="P283" s="308"/>
      <c r="Q283" s="307"/>
      <c r="R283" s="1650"/>
      <c r="S283" s="1648"/>
      <c r="T283" s="1648"/>
      <c r="U283" s="1648"/>
      <c r="V283" s="1648"/>
      <c r="W283" s="1648"/>
      <c r="X283" s="1648"/>
      <c r="Y283" s="1648"/>
      <c r="Z283" s="1648"/>
      <c r="AA283" s="1648"/>
      <c r="AB283" s="1648"/>
      <c r="AC283" s="1648"/>
      <c r="AD283" s="1648"/>
      <c r="AE283" s="1648"/>
      <c r="AF283" s="1648"/>
      <c r="AG283" s="1648"/>
      <c r="AH283" s="1648"/>
      <c r="AI283" s="1648"/>
      <c r="AJ283" s="1651"/>
      <c r="AK283" s="1579"/>
      <c r="AL283" s="1580"/>
      <c r="AM283" s="1580"/>
      <c r="AN283" s="1580"/>
      <c r="AO283" s="1581"/>
      <c r="AP283" s="1582"/>
      <c r="AQ283" s="1580"/>
      <c r="AR283" s="1580"/>
      <c r="AS283" s="1580"/>
      <c r="AT283" s="1583"/>
      <c r="AU283" s="1584"/>
      <c r="AV283" s="1585"/>
      <c r="AW283" s="1586"/>
    </row>
    <row r="284" spans="1:49" ht="25.05" hidden="1" customHeight="1" x14ac:dyDescent="0.45">
      <c r="A284" s="1652">
        <f t="shared" si="4"/>
        <v>263</v>
      </c>
      <c r="B284" s="1361"/>
      <c r="C284" s="1650"/>
      <c r="D284" s="1648"/>
      <c r="E284" s="1648"/>
      <c r="F284" s="1648"/>
      <c r="G284" s="1648"/>
      <c r="H284" s="1648"/>
      <c r="I284" s="1648"/>
      <c r="J284" s="1648"/>
      <c r="K284" s="1648"/>
      <c r="L284" s="1648"/>
      <c r="M284" s="1648"/>
      <c r="N284" s="1648"/>
      <c r="O284" s="1649"/>
      <c r="P284" s="308"/>
      <c r="Q284" s="307"/>
      <c r="R284" s="1650"/>
      <c r="S284" s="1648"/>
      <c r="T284" s="1648"/>
      <c r="U284" s="1648"/>
      <c r="V284" s="1648"/>
      <c r="W284" s="1648"/>
      <c r="X284" s="1648"/>
      <c r="Y284" s="1648"/>
      <c r="Z284" s="1648"/>
      <c r="AA284" s="1648"/>
      <c r="AB284" s="1648"/>
      <c r="AC284" s="1648"/>
      <c r="AD284" s="1648"/>
      <c r="AE284" s="1648"/>
      <c r="AF284" s="1648"/>
      <c r="AG284" s="1648"/>
      <c r="AH284" s="1648"/>
      <c r="AI284" s="1648"/>
      <c r="AJ284" s="1651"/>
      <c r="AK284" s="1579"/>
      <c r="AL284" s="1580"/>
      <c r="AM284" s="1580"/>
      <c r="AN284" s="1580"/>
      <c r="AO284" s="1581"/>
      <c r="AP284" s="1582"/>
      <c r="AQ284" s="1580"/>
      <c r="AR284" s="1580"/>
      <c r="AS284" s="1580"/>
      <c r="AT284" s="1583"/>
      <c r="AU284" s="1584"/>
      <c r="AV284" s="1585"/>
      <c r="AW284" s="1586"/>
    </row>
    <row r="285" spans="1:49" ht="25.05" hidden="1" customHeight="1" x14ac:dyDescent="0.45">
      <c r="A285" s="1652">
        <f t="shared" si="4"/>
        <v>264</v>
      </c>
      <c r="B285" s="1361"/>
      <c r="C285" s="1650"/>
      <c r="D285" s="1648"/>
      <c r="E285" s="1648"/>
      <c r="F285" s="1648"/>
      <c r="G285" s="1648"/>
      <c r="H285" s="1648"/>
      <c r="I285" s="1648"/>
      <c r="J285" s="1648"/>
      <c r="K285" s="1648"/>
      <c r="L285" s="1648"/>
      <c r="M285" s="1648"/>
      <c r="N285" s="1648"/>
      <c r="O285" s="1649"/>
      <c r="P285" s="308"/>
      <c r="Q285" s="307"/>
      <c r="R285" s="1650"/>
      <c r="S285" s="1648"/>
      <c r="T285" s="1648"/>
      <c r="U285" s="1648"/>
      <c r="V285" s="1648"/>
      <c r="W285" s="1648"/>
      <c r="X285" s="1648"/>
      <c r="Y285" s="1648"/>
      <c r="Z285" s="1648"/>
      <c r="AA285" s="1648"/>
      <c r="AB285" s="1648"/>
      <c r="AC285" s="1648"/>
      <c r="AD285" s="1648"/>
      <c r="AE285" s="1648"/>
      <c r="AF285" s="1648"/>
      <c r="AG285" s="1648"/>
      <c r="AH285" s="1648"/>
      <c r="AI285" s="1648"/>
      <c r="AJ285" s="1651"/>
      <c r="AK285" s="1579"/>
      <c r="AL285" s="1580"/>
      <c r="AM285" s="1580"/>
      <c r="AN285" s="1580"/>
      <c r="AO285" s="1581"/>
      <c r="AP285" s="1582"/>
      <c r="AQ285" s="1580"/>
      <c r="AR285" s="1580"/>
      <c r="AS285" s="1580"/>
      <c r="AT285" s="1583"/>
      <c r="AU285" s="1584"/>
      <c r="AV285" s="1585"/>
      <c r="AW285" s="1586"/>
    </row>
    <row r="286" spans="1:49" ht="25.05" hidden="1" customHeight="1" x14ac:dyDescent="0.45">
      <c r="A286" s="1652">
        <f t="shared" si="4"/>
        <v>265</v>
      </c>
      <c r="B286" s="1361"/>
      <c r="C286" s="1650"/>
      <c r="D286" s="1648"/>
      <c r="E286" s="1648"/>
      <c r="F286" s="1648"/>
      <c r="G286" s="1648"/>
      <c r="H286" s="1648"/>
      <c r="I286" s="1648"/>
      <c r="J286" s="1648"/>
      <c r="K286" s="1648"/>
      <c r="L286" s="1648"/>
      <c r="M286" s="1648"/>
      <c r="N286" s="1648"/>
      <c r="O286" s="1649"/>
      <c r="P286" s="308"/>
      <c r="Q286" s="307"/>
      <c r="R286" s="1650"/>
      <c r="S286" s="1648"/>
      <c r="T286" s="1648"/>
      <c r="U286" s="1648"/>
      <c r="V286" s="1648"/>
      <c r="W286" s="1648"/>
      <c r="X286" s="1648"/>
      <c r="Y286" s="1648"/>
      <c r="Z286" s="1648"/>
      <c r="AA286" s="1648"/>
      <c r="AB286" s="1648"/>
      <c r="AC286" s="1648"/>
      <c r="AD286" s="1648"/>
      <c r="AE286" s="1648"/>
      <c r="AF286" s="1648"/>
      <c r="AG286" s="1648"/>
      <c r="AH286" s="1648"/>
      <c r="AI286" s="1648"/>
      <c r="AJ286" s="1651"/>
      <c r="AK286" s="1579"/>
      <c r="AL286" s="1580"/>
      <c r="AM286" s="1580"/>
      <c r="AN286" s="1580"/>
      <c r="AO286" s="1581"/>
      <c r="AP286" s="1582"/>
      <c r="AQ286" s="1580"/>
      <c r="AR286" s="1580"/>
      <c r="AS286" s="1580"/>
      <c r="AT286" s="1583"/>
      <c r="AU286" s="1584"/>
      <c r="AV286" s="1585"/>
      <c r="AW286" s="1586"/>
    </row>
    <row r="287" spans="1:49" ht="25.05" hidden="1" customHeight="1" x14ac:dyDescent="0.45">
      <c r="A287" s="1652">
        <f t="shared" si="4"/>
        <v>266</v>
      </c>
      <c r="B287" s="1361"/>
      <c r="C287" s="1650"/>
      <c r="D287" s="1648"/>
      <c r="E287" s="1648"/>
      <c r="F287" s="1648"/>
      <c r="G287" s="1648"/>
      <c r="H287" s="1648"/>
      <c r="I287" s="1648"/>
      <c r="J287" s="1648"/>
      <c r="K287" s="1648"/>
      <c r="L287" s="1648"/>
      <c r="M287" s="1648"/>
      <c r="N287" s="1648"/>
      <c r="O287" s="1649"/>
      <c r="P287" s="308"/>
      <c r="Q287" s="307"/>
      <c r="R287" s="1650"/>
      <c r="S287" s="1648"/>
      <c r="T287" s="1648"/>
      <c r="U287" s="1648"/>
      <c r="V287" s="1648"/>
      <c r="W287" s="1648"/>
      <c r="X287" s="1648"/>
      <c r="Y287" s="1648"/>
      <c r="Z287" s="1648"/>
      <c r="AA287" s="1648"/>
      <c r="AB287" s="1648"/>
      <c r="AC287" s="1648"/>
      <c r="AD287" s="1648"/>
      <c r="AE287" s="1648"/>
      <c r="AF287" s="1648"/>
      <c r="AG287" s="1648"/>
      <c r="AH287" s="1648"/>
      <c r="AI287" s="1648"/>
      <c r="AJ287" s="1651"/>
      <c r="AK287" s="1579"/>
      <c r="AL287" s="1580"/>
      <c r="AM287" s="1580"/>
      <c r="AN287" s="1580"/>
      <c r="AO287" s="1581"/>
      <c r="AP287" s="1582"/>
      <c r="AQ287" s="1580"/>
      <c r="AR287" s="1580"/>
      <c r="AS287" s="1580"/>
      <c r="AT287" s="1583"/>
      <c r="AU287" s="1584"/>
      <c r="AV287" s="1585"/>
      <c r="AW287" s="1586"/>
    </row>
    <row r="288" spans="1:49" ht="25.05" hidden="1" customHeight="1" x14ac:dyDescent="0.45">
      <c r="A288" s="1652">
        <f t="shared" si="4"/>
        <v>267</v>
      </c>
      <c r="B288" s="1361"/>
      <c r="C288" s="1650"/>
      <c r="D288" s="1648"/>
      <c r="E288" s="1648"/>
      <c r="F288" s="1648"/>
      <c r="G288" s="1648"/>
      <c r="H288" s="1648"/>
      <c r="I288" s="1648"/>
      <c r="J288" s="1648"/>
      <c r="K288" s="1648"/>
      <c r="L288" s="1648"/>
      <c r="M288" s="1648"/>
      <c r="N288" s="1648"/>
      <c r="O288" s="1649"/>
      <c r="P288" s="308"/>
      <c r="Q288" s="307"/>
      <c r="R288" s="1650"/>
      <c r="S288" s="1648"/>
      <c r="T288" s="1648"/>
      <c r="U288" s="1648"/>
      <c r="V288" s="1648"/>
      <c r="W288" s="1648"/>
      <c r="X288" s="1648"/>
      <c r="Y288" s="1648"/>
      <c r="Z288" s="1648"/>
      <c r="AA288" s="1648"/>
      <c r="AB288" s="1648"/>
      <c r="AC288" s="1648"/>
      <c r="AD288" s="1648"/>
      <c r="AE288" s="1648"/>
      <c r="AF288" s="1648"/>
      <c r="AG288" s="1648"/>
      <c r="AH288" s="1648"/>
      <c r="AI288" s="1648"/>
      <c r="AJ288" s="1651"/>
      <c r="AK288" s="1579"/>
      <c r="AL288" s="1580"/>
      <c r="AM288" s="1580"/>
      <c r="AN288" s="1580"/>
      <c r="AO288" s="1581"/>
      <c r="AP288" s="1582"/>
      <c r="AQ288" s="1580"/>
      <c r="AR288" s="1580"/>
      <c r="AS288" s="1580"/>
      <c r="AT288" s="1583"/>
      <c r="AU288" s="1584"/>
      <c r="AV288" s="1585"/>
      <c r="AW288" s="1586"/>
    </row>
    <row r="289" spans="1:49" ht="25.05" hidden="1" customHeight="1" x14ac:dyDescent="0.45">
      <c r="A289" s="1652">
        <f t="shared" si="4"/>
        <v>268</v>
      </c>
      <c r="B289" s="1361"/>
      <c r="C289" s="1650"/>
      <c r="D289" s="1648"/>
      <c r="E289" s="1648"/>
      <c r="F289" s="1648"/>
      <c r="G289" s="1648"/>
      <c r="H289" s="1648"/>
      <c r="I289" s="1648"/>
      <c r="J289" s="1648"/>
      <c r="K289" s="1648"/>
      <c r="L289" s="1648"/>
      <c r="M289" s="1648"/>
      <c r="N289" s="1648"/>
      <c r="O289" s="1649"/>
      <c r="P289" s="308"/>
      <c r="Q289" s="307"/>
      <c r="R289" s="1650"/>
      <c r="S289" s="1648"/>
      <c r="T289" s="1648"/>
      <c r="U289" s="1648"/>
      <c r="V289" s="1648"/>
      <c r="W289" s="1648"/>
      <c r="X289" s="1648"/>
      <c r="Y289" s="1648"/>
      <c r="Z289" s="1648"/>
      <c r="AA289" s="1648"/>
      <c r="AB289" s="1648"/>
      <c r="AC289" s="1648"/>
      <c r="AD289" s="1648"/>
      <c r="AE289" s="1648"/>
      <c r="AF289" s="1648"/>
      <c r="AG289" s="1648"/>
      <c r="AH289" s="1648"/>
      <c r="AI289" s="1648"/>
      <c r="AJ289" s="1651"/>
      <c r="AK289" s="1579"/>
      <c r="AL289" s="1580"/>
      <c r="AM289" s="1580"/>
      <c r="AN289" s="1580"/>
      <c r="AO289" s="1581"/>
      <c r="AP289" s="1582"/>
      <c r="AQ289" s="1580"/>
      <c r="AR289" s="1580"/>
      <c r="AS289" s="1580"/>
      <c r="AT289" s="1583"/>
      <c r="AU289" s="1584"/>
      <c r="AV289" s="1585"/>
      <c r="AW289" s="1586"/>
    </row>
    <row r="290" spans="1:49" ht="25.05" hidden="1" customHeight="1" x14ac:dyDescent="0.45">
      <c r="A290" s="1652">
        <f t="shared" si="4"/>
        <v>269</v>
      </c>
      <c r="B290" s="1361"/>
      <c r="C290" s="1650"/>
      <c r="D290" s="1648"/>
      <c r="E290" s="1648"/>
      <c r="F290" s="1648"/>
      <c r="G290" s="1648"/>
      <c r="H290" s="1648"/>
      <c r="I290" s="1648"/>
      <c r="J290" s="1648"/>
      <c r="K290" s="1648"/>
      <c r="L290" s="1648"/>
      <c r="M290" s="1648"/>
      <c r="N290" s="1648"/>
      <c r="O290" s="1649"/>
      <c r="P290" s="308"/>
      <c r="Q290" s="307"/>
      <c r="R290" s="1650"/>
      <c r="S290" s="1648"/>
      <c r="T290" s="1648"/>
      <c r="U290" s="1648"/>
      <c r="V290" s="1648"/>
      <c r="W290" s="1648"/>
      <c r="X290" s="1648"/>
      <c r="Y290" s="1648"/>
      <c r="Z290" s="1648"/>
      <c r="AA290" s="1648"/>
      <c r="AB290" s="1648"/>
      <c r="AC290" s="1648"/>
      <c r="AD290" s="1648"/>
      <c r="AE290" s="1648"/>
      <c r="AF290" s="1648"/>
      <c r="AG290" s="1648"/>
      <c r="AH290" s="1648"/>
      <c r="AI290" s="1648"/>
      <c r="AJ290" s="1651"/>
      <c r="AK290" s="1579"/>
      <c r="AL290" s="1580"/>
      <c r="AM290" s="1580"/>
      <c r="AN290" s="1580"/>
      <c r="AO290" s="1581"/>
      <c r="AP290" s="1582"/>
      <c r="AQ290" s="1580"/>
      <c r="AR290" s="1580"/>
      <c r="AS290" s="1580"/>
      <c r="AT290" s="1583"/>
      <c r="AU290" s="1584"/>
      <c r="AV290" s="1585"/>
      <c r="AW290" s="1586"/>
    </row>
    <row r="291" spans="1:49" ht="25.05" hidden="1" customHeight="1" x14ac:dyDescent="0.45">
      <c r="A291" s="1652">
        <f t="shared" si="4"/>
        <v>270</v>
      </c>
      <c r="B291" s="1361"/>
      <c r="C291" s="1650"/>
      <c r="D291" s="1648"/>
      <c r="E291" s="1648"/>
      <c r="F291" s="1648"/>
      <c r="G291" s="1648"/>
      <c r="H291" s="1648"/>
      <c r="I291" s="1648"/>
      <c r="J291" s="1648"/>
      <c r="K291" s="1648"/>
      <c r="L291" s="1648"/>
      <c r="M291" s="1648"/>
      <c r="N291" s="1648"/>
      <c r="O291" s="1649"/>
      <c r="P291" s="308"/>
      <c r="Q291" s="307"/>
      <c r="R291" s="1650"/>
      <c r="S291" s="1648"/>
      <c r="T291" s="1648"/>
      <c r="U291" s="1648"/>
      <c r="V291" s="1648"/>
      <c r="W291" s="1648"/>
      <c r="X291" s="1648"/>
      <c r="Y291" s="1648"/>
      <c r="Z291" s="1648"/>
      <c r="AA291" s="1648"/>
      <c r="AB291" s="1648"/>
      <c r="AC291" s="1648"/>
      <c r="AD291" s="1648"/>
      <c r="AE291" s="1648"/>
      <c r="AF291" s="1648"/>
      <c r="AG291" s="1648"/>
      <c r="AH291" s="1648"/>
      <c r="AI291" s="1648"/>
      <c r="AJ291" s="1651"/>
      <c r="AK291" s="1579"/>
      <c r="AL291" s="1580"/>
      <c r="AM291" s="1580"/>
      <c r="AN291" s="1580"/>
      <c r="AO291" s="1581"/>
      <c r="AP291" s="1582"/>
      <c r="AQ291" s="1580"/>
      <c r="AR291" s="1580"/>
      <c r="AS291" s="1580"/>
      <c r="AT291" s="1583"/>
      <c r="AU291" s="1584"/>
      <c r="AV291" s="1585"/>
      <c r="AW291" s="1586"/>
    </row>
    <row r="292" spans="1:49" ht="25.05" hidden="1" customHeight="1" x14ac:dyDescent="0.45">
      <c r="A292" s="1652">
        <f t="shared" si="4"/>
        <v>271</v>
      </c>
      <c r="B292" s="1361"/>
      <c r="C292" s="1650"/>
      <c r="D292" s="1648"/>
      <c r="E292" s="1648"/>
      <c r="F292" s="1648"/>
      <c r="G292" s="1648"/>
      <c r="H292" s="1648"/>
      <c r="I292" s="1648"/>
      <c r="J292" s="1648"/>
      <c r="K292" s="1648"/>
      <c r="L292" s="1648"/>
      <c r="M292" s="1648"/>
      <c r="N292" s="1648"/>
      <c r="O292" s="1649"/>
      <c r="P292" s="308"/>
      <c r="Q292" s="307"/>
      <c r="R292" s="1650"/>
      <c r="S292" s="1648"/>
      <c r="T292" s="1648"/>
      <c r="U292" s="1648"/>
      <c r="V292" s="1648"/>
      <c r="W292" s="1648"/>
      <c r="X292" s="1648"/>
      <c r="Y292" s="1648"/>
      <c r="Z292" s="1648"/>
      <c r="AA292" s="1648"/>
      <c r="AB292" s="1648"/>
      <c r="AC292" s="1648"/>
      <c r="AD292" s="1648"/>
      <c r="AE292" s="1648"/>
      <c r="AF292" s="1648"/>
      <c r="AG292" s="1648"/>
      <c r="AH292" s="1648"/>
      <c r="AI292" s="1648"/>
      <c r="AJ292" s="1651"/>
      <c r="AK292" s="1579"/>
      <c r="AL292" s="1580"/>
      <c r="AM292" s="1580"/>
      <c r="AN292" s="1580"/>
      <c r="AO292" s="1581"/>
      <c r="AP292" s="1582"/>
      <c r="AQ292" s="1580"/>
      <c r="AR292" s="1580"/>
      <c r="AS292" s="1580"/>
      <c r="AT292" s="1583"/>
      <c r="AU292" s="1584"/>
      <c r="AV292" s="1585"/>
      <c r="AW292" s="1586"/>
    </row>
    <row r="293" spans="1:49" ht="25.05" hidden="1" customHeight="1" x14ac:dyDescent="0.45">
      <c r="A293" s="1652">
        <f t="shared" si="4"/>
        <v>272</v>
      </c>
      <c r="B293" s="1361"/>
      <c r="C293" s="1650"/>
      <c r="D293" s="1648"/>
      <c r="E293" s="1648"/>
      <c r="F293" s="1648"/>
      <c r="G293" s="1648"/>
      <c r="H293" s="1648"/>
      <c r="I293" s="1648"/>
      <c r="J293" s="1648"/>
      <c r="K293" s="1648"/>
      <c r="L293" s="1648"/>
      <c r="M293" s="1648"/>
      <c r="N293" s="1648"/>
      <c r="O293" s="1649"/>
      <c r="P293" s="308"/>
      <c r="Q293" s="307"/>
      <c r="R293" s="1650"/>
      <c r="S293" s="1648"/>
      <c r="T293" s="1648"/>
      <c r="U293" s="1648"/>
      <c r="V293" s="1648"/>
      <c r="W293" s="1648"/>
      <c r="X293" s="1648"/>
      <c r="Y293" s="1648"/>
      <c r="Z293" s="1648"/>
      <c r="AA293" s="1648"/>
      <c r="AB293" s="1648"/>
      <c r="AC293" s="1648"/>
      <c r="AD293" s="1648"/>
      <c r="AE293" s="1648"/>
      <c r="AF293" s="1648"/>
      <c r="AG293" s="1648"/>
      <c r="AH293" s="1648"/>
      <c r="AI293" s="1648"/>
      <c r="AJ293" s="1651"/>
      <c r="AK293" s="1579"/>
      <c r="AL293" s="1580"/>
      <c r="AM293" s="1580"/>
      <c r="AN293" s="1580"/>
      <c r="AO293" s="1581"/>
      <c r="AP293" s="1582"/>
      <c r="AQ293" s="1580"/>
      <c r="AR293" s="1580"/>
      <c r="AS293" s="1580"/>
      <c r="AT293" s="1583"/>
      <c r="AU293" s="1584"/>
      <c r="AV293" s="1585"/>
      <c r="AW293" s="1586"/>
    </row>
    <row r="294" spans="1:49" ht="25.05" hidden="1" customHeight="1" x14ac:dyDescent="0.45">
      <c r="A294" s="1652">
        <f t="shared" si="4"/>
        <v>273</v>
      </c>
      <c r="B294" s="1361"/>
      <c r="C294" s="1650"/>
      <c r="D294" s="1648"/>
      <c r="E294" s="1648"/>
      <c r="F294" s="1648"/>
      <c r="G294" s="1648"/>
      <c r="H294" s="1648"/>
      <c r="I294" s="1648"/>
      <c r="J294" s="1648"/>
      <c r="K294" s="1648"/>
      <c r="L294" s="1648"/>
      <c r="M294" s="1648"/>
      <c r="N294" s="1648"/>
      <c r="O294" s="1649"/>
      <c r="P294" s="308"/>
      <c r="Q294" s="307"/>
      <c r="R294" s="1650"/>
      <c r="S294" s="1648"/>
      <c r="T294" s="1648"/>
      <c r="U294" s="1648"/>
      <c r="V294" s="1648"/>
      <c r="W294" s="1648"/>
      <c r="X294" s="1648"/>
      <c r="Y294" s="1648"/>
      <c r="Z294" s="1648"/>
      <c r="AA294" s="1648"/>
      <c r="AB294" s="1648"/>
      <c r="AC294" s="1648"/>
      <c r="AD294" s="1648"/>
      <c r="AE294" s="1648"/>
      <c r="AF294" s="1648"/>
      <c r="AG294" s="1648"/>
      <c r="AH294" s="1648"/>
      <c r="AI294" s="1648"/>
      <c r="AJ294" s="1651"/>
      <c r="AK294" s="1579"/>
      <c r="AL294" s="1580"/>
      <c r="AM294" s="1580"/>
      <c r="AN294" s="1580"/>
      <c r="AO294" s="1581"/>
      <c r="AP294" s="1582"/>
      <c r="AQ294" s="1580"/>
      <c r="AR294" s="1580"/>
      <c r="AS294" s="1580"/>
      <c r="AT294" s="1583"/>
      <c r="AU294" s="1584"/>
      <c r="AV294" s="1585"/>
      <c r="AW294" s="1586"/>
    </row>
    <row r="295" spans="1:49" ht="25.05" hidden="1" customHeight="1" x14ac:dyDescent="0.45">
      <c r="A295" s="1652">
        <f t="shared" si="4"/>
        <v>274</v>
      </c>
      <c r="B295" s="1361"/>
      <c r="C295" s="1650"/>
      <c r="D295" s="1648"/>
      <c r="E295" s="1648"/>
      <c r="F295" s="1648"/>
      <c r="G295" s="1648"/>
      <c r="H295" s="1648"/>
      <c r="I295" s="1648"/>
      <c r="J295" s="1648"/>
      <c r="K295" s="1648"/>
      <c r="L295" s="1648"/>
      <c r="M295" s="1648"/>
      <c r="N295" s="1648"/>
      <c r="O295" s="1649"/>
      <c r="P295" s="308"/>
      <c r="Q295" s="307"/>
      <c r="R295" s="1650"/>
      <c r="S295" s="1648"/>
      <c r="T295" s="1648"/>
      <c r="U295" s="1648"/>
      <c r="V295" s="1648"/>
      <c r="W295" s="1648"/>
      <c r="X295" s="1648"/>
      <c r="Y295" s="1648"/>
      <c r="Z295" s="1648"/>
      <c r="AA295" s="1648"/>
      <c r="AB295" s="1648"/>
      <c r="AC295" s="1648"/>
      <c r="AD295" s="1648"/>
      <c r="AE295" s="1648"/>
      <c r="AF295" s="1648"/>
      <c r="AG295" s="1648"/>
      <c r="AH295" s="1648"/>
      <c r="AI295" s="1648"/>
      <c r="AJ295" s="1651"/>
      <c r="AK295" s="1579"/>
      <c r="AL295" s="1580"/>
      <c r="AM295" s="1580"/>
      <c r="AN295" s="1580"/>
      <c r="AO295" s="1581"/>
      <c r="AP295" s="1582"/>
      <c r="AQ295" s="1580"/>
      <c r="AR295" s="1580"/>
      <c r="AS295" s="1580"/>
      <c r="AT295" s="1583"/>
      <c r="AU295" s="1584"/>
      <c r="AV295" s="1585"/>
      <c r="AW295" s="1586"/>
    </row>
    <row r="296" spans="1:49" ht="25.05" hidden="1" customHeight="1" x14ac:dyDescent="0.45">
      <c r="A296" s="1652">
        <f t="shared" si="4"/>
        <v>275</v>
      </c>
      <c r="B296" s="1361"/>
      <c r="C296" s="1650"/>
      <c r="D296" s="1648"/>
      <c r="E296" s="1648"/>
      <c r="F296" s="1648"/>
      <c r="G296" s="1648"/>
      <c r="H296" s="1648"/>
      <c r="I296" s="1648"/>
      <c r="J296" s="1648"/>
      <c r="K296" s="1648"/>
      <c r="L296" s="1648"/>
      <c r="M296" s="1648"/>
      <c r="N296" s="1648"/>
      <c r="O296" s="1649"/>
      <c r="P296" s="308"/>
      <c r="Q296" s="307"/>
      <c r="R296" s="1650"/>
      <c r="S296" s="1648"/>
      <c r="T296" s="1648"/>
      <c r="U296" s="1648"/>
      <c r="V296" s="1648"/>
      <c r="W296" s="1648"/>
      <c r="X296" s="1648"/>
      <c r="Y296" s="1648"/>
      <c r="Z296" s="1648"/>
      <c r="AA296" s="1648"/>
      <c r="AB296" s="1648"/>
      <c r="AC296" s="1648"/>
      <c r="AD296" s="1648"/>
      <c r="AE296" s="1648"/>
      <c r="AF296" s="1648"/>
      <c r="AG296" s="1648"/>
      <c r="AH296" s="1648"/>
      <c r="AI296" s="1648"/>
      <c r="AJ296" s="1651"/>
      <c r="AK296" s="1579"/>
      <c r="AL296" s="1580"/>
      <c r="AM296" s="1580"/>
      <c r="AN296" s="1580"/>
      <c r="AO296" s="1581"/>
      <c r="AP296" s="1582"/>
      <c r="AQ296" s="1580"/>
      <c r="AR296" s="1580"/>
      <c r="AS296" s="1580"/>
      <c r="AT296" s="1583"/>
      <c r="AU296" s="1584"/>
      <c r="AV296" s="1585"/>
      <c r="AW296" s="1586"/>
    </row>
    <row r="297" spans="1:49" ht="25.05" hidden="1" customHeight="1" x14ac:dyDescent="0.45">
      <c r="A297" s="1652">
        <f t="shared" si="4"/>
        <v>276</v>
      </c>
      <c r="B297" s="1361"/>
      <c r="C297" s="1650"/>
      <c r="D297" s="1648"/>
      <c r="E297" s="1648"/>
      <c r="F297" s="1648"/>
      <c r="G297" s="1648"/>
      <c r="H297" s="1648"/>
      <c r="I297" s="1648"/>
      <c r="J297" s="1648"/>
      <c r="K297" s="1648"/>
      <c r="L297" s="1648"/>
      <c r="M297" s="1648"/>
      <c r="N297" s="1648"/>
      <c r="O297" s="1649"/>
      <c r="P297" s="308"/>
      <c r="Q297" s="307"/>
      <c r="R297" s="1650"/>
      <c r="S297" s="1648"/>
      <c r="T297" s="1648"/>
      <c r="U297" s="1648"/>
      <c r="V297" s="1648"/>
      <c r="W297" s="1648"/>
      <c r="X297" s="1648"/>
      <c r="Y297" s="1648"/>
      <c r="Z297" s="1648"/>
      <c r="AA297" s="1648"/>
      <c r="AB297" s="1648"/>
      <c r="AC297" s="1648"/>
      <c r="AD297" s="1648"/>
      <c r="AE297" s="1648"/>
      <c r="AF297" s="1648"/>
      <c r="AG297" s="1648"/>
      <c r="AH297" s="1648"/>
      <c r="AI297" s="1648"/>
      <c r="AJ297" s="1651"/>
      <c r="AK297" s="1579"/>
      <c r="AL297" s="1580"/>
      <c r="AM297" s="1580"/>
      <c r="AN297" s="1580"/>
      <c r="AO297" s="1581"/>
      <c r="AP297" s="1582"/>
      <c r="AQ297" s="1580"/>
      <c r="AR297" s="1580"/>
      <c r="AS297" s="1580"/>
      <c r="AT297" s="1583"/>
      <c r="AU297" s="1584"/>
      <c r="AV297" s="1585"/>
      <c r="AW297" s="1586"/>
    </row>
    <row r="298" spans="1:49" ht="25.05" hidden="1" customHeight="1" x14ac:dyDescent="0.45">
      <c r="A298" s="1652">
        <f t="shared" si="4"/>
        <v>277</v>
      </c>
      <c r="B298" s="1361"/>
      <c r="C298" s="1650"/>
      <c r="D298" s="1648"/>
      <c r="E298" s="1648"/>
      <c r="F298" s="1648"/>
      <c r="G298" s="1648"/>
      <c r="H298" s="1648"/>
      <c r="I298" s="1648"/>
      <c r="J298" s="1648"/>
      <c r="K298" s="1648"/>
      <c r="L298" s="1648"/>
      <c r="M298" s="1648"/>
      <c r="N298" s="1648"/>
      <c r="O298" s="1649"/>
      <c r="P298" s="308"/>
      <c r="Q298" s="307"/>
      <c r="R298" s="1650"/>
      <c r="S298" s="1648"/>
      <c r="T298" s="1648"/>
      <c r="U298" s="1648"/>
      <c r="V298" s="1648"/>
      <c r="W298" s="1648"/>
      <c r="X298" s="1648"/>
      <c r="Y298" s="1648"/>
      <c r="Z298" s="1648"/>
      <c r="AA298" s="1648"/>
      <c r="AB298" s="1648"/>
      <c r="AC298" s="1648"/>
      <c r="AD298" s="1648"/>
      <c r="AE298" s="1648"/>
      <c r="AF298" s="1648"/>
      <c r="AG298" s="1648"/>
      <c r="AH298" s="1648"/>
      <c r="AI298" s="1648"/>
      <c r="AJ298" s="1651"/>
      <c r="AK298" s="1579"/>
      <c r="AL298" s="1580"/>
      <c r="AM298" s="1580"/>
      <c r="AN298" s="1580"/>
      <c r="AO298" s="1581"/>
      <c r="AP298" s="1582"/>
      <c r="AQ298" s="1580"/>
      <c r="AR298" s="1580"/>
      <c r="AS298" s="1580"/>
      <c r="AT298" s="1583"/>
      <c r="AU298" s="1584"/>
      <c r="AV298" s="1585"/>
      <c r="AW298" s="1586"/>
    </row>
    <row r="299" spans="1:49" ht="25.05" hidden="1" customHeight="1" x14ac:dyDescent="0.45">
      <c r="A299" s="1652">
        <f t="shared" si="4"/>
        <v>278</v>
      </c>
      <c r="B299" s="1361"/>
      <c r="C299" s="1650"/>
      <c r="D299" s="1648"/>
      <c r="E299" s="1648"/>
      <c r="F299" s="1648"/>
      <c r="G299" s="1648"/>
      <c r="H299" s="1648"/>
      <c r="I299" s="1648"/>
      <c r="J299" s="1648"/>
      <c r="K299" s="1648"/>
      <c r="L299" s="1648"/>
      <c r="M299" s="1648"/>
      <c r="N299" s="1648"/>
      <c r="O299" s="1649"/>
      <c r="P299" s="308"/>
      <c r="Q299" s="307"/>
      <c r="R299" s="1650"/>
      <c r="S299" s="1648"/>
      <c r="T299" s="1648"/>
      <c r="U299" s="1648"/>
      <c r="V299" s="1648"/>
      <c r="W299" s="1648"/>
      <c r="X299" s="1648"/>
      <c r="Y299" s="1648"/>
      <c r="Z299" s="1648"/>
      <c r="AA299" s="1648"/>
      <c r="AB299" s="1648"/>
      <c r="AC299" s="1648"/>
      <c r="AD299" s="1648"/>
      <c r="AE299" s="1648"/>
      <c r="AF299" s="1648"/>
      <c r="AG299" s="1648"/>
      <c r="AH299" s="1648"/>
      <c r="AI299" s="1648"/>
      <c r="AJ299" s="1651"/>
      <c r="AK299" s="1579"/>
      <c r="AL299" s="1580"/>
      <c r="AM299" s="1580"/>
      <c r="AN299" s="1580"/>
      <c r="AO299" s="1581"/>
      <c r="AP299" s="1582"/>
      <c r="AQ299" s="1580"/>
      <c r="AR299" s="1580"/>
      <c r="AS299" s="1580"/>
      <c r="AT299" s="1583"/>
      <c r="AU299" s="1584"/>
      <c r="AV299" s="1585"/>
      <c r="AW299" s="1586"/>
    </row>
    <row r="300" spans="1:49" ht="25.05" hidden="1" customHeight="1" x14ac:dyDescent="0.45">
      <c r="A300" s="1652">
        <f t="shared" si="4"/>
        <v>279</v>
      </c>
      <c r="B300" s="1361"/>
      <c r="C300" s="1650"/>
      <c r="D300" s="1648"/>
      <c r="E300" s="1648"/>
      <c r="F300" s="1648"/>
      <c r="G300" s="1648"/>
      <c r="H300" s="1648"/>
      <c r="I300" s="1648"/>
      <c r="J300" s="1648"/>
      <c r="K300" s="1648"/>
      <c r="L300" s="1648"/>
      <c r="M300" s="1648"/>
      <c r="N300" s="1648"/>
      <c r="O300" s="1649"/>
      <c r="P300" s="308"/>
      <c r="Q300" s="307"/>
      <c r="R300" s="1650"/>
      <c r="S300" s="1648"/>
      <c r="T300" s="1648"/>
      <c r="U300" s="1648"/>
      <c r="V300" s="1648"/>
      <c r="W300" s="1648"/>
      <c r="X300" s="1648"/>
      <c r="Y300" s="1648"/>
      <c r="Z300" s="1648"/>
      <c r="AA300" s="1648"/>
      <c r="AB300" s="1648"/>
      <c r="AC300" s="1648"/>
      <c r="AD300" s="1648"/>
      <c r="AE300" s="1648"/>
      <c r="AF300" s="1648"/>
      <c r="AG300" s="1648"/>
      <c r="AH300" s="1648"/>
      <c r="AI300" s="1648"/>
      <c r="AJ300" s="1651"/>
      <c r="AK300" s="1579"/>
      <c r="AL300" s="1580"/>
      <c r="AM300" s="1580"/>
      <c r="AN300" s="1580"/>
      <c r="AO300" s="1581"/>
      <c r="AP300" s="1582"/>
      <c r="AQ300" s="1580"/>
      <c r="AR300" s="1580"/>
      <c r="AS300" s="1580"/>
      <c r="AT300" s="1583"/>
      <c r="AU300" s="1584"/>
      <c r="AV300" s="1585"/>
      <c r="AW300" s="1586"/>
    </row>
    <row r="301" spans="1:49" ht="25.05" hidden="1" customHeight="1" x14ac:dyDescent="0.45">
      <c r="A301" s="1652">
        <f t="shared" si="4"/>
        <v>280</v>
      </c>
      <c r="B301" s="1361"/>
      <c r="C301" s="1650"/>
      <c r="D301" s="1648"/>
      <c r="E301" s="1648"/>
      <c r="F301" s="1648"/>
      <c r="G301" s="1648"/>
      <c r="H301" s="1648"/>
      <c r="I301" s="1648"/>
      <c r="J301" s="1648"/>
      <c r="K301" s="1648"/>
      <c r="L301" s="1648"/>
      <c r="M301" s="1648"/>
      <c r="N301" s="1648"/>
      <c r="O301" s="1649"/>
      <c r="P301" s="308"/>
      <c r="Q301" s="307"/>
      <c r="R301" s="1650"/>
      <c r="S301" s="1648"/>
      <c r="T301" s="1648"/>
      <c r="U301" s="1648"/>
      <c r="V301" s="1648"/>
      <c r="W301" s="1648"/>
      <c r="X301" s="1648"/>
      <c r="Y301" s="1648"/>
      <c r="Z301" s="1648"/>
      <c r="AA301" s="1648"/>
      <c r="AB301" s="1648"/>
      <c r="AC301" s="1648"/>
      <c r="AD301" s="1648"/>
      <c r="AE301" s="1648"/>
      <c r="AF301" s="1648"/>
      <c r="AG301" s="1648"/>
      <c r="AH301" s="1648"/>
      <c r="AI301" s="1648"/>
      <c r="AJ301" s="1651"/>
      <c r="AK301" s="1579"/>
      <c r="AL301" s="1580"/>
      <c r="AM301" s="1580"/>
      <c r="AN301" s="1580"/>
      <c r="AO301" s="1581"/>
      <c r="AP301" s="1582"/>
      <c r="AQ301" s="1580"/>
      <c r="AR301" s="1580"/>
      <c r="AS301" s="1580"/>
      <c r="AT301" s="1583"/>
      <c r="AU301" s="1584"/>
      <c r="AV301" s="1585"/>
      <c r="AW301" s="1586"/>
    </row>
    <row r="302" spans="1:49" ht="25.05" hidden="1" customHeight="1" x14ac:dyDescent="0.45">
      <c r="A302" s="1652">
        <f t="shared" si="4"/>
        <v>281</v>
      </c>
      <c r="B302" s="1361"/>
      <c r="C302" s="1650"/>
      <c r="D302" s="1648"/>
      <c r="E302" s="1648"/>
      <c r="F302" s="1648"/>
      <c r="G302" s="1648"/>
      <c r="H302" s="1648"/>
      <c r="I302" s="1648"/>
      <c r="J302" s="1648"/>
      <c r="K302" s="1648"/>
      <c r="L302" s="1648"/>
      <c r="M302" s="1648"/>
      <c r="N302" s="1648"/>
      <c r="O302" s="1649"/>
      <c r="P302" s="308"/>
      <c r="Q302" s="307"/>
      <c r="R302" s="1650"/>
      <c r="S302" s="1648"/>
      <c r="T302" s="1648"/>
      <c r="U302" s="1648"/>
      <c r="V302" s="1648"/>
      <c r="W302" s="1648"/>
      <c r="X302" s="1648"/>
      <c r="Y302" s="1648"/>
      <c r="Z302" s="1648"/>
      <c r="AA302" s="1648"/>
      <c r="AB302" s="1648"/>
      <c r="AC302" s="1648"/>
      <c r="AD302" s="1648"/>
      <c r="AE302" s="1648"/>
      <c r="AF302" s="1648"/>
      <c r="AG302" s="1648"/>
      <c r="AH302" s="1648"/>
      <c r="AI302" s="1648"/>
      <c r="AJ302" s="1651"/>
      <c r="AK302" s="1579"/>
      <c r="AL302" s="1580"/>
      <c r="AM302" s="1580"/>
      <c r="AN302" s="1580"/>
      <c r="AO302" s="1581"/>
      <c r="AP302" s="1582"/>
      <c r="AQ302" s="1580"/>
      <c r="AR302" s="1580"/>
      <c r="AS302" s="1580"/>
      <c r="AT302" s="1583"/>
      <c r="AU302" s="1584"/>
      <c r="AV302" s="1585"/>
      <c r="AW302" s="1586"/>
    </row>
    <row r="303" spans="1:49" ht="25.05" hidden="1" customHeight="1" x14ac:dyDescent="0.45">
      <c r="A303" s="1652">
        <f t="shared" si="4"/>
        <v>282</v>
      </c>
      <c r="B303" s="1361"/>
      <c r="C303" s="1650"/>
      <c r="D303" s="1648"/>
      <c r="E303" s="1648"/>
      <c r="F303" s="1648"/>
      <c r="G303" s="1648"/>
      <c r="H303" s="1648"/>
      <c r="I303" s="1648"/>
      <c r="J303" s="1648"/>
      <c r="K303" s="1648"/>
      <c r="L303" s="1648"/>
      <c r="M303" s="1648"/>
      <c r="N303" s="1648"/>
      <c r="O303" s="1649"/>
      <c r="P303" s="308"/>
      <c r="Q303" s="307"/>
      <c r="R303" s="1650"/>
      <c r="S303" s="1648"/>
      <c r="T303" s="1648"/>
      <c r="U303" s="1648"/>
      <c r="V303" s="1648"/>
      <c r="W303" s="1648"/>
      <c r="X303" s="1648"/>
      <c r="Y303" s="1648"/>
      <c r="Z303" s="1648"/>
      <c r="AA303" s="1648"/>
      <c r="AB303" s="1648"/>
      <c r="AC303" s="1648"/>
      <c r="AD303" s="1648"/>
      <c r="AE303" s="1648"/>
      <c r="AF303" s="1648"/>
      <c r="AG303" s="1648"/>
      <c r="AH303" s="1648"/>
      <c r="AI303" s="1648"/>
      <c r="AJ303" s="1651"/>
      <c r="AK303" s="1579"/>
      <c r="AL303" s="1580"/>
      <c r="AM303" s="1580"/>
      <c r="AN303" s="1580"/>
      <c r="AO303" s="1581"/>
      <c r="AP303" s="1582"/>
      <c r="AQ303" s="1580"/>
      <c r="AR303" s="1580"/>
      <c r="AS303" s="1580"/>
      <c r="AT303" s="1583"/>
      <c r="AU303" s="1584"/>
      <c r="AV303" s="1585"/>
      <c r="AW303" s="1586"/>
    </row>
    <row r="304" spans="1:49" ht="25.05" hidden="1" customHeight="1" x14ac:dyDescent="0.45">
      <c r="A304" s="1652">
        <f t="shared" si="4"/>
        <v>283</v>
      </c>
      <c r="B304" s="1361"/>
      <c r="C304" s="1650"/>
      <c r="D304" s="1648"/>
      <c r="E304" s="1648"/>
      <c r="F304" s="1648"/>
      <c r="G304" s="1648"/>
      <c r="H304" s="1648"/>
      <c r="I304" s="1648"/>
      <c r="J304" s="1648"/>
      <c r="K304" s="1648"/>
      <c r="L304" s="1648"/>
      <c r="M304" s="1648"/>
      <c r="N304" s="1648"/>
      <c r="O304" s="1649"/>
      <c r="P304" s="308"/>
      <c r="Q304" s="307"/>
      <c r="R304" s="1650"/>
      <c r="S304" s="1648"/>
      <c r="T304" s="1648"/>
      <c r="U304" s="1648"/>
      <c r="V304" s="1648"/>
      <c r="W304" s="1648"/>
      <c r="X304" s="1648"/>
      <c r="Y304" s="1648"/>
      <c r="Z304" s="1648"/>
      <c r="AA304" s="1648"/>
      <c r="AB304" s="1648"/>
      <c r="AC304" s="1648"/>
      <c r="AD304" s="1648"/>
      <c r="AE304" s="1648"/>
      <c r="AF304" s="1648"/>
      <c r="AG304" s="1648"/>
      <c r="AH304" s="1648"/>
      <c r="AI304" s="1648"/>
      <c r="AJ304" s="1651"/>
      <c r="AK304" s="1579"/>
      <c r="AL304" s="1580"/>
      <c r="AM304" s="1580"/>
      <c r="AN304" s="1580"/>
      <c r="AO304" s="1581"/>
      <c r="AP304" s="1582"/>
      <c r="AQ304" s="1580"/>
      <c r="AR304" s="1580"/>
      <c r="AS304" s="1580"/>
      <c r="AT304" s="1583"/>
      <c r="AU304" s="1584"/>
      <c r="AV304" s="1585"/>
      <c r="AW304" s="1586"/>
    </row>
    <row r="305" spans="1:49" ht="25.05" hidden="1" customHeight="1" x14ac:dyDescent="0.45">
      <c r="A305" s="1652">
        <f t="shared" si="4"/>
        <v>284</v>
      </c>
      <c r="B305" s="1361"/>
      <c r="C305" s="1650"/>
      <c r="D305" s="1648"/>
      <c r="E305" s="1648"/>
      <c r="F305" s="1648"/>
      <c r="G305" s="1648"/>
      <c r="H305" s="1648"/>
      <c r="I305" s="1648"/>
      <c r="J305" s="1648"/>
      <c r="K305" s="1648"/>
      <c r="L305" s="1648"/>
      <c r="M305" s="1648"/>
      <c r="N305" s="1648"/>
      <c r="O305" s="1649"/>
      <c r="P305" s="308"/>
      <c r="Q305" s="307"/>
      <c r="R305" s="1650"/>
      <c r="S305" s="1648"/>
      <c r="T305" s="1648"/>
      <c r="U305" s="1648"/>
      <c r="V305" s="1648"/>
      <c r="W305" s="1648"/>
      <c r="X305" s="1648"/>
      <c r="Y305" s="1648"/>
      <c r="Z305" s="1648"/>
      <c r="AA305" s="1648"/>
      <c r="AB305" s="1648"/>
      <c r="AC305" s="1648"/>
      <c r="AD305" s="1648"/>
      <c r="AE305" s="1648"/>
      <c r="AF305" s="1648"/>
      <c r="AG305" s="1648"/>
      <c r="AH305" s="1648"/>
      <c r="AI305" s="1648"/>
      <c r="AJ305" s="1651"/>
      <c r="AK305" s="1579"/>
      <c r="AL305" s="1580"/>
      <c r="AM305" s="1580"/>
      <c r="AN305" s="1580"/>
      <c r="AO305" s="1581"/>
      <c r="AP305" s="1582"/>
      <c r="AQ305" s="1580"/>
      <c r="AR305" s="1580"/>
      <c r="AS305" s="1580"/>
      <c r="AT305" s="1583"/>
      <c r="AU305" s="1584"/>
      <c r="AV305" s="1585"/>
      <c r="AW305" s="1586"/>
    </row>
    <row r="306" spans="1:49" ht="25.05" hidden="1" customHeight="1" x14ac:dyDescent="0.45">
      <c r="A306" s="1652">
        <f t="shared" si="4"/>
        <v>285</v>
      </c>
      <c r="B306" s="1361"/>
      <c r="C306" s="1650"/>
      <c r="D306" s="1648"/>
      <c r="E306" s="1648"/>
      <c r="F306" s="1648"/>
      <c r="G306" s="1648"/>
      <c r="H306" s="1648"/>
      <c r="I306" s="1648"/>
      <c r="J306" s="1648"/>
      <c r="K306" s="1648"/>
      <c r="L306" s="1648"/>
      <c r="M306" s="1648"/>
      <c r="N306" s="1648"/>
      <c r="O306" s="1649"/>
      <c r="P306" s="308"/>
      <c r="Q306" s="307"/>
      <c r="R306" s="1650"/>
      <c r="S306" s="1648"/>
      <c r="T306" s="1648"/>
      <c r="U306" s="1648"/>
      <c r="V306" s="1648"/>
      <c r="W306" s="1648"/>
      <c r="X306" s="1648"/>
      <c r="Y306" s="1648"/>
      <c r="Z306" s="1648"/>
      <c r="AA306" s="1648"/>
      <c r="AB306" s="1648"/>
      <c r="AC306" s="1648"/>
      <c r="AD306" s="1648"/>
      <c r="AE306" s="1648"/>
      <c r="AF306" s="1648"/>
      <c r="AG306" s="1648"/>
      <c r="AH306" s="1648"/>
      <c r="AI306" s="1648"/>
      <c r="AJ306" s="1651"/>
      <c r="AK306" s="1579"/>
      <c r="AL306" s="1580"/>
      <c r="AM306" s="1580"/>
      <c r="AN306" s="1580"/>
      <c r="AO306" s="1581"/>
      <c r="AP306" s="1582"/>
      <c r="AQ306" s="1580"/>
      <c r="AR306" s="1580"/>
      <c r="AS306" s="1580"/>
      <c r="AT306" s="1583"/>
      <c r="AU306" s="1584"/>
      <c r="AV306" s="1585"/>
      <c r="AW306" s="1586"/>
    </row>
    <row r="307" spans="1:49" ht="25.05" hidden="1" customHeight="1" x14ac:dyDescent="0.45">
      <c r="A307" s="1652">
        <f t="shared" si="4"/>
        <v>286</v>
      </c>
      <c r="B307" s="1361"/>
      <c r="C307" s="1650"/>
      <c r="D307" s="1648"/>
      <c r="E307" s="1648"/>
      <c r="F307" s="1648"/>
      <c r="G307" s="1648"/>
      <c r="H307" s="1648"/>
      <c r="I307" s="1648"/>
      <c r="J307" s="1648"/>
      <c r="K307" s="1648"/>
      <c r="L307" s="1648"/>
      <c r="M307" s="1648"/>
      <c r="N307" s="1648"/>
      <c r="O307" s="1649"/>
      <c r="P307" s="308"/>
      <c r="Q307" s="307"/>
      <c r="R307" s="1650"/>
      <c r="S307" s="1648"/>
      <c r="T307" s="1648"/>
      <c r="U307" s="1648"/>
      <c r="V307" s="1648"/>
      <c r="W307" s="1648"/>
      <c r="X307" s="1648"/>
      <c r="Y307" s="1648"/>
      <c r="Z307" s="1648"/>
      <c r="AA307" s="1648"/>
      <c r="AB307" s="1648"/>
      <c r="AC307" s="1648"/>
      <c r="AD307" s="1648"/>
      <c r="AE307" s="1648"/>
      <c r="AF307" s="1648"/>
      <c r="AG307" s="1648"/>
      <c r="AH307" s="1648"/>
      <c r="AI307" s="1648"/>
      <c r="AJ307" s="1651"/>
      <c r="AK307" s="1579"/>
      <c r="AL307" s="1580"/>
      <c r="AM307" s="1580"/>
      <c r="AN307" s="1580"/>
      <c r="AO307" s="1581"/>
      <c r="AP307" s="1582"/>
      <c r="AQ307" s="1580"/>
      <c r="AR307" s="1580"/>
      <c r="AS307" s="1580"/>
      <c r="AT307" s="1583"/>
      <c r="AU307" s="1584"/>
      <c r="AV307" s="1585"/>
      <c r="AW307" s="1586"/>
    </row>
    <row r="308" spans="1:49" ht="25.05" hidden="1" customHeight="1" x14ac:dyDescent="0.45">
      <c r="A308" s="1652">
        <f t="shared" si="4"/>
        <v>287</v>
      </c>
      <c r="B308" s="1361"/>
      <c r="C308" s="1650"/>
      <c r="D308" s="1648"/>
      <c r="E308" s="1648"/>
      <c r="F308" s="1648"/>
      <c r="G308" s="1648"/>
      <c r="H308" s="1648"/>
      <c r="I308" s="1648"/>
      <c r="J308" s="1648"/>
      <c r="K308" s="1648"/>
      <c r="L308" s="1648"/>
      <c r="M308" s="1648"/>
      <c r="N308" s="1648"/>
      <c r="O308" s="1649"/>
      <c r="P308" s="308"/>
      <c r="Q308" s="307"/>
      <c r="R308" s="1650"/>
      <c r="S308" s="1648"/>
      <c r="T308" s="1648"/>
      <c r="U308" s="1648"/>
      <c r="V308" s="1648"/>
      <c r="W308" s="1648"/>
      <c r="X308" s="1648"/>
      <c r="Y308" s="1648"/>
      <c r="Z308" s="1648"/>
      <c r="AA308" s="1648"/>
      <c r="AB308" s="1648"/>
      <c r="AC308" s="1648"/>
      <c r="AD308" s="1648"/>
      <c r="AE308" s="1648"/>
      <c r="AF308" s="1648"/>
      <c r="AG308" s="1648"/>
      <c r="AH308" s="1648"/>
      <c r="AI308" s="1648"/>
      <c r="AJ308" s="1651"/>
      <c r="AK308" s="1579"/>
      <c r="AL308" s="1580"/>
      <c r="AM308" s="1580"/>
      <c r="AN308" s="1580"/>
      <c r="AO308" s="1581"/>
      <c r="AP308" s="1582"/>
      <c r="AQ308" s="1580"/>
      <c r="AR308" s="1580"/>
      <c r="AS308" s="1580"/>
      <c r="AT308" s="1583"/>
      <c r="AU308" s="1584"/>
      <c r="AV308" s="1585"/>
      <c r="AW308" s="1586"/>
    </row>
    <row r="309" spans="1:49" ht="25.05" hidden="1" customHeight="1" x14ac:dyDescent="0.45">
      <c r="A309" s="1652">
        <f t="shared" si="4"/>
        <v>288</v>
      </c>
      <c r="B309" s="1361"/>
      <c r="C309" s="1650"/>
      <c r="D309" s="1648"/>
      <c r="E309" s="1648"/>
      <c r="F309" s="1648"/>
      <c r="G309" s="1648"/>
      <c r="H309" s="1648"/>
      <c r="I309" s="1648"/>
      <c r="J309" s="1648"/>
      <c r="K309" s="1648"/>
      <c r="L309" s="1648"/>
      <c r="M309" s="1648"/>
      <c r="N309" s="1648"/>
      <c r="O309" s="1649"/>
      <c r="P309" s="308"/>
      <c r="Q309" s="307"/>
      <c r="R309" s="1650"/>
      <c r="S309" s="1648"/>
      <c r="T309" s="1648"/>
      <c r="U309" s="1648"/>
      <c r="V309" s="1648"/>
      <c r="W309" s="1648"/>
      <c r="X309" s="1648"/>
      <c r="Y309" s="1648"/>
      <c r="Z309" s="1648"/>
      <c r="AA309" s="1648"/>
      <c r="AB309" s="1648"/>
      <c r="AC309" s="1648"/>
      <c r="AD309" s="1648"/>
      <c r="AE309" s="1648"/>
      <c r="AF309" s="1648"/>
      <c r="AG309" s="1648"/>
      <c r="AH309" s="1648"/>
      <c r="AI309" s="1648"/>
      <c r="AJ309" s="1651"/>
      <c r="AK309" s="1579"/>
      <c r="AL309" s="1580"/>
      <c r="AM309" s="1580"/>
      <c r="AN309" s="1580"/>
      <c r="AO309" s="1581"/>
      <c r="AP309" s="1582"/>
      <c r="AQ309" s="1580"/>
      <c r="AR309" s="1580"/>
      <c r="AS309" s="1580"/>
      <c r="AT309" s="1583"/>
      <c r="AU309" s="1584"/>
      <c r="AV309" s="1585"/>
      <c r="AW309" s="1586"/>
    </row>
    <row r="310" spans="1:49" ht="25.05" hidden="1" customHeight="1" x14ac:dyDescent="0.45">
      <c r="A310" s="1652">
        <f t="shared" si="4"/>
        <v>289</v>
      </c>
      <c r="B310" s="1361"/>
      <c r="C310" s="1650"/>
      <c r="D310" s="1648"/>
      <c r="E310" s="1648"/>
      <c r="F310" s="1648"/>
      <c r="G310" s="1648"/>
      <c r="H310" s="1648"/>
      <c r="I310" s="1648"/>
      <c r="J310" s="1648"/>
      <c r="K310" s="1648"/>
      <c r="L310" s="1648"/>
      <c r="M310" s="1648"/>
      <c r="N310" s="1648"/>
      <c r="O310" s="1649"/>
      <c r="P310" s="308"/>
      <c r="Q310" s="307"/>
      <c r="R310" s="1650"/>
      <c r="S310" s="1648"/>
      <c r="T310" s="1648"/>
      <c r="U310" s="1648"/>
      <c r="V310" s="1648"/>
      <c r="W310" s="1648"/>
      <c r="X310" s="1648"/>
      <c r="Y310" s="1648"/>
      <c r="Z310" s="1648"/>
      <c r="AA310" s="1648"/>
      <c r="AB310" s="1648"/>
      <c r="AC310" s="1648"/>
      <c r="AD310" s="1648"/>
      <c r="AE310" s="1648"/>
      <c r="AF310" s="1648"/>
      <c r="AG310" s="1648"/>
      <c r="AH310" s="1648"/>
      <c r="AI310" s="1648"/>
      <c r="AJ310" s="1651"/>
      <c r="AK310" s="1579"/>
      <c r="AL310" s="1580"/>
      <c r="AM310" s="1580"/>
      <c r="AN310" s="1580"/>
      <c r="AO310" s="1581"/>
      <c r="AP310" s="1582"/>
      <c r="AQ310" s="1580"/>
      <c r="AR310" s="1580"/>
      <c r="AS310" s="1580"/>
      <c r="AT310" s="1583"/>
      <c r="AU310" s="1584"/>
      <c r="AV310" s="1585"/>
      <c r="AW310" s="1586"/>
    </row>
    <row r="311" spans="1:49" ht="25.05" hidden="1" customHeight="1" x14ac:dyDescent="0.45">
      <c r="A311" s="1652">
        <f t="shared" si="4"/>
        <v>290</v>
      </c>
      <c r="B311" s="1361"/>
      <c r="C311" s="1650"/>
      <c r="D311" s="1648"/>
      <c r="E311" s="1648"/>
      <c r="F311" s="1648"/>
      <c r="G311" s="1648"/>
      <c r="H311" s="1648"/>
      <c r="I311" s="1648"/>
      <c r="J311" s="1648"/>
      <c r="K311" s="1648"/>
      <c r="L311" s="1648"/>
      <c r="M311" s="1648"/>
      <c r="N311" s="1648"/>
      <c r="O311" s="1649"/>
      <c r="P311" s="308"/>
      <c r="Q311" s="307"/>
      <c r="R311" s="1650"/>
      <c r="S311" s="1648"/>
      <c r="T311" s="1648"/>
      <c r="U311" s="1648"/>
      <c r="V311" s="1648"/>
      <c r="W311" s="1648"/>
      <c r="X311" s="1648"/>
      <c r="Y311" s="1648"/>
      <c r="Z311" s="1648"/>
      <c r="AA311" s="1648"/>
      <c r="AB311" s="1648"/>
      <c r="AC311" s="1648"/>
      <c r="AD311" s="1648"/>
      <c r="AE311" s="1648"/>
      <c r="AF311" s="1648"/>
      <c r="AG311" s="1648"/>
      <c r="AH311" s="1648"/>
      <c r="AI311" s="1648"/>
      <c r="AJ311" s="1651"/>
      <c r="AK311" s="1579"/>
      <c r="AL311" s="1580"/>
      <c r="AM311" s="1580"/>
      <c r="AN311" s="1580"/>
      <c r="AO311" s="1581"/>
      <c r="AP311" s="1582"/>
      <c r="AQ311" s="1580"/>
      <c r="AR311" s="1580"/>
      <c r="AS311" s="1580"/>
      <c r="AT311" s="1583"/>
      <c r="AU311" s="1584"/>
      <c r="AV311" s="1585"/>
      <c r="AW311" s="1586"/>
    </row>
    <row r="312" spans="1:49" ht="25.05" hidden="1" customHeight="1" x14ac:dyDescent="0.45">
      <c r="A312" s="1652">
        <f t="shared" si="4"/>
        <v>291</v>
      </c>
      <c r="B312" s="1361"/>
      <c r="C312" s="1650"/>
      <c r="D312" s="1648"/>
      <c r="E312" s="1648"/>
      <c r="F312" s="1648"/>
      <c r="G312" s="1648"/>
      <c r="H312" s="1648"/>
      <c r="I312" s="1648"/>
      <c r="J312" s="1648"/>
      <c r="K312" s="1648"/>
      <c r="L312" s="1648"/>
      <c r="M312" s="1648"/>
      <c r="N312" s="1648"/>
      <c r="O312" s="1649"/>
      <c r="P312" s="308"/>
      <c r="Q312" s="307"/>
      <c r="R312" s="1650"/>
      <c r="S312" s="1648"/>
      <c r="T312" s="1648"/>
      <c r="U312" s="1648"/>
      <c r="V312" s="1648"/>
      <c r="W312" s="1648"/>
      <c r="X312" s="1648"/>
      <c r="Y312" s="1648"/>
      <c r="Z312" s="1648"/>
      <c r="AA312" s="1648"/>
      <c r="AB312" s="1648"/>
      <c r="AC312" s="1648"/>
      <c r="AD312" s="1648"/>
      <c r="AE312" s="1648"/>
      <c r="AF312" s="1648"/>
      <c r="AG312" s="1648"/>
      <c r="AH312" s="1648"/>
      <c r="AI312" s="1648"/>
      <c r="AJ312" s="1651"/>
      <c r="AK312" s="1579"/>
      <c r="AL312" s="1580"/>
      <c r="AM312" s="1580"/>
      <c r="AN312" s="1580"/>
      <c r="AO312" s="1581"/>
      <c r="AP312" s="1582"/>
      <c r="AQ312" s="1580"/>
      <c r="AR312" s="1580"/>
      <c r="AS312" s="1580"/>
      <c r="AT312" s="1583"/>
      <c r="AU312" s="1584"/>
      <c r="AV312" s="1585"/>
      <c r="AW312" s="1586"/>
    </row>
    <row r="313" spans="1:49" ht="25.05" hidden="1" customHeight="1" x14ac:dyDescent="0.45">
      <c r="A313" s="1652">
        <f t="shared" si="4"/>
        <v>292</v>
      </c>
      <c r="B313" s="1361"/>
      <c r="C313" s="1650"/>
      <c r="D313" s="1648"/>
      <c r="E313" s="1648"/>
      <c r="F313" s="1648"/>
      <c r="G313" s="1648"/>
      <c r="H313" s="1648"/>
      <c r="I313" s="1648"/>
      <c r="J313" s="1648"/>
      <c r="K313" s="1648"/>
      <c r="L313" s="1648"/>
      <c r="M313" s="1648"/>
      <c r="N313" s="1648"/>
      <c r="O313" s="1649"/>
      <c r="P313" s="308"/>
      <c r="Q313" s="307"/>
      <c r="R313" s="1650"/>
      <c r="S313" s="1648"/>
      <c r="T313" s="1648"/>
      <c r="U313" s="1648"/>
      <c r="V313" s="1648"/>
      <c r="W313" s="1648"/>
      <c r="X313" s="1648"/>
      <c r="Y313" s="1648"/>
      <c r="Z313" s="1648"/>
      <c r="AA313" s="1648"/>
      <c r="AB313" s="1648"/>
      <c r="AC313" s="1648"/>
      <c r="AD313" s="1648"/>
      <c r="AE313" s="1648"/>
      <c r="AF313" s="1648"/>
      <c r="AG313" s="1648"/>
      <c r="AH313" s="1648"/>
      <c r="AI313" s="1648"/>
      <c r="AJ313" s="1651"/>
      <c r="AK313" s="1579"/>
      <c r="AL313" s="1580"/>
      <c r="AM313" s="1580"/>
      <c r="AN313" s="1580"/>
      <c r="AO313" s="1581"/>
      <c r="AP313" s="1582"/>
      <c r="AQ313" s="1580"/>
      <c r="AR313" s="1580"/>
      <c r="AS313" s="1580"/>
      <c r="AT313" s="1583"/>
      <c r="AU313" s="1584"/>
      <c r="AV313" s="1585"/>
      <c r="AW313" s="1586"/>
    </row>
    <row r="314" spans="1:49" ht="25.05" hidden="1" customHeight="1" x14ac:dyDescent="0.45">
      <c r="A314" s="1652">
        <f t="shared" si="4"/>
        <v>293</v>
      </c>
      <c r="B314" s="1361"/>
      <c r="C314" s="1650"/>
      <c r="D314" s="1648"/>
      <c r="E314" s="1648"/>
      <c r="F314" s="1648"/>
      <c r="G314" s="1648"/>
      <c r="H314" s="1648"/>
      <c r="I314" s="1648"/>
      <c r="J314" s="1648"/>
      <c r="K314" s="1648"/>
      <c r="L314" s="1648"/>
      <c r="M314" s="1648"/>
      <c r="N314" s="1648"/>
      <c r="O314" s="1649"/>
      <c r="P314" s="308"/>
      <c r="Q314" s="307"/>
      <c r="R314" s="1650"/>
      <c r="S314" s="1648"/>
      <c r="T314" s="1648"/>
      <c r="U314" s="1648"/>
      <c r="V314" s="1648"/>
      <c r="W314" s="1648"/>
      <c r="X314" s="1648"/>
      <c r="Y314" s="1648"/>
      <c r="Z314" s="1648"/>
      <c r="AA314" s="1648"/>
      <c r="AB314" s="1648"/>
      <c r="AC314" s="1648"/>
      <c r="AD314" s="1648"/>
      <c r="AE314" s="1648"/>
      <c r="AF314" s="1648"/>
      <c r="AG314" s="1648"/>
      <c r="AH314" s="1648"/>
      <c r="AI314" s="1648"/>
      <c r="AJ314" s="1651"/>
      <c r="AK314" s="1579"/>
      <c r="AL314" s="1580"/>
      <c r="AM314" s="1580"/>
      <c r="AN314" s="1580"/>
      <c r="AO314" s="1581"/>
      <c r="AP314" s="1582"/>
      <c r="AQ314" s="1580"/>
      <c r="AR314" s="1580"/>
      <c r="AS314" s="1580"/>
      <c r="AT314" s="1583"/>
      <c r="AU314" s="1584"/>
      <c r="AV314" s="1585"/>
      <c r="AW314" s="1586"/>
    </row>
    <row r="315" spans="1:49" ht="25.05" hidden="1" customHeight="1" x14ac:dyDescent="0.45">
      <c r="A315" s="1652">
        <f t="shared" si="4"/>
        <v>294</v>
      </c>
      <c r="B315" s="1361"/>
      <c r="C315" s="1650"/>
      <c r="D315" s="1648"/>
      <c r="E315" s="1648"/>
      <c r="F315" s="1648"/>
      <c r="G315" s="1648"/>
      <c r="H315" s="1648"/>
      <c r="I315" s="1648"/>
      <c r="J315" s="1648"/>
      <c r="K315" s="1648"/>
      <c r="L315" s="1648"/>
      <c r="M315" s="1648"/>
      <c r="N315" s="1648"/>
      <c r="O315" s="1649"/>
      <c r="P315" s="308"/>
      <c r="Q315" s="307"/>
      <c r="R315" s="1650"/>
      <c r="S315" s="1648"/>
      <c r="T315" s="1648"/>
      <c r="U315" s="1648"/>
      <c r="V315" s="1648"/>
      <c r="W315" s="1648"/>
      <c r="X315" s="1648"/>
      <c r="Y315" s="1648"/>
      <c r="Z315" s="1648"/>
      <c r="AA315" s="1648"/>
      <c r="AB315" s="1648"/>
      <c r="AC315" s="1648"/>
      <c r="AD315" s="1648"/>
      <c r="AE315" s="1648"/>
      <c r="AF315" s="1648"/>
      <c r="AG315" s="1648"/>
      <c r="AH315" s="1648"/>
      <c r="AI315" s="1648"/>
      <c r="AJ315" s="1651"/>
      <c r="AK315" s="1579"/>
      <c r="AL315" s="1580"/>
      <c r="AM315" s="1580"/>
      <c r="AN315" s="1580"/>
      <c r="AO315" s="1581"/>
      <c r="AP315" s="1582"/>
      <c r="AQ315" s="1580"/>
      <c r="AR315" s="1580"/>
      <c r="AS315" s="1580"/>
      <c r="AT315" s="1583"/>
      <c r="AU315" s="1584"/>
      <c r="AV315" s="1585"/>
      <c r="AW315" s="1586"/>
    </row>
    <row r="316" spans="1:49" ht="25.05" hidden="1" customHeight="1" x14ac:dyDescent="0.45">
      <c r="A316" s="1652">
        <f t="shared" si="4"/>
        <v>295</v>
      </c>
      <c r="B316" s="1361"/>
      <c r="C316" s="1650"/>
      <c r="D316" s="1648"/>
      <c r="E316" s="1648"/>
      <c r="F316" s="1648"/>
      <c r="G316" s="1648"/>
      <c r="H316" s="1648"/>
      <c r="I316" s="1648"/>
      <c r="J316" s="1648"/>
      <c r="K316" s="1648"/>
      <c r="L316" s="1648"/>
      <c r="M316" s="1648"/>
      <c r="N316" s="1648"/>
      <c r="O316" s="1649"/>
      <c r="P316" s="308"/>
      <c r="Q316" s="307"/>
      <c r="R316" s="1650"/>
      <c r="S316" s="1648"/>
      <c r="T316" s="1648"/>
      <c r="U316" s="1648"/>
      <c r="V316" s="1648"/>
      <c r="W316" s="1648"/>
      <c r="X316" s="1648"/>
      <c r="Y316" s="1648"/>
      <c r="Z316" s="1648"/>
      <c r="AA316" s="1648"/>
      <c r="AB316" s="1648"/>
      <c r="AC316" s="1648"/>
      <c r="AD316" s="1648"/>
      <c r="AE316" s="1648"/>
      <c r="AF316" s="1648"/>
      <c r="AG316" s="1648"/>
      <c r="AH316" s="1648"/>
      <c r="AI316" s="1648"/>
      <c r="AJ316" s="1651"/>
      <c r="AK316" s="1579"/>
      <c r="AL316" s="1580"/>
      <c r="AM316" s="1580"/>
      <c r="AN316" s="1580"/>
      <c r="AO316" s="1581"/>
      <c r="AP316" s="1582"/>
      <c r="AQ316" s="1580"/>
      <c r="AR316" s="1580"/>
      <c r="AS316" s="1580"/>
      <c r="AT316" s="1583"/>
      <c r="AU316" s="1584"/>
      <c r="AV316" s="1585"/>
      <c r="AW316" s="1586"/>
    </row>
    <row r="317" spans="1:49" ht="25.05" hidden="1" customHeight="1" x14ac:dyDescent="0.45">
      <c r="A317" s="1652">
        <f t="shared" si="4"/>
        <v>296</v>
      </c>
      <c r="B317" s="1361"/>
      <c r="C317" s="1650"/>
      <c r="D317" s="1648"/>
      <c r="E317" s="1648"/>
      <c r="F317" s="1648"/>
      <c r="G317" s="1648"/>
      <c r="H317" s="1648"/>
      <c r="I317" s="1648"/>
      <c r="J317" s="1648"/>
      <c r="K317" s="1648"/>
      <c r="L317" s="1648"/>
      <c r="M317" s="1648"/>
      <c r="N317" s="1648"/>
      <c r="O317" s="1649"/>
      <c r="P317" s="308"/>
      <c r="Q317" s="307"/>
      <c r="R317" s="1650"/>
      <c r="S317" s="1648"/>
      <c r="T317" s="1648"/>
      <c r="U317" s="1648"/>
      <c r="V317" s="1648"/>
      <c r="W317" s="1648"/>
      <c r="X317" s="1648"/>
      <c r="Y317" s="1648"/>
      <c r="Z317" s="1648"/>
      <c r="AA317" s="1648"/>
      <c r="AB317" s="1648"/>
      <c r="AC317" s="1648"/>
      <c r="AD317" s="1648"/>
      <c r="AE317" s="1648"/>
      <c r="AF317" s="1648"/>
      <c r="AG317" s="1648"/>
      <c r="AH317" s="1648"/>
      <c r="AI317" s="1648"/>
      <c r="AJ317" s="1651"/>
      <c r="AK317" s="1579"/>
      <c r="AL317" s="1580"/>
      <c r="AM317" s="1580"/>
      <c r="AN317" s="1580"/>
      <c r="AO317" s="1581"/>
      <c r="AP317" s="1582"/>
      <c r="AQ317" s="1580"/>
      <c r="AR317" s="1580"/>
      <c r="AS317" s="1580"/>
      <c r="AT317" s="1583"/>
      <c r="AU317" s="1584"/>
      <c r="AV317" s="1585"/>
      <c r="AW317" s="1586"/>
    </row>
    <row r="318" spans="1:49" ht="25.05" hidden="1" customHeight="1" x14ac:dyDescent="0.45">
      <c r="A318" s="1652">
        <f t="shared" si="4"/>
        <v>297</v>
      </c>
      <c r="B318" s="1361"/>
      <c r="C318" s="1650"/>
      <c r="D318" s="1648"/>
      <c r="E318" s="1648"/>
      <c r="F318" s="1648"/>
      <c r="G318" s="1648"/>
      <c r="H318" s="1648"/>
      <c r="I318" s="1648"/>
      <c r="J318" s="1648"/>
      <c r="K318" s="1648"/>
      <c r="L318" s="1648"/>
      <c r="M318" s="1648"/>
      <c r="N318" s="1648"/>
      <c r="O318" s="1649"/>
      <c r="P318" s="308"/>
      <c r="Q318" s="307"/>
      <c r="R318" s="1650"/>
      <c r="S318" s="1648"/>
      <c r="T318" s="1648"/>
      <c r="U318" s="1648"/>
      <c r="V318" s="1648"/>
      <c r="W318" s="1648"/>
      <c r="X318" s="1648"/>
      <c r="Y318" s="1648"/>
      <c r="Z318" s="1648"/>
      <c r="AA318" s="1648"/>
      <c r="AB318" s="1648"/>
      <c r="AC318" s="1648"/>
      <c r="AD318" s="1648"/>
      <c r="AE318" s="1648"/>
      <c r="AF318" s="1648"/>
      <c r="AG318" s="1648"/>
      <c r="AH318" s="1648"/>
      <c r="AI318" s="1648"/>
      <c r="AJ318" s="1651"/>
      <c r="AK318" s="1579"/>
      <c r="AL318" s="1580"/>
      <c r="AM318" s="1580"/>
      <c r="AN318" s="1580"/>
      <c r="AO318" s="1581"/>
      <c r="AP318" s="1582"/>
      <c r="AQ318" s="1580"/>
      <c r="AR318" s="1580"/>
      <c r="AS318" s="1580"/>
      <c r="AT318" s="1583"/>
      <c r="AU318" s="1584"/>
      <c r="AV318" s="1585"/>
      <c r="AW318" s="1586"/>
    </row>
    <row r="319" spans="1:49" ht="25.05" hidden="1" customHeight="1" x14ac:dyDescent="0.45">
      <c r="A319" s="1652">
        <f t="shared" si="4"/>
        <v>298</v>
      </c>
      <c r="B319" s="1361"/>
      <c r="C319" s="1650"/>
      <c r="D319" s="1648"/>
      <c r="E319" s="1648"/>
      <c r="F319" s="1648"/>
      <c r="G319" s="1648"/>
      <c r="H319" s="1648"/>
      <c r="I319" s="1648"/>
      <c r="J319" s="1648"/>
      <c r="K319" s="1648"/>
      <c r="L319" s="1648"/>
      <c r="M319" s="1648"/>
      <c r="N319" s="1648"/>
      <c r="O319" s="1649"/>
      <c r="P319" s="308"/>
      <c r="Q319" s="307"/>
      <c r="R319" s="1650"/>
      <c r="S319" s="1648"/>
      <c r="T319" s="1648"/>
      <c r="U319" s="1648"/>
      <c r="V319" s="1648"/>
      <c r="W319" s="1648"/>
      <c r="X319" s="1648"/>
      <c r="Y319" s="1648"/>
      <c r="Z319" s="1648"/>
      <c r="AA319" s="1648"/>
      <c r="AB319" s="1648"/>
      <c r="AC319" s="1648"/>
      <c r="AD319" s="1648"/>
      <c r="AE319" s="1648"/>
      <c r="AF319" s="1648"/>
      <c r="AG319" s="1648"/>
      <c r="AH319" s="1648"/>
      <c r="AI319" s="1648"/>
      <c r="AJ319" s="1651"/>
      <c r="AK319" s="1579"/>
      <c r="AL319" s="1580"/>
      <c r="AM319" s="1580"/>
      <c r="AN319" s="1580"/>
      <c r="AO319" s="1581"/>
      <c r="AP319" s="1582"/>
      <c r="AQ319" s="1580"/>
      <c r="AR319" s="1580"/>
      <c r="AS319" s="1580"/>
      <c r="AT319" s="1583"/>
      <c r="AU319" s="1584"/>
      <c r="AV319" s="1585"/>
      <c r="AW319" s="1586"/>
    </row>
    <row r="320" spans="1:49" ht="25.05" hidden="1" customHeight="1" x14ac:dyDescent="0.45">
      <c r="A320" s="1652">
        <f t="shared" si="4"/>
        <v>299</v>
      </c>
      <c r="B320" s="1361"/>
      <c r="C320" s="1650"/>
      <c r="D320" s="1648"/>
      <c r="E320" s="1648"/>
      <c r="F320" s="1648"/>
      <c r="G320" s="1648"/>
      <c r="H320" s="1648"/>
      <c r="I320" s="1648"/>
      <c r="J320" s="1648"/>
      <c r="K320" s="1648"/>
      <c r="L320" s="1648"/>
      <c r="M320" s="1648"/>
      <c r="N320" s="1648"/>
      <c r="O320" s="1649"/>
      <c r="P320" s="308"/>
      <c r="Q320" s="307"/>
      <c r="R320" s="1650"/>
      <c r="S320" s="1648"/>
      <c r="T320" s="1648"/>
      <c r="U320" s="1648"/>
      <c r="V320" s="1648"/>
      <c r="W320" s="1648"/>
      <c r="X320" s="1648"/>
      <c r="Y320" s="1648"/>
      <c r="Z320" s="1648"/>
      <c r="AA320" s="1648"/>
      <c r="AB320" s="1648"/>
      <c r="AC320" s="1648"/>
      <c r="AD320" s="1648"/>
      <c r="AE320" s="1648"/>
      <c r="AF320" s="1648"/>
      <c r="AG320" s="1648"/>
      <c r="AH320" s="1648"/>
      <c r="AI320" s="1648"/>
      <c r="AJ320" s="1651"/>
      <c r="AK320" s="1579"/>
      <c r="AL320" s="1580"/>
      <c r="AM320" s="1580"/>
      <c r="AN320" s="1580"/>
      <c r="AO320" s="1581"/>
      <c r="AP320" s="1582"/>
      <c r="AQ320" s="1580"/>
      <c r="AR320" s="1580"/>
      <c r="AS320" s="1580"/>
      <c r="AT320" s="1583"/>
      <c r="AU320" s="1584"/>
      <c r="AV320" s="1585"/>
      <c r="AW320" s="1586"/>
    </row>
    <row r="321" spans="1:49" ht="25.05" hidden="1" customHeight="1" x14ac:dyDescent="0.45">
      <c r="A321" s="1652">
        <f t="shared" si="4"/>
        <v>300</v>
      </c>
      <c r="B321" s="1361"/>
      <c r="C321" s="1650"/>
      <c r="D321" s="1648"/>
      <c r="E321" s="1648"/>
      <c r="F321" s="1648"/>
      <c r="G321" s="1648"/>
      <c r="H321" s="1648"/>
      <c r="I321" s="1648"/>
      <c r="J321" s="1648"/>
      <c r="K321" s="1648"/>
      <c r="L321" s="1648"/>
      <c r="M321" s="1648"/>
      <c r="N321" s="1648"/>
      <c r="O321" s="1649"/>
      <c r="P321" s="308"/>
      <c r="Q321" s="307"/>
      <c r="R321" s="1650"/>
      <c r="S321" s="1648"/>
      <c r="T321" s="1648"/>
      <c r="U321" s="1648"/>
      <c r="V321" s="1648"/>
      <c r="W321" s="1648"/>
      <c r="X321" s="1648"/>
      <c r="Y321" s="1648"/>
      <c r="Z321" s="1648"/>
      <c r="AA321" s="1648"/>
      <c r="AB321" s="1648"/>
      <c r="AC321" s="1648"/>
      <c r="AD321" s="1648"/>
      <c r="AE321" s="1648"/>
      <c r="AF321" s="1648"/>
      <c r="AG321" s="1648"/>
      <c r="AH321" s="1648"/>
      <c r="AI321" s="1648"/>
      <c r="AJ321" s="1651"/>
      <c r="AK321" s="1579"/>
      <c r="AL321" s="1580"/>
      <c r="AM321" s="1580"/>
      <c r="AN321" s="1580"/>
      <c r="AO321" s="1581"/>
      <c r="AP321" s="1582"/>
      <c r="AQ321" s="1580"/>
      <c r="AR321" s="1580"/>
      <c r="AS321" s="1580"/>
      <c r="AT321" s="1583"/>
      <c r="AU321" s="1584"/>
      <c r="AV321" s="1585"/>
      <c r="AW321" s="1586"/>
    </row>
    <row r="322" spans="1:49" ht="25.05" hidden="1" customHeight="1" x14ac:dyDescent="0.45">
      <c r="A322" s="1652">
        <f t="shared" si="4"/>
        <v>301</v>
      </c>
      <c r="B322" s="1361"/>
      <c r="C322" s="1650"/>
      <c r="D322" s="1648"/>
      <c r="E322" s="1648"/>
      <c r="F322" s="1648"/>
      <c r="G322" s="1648"/>
      <c r="H322" s="1648"/>
      <c r="I322" s="1648"/>
      <c r="J322" s="1648"/>
      <c r="K322" s="1648"/>
      <c r="L322" s="1648"/>
      <c r="M322" s="1648"/>
      <c r="N322" s="1648"/>
      <c r="O322" s="1649"/>
      <c r="P322" s="308"/>
      <c r="Q322" s="307"/>
      <c r="R322" s="1650"/>
      <c r="S322" s="1648"/>
      <c r="T322" s="1648"/>
      <c r="U322" s="1648"/>
      <c r="V322" s="1648"/>
      <c r="W322" s="1648"/>
      <c r="X322" s="1648"/>
      <c r="Y322" s="1648"/>
      <c r="Z322" s="1648"/>
      <c r="AA322" s="1648"/>
      <c r="AB322" s="1648"/>
      <c r="AC322" s="1648"/>
      <c r="AD322" s="1648"/>
      <c r="AE322" s="1648"/>
      <c r="AF322" s="1648"/>
      <c r="AG322" s="1648"/>
      <c r="AH322" s="1648"/>
      <c r="AI322" s="1648"/>
      <c r="AJ322" s="1651"/>
      <c r="AK322" s="1579"/>
      <c r="AL322" s="1580"/>
      <c r="AM322" s="1580"/>
      <c r="AN322" s="1580"/>
      <c r="AO322" s="1581"/>
      <c r="AP322" s="1582"/>
      <c r="AQ322" s="1580"/>
      <c r="AR322" s="1580"/>
      <c r="AS322" s="1580"/>
      <c r="AT322" s="1583"/>
      <c r="AU322" s="1584"/>
      <c r="AV322" s="1585"/>
      <c r="AW322" s="1586"/>
    </row>
    <row r="323" spans="1:49" ht="25.05" hidden="1" customHeight="1" x14ac:dyDescent="0.45">
      <c r="A323" s="1652">
        <f t="shared" si="4"/>
        <v>302</v>
      </c>
      <c r="B323" s="1361"/>
      <c r="C323" s="1650"/>
      <c r="D323" s="1648"/>
      <c r="E323" s="1648"/>
      <c r="F323" s="1648"/>
      <c r="G323" s="1648"/>
      <c r="H323" s="1648"/>
      <c r="I323" s="1648"/>
      <c r="J323" s="1648"/>
      <c r="K323" s="1648"/>
      <c r="L323" s="1648"/>
      <c r="M323" s="1648"/>
      <c r="N323" s="1648"/>
      <c r="O323" s="1649"/>
      <c r="P323" s="308"/>
      <c r="Q323" s="307"/>
      <c r="R323" s="1650"/>
      <c r="S323" s="1648"/>
      <c r="T323" s="1648"/>
      <c r="U323" s="1648"/>
      <c r="V323" s="1648"/>
      <c r="W323" s="1648"/>
      <c r="X323" s="1648"/>
      <c r="Y323" s="1648"/>
      <c r="Z323" s="1648"/>
      <c r="AA323" s="1648"/>
      <c r="AB323" s="1648"/>
      <c r="AC323" s="1648"/>
      <c r="AD323" s="1648"/>
      <c r="AE323" s="1648"/>
      <c r="AF323" s="1648"/>
      <c r="AG323" s="1648"/>
      <c r="AH323" s="1648"/>
      <c r="AI323" s="1648"/>
      <c r="AJ323" s="1651"/>
      <c r="AK323" s="1579"/>
      <c r="AL323" s="1580"/>
      <c r="AM323" s="1580"/>
      <c r="AN323" s="1580"/>
      <c r="AO323" s="1581"/>
      <c r="AP323" s="1582"/>
      <c r="AQ323" s="1580"/>
      <c r="AR323" s="1580"/>
      <c r="AS323" s="1580"/>
      <c r="AT323" s="1583"/>
      <c r="AU323" s="1584"/>
      <c r="AV323" s="1585"/>
      <c r="AW323" s="1586"/>
    </row>
    <row r="324" spans="1:49" ht="25.05" hidden="1" customHeight="1" x14ac:dyDescent="0.45">
      <c r="A324" s="1652">
        <f t="shared" si="4"/>
        <v>303</v>
      </c>
      <c r="B324" s="1361"/>
      <c r="C324" s="1650"/>
      <c r="D324" s="1648"/>
      <c r="E324" s="1648"/>
      <c r="F324" s="1648"/>
      <c r="G324" s="1648"/>
      <c r="H324" s="1648"/>
      <c r="I324" s="1648"/>
      <c r="J324" s="1648"/>
      <c r="K324" s="1648"/>
      <c r="L324" s="1648"/>
      <c r="M324" s="1648"/>
      <c r="N324" s="1648"/>
      <c r="O324" s="1649"/>
      <c r="P324" s="308"/>
      <c r="Q324" s="307"/>
      <c r="R324" s="1650"/>
      <c r="S324" s="1648"/>
      <c r="T324" s="1648"/>
      <c r="U324" s="1648"/>
      <c r="V324" s="1648"/>
      <c r="W324" s="1648"/>
      <c r="X324" s="1648"/>
      <c r="Y324" s="1648"/>
      <c r="Z324" s="1648"/>
      <c r="AA324" s="1648"/>
      <c r="AB324" s="1648"/>
      <c r="AC324" s="1648"/>
      <c r="AD324" s="1648"/>
      <c r="AE324" s="1648"/>
      <c r="AF324" s="1648"/>
      <c r="AG324" s="1648"/>
      <c r="AH324" s="1648"/>
      <c r="AI324" s="1648"/>
      <c r="AJ324" s="1651"/>
      <c r="AK324" s="1579"/>
      <c r="AL324" s="1580"/>
      <c r="AM324" s="1580"/>
      <c r="AN324" s="1580"/>
      <c r="AO324" s="1581"/>
      <c r="AP324" s="1582"/>
      <c r="AQ324" s="1580"/>
      <c r="AR324" s="1580"/>
      <c r="AS324" s="1580"/>
      <c r="AT324" s="1583"/>
      <c r="AU324" s="1584"/>
      <c r="AV324" s="1585"/>
      <c r="AW324" s="1586"/>
    </row>
    <row r="325" spans="1:49" ht="25.05" hidden="1" customHeight="1" x14ac:dyDescent="0.45">
      <c r="A325" s="1652">
        <f t="shared" si="4"/>
        <v>304</v>
      </c>
      <c r="B325" s="1361"/>
      <c r="C325" s="1650"/>
      <c r="D325" s="1648"/>
      <c r="E325" s="1648"/>
      <c r="F325" s="1648"/>
      <c r="G325" s="1648"/>
      <c r="H325" s="1648"/>
      <c r="I325" s="1648"/>
      <c r="J325" s="1648"/>
      <c r="K325" s="1648"/>
      <c r="L325" s="1648"/>
      <c r="M325" s="1648"/>
      <c r="N325" s="1648"/>
      <c r="O325" s="1649"/>
      <c r="P325" s="308"/>
      <c r="Q325" s="307"/>
      <c r="R325" s="1650"/>
      <c r="S325" s="1648"/>
      <c r="T325" s="1648"/>
      <c r="U325" s="1648"/>
      <c r="V325" s="1648"/>
      <c r="W325" s="1648"/>
      <c r="X325" s="1648"/>
      <c r="Y325" s="1648"/>
      <c r="Z325" s="1648"/>
      <c r="AA325" s="1648"/>
      <c r="AB325" s="1648"/>
      <c r="AC325" s="1648"/>
      <c r="AD325" s="1648"/>
      <c r="AE325" s="1648"/>
      <c r="AF325" s="1648"/>
      <c r="AG325" s="1648"/>
      <c r="AH325" s="1648"/>
      <c r="AI325" s="1648"/>
      <c r="AJ325" s="1651"/>
      <c r="AK325" s="1579"/>
      <c r="AL325" s="1580"/>
      <c r="AM325" s="1580"/>
      <c r="AN325" s="1580"/>
      <c r="AO325" s="1581"/>
      <c r="AP325" s="1582"/>
      <c r="AQ325" s="1580"/>
      <c r="AR325" s="1580"/>
      <c r="AS325" s="1580"/>
      <c r="AT325" s="1583"/>
      <c r="AU325" s="1584"/>
      <c r="AV325" s="1585"/>
      <c r="AW325" s="1586"/>
    </row>
    <row r="326" spans="1:49" ht="25.05" hidden="1" customHeight="1" x14ac:dyDescent="0.45">
      <c r="A326" s="1652">
        <f t="shared" si="4"/>
        <v>305</v>
      </c>
      <c r="B326" s="1361"/>
      <c r="C326" s="1650"/>
      <c r="D326" s="1648"/>
      <c r="E326" s="1648"/>
      <c r="F326" s="1648"/>
      <c r="G326" s="1648"/>
      <c r="H326" s="1648"/>
      <c r="I326" s="1648"/>
      <c r="J326" s="1648"/>
      <c r="K326" s="1648"/>
      <c r="L326" s="1648"/>
      <c r="M326" s="1648"/>
      <c r="N326" s="1648"/>
      <c r="O326" s="1649"/>
      <c r="P326" s="308"/>
      <c r="Q326" s="307"/>
      <c r="R326" s="1650"/>
      <c r="S326" s="1648"/>
      <c r="T326" s="1648"/>
      <c r="U326" s="1648"/>
      <c r="V326" s="1648"/>
      <c r="W326" s="1648"/>
      <c r="X326" s="1648"/>
      <c r="Y326" s="1648"/>
      <c r="Z326" s="1648"/>
      <c r="AA326" s="1648"/>
      <c r="AB326" s="1648"/>
      <c r="AC326" s="1648"/>
      <c r="AD326" s="1648"/>
      <c r="AE326" s="1648"/>
      <c r="AF326" s="1648"/>
      <c r="AG326" s="1648"/>
      <c r="AH326" s="1648"/>
      <c r="AI326" s="1648"/>
      <c r="AJ326" s="1651"/>
      <c r="AK326" s="1579"/>
      <c r="AL326" s="1580"/>
      <c r="AM326" s="1580"/>
      <c r="AN326" s="1580"/>
      <c r="AO326" s="1581"/>
      <c r="AP326" s="1582"/>
      <c r="AQ326" s="1580"/>
      <c r="AR326" s="1580"/>
      <c r="AS326" s="1580"/>
      <c r="AT326" s="1583"/>
      <c r="AU326" s="1584"/>
      <c r="AV326" s="1585"/>
      <c r="AW326" s="1586"/>
    </row>
    <row r="327" spans="1:49" ht="25.05" hidden="1" customHeight="1" x14ac:dyDescent="0.45">
      <c r="A327" s="1652">
        <f t="shared" si="4"/>
        <v>306</v>
      </c>
      <c r="B327" s="1361"/>
      <c r="C327" s="1650"/>
      <c r="D327" s="1648"/>
      <c r="E327" s="1648"/>
      <c r="F327" s="1648"/>
      <c r="G327" s="1648"/>
      <c r="H327" s="1648"/>
      <c r="I327" s="1648"/>
      <c r="J327" s="1648"/>
      <c r="K327" s="1648"/>
      <c r="L327" s="1648"/>
      <c r="M327" s="1648"/>
      <c r="N327" s="1648"/>
      <c r="O327" s="1649"/>
      <c r="P327" s="308"/>
      <c r="Q327" s="307"/>
      <c r="R327" s="1650"/>
      <c r="S327" s="1648"/>
      <c r="T327" s="1648"/>
      <c r="U327" s="1648"/>
      <c r="V327" s="1648"/>
      <c r="W327" s="1648"/>
      <c r="X327" s="1648"/>
      <c r="Y327" s="1648"/>
      <c r="Z327" s="1648"/>
      <c r="AA327" s="1648"/>
      <c r="AB327" s="1648"/>
      <c r="AC327" s="1648"/>
      <c r="AD327" s="1648"/>
      <c r="AE327" s="1648"/>
      <c r="AF327" s="1648"/>
      <c r="AG327" s="1648"/>
      <c r="AH327" s="1648"/>
      <c r="AI327" s="1648"/>
      <c r="AJ327" s="1651"/>
      <c r="AK327" s="1579"/>
      <c r="AL327" s="1580"/>
      <c r="AM327" s="1580"/>
      <c r="AN327" s="1580"/>
      <c r="AO327" s="1581"/>
      <c r="AP327" s="1582"/>
      <c r="AQ327" s="1580"/>
      <c r="AR327" s="1580"/>
      <c r="AS327" s="1580"/>
      <c r="AT327" s="1583"/>
      <c r="AU327" s="1584"/>
      <c r="AV327" s="1585"/>
      <c r="AW327" s="1586"/>
    </row>
    <row r="328" spans="1:49" ht="25.05" hidden="1" customHeight="1" x14ac:dyDescent="0.45">
      <c r="A328" s="1652">
        <f t="shared" si="4"/>
        <v>307</v>
      </c>
      <c r="B328" s="1361"/>
      <c r="C328" s="1650"/>
      <c r="D328" s="1648"/>
      <c r="E328" s="1648"/>
      <c r="F328" s="1648"/>
      <c r="G328" s="1648"/>
      <c r="H328" s="1648"/>
      <c r="I328" s="1648"/>
      <c r="J328" s="1648"/>
      <c r="K328" s="1648"/>
      <c r="L328" s="1648"/>
      <c r="M328" s="1648"/>
      <c r="N328" s="1648"/>
      <c r="O328" s="1649"/>
      <c r="P328" s="308"/>
      <c r="Q328" s="307"/>
      <c r="R328" s="1650"/>
      <c r="S328" s="1648"/>
      <c r="T328" s="1648"/>
      <c r="U328" s="1648"/>
      <c r="V328" s="1648"/>
      <c r="W328" s="1648"/>
      <c r="X328" s="1648"/>
      <c r="Y328" s="1648"/>
      <c r="Z328" s="1648"/>
      <c r="AA328" s="1648"/>
      <c r="AB328" s="1648"/>
      <c r="AC328" s="1648"/>
      <c r="AD328" s="1648"/>
      <c r="AE328" s="1648"/>
      <c r="AF328" s="1648"/>
      <c r="AG328" s="1648"/>
      <c r="AH328" s="1648"/>
      <c r="AI328" s="1648"/>
      <c r="AJ328" s="1651"/>
      <c r="AK328" s="1579"/>
      <c r="AL328" s="1580"/>
      <c r="AM328" s="1580"/>
      <c r="AN328" s="1580"/>
      <c r="AO328" s="1581"/>
      <c r="AP328" s="1582"/>
      <c r="AQ328" s="1580"/>
      <c r="AR328" s="1580"/>
      <c r="AS328" s="1580"/>
      <c r="AT328" s="1583"/>
      <c r="AU328" s="1584"/>
      <c r="AV328" s="1585"/>
      <c r="AW328" s="1586"/>
    </row>
    <row r="329" spans="1:49" ht="25.05" hidden="1" customHeight="1" x14ac:dyDescent="0.45">
      <c r="A329" s="1652">
        <f t="shared" si="4"/>
        <v>308</v>
      </c>
      <c r="B329" s="1361"/>
      <c r="C329" s="1650"/>
      <c r="D329" s="1648"/>
      <c r="E329" s="1648"/>
      <c r="F329" s="1648"/>
      <c r="G329" s="1648"/>
      <c r="H329" s="1648"/>
      <c r="I329" s="1648"/>
      <c r="J329" s="1648"/>
      <c r="K329" s="1648"/>
      <c r="L329" s="1648"/>
      <c r="M329" s="1648"/>
      <c r="N329" s="1648"/>
      <c r="O329" s="1649"/>
      <c r="P329" s="308"/>
      <c r="Q329" s="307"/>
      <c r="R329" s="1650"/>
      <c r="S329" s="1648"/>
      <c r="T329" s="1648"/>
      <c r="U329" s="1648"/>
      <c r="V329" s="1648"/>
      <c r="W329" s="1648"/>
      <c r="X329" s="1648"/>
      <c r="Y329" s="1648"/>
      <c r="Z329" s="1648"/>
      <c r="AA329" s="1648"/>
      <c r="AB329" s="1648"/>
      <c r="AC329" s="1648"/>
      <c r="AD329" s="1648"/>
      <c r="AE329" s="1648"/>
      <c r="AF329" s="1648"/>
      <c r="AG329" s="1648"/>
      <c r="AH329" s="1648"/>
      <c r="AI329" s="1648"/>
      <c r="AJ329" s="1651"/>
      <c r="AK329" s="1579"/>
      <c r="AL329" s="1580"/>
      <c r="AM329" s="1580"/>
      <c r="AN329" s="1580"/>
      <c r="AO329" s="1581"/>
      <c r="AP329" s="1582"/>
      <c r="AQ329" s="1580"/>
      <c r="AR329" s="1580"/>
      <c r="AS329" s="1580"/>
      <c r="AT329" s="1583"/>
      <c r="AU329" s="1584"/>
      <c r="AV329" s="1585"/>
      <c r="AW329" s="1586"/>
    </row>
    <row r="330" spans="1:49" ht="25.05" hidden="1" customHeight="1" x14ac:dyDescent="0.45">
      <c r="A330" s="1652">
        <f t="shared" si="4"/>
        <v>309</v>
      </c>
      <c r="B330" s="1361"/>
      <c r="C330" s="1650"/>
      <c r="D330" s="1648"/>
      <c r="E330" s="1648"/>
      <c r="F330" s="1648"/>
      <c r="G330" s="1648"/>
      <c r="H330" s="1648"/>
      <c r="I330" s="1648"/>
      <c r="J330" s="1648"/>
      <c r="K330" s="1648"/>
      <c r="L330" s="1648"/>
      <c r="M330" s="1648"/>
      <c r="N330" s="1648"/>
      <c r="O330" s="1649"/>
      <c r="P330" s="308"/>
      <c r="Q330" s="307"/>
      <c r="R330" s="1650"/>
      <c r="S330" s="1648"/>
      <c r="T330" s="1648"/>
      <c r="U330" s="1648"/>
      <c r="V330" s="1648"/>
      <c r="W330" s="1648"/>
      <c r="X330" s="1648"/>
      <c r="Y330" s="1648"/>
      <c r="Z330" s="1648"/>
      <c r="AA330" s="1648"/>
      <c r="AB330" s="1648"/>
      <c r="AC330" s="1648"/>
      <c r="AD330" s="1648"/>
      <c r="AE330" s="1648"/>
      <c r="AF330" s="1648"/>
      <c r="AG330" s="1648"/>
      <c r="AH330" s="1648"/>
      <c r="AI330" s="1648"/>
      <c r="AJ330" s="1651"/>
      <c r="AK330" s="1579"/>
      <c r="AL330" s="1580"/>
      <c r="AM330" s="1580"/>
      <c r="AN330" s="1580"/>
      <c r="AO330" s="1581"/>
      <c r="AP330" s="1582"/>
      <c r="AQ330" s="1580"/>
      <c r="AR330" s="1580"/>
      <c r="AS330" s="1580"/>
      <c r="AT330" s="1583"/>
      <c r="AU330" s="1584"/>
      <c r="AV330" s="1585"/>
      <c r="AW330" s="1586"/>
    </row>
    <row r="331" spans="1:49" ht="25.05" hidden="1" customHeight="1" x14ac:dyDescent="0.45">
      <c r="A331" s="1652">
        <f t="shared" si="4"/>
        <v>310</v>
      </c>
      <c r="B331" s="1361"/>
      <c r="C331" s="1650"/>
      <c r="D331" s="1648"/>
      <c r="E331" s="1648"/>
      <c r="F331" s="1648"/>
      <c r="G331" s="1648"/>
      <c r="H331" s="1648"/>
      <c r="I331" s="1648"/>
      <c r="J331" s="1648"/>
      <c r="K331" s="1648"/>
      <c r="L331" s="1648"/>
      <c r="M331" s="1648"/>
      <c r="N331" s="1648"/>
      <c r="O331" s="1649"/>
      <c r="P331" s="308"/>
      <c r="Q331" s="307"/>
      <c r="R331" s="1650"/>
      <c r="S331" s="1648"/>
      <c r="T331" s="1648"/>
      <c r="U331" s="1648"/>
      <c r="V331" s="1648"/>
      <c r="W331" s="1648"/>
      <c r="X331" s="1648"/>
      <c r="Y331" s="1648"/>
      <c r="Z331" s="1648"/>
      <c r="AA331" s="1648"/>
      <c r="AB331" s="1648"/>
      <c r="AC331" s="1648"/>
      <c r="AD331" s="1648"/>
      <c r="AE331" s="1648"/>
      <c r="AF331" s="1648"/>
      <c r="AG331" s="1648"/>
      <c r="AH331" s="1648"/>
      <c r="AI331" s="1648"/>
      <c r="AJ331" s="1651"/>
      <c r="AK331" s="1579"/>
      <c r="AL331" s="1580"/>
      <c r="AM331" s="1580"/>
      <c r="AN331" s="1580"/>
      <c r="AO331" s="1581"/>
      <c r="AP331" s="1582"/>
      <c r="AQ331" s="1580"/>
      <c r="AR331" s="1580"/>
      <c r="AS331" s="1580"/>
      <c r="AT331" s="1583"/>
      <c r="AU331" s="1584"/>
      <c r="AV331" s="1585"/>
      <c r="AW331" s="1586"/>
    </row>
    <row r="332" spans="1:49" ht="25.05" hidden="1" customHeight="1" x14ac:dyDescent="0.45">
      <c r="A332" s="1652">
        <f t="shared" si="4"/>
        <v>311</v>
      </c>
      <c r="B332" s="1361"/>
      <c r="C332" s="1650"/>
      <c r="D332" s="1648"/>
      <c r="E332" s="1648"/>
      <c r="F332" s="1648"/>
      <c r="G332" s="1648"/>
      <c r="H332" s="1648"/>
      <c r="I332" s="1648"/>
      <c r="J332" s="1648"/>
      <c r="K332" s="1648"/>
      <c r="L332" s="1648"/>
      <c r="M332" s="1648"/>
      <c r="N332" s="1648"/>
      <c r="O332" s="1649"/>
      <c r="P332" s="308"/>
      <c r="Q332" s="307"/>
      <c r="R332" s="1650"/>
      <c r="S332" s="1648"/>
      <c r="T332" s="1648"/>
      <c r="U332" s="1648"/>
      <c r="V332" s="1648"/>
      <c r="W332" s="1648"/>
      <c r="X332" s="1648"/>
      <c r="Y332" s="1648"/>
      <c r="Z332" s="1648"/>
      <c r="AA332" s="1648"/>
      <c r="AB332" s="1648"/>
      <c r="AC332" s="1648"/>
      <c r="AD332" s="1648"/>
      <c r="AE332" s="1648"/>
      <c r="AF332" s="1648"/>
      <c r="AG332" s="1648"/>
      <c r="AH332" s="1648"/>
      <c r="AI332" s="1648"/>
      <c r="AJ332" s="1651"/>
      <c r="AK332" s="1579"/>
      <c r="AL332" s="1580"/>
      <c r="AM332" s="1580"/>
      <c r="AN332" s="1580"/>
      <c r="AO332" s="1581"/>
      <c r="AP332" s="1582"/>
      <c r="AQ332" s="1580"/>
      <c r="AR332" s="1580"/>
      <c r="AS332" s="1580"/>
      <c r="AT332" s="1583"/>
      <c r="AU332" s="1584"/>
      <c r="AV332" s="1585"/>
      <c r="AW332" s="1586"/>
    </row>
    <row r="333" spans="1:49" ht="25.05" hidden="1" customHeight="1" x14ac:dyDescent="0.45">
      <c r="A333" s="1652">
        <f t="shared" si="4"/>
        <v>312</v>
      </c>
      <c r="B333" s="1361"/>
      <c r="C333" s="1650"/>
      <c r="D333" s="1648"/>
      <c r="E333" s="1648"/>
      <c r="F333" s="1648"/>
      <c r="G333" s="1648"/>
      <c r="H333" s="1648"/>
      <c r="I333" s="1648"/>
      <c r="J333" s="1648"/>
      <c r="K333" s="1648"/>
      <c r="L333" s="1648"/>
      <c r="M333" s="1648"/>
      <c r="N333" s="1648"/>
      <c r="O333" s="1649"/>
      <c r="P333" s="308"/>
      <c r="Q333" s="307"/>
      <c r="R333" s="1650"/>
      <c r="S333" s="1648"/>
      <c r="T333" s="1648"/>
      <c r="U333" s="1648"/>
      <c r="V333" s="1648"/>
      <c r="W333" s="1648"/>
      <c r="X333" s="1648"/>
      <c r="Y333" s="1648"/>
      <c r="Z333" s="1648"/>
      <c r="AA333" s="1648"/>
      <c r="AB333" s="1648"/>
      <c r="AC333" s="1648"/>
      <c r="AD333" s="1648"/>
      <c r="AE333" s="1648"/>
      <c r="AF333" s="1648"/>
      <c r="AG333" s="1648"/>
      <c r="AH333" s="1648"/>
      <c r="AI333" s="1648"/>
      <c r="AJ333" s="1651"/>
      <c r="AK333" s="1579"/>
      <c r="AL333" s="1580"/>
      <c r="AM333" s="1580"/>
      <c r="AN333" s="1580"/>
      <c r="AO333" s="1581"/>
      <c r="AP333" s="1582"/>
      <c r="AQ333" s="1580"/>
      <c r="AR333" s="1580"/>
      <c r="AS333" s="1580"/>
      <c r="AT333" s="1583"/>
      <c r="AU333" s="1584"/>
      <c r="AV333" s="1585"/>
      <c r="AW333" s="1586"/>
    </row>
    <row r="334" spans="1:49" ht="25.05" hidden="1" customHeight="1" x14ac:dyDescent="0.45">
      <c r="A334" s="1652">
        <f t="shared" si="4"/>
        <v>313</v>
      </c>
      <c r="B334" s="1361"/>
      <c r="C334" s="1650"/>
      <c r="D334" s="1648"/>
      <c r="E334" s="1648"/>
      <c r="F334" s="1648"/>
      <c r="G334" s="1648"/>
      <c r="H334" s="1648"/>
      <c r="I334" s="1648"/>
      <c r="J334" s="1648"/>
      <c r="K334" s="1648"/>
      <c r="L334" s="1648"/>
      <c r="M334" s="1648"/>
      <c r="N334" s="1648"/>
      <c r="O334" s="1649"/>
      <c r="P334" s="308"/>
      <c r="Q334" s="307"/>
      <c r="R334" s="1650"/>
      <c r="S334" s="1648"/>
      <c r="T334" s="1648"/>
      <c r="U334" s="1648"/>
      <c r="V334" s="1648"/>
      <c r="W334" s="1648"/>
      <c r="X334" s="1648"/>
      <c r="Y334" s="1648"/>
      <c r="Z334" s="1648"/>
      <c r="AA334" s="1648"/>
      <c r="AB334" s="1648"/>
      <c r="AC334" s="1648"/>
      <c r="AD334" s="1648"/>
      <c r="AE334" s="1648"/>
      <c r="AF334" s="1648"/>
      <c r="AG334" s="1648"/>
      <c r="AH334" s="1648"/>
      <c r="AI334" s="1648"/>
      <c r="AJ334" s="1651"/>
      <c r="AK334" s="1579"/>
      <c r="AL334" s="1580"/>
      <c r="AM334" s="1580"/>
      <c r="AN334" s="1580"/>
      <c r="AO334" s="1581"/>
      <c r="AP334" s="1582"/>
      <c r="AQ334" s="1580"/>
      <c r="AR334" s="1580"/>
      <c r="AS334" s="1580"/>
      <c r="AT334" s="1583"/>
      <c r="AU334" s="1584"/>
      <c r="AV334" s="1585"/>
      <c r="AW334" s="1586"/>
    </row>
    <row r="335" spans="1:49" ht="25.05" hidden="1" customHeight="1" x14ac:dyDescent="0.45">
      <c r="A335" s="1652">
        <f t="shared" si="4"/>
        <v>314</v>
      </c>
      <c r="B335" s="1361"/>
      <c r="C335" s="1650"/>
      <c r="D335" s="1648"/>
      <c r="E335" s="1648"/>
      <c r="F335" s="1648"/>
      <c r="G335" s="1648"/>
      <c r="H335" s="1648"/>
      <c r="I335" s="1648"/>
      <c r="J335" s="1648"/>
      <c r="K335" s="1648"/>
      <c r="L335" s="1648"/>
      <c r="M335" s="1648"/>
      <c r="N335" s="1648"/>
      <c r="O335" s="1649"/>
      <c r="P335" s="308"/>
      <c r="Q335" s="307"/>
      <c r="R335" s="1650"/>
      <c r="S335" s="1648"/>
      <c r="T335" s="1648"/>
      <c r="U335" s="1648"/>
      <c r="V335" s="1648"/>
      <c r="W335" s="1648"/>
      <c r="X335" s="1648"/>
      <c r="Y335" s="1648"/>
      <c r="Z335" s="1648"/>
      <c r="AA335" s="1648"/>
      <c r="AB335" s="1648"/>
      <c r="AC335" s="1648"/>
      <c r="AD335" s="1648"/>
      <c r="AE335" s="1648"/>
      <c r="AF335" s="1648"/>
      <c r="AG335" s="1648"/>
      <c r="AH335" s="1648"/>
      <c r="AI335" s="1648"/>
      <c r="AJ335" s="1651"/>
      <c r="AK335" s="1579"/>
      <c r="AL335" s="1580"/>
      <c r="AM335" s="1580"/>
      <c r="AN335" s="1580"/>
      <c r="AO335" s="1581"/>
      <c r="AP335" s="1582"/>
      <c r="AQ335" s="1580"/>
      <c r="AR335" s="1580"/>
      <c r="AS335" s="1580"/>
      <c r="AT335" s="1583"/>
      <c r="AU335" s="1584"/>
      <c r="AV335" s="1585"/>
      <c r="AW335" s="1586"/>
    </row>
    <row r="336" spans="1:49" ht="25.05" hidden="1" customHeight="1" x14ac:dyDescent="0.45">
      <c r="A336" s="1652">
        <f t="shared" si="4"/>
        <v>315</v>
      </c>
      <c r="B336" s="1361"/>
      <c r="C336" s="1650"/>
      <c r="D336" s="1648"/>
      <c r="E336" s="1648"/>
      <c r="F336" s="1648"/>
      <c r="G336" s="1648"/>
      <c r="H336" s="1648"/>
      <c r="I336" s="1648"/>
      <c r="J336" s="1648"/>
      <c r="K336" s="1648"/>
      <c r="L336" s="1648"/>
      <c r="M336" s="1648"/>
      <c r="N336" s="1648"/>
      <c r="O336" s="1649"/>
      <c r="P336" s="308"/>
      <c r="Q336" s="307"/>
      <c r="R336" s="1650"/>
      <c r="S336" s="1648"/>
      <c r="T336" s="1648"/>
      <c r="U336" s="1648"/>
      <c r="V336" s="1648"/>
      <c r="W336" s="1648"/>
      <c r="X336" s="1648"/>
      <c r="Y336" s="1648"/>
      <c r="Z336" s="1648"/>
      <c r="AA336" s="1648"/>
      <c r="AB336" s="1648"/>
      <c r="AC336" s="1648"/>
      <c r="AD336" s="1648"/>
      <c r="AE336" s="1648"/>
      <c r="AF336" s="1648"/>
      <c r="AG336" s="1648"/>
      <c r="AH336" s="1648"/>
      <c r="AI336" s="1648"/>
      <c r="AJ336" s="1651"/>
      <c r="AK336" s="1579"/>
      <c r="AL336" s="1580"/>
      <c r="AM336" s="1580"/>
      <c r="AN336" s="1580"/>
      <c r="AO336" s="1581"/>
      <c r="AP336" s="1582"/>
      <c r="AQ336" s="1580"/>
      <c r="AR336" s="1580"/>
      <c r="AS336" s="1580"/>
      <c r="AT336" s="1583"/>
      <c r="AU336" s="1584"/>
      <c r="AV336" s="1585"/>
      <c r="AW336" s="1586"/>
    </row>
    <row r="337" spans="1:49" ht="25.05" hidden="1" customHeight="1" x14ac:dyDescent="0.45">
      <c r="A337" s="1652">
        <f t="shared" si="4"/>
        <v>316</v>
      </c>
      <c r="B337" s="1361"/>
      <c r="C337" s="1650"/>
      <c r="D337" s="1648"/>
      <c r="E337" s="1648"/>
      <c r="F337" s="1648"/>
      <c r="G337" s="1648"/>
      <c r="H337" s="1648"/>
      <c r="I337" s="1648"/>
      <c r="J337" s="1648"/>
      <c r="K337" s="1648"/>
      <c r="L337" s="1648"/>
      <c r="M337" s="1648"/>
      <c r="N337" s="1648"/>
      <c r="O337" s="1649"/>
      <c r="P337" s="308"/>
      <c r="Q337" s="307"/>
      <c r="R337" s="1650"/>
      <c r="S337" s="1648"/>
      <c r="T337" s="1648"/>
      <c r="U337" s="1648"/>
      <c r="V337" s="1648"/>
      <c r="W337" s="1648"/>
      <c r="X337" s="1648"/>
      <c r="Y337" s="1648"/>
      <c r="Z337" s="1648"/>
      <c r="AA337" s="1648"/>
      <c r="AB337" s="1648"/>
      <c r="AC337" s="1648"/>
      <c r="AD337" s="1648"/>
      <c r="AE337" s="1648"/>
      <c r="AF337" s="1648"/>
      <c r="AG337" s="1648"/>
      <c r="AH337" s="1648"/>
      <c r="AI337" s="1648"/>
      <c r="AJ337" s="1651"/>
      <c r="AK337" s="1579"/>
      <c r="AL337" s="1580"/>
      <c r="AM337" s="1580"/>
      <c r="AN337" s="1580"/>
      <c r="AO337" s="1581"/>
      <c r="AP337" s="1582"/>
      <c r="AQ337" s="1580"/>
      <c r="AR337" s="1580"/>
      <c r="AS337" s="1580"/>
      <c r="AT337" s="1583"/>
      <c r="AU337" s="1584"/>
      <c r="AV337" s="1585"/>
      <c r="AW337" s="1586"/>
    </row>
    <row r="338" spans="1:49" ht="25.05" hidden="1" customHeight="1" x14ac:dyDescent="0.45">
      <c r="A338" s="1652">
        <f t="shared" si="4"/>
        <v>317</v>
      </c>
      <c r="B338" s="1361"/>
      <c r="C338" s="1650"/>
      <c r="D338" s="1648"/>
      <c r="E338" s="1648"/>
      <c r="F338" s="1648"/>
      <c r="G338" s="1648"/>
      <c r="H338" s="1648"/>
      <c r="I338" s="1648"/>
      <c r="J338" s="1648"/>
      <c r="K338" s="1648"/>
      <c r="L338" s="1648"/>
      <c r="M338" s="1648"/>
      <c r="N338" s="1648"/>
      <c r="O338" s="1649"/>
      <c r="P338" s="308"/>
      <c r="Q338" s="307"/>
      <c r="R338" s="1650"/>
      <c r="S338" s="1648"/>
      <c r="T338" s="1648"/>
      <c r="U338" s="1648"/>
      <c r="V338" s="1648"/>
      <c r="W338" s="1648"/>
      <c r="X338" s="1648"/>
      <c r="Y338" s="1648"/>
      <c r="Z338" s="1648"/>
      <c r="AA338" s="1648"/>
      <c r="AB338" s="1648"/>
      <c r="AC338" s="1648"/>
      <c r="AD338" s="1648"/>
      <c r="AE338" s="1648"/>
      <c r="AF338" s="1648"/>
      <c r="AG338" s="1648"/>
      <c r="AH338" s="1648"/>
      <c r="AI338" s="1648"/>
      <c r="AJ338" s="1651"/>
      <c r="AK338" s="1579"/>
      <c r="AL338" s="1580"/>
      <c r="AM338" s="1580"/>
      <c r="AN338" s="1580"/>
      <c r="AO338" s="1581"/>
      <c r="AP338" s="1582"/>
      <c r="AQ338" s="1580"/>
      <c r="AR338" s="1580"/>
      <c r="AS338" s="1580"/>
      <c r="AT338" s="1583"/>
      <c r="AU338" s="1584"/>
      <c r="AV338" s="1585"/>
      <c r="AW338" s="1586"/>
    </row>
    <row r="339" spans="1:49" ht="25.05" hidden="1" customHeight="1" x14ac:dyDescent="0.45">
      <c r="A339" s="1652">
        <f t="shared" si="4"/>
        <v>318</v>
      </c>
      <c r="B339" s="1361"/>
      <c r="C339" s="1650"/>
      <c r="D339" s="1648"/>
      <c r="E339" s="1648"/>
      <c r="F339" s="1648"/>
      <c r="G339" s="1648"/>
      <c r="H339" s="1648"/>
      <c r="I339" s="1648"/>
      <c r="J339" s="1648"/>
      <c r="K339" s="1648"/>
      <c r="L339" s="1648"/>
      <c r="M339" s="1648"/>
      <c r="N339" s="1648"/>
      <c r="O339" s="1649"/>
      <c r="P339" s="308"/>
      <c r="Q339" s="307"/>
      <c r="R339" s="1650"/>
      <c r="S339" s="1648"/>
      <c r="T339" s="1648"/>
      <c r="U339" s="1648"/>
      <c r="V339" s="1648"/>
      <c r="W339" s="1648"/>
      <c r="X339" s="1648"/>
      <c r="Y339" s="1648"/>
      <c r="Z339" s="1648"/>
      <c r="AA339" s="1648"/>
      <c r="AB339" s="1648"/>
      <c r="AC339" s="1648"/>
      <c r="AD339" s="1648"/>
      <c r="AE339" s="1648"/>
      <c r="AF339" s="1648"/>
      <c r="AG339" s="1648"/>
      <c r="AH339" s="1648"/>
      <c r="AI339" s="1648"/>
      <c r="AJ339" s="1651"/>
      <c r="AK339" s="1579"/>
      <c r="AL339" s="1580"/>
      <c r="AM339" s="1580"/>
      <c r="AN339" s="1580"/>
      <c r="AO339" s="1581"/>
      <c r="AP339" s="1582"/>
      <c r="AQ339" s="1580"/>
      <c r="AR339" s="1580"/>
      <c r="AS339" s="1580"/>
      <c r="AT339" s="1583"/>
      <c r="AU339" s="1584"/>
      <c r="AV339" s="1585"/>
      <c r="AW339" s="1586"/>
    </row>
    <row r="340" spans="1:49" ht="25.05" hidden="1" customHeight="1" x14ac:dyDescent="0.45">
      <c r="A340" s="1652">
        <f t="shared" si="4"/>
        <v>319</v>
      </c>
      <c r="B340" s="1361"/>
      <c r="C340" s="1650"/>
      <c r="D340" s="1648"/>
      <c r="E340" s="1648"/>
      <c r="F340" s="1648"/>
      <c r="G340" s="1648"/>
      <c r="H340" s="1648"/>
      <c r="I340" s="1648"/>
      <c r="J340" s="1648"/>
      <c r="K340" s="1648"/>
      <c r="L340" s="1648"/>
      <c r="M340" s="1648"/>
      <c r="N340" s="1648"/>
      <c r="O340" s="1649"/>
      <c r="P340" s="308"/>
      <c r="Q340" s="307"/>
      <c r="R340" s="1650"/>
      <c r="S340" s="1648"/>
      <c r="T340" s="1648"/>
      <c r="U340" s="1648"/>
      <c r="V340" s="1648"/>
      <c r="W340" s="1648"/>
      <c r="X340" s="1648"/>
      <c r="Y340" s="1648"/>
      <c r="Z340" s="1648"/>
      <c r="AA340" s="1648"/>
      <c r="AB340" s="1648"/>
      <c r="AC340" s="1648"/>
      <c r="AD340" s="1648"/>
      <c r="AE340" s="1648"/>
      <c r="AF340" s="1648"/>
      <c r="AG340" s="1648"/>
      <c r="AH340" s="1648"/>
      <c r="AI340" s="1648"/>
      <c r="AJ340" s="1651"/>
      <c r="AK340" s="1579"/>
      <c r="AL340" s="1580"/>
      <c r="AM340" s="1580"/>
      <c r="AN340" s="1580"/>
      <c r="AO340" s="1581"/>
      <c r="AP340" s="1582"/>
      <c r="AQ340" s="1580"/>
      <c r="AR340" s="1580"/>
      <c r="AS340" s="1580"/>
      <c r="AT340" s="1583"/>
      <c r="AU340" s="1584"/>
      <c r="AV340" s="1585"/>
      <c r="AW340" s="1586"/>
    </row>
    <row r="341" spans="1:49" ht="25.05" hidden="1" customHeight="1" x14ac:dyDescent="0.45">
      <c r="A341" s="1652">
        <f t="shared" si="4"/>
        <v>320</v>
      </c>
      <c r="B341" s="1361"/>
      <c r="C341" s="1650"/>
      <c r="D341" s="1648"/>
      <c r="E341" s="1648"/>
      <c r="F341" s="1648"/>
      <c r="G341" s="1648"/>
      <c r="H341" s="1648"/>
      <c r="I341" s="1648"/>
      <c r="J341" s="1648"/>
      <c r="K341" s="1648"/>
      <c r="L341" s="1648"/>
      <c r="M341" s="1648"/>
      <c r="N341" s="1648"/>
      <c r="O341" s="1649"/>
      <c r="P341" s="308"/>
      <c r="Q341" s="307"/>
      <c r="R341" s="1650"/>
      <c r="S341" s="1648"/>
      <c r="T341" s="1648"/>
      <c r="U341" s="1648"/>
      <c r="V341" s="1648"/>
      <c r="W341" s="1648"/>
      <c r="X341" s="1648"/>
      <c r="Y341" s="1648"/>
      <c r="Z341" s="1648"/>
      <c r="AA341" s="1648"/>
      <c r="AB341" s="1648"/>
      <c r="AC341" s="1648"/>
      <c r="AD341" s="1648"/>
      <c r="AE341" s="1648"/>
      <c r="AF341" s="1648"/>
      <c r="AG341" s="1648"/>
      <c r="AH341" s="1648"/>
      <c r="AI341" s="1648"/>
      <c r="AJ341" s="1651"/>
      <c r="AK341" s="1579"/>
      <c r="AL341" s="1580"/>
      <c r="AM341" s="1580"/>
      <c r="AN341" s="1580"/>
      <c r="AO341" s="1581"/>
      <c r="AP341" s="1582"/>
      <c r="AQ341" s="1580"/>
      <c r="AR341" s="1580"/>
      <c r="AS341" s="1580"/>
      <c r="AT341" s="1583"/>
      <c r="AU341" s="1584"/>
      <c r="AV341" s="1585"/>
      <c r="AW341" s="1586"/>
    </row>
    <row r="342" spans="1:49" ht="25.05" hidden="1" customHeight="1" x14ac:dyDescent="0.45">
      <c r="A342" s="1652">
        <f t="shared" si="4"/>
        <v>321</v>
      </c>
      <c r="B342" s="1361"/>
      <c r="C342" s="1650"/>
      <c r="D342" s="1648"/>
      <c r="E342" s="1648"/>
      <c r="F342" s="1648"/>
      <c r="G342" s="1648"/>
      <c r="H342" s="1648"/>
      <c r="I342" s="1648"/>
      <c r="J342" s="1648"/>
      <c r="K342" s="1648"/>
      <c r="L342" s="1648"/>
      <c r="M342" s="1648"/>
      <c r="N342" s="1648"/>
      <c r="O342" s="1649"/>
      <c r="P342" s="308"/>
      <c r="Q342" s="307"/>
      <c r="R342" s="1650"/>
      <c r="S342" s="1648"/>
      <c r="T342" s="1648"/>
      <c r="U342" s="1648"/>
      <c r="V342" s="1648"/>
      <c r="W342" s="1648"/>
      <c r="X342" s="1648"/>
      <c r="Y342" s="1648"/>
      <c r="Z342" s="1648"/>
      <c r="AA342" s="1648"/>
      <c r="AB342" s="1648"/>
      <c r="AC342" s="1648"/>
      <c r="AD342" s="1648"/>
      <c r="AE342" s="1648"/>
      <c r="AF342" s="1648"/>
      <c r="AG342" s="1648"/>
      <c r="AH342" s="1648"/>
      <c r="AI342" s="1648"/>
      <c r="AJ342" s="1651"/>
      <c r="AK342" s="1579"/>
      <c r="AL342" s="1580"/>
      <c r="AM342" s="1580"/>
      <c r="AN342" s="1580"/>
      <c r="AO342" s="1581"/>
      <c r="AP342" s="1582"/>
      <c r="AQ342" s="1580"/>
      <c r="AR342" s="1580"/>
      <c r="AS342" s="1580"/>
      <c r="AT342" s="1583"/>
      <c r="AU342" s="1584"/>
      <c r="AV342" s="1585"/>
      <c r="AW342" s="1586"/>
    </row>
    <row r="343" spans="1:49" ht="25.05" hidden="1" customHeight="1" x14ac:dyDescent="0.45">
      <c r="A343" s="1652">
        <f t="shared" si="4"/>
        <v>322</v>
      </c>
      <c r="B343" s="1361"/>
      <c r="C343" s="1650"/>
      <c r="D343" s="1648"/>
      <c r="E343" s="1648"/>
      <c r="F343" s="1648"/>
      <c r="G343" s="1648"/>
      <c r="H343" s="1648"/>
      <c r="I343" s="1648"/>
      <c r="J343" s="1648"/>
      <c r="K343" s="1648"/>
      <c r="L343" s="1648"/>
      <c r="M343" s="1648"/>
      <c r="N343" s="1648"/>
      <c r="O343" s="1649"/>
      <c r="P343" s="308"/>
      <c r="Q343" s="307"/>
      <c r="R343" s="1650"/>
      <c r="S343" s="1648"/>
      <c r="T343" s="1648"/>
      <c r="U343" s="1648"/>
      <c r="V343" s="1648"/>
      <c r="W343" s="1648"/>
      <c r="X343" s="1648"/>
      <c r="Y343" s="1648"/>
      <c r="Z343" s="1648"/>
      <c r="AA343" s="1648"/>
      <c r="AB343" s="1648"/>
      <c r="AC343" s="1648"/>
      <c r="AD343" s="1648"/>
      <c r="AE343" s="1648"/>
      <c r="AF343" s="1648"/>
      <c r="AG343" s="1648"/>
      <c r="AH343" s="1648"/>
      <c r="AI343" s="1648"/>
      <c r="AJ343" s="1651"/>
      <c r="AK343" s="1579"/>
      <c r="AL343" s="1580"/>
      <c r="AM343" s="1580"/>
      <c r="AN343" s="1580"/>
      <c r="AO343" s="1581"/>
      <c r="AP343" s="1582"/>
      <c r="AQ343" s="1580"/>
      <c r="AR343" s="1580"/>
      <c r="AS343" s="1580"/>
      <c r="AT343" s="1583"/>
      <c r="AU343" s="1584"/>
      <c r="AV343" s="1585"/>
      <c r="AW343" s="1586"/>
    </row>
    <row r="344" spans="1:49" ht="25.05" hidden="1" customHeight="1" x14ac:dyDescent="0.45">
      <c r="A344" s="1652">
        <f t="shared" ref="A344:A407" si="5">+A343+1</f>
        <v>323</v>
      </c>
      <c r="B344" s="1361"/>
      <c r="C344" s="1650"/>
      <c r="D344" s="1648"/>
      <c r="E344" s="1648"/>
      <c r="F344" s="1648"/>
      <c r="G344" s="1648"/>
      <c r="H344" s="1648"/>
      <c r="I344" s="1648"/>
      <c r="J344" s="1648"/>
      <c r="K344" s="1648"/>
      <c r="L344" s="1648"/>
      <c r="M344" s="1648"/>
      <c r="N344" s="1648"/>
      <c r="O344" s="1649"/>
      <c r="P344" s="308"/>
      <c r="Q344" s="307"/>
      <c r="R344" s="1650"/>
      <c r="S344" s="1648"/>
      <c r="T344" s="1648"/>
      <c r="U344" s="1648"/>
      <c r="V344" s="1648"/>
      <c r="W344" s="1648"/>
      <c r="X344" s="1648"/>
      <c r="Y344" s="1648"/>
      <c r="Z344" s="1648"/>
      <c r="AA344" s="1648"/>
      <c r="AB344" s="1648"/>
      <c r="AC344" s="1648"/>
      <c r="AD344" s="1648"/>
      <c r="AE344" s="1648"/>
      <c r="AF344" s="1648"/>
      <c r="AG344" s="1648"/>
      <c r="AH344" s="1648"/>
      <c r="AI344" s="1648"/>
      <c r="AJ344" s="1651"/>
      <c r="AK344" s="1579"/>
      <c r="AL344" s="1580"/>
      <c r="AM344" s="1580"/>
      <c r="AN344" s="1580"/>
      <c r="AO344" s="1581"/>
      <c r="AP344" s="1582"/>
      <c r="AQ344" s="1580"/>
      <c r="AR344" s="1580"/>
      <c r="AS344" s="1580"/>
      <c r="AT344" s="1583"/>
      <c r="AU344" s="1584"/>
      <c r="AV344" s="1585"/>
      <c r="AW344" s="1586"/>
    </row>
    <row r="345" spans="1:49" ht="25.05" hidden="1" customHeight="1" x14ac:dyDescent="0.45">
      <c r="A345" s="1652">
        <f t="shared" si="5"/>
        <v>324</v>
      </c>
      <c r="B345" s="1361"/>
      <c r="C345" s="1650"/>
      <c r="D345" s="1648"/>
      <c r="E345" s="1648"/>
      <c r="F345" s="1648"/>
      <c r="G345" s="1648"/>
      <c r="H345" s="1648"/>
      <c r="I345" s="1648"/>
      <c r="J345" s="1648"/>
      <c r="K345" s="1648"/>
      <c r="L345" s="1648"/>
      <c r="M345" s="1648"/>
      <c r="N345" s="1648"/>
      <c r="O345" s="1649"/>
      <c r="P345" s="308"/>
      <c r="Q345" s="307"/>
      <c r="R345" s="1650"/>
      <c r="S345" s="1648"/>
      <c r="T345" s="1648"/>
      <c r="U345" s="1648"/>
      <c r="V345" s="1648"/>
      <c r="W345" s="1648"/>
      <c r="X345" s="1648"/>
      <c r="Y345" s="1648"/>
      <c r="Z345" s="1648"/>
      <c r="AA345" s="1648"/>
      <c r="AB345" s="1648"/>
      <c r="AC345" s="1648"/>
      <c r="AD345" s="1648"/>
      <c r="AE345" s="1648"/>
      <c r="AF345" s="1648"/>
      <c r="AG345" s="1648"/>
      <c r="AH345" s="1648"/>
      <c r="AI345" s="1648"/>
      <c r="AJ345" s="1651"/>
      <c r="AK345" s="1579"/>
      <c r="AL345" s="1580"/>
      <c r="AM345" s="1580"/>
      <c r="AN345" s="1580"/>
      <c r="AO345" s="1581"/>
      <c r="AP345" s="1582"/>
      <c r="AQ345" s="1580"/>
      <c r="AR345" s="1580"/>
      <c r="AS345" s="1580"/>
      <c r="AT345" s="1583"/>
      <c r="AU345" s="1584"/>
      <c r="AV345" s="1585"/>
      <c r="AW345" s="1586"/>
    </row>
    <row r="346" spans="1:49" ht="25.05" hidden="1" customHeight="1" x14ac:dyDescent="0.45">
      <c r="A346" s="1652">
        <f t="shared" si="5"/>
        <v>325</v>
      </c>
      <c r="B346" s="1361"/>
      <c r="C346" s="1650"/>
      <c r="D346" s="1648"/>
      <c r="E346" s="1648"/>
      <c r="F346" s="1648"/>
      <c r="G346" s="1648"/>
      <c r="H346" s="1648"/>
      <c r="I346" s="1648"/>
      <c r="J346" s="1648"/>
      <c r="K346" s="1648"/>
      <c r="L346" s="1648"/>
      <c r="M346" s="1648"/>
      <c r="N346" s="1648"/>
      <c r="O346" s="1649"/>
      <c r="P346" s="308"/>
      <c r="Q346" s="307"/>
      <c r="R346" s="1650"/>
      <c r="S346" s="1648"/>
      <c r="T346" s="1648"/>
      <c r="U346" s="1648"/>
      <c r="V346" s="1648"/>
      <c r="W346" s="1648"/>
      <c r="X346" s="1648"/>
      <c r="Y346" s="1648"/>
      <c r="Z346" s="1648"/>
      <c r="AA346" s="1648"/>
      <c r="AB346" s="1648"/>
      <c r="AC346" s="1648"/>
      <c r="AD346" s="1648"/>
      <c r="AE346" s="1648"/>
      <c r="AF346" s="1648"/>
      <c r="AG346" s="1648"/>
      <c r="AH346" s="1648"/>
      <c r="AI346" s="1648"/>
      <c r="AJ346" s="1651"/>
      <c r="AK346" s="1579"/>
      <c r="AL346" s="1580"/>
      <c r="AM346" s="1580"/>
      <c r="AN346" s="1580"/>
      <c r="AO346" s="1581"/>
      <c r="AP346" s="1582"/>
      <c r="AQ346" s="1580"/>
      <c r="AR346" s="1580"/>
      <c r="AS346" s="1580"/>
      <c r="AT346" s="1583"/>
      <c r="AU346" s="1584"/>
      <c r="AV346" s="1585"/>
      <c r="AW346" s="1586"/>
    </row>
    <row r="347" spans="1:49" ht="25.05" hidden="1" customHeight="1" x14ac:dyDescent="0.45">
      <c r="A347" s="1652">
        <f t="shared" si="5"/>
        <v>326</v>
      </c>
      <c r="B347" s="1361"/>
      <c r="C347" s="1650"/>
      <c r="D347" s="1648"/>
      <c r="E347" s="1648"/>
      <c r="F347" s="1648"/>
      <c r="G347" s="1648"/>
      <c r="H347" s="1648"/>
      <c r="I347" s="1648"/>
      <c r="J347" s="1648"/>
      <c r="K347" s="1648"/>
      <c r="L347" s="1648"/>
      <c r="M347" s="1648"/>
      <c r="N347" s="1648"/>
      <c r="O347" s="1649"/>
      <c r="P347" s="308"/>
      <c r="Q347" s="307"/>
      <c r="R347" s="1650"/>
      <c r="S347" s="1648"/>
      <c r="T347" s="1648"/>
      <c r="U347" s="1648"/>
      <c r="V347" s="1648"/>
      <c r="W347" s="1648"/>
      <c r="X347" s="1648"/>
      <c r="Y347" s="1648"/>
      <c r="Z347" s="1648"/>
      <c r="AA347" s="1648"/>
      <c r="AB347" s="1648"/>
      <c r="AC347" s="1648"/>
      <c r="AD347" s="1648"/>
      <c r="AE347" s="1648"/>
      <c r="AF347" s="1648"/>
      <c r="AG347" s="1648"/>
      <c r="AH347" s="1648"/>
      <c r="AI347" s="1648"/>
      <c r="AJ347" s="1651"/>
      <c r="AK347" s="1579"/>
      <c r="AL347" s="1580"/>
      <c r="AM347" s="1580"/>
      <c r="AN347" s="1580"/>
      <c r="AO347" s="1581"/>
      <c r="AP347" s="1582"/>
      <c r="AQ347" s="1580"/>
      <c r="AR347" s="1580"/>
      <c r="AS347" s="1580"/>
      <c r="AT347" s="1583"/>
      <c r="AU347" s="1584"/>
      <c r="AV347" s="1585"/>
      <c r="AW347" s="1586"/>
    </row>
    <row r="348" spans="1:49" ht="25.05" hidden="1" customHeight="1" x14ac:dyDescent="0.45">
      <c r="A348" s="1652">
        <f t="shared" si="5"/>
        <v>327</v>
      </c>
      <c r="B348" s="1361"/>
      <c r="C348" s="1650"/>
      <c r="D348" s="1648"/>
      <c r="E348" s="1648"/>
      <c r="F348" s="1648"/>
      <c r="G348" s="1648"/>
      <c r="H348" s="1648"/>
      <c r="I348" s="1648"/>
      <c r="J348" s="1648"/>
      <c r="K348" s="1648"/>
      <c r="L348" s="1648"/>
      <c r="M348" s="1648"/>
      <c r="N348" s="1648"/>
      <c r="O348" s="1649"/>
      <c r="P348" s="308"/>
      <c r="Q348" s="307"/>
      <c r="R348" s="1650"/>
      <c r="S348" s="1648"/>
      <c r="T348" s="1648"/>
      <c r="U348" s="1648"/>
      <c r="V348" s="1648"/>
      <c r="W348" s="1648"/>
      <c r="X348" s="1648"/>
      <c r="Y348" s="1648"/>
      <c r="Z348" s="1648"/>
      <c r="AA348" s="1648"/>
      <c r="AB348" s="1648"/>
      <c r="AC348" s="1648"/>
      <c r="AD348" s="1648"/>
      <c r="AE348" s="1648"/>
      <c r="AF348" s="1648"/>
      <c r="AG348" s="1648"/>
      <c r="AH348" s="1648"/>
      <c r="AI348" s="1648"/>
      <c r="AJ348" s="1651"/>
      <c r="AK348" s="1579"/>
      <c r="AL348" s="1580"/>
      <c r="AM348" s="1580"/>
      <c r="AN348" s="1580"/>
      <c r="AO348" s="1581"/>
      <c r="AP348" s="1582"/>
      <c r="AQ348" s="1580"/>
      <c r="AR348" s="1580"/>
      <c r="AS348" s="1580"/>
      <c r="AT348" s="1583"/>
      <c r="AU348" s="1584"/>
      <c r="AV348" s="1585"/>
      <c r="AW348" s="1586"/>
    </row>
    <row r="349" spans="1:49" ht="25.05" hidden="1" customHeight="1" x14ac:dyDescent="0.45">
      <c r="A349" s="1652">
        <f t="shared" si="5"/>
        <v>328</v>
      </c>
      <c r="B349" s="1361"/>
      <c r="C349" s="1650"/>
      <c r="D349" s="1648"/>
      <c r="E349" s="1648"/>
      <c r="F349" s="1648"/>
      <c r="G349" s="1648"/>
      <c r="H349" s="1648"/>
      <c r="I349" s="1648"/>
      <c r="J349" s="1648"/>
      <c r="K349" s="1648"/>
      <c r="L349" s="1648"/>
      <c r="M349" s="1648"/>
      <c r="N349" s="1648"/>
      <c r="O349" s="1649"/>
      <c r="P349" s="308"/>
      <c r="Q349" s="307"/>
      <c r="R349" s="1650"/>
      <c r="S349" s="1648"/>
      <c r="T349" s="1648"/>
      <c r="U349" s="1648"/>
      <c r="V349" s="1648"/>
      <c r="W349" s="1648"/>
      <c r="X349" s="1648"/>
      <c r="Y349" s="1648"/>
      <c r="Z349" s="1648"/>
      <c r="AA349" s="1648"/>
      <c r="AB349" s="1648"/>
      <c r="AC349" s="1648"/>
      <c r="AD349" s="1648"/>
      <c r="AE349" s="1648"/>
      <c r="AF349" s="1648"/>
      <c r="AG349" s="1648"/>
      <c r="AH349" s="1648"/>
      <c r="AI349" s="1648"/>
      <c r="AJ349" s="1651"/>
      <c r="AK349" s="1579"/>
      <c r="AL349" s="1580"/>
      <c r="AM349" s="1580"/>
      <c r="AN349" s="1580"/>
      <c r="AO349" s="1581"/>
      <c r="AP349" s="1582"/>
      <c r="AQ349" s="1580"/>
      <c r="AR349" s="1580"/>
      <c r="AS349" s="1580"/>
      <c r="AT349" s="1583"/>
      <c r="AU349" s="1584"/>
      <c r="AV349" s="1585"/>
      <c r="AW349" s="1586"/>
    </row>
    <row r="350" spans="1:49" ht="25.05" hidden="1" customHeight="1" x14ac:dyDescent="0.45">
      <c r="A350" s="1652">
        <f t="shared" si="5"/>
        <v>329</v>
      </c>
      <c r="B350" s="1361"/>
      <c r="C350" s="1650"/>
      <c r="D350" s="1648"/>
      <c r="E350" s="1648"/>
      <c r="F350" s="1648"/>
      <c r="G350" s="1648"/>
      <c r="H350" s="1648"/>
      <c r="I350" s="1648"/>
      <c r="J350" s="1648"/>
      <c r="K350" s="1648"/>
      <c r="L350" s="1648"/>
      <c r="M350" s="1648"/>
      <c r="N350" s="1648"/>
      <c r="O350" s="1649"/>
      <c r="P350" s="308"/>
      <c r="Q350" s="307"/>
      <c r="R350" s="1650"/>
      <c r="S350" s="1648"/>
      <c r="T350" s="1648"/>
      <c r="U350" s="1648"/>
      <c r="V350" s="1648"/>
      <c r="W350" s="1648"/>
      <c r="X350" s="1648"/>
      <c r="Y350" s="1648"/>
      <c r="Z350" s="1648"/>
      <c r="AA350" s="1648"/>
      <c r="AB350" s="1648"/>
      <c r="AC350" s="1648"/>
      <c r="AD350" s="1648"/>
      <c r="AE350" s="1648"/>
      <c r="AF350" s="1648"/>
      <c r="AG350" s="1648"/>
      <c r="AH350" s="1648"/>
      <c r="AI350" s="1648"/>
      <c r="AJ350" s="1651"/>
      <c r="AK350" s="1579"/>
      <c r="AL350" s="1580"/>
      <c r="AM350" s="1580"/>
      <c r="AN350" s="1580"/>
      <c r="AO350" s="1581"/>
      <c r="AP350" s="1582"/>
      <c r="AQ350" s="1580"/>
      <c r="AR350" s="1580"/>
      <c r="AS350" s="1580"/>
      <c r="AT350" s="1583"/>
      <c r="AU350" s="1584"/>
      <c r="AV350" s="1585"/>
      <c r="AW350" s="1586"/>
    </row>
    <row r="351" spans="1:49" ht="25.05" hidden="1" customHeight="1" x14ac:dyDescent="0.45">
      <c r="A351" s="1652">
        <f t="shared" si="5"/>
        <v>330</v>
      </c>
      <c r="B351" s="1361"/>
      <c r="C351" s="1650"/>
      <c r="D351" s="1648"/>
      <c r="E351" s="1648"/>
      <c r="F351" s="1648"/>
      <c r="G351" s="1648"/>
      <c r="H351" s="1648"/>
      <c r="I351" s="1648"/>
      <c r="J351" s="1648"/>
      <c r="K351" s="1648"/>
      <c r="L351" s="1648"/>
      <c r="M351" s="1648"/>
      <c r="N351" s="1648"/>
      <c r="O351" s="1649"/>
      <c r="P351" s="308"/>
      <c r="Q351" s="307"/>
      <c r="R351" s="1650"/>
      <c r="S351" s="1648"/>
      <c r="T351" s="1648"/>
      <c r="U351" s="1648"/>
      <c r="V351" s="1648"/>
      <c r="W351" s="1648"/>
      <c r="X351" s="1648"/>
      <c r="Y351" s="1648"/>
      <c r="Z351" s="1648"/>
      <c r="AA351" s="1648"/>
      <c r="AB351" s="1648"/>
      <c r="AC351" s="1648"/>
      <c r="AD351" s="1648"/>
      <c r="AE351" s="1648"/>
      <c r="AF351" s="1648"/>
      <c r="AG351" s="1648"/>
      <c r="AH351" s="1648"/>
      <c r="AI351" s="1648"/>
      <c r="AJ351" s="1651"/>
      <c r="AK351" s="1579"/>
      <c r="AL351" s="1580"/>
      <c r="AM351" s="1580"/>
      <c r="AN351" s="1580"/>
      <c r="AO351" s="1581"/>
      <c r="AP351" s="1582"/>
      <c r="AQ351" s="1580"/>
      <c r="AR351" s="1580"/>
      <c r="AS351" s="1580"/>
      <c r="AT351" s="1583"/>
      <c r="AU351" s="1584"/>
      <c r="AV351" s="1585"/>
      <c r="AW351" s="1586"/>
    </row>
    <row r="352" spans="1:49" ht="25.05" hidden="1" customHeight="1" x14ac:dyDescent="0.45">
      <c r="A352" s="1652">
        <f t="shared" si="5"/>
        <v>331</v>
      </c>
      <c r="B352" s="1361"/>
      <c r="C352" s="1650"/>
      <c r="D352" s="1648"/>
      <c r="E352" s="1648"/>
      <c r="F352" s="1648"/>
      <c r="G352" s="1648"/>
      <c r="H352" s="1648"/>
      <c r="I352" s="1648"/>
      <c r="J352" s="1648"/>
      <c r="K352" s="1648"/>
      <c r="L352" s="1648"/>
      <c r="M352" s="1648"/>
      <c r="N352" s="1648"/>
      <c r="O352" s="1649"/>
      <c r="P352" s="308"/>
      <c r="Q352" s="307"/>
      <c r="R352" s="1650"/>
      <c r="S352" s="1648"/>
      <c r="T352" s="1648"/>
      <c r="U352" s="1648"/>
      <c r="V352" s="1648"/>
      <c r="W352" s="1648"/>
      <c r="X352" s="1648"/>
      <c r="Y352" s="1648"/>
      <c r="Z352" s="1648"/>
      <c r="AA352" s="1648"/>
      <c r="AB352" s="1648"/>
      <c r="AC352" s="1648"/>
      <c r="AD352" s="1648"/>
      <c r="AE352" s="1648"/>
      <c r="AF352" s="1648"/>
      <c r="AG352" s="1648"/>
      <c r="AH352" s="1648"/>
      <c r="AI352" s="1648"/>
      <c r="AJ352" s="1651"/>
      <c r="AK352" s="1579"/>
      <c r="AL352" s="1580"/>
      <c r="AM352" s="1580"/>
      <c r="AN352" s="1580"/>
      <c r="AO352" s="1581"/>
      <c r="AP352" s="1582"/>
      <c r="AQ352" s="1580"/>
      <c r="AR352" s="1580"/>
      <c r="AS352" s="1580"/>
      <c r="AT352" s="1583"/>
      <c r="AU352" s="1584"/>
      <c r="AV352" s="1585"/>
      <c r="AW352" s="1586"/>
    </row>
    <row r="353" spans="1:49" ht="25.05" hidden="1" customHeight="1" x14ac:dyDescent="0.45">
      <c r="A353" s="1652">
        <f t="shared" si="5"/>
        <v>332</v>
      </c>
      <c r="B353" s="1361"/>
      <c r="C353" s="1650"/>
      <c r="D353" s="1648"/>
      <c r="E353" s="1648"/>
      <c r="F353" s="1648"/>
      <c r="G353" s="1648"/>
      <c r="H353" s="1648"/>
      <c r="I353" s="1648"/>
      <c r="J353" s="1648"/>
      <c r="K353" s="1648"/>
      <c r="L353" s="1648"/>
      <c r="M353" s="1648"/>
      <c r="N353" s="1648"/>
      <c r="O353" s="1649"/>
      <c r="P353" s="308"/>
      <c r="Q353" s="307"/>
      <c r="R353" s="1650"/>
      <c r="S353" s="1648"/>
      <c r="T353" s="1648"/>
      <c r="U353" s="1648"/>
      <c r="V353" s="1648"/>
      <c r="W353" s="1648"/>
      <c r="X353" s="1648"/>
      <c r="Y353" s="1648"/>
      <c r="Z353" s="1648"/>
      <c r="AA353" s="1648"/>
      <c r="AB353" s="1648"/>
      <c r="AC353" s="1648"/>
      <c r="AD353" s="1648"/>
      <c r="AE353" s="1648"/>
      <c r="AF353" s="1648"/>
      <c r="AG353" s="1648"/>
      <c r="AH353" s="1648"/>
      <c r="AI353" s="1648"/>
      <c r="AJ353" s="1651"/>
      <c r="AK353" s="1579"/>
      <c r="AL353" s="1580"/>
      <c r="AM353" s="1580"/>
      <c r="AN353" s="1580"/>
      <c r="AO353" s="1581"/>
      <c r="AP353" s="1582"/>
      <c r="AQ353" s="1580"/>
      <c r="AR353" s="1580"/>
      <c r="AS353" s="1580"/>
      <c r="AT353" s="1583"/>
      <c r="AU353" s="1584"/>
      <c r="AV353" s="1585"/>
      <c r="AW353" s="1586"/>
    </row>
    <row r="354" spans="1:49" ht="25.05" hidden="1" customHeight="1" x14ac:dyDescent="0.45">
      <c r="A354" s="1652">
        <f t="shared" si="5"/>
        <v>333</v>
      </c>
      <c r="B354" s="1361"/>
      <c r="C354" s="1650"/>
      <c r="D354" s="1648"/>
      <c r="E354" s="1648"/>
      <c r="F354" s="1648"/>
      <c r="G354" s="1648"/>
      <c r="H354" s="1648"/>
      <c r="I354" s="1648"/>
      <c r="J354" s="1648"/>
      <c r="K354" s="1648"/>
      <c r="L354" s="1648"/>
      <c r="M354" s="1648"/>
      <c r="N354" s="1648"/>
      <c r="O354" s="1649"/>
      <c r="P354" s="308"/>
      <c r="Q354" s="307"/>
      <c r="R354" s="1650"/>
      <c r="S354" s="1648"/>
      <c r="T354" s="1648"/>
      <c r="U354" s="1648"/>
      <c r="V354" s="1648"/>
      <c r="W354" s="1648"/>
      <c r="X354" s="1648"/>
      <c r="Y354" s="1648"/>
      <c r="Z354" s="1648"/>
      <c r="AA354" s="1648"/>
      <c r="AB354" s="1648"/>
      <c r="AC354" s="1648"/>
      <c r="AD354" s="1648"/>
      <c r="AE354" s="1648"/>
      <c r="AF354" s="1648"/>
      <c r="AG354" s="1648"/>
      <c r="AH354" s="1648"/>
      <c r="AI354" s="1648"/>
      <c r="AJ354" s="1651"/>
      <c r="AK354" s="1579"/>
      <c r="AL354" s="1580"/>
      <c r="AM354" s="1580"/>
      <c r="AN354" s="1580"/>
      <c r="AO354" s="1581"/>
      <c r="AP354" s="1582"/>
      <c r="AQ354" s="1580"/>
      <c r="AR354" s="1580"/>
      <c r="AS354" s="1580"/>
      <c r="AT354" s="1583"/>
      <c r="AU354" s="1584"/>
      <c r="AV354" s="1585"/>
      <c r="AW354" s="1586"/>
    </row>
    <row r="355" spans="1:49" ht="25.05" hidden="1" customHeight="1" x14ac:dyDescent="0.45">
      <c r="A355" s="1652">
        <f t="shared" si="5"/>
        <v>334</v>
      </c>
      <c r="B355" s="1361"/>
      <c r="C355" s="1650"/>
      <c r="D355" s="1648"/>
      <c r="E355" s="1648"/>
      <c r="F355" s="1648"/>
      <c r="G355" s="1648"/>
      <c r="H355" s="1648"/>
      <c r="I355" s="1648"/>
      <c r="J355" s="1648"/>
      <c r="K355" s="1648"/>
      <c r="L355" s="1648"/>
      <c r="M355" s="1648"/>
      <c r="N355" s="1648"/>
      <c r="O355" s="1649"/>
      <c r="P355" s="308"/>
      <c r="Q355" s="307"/>
      <c r="R355" s="1650"/>
      <c r="S355" s="1648"/>
      <c r="T355" s="1648"/>
      <c r="U355" s="1648"/>
      <c r="V355" s="1648"/>
      <c r="W355" s="1648"/>
      <c r="X355" s="1648"/>
      <c r="Y355" s="1648"/>
      <c r="Z355" s="1648"/>
      <c r="AA355" s="1648"/>
      <c r="AB355" s="1648"/>
      <c r="AC355" s="1648"/>
      <c r="AD355" s="1648"/>
      <c r="AE355" s="1648"/>
      <c r="AF355" s="1648"/>
      <c r="AG355" s="1648"/>
      <c r="AH355" s="1648"/>
      <c r="AI355" s="1648"/>
      <c r="AJ355" s="1651"/>
      <c r="AK355" s="1579"/>
      <c r="AL355" s="1580"/>
      <c r="AM355" s="1580"/>
      <c r="AN355" s="1580"/>
      <c r="AO355" s="1581"/>
      <c r="AP355" s="1582"/>
      <c r="AQ355" s="1580"/>
      <c r="AR355" s="1580"/>
      <c r="AS355" s="1580"/>
      <c r="AT355" s="1583"/>
      <c r="AU355" s="1584"/>
      <c r="AV355" s="1585"/>
      <c r="AW355" s="1586"/>
    </row>
    <row r="356" spans="1:49" ht="25.05" hidden="1" customHeight="1" x14ac:dyDescent="0.45">
      <c r="A356" s="1652">
        <f t="shared" si="5"/>
        <v>335</v>
      </c>
      <c r="B356" s="1361"/>
      <c r="C356" s="1650"/>
      <c r="D356" s="1648"/>
      <c r="E356" s="1648"/>
      <c r="F356" s="1648"/>
      <c r="G356" s="1648"/>
      <c r="H356" s="1648"/>
      <c r="I356" s="1648"/>
      <c r="J356" s="1648"/>
      <c r="K356" s="1648"/>
      <c r="L356" s="1648"/>
      <c r="M356" s="1648"/>
      <c r="N356" s="1648"/>
      <c r="O356" s="1649"/>
      <c r="P356" s="308"/>
      <c r="Q356" s="307"/>
      <c r="R356" s="1650"/>
      <c r="S356" s="1648"/>
      <c r="T356" s="1648"/>
      <c r="U356" s="1648"/>
      <c r="V356" s="1648"/>
      <c r="W356" s="1648"/>
      <c r="X356" s="1648"/>
      <c r="Y356" s="1648"/>
      <c r="Z356" s="1648"/>
      <c r="AA356" s="1648"/>
      <c r="AB356" s="1648"/>
      <c r="AC356" s="1648"/>
      <c r="AD356" s="1648"/>
      <c r="AE356" s="1648"/>
      <c r="AF356" s="1648"/>
      <c r="AG356" s="1648"/>
      <c r="AH356" s="1648"/>
      <c r="AI356" s="1648"/>
      <c r="AJ356" s="1651"/>
      <c r="AK356" s="1579"/>
      <c r="AL356" s="1580"/>
      <c r="AM356" s="1580"/>
      <c r="AN356" s="1580"/>
      <c r="AO356" s="1581"/>
      <c r="AP356" s="1582"/>
      <c r="AQ356" s="1580"/>
      <c r="AR356" s="1580"/>
      <c r="AS356" s="1580"/>
      <c r="AT356" s="1583"/>
      <c r="AU356" s="1584"/>
      <c r="AV356" s="1585"/>
      <c r="AW356" s="1586"/>
    </row>
    <row r="357" spans="1:49" ht="25.05" hidden="1" customHeight="1" x14ac:dyDescent="0.45">
      <c r="A357" s="1652">
        <f t="shared" si="5"/>
        <v>336</v>
      </c>
      <c r="B357" s="1361"/>
      <c r="C357" s="1650"/>
      <c r="D357" s="1648"/>
      <c r="E357" s="1648"/>
      <c r="F357" s="1648"/>
      <c r="G357" s="1648"/>
      <c r="H357" s="1648"/>
      <c r="I357" s="1648"/>
      <c r="J357" s="1648"/>
      <c r="K357" s="1648"/>
      <c r="L357" s="1648"/>
      <c r="M357" s="1648"/>
      <c r="N357" s="1648"/>
      <c r="O357" s="1649"/>
      <c r="P357" s="308"/>
      <c r="Q357" s="307"/>
      <c r="R357" s="1650"/>
      <c r="S357" s="1648"/>
      <c r="T357" s="1648"/>
      <c r="U357" s="1648"/>
      <c r="V357" s="1648"/>
      <c r="W357" s="1648"/>
      <c r="X357" s="1648"/>
      <c r="Y357" s="1648"/>
      <c r="Z357" s="1648"/>
      <c r="AA357" s="1648"/>
      <c r="AB357" s="1648"/>
      <c r="AC357" s="1648"/>
      <c r="AD357" s="1648"/>
      <c r="AE357" s="1648"/>
      <c r="AF357" s="1648"/>
      <c r="AG357" s="1648"/>
      <c r="AH357" s="1648"/>
      <c r="AI357" s="1648"/>
      <c r="AJ357" s="1651"/>
      <c r="AK357" s="1579"/>
      <c r="AL357" s="1580"/>
      <c r="AM357" s="1580"/>
      <c r="AN357" s="1580"/>
      <c r="AO357" s="1581"/>
      <c r="AP357" s="1582"/>
      <c r="AQ357" s="1580"/>
      <c r="AR357" s="1580"/>
      <c r="AS357" s="1580"/>
      <c r="AT357" s="1583"/>
      <c r="AU357" s="1584"/>
      <c r="AV357" s="1585"/>
      <c r="AW357" s="1586"/>
    </row>
    <row r="358" spans="1:49" ht="25.05" hidden="1" customHeight="1" x14ac:dyDescent="0.45">
      <c r="A358" s="1652">
        <f t="shared" si="5"/>
        <v>337</v>
      </c>
      <c r="B358" s="1361"/>
      <c r="C358" s="1650"/>
      <c r="D358" s="1648"/>
      <c r="E358" s="1648"/>
      <c r="F358" s="1648"/>
      <c r="G358" s="1648"/>
      <c r="H358" s="1648"/>
      <c r="I358" s="1648"/>
      <c r="J358" s="1648"/>
      <c r="K358" s="1648"/>
      <c r="L358" s="1648"/>
      <c r="M358" s="1648"/>
      <c r="N358" s="1648"/>
      <c r="O358" s="1649"/>
      <c r="P358" s="308"/>
      <c r="Q358" s="307"/>
      <c r="R358" s="1650"/>
      <c r="S358" s="1648"/>
      <c r="T358" s="1648"/>
      <c r="U358" s="1648"/>
      <c r="V358" s="1648"/>
      <c r="W358" s="1648"/>
      <c r="X358" s="1648"/>
      <c r="Y358" s="1648"/>
      <c r="Z358" s="1648"/>
      <c r="AA358" s="1648"/>
      <c r="AB358" s="1648"/>
      <c r="AC358" s="1648"/>
      <c r="AD358" s="1648"/>
      <c r="AE358" s="1648"/>
      <c r="AF358" s="1648"/>
      <c r="AG358" s="1648"/>
      <c r="AH358" s="1648"/>
      <c r="AI358" s="1648"/>
      <c r="AJ358" s="1651"/>
      <c r="AK358" s="1579"/>
      <c r="AL358" s="1580"/>
      <c r="AM358" s="1580"/>
      <c r="AN358" s="1580"/>
      <c r="AO358" s="1581"/>
      <c r="AP358" s="1582"/>
      <c r="AQ358" s="1580"/>
      <c r="AR358" s="1580"/>
      <c r="AS358" s="1580"/>
      <c r="AT358" s="1583"/>
      <c r="AU358" s="1584"/>
      <c r="AV358" s="1585"/>
      <c r="AW358" s="1586"/>
    </row>
    <row r="359" spans="1:49" ht="25.05" hidden="1" customHeight="1" x14ac:dyDescent="0.45">
      <c r="A359" s="1652">
        <f t="shared" si="5"/>
        <v>338</v>
      </c>
      <c r="B359" s="1361"/>
      <c r="C359" s="1650"/>
      <c r="D359" s="1648"/>
      <c r="E359" s="1648"/>
      <c r="F359" s="1648"/>
      <c r="G359" s="1648"/>
      <c r="H359" s="1648"/>
      <c r="I359" s="1648"/>
      <c r="J359" s="1648"/>
      <c r="K359" s="1648"/>
      <c r="L359" s="1648"/>
      <c r="M359" s="1648"/>
      <c r="N359" s="1648"/>
      <c r="O359" s="1649"/>
      <c r="P359" s="308"/>
      <c r="Q359" s="307"/>
      <c r="R359" s="1650"/>
      <c r="S359" s="1648"/>
      <c r="T359" s="1648"/>
      <c r="U359" s="1648"/>
      <c r="V359" s="1648"/>
      <c r="W359" s="1648"/>
      <c r="X359" s="1648"/>
      <c r="Y359" s="1648"/>
      <c r="Z359" s="1648"/>
      <c r="AA359" s="1648"/>
      <c r="AB359" s="1648"/>
      <c r="AC359" s="1648"/>
      <c r="AD359" s="1648"/>
      <c r="AE359" s="1648"/>
      <c r="AF359" s="1648"/>
      <c r="AG359" s="1648"/>
      <c r="AH359" s="1648"/>
      <c r="AI359" s="1648"/>
      <c r="AJ359" s="1651"/>
      <c r="AK359" s="1579"/>
      <c r="AL359" s="1580"/>
      <c r="AM359" s="1580"/>
      <c r="AN359" s="1580"/>
      <c r="AO359" s="1581"/>
      <c r="AP359" s="1582"/>
      <c r="AQ359" s="1580"/>
      <c r="AR359" s="1580"/>
      <c r="AS359" s="1580"/>
      <c r="AT359" s="1583"/>
      <c r="AU359" s="1584"/>
      <c r="AV359" s="1585"/>
      <c r="AW359" s="1586"/>
    </row>
    <row r="360" spans="1:49" ht="25.05" hidden="1" customHeight="1" x14ac:dyDescent="0.45">
      <c r="A360" s="1652">
        <f t="shared" si="5"/>
        <v>339</v>
      </c>
      <c r="B360" s="1361"/>
      <c r="C360" s="1650"/>
      <c r="D360" s="1648"/>
      <c r="E360" s="1648"/>
      <c r="F360" s="1648"/>
      <c r="G360" s="1648"/>
      <c r="H360" s="1648"/>
      <c r="I360" s="1648"/>
      <c r="J360" s="1648"/>
      <c r="K360" s="1648"/>
      <c r="L360" s="1648"/>
      <c r="M360" s="1648"/>
      <c r="N360" s="1648"/>
      <c r="O360" s="1649"/>
      <c r="P360" s="308"/>
      <c r="Q360" s="307"/>
      <c r="R360" s="1650"/>
      <c r="S360" s="1648"/>
      <c r="T360" s="1648"/>
      <c r="U360" s="1648"/>
      <c r="V360" s="1648"/>
      <c r="W360" s="1648"/>
      <c r="X360" s="1648"/>
      <c r="Y360" s="1648"/>
      <c r="Z360" s="1648"/>
      <c r="AA360" s="1648"/>
      <c r="AB360" s="1648"/>
      <c r="AC360" s="1648"/>
      <c r="AD360" s="1648"/>
      <c r="AE360" s="1648"/>
      <c r="AF360" s="1648"/>
      <c r="AG360" s="1648"/>
      <c r="AH360" s="1648"/>
      <c r="AI360" s="1648"/>
      <c r="AJ360" s="1651"/>
      <c r="AK360" s="1579"/>
      <c r="AL360" s="1580"/>
      <c r="AM360" s="1580"/>
      <c r="AN360" s="1580"/>
      <c r="AO360" s="1581"/>
      <c r="AP360" s="1582"/>
      <c r="AQ360" s="1580"/>
      <c r="AR360" s="1580"/>
      <c r="AS360" s="1580"/>
      <c r="AT360" s="1583"/>
      <c r="AU360" s="1584"/>
      <c r="AV360" s="1585"/>
      <c r="AW360" s="1586"/>
    </row>
    <row r="361" spans="1:49" ht="25.05" hidden="1" customHeight="1" x14ac:dyDescent="0.45">
      <c r="A361" s="1652">
        <f t="shared" si="5"/>
        <v>340</v>
      </c>
      <c r="B361" s="1361"/>
      <c r="C361" s="1650"/>
      <c r="D361" s="1648"/>
      <c r="E361" s="1648"/>
      <c r="F361" s="1648"/>
      <c r="G361" s="1648"/>
      <c r="H361" s="1648"/>
      <c r="I361" s="1648"/>
      <c r="J361" s="1648"/>
      <c r="K361" s="1648"/>
      <c r="L361" s="1648"/>
      <c r="M361" s="1648"/>
      <c r="N361" s="1648"/>
      <c r="O361" s="1649"/>
      <c r="P361" s="308"/>
      <c r="Q361" s="307"/>
      <c r="R361" s="1650"/>
      <c r="S361" s="1648"/>
      <c r="T361" s="1648"/>
      <c r="U361" s="1648"/>
      <c r="V361" s="1648"/>
      <c r="W361" s="1648"/>
      <c r="X361" s="1648"/>
      <c r="Y361" s="1648"/>
      <c r="Z361" s="1648"/>
      <c r="AA361" s="1648"/>
      <c r="AB361" s="1648"/>
      <c r="AC361" s="1648"/>
      <c r="AD361" s="1648"/>
      <c r="AE361" s="1648"/>
      <c r="AF361" s="1648"/>
      <c r="AG361" s="1648"/>
      <c r="AH361" s="1648"/>
      <c r="AI361" s="1648"/>
      <c r="AJ361" s="1651"/>
      <c r="AK361" s="1579"/>
      <c r="AL361" s="1580"/>
      <c r="AM361" s="1580"/>
      <c r="AN361" s="1580"/>
      <c r="AO361" s="1581"/>
      <c r="AP361" s="1582"/>
      <c r="AQ361" s="1580"/>
      <c r="AR361" s="1580"/>
      <c r="AS361" s="1580"/>
      <c r="AT361" s="1583"/>
      <c r="AU361" s="1584"/>
      <c r="AV361" s="1585"/>
      <c r="AW361" s="1586"/>
    </row>
    <row r="362" spans="1:49" ht="25.05" hidden="1" customHeight="1" x14ac:dyDescent="0.45">
      <c r="A362" s="1652">
        <f t="shared" si="5"/>
        <v>341</v>
      </c>
      <c r="B362" s="1361"/>
      <c r="C362" s="1650"/>
      <c r="D362" s="1648"/>
      <c r="E362" s="1648"/>
      <c r="F362" s="1648"/>
      <c r="G362" s="1648"/>
      <c r="H362" s="1648"/>
      <c r="I362" s="1648"/>
      <c r="J362" s="1648"/>
      <c r="K362" s="1648"/>
      <c r="L362" s="1648"/>
      <c r="M362" s="1648"/>
      <c r="N362" s="1648"/>
      <c r="O362" s="1649"/>
      <c r="P362" s="308"/>
      <c r="Q362" s="307"/>
      <c r="R362" s="1650"/>
      <c r="S362" s="1648"/>
      <c r="T362" s="1648"/>
      <c r="U362" s="1648"/>
      <c r="V362" s="1648"/>
      <c r="W362" s="1648"/>
      <c r="X362" s="1648"/>
      <c r="Y362" s="1648"/>
      <c r="Z362" s="1648"/>
      <c r="AA362" s="1648"/>
      <c r="AB362" s="1648"/>
      <c r="AC362" s="1648"/>
      <c r="AD362" s="1648"/>
      <c r="AE362" s="1648"/>
      <c r="AF362" s="1648"/>
      <c r="AG362" s="1648"/>
      <c r="AH362" s="1648"/>
      <c r="AI362" s="1648"/>
      <c r="AJ362" s="1651"/>
      <c r="AK362" s="1579"/>
      <c r="AL362" s="1580"/>
      <c r="AM362" s="1580"/>
      <c r="AN362" s="1580"/>
      <c r="AO362" s="1581"/>
      <c r="AP362" s="1582"/>
      <c r="AQ362" s="1580"/>
      <c r="AR362" s="1580"/>
      <c r="AS362" s="1580"/>
      <c r="AT362" s="1583"/>
      <c r="AU362" s="1584"/>
      <c r="AV362" s="1585"/>
      <c r="AW362" s="1586"/>
    </row>
    <row r="363" spans="1:49" ht="25.05" hidden="1" customHeight="1" x14ac:dyDescent="0.45">
      <c r="A363" s="1652">
        <f t="shared" si="5"/>
        <v>342</v>
      </c>
      <c r="B363" s="1361"/>
      <c r="C363" s="1650"/>
      <c r="D363" s="1648"/>
      <c r="E363" s="1648"/>
      <c r="F363" s="1648"/>
      <c r="G363" s="1648"/>
      <c r="H363" s="1648"/>
      <c r="I363" s="1648"/>
      <c r="J363" s="1648"/>
      <c r="K363" s="1648"/>
      <c r="L363" s="1648"/>
      <c r="M363" s="1648"/>
      <c r="N363" s="1648"/>
      <c r="O363" s="1649"/>
      <c r="P363" s="308"/>
      <c r="Q363" s="307"/>
      <c r="R363" s="1650"/>
      <c r="S363" s="1648"/>
      <c r="T363" s="1648"/>
      <c r="U363" s="1648"/>
      <c r="V363" s="1648"/>
      <c r="W363" s="1648"/>
      <c r="X363" s="1648"/>
      <c r="Y363" s="1648"/>
      <c r="Z363" s="1648"/>
      <c r="AA363" s="1648"/>
      <c r="AB363" s="1648"/>
      <c r="AC363" s="1648"/>
      <c r="AD363" s="1648"/>
      <c r="AE363" s="1648"/>
      <c r="AF363" s="1648"/>
      <c r="AG363" s="1648"/>
      <c r="AH363" s="1648"/>
      <c r="AI363" s="1648"/>
      <c r="AJ363" s="1651"/>
      <c r="AK363" s="1579"/>
      <c r="AL363" s="1580"/>
      <c r="AM363" s="1580"/>
      <c r="AN363" s="1580"/>
      <c r="AO363" s="1581"/>
      <c r="AP363" s="1582"/>
      <c r="AQ363" s="1580"/>
      <c r="AR363" s="1580"/>
      <c r="AS363" s="1580"/>
      <c r="AT363" s="1583"/>
      <c r="AU363" s="1584"/>
      <c r="AV363" s="1585"/>
      <c r="AW363" s="1586"/>
    </row>
    <row r="364" spans="1:49" ht="25.05" hidden="1" customHeight="1" x14ac:dyDescent="0.45">
      <c r="A364" s="1652">
        <f t="shared" si="5"/>
        <v>343</v>
      </c>
      <c r="B364" s="1361"/>
      <c r="C364" s="1650"/>
      <c r="D364" s="1648"/>
      <c r="E364" s="1648"/>
      <c r="F364" s="1648"/>
      <c r="G364" s="1648"/>
      <c r="H364" s="1648"/>
      <c r="I364" s="1648"/>
      <c r="J364" s="1648"/>
      <c r="K364" s="1648"/>
      <c r="L364" s="1648"/>
      <c r="M364" s="1648"/>
      <c r="N364" s="1648"/>
      <c r="O364" s="1649"/>
      <c r="P364" s="308"/>
      <c r="Q364" s="307"/>
      <c r="R364" s="1650"/>
      <c r="S364" s="1648"/>
      <c r="T364" s="1648"/>
      <c r="U364" s="1648"/>
      <c r="V364" s="1648"/>
      <c r="W364" s="1648"/>
      <c r="X364" s="1648"/>
      <c r="Y364" s="1648"/>
      <c r="Z364" s="1648"/>
      <c r="AA364" s="1648"/>
      <c r="AB364" s="1648"/>
      <c r="AC364" s="1648"/>
      <c r="AD364" s="1648"/>
      <c r="AE364" s="1648"/>
      <c r="AF364" s="1648"/>
      <c r="AG364" s="1648"/>
      <c r="AH364" s="1648"/>
      <c r="AI364" s="1648"/>
      <c r="AJ364" s="1651"/>
      <c r="AK364" s="1579"/>
      <c r="AL364" s="1580"/>
      <c r="AM364" s="1580"/>
      <c r="AN364" s="1580"/>
      <c r="AO364" s="1581"/>
      <c r="AP364" s="1582"/>
      <c r="AQ364" s="1580"/>
      <c r="AR364" s="1580"/>
      <c r="AS364" s="1580"/>
      <c r="AT364" s="1583"/>
      <c r="AU364" s="1584"/>
      <c r="AV364" s="1585"/>
      <c r="AW364" s="1586"/>
    </row>
    <row r="365" spans="1:49" ht="25.05" hidden="1" customHeight="1" x14ac:dyDescent="0.45">
      <c r="A365" s="1652">
        <f t="shared" si="5"/>
        <v>344</v>
      </c>
      <c r="B365" s="1361"/>
      <c r="C365" s="1650"/>
      <c r="D365" s="1648"/>
      <c r="E365" s="1648"/>
      <c r="F365" s="1648"/>
      <c r="G365" s="1648"/>
      <c r="H365" s="1648"/>
      <c r="I365" s="1648"/>
      <c r="J365" s="1648"/>
      <c r="K365" s="1648"/>
      <c r="L365" s="1648"/>
      <c r="M365" s="1648"/>
      <c r="N365" s="1648"/>
      <c r="O365" s="1649"/>
      <c r="P365" s="308"/>
      <c r="Q365" s="307"/>
      <c r="R365" s="1650"/>
      <c r="S365" s="1648"/>
      <c r="T365" s="1648"/>
      <c r="U365" s="1648"/>
      <c r="V365" s="1648"/>
      <c r="W365" s="1648"/>
      <c r="X365" s="1648"/>
      <c r="Y365" s="1648"/>
      <c r="Z365" s="1648"/>
      <c r="AA365" s="1648"/>
      <c r="AB365" s="1648"/>
      <c r="AC365" s="1648"/>
      <c r="AD365" s="1648"/>
      <c r="AE365" s="1648"/>
      <c r="AF365" s="1648"/>
      <c r="AG365" s="1648"/>
      <c r="AH365" s="1648"/>
      <c r="AI365" s="1648"/>
      <c r="AJ365" s="1651"/>
      <c r="AK365" s="1579"/>
      <c r="AL365" s="1580"/>
      <c r="AM365" s="1580"/>
      <c r="AN365" s="1580"/>
      <c r="AO365" s="1581"/>
      <c r="AP365" s="1582"/>
      <c r="AQ365" s="1580"/>
      <c r="AR365" s="1580"/>
      <c r="AS365" s="1580"/>
      <c r="AT365" s="1583"/>
      <c r="AU365" s="1584"/>
      <c r="AV365" s="1585"/>
      <c r="AW365" s="1586"/>
    </row>
    <row r="366" spans="1:49" ht="25.05" hidden="1" customHeight="1" x14ac:dyDescent="0.45">
      <c r="A366" s="1652">
        <f t="shared" si="5"/>
        <v>345</v>
      </c>
      <c r="B366" s="1361"/>
      <c r="C366" s="1650"/>
      <c r="D366" s="1648"/>
      <c r="E366" s="1648"/>
      <c r="F366" s="1648"/>
      <c r="G366" s="1648"/>
      <c r="H366" s="1648"/>
      <c r="I366" s="1648"/>
      <c r="J366" s="1648"/>
      <c r="K366" s="1648"/>
      <c r="L366" s="1648"/>
      <c r="M366" s="1648"/>
      <c r="N366" s="1648"/>
      <c r="O366" s="1649"/>
      <c r="P366" s="308"/>
      <c r="Q366" s="307"/>
      <c r="R366" s="1650"/>
      <c r="S366" s="1648"/>
      <c r="T366" s="1648"/>
      <c r="U366" s="1648"/>
      <c r="V366" s="1648"/>
      <c r="W366" s="1648"/>
      <c r="X366" s="1648"/>
      <c r="Y366" s="1648"/>
      <c r="Z366" s="1648"/>
      <c r="AA366" s="1648"/>
      <c r="AB366" s="1648"/>
      <c r="AC366" s="1648"/>
      <c r="AD366" s="1648"/>
      <c r="AE366" s="1648"/>
      <c r="AF366" s="1648"/>
      <c r="AG366" s="1648"/>
      <c r="AH366" s="1648"/>
      <c r="AI366" s="1648"/>
      <c r="AJ366" s="1651"/>
      <c r="AK366" s="1579"/>
      <c r="AL366" s="1580"/>
      <c r="AM366" s="1580"/>
      <c r="AN366" s="1580"/>
      <c r="AO366" s="1581"/>
      <c r="AP366" s="1582"/>
      <c r="AQ366" s="1580"/>
      <c r="AR366" s="1580"/>
      <c r="AS366" s="1580"/>
      <c r="AT366" s="1583"/>
      <c r="AU366" s="1584"/>
      <c r="AV366" s="1585"/>
      <c r="AW366" s="1586"/>
    </row>
    <row r="367" spans="1:49" ht="25.05" hidden="1" customHeight="1" x14ac:dyDescent="0.45">
      <c r="A367" s="1652">
        <f t="shared" si="5"/>
        <v>346</v>
      </c>
      <c r="B367" s="1361"/>
      <c r="C367" s="1650"/>
      <c r="D367" s="1648"/>
      <c r="E367" s="1648"/>
      <c r="F367" s="1648"/>
      <c r="G367" s="1648"/>
      <c r="H367" s="1648"/>
      <c r="I367" s="1648"/>
      <c r="J367" s="1648"/>
      <c r="K367" s="1648"/>
      <c r="L367" s="1648"/>
      <c r="M367" s="1648"/>
      <c r="N367" s="1648"/>
      <c r="O367" s="1649"/>
      <c r="P367" s="308"/>
      <c r="Q367" s="307"/>
      <c r="R367" s="1650"/>
      <c r="S367" s="1648"/>
      <c r="T367" s="1648"/>
      <c r="U367" s="1648"/>
      <c r="V367" s="1648"/>
      <c r="W367" s="1648"/>
      <c r="X367" s="1648"/>
      <c r="Y367" s="1648"/>
      <c r="Z367" s="1648"/>
      <c r="AA367" s="1648"/>
      <c r="AB367" s="1648"/>
      <c r="AC367" s="1648"/>
      <c r="AD367" s="1648"/>
      <c r="AE367" s="1648"/>
      <c r="AF367" s="1648"/>
      <c r="AG367" s="1648"/>
      <c r="AH367" s="1648"/>
      <c r="AI367" s="1648"/>
      <c r="AJ367" s="1651"/>
      <c r="AK367" s="1579"/>
      <c r="AL367" s="1580"/>
      <c r="AM367" s="1580"/>
      <c r="AN367" s="1580"/>
      <c r="AO367" s="1581"/>
      <c r="AP367" s="1582"/>
      <c r="AQ367" s="1580"/>
      <c r="AR367" s="1580"/>
      <c r="AS367" s="1580"/>
      <c r="AT367" s="1583"/>
      <c r="AU367" s="1584"/>
      <c r="AV367" s="1585"/>
      <c r="AW367" s="1586"/>
    </row>
    <row r="368" spans="1:49" ht="25.05" hidden="1" customHeight="1" x14ac:dyDescent="0.45">
      <c r="A368" s="1652">
        <f t="shared" si="5"/>
        <v>347</v>
      </c>
      <c r="B368" s="1361"/>
      <c r="C368" s="1650"/>
      <c r="D368" s="1648"/>
      <c r="E368" s="1648"/>
      <c r="F368" s="1648"/>
      <c r="G368" s="1648"/>
      <c r="H368" s="1648"/>
      <c r="I368" s="1648"/>
      <c r="J368" s="1648"/>
      <c r="K368" s="1648"/>
      <c r="L368" s="1648"/>
      <c r="M368" s="1648"/>
      <c r="N368" s="1648"/>
      <c r="O368" s="1649"/>
      <c r="P368" s="308"/>
      <c r="Q368" s="307"/>
      <c r="R368" s="1650"/>
      <c r="S368" s="1648"/>
      <c r="T368" s="1648"/>
      <c r="U368" s="1648"/>
      <c r="V368" s="1648"/>
      <c r="W368" s="1648"/>
      <c r="X368" s="1648"/>
      <c r="Y368" s="1648"/>
      <c r="Z368" s="1648"/>
      <c r="AA368" s="1648"/>
      <c r="AB368" s="1648"/>
      <c r="AC368" s="1648"/>
      <c r="AD368" s="1648"/>
      <c r="AE368" s="1648"/>
      <c r="AF368" s="1648"/>
      <c r="AG368" s="1648"/>
      <c r="AH368" s="1648"/>
      <c r="AI368" s="1648"/>
      <c r="AJ368" s="1651"/>
      <c r="AK368" s="1579"/>
      <c r="AL368" s="1580"/>
      <c r="AM368" s="1580"/>
      <c r="AN368" s="1580"/>
      <c r="AO368" s="1581"/>
      <c r="AP368" s="1582"/>
      <c r="AQ368" s="1580"/>
      <c r="AR368" s="1580"/>
      <c r="AS368" s="1580"/>
      <c r="AT368" s="1583"/>
      <c r="AU368" s="1584"/>
      <c r="AV368" s="1585"/>
      <c r="AW368" s="1586"/>
    </row>
    <row r="369" spans="1:49" ht="25.05" hidden="1" customHeight="1" x14ac:dyDescent="0.45">
      <c r="A369" s="1652">
        <f t="shared" si="5"/>
        <v>348</v>
      </c>
      <c r="B369" s="1361"/>
      <c r="C369" s="1650"/>
      <c r="D369" s="1648"/>
      <c r="E369" s="1648"/>
      <c r="F369" s="1648"/>
      <c r="G369" s="1648"/>
      <c r="H369" s="1648"/>
      <c r="I369" s="1648"/>
      <c r="J369" s="1648"/>
      <c r="K369" s="1648"/>
      <c r="L369" s="1648"/>
      <c r="M369" s="1648"/>
      <c r="N369" s="1648"/>
      <c r="O369" s="1649"/>
      <c r="P369" s="308"/>
      <c r="Q369" s="307"/>
      <c r="R369" s="1650"/>
      <c r="S369" s="1648"/>
      <c r="T369" s="1648"/>
      <c r="U369" s="1648"/>
      <c r="V369" s="1648"/>
      <c r="W369" s="1648"/>
      <c r="X369" s="1648"/>
      <c r="Y369" s="1648"/>
      <c r="Z369" s="1648"/>
      <c r="AA369" s="1648"/>
      <c r="AB369" s="1648"/>
      <c r="AC369" s="1648"/>
      <c r="AD369" s="1648"/>
      <c r="AE369" s="1648"/>
      <c r="AF369" s="1648"/>
      <c r="AG369" s="1648"/>
      <c r="AH369" s="1648"/>
      <c r="AI369" s="1648"/>
      <c r="AJ369" s="1651"/>
      <c r="AK369" s="1579"/>
      <c r="AL369" s="1580"/>
      <c r="AM369" s="1580"/>
      <c r="AN369" s="1580"/>
      <c r="AO369" s="1581"/>
      <c r="AP369" s="1582"/>
      <c r="AQ369" s="1580"/>
      <c r="AR369" s="1580"/>
      <c r="AS369" s="1580"/>
      <c r="AT369" s="1583"/>
      <c r="AU369" s="1584"/>
      <c r="AV369" s="1585"/>
      <c r="AW369" s="1586"/>
    </row>
    <row r="370" spans="1:49" ht="25.05" hidden="1" customHeight="1" x14ac:dyDescent="0.45">
      <c r="A370" s="1652">
        <f t="shared" si="5"/>
        <v>349</v>
      </c>
      <c r="B370" s="1361"/>
      <c r="C370" s="1650"/>
      <c r="D370" s="1648"/>
      <c r="E370" s="1648"/>
      <c r="F370" s="1648"/>
      <c r="G370" s="1648"/>
      <c r="H370" s="1648"/>
      <c r="I370" s="1648"/>
      <c r="J370" s="1648"/>
      <c r="K370" s="1648"/>
      <c r="L370" s="1648"/>
      <c r="M370" s="1648"/>
      <c r="N370" s="1648"/>
      <c r="O370" s="1649"/>
      <c r="P370" s="308"/>
      <c r="Q370" s="307"/>
      <c r="R370" s="1650"/>
      <c r="S370" s="1648"/>
      <c r="T370" s="1648"/>
      <c r="U370" s="1648"/>
      <c r="V370" s="1648"/>
      <c r="W370" s="1648"/>
      <c r="X370" s="1648"/>
      <c r="Y370" s="1648"/>
      <c r="Z370" s="1648"/>
      <c r="AA370" s="1648"/>
      <c r="AB370" s="1648"/>
      <c r="AC370" s="1648"/>
      <c r="AD370" s="1648"/>
      <c r="AE370" s="1648"/>
      <c r="AF370" s="1648"/>
      <c r="AG370" s="1648"/>
      <c r="AH370" s="1648"/>
      <c r="AI370" s="1648"/>
      <c r="AJ370" s="1651"/>
      <c r="AK370" s="1579"/>
      <c r="AL370" s="1580"/>
      <c r="AM370" s="1580"/>
      <c r="AN370" s="1580"/>
      <c r="AO370" s="1581"/>
      <c r="AP370" s="1582"/>
      <c r="AQ370" s="1580"/>
      <c r="AR370" s="1580"/>
      <c r="AS370" s="1580"/>
      <c r="AT370" s="1583"/>
      <c r="AU370" s="1584"/>
      <c r="AV370" s="1585"/>
      <c r="AW370" s="1586"/>
    </row>
    <row r="371" spans="1:49" ht="25.05" hidden="1" customHeight="1" x14ac:dyDescent="0.45">
      <c r="A371" s="1652">
        <f t="shared" si="5"/>
        <v>350</v>
      </c>
      <c r="B371" s="1361"/>
      <c r="C371" s="1650"/>
      <c r="D371" s="1648"/>
      <c r="E371" s="1648"/>
      <c r="F371" s="1648"/>
      <c r="G371" s="1648"/>
      <c r="H371" s="1648"/>
      <c r="I371" s="1648"/>
      <c r="J371" s="1648"/>
      <c r="K371" s="1648"/>
      <c r="L371" s="1648"/>
      <c r="M371" s="1648"/>
      <c r="N371" s="1648"/>
      <c r="O371" s="1649"/>
      <c r="P371" s="308"/>
      <c r="Q371" s="307"/>
      <c r="R371" s="1650"/>
      <c r="S371" s="1648"/>
      <c r="T371" s="1648"/>
      <c r="U371" s="1648"/>
      <c r="V371" s="1648"/>
      <c r="W371" s="1648"/>
      <c r="X371" s="1648"/>
      <c r="Y371" s="1648"/>
      <c r="Z371" s="1648"/>
      <c r="AA371" s="1648"/>
      <c r="AB371" s="1648"/>
      <c r="AC371" s="1648"/>
      <c r="AD371" s="1648"/>
      <c r="AE371" s="1648"/>
      <c r="AF371" s="1648"/>
      <c r="AG371" s="1648"/>
      <c r="AH371" s="1648"/>
      <c r="AI371" s="1648"/>
      <c r="AJ371" s="1651"/>
      <c r="AK371" s="1579"/>
      <c r="AL371" s="1580"/>
      <c r="AM371" s="1580"/>
      <c r="AN371" s="1580"/>
      <c r="AO371" s="1581"/>
      <c r="AP371" s="1582"/>
      <c r="AQ371" s="1580"/>
      <c r="AR371" s="1580"/>
      <c r="AS371" s="1580"/>
      <c r="AT371" s="1583"/>
      <c r="AU371" s="1584"/>
      <c r="AV371" s="1585"/>
      <c r="AW371" s="1586"/>
    </row>
    <row r="372" spans="1:49" ht="25.05" hidden="1" customHeight="1" x14ac:dyDescent="0.45">
      <c r="A372" s="1652">
        <f t="shared" si="5"/>
        <v>351</v>
      </c>
      <c r="B372" s="1361"/>
      <c r="C372" s="1650"/>
      <c r="D372" s="1648"/>
      <c r="E372" s="1648"/>
      <c r="F372" s="1648"/>
      <c r="G372" s="1648"/>
      <c r="H372" s="1648"/>
      <c r="I372" s="1648"/>
      <c r="J372" s="1648"/>
      <c r="K372" s="1648"/>
      <c r="L372" s="1648"/>
      <c r="M372" s="1648"/>
      <c r="N372" s="1648"/>
      <c r="O372" s="1649"/>
      <c r="P372" s="308"/>
      <c r="Q372" s="307"/>
      <c r="R372" s="1650"/>
      <c r="S372" s="1648"/>
      <c r="T372" s="1648"/>
      <c r="U372" s="1648"/>
      <c r="V372" s="1648"/>
      <c r="W372" s="1648"/>
      <c r="X372" s="1648"/>
      <c r="Y372" s="1648"/>
      <c r="Z372" s="1648"/>
      <c r="AA372" s="1648"/>
      <c r="AB372" s="1648"/>
      <c r="AC372" s="1648"/>
      <c r="AD372" s="1648"/>
      <c r="AE372" s="1648"/>
      <c r="AF372" s="1648"/>
      <c r="AG372" s="1648"/>
      <c r="AH372" s="1648"/>
      <c r="AI372" s="1648"/>
      <c r="AJ372" s="1651"/>
      <c r="AK372" s="1579"/>
      <c r="AL372" s="1580"/>
      <c r="AM372" s="1580"/>
      <c r="AN372" s="1580"/>
      <c r="AO372" s="1581"/>
      <c r="AP372" s="1582"/>
      <c r="AQ372" s="1580"/>
      <c r="AR372" s="1580"/>
      <c r="AS372" s="1580"/>
      <c r="AT372" s="1583"/>
      <c r="AU372" s="1584"/>
      <c r="AV372" s="1585"/>
      <c r="AW372" s="1586"/>
    </row>
    <row r="373" spans="1:49" ht="25.05" hidden="1" customHeight="1" x14ac:dyDescent="0.45">
      <c r="A373" s="1652">
        <f t="shared" si="5"/>
        <v>352</v>
      </c>
      <c r="B373" s="1361"/>
      <c r="C373" s="1650"/>
      <c r="D373" s="1648"/>
      <c r="E373" s="1648"/>
      <c r="F373" s="1648"/>
      <c r="G373" s="1648"/>
      <c r="H373" s="1648"/>
      <c r="I373" s="1648"/>
      <c r="J373" s="1648"/>
      <c r="K373" s="1648"/>
      <c r="L373" s="1648"/>
      <c r="M373" s="1648"/>
      <c r="N373" s="1648"/>
      <c r="O373" s="1649"/>
      <c r="P373" s="308"/>
      <c r="Q373" s="307"/>
      <c r="R373" s="1650"/>
      <c r="S373" s="1648"/>
      <c r="T373" s="1648"/>
      <c r="U373" s="1648"/>
      <c r="V373" s="1648"/>
      <c r="W373" s="1648"/>
      <c r="X373" s="1648"/>
      <c r="Y373" s="1648"/>
      <c r="Z373" s="1648"/>
      <c r="AA373" s="1648"/>
      <c r="AB373" s="1648"/>
      <c r="AC373" s="1648"/>
      <c r="AD373" s="1648"/>
      <c r="AE373" s="1648"/>
      <c r="AF373" s="1648"/>
      <c r="AG373" s="1648"/>
      <c r="AH373" s="1648"/>
      <c r="AI373" s="1648"/>
      <c r="AJ373" s="1651"/>
      <c r="AK373" s="1579"/>
      <c r="AL373" s="1580"/>
      <c r="AM373" s="1580"/>
      <c r="AN373" s="1580"/>
      <c r="AO373" s="1581"/>
      <c r="AP373" s="1582"/>
      <c r="AQ373" s="1580"/>
      <c r="AR373" s="1580"/>
      <c r="AS373" s="1580"/>
      <c r="AT373" s="1583"/>
      <c r="AU373" s="1584"/>
      <c r="AV373" s="1585"/>
      <c r="AW373" s="1586"/>
    </row>
    <row r="374" spans="1:49" ht="25.05" hidden="1" customHeight="1" x14ac:dyDescent="0.45">
      <c r="A374" s="1652">
        <f t="shared" si="5"/>
        <v>353</v>
      </c>
      <c r="B374" s="1361"/>
      <c r="C374" s="1650"/>
      <c r="D374" s="1648"/>
      <c r="E374" s="1648"/>
      <c r="F374" s="1648"/>
      <c r="G374" s="1648"/>
      <c r="H374" s="1648"/>
      <c r="I374" s="1648"/>
      <c r="J374" s="1648"/>
      <c r="K374" s="1648"/>
      <c r="L374" s="1648"/>
      <c r="M374" s="1648"/>
      <c r="N374" s="1648"/>
      <c r="O374" s="1649"/>
      <c r="P374" s="308"/>
      <c r="Q374" s="307"/>
      <c r="R374" s="1650"/>
      <c r="S374" s="1648"/>
      <c r="T374" s="1648"/>
      <c r="U374" s="1648"/>
      <c r="V374" s="1648"/>
      <c r="W374" s="1648"/>
      <c r="X374" s="1648"/>
      <c r="Y374" s="1648"/>
      <c r="Z374" s="1648"/>
      <c r="AA374" s="1648"/>
      <c r="AB374" s="1648"/>
      <c r="AC374" s="1648"/>
      <c r="AD374" s="1648"/>
      <c r="AE374" s="1648"/>
      <c r="AF374" s="1648"/>
      <c r="AG374" s="1648"/>
      <c r="AH374" s="1648"/>
      <c r="AI374" s="1648"/>
      <c r="AJ374" s="1651"/>
      <c r="AK374" s="1579"/>
      <c r="AL374" s="1580"/>
      <c r="AM374" s="1580"/>
      <c r="AN374" s="1580"/>
      <c r="AO374" s="1581"/>
      <c r="AP374" s="1582"/>
      <c r="AQ374" s="1580"/>
      <c r="AR374" s="1580"/>
      <c r="AS374" s="1580"/>
      <c r="AT374" s="1583"/>
      <c r="AU374" s="1584"/>
      <c r="AV374" s="1585"/>
      <c r="AW374" s="1586"/>
    </row>
    <row r="375" spans="1:49" ht="25.05" hidden="1" customHeight="1" x14ac:dyDescent="0.45">
      <c r="A375" s="1652">
        <f t="shared" si="5"/>
        <v>354</v>
      </c>
      <c r="B375" s="1361"/>
      <c r="C375" s="1650"/>
      <c r="D375" s="1648"/>
      <c r="E375" s="1648"/>
      <c r="F375" s="1648"/>
      <c r="G375" s="1648"/>
      <c r="H375" s="1648"/>
      <c r="I375" s="1648"/>
      <c r="J375" s="1648"/>
      <c r="K375" s="1648"/>
      <c r="L375" s="1648"/>
      <c r="M375" s="1648"/>
      <c r="N375" s="1648"/>
      <c r="O375" s="1649"/>
      <c r="P375" s="308"/>
      <c r="Q375" s="307"/>
      <c r="R375" s="1650"/>
      <c r="S375" s="1648"/>
      <c r="T375" s="1648"/>
      <c r="U375" s="1648"/>
      <c r="V375" s="1648"/>
      <c r="W375" s="1648"/>
      <c r="X375" s="1648"/>
      <c r="Y375" s="1648"/>
      <c r="Z375" s="1648"/>
      <c r="AA375" s="1648"/>
      <c r="AB375" s="1648"/>
      <c r="AC375" s="1648"/>
      <c r="AD375" s="1648"/>
      <c r="AE375" s="1648"/>
      <c r="AF375" s="1648"/>
      <c r="AG375" s="1648"/>
      <c r="AH375" s="1648"/>
      <c r="AI375" s="1648"/>
      <c r="AJ375" s="1651"/>
      <c r="AK375" s="1579"/>
      <c r="AL375" s="1580"/>
      <c r="AM375" s="1580"/>
      <c r="AN375" s="1580"/>
      <c r="AO375" s="1581"/>
      <c r="AP375" s="1582"/>
      <c r="AQ375" s="1580"/>
      <c r="AR375" s="1580"/>
      <c r="AS375" s="1580"/>
      <c r="AT375" s="1583"/>
      <c r="AU375" s="1584"/>
      <c r="AV375" s="1585"/>
      <c r="AW375" s="1586"/>
    </row>
    <row r="376" spans="1:49" ht="25.05" hidden="1" customHeight="1" x14ac:dyDescent="0.45">
      <c r="A376" s="1652">
        <f t="shared" si="5"/>
        <v>355</v>
      </c>
      <c r="B376" s="1361"/>
      <c r="C376" s="1650"/>
      <c r="D376" s="1648"/>
      <c r="E376" s="1648"/>
      <c r="F376" s="1648"/>
      <c r="G376" s="1648"/>
      <c r="H376" s="1648"/>
      <c r="I376" s="1648"/>
      <c r="J376" s="1648"/>
      <c r="K376" s="1648"/>
      <c r="L376" s="1648"/>
      <c r="M376" s="1648"/>
      <c r="N376" s="1648"/>
      <c r="O376" s="1649"/>
      <c r="P376" s="308"/>
      <c r="Q376" s="307"/>
      <c r="R376" s="1650"/>
      <c r="S376" s="1648"/>
      <c r="T376" s="1648"/>
      <c r="U376" s="1648"/>
      <c r="V376" s="1648"/>
      <c r="W376" s="1648"/>
      <c r="X376" s="1648"/>
      <c r="Y376" s="1648"/>
      <c r="Z376" s="1648"/>
      <c r="AA376" s="1648"/>
      <c r="AB376" s="1648"/>
      <c r="AC376" s="1648"/>
      <c r="AD376" s="1648"/>
      <c r="AE376" s="1648"/>
      <c r="AF376" s="1648"/>
      <c r="AG376" s="1648"/>
      <c r="AH376" s="1648"/>
      <c r="AI376" s="1648"/>
      <c r="AJ376" s="1651"/>
      <c r="AK376" s="1579"/>
      <c r="AL376" s="1580"/>
      <c r="AM376" s="1580"/>
      <c r="AN376" s="1580"/>
      <c r="AO376" s="1581"/>
      <c r="AP376" s="1582"/>
      <c r="AQ376" s="1580"/>
      <c r="AR376" s="1580"/>
      <c r="AS376" s="1580"/>
      <c r="AT376" s="1583"/>
      <c r="AU376" s="1584"/>
      <c r="AV376" s="1585"/>
      <c r="AW376" s="1586"/>
    </row>
    <row r="377" spans="1:49" ht="25.05" hidden="1" customHeight="1" x14ac:dyDescent="0.45">
      <c r="A377" s="1652">
        <f t="shared" si="5"/>
        <v>356</v>
      </c>
      <c r="B377" s="1361"/>
      <c r="C377" s="1650"/>
      <c r="D377" s="1648"/>
      <c r="E377" s="1648"/>
      <c r="F377" s="1648"/>
      <c r="G377" s="1648"/>
      <c r="H377" s="1648"/>
      <c r="I377" s="1648"/>
      <c r="J377" s="1648"/>
      <c r="K377" s="1648"/>
      <c r="L377" s="1648"/>
      <c r="M377" s="1648"/>
      <c r="N377" s="1648"/>
      <c r="O377" s="1649"/>
      <c r="P377" s="308"/>
      <c r="Q377" s="307"/>
      <c r="R377" s="1650"/>
      <c r="S377" s="1648"/>
      <c r="T377" s="1648"/>
      <c r="U377" s="1648"/>
      <c r="V377" s="1648"/>
      <c r="W377" s="1648"/>
      <c r="X377" s="1648"/>
      <c r="Y377" s="1648"/>
      <c r="Z377" s="1648"/>
      <c r="AA377" s="1648"/>
      <c r="AB377" s="1648"/>
      <c r="AC377" s="1648"/>
      <c r="AD377" s="1648"/>
      <c r="AE377" s="1648"/>
      <c r="AF377" s="1648"/>
      <c r="AG377" s="1648"/>
      <c r="AH377" s="1648"/>
      <c r="AI377" s="1648"/>
      <c r="AJ377" s="1651"/>
      <c r="AK377" s="1579"/>
      <c r="AL377" s="1580"/>
      <c r="AM377" s="1580"/>
      <c r="AN377" s="1580"/>
      <c r="AO377" s="1581"/>
      <c r="AP377" s="1582"/>
      <c r="AQ377" s="1580"/>
      <c r="AR377" s="1580"/>
      <c r="AS377" s="1580"/>
      <c r="AT377" s="1583"/>
      <c r="AU377" s="1584"/>
      <c r="AV377" s="1585"/>
      <c r="AW377" s="1586"/>
    </row>
    <row r="378" spans="1:49" ht="25.05" hidden="1" customHeight="1" x14ac:dyDescent="0.45">
      <c r="A378" s="1652">
        <f t="shared" si="5"/>
        <v>357</v>
      </c>
      <c r="B378" s="1361"/>
      <c r="C378" s="1650"/>
      <c r="D378" s="1648"/>
      <c r="E378" s="1648"/>
      <c r="F378" s="1648"/>
      <c r="G378" s="1648"/>
      <c r="H378" s="1648"/>
      <c r="I378" s="1648"/>
      <c r="J378" s="1648"/>
      <c r="K378" s="1648"/>
      <c r="L378" s="1648"/>
      <c r="M378" s="1648"/>
      <c r="N378" s="1648"/>
      <c r="O378" s="1649"/>
      <c r="P378" s="308"/>
      <c r="Q378" s="307"/>
      <c r="R378" s="1650"/>
      <c r="S378" s="1648"/>
      <c r="T378" s="1648"/>
      <c r="U378" s="1648"/>
      <c r="V378" s="1648"/>
      <c r="W378" s="1648"/>
      <c r="X378" s="1648"/>
      <c r="Y378" s="1648"/>
      <c r="Z378" s="1648"/>
      <c r="AA378" s="1648"/>
      <c r="AB378" s="1648"/>
      <c r="AC378" s="1648"/>
      <c r="AD378" s="1648"/>
      <c r="AE378" s="1648"/>
      <c r="AF378" s="1648"/>
      <c r="AG378" s="1648"/>
      <c r="AH378" s="1648"/>
      <c r="AI378" s="1648"/>
      <c r="AJ378" s="1651"/>
      <c r="AK378" s="1579"/>
      <c r="AL378" s="1580"/>
      <c r="AM378" s="1580"/>
      <c r="AN378" s="1580"/>
      <c r="AO378" s="1581"/>
      <c r="AP378" s="1582"/>
      <c r="AQ378" s="1580"/>
      <c r="AR378" s="1580"/>
      <c r="AS378" s="1580"/>
      <c r="AT378" s="1583"/>
      <c r="AU378" s="1584"/>
      <c r="AV378" s="1585"/>
      <c r="AW378" s="1586"/>
    </row>
    <row r="379" spans="1:49" ht="25.05" hidden="1" customHeight="1" x14ac:dyDescent="0.45">
      <c r="A379" s="1652">
        <f t="shared" si="5"/>
        <v>358</v>
      </c>
      <c r="B379" s="1361"/>
      <c r="C379" s="1650"/>
      <c r="D379" s="1648"/>
      <c r="E379" s="1648"/>
      <c r="F379" s="1648"/>
      <c r="G379" s="1648"/>
      <c r="H379" s="1648"/>
      <c r="I379" s="1648"/>
      <c r="J379" s="1648"/>
      <c r="K379" s="1648"/>
      <c r="L379" s="1648"/>
      <c r="M379" s="1648"/>
      <c r="N379" s="1648"/>
      <c r="O379" s="1649"/>
      <c r="P379" s="308"/>
      <c r="Q379" s="307"/>
      <c r="R379" s="1650"/>
      <c r="S379" s="1648"/>
      <c r="T379" s="1648"/>
      <c r="U379" s="1648"/>
      <c r="V379" s="1648"/>
      <c r="W379" s="1648"/>
      <c r="X379" s="1648"/>
      <c r="Y379" s="1648"/>
      <c r="Z379" s="1648"/>
      <c r="AA379" s="1648"/>
      <c r="AB379" s="1648"/>
      <c r="AC379" s="1648"/>
      <c r="AD379" s="1648"/>
      <c r="AE379" s="1648"/>
      <c r="AF379" s="1648"/>
      <c r="AG379" s="1648"/>
      <c r="AH379" s="1648"/>
      <c r="AI379" s="1648"/>
      <c r="AJ379" s="1651"/>
      <c r="AK379" s="1579"/>
      <c r="AL379" s="1580"/>
      <c r="AM379" s="1580"/>
      <c r="AN379" s="1580"/>
      <c r="AO379" s="1581"/>
      <c r="AP379" s="1582"/>
      <c r="AQ379" s="1580"/>
      <c r="AR379" s="1580"/>
      <c r="AS379" s="1580"/>
      <c r="AT379" s="1583"/>
      <c r="AU379" s="1584"/>
      <c r="AV379" s="1585"/>
      <c r="AW379" s="1586"/>
    </row>
    <row r="380" spans="1:49" ht="25.05" hidden="1" customHeight="1" x14ac:dyDescent="0.45">
      <c r="A380" s="1652">
        <f t="shared" si="5"/>
        <v>359</v>
      </c>
      <c r="B380" s="1361"/>
      <c r="C380" s="1650"/>
      <c r="D380" s="1648"/>
      <c r="E380" s="1648"/>
      <c r="F380" s="1648"/>
      <c r="G380" s="1648"/>
      <c r="H380" s="1648"/>
      <c r="I380" s="1648"/>
      <c r="J380" s="1648"/>
      <c r="K380" s="1648"/>
      <c r="L380" s="1648"/>
      <c r="M380" s="1648"/>
      <c r="N380" s="1648"/>
      <c r="O380" s="1649"/>
      <c r="P380" s="308"/>
      <c r="Q380" s="307"/>
      <c r="R380" s="1650"/>
      <c r="S380" s="1648"/>
      <c r="T380" s="1648"/>
      <c r="U380" s="1648"/>
      <c r="V380" s="1648"/>
      <c r="W380" s="1648"/>
      <c r="X380" s="1648"/>
      <c r="Y380" s="1648"/>
      <c r="Z380" s="1648"/>
      <c r="AA380" s="1648"/>
      <c r="AB380" s="1648"/>
      <c r="AC380" s="1648"/>
      <c r="AD380" s="1648"/>
      <c r="AE380" s="1648"/>
      <c r="AF380" s="1648"/>
      <c r="AG380" s="1648"/>
      <c r="AH380" s="1648"/>
      <c r="AI380" s="1648"/>
      <c r="AJ380" s="1651"/>
      <c r="AK380" s="1579"/>
      <c r="AL380" s="1580"/>
      <c r="AM380" s="1580"/>
      <c r="AN380" s="1580"/>
      <c r="AO380" s="1581"/>
      <c r="AP380" s="1582"/>
      <c r="AQ380" s="1580"/>
      <c r="AR380" s="1580"/>
      <c r="AS380" s="1580"/>
      <c r="AT380" s="1583"/>
      <c r="AU380" s="1584"/>
      <c r="AV380" s="1585"/>
      <c r="AW380" s="1586"/>
    </row>
    <row r="381" spans="1:49" ht="25.05" hidden="1" customHeight="1" x14ac:dyDescent="0.45">
      <c r="A381" s="1652">
        <f t="shared" si="5"/>
        <v>360</v>
      </c>
      <c r="B381" s="1361"/>
      <c r="C381" s="1650"/>
      <c r="D381" s="1648"/>
      <c r="E381" s="1648"/>
      <c r="F381" s="1648"/>
      <c r="G381" s="1648"/>
      <c r="H381" s="1648"/>
      <c r="I381" s="1648"/>
      <c r="J381" s="1648"/>
      <c r="K381" s="1648"/>
      <c r="L381" s="1648"/>
      <c r="M381" s="1648"/>
      <c r="N381" s="1648"/>
      <c r="O381" s="1649"/>
      <c r="P381" s="308"/>
      <c r="Q381" s="307"/>
      <c r="R381" s="1650"/>
      <c r="S381" s="1648"/>
      <c r="T381" s="1648"/>
      <c r="U381" s="1648"/>
      <c r="V381" s="1648"/>
      <c r="W381" s="1648"/>
      <c r="X381" s="1648"/>
      <c r="Y381" s="1648"/>
      <c r="Z381" s="1648"/>
      <c r="AA381" s="1648"/>
      <c r="AB381" s="1648"/>
      <c r="AC381" s="1648"/>
      <c r="AD381" s="1648"/>
      <c r="AE381" s="1648"/>
      <c r="AF381" s="1648"/>
      <c r="AG381" s="1648"/>
      <c r="AH381" s="1648"/>
      <c r="AI381" s="1648"/>
      <c r="AJ381" s="1651"/>
      <c r="AK381" s="1579"/>
      <c r="AL381" s="1580"/>
      <c r="AM381" s="1580"/>
      <c r="AN381" s="1580"/>
      <c r="AO381" s="1581"/>
      <c r="AP381" s="1582"/>
      <c r="AQ381" s="1580"/>
      <c r="AR381" s="1580"/>
      <c r="AS381" s="1580"/>
      <c r="AT381" s="1583"/>
      <c r="AU381" s="1584"/>
      <c r="AV381" s="1585"/>
      <c r="AW381" s="1586"/>
    </row>
    <row r="382" spans="1:49" ht="25.05" hidden="1" customHeight="1" x14ac:dyDescent="0.45">
      <c r="A382" s="1652">
        <f t="shared" si="5"/>
        <v>361</v>
      </c>
      <c r="B382" s="1361"/>
      <c r="C382" s="1650"/>
      <c r="D382" s="1648"/>
      <c r="E382" s="1648"/>
      <c r="F382" s="1648"/>
      <c r="G382" s="1648"/>
      <c r="H382" s="1648"/>
      <c r="I382" s="1648"/>
      <c r="J382" s="1648"/>
      <c r="K382" s="1648"/>
      <c r="L382" s="1648"/>
      <c r="M382" s="1648"/>
      <c r="N382" s="1648"/>
      <c r="O382" s="1649"/>
      <c r="P382" s="308"/>
      <c r="Q382" s="307"/>
      <c r="R382" s="1650"/>
      <c r="S382" s="1648"/>
      <c r="T382" s="1648"/>
      <c r="U382" s="1648"/>
      <c r="V382" s="1648"/>
      <c r="W382" s="1648"/>
      <c r="X382" s="1648"/>
      <c r="Y382" s="1648"/>
      <c r="Z382" s="1648"/>
      <c r="AA382" s="1648"/>
      <c r="AB382" s="1648"/>
      <c r="AC382" s="1648"/>
      <c r="AD382" s="1648"/>
      <c r="AE382" s="1648"/>
      <c r="AF382" s="1648"/>
      <c r="AG382" s="1648"/>
      <c r="AH382" s="1648"/>
      <c r="AI382" s="1648"/>
      <c r="AJ382" s="1651"/>
      <c r="AK382" s="1579"/>
      <c r="AL382" s="1580"/>
      <c r="AM382" s="1580"/>
      <c r="AN382" s="1580"/>
      <c r="AO382" s="1581"/>
      <c r="AP382" s="1582"/>
      <c r="AQ382" s="1580"/>
      <c r="AR382" s="1580"/>
      <c r="AS382" s="1580"/>
      <c r="AT382" s="1583"/>
      <c r="AU382" s="1584"/>
      <c r="AV382" s="1585"/>
      <c r="AW382" s="1586"/>
    </row>
    <row r="383" spans="1:49" ht="25.05" hidden="1" customHeight="1" x14ac:dyDescent="0.45">
      <c r="A383" s="1652">
        <f t="shared" si="5"/>
        <v>362</v>
      </c>
      <c r="B383" s="1361"/>
      <c r="C383" s="1650"/>
      <c r="D383" s="1648"/>
      <c r="E383" s="1648"/>
      <c r="F383" s="1648"/>
      <c r="G383" s="1648"/>
      <c r="H383" s="1648"/>
      <c r="I383" s="1648"/>
      <c r="J383" s="1648"/>
      <c r="K383" s="1648"/>
      <c r="L383" s="1648"/>
      <c r="M383" s="1648"/>
      <c r="N383" s="1648"/>
      <c r="O383" s="1649"/>
      <c r="P383" s="308"/>
      <c r="Q383" s="307"/>
      <c r="R383" s="1650"/>
      <c r="S383" s="1648"/>
      <c r="T383" s="1648"/>
      <c r="U383" s="1648"/>
      <c r="V383" s="1648"/>
      <c r="W383" s="1648"/>
      <c r="X383" s="1648"/>
      <c r="Y383" s="1648"/>
      <c r="Z383" s="1648"/>
      <c r="AA383" s="1648"/>
      <c r="AB383" s="1648"/>
      <c r="AC383" s="1648"/>
      <c r="AD383" s="1648"/>
      <c r="AE383" s="1648"/>
      <c r="AF383" s="1648"/>
      <c r="AG383" s="1648"/>
      <c r="AH383" s="1648"/>
      <c r="AI383" s="1648"/>
      <c r="AJ383" s="1651"/>
      <c r="AK383" s="1579"/>
      <c r="AL383" s="1580"/>
      <c r="AM383" s="1580"/>
      <c r="AN383" s="1580"/>
      <c r="AO383" s="1581"/>
      <c r="AP383" s="1582"/>
      <c r="AQ383" s="1580"/>
      <c r="AR383" s="1580"/>
      <c r="AS383" s="1580"/>
      <c r="AT383" s="1583"/>
      <c r="AU383" s="1584"/>
      <c r="AV383" s="1585"/>
      <c r="AW383" s="1586"/>
    </row>
    <row r="384" spans="1:49" ht="25.05" hidden="1" customHeight="1" x14ac:dyDescent="0.45">
      <c r="A384" s="1652">
        <f t="shared" si="5"/>
        <v>363</v>
      </c>
      <c r="B384" s="1361"/>
      <c r="C384" s="1650"/>
      <c r="D384" s="1648"/>
      <c r="E384" s="1648"/>
      <c r="F384" s="1648"/>
      <c r="G384" s="1648"/>
      <c r="H384" s="1648"/>
      <c r="I384" s="1648"/>
      <c r="J384" s="1648"/>
      <c r="K384" s="1648"/>
      <c r="L384" s="1648"/>
      <c r="M384" s="1648"/>
      <c r="N384" s="1648"/>
      <c r="O384" s="1649"/>
      <c r="P384" s="308"/>
      <c r="Q384" s="307"/>
      <c r="R384" s="1650"/>
      <c r="S384" s="1648"/>
      <c r="T384" s="1648"/>
      <c r="U384" s="1648"/>
      <c r="V384" s="1648"/>
      <c r="W384" s="1648"/>
      <c r="X384" s="1648"/>
      <c r="Y384" s="1648"/>
      <c r="Z384" s="1648"/>
      <c r="AA384" s="1648"/>
      <c r="AB384" s="1648"/>
      <c r="AC384" s="1648"/>
      <c r="AD384" s="1648"/>
      <c r="AE384" s="1648"/>
      <c r="AF384" s="1648"/>
      <c r="AG384" s="1648"/>
      <c r="AH384" s="1648"/>
      <c r="AI384" s="1648"/>
      <c r="AJ384" s="1651"/>
      <c r="AK384" s="1579"/>
      <c r="AL384" s="1580"/>
      <c r="AM384" s="1580"/>
      <c r="AN384" s="1580"/>
      <c r="AO384" s="1581"/>
      <c r="AP384" s="1582"/>
      <c r="AQ384" s="1580"/>
      <c r="AR384" s="1580"/>
      <c r="AS384" s="1580"/>
      <c r="AT384" s="1583"/>
      <c r="AU384" s="1584"/>
      <c r="AV384" s="1585"/>
      <c r="AW384" s="1586"/>
    </row>
    <row r="385" spans="1:49" ht="25.05" hidden="1" customHeight="1" x14ac:dyDescent="0.45">
      <c r="A385" s="1652">
        <f t="shared" si="5"/>
        <v>364</v>
      </c>
      <c r="B385" s="1361"/>
      <c r="C385" s="1650"/>
      <c r="D385" s="1648"/>
      <c r="E385" s="1648"/>
      <c r="F385" s="1648"/>
      <c r="G385" s="1648"/>
      <c r="H385" s="1648"/>
      <c r="I385" s="1648"/>
      <c r="J385" s="1648"/>
      <c r="K385" s="1648"/>
      <c r="L385" s="1648"/>
      <c r="M385" s="1648"/>
      <c r="N385" s="1648"/>
      <c r="O385" s="1649"/>
      <c r="P385" s="308"/>
      <c r="Q385" s="307"/>
      <c r="R385" s="1650"/>
      <c r="S385" s="1648"/>
      <c r="T385" s="1648"/>
      <c r="U385" s="1648"/>
      <c r="V385" s="1648"/>
      <c r="W385" s="1648"/>
      <c r="X385" s="1648"/>
      <c r="Y385" s="1648"/>
      <c r="Z385" s="1648"/>
      <c r="AA385" s="1648"/>
      <c r="AB385" s="1648"/>
      <c r="AC385" s="1648"/>
      <c r="AD385" s="1648"/>
      <c r="AE385" s="1648"/>
      <c r="AF385" s="1648"/>
      <c r="AG385" s="1648"/>
      <c r="AH385" s="1648"/>
      <c r="AI385" s="1648"/>
      <c r="AJ385" s="1651"/>
      <c r="AK385" s="1579"/>
      <c r="AL385" s="1580"/>
      <c r="AM385" s="1580"/>
      <c r="AN385" s="1580"/>
      <c r="AO385" s="1581"/>
      <c r="AP385" s="1582"/>
      <c r="AQ385" s="1580"/>
      <c r="AR385" s="1580"/>
      <c r="AS385" s="1580"/>
      <c r="AT385" s="1583"/>
      <c r="AU385" s="1584"/>
      <c r="AV385" s="1585"/>
      <c r="AW385" s="1586"/>
    </row>
    <row r="386" spans="1:49" ht="25.05" hidden="1" customHeight="1" x14ac:dyDescent="0.45">
      <c r="A386" s="1652">
        <f t="shared" si="5"/>
        <v>365</v>
      </c>
      <c r="B386" s="1361"/>
      <c r="C386" s="1650"/>
      <c r="D386" s="1648"/>
      <c r="E386" s="1648"/>
      <c r="F386" s="1648"/>
      <c r="G386" s="1648"/>
      <c r="H386" s="1648"/>
      <c r="I386" s="1648"/>
      <c r="J386" s="1648"/>
      <c r="K386" s="1648"/>
      <c r="L386" s="1648"/>
      <c r="M386" s="1648"/>
      <c r="N386" s="1648"/>
      <c r="O386" s="1649"/>
      <c r="P386" s="308"/>
      <c r="Q386" s="307"/>
      <c r="R386" s="1650"/>
      <c r="S386" s="1648"/>
      <c r="T386" s="1648"/>
      <c r="U386" s="1648"/>
      <c r="V386" s="1648"/>
      <c r="W386" s="1648"/>
      <c r="X386" s="1648"/>
      <c r="Y386" s="1648"/>
      <c r="Z386" s="1648"/>
      <c r="AA386" s="1648"/>
      <c r="AB386" s="1648"/>
      <c r="AC386" s="1648"/>
      <c r="AD386" s="1648"/>
      <c r="AE386" s="1648"/>
      <c r="AF386" s="1648"/>
      <c r="AG386" s="1648"/>
      <c r="AH386" s="1648"/>
      <c r="AI386" s="1648"/>
      <c r="AJ386" s="1651"/>
      <c r="AK386" s="1579"/>
      <c r="AL386" s="1580"/>
      <c r="AM386" s="1580"/>
      <c r="AN386" s="1580"/>
      <c r="AO386" s="1581"/>
      <c r="AP386" s="1582"/>
      <c r="AQ386" s="1580"/>
      <c r="AR386" s="1580"/>
      <c r="AS386" s="1580"/>
      <c r="AT386" s="1583"/>
      <c r="AU386" s="1584"/>
      <c r="AV386" s="1585"/>
      <c r="AW386" s="1586"/>
    </row>
    <row r="387" spans="1:49" ht="25.05" hidden="1" customHeight="1" x14ac:dyDescent="0.45">
      <c r="A387" s="1652">
        <f t="shared" si="5"/>
        <v>366</v>
      </c>
      <c r="B387" s="1361"/>
      <c r="C387" s="1650"/>
      <c r="D387" s="1648"/>
      <c r="E387" s="1648"/>
      <c r="F387" s="1648"/>
      <c r="G387" s="1648"/>
      <c r="H387" s="1648"/>
      <c r="I387" s="1648"/>
      <c r="J387" s="1648"/>
      <c r="K387" s="1648"/>
      <c r="L387" s="1648"/>
      <c r="M387" s="1648"/>
      <c r="N387" s="1648"/>
      <c r="O387" s="1649"/>
      <c r="P387" s="308"/>
      <c r="Q387" s="307"/>
      <c r="R387" s="1650"/>
      <c r="S387" s="1648"/>
      <c r="T387" s="1648"/>
      <c r="U387" s="1648"/>
      <c r="V387" s="1648"/>
      <c r="W387" s="1648"/>
      <c r="X387" s="1648"/>
      <c r="Y387" s="1648"/>
      <c r="Z387" s="1648"/>
      <c r="AA387" s="1648"/>
      <c r="AB387" s="1648"/>
      <c r="AC387" s="1648"/>
      <c r="AD387" s="1648"/>
      <c r="AE387" s="1648"/>
      <c r="AF387" s="1648"/>
      <c r="AG387" s="1648"/>
      <c r="AH387" s="1648"/>
      <c r="AI387" s="1648"/>
      <c r="AJ387" s="1651"/>
      <c r="AK387" s="1579"/>
      <c r="AL387" s="1580"/>
      <c r="AM387" s="1580"/>
      <c r="AN387" s="1580"/>
      <c r="AO387" s="1581"/>
      <c r="AP387" s="1582"/>
      <c r="AQ387" s="1580"/>
      <c r="AR387" s="1580"/>
      <c r="AS387" s="1580"/>
      <c r="AT387" s="1583"/>
      <c r="AU387" s="1584"/>
      <c r="AV387" s="1585"/>
      <c r="AW387" s="1586"/>
    </row>
    <row r="388" spans="1:49" ht="25.05" hidden="1" customHeight="1" x14ac:dyDescent="0.45">
      <c r="A388" s="1652">
        <f t="shared" si="5"/>
        <v>367</v>
      </c>
      <c r="B388" s="1361"/>
      <c r="C388" s="1650"/>
      <c r="D388" s="1648"/>
      <c r="E388" s="1648"/>
      <c r="F388" s="1648"/>
      <c r="G388" s="1648"/>
      <c r="H388" s="1648"/>
      <c r="I388" s="1648"/>
      <c r="J388" s="1648"/>
      <c r="K388" s="1648"/>
      <c r="L388" s="1648"/>
      <c r="M388" s="1648"/>
      <c r="N388" s="1648"/>
      <c r="O388" s="1649"/>
      <c r="P388" s="308"/>
      <c r="Q388" s="307"/>
      <c r="R388" s="1650"/>
      <c r="S388" s="1648"/>
      <c r="T388" s="1648"/>
      <c r="U388" s="1648"/>
      <c r="V388" s="1648"/>
      <c r="W388" s="1648"/>
      <c r="X388" s="1648"/>
      <c r="Y388" s="1648"/>
      <c r="Z388" s="1648"/>
      <c r="AA388" s="1648"/>
      <c r="AB388" s="1648"/>
      <c r="AC388" s="1648"/>
      <c r="AD388" s="1648"/>
      <c r="AE388" s="1648"/>
      <c r="AF388" s="1648"/>
      <c r="AG388" s="1648"/>
      <c r="AH388" s="1648"/>
      <c r="AI388" s="1648"/>
      <c r="AJ388" s="1651"/>
      <c r="AK388" s="1579"/>
      <c r="AL388" s="1580"/>
      <c r="AM388" s="1580"/>
      <c r="AN388" s="1580"/>
      <c r="AO388" s="1581"/>
      <c r="AP388" s="1582"/>
      <c r="AQ388" s="1580"/>
      <c r="AR388" s="1580"/>
      <c r="AS388" s="1580"/>
      <c r="AT388" s="1583"/>
      <c r="AU388" s="1584"/>
      <c r="AV388" s="1585"/>
      <c r="AW388" s="1586"/>
    </row>
    <row r="389" spans="1:49" ht="25.05" hidden="1" customHeight="1" x14ac:dyDescent="0.45">
      <c r="A389" s="1652">
        <f t="shared" si="5"/>
        <v>368</v>
      </c>
      <c r="B389" s="1361"/>
      <c r="C389" s="1650"/>
      <c r="D389" s="1648"/>
      <c r="E389" s="1648"/>
      <c r="F389" s="1648"/>
      <c r="G389" s="1648"/>
      <c r="H389" s="1648"/>
      <c r="I389" s="1648"/>
      <c r="J389" s="1648"/>
      <c r="K389" s="1648"/>
      <c r="L389" s="1648"/>
      <c r="M389" s="1648"/>
      <c r="N389" s="1648"/>
      <c r="O389" s="1649"/>
      <c r="P389" s="308"/>
      <c r="Q389" s="307"/>
      <c r="R389" s="1650"/>
      <c r="S389" s="1648"/>
      <c r="T389" s="1648"/>
      <c r="U389" s="1648"/>
      <c r="V389" s="1648"/>
      <c r="W389" s="1648"/>
      <c r="X389" s="1648"/>
      <c r="Y389" s="1648"/>
      <c r="Z389" s="1648"/>
      <c r="AA389" s="1648"/>
      <c r="AB389" s="1648"/>
      <c r="AC389" s="1648"/>
      <c r="AD389" s="1648"/>
      <c r="AE389" s="1648"/>
      <c r="AF389" s="1648"/>
      <c r="AG389" s="1648"/>
      <c r="AH389" s="1648"/>
      <c r="AI389" s="1648"/>
      <c r="AJ389" s="1651"/>
      <c r="AK389" s="1579"/>
      <c r="AL389" s="1580"/>
      <c r="AM389" s="1580"/>
      <c r="AN389" s="1580"/>
      <c r="AO389" s="1581"/>
      <c r="AP389" s="1582"/>
      <c r="AQ389" s="1580"/>
      <c r="AR389" s="1580"/>
      <c r="AS389" s="1580"/>
      <c r="AT389" s="1583"/>
      <c r="AU389" s="1584"/>
      <c r="AV389" s="1585"/>
      <c r="AW389" s="1586"/>
    </row>
    <row r="390" spans="1:49" ht="25.05" hidden="1" customHeight="1" x14ac:dyDescent="0.45">
      <c r="A390" s="1652">
        <f t="shared" si="5"/>
        <v>369</v>
      </c>
      <c r="B390" s="1361"/>
      <c r="C390" s="1650"/>
      <c r="D390" s="1648"/>
      <c r="E390" s="1648"/>
      <c r="F390" s="1648"/>
      <c r="G390" s="1648"/>
      <c r="H390" s="1648"/>
      <c r="I390" s="1648"/>
      <c r="J390" s="1648"/>
      <c r="K390" s="1648"/>
      <c r="L390" s="1648"/>
      <c r="M390" s="1648"/>
      <c r="N390" s="1648"/>
      <c r="O390" s="1649"/>
      <c r="P390" s="308"/>
      <c r="Q390" s="307"/>
      <c r="R390" s="1650"/>
      <c r="S390" s="1648"/>
      <c r="T390" s="1648"/>
      <c r="U390" s="1648"/>
      <c r="V390" s="1648"/>
      <c r="W390" s="1648"/>
      <c r="X390" s="1648"/>
      <c r="Y390" s="1648"/>
      <c r="Z390" s="1648"/>
      <c r="AA390" s="1648"/>
      <c r="AB390" s="1648"/>
      <c r="AC390" s="1648"/>
      <c r="AD390" s="1648"/>
      <c r="AE390" s="1648"/>
      <c r="AF390" s="1648"/>
      <c r="AG390" s="1648"/>
      <c r="AH390" s="1648"/>
      <c r="AI390" s="1648"/>
      <c r="AJ390" s="1651"/>
      <c r="AK390" s="1579"/>
      <c r="AL390" s="1580"/>
      <c r="AM390" s="1580"/>
      <c r="AN390" s="1580"/>
      <c r="AO390" s="1581"/>
      <c r="AP390" s="1582"/>
      <c r="AQ390" s="1580"/>
      <c r="AR390" s="1580"/>
      <c r="AS390" s="1580"/>
      <c r="AT390" s="1583"/>
      <c r="AU390" s="1584"/>
      <c r="AV390" s="1585"/>
      <c r="AW390" s="1586"/>
    </row>
    <row r="391" spans="1:49" ht="25.05" hidden="1" customHeight="1" x14ac:dyDescent="0.45">
      <c r="A391" s="1652">
        <f t="shared" si="5"/>
        <v>370</v>
      </c>
      <c r="B391" s="1361"/>
      <c r="C391" s="1650"/>
      <c r="D391" s="1648"/>
      <c r="E391" s="1648"/>
      <c r="F391" s="1648"/>
      <c r="G391" s="1648"/>
      <c r="H391" s="1648"/>
      <c r="I391" s="1648"/>
      <c r="J391" s="1648"/>
      <c r="K391" s="1648"/>
      <c r="L391" s="1648"/>
      <c r="M391" s="1648"/>
      <c r="N391" s="1648"/>
      <c r="O391" s="1649"/>
      <c r="P391" s="308"/>
      <c r="Q391" s="307"/>
      <c r="R391" s="1650"/>
      <c r="S391" s="1648"/>
      <c r="T391" s="1648"/>
      <c r="U391" s="1648"/>
      <c r="V391" s="1648"/>
      <c r="W391" s="1648"/>
      <c r="X391" s="1648"/>
      <c r="Y391" s="1648"/>
      <c r="Z391" s="1648"/>
      <c r="AA391" s="1648"/>
      <c r="AB391" s="1648"/>
      <c r="AC391" s="1648"/>
      <c r="AD391" s="1648"/>
      <c r="AE391" s="1648"/>
      <c r="AF391" s="1648"/>
      <c r="AG391" s="1648"/>
      <c r="AH391" s="1648"/>
      <c r="AI391" s="1648"/>
      <c r="AJ391" s="1651"/>
      <c r="AK391" s="1579"/>
      <c r="AL391" s="1580"/>
      <c r="AM391" s="1580"/>
      <c r="AN391" s="1580"/>
      <c r="AO391" s="1581"/>
      <c r="AP391" s="1582"/>
      <c r="AQ391" s="1580"/>
      <c r="AR391" s="1580"/>
      <c r="AS391" s="1580"/>
      <c r="AT391" s="1583"/>
      <c r="AU391" s="1584"/>
      <c r="AV391" s="1585"/>
      <c r="AW391" s="1586"/>
    </row>
    <row r="392" spans="1:49" ht="25.05" hidden="1" customHeight="1" x14ac:dyDescent="0.45">
      <c r="A392" s="1652">
        <f t="shared" si="5"/>
        <v>371</v>
      </c>
      <c r="B392" s="1361"/>
      <c r="C392" s="1650"/>
      <c r="D392" s="1648"/>
      <c r="E392" s="1648"/>
      <c r="F392" s="1648"/>
      <c r="G392" s="1648"/>
      <c r="H392" s="1648"/>
      <c r="I392" s="1648"/>
      <c r="J392" s="1648"/>
      <c r="K392" s="1648"/>
      <c r="L392" s="1648"/>
      <c r="M392" s="1648"/>
      <c r="N392" s="1648"/>
      <c r="O392" s="1649"/>
      <c r="P392" s="308"/>
      <c r="Q392" s="307"/>
      <c r="R392" s="1650"/>
      <c r="S392" s="1648"/>
      <c r="T392" s="1648"/>
      <c r="U392" s="1648"/>
      <c r="V392" s="1648"/>
      <c r="W392" s="1648"/>
      <c r="X392" s="1648"/>
      <c r="Y392" s="1648"/>
      <c r="Z392" s="1648"/>
      <c r="AA392" s="1648"/>
      <c r="AB392" s="1648"/>
      <c r="AC392" s="1648"/>
      <c r="AD392" s="1648"/>
      <c r="AE392" s="1648"/>
      <c r="AF392" s="1648"/>
      <c r="AG392" s="1648"/>
      <c r="AH392" s="1648"/>
      <c r="AI392" s="1648"/>
      <c r="AJ392" s="1651"/>
      <c r="AK392" s="1579"/>
      <c r="AL392" s="1580"/>
      <c r="AM392" s="1580"/>
      <c r="AN392" s="1580"/>
      <c r="AO392" s="1581"/>
      <c r="AP392" s="1582"/>
      <c r="AQ392" s="1580"/>
      <c r="AR392" s="1580"/>
      <c r="AS392" s="1580"/>
      <c r="AT392" s="1583"/>
      <c r="AU392" s="1584"/>
      <c r="AV392" s="1585"/>
      <c r="AW392" s="1586"/>
    </row>
    <row r="393" spans="1:49" ht="25.05" hidden="1" customHeight="1" x14ac:dyDescent="0.45">
      <c r="A393" s="1652">
        <f t="shared" si="5"/>
        <v>372</v>
      </c>
      <c r="B393" s="1361"/>
      <c r="C393" s="1650"/>
      <c r="D393" s="1648"/>
      <c r="E393" s="1648"/>
      <c r="F393" s="1648"/>
      <c r="G393" s="1648"/>
      <c r="H393" s="1648"/>
      <c r="I393" s="1648"/>
      <c r="J393" s="1648"/>
      <c r="K393" s="1648"/>
      <c r="L393" s="1648"/>
      <c r="M393" s="1648"/>
      <c r="N393" s="1648"/>
      <c r="O393" s="1649"/>
      <c r="P393" s="308"/>
      <c r="Q393" s="307"/>
      <c r="R393" s="1650"/>
      <c r="S393" s="1648"/>
      <c r="T393" s="1648"/>
      <c r="U393" s="1648"/>
      <c r="V393" s="1648"/>
      <c r="W393" s="1648"/>
      <c r="X393" s="1648"/>
      <c r="Y393" s="1648"/>
      <c r="Z393" s="1648"/>
      <c r="AA393" s="1648"/>
      <c r="AB393" s="1648"/>
      <c r="AC393" s="1648"/>
      <c r="AD393" s="1648"/>
      <c r="AE393" s="1648"/>
      <c r="AF393" s="1648"/>
      <c r="AG393" s="1648"/>
      <c r="AH393" s="1648"/>
      <c r="AI393" s="1648"/>
      <c r="AJ393" s="1651"/>
      <c r="AK393" s="1579"/>
      <c r="AL393" s="1580"/>
      <c r="AM393" s="1580"/>
      <c r="AN393" s="1580"/>
      <c r="AO393" s="1581"/>
      <c r="AP393" s="1582"/>
      <c r="AQ393" s="1580"/>
      <c r="AR393" s="1580"/>
      <c r="AS393" s="1580"/>
      <c r="AT393" s="1583"/>
      <c r="AU393" s="1584"/>
      <c r="AV393" s="1585"/>
      <c r="AW393" s="1586"/>
    </row>
    <row r="394" spans="1:49" ht="25.05" hidden="1" customHeight="1" x14ac:dyDescent="0.45">
      <c r="A394" s="1652">
        <f t="shared" si="5"/>
        <v>373</v>
      </c>
      <c r="B394" s="1361"/>
      <c r="C394" s="1650"/>
      <c r="D394" s="1648"/>
      <c r="E394" s="1648"/>
      <c r="F394" s="1648"/>
      <c r="G394" s="1648"/>
      <c r="H394" s="1648"/>
      <c r="I394" s="1648"/>
      <c r="J394" s="1648"/>
      <c r="K394" s="1648"/>
      <c r="L394" s="1648"/>
      <c r="M394" s="1648"/>
      <c r="N394" s="1648"/>
      <c r="O394" s="1649"/>
      <c r="P394" s="308"/>
      <c r="Q394" s="307"/>
      <c r="R394" s="1650"/>
      <c r="S394" s="1648"/>
      <c r="T394" s="1648"/>
      <c r="U394" s="1648"/>
      <c r="V394" s="1648"/>
      <c r="W394" s="1648"/>
      <c r="X394" s="1648"/>
      <c r="Y394" s="1648"/>
      <c r="Z394" s="1648"/>
      <c r="AA394" s="1648"/>
      <c r="AB394" s="1648"/>
      <c r="AC394" s="1648"/>
      <c r="AD394" s="1648"/>
      <c r="AE394" s="1648"/>
      <c r="AF394" s="1648"/>
      <c r="AG394" s="1648"/>
      <c r="AH394" s="1648"/>
      <c r="AI394" s="1648"/>
      <c r="AJ394" s="1651"/>
      <c r="AK394" s="1579"/>
      <c r="AL394" s="1580"/>
      <c r="AM394" s="1580"/>
      <c r="AN394" s="1580"/>
      <c r="AO394" s="1581"/>
      <c r="AP394" s="1582"/>
      <c r="AQ394" s="1580"/>
      <c r="AR394" s="1580"/>
      <c r="AS394" s="1580"/>
      <c r="AT394" s="1583"/>
      <c r="AU394" s="1584"/>
      <c r="AV394" s="1585"/>
      <c r="AW394" s="1586"/>
    </row>
    <row r="395" spans="1:49" ht="25.05" hidden="1" customHeight="1" x14ac:dyDescent="0.45">
      <c r="A395" s="1652">
        <f t="shared" si="5"/>
        <v>374</v>
      </c>
      <c r="B395" s="1361"/>
      <c r="C395" s="1650"/>
      <c r="D395" s="1648"/>
      <c r="E395" s="1648"/>
      <c r="F395" s="1648"/>
      <c r="G395" s="1648"/>
      <c r="H395" s="1648"/>
      <c r="I395" s="1648"/>
      <c r="J395" s="1648"/>
      <c r="K395" s="1648"/>
      <c r="L395" s="1648"/>
      <c r="M395" s="1648"/>
      <c r="N395" s="1648"/>
      <c r="O395" s="1649"/>
      <c r="P395" s="308"/>
      <c r="Q395" s="307"/>
      <c r="R395" s="1650"/>
      <c r="S395" s="1648"/>
      <c r="T395" s="1648"/>
      <c r="U395" s="1648"/>
      <c r="V395" s="1648"/>
      <c r="W395" s="1648"/>
      <c r="X395" s="1648"/>
      <c r="Y395" s="1648"/>
      <c r="Z395" s="1648"/>
      <c r="AA395" s="1648"/>
      <c r="AB395" s="1648"/>
      <c r="AC395" s="1648"/>
      <c r="AD395" s="1648"/>
      <c r="AE395" s="1648"/>
      <c r="AF395" s="1648"/>
      <c r="AG395" s="1648"/>
      <c r="AH395" s="1648"/>
      <c r="AI395" s="1648"/>
      <c r="AJ395" s="1651"/>
      <c r="AK395" s="1579"/>
      <c r="AL395" s="1580"/>
      <c r="AM395" s="1580"/>
      <c r="AN395" s="1580"/>
      <c r="AO395" s="1581"/>
      <c r="AP395" s="1582"/>
      <c r="AQ395" s="1580"/>
      <c r="AR395" s="1580"/>
      <c r="AS395" s="1580"/>
      <c r="AT395" s="1583"/>
      <c r="AU395" s="1584"/>
      <c r="AV395" s="1585"/>
      <c r="AW395" s="1586"/>
    </row>
    <row r="396" spans="1:49" ht="25.05" hidden="1" customHeight="1" x14ac:dyDescent="0.45">
      <c r="A396" s="1652">
        <f t="shared" si="5"/>
        <v>375</v>
      </c>
      <c r="B396" s="1361"/>
      <c r="C396" s="1650"/>
      <c r="D396" s="1648"/>
      <c r="E396" s="1648"/>
      <c r="F396" s="1648"/>
      <c r="G396" s="1648"/>
      <c r="H396" s="1648"/>
      <c r="I396" s="1648"/>
      <c r="J396" s="1648"/>
      <c r="K396" s="1648"/>
      <c r="L396" s="1648"/>
      <c r="M396" s="1648"/>
      <c r="N396" s="1648"/>
      <c r="O396" s="1649"/>
      <c r="P396" s="308"/>
      <c r="Q396" s="307"/>
      <c r="R396" s="1650"/>
      <c r="S396" s="1648"/>
      <c r="T396" s="1648"/>
      <c r="U396" s="1648"/>
      <c r="V396" s="1648"/>
      <c r="W396" s="1648"/>
      <c r="X396" s="1648"/>
      <c r="Y396" s="1648"/>
      <c r="Z396" s="1648"/>
      <c r="AA396" s="1648"/>
      <c r="AB396" s="1648"/>
      <c r="AC396" s="1648"/>
      <c r="AD396" s="1648"/>
      <c r="AE396" s="1648"/>
      <c r="AF396" s="1648"/>
      <c r="AG396" s="1648"/>
      <c r="AH396" s="1648"/>
      <c r="AI396" s="1648"/>
      <c r="AJ396" s="1651"/>
      <c r="AK396" s="1579"/>
      <c r="AL396" s="1580"/>
      <c r="AM396" s="1580"/>
      <c r="AN396" s="1580"/>
      <c r="AO396" s="1581"/>
      <c r="AP396" s="1582"/>
      <c r="AQ396" s="1580"/>
      <c r="AR396" s="1580"/>
      <c r="AS396" s="1580"/>
      <c r="AT396" s="1583"/>
      <c r="AU396" s="1584"/>
      <c r="AV396" s="1585"/>
      <c r="AW396" s="1586"/>
    </row>
    <row r="397" spans="1:49" ht="25.05" hidden="1" customHeight="1" x14ac:dyDescent="0.45">
      <c r="A397" s="1652">
        <f t="shared" si="5"/>
        <v>376</v>
      </c>
      <c r="B397" s="1361"/>
      <c r="C397" s="1650"/>
      <c r="D397" s="1648"/>
      <c r="E397" s="1648"/>
      <c r="F397" s="1648"/>
      <c r="G397" s="1648"/>
      <c r="H397" s="1648"/>
      <c r="I397" s="1648"/>
      <c r="J397" s="1648"/>
      <c r="K397" s="1648"/>
      <c r="L397" s="1648"/>
      <c r="M397" s="1648"/>
      <c r="N397" s="1648"/>
      <c r="O397" s="1649"/>
      <c r="P397" s="308"/>
      <c r="Q397" s="307"/>
      <c r="R397" s="1650"/>
      <c r="S397" s="1648"/>
      <c r="T397" s="1648"/>
      <c r="U397" s="1648"/>
      <c r="V397" s="1648"/>
      <c r="W397" s="1648"/>
      <c r="X397" s="1648"/>
      <c r="Y397" s="1648"/>
      <c r="Z397" s="1648"/>
      <c r="AA397" s="1648"/>
      <c r="AB397" s="1648"/>
      <c r="AC397" s="1648"/>
      <c r="AD397" s="1648"/>
      <c r="AE397" s="1648"/>
      <c r="AF397" s="1648"/>
      <c r="AG397" s="1648"/>
      <c r="AH397" s="1648"/>
      <c r="AI397" s="1648"/>
      <c r="AJ397" s="1651"/>
      <c r="AK397" s="1579"/>
      <c r="AL397" s="1580"/>
      <c r="AM397" s="1580"/>
      <c r="AN397" s="1580"/>
      <c r="AO397" s="1581"/>
      <c r="AP397" s="1582"/>
      <c r="AQ397" s="1580"/>
      <c r="AR397" s="1580"/>
      <c r="AS397" s="1580"/>
      <c r="AT397" s="1583"/>
      <c r="AU397" s="1584"/>
      <c r="AV397" s="1585"/>
      <c r="AW397" s="1586"/>
    </row>
    <row r="398" spans="1:49" ht="25.05" hidden="1" customHeight="1" x14ac:dyDescent="0.45">
      <c r="A398" s="1652">
        <f t="shared" si="5"/>
        <v>377</v>
      </c>
      <c r="B398" s="1361"/>
      <c r="C398" s="1650"/>
      <c r="D398" s="1648"/>
      <c r="E398" s="1648"/>
      <c r="F398" s="1648"/>
      <c r="G398" s="1648"/>
      <c r="H398" s="1648"/>
      <c r="I398" s="1648"/>
      <c r="J398" s="1648"/>
      <c r="K398" s="1648"/>
      <c r="L398" s="1648"/>
      <c r="M398" s="1648"/>
      <c r="N398" s="1648"/>
      <c r="O398" s="1649"/>
      <c r="P398" s="308"/>
      <c r="Q398" s="307"/>
      <c r="R398" s="1650"/>
      <c r="S398" s="1648"/>
      <c r="T398" s="1648"/>
      <c r="U398" s="1648"/>
      <c r="V398" s="1648"/>
      <c r="W398" s="1648"/>
      <c r="X398" s="1648"/>
      <c r="Y398" s="1648"/>
      <c r="Z398" s="1648"/>
      <c r="AA398" s="1648"/>
      <c r="AB398" s="1648"/>
      <c r="AC398" s="1648"/>
      <c r="AD398" s="1648"/>
      <c r="AE398" s="1648"/>
      <c r="AF398" s="1648"/>
      <c r="AG398" s="1648"/>
      <c r="AH398" s="1648"/>
      <c r="AI398" s="1648"/>
      <c r="AJ398" s="1651"/>
      <c r="AK398" s="1579"/>
      <c r="AL398" s="1580"/>
      <c r="AM398" s="1580"/>
      <c r="AN398" s="1580"/>
      <c r="AO398" s="1581"/>
      <c r="AP398" s="1582"/>
      <c r="AQ398" s="1580"/>
      <c r="AR398" s="1580"/>
      <c r="AS398" s="1580"/>
      <c r="AT398" s="1583"/>
      <c r="AU398" s="1584"/>
      <c r="AV398" s="1585"/>
      <c r="AW398" s="1586"/>
    </row>
    <row r="399" spans="1:49" ht="25.05" hidden="1" customHeight="1" x14ac:dyDescent="0.45">
      <c r="A399" s="1652">
        <f t="shared" si="5"/>
        <v>378</v>
      </c>
      <c r="B399" s="1361"/>
      <c r="C399" s="1650"/>
      <c r="D399" s="1648"/>
      <c r="E399" s="1648"/>
      <c r="F399" s="1648"/>
      <c r="G399" s="1648"/>
      <c r="H399" s="1648"/>
      <c r="I399" s="1648"/>
      <c r="J399" s="1648"/>
      <c r="K399" s="1648"/>
      <c r="L399" s="1648"/>
      <c r="M399" s="1648"/>
      <c r="N399" s="1648"/>
      <c r="O399" s="1649"/>
      <c r="P399" s="308"/>
      <c r="Q399" s="307"/>
      <c r="R399" s="1650"/>
      <c r="S399" s="1648"/>
      <c r="T399" s="1648"/>
      <c r="U399" s="1648"/>
      <c r="V399" s="1648"/>
      <c r="W399" s="1648"/>
      <c r="X399" s="1648"/>
      <c r="Y399" s="1648"/>
      <c r="Z399" s="1648"/>
      <c r="AA399" s="1648"/>
      <c r="AB399" s="1648"/>
      <c r="AC399" s="1648"/>
      <c r="AD399" s="1648"/>
      <c r="AE399" s="1648"/>
      <c r="AF399" s="1648"/>
      <c r="AG399" s="1648"/>
      <c r="AH399" s="1648"/>
      <c r="AI399" s="1648"/>
      <c r="AJ399" s="1651"/>
      <c r="AK399" s="1579"/>
      <c r="AL399" s="1580"/>
      <c r="AM399" s="1580"/>
      <c r="AN399" s="1580"/>
      <c r="AO399" s="1581"/>
      <c r="AP399" s="1582"/>
      <c r="AQ399" s="1580"/>
      <c r="AR399" s="1580"/>
      <c r="AS399" s="1580"/>
      <c r="AT399" s="1583"/>
      <c r="AU399" s="1584"/>
      <c r="AV399" s="1585"/>
      <c r="AW399" s="1586"/>
    </row>
    <row r="400" spans="1:49" ht="25.05" hidden="1" customHeight="1" x14ac:dyDescent="0.45">
      <c r="A400" s="1652">
        <f t="shared" si="5"/>
        <v>379</v>
      </c>
      <c r="B400" s="1361"/>
      <c r="C400" s="1650"/>
      <c r="D400" s="1648"/>
      <c r="E400" s="1648"/>
      <c r="F400" s="1648"/>
      <c r="G400" s="1648"/>
      <c r="H400" s="1648"/>
      <c r="I400" s="1648"/>
      <c r="J400" s="1648"/>
      <c r="K400" s="1648"/>
      <c r="L400" s="1648"/>
      <c r="M400" s="1648"/>
      <c r="N400" s="1648"/>
      <c r="O400" s="1649"/>
      <c r="P400" s="308"/>
      <c r="Q400" s="307"/>
      <c r="R400" s="1650"/>
      <c r="S400" s="1648"/>
      <c r="T400" s="1648"/>
      <c r="U400" s="1648"/>
      <c r="V400" s="1648"/>
      <c r="W400" s="1648"/>
      <c r="X400" s="1648"/>
      <c r="Y400" s="1648"/>
      <c r="Z400" s="1648"/>
      <c r="AA400" s="1648"/>
      <c r="AB400" s="1648"/>
      <c r="AC400" s="1648"/>
      <c r="AD400" s="1648"/>
      <c r="AE400" s="1648"/>
      <c r="AF400" s="1648"/>
      <c r="AG400" s="1648"/>
      <c r="AH400" s="1648"/>
      <c r="AI400" s="1648"/>
      <c r="AJ400" s="1651"/>
      <c r="AK400" s="1579"/>
      <c r="AL400" s="1580"/>
      <c r="AM400" s="1580"/>
      <c r="AN400" s="1580"/>
      <c r="AO400" s="1581"/>
      <c r="AP400" s="1582"/>
      <c r="AQ400" s="1580"/>
      <c r="AR400" s="1580"/>
      <c r="AS400" s="1580"/>
      <c r="AT400" s="1583"/>
      <c r="AU400" s="1584"/>
      <c r="AV400" s="1585"/>
      <c r="AW400" s="1586"/>
    </row>
    <row r="401" spans="1:49" ht="25.05" hidden="1" customHeight="1" x14ac:dyDescent="0.45">
      <c r="A401" s="1652">
        <f t="shared" si="5"/>
        <v>380</v>
      </c>
      <c r="B401" s="1361"/>
      <c r="C401" s="1650"/>
      <c r="D401" s="1648"/>
      <c r="E401" s="1648"/>
      <c r="F401" s="1648"/>
      <c r="G401" s="1648"/>
      <c r="H401" s="1648"/>
      <c r="I401" s="1648"/>
      <c r="J401" s="1648"/>
      <c r="K401" s="1648"/>
      <c r="L401" s="1648"/>
      <c r="M401" s="1648"/>
      <c r="N401" s="1648"/>
      <c r="O401" s="1649"/>
      <c r="P401" s="308"/>
      <c r="Q401" s="307"/>
      <c r="R401" s="1650"/>
      <c r="S401" s="1648"/>
      <c r="T401" s="1648"/>
      <c r="U401" s="1648"/>
      <c r="V401" s="1648"/>
      <c r="W401" s="1648"/>
      <c r="X401" s="1648"/>
      <c r="Y401" s="1648"/>
      <c r="Z401" s="1648"/>
      <c r="AA401" s="1648"/>
      <c r="AB401" s="1648"/>
      <c r="AC401" s="1648"/>
      <c r="AD401" s="1648"/>
      <c r="AE401" s="1648"/>
      <c r="AF401" s="1648"/>
      <c r="AG401" s="1648"/>
      <c r="AH401" s="1648"/>
      <c r="AI401" s="1648"/>
      <c r="AJ401" s="1651"/>
      <c r="AK401" s="1579"/>
      <c r="AL401" s="1580"/>
      <c r="AM401" s="1580"/>
      <c r="AN401" s="1580"/>
      <c r="AO401" s="1581"/>
      <c r="AP401" s="1582"/>
      <c r="AQ401" s="1580"/>
      <c r="AR401" s="1580"/>
      <c r="AS401" s="1580"/>
      <c r="AT401" s="1583"/>
      <c r="AU401" s="1584"/>
      <c r="AV401" s="1585"/>
      <c r="AW401" s="1586"/>
    </row>
    <row r="402" spans="1:49" ht="25.05" hidden="1" customHeight="1" x14ac:dyDescent="0.45">
      <c r="A402" s="1652">
        <f t="shared" si="5"/>
        <v>381</v>
      </c>
      <c r="B402" s="1361"/>
      <c r="C402" s="1650"/>
      <c r="D402" s="1648"/>
      <c r="E402" s="1648"/>
      <c r="F402" s="1648"/>
      <c r="G402" s="1648"/>
      <c r="H402" s="1648"/>
      <c r="I402" s="1648"/>
      <c r="J402" s="1648"/>
      <c r="K402" s="1648"/>
      <c r="L402" s="1648"/>
      <c r="M402" s="1648"/>
      <c r="N402" s="1648"/>
      <c r="O402" s="1649"/>
      <c r="P402" s="308"/>
      <c r="Q402" s="307"/>
      <c r="R402" s="1650"/>
      <c r="S402" s="1648"/>
      <c r="T402" s="1648"/>
      <c r="U402" s="1648"/>
      <c r="V402" s="1648"/>
      <c r="W402" s="1648"/>
      <c r="X402" s="1648"/>
      <c r="Y402" s="1648"/>
      <c r="Z402" s="1648"/>
      <c r="AA402" s="1648"/>
      <c r="AB402" s="1648"/>
      <c r="AC402" s="1648"/>
      <c r="AD402" s="1648"/>
      <c r="AE402" s="1648"/>
      <c r="AF402" s="1648"/>
      <c r="AG402" s="1648"/>
      <c r="AH402" s="1648"/>
      <c r="AI402" s="1648"/>
      <c r="AJ402" s="1651"/>
      <c r="AK402" s="1579"/>
      <c r="AL402" s="1580"/>
      <c r="AM402" s="1580"/>
      <c r="AN402" s="1580"/>
      <c r="AO402" s="1581"/>
      <c r="AP402" s="1582"/>
      <c r="AQ402" s="1580"/>
      <c r="AR402" s="1580"/>
      <c r="AS402" s="1580"/>
      <c r="AT402" s="1583"/>
      <c r="AU402" s="1584"/>
      <c r="AV402" s="1585"/>
      <c r="AW402" s="1586"/>
    </row>
    <row r="403" spans="1:49" ht="25.05" hidden="1" customHeight="1" x14ac:dyDescent="0.45">
      <c r="A403" s="1652">
        <f t="shared" si="5"/>
        <v>382</v>
      </c>
      <c r="B403" s="1361"/>
      <c r="C403" s="1650"/>
      <c r="D403" s="1648"/>
      <c r="E403" s="1648"/>
      <c r="F403" s="1648"/>
      <c r="G403" s="1648"/>
      <c r="H403" s="1648"/>
      <c r="I403" s="1648"/>
      <c r="J403" s="1648"/>
      <c r="K403" s="1648"/>
      <c r="L403" s="1648"/>
      <c r="M403" s="1648"/>
      <c r="N403" s="1648"/>
      <c r="O403" s="1649"/>
      <c r="P403" s="308"/>
      <c r="Q403" s="307"/>
      <c r="R403" s="1650"/>
      <c r="S403" s="1648"/>
      <c r="T403" s="1648"/>
      <c r="U403" s="1648"/>
      <c r="V403" s="1648"/>
      <c r="W403" s="1648"/>
      <c r="X403" s="1648"/>
      <c r="Y403" s="1648"/>
      <c r="Z403" s="1648"/>
      <c r="AA403" s="1648"/>
      <c r="AB403" s="1648"/>
      <c r="AC403" s="1648"/>
      <c r="AD403" s="1648"/>
      <c r="AE403" s="1648"/>
      <c r="AF403" s="1648"/>
      <c r="AG403" s="1648"/>
      <c r="AH403" s="1648"/>
      <c r="AI403" s="1648"/>
      <c r="AJ403" s="1651"/>
      <c r="AK403" s="1579"/>
      <c r="AL403" s="1580"/>
      <c r="AM403" s="1580"/>
      <c r="AN403" s="1580"/>
      <c r="AO403" s="1581"/>
      <c r="AP403" s="1582"/>
      <c r="AQ403" s="1580"/>
      <c r="AR403" s="1580"/>
      <c r="AS403" s="1580"/>
      <c r="AT403" s="1583"/>
      <c r="AU403" s="1584"/>
      <c r="AV403" s="1585"/>
      <c r="AW403" s="1586"/>
    </row>
    <row r="404" spans="1:49" ht="25.05" hidden="1" customHeight="1" x14ac:dyDescent="0.45">
      <c r="A404" s="1652">
        <f t="shared" si="5"/>
        <v>383</v>
      </c>
      <c r="B404" s="1361"/>
      <c r="C404" s="1650"/>
      <c r="D404" s="1648"/>
      <c r="E404" s="1648"/>
      <c r="F404" s="1648"/>
      <c r="G404" s="1648"/>
      <c r="H404" s="1648"/>
      <c r="I404" s="1648"/>
      <c r="J404" s="1648"/>
      <c r="K404" s="1648"/>
      <c r="L404" s="1648"/>
      <c r="M404" s="1648"/>
      <c r="N404" s="1648"/>
      <c r="O404" s="1649"/>
      <c r="P404" s="308"/>
      <c r="Q404" s="307"/>
      <c r="R404" s="1650"/>
      <c r="S404" s="1648"/>
      <c r="T404" s="1648"/>
      <c r="U404" s="1648"/>
      <c r="V404" s="1648"/>
      <c r="W404" s="1648"/>
      <c r="X404" s="1648"/>
      <c r="Y404" s="1648"/>
      <c r="Z404" s="1648"/>
      <c r="AA404" s="1648"/>
      <c r="AB404" s="1648"/>
      <c r="AC404" s="1648"/>
      <c r="AD404" s="1648"/>
      <c r="AE404" s="1648"/>
      <c r="AF404" s="1648"/>
      <c r="AG404" s="1648"/>
      <c r="AH404" s="1648"/>
      <c r="AI404" s="1648"/>
      <c r="AJ404" s="1651"/>
      <c r="AK404" s="1579"/>
      <c r="AL404" s="1580"/>
      <c r="AM404" s="1580"/>
      <c r="AN404" s="1580"/>
      <c r="AO404" s="1581"/>
      <c r="AP404" s="1582"/>
      <c r="AQ404" s="1580"/>
      <c r="AR404" s="1580"/>
      <c r="AS404" s="1580"/>
      <c r="AT404" s="1583"/>
      <c r="AU404" s="1584"/>
      <c r="AV404" s="1585"/>
      <c r="AW404" s="1586"/>
    </row>
    <row r="405" spans="1:49" ht="25.05" hidden="1" customHeight="1" x14ac:dyDescent="0.45">
      <c r="A405" s="1652">
        <f t="shared" si="5"/>
        <v>384</v>
      </c>
      <c r="B405" s="1361"/>
      <c r="C405" s="1650"/>
      <c r="D405" s="1648"/>
      <c r="E405" s="1648"/>
      <c r="F405" s="1648"/>
      <c r="G405" s="1648"/>
      <c r="H405" s="1648"/>
      <c r="I405" s="1648"/>
      <c r="J405" s="1648"/>
      <c r="K405" s="1648"/>
      <c r="L405" s="1648"/>
      <c r="M405" s="1648"/>
      <c r="N405" s="1648"/>
      <c r="O405" s="1649"/>
      <c r="P405" s="308"/>
      <c r="Q405" s="307"/>
      <c r="R405" s="1650"/>
      <c r="S405" s="1648"/>
      <c r="T405" s="1648"/>
      <c r="U405" s="1648"/>
      <c r="V405" s="1648"/>
      <c r="W405" s="1648"/>
      <c r="X405" s="1648"/>
      <c r="Y405" s="1648"/>
      <c r="Z405" s="1648"/>
      <c r="AA405" s="1648"/>
      <c r="AB405" s="1648"/>
      <c r="AC405" s="1648"/>
      <c r="AD405" s="1648"/>
      <c r="AE405" s="1648"/>
      <c r="AF405" s="1648"/>
      <c r="AG405" s="1648"/>
      <c r="AH405" s="1648"/>
      <c r="AI405" s="1648"/>
      <c r="AJ405" s="1651"/>
      <c r="AK405" s="1579"/>
      <c r="AL405" s="1580"/>
      <c r="AM405" s="1580"/>
      <c r="AN405" s="1580"/>
      <c r="AO405" s="1581"/>
      <c r="AP405" s="1582"/>
      <c r="AQ405" s="1580"/>
      <c r="AR405" s="1580"/>
      <c r="AS405" s="1580"/>
      <c r="AT405" s="1583"/>
      <c r="AU405" s="1584"/>
      <c r="AV405" s="1585"/>
      <c r="AW405" s="1586"/>
    </row>
    <row r="406" spans="1:49" ht="25.05" hidden="1" customHeight="1" x14ac:dyDescent="0.45">
      <c r="A406" s="1652">
        <f t="shared" si="5"/>
        <v>385</v>
      </c>
      <c r="B406" s="1361"/>
      <c r="C406" s="1650"/>
      <c r="D406" s="1648"/>
      <c r="E406" s="1648"/>
      <c r="F406" s="1648"/>
      <c r="G406" s="1648"/>
      <c r="H406" s="1648"/>
      <c r="I406" s="1648"/>
      <c r="J406" s="1648"/>
      <c r="K406" s="1648"/>
      <c r="L406" s="1648"/>
      <c r="M406" s="1648"/>
      <c r="N406" s="1648"/>
      <c r="O406" s="1649"/>
      <c r="P406" s="308"/>
      <c r="Q406" s="307"/>
      <c r="R406" s="1650"/>
      <c r="S406" s="1648"/>
      <c r="T406" s="1648"/>
      <c r="U406" s="1648"/>
      <c r="V406" s="1648"/>
      <c r="W406" s="1648"/>
      <c r="X406" s="1648"/>
      <c r="Y406" s="1648"/>
      <c r="Z406" s="1648"/>
      <c r="AA406" s="1648"/>
      <c r="AB406" s="1648"/>
      <c r="AC406" s="1648"/>
      <c r="AD406" s="1648"/>
      <c r="AE406" s="1648"/>
      <c r="AF406" s="1648"/>
      <c r="AG406" s="1648"/>
      <c r="AH406" s="1648"/>
      <c r="AI406" s="1648"/>
      <c r="AJ406" s="1651"/>
      <c r="AK406" s="1579"/>
      <c r="AL406" s="1580"/>
      <c r="AM406" s="1580"/>
      <c r="AN406" s="1580"/>
      <c r="AO406" s="1581"/>
      <c r="AP406" s="1582"/>
      <c r="AQ406" s="1580"/>
      <c r="AR406" s="1580"/>
      <c r="AS406" s="1580"/>
      <c r="AT406" s="1583"/>
      <c r="AU406" s="1584"/>
      <c r="AV406" s="1585"/>
      <c r="AW406" s="1586"/>
    </row>
    <row r="407" spans="1:49" ht="25.05" hidden="1" customHeight="1" x14ac:dyDescent="0.45">
      <c r="A407" s="1652">
        <f t="shared" si="5"/>
        <v>386</v>
      </c>
      <c r="B407" s="1361"/>
      <c r="C407" s="1650"/>
      <c r="D407" s="1648"/>
      <c r="E407" s="1648"/>
      <c r="F407" s="1648"/>
      <c r="G407" s="1648"/>
      <c r="H407" s="1648"/>
      <c r="I407" s="1648"/>
      <c r="J407" s="1648"/>
      <c r="K407" s="1648"/>
      <c r="L407" s="1648"/>
      <c r="M407" s="1648"/>
      <c r="N407" s="1648"/>
      <c r="O407" s="1649"/>
      <c r="P407" s="308"/>
      <c r="Q407" s="307"/>
      <c r="R407" s="1650"/>
      <c r="S407" s="1648"/>
      <c r="T407" s="1648"/>
      <c r="U407" s="1648"/>
      <c r="V407" s="1648"/>
      <c r="W407" s="1648"/>
      <c r="X407" s="1648"/>
      <c r="Y407" s="1648"/>
      <c r="Z407" s="1648"/>
      <c r="AA407" s="1648"/>
      <c r="AB407" s="1648"/>
      <c r="AC407" s="1648"/>
      <c r="AD407" s="1648"/>
      <c r="AE407" s="1648"/>
      <c r="AF407" s="1648"/>
      <c r="AG407" s="1648"/>
      <c r="AH407" s="1648"/>
      <c r="AI407" s="1648"/>
      <c r="AJ407" s="1651"/>
      <c r="AK407" s="1579"/>
      <c r="AL407" s="1580"/>
      <c r="AM407" s="1580"/>
      <c r="AN407" s="1580"/>
      <c r="AO407" s="1581"/>
      <c r="AP407" s="1582"/>
      <c r="AQ407" s="1580"/>
      <c r="AR407" s="1580"/>
      <c r="AS407" s="1580"/>
      <c r="AT407" s="1583"/>
      <c r="AU407" s="1584"/>
      <c r="AV407" s="1585"/>
      <c r="AW407" s="1586"/>
    </row>
    <row r="408" spans="1:49" ht="25.05" hidden="1" customHeight="1" x14ac:dyDescent="0.45">
      <c r="A408" s="1652">
        <f t="shared" ref="A408:A471" si="6">+A407+1</f>
        <v>387</v>
      </c>
      <c r="B408" s="1361"/>
      <c r="C408" s="1650"/>
      <c r="D408" s="1648"/>
      <c r="E408" s="1648"/>
      <c r="F408" s="1648"/>
      <c r="G408" s="1648"/>
      <c r="H408" s="1648"/>
      <c r="I408" s="1648"/>
      <c r="J408" s="1648"/>
      <c r="K408" s="1648"/>
      <c r="L408" s="1648"/>
      <c r="M408" s="1648"/>
      <c r="N408" s="1648"/>
      <c r="O408" s="1649"/>
      <c r="P408" s="308"/>
      <c r="Q408" s="307"/>
      <c r="R408" s="1650"/>
      <c r="S408" s="1648"/>
      <c r="T408" s="1648"/>
      <c r="U408" s="1648"/>
      <c r="V408" s="1648"/>
      <c r="W408" s="1648"/>
      <c r="X408" s="1648"/>
      <c r="Y408" s="1648"/>
      <c r="Z408" s="1648"/>
      <c r="AA408" s="1648"/>
      <c r="AB408" s="1648"/>
      <c r="AC408" s="1648"/>
      <c r="AD408" s="1648"/>
      <c r="AE408" s="1648"/>
      <c r="AF408" s="1648"/>
      <c r="AG408" s="1648"/>
      <c r="AH408" s="1648"/>
      <c r="AI408" s="1648"/>
      <c r="AJ408" s="1651"/>
      <c r="AK408" s="1579"/>
      <c r="AL408" s="1580"/>
      <c r="AM408" s="1580"/>
      <c r="AN408" s="1580"/>
      <c r="AO408" s="1581"/>
      <c r="AP408" s="1582"/>
      <c r="AQ408" s="1580"/>
      <c r="AR408" s="1580"/>
      <c r="AS408" s="1580"/>
      <c r="AT408" s="1583"/>
      <c r="AU408" s="1584"/>
      <c r="AV408" s="1585"/>
      <c r="AW408" s="1586"/>
    </row>
    <row r="409" spans="1:49" ht="25.05" hidden="1" customHeight="1" x14ac:dyDescent="0.45">
      <c r="A409" s="1652">
        <f t="shared" si="6"/>
        <v>388</v>
      </c>
      <c r="B409" s="1361"/>
      <c r="C409" s="1650"/>
      <c r="D409" s="1648"/>
      <c r="E409" s="1648"/>
      <c r="F409" s="1648"/>
      <c r="G409" s="1648"/>
      <c r="H409" s="1648"/>
      <c r="I409" s="1648"/>
      <c r="J409" s="1648"/>
      <c r="K409" s="1648"/>
      <c r="L409" s="1648"/>
      <c r="M409" s="1648"/>
      <c r="N409" s="1648"/>
      <c r="O409" s="1649"/>
      <c r="P409" s="308"/>
      <c r="Q409" s="307"/>
      <c r="R409" s="1650"/>
      <c r="S409" s="1648"/>
      <c r="T409" s="1648"/>
      <c r="U409" s="1648"/>
      <c r="V409" s="1648"/>
      <c r="W409" s="1648"/>
      <c r="X409" s="1648"/>
      <c r="Y409" s="1648"/>
      <c r="Z409" s="1648"/>
      <c r="AA409" s="1648"/>
      <c r="AB409" s="1648"/>
      <c r="AC409" s="1648"/>
      <c r="AD409" s="1648"/>
      <c r="AE409" s="1648"/>
      <c r="AF409" s="1648"/>
      <c r="AG409" s="1648"/>
      <c r="AH409" s="1648"/>
      <c r="AI409" s="1648"/>
      <c r="AJ409" s="1651"/>
      <c r="AK409" s="1579"/>
      <c r="AL409" s="1580"/>
      <c r="AM409" s="1580"/>
      <c r="AN409" s="1580"/>
      <c r="AO409" s="1581"/>
      <c r="AP409" s="1582"/>
      <c r="AQ409" s="1580"/>
      <c r="AR409" s="1580"/>
      <c r="AS409" s="1580"/>
      <c r="AT409" s="1583"/>
      <c r="AU409" s="1584"/>
      <c r="AV409" s="1585"/>
      <c r="AW409" s="1586"/>
    </row>
    <row r="410" spans="1:49" ht="25.05" hidden="1" customHeight="1" x14ac:dyDescent="0.45">
      <c r="A410" s="1652">
        <f t="shared" si="6"/>
        <v>389</v>
      </c>
      <c r="B410" s="1361"/>
      <c r="C410" s="1650"/>
      <c r="D410" s="1648"/>
      <c r="E410" s="1648"/>
      <c r="F410" s="1648"/>
      <c r="G410" s="1648"/>
      <c r="H410" s="1648"/>
      <c r="I410" s="1648"/>
      <c r="J410" s="1648"/>
      <c r="K410" s="1648"/>
      <c r="L410" s="1648"/>
      <c r="M410" s="1648"/>
      <c r="N410" s="1648"/>
      <c r="O410" s="1649"/>
      <c r="P410" s="308"/>
      <c r="Q410" s="307"/>
      <c r="R410" s="1650"/>
      <c r="S410" s="1648"/>
      <c r="T410" s="1648"/>
      <c r="U410" s="1648"/>
      <c r="V410" s="1648"/>
      <c r="W410" s="1648"/>
      <c r="X410" s="1648"/>
      <c r="Y410" s="1648"/>
      <c r="Z410" s="1648"/>
      <c r="AA410" s="1648"/>
      <c r="AB410" s="1648"/>
      <c r="AC410" s="1648"/>
      <c r="AD410" s="1648"/>
      <c r="AE410" s="1648"/>
      <c r="AF410" s="1648"/>
      <c r="AG410" s="1648"/>
      <c r="AH410" s="1648"/>
      <c r="AI410" s="1648"/>
      <c r="AJ410" s="1651"/>
      <c r="AK410" s="1579"/>
      <c r="AL410" s="1580"/>
      <c r="AM410" s="1580"/>
      <c r="AN410" s="1580"/>
      <c r="AO410" s="1581"/>
      <c r="AP410" s="1582"/>
      <c r="AQ410" s="1580"/>
      <c r="AR410" s="1580"/>
      <c r="AS410" s="1580"/>
      <c r="AT410" s="1583"/>
      <c r="AU410" s="1584"/>
      <c r="AV410" s="1585"/>
      <c r="AW410" s="1586"/>
    </row>
    <row r="411" spans="1:49" ht="25.05" hidden="1" customHeight="1" x14ac:dyDescent="0.45">
      <c r="A411" s="1652">
        <f t="shared" si="6"/>
        <v>390</v>
      </c>
      <c r="B411" s="1361"/>
      <c r="C411" s="1650"/>
      <c r="D411" s="1648"/>
      <c r="E411" s="1648"/>
      <c r="F411" s="1648"/>
      <c r="G411" s="1648"/>
      <c r="H411" s="1648"/>
      <c r="I411" s="1648"/>
      <c r="J411" s="1648"/>
      <c r="K411" s="1648"/>
      <c r="L411" s="1648"/>
      <c r="M411" s="1648"/>
      <c r="N411" s="1648"/>
      <c r="O411" s="1649"/>
      <c r="P411" s="308"/>
      <c r="Q411" s="307"/>
      <c r="R411" s="1650"/>
      <c r="S411" s="1648"/>
      <c r="T411" s="1648"/>
      <c r="U411" s="1648"/>
      <c r="V411" s="1648"/>
      <c r="W411" s="1648"/>
      <c r="X411" s="1648"/>
      <c r="Y411" s="1648"/>
      <c r="Z411" s="1648"/>
      <c r="AA411" s="1648"/>
      <c r="AB411" s="1648"/>
      <c r="AC411" s="1648"/>
      <c r="AD411" s="1648"/>
      <c r="AE411" s="1648"/>
      <c r="AF411" s="1648"/>
      <c r="AG411" s="1648"/>
      <c r="AH411" s="1648"/>
      <c r="AI411" s="1648"/>
      <c r="AJ411" s="1651"/>
      <c r="AK411" s="1579"/>
      <c r="AL411" s="1580"/>
      <c r="AM411" s="1580"/>
      <c r="AN411" s="1580"/>
      <c r="AO411" s="1581"/>
      <c r="AP411" s="1582"/>
      <c r="AQ411" s="1580"/>
      <c r="AR411" s="1580"/>
      <c r="AS411" s="1580"/>
      <c r="AT411" s="1583"/>
      <c r="AU411" s="1584"/>
      <c r="AV411" s="1585"/>
      <c r="AW411" s="1586"/>
    </row>
    <row r="412" spans="1:49" ht="25.05" hidden="1" customHeight="1" x14ac:dyDescent="0.45">
      <c r="A412" s="1652">
        <f t="shared" si="6"/>
        <v>391</v>
      </c>
      <c r="B412" s="1361"/>
      <c r="C412" s="1650"/>
      <c r="D412" s="1648"/>
      <c r="E412" s="1648"/>
      <c r="F412" s="1648"/>
      <c r="G412" s="1648"/>
      <c r="H412" s="1648"/>
      <c r="I412" s="1648"/>
      <c r="J412" s="1648"/>
      <c r="K412" s="1648"/>
      <c r="L412" s="1648"/>
      <c r="M412" s="1648"/>
      <c r="N412" s="1648"/>
      <c r="O412" s="1649"/>
      <c r="P412" s="308"/>
      <c r="Q412" s="307"/>
      <c r="R412" s="1650"/>
      <c r="S412" s="1648"/>
      <c r="T412" s="1648"/>
      <c r="U412" s="1648"/>
      <c r="V412" s="1648"/>
      <c r="W412" s="1648"/>
      <c r="X412" s="1648"/>
      <c r="Y412" s="1648"/>
      <c r="Z412" s="1648"/>
      <c r="AA412" s="1648"/>
      <c r="AB412" s="1648"/>
      <c r="AC412" s="1648"/>
      <c r="AD412" s="1648"/>
      <c r="AE412" s="1648"/>
      <c r="AF412" s="1648"/>
      <c r="AG412" s="1648"/>
      <c r="AH412" s="1648"/>
      <c r="AI412" s="1648"/>
      <c r="AJ412" s="1651"/>
      <c r="AK412" s="1579"/>
      <c r="AL412" s="1580"/>
      <c r="AM412" s="1580"/>
      <c r="AN412" s="1580"/>
      <c r="AO412" s="1581"/>
      <c r="AP412" s="1582"/>
      <c r="AQ412" s="1580"/>
      <c r="AR412" s="1580"/>
      <c r="AS412" s="1580"/>
      <c r="AT412" s="1583"/>
      <c r="AU412" s="1584"/>
      <c r="AV412" s="1585"/>
      <c r="AW412" s="1586"/>
    </row>
    <row r="413" spans="1:49" ht="25.05" hidden="1" customHeight="1" x14ac:dyDescent="0.45">
      <c r="A413" s="1652">
        <f t="shared" si="6"/>
        <v>392</v>
      </c>
      <c r="B413" s="1361"/>
      <c r="C413" s="1650"/>
      <c r="D413" s="1648"/>
      <c r="E413" s="1648"/>
      <c r="F413" s="1648"/>
      <c r="G413" s="1648"/>
      <c r="H413" s="1648"/>
      <c r="I413" s="1648"/>
      <c r="J413" s="1648"/>
      <c r="K413" s="1648"/>
      <c r="L413" s="1648"/>
      <c r="M413" s="1648"/>
      <c r="N413" s="1648"/>
      <c r="O413" s="1649"/>
      <c r="P413" s="308"/>
      <c r="Q413" s="307"/>
      <c r="R413" s="1650"/>
      <c r="S413" s="1648"/>
      <c r="T413" s="1648"/>
      <c r="U413" s="1648"/>
      <c r="V413" s="1648"/>
      <c r="W413" s="1648"/>
      <c r="X413" s="1648"/>
      <c r="Y413" s="1648"/>
      <c r="Z413" s="1648"/>
      <c r="AA413" s="1648"/>
      <c r="AB413" s="1648"/>
      <c r="AC413" s="1648"/>
      <c r="AD413" s="1648"/>
      <c r="AE413" s="1648"/>
      <c r="AF413" s="1648"/>
      <c r="AG413" s="1648"/>
      <c r="AH413" s="1648"/>
      <c r="AI413" s="1648"/>
      <c r="AJ413" s="1651"/>
      <c r="AK413" s="1579"/>
      <c r="AL413" s="1580"/>
      <c r="AM413" s="1580"/>
      <c r="AN413" s="1580"/>
      <c r="AO413" s="1581"/>
      <c r="AP413" s="1582"/>
      <c r="AQ413" s="1580"/>
      <c r="AR413" s="1580"/>
      <c r="AS413" s="1580"/>
      <c r="AT413" s="1583"/>
      <c r="AU413" s="1584"/>
      <c r="AV413" s="1585"/>
      <c r="AW413" s="1586"/>
    </row>
    <row r="414" spans="1:49" ht="25.05" hidden="1" customHeight="1" x14ac:dyDescent="0.45">
      <c r="A414" s="1652">
        <f t="shared" si="6"/>
        <v>393</v>
      </c>
      <c r="B414" s="1361"/>
      <c r="C414" s="1650"/>
      <c r="D414" s="1648"/>
      <c r="E414" s="1648"/>
      <c r="F414" s="1648"/>
      <c r="G414" s="1648"/>
      <c r="H414" s="1648"/>
      <c r="I414" s="1648"/>
      <c r="J414" s="1648"/>
      <c r="K414" s="1648"/>
      <c r="L414" s="1648"/>
      <c r="M414" s="1648"/>
      <c r="N414" s="1648"/>
      <c r="O414" s="1649"/>
      <c r="P414" s="308"/>
      <c r="Q414" s="307"/>
      <c r="R414" s="1650"/>
      <c r="S414" s="1648"/>
      <c r="T414" s="1648"/>
      <c r="U414" s="1648"/>
      <c r="V414" s="1648"/>
      <c r="W414" s="1648"/>
      <c r="X414" s="1648"/>
      <c r="Y414" s="1648"/>
      <c r="Z414" s="1648"/>
      <c r="AA414" s="1648"/>
      <c r="AB414" s="1648"/>
      <c r="AC414" s="1648"/>
      <c r="AD414" s="1648"/>
      <c r="AE414" s="1648"/>
      <c r="AF414" s="1648"/>
      <c r="AG414" s="1648"/>
      <c r="AH414" s="1648"/>
      <c r="AI414" s="1648"/>
      <c r="AJ414" s="1651"/>
      <c r="AK414" s="1579"/>
      <c r="AL414" s="1580"/>
      <c r="AM414" s="1580"/>
      <c r="AN414" s="1580"/>
      <c r="AO414" s="1581"/>
      <c r="AP414" s="1582"/>
      <c r="AQ414" s="1580"/>
      <c r="AR414" s="1580"/>
      <c r="AS414" s="1580"/>
      <c r="AT414" s="1583"/>
      <c r="AU414" s="1584"/>
      <c r="AV414" s="1585"/>
      <c r="AW414" s="1586"/>
    </row>
    <row r="415" spans="1:49" ht="25.05" hidden="1" customHeight="1" x14ac:dyDescent="0.45">
      <c r="A415" s="1652">
        <f t="shared" si="6"/>
        <v>394</v>
      </c>
      <c r="B415" s="1361"/>
      <c r="C415" s="1650"/>
      <c r="D415" s="1648"/>
      <c r="E415" s="1648"/>
      <c r="F415" s="1648"/>
      <c r="G415" s="1648"/>
      <c r="H415" s="1648"/>
      <c r="I415" s="1648"/>
      <c r="J415" s="1648"/>
      <c r="K415" s="1648"/>
      <c r="L415" s="1648"/>
      <c r="M415" s="1648"/>
      <c r="N415" s="1648"/>
      <c r="O415" s="1649"/>
      <c r="P415" s="308"/>
      <c r="Q415" s="307"/>
      <c r="R415" s="1650"/>
      <c r="S415" s="1648"/>
      <c r="T415" s="1648"/>
      <c r="U415" s="1648"/>
      <c r="V415" s="1648"/>
      <c r="W415" s="1648"/>
      <c r="X415" s="1648"/>
      <c r="Y415" s="1648"/>
      <c r="Z415" s="1648"/>
      <c r="AA415" s="1648"/>
      <c r="AB415" s="1648"/>
      <c r="AC415" s="1648"/>
      <c r="AD415" s="1648"/>
      <c r="AE415" s="1648"/>
      <c r="AF415" s="1648"/>
      <c r="AG415" s="1648"/>
      <c r="AH415" s="1648"/>
      <c r="AI415" s="1648"/>
      <c r="AJ415" s="1651"/>
      <c r="AK415" s="1579"/>
      <c r="AL415" s="1580"/>
      <c r="AM415" s="1580"/>
      <c r="AN415" s="1580"/>
      <c r="AO415" s="1581"/>
      <c r="AP415" s="1582"/>
      <c r="AQ415" s="1580"/>
      <c r="AR415" s="1580"/>
      <c r="AS415" s="1580"/>
      <c r="AT415" s="1583"/>
      <c r="AU415" s="1584"/>
      <c r="AV415" s="1585"/>
      <c r="AW415" s="1586"/>
    </row>
    <row r="416" spans="1:49" ht="25.05" hidden="1" customHeight="1" x14ac:dyDescent="0.45">
      <c r="A416" s="1652">
        <f t="shared" si="6"/>
        <v>395</v>
      </c>
      <c r="B416" s="1361"/>
      <c r="C416" s="1650"/>
      <c r="D416" s="1648"/>
      <c r="E416" s="1648"/>
      <c r="F416" s="1648"/>
      <c r="G416" s="1648"/>
      <c r="H416" s="1648"/>
      <c r="I416" s="1648"/>
      <c r="J416" s="1648"/>
      <c r="K416" s="1648"/>
      <c r="L416" s="1648"/>
      <c r="M416" s="1648"/>
      <c r="N416" s="1648"/>
      <c r="O416" s="1649"/>
      <c r="P416" s="308"/>
      <c r="Q416" s="307"/>
      <c r="R416" s="1650"/>
      <c r="S416" s="1648"/>
      <c r="T416" s="1648"/>
      <c r="U416" s="1648"/>
      <c r="V416" s="1648"/>
      <c r="W416" s="1648"/>
      <c r="X416" s="1648"/>
      <c r="Y416" s="1648"/>
      <c r="Z416" s="1648"/>
      <c r="AA416" s="1648"/>
      <c r="AB416" s="1648"/>
      <c r="AC416" s="1648"/>
      <c r="AD416" s="1648"/>
      <c r="AE416" s="1648"/>
      <c r="AF416" s="1648"/>
      <c r="AG416" s="1648"/>
      <c r="AH416" s="1648"/>
      <c r="AI416" s="1648"/>
      <c r="AJ416" s="1651"/>
      <c r="AK416" s="1579"/>
      <c r="AL416" s="1580"/>
      <c r="AM416" s="1580"/>
      <c r="AN416" s="1580"/>
      <c r="AO416" s="1581"/>
      <c r="AP416" s="1582"/>
      <c r="AQ416" s="1580"/>
      <c r="AR416" s="1580"/>
      <c r="AS416" s="1580"/>
      <c r="AT416" s="1583"/>
      <c r="AU416" s="1584"/>
      <c r="AV416" s="1585"/>
      <c r="AW416" s="1586"/>
    </row>
    <row r="417" spans="1:49" ht="25.05" hidden="1" customHeight="1" x14ac:dyDescent="0.45">
      <c r="A417" s="1652">
        <f t="shared" si="6"/>
        <v>396</v>
      </c>
      <c r="B417" s="1361"/>
      <c r="C417" s="1650"/>
      <c r="D417" s="1648"/>
      <c r="E417" s="1648"/>
      <c r="F417" s="1648"/>
      <c r="G417" s="1648"/>
      <c r="H417" s="1648"/>
      <c r="I417" s="1648"/>
      <c r="J417" s="1648"/>
      <c r="K417" s="1648"/>
      <c r="L417" s="1648"/>
      <c r="M417" s="1648"/>
      <c r="N417" s="1648"/>
      <c r="O417" s="1649"/>
      <c r="P417" s="308"/>
      <c r="Q417" s="307"/>
      <c r="R417" s="1650"/>
      <c r="S417" s="1648"/>
      <c r="T417" s="1648"/>
      <c r="U417" s="1648"/>
      <c r="V417" s="1648"/>
      <c r="W417" s="1648"/>
      <c r="X417" s="1648"/>
      <c r="Y417" s="1648"/>
      <c r="Z417" s="1648"/>
      <c r="AA417" s="1648"/>
      <c r="AB417" s="1648"/>
      <c r="AC417" s="1648"/>
      <c r="AD417" s="1648"/>
      <c r="AE417" s="1648"/>
      <c r="AF417" s="1648"/>
      <c r="AG417" s="1648"/>
      <c r="AH417" s="1648"/>
      <c r="AI417" s="1648"/>
      <c r="AJ417" s="1651"/>
      <c r="AK417" s="1579"/>
      <c r="AL417" s="1580"/>
      <c r="AM417" s="1580"/>
      <c r="AN417" s="1580"/>
      <c r="AO417" s="1581"/>
      <c r="AP417" s="1582"/>
      <c r="AQ417" s="1580"/>
      <c r="AR417" s="1580"/>
      <c r="AS417" s="1580"/>
      <c r="AT417" s="1583"/>
      <c r="AU417" s="1584"/>
      <c r="AV417" s="1585"/>
      <c r="AW417" s="1586"/>
    </row>
    <row r="418" spans="1:49" ht="25.05" hidden="1" customHeight="1" x14ac:dyDescent="0.45">
      <c r="A418" s="1652">
        <f t="shared" si="6"/>
        <v>397</v>
      </c>
      <c r="B418" s="1361"/>
      <c r="C418" s="1650"/>
      <c r="D418" s="1648"/>
      <c r="E418" s="1648"/>
      <c r="F418" s="1648"/>
      <c r="G418" s="1648"/>
      <c r="H418" s="1648"/>
      <c r="I418" s="1648"/>
      <c r="J418" s="1648"/>
      <c r="K418" s="1648"/>
      <c r="L418" s="1648"/>
      <c r="M418" s="1648"/>
      <c r="N418" s="1648"/>
      <c r="O418" s="1649"/>
      <c r="P418" s="308"/>
      <c r="Q418" s="307"/>
      <c r="R418" s="1650"/>
      <c r="S418" s="1648"/>
      <c r="T418" s="1648"/>
      <c r="U418" s="1648"/>
      <c r="V418" s="1648"/>
      <c r="W418" s="1648"/>
      <c r="X418" s="1648"/>
      <c r="Y418" s="1648"/>
      <c r="Z418" s="1648"/>
      <c r="AA418" s="1648"/>
      <c r="AB418" s="1648"/>
      <c r="AC418" s="1648"/>
      <c r="AD418" s="1648"/>
      <c r="AE418" s="1648"/>
      <c r="AF418" s="1648"/>
      <c r="AG418" s="1648"/>
      <c r="AH418" s="1648"/>
      <c r="AI418" s="1648"/>
      <c r="AJ418" s="1651"/>
      <c r="AK418" s="1579"/>
      <c r="AL418" s="1580"/>
      <c r="AM418" s="1580"/>
      <c r="AN418" s="1580"/>
      <c r="AO418" s="1581"/>
      <c r="AP418" s="1582"/>
      <c r="AQ418" s="1580"/>
      <c r="AR418" s="1580"/>
      <c r="AS418" s="1580"/>
      <c r="AT418" s="1583"/>
      <c r="AU418" s="1584"/>
      <c r="AV418" s="1585"/>
      <c r="AW418" s="1586"/>
    </row>
    <row r="419" spans="1:49" ht="25.05" hidden="1" customHeight="1" x14ac:dyDescent="0.45">
      <c r="A419" s="1652">
        <f t="shared" si="6"/>
        <v>398</v>
      </c>
      <c r="B419" s="1361"/>
      <c r="C419" s="1650"/>
      <c r="D419" s="1648"/>
      <c r="E419" s="1648"/>
      <c r="F419" s="1648"/>
      <c r="G419" s="1648"/>
      <c r="H419" s="1648"/>
      <c r="I419" s="1648"/>
      <c r="J419" s="1648"/>
      <c r="K419" s="1648"/>
      <c r="L419" s="1648"/>
      <c r="M419" s="1648"/>
      <c r="N419" s="1648"/>
      <c r="O419" s="1649"/>
      <c r="P419" s="308"/>
      <c r="Q419" s="307"/>
      <c r="R419" s="1650"/>
      <c r="S419" s="1648"/>
      <c r="T419" s="1648"/>
      <c r="U419" s="1648"/>
      <c r="V419" s="1648"/>
      <c r="W419" s="1648"/>
      <c r="X419" s="1648"/>
      <c r="Y419" s="1648"/>
      <c r="Z419" s="1648"/>
      <c r="AA419" s="1648"/>
      <c r="AB419" s="1648"/>
      <c r="AC419" s="1648"/>
      <c r="AD419" s="1648"/>
      <c r="AE419" s="1648"/>
      <c r="AF419" s="1648"/>
      <c r="AG419" s="1648"/>
      <c r="AH419" s="1648"/>
      <c r="AI419" s="1648"/>
      <c r="AJ419" s="1651"/>
      <c r="AK419" s="1579"/>
      <c r="AL419" s="1580"/>
      <c r="AM419" s="1580"/>
      <c r="AN419" s="1580"/>
      <c r="AO419" s="1581"/>
      <c r="AP419" s="1582"/>
      <c r="AQ419" s="1580"/>
      <c r="AR419" s="1580"/>
      <c r="AS419" s="1580"/>
      <c r="AT419" s="1583"/>
      <c r="AU419" s="1584"/>
      <c r="AV419" s="1585"/>
      <c r="AW419" s="1586"/>
    </row>
    <row r="420" spans="1:49" ht="25.05" hidden="1" customHeight="1" x14ac:dyDescent="0.45">
      <c r="A420" s="1652">
        <f t="shared" si="6"/>
        <v>399</v>
      </c>
      <c r="B420" s="1361"/>
      <c r="C420" s="1650"/>
      <c r="D420" s="1648"/>
      <c r="E420" s="1648"/>
      <c r="F420" s="1648"/>
      <c r="G420" s="1648"/>
      <c r="H420" s="1648"/>
      <c r="I420" s="1648"/>
      <c r="J420" s="1648"/>
      <c r="K420" s="1648"/>
      <c r="L420" s="1648"/>
      <c r="M420" s="1648"/>
      <c r="N420" s="1648"/>
      <c r="O420" s="1649"/>
      <c r="P420" s="308"/>
      <c r="Q420" s="307"/>
      <c r="R420" s="1650"/>
      <c r="S420" s="1648"/>
      <c r="T420" s="1648"/>
      <c r="U420" s="1648"/>
      <c r="V420" s="1648"/>
      <c r="W420" s="1648"/>
      <c r="X420" s="1648"/>
      <c r="Y420" s="1648"/>
      <c r="Z420" s="1648"/>
      <c r="AA420" s="1648"/>
      <c r="AB420" s="1648"/>
      <c r="AC420" s="1648"/>
      <c r="AD420" s="1648"/>
      <c r="AE420" s="1648"/>
      <c r="AF420" s="1648"/>
      <c r="AG420" s="1648"/>
      <c r="AH420" s="1648"/>
      <c r="AI420" s="1648"/>
      <c r="AJ420" s="1651"/>
      <c r="AK420" s="1579"/>
      <c r="AL420" s="1580"/>
      <c r="AM420" s="1580"/>
      <c r="AN420" s="1580"/>
      <c r="AO420" s="1581"/>
      <c r="AP420" s="1582"/>
      <c r="AQ420" s="1580"/>
      <c r="AR420" s="1580"/>
      <c r="AS420" s="1580"/>
      <c r="AT420" s="1583"/>
      <c r="AU420" s="1584"/>
      <c r="AV420" s="1585"/>
      <c r="AW420" s="1586"/>
    </row>
    <row r="421" spans="1:49" ht="25.05" hidden="1" customHeight="1" x14ac:dyDescent="0.45">
      <c r="A421" s="1652">
        <f t="shared" si="6"/>
        <v>400</v>
      </c>
      <c r="B421" s="1361"/>
      <c r="C421" s="1650"/>
      <c r="D421" s="1648"/>
      <c r="E421" s="1648"/>
      <c r="F421" s="1648"/>
      <c r="G421" s="1648"/>
      <c r="H421" s="1648"/>
      <c r="I421" s="1648"/>
      <c r="J421" s="1648"/>
      <c r="K421" s="1648"/>
      <c r="L421" s="1648"/>
      <c r="M421" s="1648"/>
      <c r="N421" s="1648"/>
      <c r="O421" s="1649"/>
      <c r="P421" s="308"/>
      <c r="Q421" s="307"/>
      <c r="R421" s="1650"/>
      <c r="S421" s="1648"/>
      <c r="T421" s="1648"/>
      <c r="U421" s="1648"/>
      <c r="V421" s="1648"/>
      <c r="W421" s="1648"/>
      <c r="X421" s="1648"/>
      <c r="Y421" s="1648"/>
      <c r="Z421" s="1648"/>
      <c r="AA421" s="1648"/>
      <c r="AB421" s="1648"/>
      <c r="AC421" s="1648"/>
      <c r="AD421" s="1648"/>
      <c r="AE421" s="1648"/>
      <c r="AF421" s="1648"/>
      <c r="AG421" s="1648"/>
      <c r="AH421" s="1648"/>
      <c r="AI421" s="1648"/>
      <c r="AJ421" s="1651"/>
      <c r="AK421" s="1579"/>
      <c r="AL421" s="1580"/>
      <c r="AM421" s="1580"/>
      <c r="AN421" s="1580"/>
      <c r="AO421" s="1581"/>
      <c r="AP421" s="1582"/>
      <c r="AQ421" s="1580"/>
      <c r="AR421" s="1580"/>
      <c r="AS421" s="1580"/>
      <c r="AT421" s="1583"/>
      <c r="AU421" s="1584"/>
      <c r="AV421" s="1585"/>
      <c r="AW421" s="1586"/>
    </row>
    <row r="422" spans="1:49" ht="25.05" hidden="1" customHeight="1" x14ac:dyDescent="0.45">
      <c r="A422" s="1652">
        <f t="shared" si="6"/>
        <v>401</v>
      </c>
      <c r="B422" s="1361"/>
      <c r="C422" s="1650"/>
      <c r="D422" s="1648"/>
      <c r="E422" s="1648"/>
      <c r="F422" s="1648"/>
      <c r="G422" s="1648"/>
      <c r="H422" s="1648"/>
      <c r="I422" s="1648"/>
      <c r="J422" s="1648"/>
      <c r="K422" s="1648"/>
      <c r="L422" s="1648"/>
      <c r="M422" s="1648"/>
      <c r="N422" s="1648"/>
      <c r="O422" s="1649"/>
      <c r="P422" s="308"/>
      <c r="Q422" s="307"/>
      <c r="R422" s="1650"/>
      <c r="S422" s="1648"/>
      <c r="T422" s="1648"/>
      <c r="U422" s="1648"/>
      <c r="V422" s="1648"/>
      <c r="W422" s="1648"/>
      <c r="X422" s="1648"/>
      <c r="Y422" s="1648"/>
      <c r="Z422" s="1648"/>
      <c r="AA422" s="1648"/>
      <c r="AB422" s="1648"/>
      <c r="AC422" s="1648"/>
      <c r="AD422" s="1648"/>
      <c r="AE422" s="1648"/>
      <c r="AF422" s="1648"/>
      <c r="AG422" s="1648"/>
      <c r="AH422" s="1648"/>
      <c r="AI422" s="1648"/>
      <c r="AJ422" s="1651"/>
      <c r="AK422" s="1579"/>
      <c r="AL422" s="1580"/>
      <c r="AM422" s="1580"/>
      <c r="AN422" s="1580"/>
      <c r="AO422" s="1581"/>
      <c r="AP422" s="1582"/>
      <c r="AQ422" s="1580"/>
      <c r="AR422" s="1580"/>
      <c r="AS422" s="1580"/>
      <c r="AT422" s="1583"/>
      <c r="AU422" s="1584"/>
      <c r="AV422" s="1585"/>
      <c r="AW422" s="1586"/>
    </row>
    <row r="423" spans="1:49" ht="25.05" hidden="1" customHeight="1" x14ac:dyDescent="0.45">
      <c r="A423" s="1652">
        <f t="shared" si="6"/>
        <v>402</v>
      </c>
      <c r="B423" s="1361"/>
      <c r="C423" s="1650"/>
      <c r="D423" s="1648"/>
      <c r="E423" s="1648"/>
      <c r="F423" s="1648"/>
      <c r="G423" s="1648"/>
      <c r="H423" s="1648"/>
      <c r="I423" s="1648"/>
      <c r="J423" s="1648"/>
      <c r="K423" s="1648"/>
      <c r="L423" s="1648"/>
      <c r="M423" s="1648"/>
      <c r="N423" s="1648"/>
      <c r="O423" s="1649"/>
      <c r="P423" s="308"/>
      <c r="Q423" s="307"/>
      <c r="R423" s="1650"/>
      <c r="S423" s="1648"/>
      <c r="T423" s="1648"/>
      <c r="U423" s="1648"/>
      <c r="V423" s="1648"/>
      <c r="W423" s="1648"/>
      <c r="X423" s="1648"/>
      <c r="Y423" s="1648"/>
      <c r="Z423" s="1648"/>
      <c r="AA423" s="1648"/>
      <c r="AB423" s="1648"/>
      <c r="AC423" s="1648"/>
      <c r="AD423" s="1648"/>
      <c r="AE423" s="1648"/>
      <c r="AF423" s="1648"/>
      <c r="AG423" s="1648"/>
      <c r="AH423" s="1648"/>
      <c r="AI423" s="1648"/>
      <c r="AJ423" s="1651"/>
      <c r="AK423" s="1579"/>
      <c r="AL423" s="1580"/>
      <c r="AM423" s="1580"/>
      <c r="AN423" s="1580"/>
      <c r="AO423" s="1581"/>
      <c r="AP423" s="1582"/>
      <c r="AQ423" s="1580"/>
      <c r="AR423" s="1580"/>
      <c r="AS423" s="1580"/>
      <c r="AT423" s="1583"/>
      <c r="AU423" s="1584"/>
      <c r="AV423" s="1585"/>
      <c r="AW423" s="1586"/>
    </row>
    <row r="424" spans="1:49" ht="25.05" hidden="1" customHeight="1" x14ac:dyDescent="0.45">
      <c r="A424" s="1652">
        <f t="shared" si="6"/>
        <v>403</v>
      </c>
      <c r="B424" s="1361"/>
      <c r="C424" s="1650"/>
      <c r="D424" s="1648"/>
      <c r="E424" s="1648"/>
      <c r="F424" s="1648"/>
      <c r="G424" s="1648"/>
      <c r="H424" s="1648"/>
      <c r="I424" s="1648"/>
      <c r="J424" s="1648"/>
      <c r="K424" s="1648"/>
      <c r="L424" s="1648"/>
      <c r="M424" s="1648"/>
      <c r="N424" s="1648"/>
      <c r="O424" s="1649"/>
      <c r="P424" s="308"/>
      <c r="Q424" s="307"/>
      <c r="R424" s="1650"/>
      <c r="S424" s="1648"/>
      <c r="T424" s="1648"/>
      <c r="U424" s="1648"/>
      <c r="V424" s="1648"/>
      <c r="W424" s="1648"/>
      <c r="X424" s="1648"/>
      <c r="Y424" s="1648"/>
      <c r="Z424" s="1648"/>
      <c r="AA424" s="1648"/>
      <c r="AB424" s="1648"/>
      <c r="AC424" s="1648"/>
      <c r="AD424" s="1648"/>
      <c r="AE424" s="1648"/>
      <c r="AF424" s="1648"/>
      <c r="AG424" s="1648"/>
      <c r="AH424" s="1648"/>
      <c r="AI424" s="1648"/>
      <c r="AJ424" s="1651"/>
      <c r="AK424" s="1579"/>
      <c r="AL424" s="1580"/>
      <c r="AM424" s="1580"/>
      <c r="AN424" s="1580"/>
      <c r="AO424" s="1581"/>
      <c r="AP424" s="1582"/>
      <c r="AQ424" s="1580"/>
      <c r="AR424" s="1580"/>
      <c r="AS424" s="1580"/>
      <c r="AT424" s="1583"/>
      <c r="AU424" s="1584"/>
      <c r="AV424" s="1585"/>
      <c r="AW424" s="1586"/>
    </row>
    <row r="425" spans="1:49" ht="25.05" hidden="1" customHeight="1" x14ac:dyDescent="0.45">
      <c r="A425" s="1652">
        <f t="shared" si="6"/>
        <v>404</v>
      </c>
      <c r="B425" s="1361"/>
      <c r="C425" s="1650"/>
      <c r="D425" s="1648"/>
      <c r="E425" s="1648"/>
      <c r="F425" s="1648"/>
      <c r="G425" s="1648"/>
      <c r="H425" s="1648"/>
      <c r="I425" s="1648"/>
      <c r="J425" s="1648"/>
      <c r="K425" s="1648"/>
      <c r="L425" s="1648"/>
      <c r="M425" s="1648"/>
      <c r="N425" s="1648"/>
      <c r="O425" s="1649"/>
      <c r="P425" s="308"/>
      <c r="Q425" s="307"/>
      <c r="R425" s="1650"/>
      <c r="S425" s="1648"/>
      <c r="T425" s="1648"/>
      <c r="U425" s="1648"/>
      <c r="V425" s="1648"/>
      <c r="W425" s="1648"/>
      <c r="X425" s="1648"/>
      <c r="Y425" s="1648"/>
      <c r="Z425" s="1648"/>
      <c r="AA425" s="1648"/>
      <c r="AB425" s="1648"/>
      <c r="AC425" s="1648"/>
      <c r="AD425" s="1648"/>
      <c r="AE425" s="1648"/>
      <c r="AF425" s="1648"/>
      <c r="AG425" s="1648"/>
      <c r="AH425" s="1648"/>
      <c r="AI425" s="1648"/>
      <c r="AJ425" s="1651"/>
      <c r="AK425" s="1579"/>
      <c r="AL425" s="1580"/>
      <c r="AM425" s="1580"/>
      <c r="AN425" s="1580"/>
      <c r="AO425" s="1581"/>
      <c r="AP425" s="1582"/>
      <c r="AQ425" s="1580"/>
      <c r="AR425" s="1580"/>
      <c r="AS425" s="1580"/>
      <c r="AT425" s="1583"/>
      <c r="AU425" s="1584"/>
      <c r="AV425" s="1585"/>
      <c r="AW425" s="1586"/>
    </row>
    <row r="426" spans="1:49" ht="25.05" hidden="1" customHeight="1" x14ac:dyDescent="0.45">
      <c r="A426" s="1652">
        <f t="shared" si="6"/>
        <v>405</v>
      </c>
      <c r="B426" s="1361"/>
      <c r="C426" s="1650"/>
      <c r="D426" s="1648"/>
      <c r="E426" s="1648"/>
      <c r="F426" s="1648"/>
      <c r="G426" s="1648"/>
      <c r="H426" s="1648"/>
      <c r="I426" s="1648"/>
      <c r="J426" s="1648"/>
      <c r="K426" s="1648"/>
      <c r="L426" s="1648"/>
      <c r="M426" s="1648"/>
      <c r="N426" s="1648"/>
      <c r="O426" s="1649"/>
      <c r="P426" s="308"/>
      <c r="Q426" s="307"/>
      <c r="R426" s="1650"/>
      <c r="S426" s="1648"/>
      <c r="T426" s="1648"/>
      <c r="U426" s="1648"/>
      <c r="V426" s="1648"/>
      <c r="W426" s="1648"/>
      <c r="X426" s="1648"/>
      <c r="Y426" s="1648"/>
      <c r="Z426" s="1648"/>
      <c r="AA426" s="1648"/>
      <c r="AB426" s="1648"/>
      <c r="AC426" s="1648"/>
      <c r="AD426" s="1648"/>
      <c r="AE426" s="1648"/>
      <c r="AF426" s="1648"/>
      <c r="AG426" s="1648"/>
      <c r="AH426" s="1648"/>
      <c r="AI426" s="1648"/>
      <c r="AJ426" s="1651"/>
      <c r="AK426" s="1579"/>
      <c r="AL426" s="1580"/>
      <c r="AM426" s="1580"/>
      <c r="AN426" s="1580"/>
      <c r="AO426" s="1581"/>
      <c r="AP426" s="1582"/>
      <c r="AQ426" s="1580"/>
      <c r="AR426" s="1580"/>
      <c r="AS426" s="1580"/>
      <c r="AT426" s="1583"/>
      <c r="AU426" s="1584"/>
      <c r="AV426" s="1585"/>
      <c r="AW426" s="1586"/>
    </row>
    <row r="427" spans="1:49" ht="25.05" hidden="1" customHeight="1" x14ac:dyDescent="0.45">
      <c r="A427" s="1652">
        <f t="shared" si="6"/>
        <v>406</v>
      </c>
      <c r="B427" s="1361"/>
      <c r="C427" s="1650"/>
      <c r="D427" s="1648"/>
      <c r="E427" s="1648"/>
      <c r="F427" s="1648"/>
      <c r="G427" s="1648"/>
      <c r="H427" s="1648"/>
      <c r="I427" s="1648"/>
      <c r="J427" s="1648"/>
      <c r="K427" s="1648"/>
      <c r="L427" s="1648"/>
      <c r="M427" s="1648"/>
      <c r="N427" s="1648"/>
      <c r="O427" s="1649"/>
      <c r="P427" s="308"/>
      <c r="Q427" s="307"/>
      <c r="R427" s="1650"/>
      <c r="S427" s="1648"/>
      <c r="T427" s="1648"/>
      <c r="U427" s="1648"/>
      <c r="V427" s="1648"/>
      <c r="W427" s="1648"/>
      <c r="X427" s="1648"/>
      <c r="Y427" s="1648"/>
      <c r="Z427" s="1648"/>
      <c r="AA427" s="1648"/>
      <c r="AB427" s="1648"/>
      <c r="AC427" s="1648"/>
      <c r="AD427" s="1648"/>
      <c r="AE427" s="1648"/>
      <c r="AF427" s="1648"/>
      <c r="AG427" s="1648"/>
      <c r="AH427" s="1648"/>
      <c r="AI427" s="1648"/>
      <c r="AJ427" s="1651"/>
      <c r="AK427" s="1579"/>
      <c r="AL427" s="1580"/>
      <c r="AM427" s="1580"/>
      <c r="AN427" s="1580"/>
      <c r="AO427" s="1581"/>
      <c r="AP427" s="1582"/>
      <c r="AQ427" s="1580"/>
      <c r="AR427" s="1580"/>
      <c r="AS427" s="1580"/>
      <c r="AT427" s="1583"/>
      <c r="AU427" s="1584"/>
      <c r="AV427" s="1585"/>
      <c r="AW427" s="1586"/>
    </row>
    <row r="428" spans="1:49" ht="25.05" hidden="1" customHeight="1" x14ac:dyDescent="0.45">
      <c r="A428" s="1652">
        <f t="shared" si="6"/>
        <v>407</v>
      </c>
      <c r="B428" s="1361"/>
      <c r="C428" s="1650"/>
      <c r="D428" s="1648"/>
      <c r="E428" s="1648"/>
      <c r="F428" s="1648"/>
      <c r="G428" s="1648"/>
      <c r="H428" s="1648"/>
      <c r="I428" s="1648"/>
      <c r="J428" s="1648"/>
      <c r="K428" s="1648"/>
      <c r="L428" s="1648"/>
      <c r="M428" s="1648"/>
      <c r="N428" s="1648"/>
      <c r="O428" s="1649"/>
      <c r="P428" s="308"/>
      <c r="Q428" s="307"/>
      <c r="R428" s="1650"/>
      <c r="S428" s="1648"/>
      <c r="T428" s="1648"/>
      <c r="U428" s="1648"/>
      <c r="V428" s="1648"/>
      <c r="W428" s="1648"/>
      <c r="X428" s="1648"/>
      <c r="Y428" s="1648"/>
      <c r="Z428" s="1648"/>
      <c r="AA428" s="1648"/>
      <c r="AB428" s="1648"/>
      <c r="AC428" s="1648"/>
      <c r="AD428" s="1648"/>
      <c r="AE428" s="1648"/>
      <c r="AF428" s="1648"/>
      <c r="AG428" s="1648"/>
      <c r="AH428" s="1648"/>
      <c r="AI428" s="1648"/>
      <c r="AJ428" s="1651"/>
      <c r="AK428" s="1579"/>
      <c r="AL428" s="1580"/>
      <c r="AM428" s="1580"/>
      <c r="AN428" s="1580"/>
      <c r="AO428" s="1581"/>
      <c r="AP428" s="1582"/>
      <c r="AQ428" s="1580"/>
      <c r="AR428" s="1580"/>
      <c r="AS428" s="1580"/>
      <c r="AT428" s="1583"/>
      <c r="AU428" s="1584"/>
      <c r="AV428" s="1585"/>
      <c r="AW428" s="1586"/>
    </row>
    <row r="429" spans="1:49" ht="25.05" hidden="1" customHeight="1" x14ac:dyDescent="0.45">
      <c r="A429" s="1652">
        <f t="shared" si="6"/>
        <v>408</v>
      </c>
      <c r="B429" s="1361"/>
      <c r="C429" s="1650"/>
      <c r="D429" s="1648"/>
      <c r="E429" s="1648"/>
      <c r="F429" s="1648"/>
      <c r="G429" s="1648"/>
      <c r="H429" s="1648"/>
      <c r="I429" s="1648"/>
      <c r="J429" s="1648"/>
      <c r="K429" s="1648"/>
      <c r="L429" s="1648"/>
      <c r="M429" s="1648"/>
      <c r="N429" s="1648"/>
      <c r="O429" s="1649"/>
      <c r="P429" s="308"/>
      <c r="Q429" s="307"/>
      <c r="R429" s="1650"/>
      <c r="S429" s="1648"/>
      <c r="T429" s="1648"/>
      <c r="U429" s="1648"/>
      <c r="V429" s="1648"/>
      <c r="W429" s="1648"/>
      <c r="X429" s="1648"/>
      <c r="Y429" s="1648"/>
      <c r="Z429" s="1648"/>
      <c r="AA429" s="1648"/>
      <c r="AB429" s="1648"/>
      <c r="AC429" s="1648"/>
      <c r="AD429" s="1648"/>
      <c r="AE429" s="1648"/>
      <c r="AF429" s="1648"/>
      <c r="AG429" s="1648"/>
      <c r="AH429" s="1648"/>
      <c r="AI429" s="1648"/>
      <c r="AJ429" s="1651"/>
      <c r="AK429" s="1579"/>
      <c r="AL429" s="1580"/>
      <c r="AM429" s="1580"/>
      <c r="AN429" s="1580"/>
      <c r="AO429" s="1581"/>
      <c r="AP429" s="1582"/>
      <c r="AQ429" s="1580"/>
      <c r="AR429" s="1580"/>
      <c r="AS429" s="1580"/>
      <c r="AT429" s="1583"/>
      <c r="AU429" s="1584"/>
      <c r="AV429" s="1585"/>
      <c r="AW429" s="1586"/>
    </row>
    <row r="430" spans="1:49" ht="25.05" hidden="1" customHeight="1" x14ac:dyDescent="0.45">
      <c r="A430" s="1652">
        <f t="shared" si="6"/>
        <v>409</v>
      </c>
      <c r="B430" s="1361"/>
      <c r="C430" s="1650"/>
      <c r="D430" s="1648"/>
      <c r="E430" s="1648"/>
      <c r="F430" s="1648"/>
      <c r="G430" s="1648"/>
      <c r="H430" s="1648"/>
      <c r="I430" s="1648"/>
      <c r="J430" s="1648"/>
      <c r="K430" s="1648"/>
      <c r="L430" s="1648"/>
      <c r="M430" s="1648"/>
      <c r="N430" s="1648"/>
      <c r="O430" s="1649"/>
      <c r="P430" s="308"/>
      <c r="Q430" s="307"/>
      <c r="R430" s="1650"/>
      <c r="S430" s="1648"/>
      <c r="T430" s="1648"/>
      <c r="U430" s="1648"/>
      <c r="V430" s="1648"/>
      <c r="W430" s="1648"/>
      <c r="X430" s="1648"/>
      <c r="Y430" s="1648"/>
      <c r="Z430" s="1648"/>
      <c r="AA430" s="1648"/>
      <c r="AB430" s="1648"/>
      <c r="AC430" s="1648"/>
      <c r="AD430" s="1648"/>
      <c r="AE430" s="1648"/>
      <c r="AF430" s="1648"/>
      <c r="AG430" s="1648"/>
      <c r="AH430" s="1648"/>
      <c r="AI430" s="1648"/>
      <c r="AJ430" s="1651"/>
      <c r="AK430" s="1579"/>
      <c r="AL430" s="1580"/>
      <c r="AM430" s="1580"/>
      <c r="AN430" s="1580"/>
      <c r="AO430" s="1581"/>
      <c r="AP430" s="1582"/>
      <c r="AQ430" s="1580"/>
      <c r="AR430" s="1580"/>
      <c r="AS430" s="1580"/>
      <c r="AT430" s="1583"/>
      <c r="AU430" s="1584"/>
      <c r="AV430" s="1585"/>
      <c r="AW430" s="1586"/>
    </row>
    <row r="431" spans="1:49" ht="25.05" hidden="1" customHeight="1" x14ac:dyDescent="0.45">
      <c r="A431" s="1652">
        <f t="shared" si="6"/>
        <v>410</v>
      </c>
      <c r="B431" s="1361"/>
      <c r="C431" s="1650"/>
      <c r="D431" s="1648"/>
      <c r="E431" s="1648"/>
      <c r="F431" s="1648"/>
      <c r="G431" s="1648"/>
      <c r="H431" s="1648"/>
      <c r="I431" s="1648"/>
      <c r="J431" s="1648"/>
      <c r="K431" s="1648"/>
      <c r="L431" s="1648"/>
      <c r="M431" s="1648"/>
      <c r="N431" s="1648"/>
      <c r="O431" s="1649"/>
      <c r="P431" s="308"/>
      <c r="Q431" s="307"/>
      <c r="R431" s="1650"/>
      <c r="S431" s="1648"/>
      <c r="T431" s="1648"/>
      <c r="U431" s="1648"/>
      <c r="V431" s="1648"/>
      <c r="W431" s="1648"/>
      <c r="X431" s="1648"/>
      <c r="Y431" s="1648"/>
      <c r="Z431" s="1648"/>
      <c r="AA431" s="1648"/>
      <c r="AB431" s="1648"/>
      <c r="AC431" s="1648"/>
      <c r="AD431" s="1648"/>
      <c r="AE431" s="1648"/>
      <c r="AF431" s="1648"/>
      <c r="AG431" s="1648"/>
      <c r="AH431" s="1648"/>
      <c r="AI431" s="1648"/>
      <c r="AJ431" s="1651"/>
      <c r="AK431" s="1579"/>
      <c r="AL431" s="1580"/>
      <c r="AM431" s="1580"/>
      <c r="AN431" s="1580"/>
      <c r="AO431" s="1581"/>
      <c r="AP431" s="1582"/>
      <c r="AQ431" s="1580"/>
      <c r="AR431" s="1580"/>
      <c r="AS431" s="1580"/>
      <c r="AT431" s="1583"/>
      <c r="AU431" s="1584"/>
      <c r="AV431" s="1585"/>
      <c r="AW431" s="1586"/>
    </row>
    <row r="432" spans="1:49" ht="25.05" hidden="1" customHeight="1" x14ac:dyDescent="0.45">
      <c r="A432" s="1652">
        <f t="shared" si="6"/>
        <v>411</v>
      </c>
      <c r="B432" s="1361"/>
      <c r="C432" s="1650"/>
      <c r="D432" s="1648"/>
      <c r="E432" s="1648"/>
      <c r="F432" s="1648"/>
      <c r="G432" s="1648"/>
      <c r="H432" s="1648"/>
      <c r="I432" s="1648"/>
      <c r="J432" s="1648"/>
      <c r="K432" s="1648"/>
      <c r="L432" s="1648"/>
      <c r="M432" s="1648"/>
      <c r="N432" s="1648"/>
      <c r="O432" s="1649"/>
      <c r="P432" s="308"/>
      <c r="Q432" s="307"/>
      <c r="R432" s="1650"/>
      <c r="S432" s="1648"/>
      <c r="T432" s="1648"/>
      <c r="U432" s="1648"/>
      <c r="V432" s="1648"/>
      <c r="W432" s="1648"/>
      <c r="X432" s="1648"/>
      <c r="Y432" s="1648"/>
      <c r="Z432" s="1648"/>
      <c r="AA432" s="1648"/>
      <c r="AB432" s="1648"/>
      <c r="AC432" s="1648"/>
      <c r="AD432" s="1648"/>
      <c r="AE432" s="1648"/>
      <c r="AF432" s="1648"/>
      <c r="AG432" s="1648"/>
      <c r="AH432" s="1648"/>
      <c r="AI432" s="1648"/>
      <c r="AJ432" s="1651"/>
      <c r="AK432" s="1579"/>
      <c r="AL432" s="1580"/>
      <c r="AM432" s="1580"/>
      <c r="AN432" s="1580"/>
      <c r="AO432" s="1581"/>
      <c r="AP432" s="1582"/>
      <c r="AQ432" s="1580"/>
      <c r="AR432" s="1580"/>
      <c r="AS432" s="1580"/>
      <c r="AT432" s="1583"/>
      <c r="AU432" s="1584"/>
      <c r="AV432" s="1585"/>
      <c r="AW432" s="1586"/>
    </row>
    <row r="433" spans="1:49" ht="25.05" hidden="1" customHeight="1" x14ac:dyDescent="0.45">
      <c r="A433" s="1652">
        <f t="shared" si="6"/>
        <v>412</v>
      </c>
      <c r="B433" s="1361"/>
      <c r="C433" s="1650"/>
      <c r="D433" s="1648"/>
      <c r="E433" s="1648"/>
      <c r="F433" s="1648"/>
      <c r="G433" s="1648"/>
      <c r="H433" s="1648"/>
      <c r="I433" s="1648"/>
      <c r="J433" s="1648"/>
      <c r="K433" s="1648"/>
      <c r="L433" s="1648"/>
      <c r="M433" s="1648"/>
      <c r="N433" s="1648"/>
      <c r="O433" s="1649"/>
      <c r="P433" s="308"/>
      <c r="Q433" s="307"/>
      <c r="R433" s="1650"/>
      <c r="S433" s="1648"/>
      <c r="T433" s="1648"/>
      <c r="U433" s="1648"/>
      <c r="V433" s="1648"/>
      <c r="W433" s="1648"/>
      <c r="X433" s="1648"/>
      <c r="Y433" s="1648"/>
      <c r="Z433" s="1648"/>
      <c r="AA433" s="1648"/>
      <c r="AB433" s="1648"/>
      <c r="AC433" s="1648"/>
      <c r="AD433" s="1648"/>
      <c r="AE433" s="1648"/>
      <c r="AF433" s="1648"/>
      <c r="AG433" s="1648"/>
      <c r="AH433" s="1648"/>
      <c r="AI433" s="1648"/>
      <c r="AJ433" s="1651"/>
      <c r="AK433" s="1579"/>
      <c r="AL433" s="1580"/>
      <c r="AM433" s="1580"/>
      <c r="AN433" s="1580"/>
      <c r="AO433" s="1581"/>
      <c r="AP433" s="1582"/>
      <c r="AQ433" s="1580"/>
      <c r="AR433" s="1580"/>
      <c r="AS433" s="1580"/>
      <c r="AT433" s="1583"/>
      <c r="AU433" s="1584"/>
      <c r="AV433" s="1585"/>
      <c r="AW433" s="1586"/>
    </row>
    <row r="434" spans="1:49" ht="25.05" hidden="1" customHeight="1" x14ac:dyDescent="0.45">
      <c r="A434" s="1652">
        <f t="shared" si="6"/>
        <v>413</v>
      </c>
      <c r="B434" s="1361"/>
      <c r="C434" s="1650"/>
      <c r="D434" s="1648"/>
      <c r="E434" s="1648"/>
      <c r="F434" s="1648"/>
      <c r="G434" s="1648"/>
      <c r="H434" s="1648"/>
      <c r="I434" s="1648"/>
      <c r="J434" s="1648"/>
      <c r="K434" s="1648"/>
      <c r="L434" s="1648"/>
      <c r="M434" s="1648"/>
      <c r="N434" s="1648"/>
      <c r="O434" s="1649"/>
      <c r="P434" s="308"/>
      <c r="Q434" s="307"/>
      <c r="R434" s="1650"/>
      <c r="S434" s="1648"/>
      <c r="T434" s="1648"/>
      <c r="U434" s="1648"/>
      <c r="V434" s="1648"/>
      <c r="W434" s="1648"/>
      <c r="X434" s="1648"/>
      <c r="Y434" s="1648"/>
      <c r="Z434" s="1648"/>
      <c r="AA434" s="1648"/>
      <c r="AB434" s="1648"/>
      <c r="AC434" s="1648"/>
      <c r="AD434" s="1648"/>
      <c r="AE434" s="1648"/>
      <c r="AF434" s="1648"/>
      <c r="AG434" s="1648"/>
      <c r="AH434" s="1648"/>
      <c r="AI434" s="1648"/>
      <c r="AJ434" s="1651"/>
      <c r="AK434" s="1579"/>
      <c r="AL434" s="1580"/>
      <c r="AM434" s="1580"/>
      <c r="AN434" s="1580"/>
      <c r="AO434" s="1581"/>
      <c r="AP434" s="1582"/>
      <c r="AQ434" s="1580"/>
      <c r="AR434" s="1580"/>
      <c r="AS434" s="1580"/>
      <c r="AT434" s="1583"/>
      <c r="AU434" s="1584"/>
      <c r="AV434" s="1585"/>
      <c r="AW434" s="1586"/>
    </row>
    <row r="435" spans="1:49" ht="25.05" hidden="1" customHeight="1" x14ac:dyDescent="0.45">
      <c r="A435" s="1652">
        <f t="shared" si="6"/>
        <v>414</v>
      </c>
      <c r="B435" s="1361"/>
      <c r="C435" s="1650"/>
      <c r="D435" s="1648"/>
      <c r="E435" s="1648"/>
      <c r="F435" s="1648"/>
      <c r="G435" s="1648"/>
      <c r="H435" s="1648"/>
      <c r="I435" s="1648"/>
      <c r="J435" s="1648"/>
      <c r="K435" s="1648"/>
      <c r="L435" s="1648"/>
      <c r="M435" s="1648"/>
      <c r="N435" s="1648"/>
      <c r="O435" s="1649"/>
      <c r="P435" s="308"/>
      <c r="Q435" s="307"/>
      <c r="R435" s="1650"/>
      <c r="S435" s="1648"/>
      <c r="T435" s="1648"/>
      <c r="U435" s="1648"/>
      <c r="V435" s="1648"/>
      <c r="W435" s="1648"/>
      <c r="X435" s="1648"/>
      <c r="Y435" s="1648"/>
      <c r="Z435" s="1648"/>
      <c r="AA435" s="1648"/>
      <c r="AB435" s="1648"/>
      <c r="AC435" s="1648"/>
      <c r="AD435" s="1648"/>
      <c r="AE435" s="1648"/>
      <c r="AF435" s="1648"/>
      <c r="AG435" s="1648"/>
      <c r="AH435" s="1648"/>
      <c r="AI435" s="1648"/>
      <c r="AJ435" s="1651"/>
      <c r="AK435" s="1579"/>
      <c r="AL435" s="1580"/>
      <c r="AM435" s="1580"/>
      <c r="AN435" s="1580"/>
      <c r="AO435" s="1581"/>
      <c r="AP435" s="1582"/>
      <c r="AQ435" s="1580"/>
      <c r="AR435" s="1580"/>
      <c r="AS435" s="1580"/>
      <c r="AT435" s="1583"/>
      <c r="AU435" s="1584"/>
      <c r="AV435" s="1585"/>
      <c r="AW435" s="1586"/>
    </row>
    <row r="436" spans="1:49" ht="25.05" hidden="1" customHeight="1" x14ac:dyDescent="0.45">
      <c r="A436" s="1652">
        <f t="shared" si="6"/>
        <v>415</v>
      </c>
      <c r="B436" s="1361"/>
      <c r="C436" s="1650"/>
      <c r="D436" s="1648"/>
      <c r="E436" s="1648"/>
      <c r="F436" s="1648"/>
      <c r="G436" s="1648"/>
      <c r="H436" s="1648"/>
      <c r="I436" s="1648"/>
      <c r="J436" s="1648"/>
      <c r="K436" s="1648"/>
      <c r="L436" s="1648"/>
      <c r="M436" s="1648"/>
      <c r="N436" s="1648"/>
      <c r="O436" s="1649"/>
      <c r="P436" s="308"/>
      <c r="Q436" s="307"/>
      <c r="R436" s="1650"/>
      <c r="S436" s="1648"/>
      <c r="T436" s="1648"/>
      <c r="U436" s="1648"/>
      <c r="V436" s="1648"/>
      <c r="W436" s="1648"/>
      <c r="X436" s="1648"/>
      <c r="Y436" s="1648"/>
      <c r="Z436" s="1648"/>
      <c r="AA436" s="1648"/>
      <c r="AB436" s="1648"/>
      <c r="AC436" s="1648"/>
      <c r="AD436" s="1648"/>
      <c r="AE436" s="1648"/>
      <c r="AF436" s="1648"/>
      <c r="AG436" s="1648"/>
      <c r="AH436" s="1648"/>
      <c r="AI436" s="1648"/>
      <c r="AJ436" s="1651"/>
      <c r="AK436" s="1579"/>
      <c r="AL436" s="1580"/>
      <c r="AM436" s="1580"/>
      <c r="AN436" s="1580"/>
      <c r="AO436" s="1581"/>
      <c r="AP436" s="1582"/>
      <c r="AQ436" s="1580"/>
      <c r="AR436" s="1580"/>
      <c r="AS436" s="1580"/>
      <c r="AT436" s="1583"/>
      <c r="AU436" s="1584"/>
      <c r="AV436" s="1585"/>
      <c r="AW436" s="1586"/>
    </row>
    <row r="437" spans="1:49" ht="25.05" hidden="1" customHeight="1" x14ac:dyDescent="0.45">
      <c r="A437" s="1652">
        <f t="shared" si="6"/>
        <v>416</v>
      </c>
      <c r="B437" s="1361"/>
      <c r="C437" s="1650"/>
      <c r="D437" s="1648"/>
      <c r="E437" s="1648"/>
      <c r="F437" s="1648"/>
      <c r="G437" s="1648"/>
      <c r="H437" s="1648"/>
      <c r="I437" s="1648"/>
      <c r="J437" s="1648"/>
      <c r="K437" s="1648"/>
      <c r="L437" s="1648"/>
      <c r="M437" s="1648"/>
      <c r="N437" s="1648"/>
      <c r="O437" s="1649"/>
      <c r="P437" s="308"/>
      <c r="Q437" s="307"/>
      <c r="R437" s="1650"/>
      <c r="S437" s="1648"/>
      <c r="T437" s="1648"/>
      <c r="U437" s="1648"/>
      <c r="V437" s="1648"/>
      <c r="W437" s="1648"/>
      <c r="X437" s="1648"/>
      <c r="Y437" s="1648"/>
      <c r="Z437" s="1648"/>
      <c r="AA437" s="1648"/>
      <c r="AB437" s="1648"/>
      <c r="AC437" s="1648"/>
      <c r="AD437" s="1648"/>
      <c r="AE437" s="1648"/>
      <c r="AF437" s="1648"/>
      <c r="AG437" s="1648"/>
      <c r="AH437" s="1648"/>
      <c r="AI437" s="1648"/>
      <c r="AJ437" s="1651"/>
      <c r="AK437" s="1579"/>
      <c r="AL437" s="1580"/>
      <c r="AM437" s="1580"/>
      <c r="AN437" s="1580"/>
      <c r="AO437" s="1581"/>
      <c r="AP437" s="1582"/>
      <c r="AQ437" s="1580"/>
      <c r="AR437" s="1580"/>
      <c r="AS437" s="1580"/>
      <c r="AT437" s="1583"/>
      <c r="AU437" s="1584"/>
      <c r="AV437" s="1585"/>
      <c r="AW437" s="1586"/>
    </row>
    <row r="438" spans="1:49" ht="25.05" hidden="1" customHeight="1" x14ac:dyDescent="0.45">
      <c r="A438" s="1652">
        <f t="shared" si="6"/>
        <v>417</v>
      </c>
      <c r="B438" s="1361"/>
      <c r="C438" s="1650"/>
      <c r="D438" s="1648"/>
      <c r="E438" s="1648"/>
      <c r="F438" s="1648"/>
      <c r="G438" s="1648"/>
      <c r="H438" s="1648"/>
      <c r="I438" s="1648"/>
      <c r="J438" s="1648"/>
      <c r="K438" s="1648"/>
      <c r="L438" s="1648"/>
      <c r="M438" s="1648"/>
      <c r="N438" s="1648"/>
      <c r="O438" s="1649"/>
      <c r="P438" s="308"/>
      <c r="Q438" s="307"/>
      <c r="R438" s="1650"/>
      <c r="S438" s="1648"/>
      <c r="T438" s="1648"/>
      <c r="U438" s="1648"/>
      <c r="V438" s="1648"/>
      <c r="W438" s="1648"/>
      <c r="X438" s="1648"/>
      <c r="Y438" s="1648"/>
      <c r="Z438" s="1648"/>
      <c r="AA438" s="1648"/>
      <c r="AB438" s="1648"/>
      <c r="AC438" s="1648"/>
      <c r="AD438" s="1648"/>
      <c r="AE438" s="1648"/>
      <c r="AF438" s="1648"/>
      <c r="AG438" s="1648"/>
      <c r="AH438" s="1648"/>
      <c r="AI438" s="1648"/>
      <c r="AJ438" s="1651"/>
      <c r="AK438" s="1579"/>
      <c r="AL438" s="1580"/>
      <c r="AM438" s="1580"/>
      <c r="AN438" s="1580"/>
      <c r="AO438" s="1581"/>
      <c r="AP438" s="1582"/>
      <c r="AQ438" s="1580"/>
      <c r="AR438" s="1580"/>
      <c r="AS438" s="1580"/>
      <c r="AT438" s="1583"/>
      <c r="AU438" s="1584"/>
      <c r="AV438" s="1585"/>
      <c r="AW438" s="1586"/>
    </row>
    <row r="439" spans="1:49" ht="25.05" hidden="1" customHeight="1" x14ac:dyDescent="0.45">
      <c r="A439" s="1652">
        <f t="shared" si="6"/>
        <v>418</v>
      </c>
      <c r="B439" s="1361"/>
      <c r="C439" s="1650"/>
      <c r="D439" s="1648"/>
      <c r="E439" s="1648"/>
      <c r="F439" s="1648"/>
      <c r="G439" s="1648"/>
      <c r="H439" s="1648"/>
      <c r="I439" s="1648"/>
      <c r="J439" s="1648"/>
      <c r="K439" s="1648"/>
      <c r="L439" s="1648"/>
      <c r="M439" s="1648"/>
      <c r="N439" s="1648"/>
      <c r="O439" s="1649"/>
      <c r="P439" s="308"/>
      <c r="Q439" s="307"/>
      <c r="R439" s="1650"/>
      <c r="S439" s="1648"/>
      <c r="T439" s="1648"/>
      <c r="U439" s="1648"/>
      <c r="V439" s="1648"/>
      <c r="W439" s="1648"/>
      <c r="X439" s="1648"/>
      <c r="Y439" s="1648"/>
      <c r="Z439" s="1648"/>
      <c r="AA439" s="1648"/>
      <c r="AB439" s="1648"/>
      <c r="AC439" s="1648"/>
      <c r="AD439" s="1648"/>
      <c r="AE439" s="1648"/>
      <c r="AF439" s="1648"/>
      <c r="AG439" s="1648"/>
      <c r="AH439" s="1648"/>
      <c r="AI439" s="1648"/>
      <c r="AJ439" s="1651"/>
      <c r="AK439" s="1579"/>
      <c r="AL439" s="1580"/>
      <c r="AM439" s="1580"/>
      <c r="AN439" s="1580"/>
      <c r="AO439" s="1581"/>
      <c r="AP439" s="1582"/>
      <c r="AQ439" s="1580"/>
      <c r="AR439" s="1580"/>
      <c r="AS439" s="1580"/>
      <c r="AT439" s="1583"/>
      <c r="AU439" s="1584"/>
      <c r="AV439" s="1585"/>
      <c r="AW439" s="1586"/>
    </row>
    <row r="440" spans="1:49" ht="25.05" hidden="1" customHeight="1" x14ac:dyDescent="0.45">
      <c r="A440" s="1652">
        <f t="shared" si="6"/>
        <v>419</v>
      </c>
      <c r="B440" s="1361"/>
      <c r="C440" s="1650"/>
      <c r="D440" s="1648"/>
      <c r="E440" s="1648"/>
      <c r="F440" s="1648"/>
      <c r="G440" s="1648"/>
      <c r="H440" s="1648"/>
      <c r="I440" s="1648"/>
      <c r="J440" s="1648"/>
      <c r="K440" s="1648"/>
      <c r="L440" s="1648"/>
      <c r="M440" s="1648"/>
      <c r="N440" s="1648"/>
      <c r="O440" s="1649"/>
      <c r="P440" s="308"/>
      <c r="Q440" s="307"/>
      <c r="R440" s="1650"/>
      <c r="S440" s="1648"/>
      <c r="T440" s="1648"/>
      <c r="U440" s="1648"/>
      <c r="V440" s="1648"/>
      <c r="W440" s="1648"/>
      <c r="X440" s="1648"/>
      <c r="Y440" s="1648"/>
      <c r="Z440" s="1648"/>
      <c r="AA440" s="1648"/>
      <c r="AB440" s="1648"/>
      <c r="AC440" s="1648"/>
      <c r="AD440" s="1648"/>
      <c r="AE440" s="1648"/>
      <c r="AF440" s="1648"/>
      <c r="AG440" s="1648"/>
      <c r="AH440" s="1648"/>
      <c r="AI440" s="1648"/>
      <c r="AJ440" s="1651"/>
      <c r="AK440" s="1579"/>
      <c r="AL440" s="1580"/>
      <c r="AM440" s="1580"/>
      <c r="AN440" s="1580"/>
      <c r="AO440" s="1581"/>
      <c r="AP440" s="1582"/>
      <c r="AQ440" s="1580"/>
      <c r="AR440" s="1580"/>
      <c r="AS440" s="1580"/>
      <c r="AT440" s="1583"/>
      <c r="AU440" s="1584"/>
      <c r="AV440" s="1585"/>
      <c r="AW440" s="1586"/>
    </row>
    <row r="441" spans="1:49" ht="25.05" hidden="1" customHeight="1" x14ac:dyDescent="0.45">
      <c r="A441" s="1652">
        <f t="shared" si="6"/>
        <v>420</v>
      </c>
      <c r="B441" s="1361"/>
      <c r="C441" s="1650"/>
      <c r="D441" s="1648"/>
      <c r="E441" s="1648"/>
      <c r="F441" s="1648"/>
      <c r="G441" s="1648"/>
      <c r="H441" s="1648"/>
      <c r="I441" s="1648"/>
      <c r="J441" s="1648"/>
      <c r="K441" s="1648"/>
      <c r="L441" s="1648"/>
      <c r="M441" s="1648"/>
      <c r="N441" s="1648"/>
      <c r="O441" s="1649"/>
      <c r="P441" s="308"/>
      <c r="Q441" s="307"/>
      <c r="R441" s="1650"/>
      <c r="S441" s="1648"/>
      <c r="T441" s="1648"/>
      <c r="U441" s="1648"/>
      <c r="V441" s="1648"/>
      <c r="W441" s="1648"/>
      <c r="X441" s="1648"/>
      <c r="Y441" s="1648"/>
      <c r="Z441" s="1648"/>
      <c r="AA441" s="1648"/>
      <c r="AB441" s="1648"/>
      <c r="AC441" s="1648"/>
      <c r="AD441" s="1648"/>
      <c r="AE441" s="1648"/>
      <c r="AF441" s="1648"/>
      <c r="AG441" s="1648"/>
      <c r="AH441" s="1648"/>
      <c r="AI441" s="1648"/>
      <c r="AJ441" s="1651"/>
      <c r="AK441" s="1579"/>
      <c r="AL441" s="1580"/>
      <c r="AM441" s="1580"/>
      <c r="AN441" s="1580"/>
      <c r="AO441" s="1581"/>
      <c r="AP441" s="1582"/>
      <c r="AQ441" s="1580"/>
      <c r="AR441" s="1580"/>
      <c r="AS441" s="1580"/>
      <c r="AT441" s="1583"/>
      <c r="AU441" s="1584"/>
      <c r="AV441" s="1585"/>
      <c r="AW441" s="1586"/>
    </row>
    <row r="442" spans="1:49" ht="25.05" hidden="1" customHeight="1" x14ac:dyDescent="0.45">
      <c r="A442" s="1652">
        <f t="shared" si="6"/>
        <v>421</v>
      </c>
      <c r="B442" s="1361"/>
      <c r="C442" s="1650"/>
      <c r="D442" s="1648"/>
      <c r="E442" s="1648"/>
      <c r="F442" s="1648"/>
      <c r="G442" s="1648"/>
      <c r="H442" s="1648"/>
      <c r="I442" s="1648"/>
      <c r="J442" s="1648"/>
      <c r="K442" s="1648"/>
      <c r="L442" s="1648"/>
      <c r="M442" s="1648"/>
      <c r="N442" s="1648"/>
      <c r="O442" s="1649"/>
      <c r="P442" s="308"/>
      <c r="Q442" s="307"/>
      <c r="R442" s="1650"/>
      <c r="S442" s="1648"/>
      <c r="T442" s="1648"/>
      <c r="U442" s="1648"/>
      <c r="V442" s="1648"/>
      <c r="W442" s="1648"/>
      <c r="X442" s="1648"/>
      <c r="Y442" s="1648"/>
      <c r="Z442" s="1648"/>
      <c r="AA442" s="1648"/>
      <c r="AB442" s="1648"/>
      <c r="AC442" s="1648"/>
      <c r="AD442" s="1648"/>
      <c r="AE442" s="1648"/>
      <c r="AF442" s="1648"/>
      <c r="AG442" s="1648"/>
      <c r="AH442" s="1648"/>
      <c r="AI442" s="1648"/>
      <c r="AJ442" s="1651"/>
      <c r="AK442" s="1579"/>
      <c r="AL442" s="1580"/>
      <c r="AM442" s="1580"/>
      <c r="AN442" s="1580"/>
      <c r="AO442" s="1581"/>
      <c r="AP442" s="1582"/>
      <c r="AQ442" s="1580"/>
      <c r="AR442" s="1580"/>
      <c r="AS442" s="1580"/>
      <c r="AT442" s="1583"/>
      <c r="AU442" s="1584"/>
      <c r="AV442" s="1585"/>
      <c r="AW442" s="1586"/>
    </row>
    <row r="443" spans="1:49" ht="25.05" hidden="1" customHeight="1" x14ac:dyDescent="0.45">
      <c r="A443" s="1652">
        <f t="shared" si="6"/>
        <v>422</v>
      </c>
      <c r="B443" s="1361"/>
      <c r="C443" s="1650"/>
      <c r="D443" s="1648"/>
      <c r="E443" s="1648"/>
      <c r="F443" s="1648"/>
      <c r="G443" s="1648"/>
      <c r="H443" s="1648"/>
      <c r="I443" s="1648"/>
      <c r="J443" s="1648"/>
      <c r="K443" s="1648"/>
      <c r="L443" s="1648"/>
      <c r="M443" s="1648"/>
      <c r="N443" s="1648"/>
      <c r="O443" s="1649"/>
      <c r="P443" s="308"/>
      <c r="Q443" s="307"/>
      <c r="R443" s="1650"/>
      <c r="S443" s="1648"/>
      <c r="T443" s="1648"/>
      <c r="U443" s="1648"/>
      <c r="V443" s="1648"/>
      <c r="W443" s="1648"/>
      <c r="X443" s="1648"/>
      <c r="Y443" s="1648"/>
      <c r="Z443" s="1648"/>
      <c r="AA443" s="1648"/>
      <c r="AB443" s="1648"/>
      <c r="AC443" s="1648"/>
      <c r="AD443" s="1648"/>
      <c r="AE443" s="1648"/>
      <c r="AF443" s="1648"/>
      <c r="AG443" s="1648"/>
      <c r="AH443" s="1648"/>
      <c r="AI443" s="1648"/>
      <c r="AJ443" s="1651"/>
      <c r="AK443" s="1579"/>
      <c r="AL443" s="1580"/>
      <c r="AM443" s="1580"/>
      <c r="AN443" s="1580"/>
      <c r="AO443" s="1581"/>
      <c r="AP443" s="1582"/>
      <c r="AQ443" s="1580"/>
      <c r="AR443" s="1580"/>
      <c r="AS443" s="1580"/>
      <c r="AT443" s="1583"/>
      <c r="AU443" s="1584"/>
      <c r="AV443" s="1585"/>
      <c r="AW443" s="1586"/>
    </row>
    <row r="444" spans="1:49" ht="25.05" hidden="1" customHeight="1" x14ac:dyDescent="0.45">
      <c r="A444" s="1652">
        <f t="shared" si="6"/>
        <v>423</v>
      </c>
      <c r="B444" s="1361"/>
      <c r="C444" s="1650"/>
      <c r="D444" s="1648"/>
      <c r="E444" s="1648"/>
      <c r="F444" s="1648"/>
      <c r="G444" s="1648"/>
      <c r="H444" s="1648"/>
      <c r="I444" s="1648"/>
      <c r="J444" s="1648"/>
      <c r="K444" s="1648"/>
      <c r="L444" s="1648"/>
      <c r="M444" s="1648"/>
      <c r="N444" s="1648"/>
      <c r="O444" s="1649"/>
      <c r="P444" s="308"/>
      <c r="Q444" s="307"/>
      <c r="R444" s="1650"/>
      <c r="S444" s="1648"/>
      <c r="T444" s="1648"/>
      <c r="U444" s="1648"/>
      <c r="V444" s="1648"/>
      <c r="W444" s="1648"/>
      <c r="X444" s="1648"/>
      <c r="Y444" s="1648"/>
      <c r="Z444" s="1648"/>
      <c r="AA444" s="1648"/>
      <c r="AB444" s="1648"/>
      <c r="AC444" s="1648"/>
      <c r="AD444" s="1648"/>
      <c r="AE444" s="1648"/>
      <c r="AF444" s="1648"/>
      <c r="AG444" s="1648"/>
      <c r="AH444" s="1648"/>
      <c r="AI444" s="1648"/>
      <c r="AJ444" s="1651"/>
      <c r="AK444" s="1579"/>
      <c r="AL444" s="1580"/>
      <c r="AM444" s="1580"/>
      <c r="AN444" s="1580"/>
      <c r="AO444" s="1581"/>
      <c r="AP444" s="1582"/>
      <c r="AQ444" s="1580"/>
      <c r="AR444" s="1580"/>
      <c r="AS444" s="1580"/>
      <c r="AT444" s="1583"/>
      <c r="AU444" s="1584"/>
      <c r="AV444" s="1585"/>
      <c r="AW444" s="1586"/>
    </row>
    <row r="445" spans="1:49" ht="25.05" hidden="1" customHeight="1" x14ac:dyDescent="0.45">
      <c r="A445" s="1652">
        <f t="shared" si="6"/>
        <v>424</v>
      </c>
      <c r="B445" s="1361"/>
      <c r="C445" s="1650"/>
      <c r="D445" s="1648"/>
      <c r="E445" s="1648"/>
      <c r="F445" s="1648"/>
      <c r="G445" s="1648"/>
      <c r="H445" s="1648"/>
      <c r="I445" s="1648"/>
      <c r="J445" s="1648"/>
      <c r="K445" s="1648"/>
      <c r="L445" s="1648"/>
      <c r="M445" s="1648"/>
      <c r="N445" s="1648"/>
      <c r="O445" s="1649"/>
      <c r="P445" s="308"/>
      <c r="Q445" s="307"/>
      <c r="R445" s="1650"/>
      <c r="S445" s="1648"/>
      <c r="T445" s="1648"/>
      <c r="U445" s="1648"/>
      <c r="V445" s="1648"/>
      <c r="W445" s="1648"/>
      <c r="X445" s="1648"/>
      <c r="Y445" s="1648"/>
      <c r="Z445" s="1648"/>
      <c r="AA445" s="1648"/>
      <c r="AB445" s="1648"/>
      <c r="AC445" s="1648"/>
      <c r="AD445" s="1648"/>
      <c r="AE445" s="1648"/>
      <c r="AF445" s="1648"/>
      <c r="AG445" s="1648"/>
      <c r="AH445" s="1648"/>
      <c r="AI445" s="1648"/>
      <c r="AJ445" s="1651"/>
      <c r="AK445" s="1579"/>
      <c r="AL445" s="1580"/>
      <c r="AM445" s="1580"/>
      <c r="AN445" s="1580"/>
      <c r="AO445" s="1581"/>
      <c r="AP445" s="1582"/>
      <c r="AQ445" s="1580"/>
      <c r="AR445" s="1580"/>
      <c r="AS445" s="1580"/>
      <c r="AT445" s="1583"/>
      <c r="AU445" s="1584"/>
      <c r="AV445" s="1585"/>
      <c r="AW445" s="1586"/>
    </row>
    <row r="446" spans="1:49" ht="25.05" hidden="1" customHeight="1" x14ac:dyDescent="0.45">
      <c r="A446" s="1652">
        <f t="shared" si="6"/>
        <v>425</v>
      </c>
      <c r="B446" s="1361"/>
      <c r="C446" s="1650"/>
      <c r="D446" s="1648"/>
      <c r="E446" s="1648"/>
      <c r="F446" s="1648"/>
      <c r="G446" s="1648"/>
      <c r="H446" s="1648"/>
      <c r="I446" s="1648"/>
      <c r="J446" s="1648"/>
      <c r="K446" s="1648"/>
      <c r="L446" s="1648"/>
      <c r="M446" s="1648"/>
      <c r="N446" s="1648"/>
      <c r="O446" s="1649"/>
      <c r="P446" s="308"/>
      <c r="Q446" s="307"/>
      <c r="R446" s="1650"/>
      <c r="S446" s="1648"/>
      <c r="T446" s="1648"/>
      <c r="U446" s="1648"/>
      <c r="V446" s="1648"/>
      <c r="W446" s="1648"/>
      <c r="X446" s="1648"/>
      <c r="Y446" s="1648"/>
      <c r="Z446" s="1648"/>
      <c r="AA446" s="1648"/>
      <c r="AB446" s="1648"/>
      <c r="AC446" s="1648"/>
      <c r="AD446" s="1648"/>
      <c r="AE446" s="1648"/>
      <c r="AF446" s="1648"/>
      <c r="AG446" s="1648"/>
      <c r="AH446" s="1648"/>
      <c r="AI446" s="1648"/>
      <c r="AJ446" s="1651"/>
      <c r="AK446" s="1579"/>
      <c r="AL446" s="1580"/>
      <c r="AM446" s="1580"/>
      <c r="AN446" s="1580"/>
      <c r="AO446" s="1581"/>
      <c r="AP446" s="1582"/>
      <c r="AQ446" s="1580"/>
      <c r="AR446" s="1580"/>
      <c r="AS446" s="1580"/>
      <c r="AT446" s="1583"/>
      <c r="AU446" s="1584"/>
      <c r="AV446" s="1585"/>
      <c r="AW446" s="1586"/>
    </row>
    <row r="447" spans="1:49" ht="25.05" hidden="1" customHeight="1" x14ac:dyDescent="0.45">
      <c r="A447" s="1652">
        <f t="shared" si="6"/>
        <v>426</v>
      </c>
      <c r="B447" s="1361"/>
      <c r="C447" s="1650"/>
      <c r="D447" s="1648"/>
      <c r="E447" s="1648"/>
      <c r="F447" s="1648"/>
      <c r="G447" s="1648"/>
      <c r="H447" s="1648"/>
      <c r="I447" s="1648"/>
      <c r="J447" s="1648"/>
      <c r="K447" s="1648"/>
      <c r="L447" s="1648"/>
      <c r="M447" s="1648"/>
      <c r="N447" s="1648"/>
      <c r="O447" s="1649"/>
      <c r="P447" s="308"/>
      <c r="Q447" s="307"/>
      <c r="R447" s="1650"/>
      <c r="S447" s="1648"/>
      <c r="T447" s="1648"/>
      <c r="U447" s="1648"/>
      <c r="V447" s="1648"/>
      <c r="W447" s="1648"/>
      <c r="X447" s="1648"/>
      <c r="Y447" s="1648"/>
      <c r="Z447" s="1648"/>
      <c r="AA447" s="1648"/>
      <c r="AB447" s="1648"/>
      <c r="AC447" s="1648"/>
      <c r="AD447" s="1648"/>
      <c r="AE447" s="1648"/>
      <c r="AF447" s="1648"/>
      <c r="AG447" s="1648"/>
      <c r="AH447" s="1648"/>
      <c r="AI447" s="1648"/>
      <c r="AJ447" s="1651"/>
      <c r="AK447" s="1579"/>
      <c r="AL447" s="1580"/>
      <c r="AM447" s="1580"/>
      <c r="AN447" s="1580"/>
      <c r="AO447" s="1581"/>
      <c r="AP447" s="1582"/>
      <c r="AQ447" s="1580"/>
      <c r="AR447" s="1580"/>
      <c r="AS447" s="1580"/>
      <c r="AT447" s="1583"/>
      <c r="AU447" s="1584"/>
      <c r="AV447" s="1585"/>
      <c r="AW447" s="1586"/>
    </row>
    <row r="448" spans="1:49" ht="25.05" hidden="1" customHeight="1" x14ac:dyDescent="0.45">
      <c r="A448" s="1652">
        <f t="shared" si="6"/>
        <v>427</v>
      </c>
      <c r="B448" s="1361"/>
      <c r="C448" s="1650"/>
      <c r="D448" s="1648"/>
      <c r="E448" s="1648"/>
      <c r="F448" s="1648"/>
      <c r="G448" s="1648"/>
      <c r="H448" s="1648"/>
      <c r="I448" s="1648"/>
      <c r="J448" s="1648"/>
      <c r="K448" s="1648"/>
      <c r="L448" s="1648"/>
      <c r="M448" s="1648"/>
      <c r="N448" s="1648"/>
      <c r="O448" s="1649"/>
      <c r="P448" s="308"/>
      <c r="Q448" s="307"/>
      <c r="R448" s="1650"/>
      <c r="S448" s="1648"/>
      <c r="T448" s="1648"/>
      <c r="U448" s="1648"/>
      <c r="V448" s="1648"/>
      <c r="W448" s="1648"/>
      <c r="X448" s="1648"/>
      <c r="Y448" s="1648"/>
      <c r="Z448" s="1648"/>
      <c r="AA448" s="1648"/>
      <c r="AB448" s="1648"/>
      <c r="AC448" s="1648"/>
      <c r="AD448" s="1648"/>
      <c r="AE448" s="1648"/>
      <c r="AF448" s="1648"/>
      <c r="AG448" s="1648"/>
      <c r="AH448" s="1648"/>
      <c r="AI448" s="1648"/>
      <c r="AJ448" s="1651"/>
      <c r="AK448" s="1579"/>
      <c r="AL448" s="1580"/>
      <c r="AM448" s="1580"/>
      <c r="AN448" s="1580"/>
      <c r="AO448" s="1581"/>
      <c r="AP448" s="1582"/>
      <c r="AQ448" s="1580"/>
      <c r="AR448" s="1580"/>
      <c r="AS448" s="1580"/>
      <c r="AT448" s="1583"/>
      <c r="AU448" s="1584"/>
      <c r="AV448" s="1585"/>
      <c r="AW448" s="1586"/>
    </row>
    <row r="449" spans="1:49" ht="25.05" hidden="1" customHeight="1" x14ac:dyDescent="0.45">
      <c r="A449" s="1652">
        <f t="shared" si="6"/>
        <v>428</v>
      </c>
      <c r="B449" s="1361"/>
      <c r="C449" s="1650"/>
      <c r="D449" s="1648"/>
      <c r="E449" s="1648"/>
      <c r="F449" s="1648"/>
      <c r="G449" s="1648"/>
      <c r="H449" s="1648"/>
      <c r="I449" s="1648"/>
      <c r="J449" s="1648"/>
      <c r="K449" s="1648"/>
      <c r="L449" s="1648"/>
      <c r="M449" s="1648"/>
      <c r="N449" s="1648"/>
      <c r="O449" s="1649"/>
      <c r="P449" s="308"/>
      <c r="Q449" s="307"/>
      <c r="R449" s="1650"/>
      <c r="S449" s="1648"/>
      <c r="T449" s="1648"/>
      <c r="U449" s="1648"/>
      <c r="V449" s="1648"/>
      <c r="W449" s="1648"/>
      <c r="X449" s="1648"/>
      <c r="Y449" s="1648"/>
      <c r="Z449" s="1648"/>
      <c r="AA449" s="1648"/>
      <c r="AB449" s="1648"/>
      <c r="AC449" s="1648"/>
      <c r="AD449" s="1648"/>
      <c r="AE449" s="1648"/>
      <c r="AF449" s="1648"/>
      <c r="AG449" s="1648"/>
      <c r="AH449" s="1648"/>
      <c r="AI449" s="1648"/>
      <c r="AJ449" s="1651"/>
      <c r="AK449" s="1579"/>
      <c r="AL449" s="1580"/>
      <c r="AM449" s="1580"/>
      <c r="AN449" s="1580"/>
      <c r="AO449" s="1581"/>
      <c r="AP449" s="1582"/>
      <c r="AQ449" s="1580"/>
      <c r="AR449" s="1580"/>
      <c r="AS449" s="1580"/>
      <c r="AT449" s="1583"/>
      <c r="AU449" s="1584"/>
      <c r="AV449" s="1585"/>
      <c r="AW449" s="1586"/>
    </row>
    <row r="450" spans="1:49" ht="25.05" hidden="1" customHeight="1" x14ac:dyDescent="0.45">
      <c r="A450" s="1652">
        <f t="shared" si="6"/>
        <v>429</v>
      </c>
      <c r="B450" s="1361"/>
      <c r="C450" s="1650"/>
      <c r="D450" s="1648"/>
      <c r="E450" s="1648"/>
      <c r="F450" s="1648"/>
      <c r="G450" s="1648"/>
      <c r="H450" s="1648"/>
      <c r="I450" s="1648"/>
      <c r="J450" s="1648"/>
      <c r="K450" s="1648"/>
      <c r="L450" s="1648"/>
      <c r="M450" s="1648"/>
      <c r="N450" s="1648"/>
      <c r="O450" s="1649"/>
      <c r="P450" s="308"/>
      <c r="Q450" s="307"/>
      <c r="R450" s="1650"/>
      <c r="S450" s="1648"/>
      <c r="T450" s="1648"/>
      <c r="U450" s="1648"/>
      <c r="V450" s="1648"/>
      <c r="W450" s="1648"/>
      <c r="X450" s="1648"/>
      <c r="Y450" s="1648"/>
      <c r="Z450" s="1648"/>
      <c r="AA450" s="1648"/>
      <c r="AB450" s="1648"/>
      <c r="AC450" s="1648"/>
      <c r="AD450" s="1648"/>
      <c r="AE450" s="1648"/>
      <c r="AF450" s="1648"/>
      <c r="AG450" s="1648"/>
      <c r="AH450" s="1648"/>
      <c r="AI450" s="1648"/>
      <c r="AJ450" s="1651"/>
      <c r="AK450" s="1579"/>
      <c r="AL450" s="1580"/>
      <c r="AM450" s="1580"/>
      <c r="AN450" s="1580"/>
      <c r="AO450" s="1581"/>
      <c r="AP450" s="1582"/>
      <c r="AQ450" s="1580"/>
      <c r="AR450" s="1580"/>
      <c r="AS450" s="1580"/>
      <c r="AT450" s="1583"/>
      <c r="AU450" s="1584"/>
      <c r="AV450" s="1585"/>
      <c r="AW450" s="1586"/>
    </row>
    <row r="451" spans="1:49" ht="25.05" hidden="1" customHeight="1" x14ac:dyDescent="0.45">
      <c r="A451" s="1652">
        <f t="shared" si="6"/>
        <v>430</v>
      </c>
      <c r="B451" s="1361"/>
      <c r="C451" s="1650"/>
      <c r="D451" s="1648"/>
      <c r="E451" s="1648"/>
      <c r="F451" s="1648"/>
      <c r="G451" s="1648"/>
      <c r="H451" s="1648"/>
      <c r="I451" s="1648"/>
      <c r="J451" s="1648"/>
      <c r="K451" s="1648"/>
      <c r="L451" s="1648"/>
      <c r="M451" s="1648"/>
      <c r="N451" s="1648"/>
      <c r="O451" s="1649"/>
      <c r="P451" s="308"/>
      <c r="Q451" s="307"/>
      <c r="R451" s="1650"/>
      <c r="S451" s="1648"/>
      <c r="T451" s="1648"/>
      <c r="U451" s="1648"/>
      <c r="V451" s="1648"/>
      <c r="W451" s="1648"/>
      <c r="X451" s="1648"/>
      <c r="Y451" s="1648"/>
      <c r="Z451" s="1648"/>
      <c r="AA451" s="1648"/>
      <c r="AB451" s="1648"/>
      <c r="AC451" s="1648"/>
      <c r="AD451" s="1648"/>
      <c r="AE451" s="1648"/>
      <c r="AF451" s="1648"/>
      <c r="AG451" s="1648"/>
      <c r="AH451" s="1648"/>
      <c r="AI451" s="1648"/>
      <c r="AJ451" s="1651"/>
      <c r="AK451" s="1579"/>
      <c r="AL451" s="1580"/>
      <c r="AM451" s="1580"/>
      <c r="AN451" s="1580"/>
      <c r="AO451" s="1581"/>
      <c r="AP451" s="1582"/>
      <c r="AQ451" s="1580"/>
      <c r="AR451" s="1580"/>
      <c r="AS451" s="1580"/>
      <c r="AT451" s="1583"/>
      <c r="AU451" s="1584"/>
      <c r="AV451" s="1585"/>
      <c r="AW451" s="1586"/>
    </row>
    <row r="452" spans="1:49" ht="25.05" hidden="1" customHeight="1" x14ac:dyDescent="0.45">
      <c r="A452" s="1652">
        <f t="shared" si="6"/>
        <v>431</v>
      </c>
      <c r="B452" s="1361"/>
      <c r="C452" s="1650"/>
      <c r="D452" s="1648"/>
      <c r="E452" s="1648"/>
      <c r="F452" s="1648"/>
      <c r="G452" s="1648"/>
      <c r="H452" s="1648"/>
      <c r="I452" s="1648"/>
      <c r="J452" s="1648"/>
      <c r="K452" s="1648"/>
      <c r="L452" s="1648"/>
      <c r="M452" s="1648"/>
      <c r="N452" s="1648"/>
      <c r="O452" s="1649"/>
      <c r="P452" s="308"/>
      <c r="Q452" s="307"/>
      <c r="R452" s="1650"/>
      <c r="S452" s="1648"/>
      <c r="T452" s="1648"/>
      <c r="U452" s="1648"/>
      <c r="V452" s="1648"/>
      <c r="W452" s="1648"/>
      <c r="X452" s="1648"/>
      <c r="Y452" s="1648"/>
      <c r="Z452" s="1648"/>
      <c r="AA452" s="1648"/>
      <c r="AB452" s="1648"/>
      <c r="AC452" s="1648"/>
      <c r="AD452" s="1648"/>
      <c r="AE452" s="1648"/>
      <c r="AF452" s="1648"/>
      <c r="AG452" s="1648"/>
      <c r="AH452" s="1648"/>
      <c r="AI452" s="1648"/>
      <c r="AJ452" s="1651"/>
      <c r="AK452" s="1579"/>
      <c r="AL452" s="1580"/>
      <c r="AM452" s="1580"/>
      <c r="AN452" s="1580"/>
      <c r="AO452" s="1581"/>
      <c r="AP452" s="1582"/>
      <c r="AQ452" s="1580"/>
      <c r="AR452" s="1580"/>
      <c r="AS452" s="1580"/>
      <c r="AT452" s="1583"/>
      <c r="AU452" s="1584"/>
      <c r="AV452" s="1585"/>
      <c r="AW452" s="1586"/>
    </row>
    <row r="453" spans="1:49" ht="25.05" hidden="1" customHeight="1" x14ac:dyDescent="0.45">
      <c r="A453" s="1652">
        <f t="shared" si="6"/>
        <v>432</v>
      </c>
      <c r="B453" s="1361"/>
      <c r="C453" s="1650"/>
      <c r="D453" s="1648"/>
      <c r="E453" s="1648"/>
      <c r="F453" s="1648"/>
      <c r="G453" s="1648"/>
      <c r="H453" s="1648"/>
      <c r="I453" s="1648"/>
      <c r="J453" s="1648"/>
      <c r="K453" s="1648"/>
      <c r="L453" s="1648"/>
      <c r="M453" s="1648"/>
      <c r="N453" s="1648"/>
      <c r="O453" s="1649"/>
      <c r="P453" s="308"/>
      <c r="Q453" s="307"/>
      <c r="R453" s="1650"/>
      <c r="S453" s="1648"/>
      <c r="T453" s="1648"/>
      <c r="U453" s="1648"/>
      <c r="V453" s="1648"/>
      <c r="W453" s="1648"/>
      <c r="X453" s="1648"/>
      <c r="Y453" s="1648"/>
      <c r="Z453" s="1648"/>
      <c r="AA453" s="1648"/>
      <c r="AB453" s="1648"/>
      <c r="AC453" s="1648"/>
      <c r="AD453" s="1648"/>
      <c r="AE453" s="1648"/>
      <c r="AF453" s="1648"/>
      <c r="AG453" s="1648"/>
      <c r="AH453" s="1648"/>
      <c r="AI453" s="1648"/>
      <c r="AJ453" s="1651"/>
      <c r="AK453" s="1579"/>
      <c r="AL453" s="1580"/>
      <c r="AM453" s="1580"/>
      <c r="AN453" s="1580"/>
      <c r="AO453" s="1581"/>
      <c r="AP453" s="1582"/>
      <c r="AQ453" s="1580"/>
      <c r="AR453" s="1580"/>
      <c r="AS453" s="1580"/>
      <c r="AT453" s="1583"/>
      <c r="AU453" s="1584"/>
      <c r="AV453" s="1585"/>
      <c r="AW453" s="1586"/>
    </row>
    <row r="454" spans="1:49" ht="25.05" hidden="1" customHeight="1" x14ac:dyDescent="0.45">
      <c r="A454" s="1652">
        <f t="shared" si="6"/>
        <v>433</v>
      </c>
      <c r="B454" s="1361"/>
      <c r="C454" s="1650"/>
      <c r="D454" s="1648"/>
      <c r="E454" s="1648"/>
      <c r="F454" s="1648"/>
      <c r="G454" s="1648"/>
      <c r="H454" s="1648"/>
      <c r="I454" s="1648"/>
      <c r="J454" s="1648"/>
      <c r="K454" s="1648"/>
      <c r="L454" s="1648"/>
      <c r="M454" s="1648"/>
      <c r="N454" s="1648"/>
      <c r="O454" s="1649"/>
      <c r="P454" s="308"/>
      <c r="Q454" s="307"/>
      <c r="R454" s="1650"/>
      <c r="S454" s="1648"/>
      <c r="T454" s="1648"/>
      <c r="U454" s="1648"/>
      <c r="V454" s="1648"/>
      <c r="W454" s="1648"/>
      <c r="X454" s="1648"/>
      <c r="Y454" s="1648"/>
      <c r="Z454" s="1648"/>
      <c r="AA454" s="1648"/>
      <c r="AB454" s="1648"/>
      <c r="AC454" s="1648"/>
      <c r="AD454" s="1648"/>
      <c r="AE454" s="1648"/>
      <c r="AF454" s="1648"/>
      <c r="AG454" s="1648"/>
      <c r="AH454" s="1648"/>
      <c r="AI454" s="1648"/>
      <c r="AJ454" s="1651"/>
      <c r="AK454" s="1579"/>
      <c r="AL454" s="1580"/>
      <c r="AM454" s="1580"/>
      <c r="AN454" s="1580"/>
      <c r="AO454" s="1581"/>
      <c r="AP454" s="1582"/>
      <c r="AQ454" s="1580"/>
      <c r="AR454" s="1580"/>
      <c r="AS454" s="1580"/>
      <c r="AT454" s="1583"/>
      <c r="AU454" s="1584"/>
      <c r="AV454" s="1585"/>
      <c r="AW454" s="1586"/>
    </row>
    <row r="455" spans="1:49" ht="25.05" hidden="1" customHeight="1" x14ac:dyDescent="0.45">
      <c r="A455" s="1652">
        <f t="shared" si="6"/>
        <v>434</v>
      </c>
      <c r="B455" s="1361"/>
      <c r="C455" s="1650"/>
      <c r="D455" s="1648"/>
      <c r="E455" s="1648"/>
      <c r="F455" s="1648"/>
      <c r="G455" s="1648"/>
      <c r="H455" s="1648"/>
      <c r="I455" s="1648"/>
      <c r="J455" s="1648"/>
      <c r="K455" s="1648"/>
      <c r="L455" s="1648"/>
      <c r="M455" s="1648"/>
      <c r="N455" s="1648"/>
      <c r="O455" s="1649"/>
      <c r="P455" s="308"/>
      <c r="Q455" s="307"/>
      <c r="R455" s="1650"/>
      <c r="S455" s="1648"/>
      <c r="T455" s="1648"/>
      <c r="U455" s="1648"/>
      <c r="V455" s="1648"/>
      <c r="W455" s="1648"/>
      <c r="X455" s="1648"/>
      <c r="Y455" s="1648"/>
      <c r="Z455" s="1648"/>
      <c r="AA455" s="1648"/>
      <c r="AB455" s="1648"/>
      <c r="AC455" s="1648"/>
      <c r="AD455" s="1648"/>
      <c r="AE455" s="1648"/>
      <c r="AF455" s="1648"/>
      <c r="AG455" s="1648"/>
      <c r="AH455" s="1648"/>
      <c r="AI455" s="1648"/>
      <c r="AJ455" s="1651"/>
      <c r="AK455" s="1579"/>
      <c r="AL455" s="1580"/>
      <c r="AM455" s="1580"/>
      <c r="AN455" s="1580"/>
      <c r="AO455" s="1581"/>
      <c r="AP455" s="1582"/>
      <c r="AQ455" s="1580"/>
      <c r="AR455" s="1580"/>
      <c r="AS455" s="1580"/>
      <c r="AT455" s="1583"/>
      <c r="AU455" s="1584"/>
      <c r="AV455" s="1585"/>
      <c r="AW455" s="1586"/>
    </row>
    <row r="456" spans="1:49" ht="25.05" hidden="1" customHeight="1" x14ac:dyDescent="0.45">
      <c r="A456" s="1652">
        <f t="shared" si="6"/>
        <v>435</v>
      </c>
      <c r="B456" s="1361"/>
      <c r="C456" s="1650"/>
      <c r="D456" s="1648"/>
      <c r="E456" s="1648"/>
      <c r="F456" s="1648"/>
      <c r="G456" s="1648"/>
      <c r="H456" s="1648"/>
      <c r="I456" s="1648"/>
      <c r="J456" s="1648"/>
      <c r="K456" s="1648"/>
      <c r="L456" s="1648"/>
      <c r="M456" s="1648"/>
      <c r="N456" s="1648"/>
      <c r="O456" s="1649"/>
      <c r="P456" s="308"/>
      <c r="Q456" s="307"/>
      <c r="R456" s="1650"/>
      <c r="S456" s="1648"/>
      <c r="T456" s="1648"/>
      <c r="U456" s="1648"/>
      <c r="V456" s="1648"/>
      <c r="W456" s="1648"/>
      <c r="X456" s="1648"/>
      <c r="Y456" s="1648"/>
      <c r="Z456" s="1648"/>
      <c r="AA456" s="1648"/>
      <c r="AB456" s="1648"/>
      <c r="AC456" s="1648"/>
      <c r="AD456" s="1648"/>
      <c r="AE456" s="1648"/>
      <c r="AF456" s="1648"/>
      <c r="AG456" s="1648"/>
      <c r="AH456" s="1648"/>
      <c r="AI456" s="1648"/>
      <c r="AJ456" s="1651"/>
      <c r="AK456" s="1579"/>
      <c r="AL456" s="1580"/>
      <c r="AM456" s="1580"/>
      <c r="AN456" s="1580"/>
      <c r="AO456" s="1581"/>
      <c r="AP456" s="1582"/>
      <c r="AQ456" s="1580"/>
      <c r="AR456" s="1580"/>
      <c r="AS456" s="1580"/>
      <c r="AT456" s="1583"/>
      <c r="AU456" s="1584"/>
      <c r="AV456" s="1585"/>
      <c r="AW456" s="1586"/>
    </row>
    <row r="457" spans="1:49" ht="25.05" hidden="1" customHeight="1" x14ac:dyDescent="0.45">
      <c r="A457" s="1652">
        <f t="shared" si="6"/>
        <v>436</v>
      </c>
      <c r="B457" s="1361"/>
      <c r="C457" s="1650"/>
      <c r="D457" s="1648"/>
      <c r="E457" s="1648"/>
      <c r="F457" s="1648"/>
      <c r="G457" s="1648"/>
      <c r="H457" s="1648"/>
      <c r="I457" s="1648"/>
      <c r="J457" s="1648"/>
      <c r="K457" s="1648"/>
      <c r="L457" s="1648"/>
      <c r="M457" s="1648"/>
      <c r="N457" s="1648"/>
      <c r="O457" s="1649"/>
      <c r="P457" s="308"/>
      <c r="Q457" s="307"/>
      <c r="R457" s="1650"/>
      <c r="S457" s="1648"/>
      <c r="T457" s="1648"/>
      <c r="U457" s="1648"/>
      <c r="V457" s="1648"/>
      <c r="W457" s="1648"/>
      <c r="X457" s="1648"/>
      <c r="Y457" s="1648"/>
      <c r="Z457" s="1648"/>
      <c r="AA457" s="1648"/>
      <c r="AB457" s="1648"/>
      <c r="AC457" s="1648"/>
      <c r="AD457" s="1648"/>
      <c r="AE457" s="1648"/>
      <c r="AF457" s="1648"/>
      <c r="AG457" s="1648"/>
      <c r="AH457" s="1648"/>
      <c r="AI457" s="1648"/>
      <c r="AJ457" s="1651"/>
      <c r="AK457" s="1579"/>
      <c r="AL457" s="1580"/>
      <c r="AM457" s="1580"/>
      <c r="AN457" s="1580"/>
      <c r="AO457" s="1581"/>
      <c r="AP457" s="1582"/>
      <c r="AQ457" s="1580"/>
      <c r="AR457" s="1580"/>
      <c r="AS457" s="1580"/>
      <c r="AT457" s="1583"/>
      <c r="AU457" s="1584"/>
      <c r="AV457" s="1585"/>
      <c r="AW457" s="1586"/>
    </row>
    <row r="458" spans="1:49" ht="25.05" hidden="1" customHeight="1" x14ac:dyDescent="0.45">
      <c r="A458" s="1652">
        <f t="shared" si="6"/>
        <v>437</v>
      </c>
      <c r="B458" s="1361"/>
      <c r="C458" s="1650"/>
      <c r="D458" s="1648"/>
      <c r="E458" s="1648"/>
      <c r="F458" s="1648"/>
      <c r="G458" s="1648"/>
      <c r="H458" s="1648"/>
      <c r="I458" s="1648"/>
      <c r="J458" s="1648"/>
      <c r="K458" s="1648"/>
      <c r="L458" s="1648"/>
      <c r="M458" s="1648"/>
      <c r="N458" s="1648"/>
      <c r="O458" s="1649"/>
      <c r="P458" s="308"/>
      <c r="Q458" s="307"/>
      <c r="R458" s="1650"/>
      <c r="S458" s="1648"/>
      <c r="T458" s="1648"/>
      <c r="U458" s="1648"/>
      <c r="V458" s="1648"/>
      <c r="W458" s="1648"/>
      <c r="X458" s="1648"/>
      <c r="Y458" s="1648"/>
      <c r="Z458" s="1648"/>
      <c r="AA458" s="1648"/>
      <c r="AB458" s="1648"/>
      <c r="AC458" s="1648"/>
      <c r="AD458" s="1648"/>
      <c r="AE458" s="1648"/>
      <c r="AF458" s="1648"/>
      <c r="AG458" s="1648"/>
      <c r="AH458" s="1648"/>
      <c r="AI458" s="1648"/>
      <c r="AJ458" s="1651"/>
      <c r="AK458" s="1579"/>
      <c r="AL458" s="1580"/>
      <c r="AM458" s="1580"/>
      <c r="AN458" s="1580"/>
      <c r="AO458" s="1581"/>
      <c r="AP458" s="1582"/>
      <c r="AQ458" s="1580"/>
      <c r="AR458" s="1580"/>
      <c r="AS458" s="1580"/>
      <c r="AT458" s="1583"/>
      <c r="AU458" s="1584"/>
      <c r="AV458" s="1585"/>
      <c r="AW458" s="1586"/>
    </row>
    <row r="459" spans="1:49" ht="25.05" hidden="1" customHeight="1" x14ac:dyDescent="0.45">
      <c r="A459" s="1652">
        <f t="shared" si="6"/>
        <v>438</v>
      </c>
      <c r="B459" s="1361"/>
      <c r="C459" s="1650"/>
      <c r="D459" s="1648"/>
      <c r="E459" s="1648"/>
      <c r="F459" s="1648"/>
      <c r="G459" s="1648"/>
      <c r="H459" s="1648"/>
      <c r="I459" s="1648"/>
      <c r="J459" s="1648"/>
      <c r="K459" s="1648"/>
      <c r="L459" s="1648"/>
      <c r="M459" s="1648"/>
      <c r="N459" s="1648"/>
      <c r="O459" s="1649"/>
      <c r="P459" s="308"/>
      <c r="Q459" s="307"/>
      <c r="R459" s="1650"/>
      <c r="S459" s="1648"/>
      <c r="T459" s="1648"/>
      <c r="U459" s="1648"/>
      <c r="V459" s="1648"/>
      <c r="W459" s="1648"/>
      <c r="X459" s="1648"/>
      <c r="Y459" s="1648"/>
      <c r="Z459" s="1648"/>
      <c r="AA459" s="1648"/>
      <c r="AB459" s="1648"/>
      <c r="AC459" s="1648"/>
      <c r="AD459" s="1648"/>
      <c r="AE459" s="1648"/>
      <c r="AF459" s="1648"/>
      <c r="AG459" s="1648"/>
      <c r="AH459" s="1648"/>
      <c r="AI459" s="1648"/>
      <c r="AJ459" s="1651"/>
      <c r="AK459" s="1579"/>
      <c r="AL459" s="1580"/>
      <c r="AM459" s="1580"/>
      <c r="AN459" s="1580"/>
      <c r="AO459" s="1581"/>
      <c r="AP459" s="1582"/>
      <c r="AQ459" s="1580"/>
      <c r="AR459" s="1580"/>
      <c r="AS459" s="1580"/>
      <c r="AT459" s="1583"/>
      <c r="AU459" s="1584"/>
      <c r="AV459" s="1585"/>
      <c r="AW459" s="1586"/>
    </row>
    <row r="460" spans="1:49" ht="25.05" hidden="1" customHeight="1" x14ac:dyDescent="0.45">
      <c r="A460" s="1652">
        <f t="shared" si="6"/>
        <v>439</v>
      </c>
      <c r="B460" s="1361"/>
      <c r="C460" s="1650"/>
      <c r="D460" s="1648"/>
      <c r="E460" s="1648"/>
      <c r="F460" s="1648"/>
      <c r="G460" s="1648"/>
      <c r="H460" s="1648"/>
      <c r="I460" s="1648"/>
      <c r="J460" s="1648"/>
      <c r="K460" s="1648"/>
      <c r="L460" s="1648"/>
      <c r="M460" s="1648"/>
      <c r="N460" s="1648"/>
      <c r="O460" s="1649"/>
      <c r="P460" s="308"/>
      <c r="Q460" s="307"/>
      <c r="R460" s="1650"/>
      <c r="S460" s="1648"/>
      <c r="T460" s="1648"/>
      <c r="U460" s="1648"/>
      <c r="V460" s="1648"/>
      <c r="W460" s="1648"/>
      <c r="X460" s="1648"/>
      <c r="Y460" s="1648"/>
      <c r="Z460" s="1648"/>
      <c r="AA460" s="1648"/>
      <c r="AB460" s="1648"/>
      <c r="AC460" s="1648"/>
      <c r="AD460" s="1648"/>
      <c r="AE460" s="1648"/>
      <c r="AF460" s="1648"/>
      <c r="AG460" s="1648"/>
      <c r="AH460" s="1648"/>
      <c r="AI460" s="1648"/>
      <c r="AJ460" s="1651"/>
      <c r="AK460" s="1579"/>
      <c r="AL460" s="1580"/>
      <c r="AM460" s="1580"/>
      <c r="AN460" s="1580"/>
      <c r="AO460" s="1581"/>
      <c r="AP460" s="1582"/>
      <c r="AQ460" s="1580"/>
      <c r="AR460" s="1580"/>
      <c r="AS460" s="1580"/>
      <c r="AT460" s="1583"/>
      <c r="AU460" s="1584"/>
      <c r="AV460" s="1585"/>
      <c r="AW460" s="1586"/>
    </row>
    <row r="461" spans="1:49" ht="25.05" hidden="1" customHeight="1" x14ac:dyDescent="0.45">
      <c r="A461" s="1652">
        <f t="shared" si="6"/>
        <v>440</v>
      </c>
      <c r="B461" s="1361"/>
      <c r="C461" s="1650"/>
      <c r="D461" s="1648"/>
      <c r="E461" s="1648"/>
      <c r="F461" s="1648"/>
      <c r="G461" s="1648"/>
      <c r="H461" s="1648"/>
      <c r="I461" s="1648"/>
      <c r="J461" s="1648"/>
      <c r="K461" s="1648"/>
      <c r="L461" s="1648"/>
      <c r="M461" s="1648"/>
      <c r="N461" s="1648"/>
      <c r="O461" s="1649"/>
      <c r="P461" s="308"/>
      <c r="Q461" s="307"/>
      <c r="R461" s="1650"/>
      <c r="S461" s="1648"/>
      <c r="T461" s="1648"/>
      <c r="U461" s="1648"/>
      <c r="V461" s="1648"/>
      <c r="W461" s="1648"/>
      <c r="X461" s="1648"/>
      <c r="Y461" s="1648"/>
      <c r="Z461" s="1648"/>
      <c r="AA461" s="1648"/>
      <c r="AB461" s="1648"/>
      <c r="AC461" s="1648"/>
      <c r="AD461" s="1648"/>
      <c r="AE461" s="1648"/>
      <c r="AF461" s="1648"/>
      <c r="AG461" s="1648"/>
      <c r="AH461" s="1648"/>
      <c r="AI461" s="1648"/>
      <c r="AJ461" s="1651"/>
      <c r="AK461" s="1579"/>
      <c r="AL461" s="1580"/>
      <c r="AM461" s="1580"/>
      <c r="AN461" s="1580"/>
      <c r="AO461" s="1581"/>
      <c r="AP461" s="1582"/>
      <c r="AQ461" s="1580"/>
      <c r="AR461" s="1580"/>
      <c r="AS461" s="1580"/>
      <c r="AT461" s="1583"/>
      <c r="AU461" s="1584"/>
      <c r="AV461" s="1585"/>
      <c r="AW461" s="1586"/>
    </row>
    <row r="462" spans="1:49" ht="25.05" hidden="1" customHeight="1" x14ac:dyDescent="0.45">
      <c r="A462" s="1652">
        <f t="shared" si="6"/>
        <v>441</v>
      </c>
      <c r="B462" s="1361"/>
      <c r="C462" s="1650"/>
      <c r="D462" s="1648"/>
      <c r="E462" s="1648"/>
      <c r="F462" s="1648"/>
      <c r="G462" s="1648"/>
      <c r="H462" s="1648"/>
      <c r="I462" s="1648"/>
      <c r="J462" s="1648"/>
      <c r="K462" s="1648"/>
      <c r="L462" s="1648"/>
      <c r="M462" s="1648"/>
      <c r="N462" s="1648"/>
      <c r="O462" s="1649"/>
      <c r="P462" s="308"/>
      <c r="Q462" s="307"/>
      <c r="R462" s="1650"/>
      <c r="S462" s="1648"/>
      <c r="T462" s="1648"/>
      <c r="U462" s="1648"/>
      <c r="V462" s="1648"/>
      <c r="W462" s="1648"/>
      <c r="X462" s="1648"/>
      <c r="Y462" s="1648"/>
      <c r="Z462" s="1648"/>
      <c r="AA462" s="1648"/>
      <c r="AB462" s="1648"/>
      <c r="AC462" s="1648"/>
      <c r="AD462" s="1648"/>
      <c r="AE462" s="1648"/>
      <c r="AF462" s="1648"/>
      <c r="AG462" s="1648"/>
      <c r="AH462" s="1648"/>
      <c r="AI462" s="1648"/>
      <c r="AJ462" s="1651"/>
      <c r="AK462" s="1579"/>
      <c r="AL462" s="1580"/>
      <c r="AM462" s="1580"/>
      <c r="AN462" s="1580"/>
      <c r="AO462" s="1581"/>
      <c r="AP462" s="1582"/>
      <c r="AQ462" s="1580"/>
      <c r="AR462" s="1580"/>
      <c r="AS462" s="1580"/>
      <c r="AT462" s="1583"/>
      <c r="AU462" s="1584"/>
      <c r="AV462" s="1585"/>
      <c r="AW462" s="1586"/>
    </row>
    <row r="463" spans="1:49" ht="25.05" hidden="1" customHeight="1" x14ac:dyDescent="0.45">
      <c r="A463" s="1652">
        <f t="shared" si="6"/>
        <v>442</v>
      </c>
      <c r="B463" s="1361"/>
      <c r="C463" s="1650"/>
      <c r="D463" s="1648"/>
      <c r="E463" s="1648"/>
      <c r="F463" s="1648"/>
      <c r="G463" s="1648"/>
      <c r="H463" s="1648"/>
      <c r="I463" s="1648"/>
      <c r="J463" s="1648"/>
      <c r="K463" s="1648"/>
      <c r="L463" s="1648"/>
      <c r="M463" s="1648"/>
      <c r="N463" s="1648"/>
      <c r="O463" s="1649"/>
      <c r="P463" s="308"/>
      <c r="Q463" s="307"/>
      <c r="R463" s="1650"/>
      <c r="S463" s="1648"/>
      <c r="T463" s="1648"/>
      <c r="U463" s="1648"/>
      <c r="V463" s="1648"/>
      <c r="W463" s="1648"/>
      <c r="X463" s="1648"/>
      <c r="Y463" s="1648"/>
      <c r="Z463" s="1648"/>
      <c r="AA463" s="1648"/>
      <c r="AB463" s="1648"/>
      <c r="AC463" s="1648"/>
      <c r="AD463" s="1648"/>
      <c r="AE463" s="1648"/>
      <c r="AF463" s="1648"/>
      <c r="AG463" s="1648"/>
      <c r="AH463" s="1648"/>
      <c r="AI463" s="1648"/>
      <c r="AJ463" s="1651"/>
      <c r="AK463" s="1579"/>
      <c r="AL463" s="1580"/>
      <c r="AM463" s="1580"/>
      <c r="AN463" s="1580"/>
      <c r="AO463" s="1581"/>
      <c r="AP463" s="1582"/>
      <c r="AQ463" s="1580"/>
      <c r="AR463" s="1580"/>
      <c r="AS463" s="1580"/>
      <c r="AT463" s="1583"/>
      <c r="AU463" s="1584"/>
      <c r="AV463" s="1585"/>
      <c r="AW463" s="1586"/>
    </row>
    <row r="464" spans="1:49" ht="25.05" hidden="1" customHeight="1" x14ac:dyDescent="0.45">
      <c r="A464" s="1652">
        <f t="shared" si="6"/>
        <v>443</v>
      </c>
      <c r="B464" s="1361"/>
      <c r="C464" s="1650"/>
      <c r="D464" s="1648"/>
      <c r="E464" s="1648"/>
      <c r="F464" s="1648"/>
      <c r="G464" s="1648"/>
      <c r="H464" s="1648"/>
      <c r="I464" s="1648"/>
      <c r="J464" s="1648"/>
      <c r="K464" s="1648"/>
      <c r="L464" s="1648"/>
      <c r="M464" s="1648"/>
      <c r="N464" s="1648"/>
      <c r="O464" s="1649"/>
      <c r="P464" s="308"/>
      <c r="Q464" s="307"/>
      <c r="R464" s="1650"/>
      <c r="S464" s="1648"/>
      <c r="T464" s="1648"/>
      <c r="U464" s="1648"/>
      <c r="V464" s="1648"/>
      <c r="W464" s="1648"/>
      <c r="X464" s="1648"/>
      <c r="Y464" s="1648"/>
      <c r="Z464" s="1648"/>
      <c r="AA464" s="1648"/>
      <c r="AB464" s="1648"/>
      <c r="AC464" s="1648"/>
      <c r="AD464" s="1648"/>
      <c r="AE464" s="1648"/>
      <c r="AF464" s="1648"/>
      <c r="AG464" s="1648"/>
      <c r="AH464" s="1648"/>
      <c r="AI464" s="1648"/>
      <c r="AJ464" s="1651"/>
      <c r="AK464" s="1579"/>
      <c r="AL464" s="1580"/>
      <c r="AM464" s="1580"/>
      <c r="AN464" s="1580"/>
      <c r="AO464" s="1581"/>
      <c r="AP464" s="1582"/>
      <c r="AQ464" s="1580"/>
      <c r="AR464" s="1580"/>
      <c r="AS464" s="1580"/>
      <c r="AT464" s="1583"/>
      <c r="AU464" s="1584"/>
      <c r="AV464" s="1585"/>
      <c r="AW464" s="1586"/>
    </row>
    <row r="465" spans="1:49" ht="25.05" hidden="1" customHeight="1" x14ac:dyDescent="0.45">
      <c r="A465" s="1652">
        <f t="shared" si="6"/>
        <v>444</v>
      </c>
      <c r="B465" s="1361"/>
      <c r="C465" s="1650"/>
      <c r="D465" s="1648"/>
      <c r="E465" s="1648"/>
      <c r="F465" s="1648"/>
      <c r="G465" s="1648"/>
      <c r="H465" s="1648"/>
      <c r="I465" s="1648"/>
      <c r="J465" s="1648"/>
      <c r="K465" s="1648"/>
      <c r="L465" s="1648"/>
      <c r="M465" s="1648"/>
      <c r="N465" s="1648"/>
      <c r="O465" s="1649"/>
      <c r="P465" s="308"/>
      <c r="Q465" s="307"/>
      <c r="R465" s="1650"/>
      <c r="S465" s="1648"/>
      <c r="T465" s="1648"/>
      <c r="U465" s="1648"/>
      <c r="V465" s="1648"/>
      <c r="W465" s="1648"/>
      <c r="X465" s="1648"/>
      <c r="Y465" s="1648"/>
      <c r="Z465" s="1648"/>
      <c r="AA465" s="1648"/>
      <c r="AB465" s="1648"/>
      <c r="AC465" s="1648"/>
      <c r="AD465" s="1648"/>
      <c r="AE465" s="1648"/>
      <c r="AF465" s="1648"/>
      <c r="AG465" s="1648"/>
      <c r="AH465" s="1648"/>
      <c r="AI465" s="1648"/>
      <c r="AJ465" s="1651"/>
      <c r="AK465" s="1579"/>
      <c r="AL465" s="1580"/>
      <c r="AM465" s="1580"/>
      <c r="AN465" s="1580"/>
      <c r="AO465" s="1581"/>
      <c r="AP465" s="1582"/>
      <c r="AQ465" s="1580"/>
      <c r="AR465" s="1580"/>
      <c r="AS465" s="1580"/>
      <c r="AT465" s="1583"/>
      <c r="AU465" s="1584"/>
      <c r="AV465" s="1585"/>
      <c r="AW465" s="1586"/>
    </row>
    <row r="466" spans="1:49" ht="25.05" hidden="1" customHeight="1" x14ac:dyDescent="0.45">
      <c r="A466" s="1652">
        <f t="shared" si="6"/>
        <v>445</v>
      </c>
      <c r="B466" s="1361"/>
      <c r="C466" s="1650"/>
      <c r="D466" s="1648"/>
      <c r="E466" s="1648"/>
      <c r="F466" s="1648"/>
      <c r="G466" s="1648"/>
      <c r="H466" s="1648"/>
      <c r="I466" s="1648"/>
      <c r="J466" s="1648"/>
      <c r="K466" s="1648"/>
      <c r="L466" s="1648"/>
      <c r="M466" s="1648"/>
      <c r="N466" s="1648"/>
      <c r="O466" s="1649"/>
      <c r="P466" s="308"/>
      <c r="Q466" s="307"/>
      <c r="R466" s="1650"/>
      <c r="S466" s="1648"/>
      <c r="T466" s="1648"/>
      <c r="U466" s="1648"/>
      <c r="V466" s="1648"/>
      <c r="W466" s="1648"/>
      <c r="X466" s="1648"/>
      <c r="Y466" s="1648"/>
      <c r="Z466" s="1648"/>
      <c r="AA466" s="1648"/>
      <c r="AB466" s="1648"/>
      <c r="AC466" s="1648"/>
      <c r="AD466" s="1648"/>
      <c r="AE466" s="1648"/>
      <c r="AF466" s="1648"/>
      <c r="AG466" s="1648"/>
      <c r="AH466" s="1648"/>
      <c r="AI466" s="1648"/>
      <c r="AJ466" s="1651"/>
      <c r="AK466" s="1579"/>
      <c r="AL466" s="1580"/>
      <c r="AM466" s="1580"/>
      <c r="AN466" s="1580"/>
      <c r="AO466" s="1581"/>
      <c r="AP466" s="1582"/>
      <c r="AQ466" s="1580"/>
      <c r="AR466" s="1580"/>
      <c r="AS466" s="1580"/>
      <c r="AT466" s="1583"/>
      <c r="AU466" s="1584"/>
      <c r="AV466" s="1585"/>
      <c r="AW466" s="1586"/>
    </row>
    <row r="467" spans="1:49" ht="25.05" hidden="1" customHeight="1" x14ac:dyDescent="0.45">
      <c r="A467" s="1652">
        <f t="shared" si="6"/>
        <v>446</v>
      </c>
      <c r="B467" s="1361"/>
      <c r="C467" s="1650"/>
      <c r="D467" s="1648"/>
      <c r="E467" s="1648"/>
      <c r="F467" s="1648"/>
      <c r="G467" s="1648"/>
      <c r="H467" s="1648"/>
      <c r="I467" s="1648"/>
      <c r="J467" s="1648"/>
      <c r="K467" s="1648"/>
      <c r="L467" s="1648"/>
      <c r="M467" s="1648"/>
      <c r="N467" s="1648"/>
      <c r="O467" s="1649"/>
      <c r="P467" s="308"/>
      <c r="Q467" s="307"/>
      <c r="R467" s="1650"/>
      <c r="S467" s="1648"/>
      <c r="T467" s="1648"/>
      <c r="U467" s="1648"/>
      <c r="V467" s="1648"/>
      <c r="W467" s="1648"/>
      <c r="X467" s="1648"/>
      <c r="Y467" s="1648"/>
      <c r="Z467" s="1648"/>
      <c r="AA467" s="1648"/>
      <c r="AB467" s="1648"/>
      <c r="AC467" s="1648"/>
      <c r="AD467" s="1648"/>
      <c r="AE467" s="1648"/>
      <c r="AF467" s="1648"/>
      <c r="AG467" s="1648"/>
      <c r="AH467" s="1648"/>
      <c r="AI467" s="1648"/>
      <c r="AJ467" s="1651"/>
      <c r="AK467" s="1579"/>
      <c r="AL467" s="1580"/>
      <c r="AM467" s="1580"/>
      <c r="AN467" s="1580"/>
      <c r="AO467" s="1581"/>
      <c r="AP467" s="1582"/>
      <c r="AQ467" s="1580"/>
      <c r="AR467" s="1580"/>
      <c r="AS467" s="1580"/>
      <c r="AT467" s="1583"/>
      <c r="AU467" s="1584"/>
      <c r="AV467" s="1585"/>
      <c r="AW467" s="1586"/>
    </row>
    <row r="468" spans="1:49" ht="25.05" hidden="1" customHeight="1" x14ac:dyDescent="0.45">
      <c r="A468" s="1652">
        <f t="shared" si="6"/>
        <v>447</v>
      </c>
      <c r="B468" s="1361"/>
      <c r="C468" s="1650"/>
      <c r="D468" s="1648"/>
      <c r="E468" s="1648"/>
      <c r="F468" s="1648"/>
      <c r="G468" s="1648"/>
      <c r="H468" s="1648"/>
      <c r="I468" s="1648"/>
      <c r="J468" s="1648"/>
      <c r="K468" s="1648"/>
      <c r="L468" s="1648"/>
      <c r="M468" s="1648"/>
      <c r="N468" s="1648"/>
      <c r="O468" s="1649"/>
      <c r="P468" s="308"/>
      <c r="Q468" s="307"/>
      <c r="R468" s="1650"/>
      <c r="S468" s="1648"/>
      <c r="T468" s="1648"/>
      <c r="U468" s="1648"/>
      <c r="V468" s="1648"/>
      <c r="W468" s="1648"/>
      <c r="X468" s="1648"/>
      <c r="Y468" s="1648"/>
      <c r="Z468" s="1648"/>
      <c r="AA468" s="1648"/>
      <c r="AB468" s="1648"/>
      <c r="AC468" s="1648"/>
      <c r="AD468" s="1648"/>
      <c r="AE468" s="1648"/>
      <c r="AF468" s="1648"/>
      <c r="AG468" s="1648"/>
      <c r="AH468" s="1648"/>
      <c r="AI468" s="1648"/>
      <c r="AJ468" s="1651"/>
      <c r="AK468" s="1579"/>
      <c r="AL468" s="1580"/>
      <c r="AM468" s="1580"/>
      <c r="AN468" s="1580"/>
      <c r="AO468" s="1581"/>
      <c r="AP468" s="1582"/>
      <c r="AQ468" s="1580"/>
      <c r="AR468" s="1580"/>
      <c r="AS468" s="1580"/>
      <c r="AT468" s="1583"/>
      <c r="AU468" s="1584"/>
      <c r="AV468" s="1585"/>
      <c r="AW468" s="1586"/>
    </row>
    <row r="469" spans="1:49" ht="25.05" hidden="1" customHeight="1" x14ac:dyDescent="0.45">
      <c r="A469" s="1652">
        <f t="shared" si="6"/>
        <v>448</v>
      </c>
      <c r="B469" s="1361"/>
      <c r="C469" s="1650"/>
      <c r="D469" s="1648"/>
      <c r="E469" s="1648"/>
      <c r="F469" s="1648"/>
      <c r="G469" s="1648"/>
      <c r="H469" s="1648"/>
      <c r="I469" s="1648"/>
      <c r="J469" s="1648"/>
      <c r="K469" s="1648"/>
      <c r="L469" s="1648"/>
      <c r="M469" s="1648"/>
      <c r="N469" s="1648"/>
      <c r="O469" s="1649"/>
      <c r="P469" s="308"/>
      <c r="Q469" s="307"/>
      <c r="R469" s="1650"/>
      <c r="S469" s="1648"/>
      <c r="T469" s="1648"/>
      <c r="U469" s="1648"/>
      <c r="V469" s="1648"/>
      <c r="W469" s="1648"/>
      <c r="X469" s="1648"/>
      <c r="Y469" s="1648"/>
      <c r="Z469" s="1648"/>
      <c r="AA469" s="1648"/>
      <c r="AB469" s="1648"/>
      <c r="AC469" s="1648"/>
      <c r="AD469" s="1648"/>
      <c r="AE469" s="1648"/>
      <c r="AF469" s="1648"/>
      <c r="AG469" s="1648"/>
      <c r="AH469" s="1648"/>
      <c r="AI469" s="1648"/>
      <c r="AJ469" s="1651"/>
      <c r="AK469" s="1579"/>
      <c r="AL469" s="1580"/>
      <c r="AM469" s="1580"/>
      <c r="AN469" s="1580"/>
      <c r="AO469" s="1581"/>
      <c r="AP469" s="1582"/>
      <c r="AQ469" s="1580"/>
      <c r="AR469" s="1580"/>
      <c r="AS469" s="1580"/>
      <c r="AT469" s="1583"/>
      <c r="AU469" s="1584"/>
      <c r="AV469" s="1585"/>
      <c r="AW469" s="1586"/>
    </row>
    <row r="470" spans="1:49" ht="25.05" hidden="1" customHeight="1" x14ac:dyDescent="0.45">
      <c r="A470" s="1652">
        <f t="shared" si="6"/>
        <v>449</v>
      </c>
      <c r="B470" s="1361"/>
      <c r="C470" s="1650"/>
      <c r="D470" s="1648"/>
      <c r="E470" s="1648"/>
      <c r="F470" s="1648"/>
      <c r="G470" s="1648"/>
      <c r="H470" s="1648"/>
      <c r="I470" s="1648"/>
      <c r="J470" s="1648"/>
      <c r="K470" s="1648"/>
      <c r="L470" s="1648"/>
      <c r="M470" s="1648"/>
      <c r="N470" s="1648"/>
      <c r="O470" s="1649"/>
      <c r="P470" s="308"/>
      <c r="Q470" s="307"/>
      <c r="R470" s="1650"/>
      <c r="S470" s="1648"/>
      <c r="T470" s="1648"/>
      <c r="U470" s="1648"/>
      <c r="V470" s="1648"/>
      <c r="W470" s="1648"/>
      <c r="X470" s="1648"/>
      <c r="Y470" s="1648"/>
      <c r="Z470" s="1648"/>
      <c r="AA470" s="1648"/>
      <c r="AB470" s="1648"/>
      <c r="AC470" s="1648"/>
      <c r="AD470" s="1648"/>
      <c r="AE470" s="1648"/>
      <c r="AF470" s="1648"/>
      <c r="AG470" s="1648"/>
      <c r="AH470" s="1648"/>
      <c r="AI470" s="1648"/>
      <c r="AJ470" s="1651"/>
      <c r="AK470" s="1579"/>
      <c r="AL470" s="1580"/>
      <c r="AM470" s="1580"/>
      <c r="AN470" s="1580"/>
      <c r="AO470" s="1581"/>
      <c r="AP470" s="1582"/>
      <c r="AQ470" s="1580"/>
      <c r="AR470" s="1580"/>
      <c r="AS470" s="1580"/>
      <c r="AT470" s="1583"/>
      <c r="AU470" s="1584"/>
      <c r="AV470" s="1585"/>
      <c r="AW470" s="1586"/>
    </row>
    <row r="471" spans="1:49" ht="25.05" hidden="1" customHeight="1" x14ac:dyDescent="0.45">
      <c r="A471" s="1652">
        <f t="shared" si="6"/>
        <v>450</v>
      </c>
      <c r="B471" s="1361"/>
      <c r="C471" s="1650"/>
      <c r="D471" s="1648"/>
      <c r="E471" s="1648"/>
      <c r="F471" s="1648"/>
      <c r="G471" s="1648"/>
      <c r="H471" s="1648"/>
      <c r="I471" s="1648"/>
      <c r="J471" s="1648"/>
      <c r="K471" s="1648"/>
      <c r="L471" s="1648"/>
      <c r="M471" s="1648"/>
      <c r="N471" s="1648"/>
      <c r="O471" s="1649"/>
      <c r="P471" s="308"/>
      <c r="Q471" s="307"/>
      <c r="R471" s="1650"/>
      <c r="S471" s="1648"/>
      <c r="T471" s="1648"/>
      <c r="U471" s="1648"/>
      <c r="V471" s="1648"/>
      <c r="W471" s="1648"/>
      <c r="X471" s="1648"/>
      <c r="Y471" s="1648"/>
      <c r="Z471" s="1648"/>
      <c r="AA471" s="1648"/>
      <c r="AB471" s="1648"/>
      <c r="AC471" s="1648"/>
      <c r="AD471" s="1648"/>
      <c r="AE471" s="1648"/>
      <c r="AF471" s="1648"/>
      <c r="AG471" s="1648"/>
      <c r="AH471" s="1648"/>
      <c r="AI471" s="1648"/>
      <c r="AJ471" s="1651"/>
      <c r="AK471" s="1579"/>
      <c r="AL471" s="1580"/>
      <c r="AM471" s="1580"/>
      <c r="AN471" s="1580"/>
      <c r="AO471" s="1581"/>
      <c r="AP471" s="1582"/>
      <c r="AQ471" s="1580"/>
      <c r="AR471" s="1580"/>
      <c r="AS471" s="1580"/>
      <c r="AT471" s="1583"/>
      <c r="AU471" s="1584"/>
      <c r="AV471" s="1585"/>
      <c r="AW471" s="1586"/>
    </row>
    <row r="472" spans="1:49" ht="25.05" hidden="1" customHeight="1" x14ac:dyDescent="0.45">
      <c r="A472" s="1652">
        <f t="shared" ref="A472:A507" si="7">+A471+1</f>
        <v>451</v>
      </c>
      <c r="B472" s="1361"/>
      <c r="C472" s="1650"/>
      <c r="D472" s="1648"/>
      <c r="E472" s="1648"/>
      <c r="F472" s="1648"/>
      <c r="G472" s="1648"/>
      <c r="H472" s="1648"/>
      <c r="I472" s="1648"/>
      <c r="J472" s="1648"/>
      <c r="K472" s="1648"/>
      <c r="L472" s="1648"/>
      <c r="M472" s="1648"/>
      <c r="N472" s="1648"/>
      <c r="O472" s="1649"/>
      <c r="P472" s="308"/>
      <c r="Q472" s="307"/>
      <c r="R472" s="1650"/>
      <c r="S472" s="1648"/>
      <c r="T472" s="1648"/>
      <c r="U472" s="1648"/>
      <c r="V472" s="1648"/>
      <c r="W472" s="1648"/>
      <c r="X472" s="1648"/>
      <c r="Y472" s="1648"/>
      <c r="Z472" s="1648"/>
      <c r="AA472" s="1648"/>
      <c r="AB472" s="1648"/>
      <c r="AC472" s="1648"/>
      <c r="AD472" s="1648"/>
      <c r="AE472" s="1648"/>
      <c r="AF472" s="1648"/>
      <c r="AG472" s="1648"/>
      <c r="AH472" s="1648"/>
      <c r="AI472" s="1648"/>
      <c r="AJ472" s="1651"/>
      <c r="AK472" s="1579"/>
      <c r="AL472" s="1580"/>
      <c r="AM472" s="1580"/>
      <c r="AN472" s="1580"/>
      <c r="AO472" s="1581"/>
      <c r="AP472" s="1582"/>
      <c r="AQ472" s="1580"/>
      <c r="AR472" s="1580"/>
      <c r="AS472" s="1580"/>
      <c r="AT472" s="1583"/>
      <c r="AU472" s="1584"/>
      <c r="AV472" s="1585"/>
      <c r="AW472" s="1586"/>
    </row>
    <row r="473" spans="1:49" ht="25.05" hidden="1" customHeight="1" x14ac:dyDescent="0.45">
      <c r="A473" s="1652">
        <f t="shared" si="7"/>
        <v>452</v>
      </c>
      <c r="B473" s="1361"/>
      <c r="C473" s="1650"/>
      <c r="D473" s="1648"/>
      <c r="E473" s="1648"/>
      <c r="F473" s="1648"/>
      <c r="G473" s="1648"/>
      <c r="H473" s="1648"/>
      <c r="I473" s="1648"/>
      <c r="J473" s="1648"/>
      <c r="K473" s="1648"/>
      <c r="L473" s="1648"/>
      <c r="M473" s="1648"/>
      <c r="N473" s="1648"/>
      <c r="O473" s="1649"/>
      <c r="P473" s="308"/>
      <c r="Q473" s="307"/>
      <c r="R473" s="1650"/>
      <c r="S473" s="1648"/>
      <c r="T473" s="1648"/>
      <c r="U473" s="1648"/>
      <c r="V473" s="1648"/>
      <c r="W473" s="1648"/>
      <c r="X473" s="1648"/>
      <c r="Y473" s="1648"/>
      <c r="Z473" s="1648"/>
      <c r="AA473" s="1648"/>
      <c r="AB473" s="1648"/>
      <c r="AC473" s="1648"/>
      <c r="AD473" s="1648"/>
      <c r="AE473" s="1648"/>
      <c r="AF473" s="1648"/>
      <c r="AG473" s="1648"/>
      <c r="AH473" s="1648"/>
      <c r="AI473" s="1648"/>
      <c r="AJ473" s="1651"/>
      <c r="AK473" s="1579"/>
      <c r="AL473" s="1580"/>
      <c r="AM473" s="1580"/>
      <c r="AN473" s="1580"/>
      <c r="AO473" s="1581"/>
      <c r="AP473" s="1582"/>
      <c r="AQ473" s="1580"/>
      <c r="AR473" s="1580"/>
      <c r="AS473" s="1580"/>
      <c r="AT473" s="1583"/>
      <c r="AU473" s="1584"/>
      <c r="AV473" s="1585"/>
      <c r="AW473" s="1586"/>
    </row>
    <row r="474" spans="1:49" ht="25.05" hidden="1" customHeight="1" x14ac:dyDescent="0.45">
      <c r="A474" s="1652">
        <f t="shared" si="7"/>
        <v>453</v>
      </c>
      <c r="B474" s="1361"/>
      <c r="C474" s="1650"/>
      <c r="D474" s="1648"/>
      <c r="E474" s="1648"/>
      <c r="F474" s="1648"/>
      <c r="G474" s="1648"/>
      <c r="H474" s="1648"/>
      <c r="I474" s="1648"/>
      <c r="J474" s="1648"/>
      <c r="K474" s="1648"/>
      <c r="L474" s="1648"/>
      <c r="M474" s="1648"/>
      <c r="N474" s="1648"/>
      <c r="O474" s="1649"/>
      <c r="P474" s="308"/>
      <c r="Q474" s="307"/>
      <c r="R474" s="1650"/>
      <c r="S474" s="1648"/>
      <c r="T474" s="1648"/>
      <c r="U474" s="1648"/>
      <c r="V474" s="1648"/>
      <c r="W474" s="1648"/>
      <c r="X474" s="1648"/>
      <c r="Y474" s="1648"/>
      <c r="Z474" s="1648"/>
      <c r="AA474" s="1648"/>
      <c r="AB474" s="1648"/>
      <c r="AC474" s="1648"/>
      <c r="AD474" s="1648"/>
      <c r="AE474" s="1648"/>
      <c r="AF474" s="1648"/>
      <c r="AG474" s="1648"/>
      <c r="AH474" s="1648"/>
      <c r="AI474" s="1648"/>
      <c r="AJ474" s="1651"/>
      <c r="AK474" s="1579"/>
      <c r="AL474" s="1580"/>
      <c r="AM474" s="1580"/>
      <c r="AN474" s="1580"/>
      <c r="AO474" s="1581"/>
      <c r="AP474" s="1582"/>
      <c r="AQ474" s="1580"/>
      <c r="AR474" s="1580"/>
      <c r="AS474" s="1580"/>
      <c r="AT474" s="1583"/>
      <c r="AU474" s="1584"/>
      <c r="AV474" s="1585"/>
      <c r="AW474" s="1586"/>
    </row>
    <row r="475" spans="1:49" ht="25.05" hidden="1" customHeight="1" x14ac:dyDescent="0.45">
      <c r="A475" s="1652">
        <f t="shared" si="7"/>
        <v>454</v>
      </c>
      <c r="B475" s="1361"/>
      <c r="C475" s="1650"/>
      <c r="D475" s="1648"/>
      <c r="E475" s="1648"/>
      <c r="F475" s="1648"/>
      <c r="G475" s="1648"/>
      <c r="H475" s="1648"/>
      <c r="I475" s="1648"/>
      <c r="J475" s="1648"/>
      <c r="K475" s="1648"/>
      <c r="L475" s="1648"/>
      <c r="M475" s="1648"/>
      <c r="N475" s="1648"/>
      <c r="O475" s="1649"/>
      <c r="P475" s="308"/>
      <c r="Q475" s="307"/>
      <c r="R475" s="1650"/>
      <c r="S475" s="1648"/>
      <c r="T475" s="1648"/>
      <c r="U475" s="1648"/>
      <c r="V475" s="1648"/>
      <c r="W475" s="1648"/>
      <c r="X475" s="1648"/>
      <c r="Y475" s="1648"/>
      <c r="Z475" s="1648"/>
      <c r="AA475" s="1648"/>
      <c r="AB475" s="1648"/>
      <c r="AC475" s="1648"/>
      <c r="AD475" s="1648"/>
      <c r="AE475" s="1648"/>
      <c r="AF475" s="1648"/>
      <c r="AG475" s="1648"/>
      <c r="AH475" s="1648"/>
      <c r="AI475" s="1648"/>
      <c r="AJ475" s="1651"/>
      <c r="AK475" s="1579"/>
      <c r="AL475" s="1580"/>
      <c r="AM475" s="1580"/>
      <c r="AN475" s="1580"/>
      <c r="AO475" s="1581"/>
      <c r="AP475" s="1582"/>
      <c r="AQ475" s="1580"/>
      <c r="AR475" s="1580"/>
      <c r="AS475" s="1580"/>
      <c r="AT475" s="1583"/>
      <c r="AU475" s="1584"/>
      <c r="AV475" s="1585"/>
      <c r="AW475" s="1586"/>
    </row>
    <row r="476" spans="1:49" ht="25.05" hidden="1" customHeight="1" x14ac:dyDescent="0.45">
      <c r="A476" s="1652">
        <f t="shared" si="7"/>
        <v>455</v>
      </c>
      <c r="B476" s="1361"/>
      <c r="C476" s="1650"/>
      <c r="D476" s="1648"/>
      <c r="E476" s="1648"/>
      <c r="F476" s="1648"/>
      <c r="G476" s="1648"/>
      <c r="H476" s="1648"/>
      <c r="I476" s="1648"/>
      <c r="J476" s="1648"/>
      <c r="K476" s="1648"/>
      <c r="L476" s="1648"/>
      <c r="M476" s="1648"/>
      <c r="N476" s="1648"/>
      <c r="O476" s="1649"/>
      <c r="P476" s="308"/>
      <c r="Q476" s="307"/>
      <c r="R476" s="1650"/>
      <c r="S476" s="1648"/>
      <c r="T476" s="1648"/>
      <c r="U476" s="1648"/>
      <c r="V476" s="1648"/>
      <c r="W476" s="1648"/>
      <c r="X476" s="1648"/>
      <c r="Y476" s="1648"/>
      <c r="Z476" s="1648"/>
      <c r="AA476" s="1648"/>
      <c r="AB476" s="1648"/>
      <c r="AC476" s="1648"/>
      <c r="AD476" s="1648"/>
      <c r="AE476" s="1648"/>
      <c r="AF476" s="1648"/>
      <c r="AG476" s="1648"/>
      <c r="AH476" s="1648"/>
      <c r="AI476" s="1648"/>
      <c r="AJ476" s="1651"/>
      <c r="AK476" s="1579"/>
      <c r="AL476" s="1580"/>
      <c r="AM476" s="1580"/>
      <c r="AN476" s="1580"/>
      <c r="AO476" s="1581"/>
      <c r="AP476" s="1582"/>
      <c r="AQ476" s="1580"/>
      <c r="AR476" s="1580"/>
      <c r="AS476" s="1580"/>
      <c r="AT476" s="1583"/>
      <c r="AU476" s="1584"/>
      <c r="AV476" s="1585"/>
      <c r="AW476" s="1586"/>
    </row>
    <row r="477" spans="1:49" ht="25.05" hidden="1" customHeight="1" x14ac:dyDescent="0.45">
      <c r="A477" s="1652">
        <f t="shared" si="7"/>
        <v>456</v>
      </c>
      <c r="B477" s="1361"/>
      <c r="C477" s="1650"/>
      <c r="D477" s="1648"/>
      <c r="E477" s="1648"/>
      <c r="F477" s="1648"/>
      <c r="G477" s="1648"/>
      <c r="H477" s="1648"/>
      <c r="I477" s="1648"/>
      <c r="J477" s="1648"/>
      <c r="K477" s="1648"/>
      <c r="L477" s="1648"/>
      <c r="M477" s="1648"/>
      <c r="N477" s="1648"/>
      <c r="O477" s="1649"/>
      <c r="P477" s="308"/>
      <c r="Q477" s="307"/>
      <c r="R477" s="1650"/>
      <c r="S477" s="1648"/>
      <c r="T477" s="1648"/>
      <c r="U477" s="1648"/>
      <c r="V477" s="1648"/>
      <c r="W477" s="1648"/>
      <c r="X477" s="1648"/>
      <c r="Y477" s="1648"/>
      <c r="Z477" s="1648"/>
      <c r="AA477" s="1648"/>
      <c r="AB477" s="1648"/>
      <c r="AC477" s="1648"/>
      <c r="AD477" s="1648"/>
      <c r="AE477" s="1648"/>
      <c r="AF477" s="1648"/>
      <c r="AG477" s="1648"/>
      <c r="AH477" s="1648"/>
      <c r="AI477" s="1648"/>
      <c r="AJ477" s="1651"/>
      <c r="AK477" s="1579"/>
      <c r="AL477" s="1580"/>
      <c r="AM477" s="1580"/>
      <c r="AN477" s="1580"/>
      <c r="AO477" s="1581"/>
      <c r="AP477" s="1582"/>
      <c r="AQ477" s="1580"/>
      <c r="AR477" s="1580"/>
      <c r="AS477" s="1580"/>
      <c r="AT477" s="1583"/>
      <c r="AU477" s="1584"/>
      <c r="AV477" s="1585"/>
      <c r="AW477" s="1586"/>
    </row>
    <row r="478" spans="1:49" ht="25.05" hidden="1" customHeight="1" x14ac:dyDescent="0.45">
      <c r="A478" s="1652">
        <f t="shared" si="7"/>
        <v>457</v>
      </c>
      <c r="B478" s="1361"/>
      <c r="C478" s="1650"/>
      <c r="D478" s="1648"/>
      <c r="E478" s="1648"/>
      <c r="F478" s="1648"/>
      <c r="G478" s="1648"/>
      <c r="H478" s="1648"/>
      <c r="I478" s="1648"/>
      <c r="J478" s="1648"/>
      <c r="K478" s="1648"/>
      <c r="L478" s="1648"/>
      <c r="M478" s="1648"/>
      <c r="N478" s="1648"/>
      <c r="O478" s="1649"/>
      <c r="P478" s="308"/>
      <c r="Q478" s="307"/>
      <c r="R478" s="1650"/>
      <c r="S478" s="1648"/>
      <c r="T478" s="1648"/>
      <c r="U478" s="1648"/>
      <c r="V478" s="1648"/>
      <c r="W478" s="1648"/>
      <c r="X478" s="1648"/>
      <c r="Y478" s="1648"/>
      <c r="Z478" s="1648"/>
      <c r="AA478" s="1648"/>
      <c r="AB478" s="1648"/>
      <c r="AC478" s="1648"/>
      <c r="AD478" s="1648"/>
      <c r="AE478" s="1648"/>
      <c r="AF478" s="1648"/>
      <c r="AG478" s="1648"/>
      <c r="AH478" s="1648"/>
      <c r="AI478" s="1648"/>
      <c r="AJ478" s="1651"/>
      <c r="AK478" s="1579"/>
      <c r="AL478" s="1580"/>
      <c r="AM478" s="1580"/>
      <c r="AN478" s="1580"/>
      <c r="AO478" s="1581"/>
      <c r="AP478" s="1582"/>
      <c r="AQ478" s="1580"/>
      <c r="AR478" s="1580"/>
      <c r="AS478" s="1580"/>
      <c r="AT478" s="1583"/>
      <c r="AU478" s="1584"/>
      <c r="AV478" s="1585"/>
      <c r="AW478" s="1586"/>
    </row>
    <row r="479" spans="1:49" ht="25.05" hidden="1" customHeight="1" x14ac:dyDescent="0.45">
      <c r="A479" s="1652">
        <f t="shared" si="7"/>
        <v>458</v>
      </c>
      <c r="B479" s="1361"/>
      <c r="C479" s="1650"/>
      <c r="D479" s="1648"/>
      <c r="E479" s="1648"/>
      <c r="F479" s="1648"/>
      <c r="G479" s="1648"/>
      <c r="H479" s="1648"/>
      <c r="I479" s="1648"/>
      <c r="J479" s="1648"/>
      <c r="K479" s="1648"/>
      <c r="L479" s="1648"/>
      <c r="M479" s="1648"/>
      <c r="N479" s="1648"/>
      <c r="O479" s="1649"/>
      <c r="P479" s="308"/>
      <c r="Q479" s="307"/>
      <c r="R479" s="1650"/>
      <c r="S479" s="1648"/>
      <c r="T479" s="1648"/>
      <c r="U479" s="1648"/>
      <c r="V479" s="1648"/>
      <c r="W479" s="1648"/>
      <c r="X479" s="1648"/>
      <c r="Y479" s="1648"/>
      <c r="Z479" s="1648"/>
      <c r="AA479" s="1648"/>
      <c r="AB479" s="1648"/>
      <c r="AC479" s="1648"/>
      <c r="AD479" s="1648"/>
      <c r="AE479" s="1648"/>
      <c r="AF479" s="1648"/>
      <c r="AG479" s="1648"/>
      <c r="AH479" s="1648"/>
      <c r="AI479" s="1648"/>
      <c r="AJ479" s="1651"/>
      <c r="AK479" s="1579"/>
      <c r="AL479" s="1580"/>
      <c r="AM479" s="1580"/>
      <c r="AN479" s="1580"/>
      <c r="AO479" s="1581"/>
      <c r="AP479" s="1582"/>
      <c r="AQ479" s="1580"/>
      <c r="AR479" s="1580"/>
      <c r="AS479" s="1580"/>
      <c r="AT479" s="1583"/>
      <c r="AU479" s="1584"/>
      <c r="AV479" s="1585"/>
      <c r="AW479" s="1586"/>
    </row>
    <row r="480" spans="1:49" ht="25.05" hidden="1" customHeight="1" x14ac:dyDescent="0.45">
      <c r="A480" s="1652">
        <f t="shared" si="7"/>
        <v>459</v>
      </c>
      <c r="B480" s="1361"/>
      <c r="C480" s="1650"/>
      <c r="D480" s="1648"/>
      <c r="E480" s="1648"/>
      <c r="F480" s="1648"/>
      <c r="G480" s="1648"/>
      <c r="H480" s="1648"/>
      <c r="I480" s="1648"/>
      <c r="J480" s="1648"/>
      <c r="K480" s="1648"/>
      <c r="L480" s="1648"/>
      <c r="M480" s="1648"/>
      <c r="N480" s="1648"/>
      <c r="O480" s="1649"/>
      <c r="P480" s="308"/>
      <c r="Q480" s="307"/>
      <c r="R480" s="1650"/>
      <c r="S480" s="1648"/>
      <c r="T480" s="1648"/>
      <c r="U480" s="1648"/>
      <c r="V480" s="1648"/>
      <c r="W480" s="1648"/>
      <c r="X480" s="1648"/>
      <c r="Y480" s="1648"/>
      <c r="Z480" s="1648"/>
      <c r="AA480" s="1648"/>
      <c r="AB480" s="1648"/>
      <c r="AC480" s="1648"/>
      <c r="AD480" s="1648"/>
      <c r="AE480" s="1648"/>
      <c r="AF480" s="1648"/>
      <c r="AG480" s="1648"/>
      <c r="AH480" s="1648"/>
      <c r="AI480" s="1648"/>
      <c r="AJ480" s="1651"/>
      <c r="AK480" s="1579"/>
      <c r="AL480" s="1580"/>
      <c r="AM480" s="1580"/>
      <c r="AN480" s="1580"/>
      <c r="AO480" s="1581"/>
      <c r="AP480" s="1582"/>
      <c r="AQ480" s="1580"/>
      <c r="AR480" s="1580"/>
      <c r="AS480" s="1580"/>
      <c r="AT480" s="1583"/>
      <c r="AU480" s="1584"/>
      <c r="AV480" s="1585"/>
      <c r="AW480" s="1586"/>
    </row>
    <row r="481" spans="1:49" ht="25.05" hidden="1" customHeight="1" x14ac:dyDescent="0.45">
      <c r="A481" s="1652">
        <f t="shared" si="7"/>
        <v>460</v>
      </c>
      <c r="B481" s="1361"/>
      <c r="C481" s="1650"/>
      <c r="D481" s="1648"/>
      <c r="E481" s="1648"/>
      <c r="F481" s="1648"/>
      <c r="G481" s="1648"/>
      <c r="H481" s="1648"/>
      <c r="I481" s="1648"/>
      <c r="J481" s="1648"/>
      <c r="K481" s="1648"/>
      <c r="L481" s="1648"/>
      <c r="M481" s="1648"/>
      <c r="N481" s="1648"/>
      <c r="O481" s="1649"/>
      <c r="P481" s="308"/>
      <c r="Q481" s="307"/>
      <c r="R481" s="1650"/>
      <c r="S481" s="1648"/>
      <c r="T481" s="1648"/>
      <c r="U481" s="1648"/>
      <c r="V481" s="1648"/>
      <c r="W481" s="1648"/>
      <c r="X481" s="1648"/>
      <c r="Y481" s="1648"/>
      <c r="Z481" s="1648"/>
      <c r="AA481" s="1648"/>
      <c r="AB481" s="1648"/>
      <c r="AC481" s="1648"/>
      <c r="AD481" s="1648"/>
      <c r="AE481" s="1648"/>
      <c r="AF481" s="1648"/>
      <c r="AG481" s="1648"/>
      <c r="AH481" s="1648"/>
      <c r="AI481" s="1648"/>
      <c r="AJ481" s="1651"/>
      <c r="AK481" s="1579"/>
      <c r="AL481" s="1580"/>
      <c r="AM481" s="1580"/>
      <c r="AN481" s="1580"/>
      <c r="AO481" s="1581"/>
      <c r="AP481" s="1582"/>
      <c r="AQ481" s="1580"/>
      <c r="AR481" s="1580"/>
      <c r="AS481" s="1580"/>
      <c r="AT481" s="1583"/>
      <c r="AU481" s="1584"/>
      <c r="AV481" s="1585"/>
      <c r="AW481" s="1586"/>
    </row>
    <row r="482" spans="1:49" ht="25.05" hidden="1" customHeight="1" x14ac:dyDescent="0.45">
      <c r="A482" s="1652">
        <f t="shared" si="7"/>
        <v>461</v>
      </c>
      <c r="B482" s="1361"/>
      <c r="C482" s="1650"/>
      <c r="D482" s="1648"/>
      <c r="E482" s="1648"/>
      <c r="F482" s="1648"/>
      <c r="G482" s="1648"/>
      <c r="H482" s="1648"/>
      <c r="I482" s="1648"/>
      <c r="J482" s="1648"/>
      <c r="K482" s="1648"/>
      <c r="L482" s="1648"/>
      <c r="M482" s="1648"/>
      <c r="N482" s="1648"/>
      <c r="O482" s="1649"/>
      <c r="P482" s="308"/>
      <c r="Q482" s="307"/>
      <c r="R482" s="1650"/>
      <c r="S482" s="1648"/>
      <c r="T482" s="1648"/>
      <c r="U482" s="1648"/>
      <c r="V482" s="1648"/>
      <c r="W482" s="1648"/>
      <c r="X482" s="1648"/>
      <c r="Y482" s="1648"/>
      <c r="Z482" s="1648"/>
      <c r="AA482" s="1648"/>
      <c r="AB482" s="1648"/>
      <c r="AC482" s="1648"/>
      <c r="AD482" s="1648"/>
      <c r="AE482" s="1648"/>
      <c r="AF482" s="1648"/>
      <c r="AG482" s="1648"/>
      <c r="AH482" s="1648"/>
      <c r="AI482" s="1648"/>
      <c r="AJ482" s="1651"/>
      <c r="AK482" s="1579"/>
      <c r="AL482" s="1580"/>
      <c r="AM482" s="1580"/>
      <c r="AN482" s="1580"/>
      <c r="AO482" s="1581"/>
      <c r="AP482" s="1582"/>
      <c r="AQ482" s="1580"/>
      <c r="AR482" s="1580"/>
      <c r="AS482" s="1580"/>
      <c r="AT482" s="1583"/>
      <c r="AU482" s="1584"/>
      <c r="AV482" s="1585"/>
      <c r="AW482" s="1586"/>
    </row>
    <row r="483" spans="1:49" ht="25.05" hidden="1" customHeight="1" x14ac:dyDescent="0.45">
      <c r="A483" s="1652">
        <f t="shared" si="7"/>
        <v>462</v>
      </c>
      <c r="B483" s="1361"/>
      <c r="C483" s="1650"/>
      <c r="D483" s="1648"/>
      <c r="E483" s="1648"/>
      <c r="F483" s="1648"/>
      <c r="G483" s="1648"/>
      <c r="H483" s="1648"/>
      <c r="I483" s="1648"/>
      <c r="J483" s="1648"/>
      <c r="K483" s="1648"/>
      <c r="L483" s="1648"/>
      <c r="M483" s="1648"/>
      <c r="N483" s="1648"/>
      <c r="O483" s="1649"/>
      <c r="P483" s="308"/>
      <c r="Q483" s="307"/>
      <c r="R483" s="1650"/>
      <c r="S483" s="1648"/>
      <c r="T483" s="1648"/>
      <c r="U483" s="1648"/>
      <c r="V483" s="1648"/>
      <c r="W483" s="1648"/>
      <c r="X483" s="1648"/>
      <c r="Y483" s="1648"/>
      <c r="Z483" s="1648"/>
      <c r="AA483" s="1648"/>
      <c r="AB483" s="1648"/>
      <c r="AC483" s="1648"/>
      <c r="AD483" s="1648"/>
      <c r="AE483" s="1648"/>
      <c r="AF483" s="1648"/>
      <c r="AG483" s="1648"/>
      <c r="AH483" s="1648"/>
      <c r="AI483" s="1648"/>
      <c r="AJ483" s="1651"/>
      <c r="AK483" s="1579"/>
      <c r="AL483" s="1580"/>
      <c r="AM483" s="1580"/>
      <c r="AN483" s="1580"/>
      <c r="AO483" s="1581"/>
      <c r="AP483" s="1582"/>
      <c r="AQ483" s="1580"/>
      <c r="AR483" s="1580"/>
      <c r="AS483" s="1580"/>
      <c r="AT483" s="1583"/>
      <c r="AU483" s="1584"/>
      <c r="AV483" s="1585"/>
      <c r="AW483" s="1586"/>
    </row>
    <row r="484" spans="1:49" ht="25.05" hidden="1" customHeight="1" x14ac:dyDescent="0.45">
      <c r="A484" s="1652">
        <f t="shared" si="7"/>
        <v>463</v>
      </c>
      <c r="B484" s="1361"/>
      <c r="C484" s="1650"/>
      <c r="D484" s="1648"/>
      <c r="E484" s="1648"/>
      <c r="F484" s="1648"/>
      <c r="G484" s="1648"/>
      <c r="H484" s="1648"/>
      <c r="I484" s="1648"/>
      <c r="J484" s="1648"/>
      <c r="K484" s="1648"/>
      <c r="L484" s="1648"/>
      <c r="M484" s="1648"/>
      <c r="N484" s="1648"/>
      <c r="O484" s="1649"/>
      <c r="P484" s="308"/>
      <c r="Q484" s="307"/>
      <c r="R484" s="1650"/>
      <c r="S484" s="1648"/>
      <c r="T484" s="1648"/>
      <c r="U484" s="1648"/>
      <c r="V484" s="1648"/>
      <c r="W484" s="1648"/>
      <c r="X484" s="1648"/>
      <c r="Y484" s="1648"/>
      <c r="Z484" s="1648"/>
      <c r="AA484" s="1648"/>
      <c r="AB484" s="1648"/>
      <c r="AC484" s="1648"/>
      <c r="AD484" s="1648"/>
      <c r="AE484" s="1648"/>
      <c r="AF484" s="1648"/>
      <c r="AG484" s="1648"/>
      <c r="AH484" s="1648"/>
      <c r="AI484" s="1648"/>
      <c r="AJ484" s="1651"/>
      <c r="AK484" s="1579"/>
      <c r="AL484" s="1580"/>
      <c r="AM484" s="1580"/>
      <c r="AN484" s="1580"/>
      <c r="AO484" s="1581"/>
      <c r="AP484" s="1582"/>
      <c r="AQ484" s="1580"/>
      <c r="AR484" s="1580"/>
      <c r="AS484" s="1580"/>
      <c r="AT484" s="1583"/>
      <c r="AU484" s="1584"/>
      <c r="AV484" s="1585"/>
      <c r="AW484" s="1586"/>
    </row>
    <row r="485" spans="1:49" ht="25.05" hidden="1" customHeight="1" x14ac:dyDescent="0.45">
      <c r="A485" s="1652">
        <f t="shared" si="7"/>
        <v>464</v>
      </c>
      <c r="B485" s="1361"/>
      <c r="C485" s="1650"/>
      <c r="D485" s="1648"/>
      <c r="E485" s="1648"/>
      <c r="F485" s="1648"/>
      <c r="G485" s="1648"/>
      <c r="H485" s="1648"/>
      <c r="I485" s="1648"/>
      <c r="J485" s="1648"/>
      <c r="K485" s="1648"/>
      <c r="L485" s="1648"/>
      <c r="M485" s="1648"/>
      <c r="N485" s="1648"/>
      <c r="O485" s="1649"/>
      <c r="P485" s="308"/>
      <c r="Q485" s="307"/>
      <c r="R485" s="1650"/>
      <c r="S485" s="1648"/>
      <c r="T485" s="1648"/>
      <c r="U485" s="1648"/>
      <c r="V485" s="1648"/>
      <c r="W485" s="1648"/>
      <c r="X485" s="1648"/>
      <c r="Y485" s="1648"/>
      <c r="Z485" s="1648"/>
      <c r="AA485" s="1648"/>
      <c r="AB485" s="1648"/>
      <c r="AC485" s="1648"/>
      <c r="AD485" s="1648"/>
      <c r="AE485" s="1648"/>
      <c r="AF485" s="1648"/>
      <c r="AG485" s="1648"/>
      <c r="AH485" s="1648"/>
      <c r="AI485" s="1648"/>
      <c r="AJ485" s="1651"/>
      <c r="AK485" s="1579"/>
      <c r="AL485" s="1580"/>
      <c r="AM485" s="1580"/>
      <c r="AN485" s="1580"/>
      <c r="AO485" s="1581"/>
      <c r="AP485" s="1582"/>
      <c r="AQ485" s="1580"/>
      <c r="AR485" s="1580"/>
      <c r="AS485" s="1580"/>
      <c r="AT485" s="1583"/>
      <c r="AU485" s="1584"/>
      <c r="AV485" s="1585"/>
      <c r="AW485" s="1586"/>
    </row>
    <row r="486" spans="1:49" ht="25.05" hidden="1" customHeight="1" x14ac:dyDescent="0.45">
      <c r="A486" s="1652">
        <f t="shared" si="7"/>
        <v>465</v>
      </c>
      <c r="B486" s="1361"/>
      <c r="C486" s="1650"/>
      <c r="D486" s="1648"/>
      <c r="E486" s="1648"/>
      <c r="F486" s="1648"/>
      <c r="G486" s="1648"/>
      <c r="H486" s="1648"/>
      <c r="I486" s="1648"/>
      <c r="J486" s="1648"/>
      <c r="K486" s="1648"/>
      <c r="L486" s="1648"/>
      <c r="M486" s="1648"/>
      <c r="N486" s="1648"/>
      <c r="O486" s="1649"/>
      <c r="P486" s="308"/>
      <c r="Q486" s="307"/>
      <c r="R486" s="1650"/>
      <c r="S486" s="1648"/>
      <c r="T486" s="1648"/>
      <c r="U486" s="1648"/>
      <c r="V486" s="1648"/>
      <c r="W486" s="1648"/>
      <c r="X486" s="1648"/>
      <c r="Y486" s="1648"/>
      <c r="Z486" s="1648"/>
      <c r="AA486" s="1648"/>
      <c r="AB486" s="1648"/>
      <c r="AC486" s="1648"/>
      <c r="AD486" s="1648"/>
      <c r="AE486" s="1648"/>
      <c r="AF486" s="1648"/>
      <c r="AG486" s="1648"/>
      <c r="AH486" s="1648"/>
      <c r="AI486" s="1648"/>
      <c r="AJ486" s="1651"/>
      <c r="AK486" s="1579"/>
      <c r="AL486" s="1580"/>
      <c r="AM486" s="1580"/>
      <c r="AN486" s="1580"/>
      <c r="AO486" s="1581"/>
      <c r="AP486" s="1582"/>
      <c r="AQ486" s="1580"/>
      <c r="AR486" s="1580"/>
      <c r="AS486" s="1580"/>
      <c r="AT486" s="1583"/>
      <c r="AU486" s="1584"/>
      <c r="AV486" s="1585"/>
      <c r="AW486" s="1586"/>
    </row>
    <row r="487" spans="1:49" ht="25.05" hidden="1" customHeight="1" x14ac:dyDescent="0.45">
      <c r="A487" s="1652">
        <f t="shared" si="7"/>
        <v>466</v>
      </c>
      <c r="B487" s="1361"/>
      <c r="C487" s="1650"/>
      <c r="D487" s="1648"/>
      <c r="E487" s="1648"/>
      <c r="F487" s="1648"/>
      <c r="G487" s="1648"/>
      <c r="H487" s="1648"/>
      <c r="I487" s="1648"/>
      <c r="J487" s="1648"/>
      <c r="K487" s="1648"/>
      <c r="L487" s="1648"/>
      <c r="M487" s="1648"/>
      <c r="N487" s="1648"/>
      <c r="O487" s="1649"/>
      <c r="P487" s="308"/>
      <c r="Q487" s="307"/>
      <c r="R487" s="1650"/>
      <c r="S487" s="1648"/>
      <c r="T487" s="1648"/>
      <c r="U487" s="1648"/>
      <c r="V487" s="1648"/>
      <c r="W487" s="1648"/>
      <c r="X487" s="1648"/>
      <c r="Y487" s="1648"/>
      <c r="Z487" s="1648"/>
      <c r="AA487" s="1648"/>
      <c r="AB487" s="1648"/>
      <c r="AC487" s="1648"/>
      <c r="AD487" s="1648"/>
      <c r="AE487" s="1648"/>
      <c r="AF487" s="1648"/>
      <c r="AG487" s="1648"/>
      <c r="AH487" s="1648"/>
      <c r="AI487" s="1648"/>
      <c r="AJ487" s="1651"/>
      <c r="AK487" s="1579"/>
      <c r="AL487" s="1580"/>
      <c r="AM487" s="1580"/>
      <c r="AN487" s="1580"/>
      <c r="AO487" s="1581"/>
      <c r="AP487" s="1582"/>
      <c r="AQ487" s="1580"/>
      <c r="AR487" s="1580"/>
      <c r="AS487" s="1580"/>
      <c r="AT487" s="1583"/>
      <c r="AU487" s="1584"/>
      <c r="AV487" s="1585"/>
      <c r="AW487" s="1586"/>
    </row>
    <row r="488" spans="1:49" ht="25.05" hidden="1" customHeight="1" x14ac:dyDescent="0.45">
      <c r="A488" s="1652">
        <f t="shared" si="7"/>
        <v>467</v>
      </c>
      <c r="B488" s="1361"/>
      <c r="C488" s="1650"/>
      <c r="D488" s="1648"/>
      <c r="E488" s="1648"/>
      <c r="F488" s="1648"/>
      <c r="G488" s="1648"/>
      <c r="H488" s="1648"/>
      <c r="I488" s="1648"/>
      <c r="J488" s="1648"/>
      <c r="K488" s="1648"/>
      <c r="L488" s="1648"/>
      <c r="M488" s="1648"/>
      <c r="N488" s="1648"/>
      <c r="O488" s="1649"/>
      <c r="P488" s="308"/>
      <c r="Q488" s="307"/>
      <c r="R488" s="1650"/>
      <c r="S488" s="1648"/>
      <c r="T488" s="1648"/>
      <c r="U488" s="1648"/>
      <c r="V488" s="1648"/>
      <c r="W488" s="1648"/>
      <c r="X488" s="1648"/>
      <c r="Y488" s="1648"/>
      <c r="Z488" s="1648"/>
      <c r="AA488" s="1648"/>
      <c r="AB488" s="1648"/>
      <c r="AC488" s="1648"/>
      <c r="AD488" s="1648"/>
      <c r="AE488" s="1648"/>
      <c r="AF488" s="1648"/>
      <c r="AG488" s="1648"/>
      <c r="AH488" s="1648"/>
      <c r="AI488" s="1648"/>
      <c r="AJ488" s="1651"/>
      <c r="AK488" s="1579"/>
      <c r="AL488" s="1580"/>
      <c r="AM488" s="1580"/>
      <c r="AN488" s="1580"/>
      <c r="AO488" s="1581"/>
      <c r="AP488" s="1582"/>
      <c r="AQ488" s="1580"/>
      <c r="AR488" s="1580"/>
      <c r="AS488" s="1580"/>
      <c r="AT488" s="1583"/>
      <c r="AU488" s="1584"/>
      <c r="AV488" s="1585"/>
      <c r="AW488" s="1586"/>
    </row>
    <row r="489" spans="1:49" ht="25.05" hidden="1" customHeight="1" x14ac:dyDescent="0.45">
      <c r="A489" s="1652">
        <f t="shared" si="7"/>
        <v>468</v>
      </c>
      <c r="B489" s="1361"/>
      <c r="C489" s="1650"/>
      <c r="D489" s="1648"/>
      <c r="E489" s="1648"/>
      <c r="F489" s="1648"/>
      <c r="G489" s="1648"/>
      <c r="H489" s="1648"/>
      <c r="I489" s="1648"/>
      <c r="J489" s="1648"/>
      <c r="K489" s="1648"/>
      <c r="L489" s="1648"/>
      <c r="M489" s="1648"/>
      <c r="N489" s="1648"/>
      <c r="O489" s="1649"/>
      <c r="P489" s="308"/>
      <c r="Q489" s="307"/>
      <c r="R489" s="1650"/>
      <c r="S489" s="1648"/>
      <c r="T489" s="1648"/>
      <c r="U489" s="1648"/>
      <c r="V489" s="1648"/>
      <c r="W489" s="1648"/>
      <c r="X489" s="1648"/>
      <c r="Y489" s="1648"/>
      <c r="Z489" s="1648"/>
      <c r="AA489" s="1648"/>
      <c r="AB489" s="1648"/>
      <c r="AC489" s="1648"/>
      <c r="AD489" s="1648"/>
      <c r="AE489" s="1648"/>
      <c r="AF489" s="1648"/>
      <c r="AG489" s="1648"/>
      <c r="AH489" s="1648"/>
      <c r="AI489" s="1648"/>
      <c r="AJ489" s="1651"/>
      <c r="AK489" s="1579"/>
      <c r="AL489" s="1580"/>
      <c r="AM489" s="1580"/>
      <c r="AN489" s="1580"/>
      <c r="AO489" s="1581"/>
      <c r="AP489" s="1582"/>
      <c r="AQ489" s="1580"/>
      <c r="AR489" s="1580"/>
      <c r="AS489" s="1580"/>
      <c r="AT489" s="1583"/>
      <c r="AU489" s="1584"/>
      <c r="AV489" s="1585"/>
      <c r="AW489" s="1586"/>
    </row>
    <row r="490" spans="1:49" ht="25.05" hidden="1" customHeight="1" x14ac:dyDescent="0.45">
      <c r="A490" s="1652">
        <f t="shared" si="7"/>
        <v>469</v>
      </c>
      <c r="B490" s="1361"/>
      <c r="C490" s="1650"/>
      <c r="D490" s="1648"/>
      <c r="E490" s="1648"/>
      <c r="F490" s="1648"/>
      <c r="G490" s="1648"/>
      <c r="H490" s="1648"/>
      <c r="I490" s="1648"/>
      <c r="J490" s="1648"/>
      <c r="K490" s="1648"/>
      <c r="L490" s="1648"/>
      <c r="M490" s="1648"/>
      <c r="N490" s="1648"/>
      <c r="O490" s="1649"/>
      <c r="P490" s="308"/>
      <c r="Q490" s="307"/>
      <c r="R490" s="1650"/>
      <c r="S490" s="1648"/>
      <c r="T490" s="1648"/>
      <c r="U490" s="1648"/>
      <c r="V490" s="1648"/>
      <c r="W490" s="1648"/>
      <c r="X490" s="1648"/>
      <c r="Y490" s="1648"/>
      <c r="Z490" s="1648"/>
      <c r="AA490" s="1648"/>
      <c r="AB490" s="1648"/>
      <c r="AC490" s="1648"/>
      <c r="AD490" s="1648"/>
      <c r="AE490" s="1648"/>
      <c r="AF490" s="1648"/>
      <c r="AG490" s="1648"/>
      <c r="AH490" s="1648"/>
      <c r="AI490" s="1648"/>
      <c r="AJ490" s="1651"/>
      <c r="AK490" s="1579"/>
      <c r="AL490" s="1580"/>
      <c r="AM490" s="1580"/>
      <c r="AN490" s="1580"/>
      <c r="AO490" s="1581"/>
      <c r="AP490" s="1582"/>
      <c r="AQ490" s="1580"/>
      <c r="AR490" s="1580"/>
      <c r="AS490" s="1580"/>
      <c r="AT490" s="1583"/>
      <c r="AU490" s="1584"/>
      <c r="AV490" s="1585"/>
      <c r="AW490" s="1586"/>
    </row>
    <row r="491" spans="1:49" ht="25.05" hidden="1" customHeight="1" x14ac:dyDescent="0.45">
      <c r="A491" s="1652">
        <f t="shared" si="7"/>
        <v>470</v>
      </c>
      <c r="B491" s="1361"/>
      <c r="C491" s="1650"/>
      <c r="D491" s="1648"/>
      <c r="E491" s="1648"/>
      <c r="F491" s="1648"/>
      <c r="G491" s="1648"/>
      <c r="H491" s="1648"/>
      <c r="I491" s="1648"/>
      <c r="J491" s="1648"/>
      <c r="K491" s="1648"/>
      <c r="L491" s="1648"/>
      <c r="M491" s="1648"/>
      <c r="N491" s="1648"/>
      <c r="O491" s="1649"/>
      <c r="P491" s="308"/>
      <c r="Q491" s="307"/>
      <c r="R491" s="1650"/>
      <c r="S491" s="1648"/>
      <c r="T491" s="1648"/>
      <c r="U491" s="1648"/>
      <c r="V491" s="1648"/>
      <c r="W491" s="1648"/>
      <c r="X491" s="1648"/>
      <c r="Y491" s="1648"/>
      <c r="Z491" s="1648"/>
      <c r="AA491" s="1648"/>
      <c r="AB491" s="1648"/>
      <c r="AC491" s="1648"/>
      <c r="AD491" s="1648"/>
      <c r="AE491" s="1648"/>
      <c r="AF491" s="1648"/>
      <c r="AG491" s="1648"/>
      <c r="AH491" s="1648"/>
      <c r="AI491" s="1648"/>
      <c r="AJ491" s="1651"/>
      <c r="AK491" s="1579"/>
      <c r="AL491" s="1580"/>
      <c r="AM491" s="1580"/>
      <c r="AN491" s="1580"/>
      <c r="AO491" s="1581"/>
      <c r="AP491" s="1582"/>
      <c r="AQ491" s="1580"/>
      <c r="AR491" s="1580"/>
      <c r="AS491" s="1580"/>
      <c r="AT491" s="1583"/>
      <c r="AU491" s="1584"/>
      <c r="AV491" s="1585"/>
      <c r="AW491" s="1586"/>
    </row>
    <row r="492" spans="1:49" ht="25.05" hidden="1" customHeight="1" x14ac:dyDescent="0.45">
      <c r="A492" s="1652">
        <f t="shared" si="7"/>
        <v>471</v>
      </c>
      <c r="B492" s="1361"/>
      <c r="C492" s="1650"/>
      <c r="D492" s="1648"/>
      <c r="E492" s="1648"/>
      <c r="F492" s="1648"/>
      <c r="G492" s="1648"/>
      <c r="H492" s="1648"/>
      <c r="I492" s="1648"/>
      <c r="J492" s="1648"/>
      <c r="K492" s="1648"/>
      <c r="L492" s="1648"/>
      <c r="M492" s="1648"/>
      <c r="N492" s="1648"/>
      <c r="O492" s="1649"/>
      <c r="P492" s="308"/>
      <c r="Q492" s="307"/>
      <c r="R492" s="1650"/>
      <c r="S492" s="1648"/>
      <c r="T492" s="1648"/>
      <c r="U492" s="1648"/>
      <c r="V492" s="1648"/>
      <c r="W492" s="1648"/>
      <c r="X492" s="1648"/>
      <c r="Y492" s="1648"/>
      <c r="Z492" s="1648"/>
      <c r="AA492" s="1648"/>
      <c r="AB492" s="1648"/>
      <c r="AC492" s="1648"/>
      <c r="AD492" s="1648"/>
      <c r="AE492" s="1648"/>
      <c r="AF492" s="1648"/>
      <c r="AG492" s="1648"/>
      <c r="AH492" s="1648"/>
      <c r="AI492" s="1648"/>
      <c r="AJ492" s="1651"/>
      <c r="AK492" s="1579"/>
      <c r="AL492" s="1580"/>
      <c r="AM492" s="1580"/>
      <c r="AN492" s="1580"/>
      <c r="AO492" s="1581"/>
      <c r="AP492" s="1582"/>
      <c r="AQ492" s="1580"/>
      <c r="AR492" s="1580"/>
      <c r="AS492" s="1580"/>
      <c r="AT492" s="1583"/>
      <c r="AU492" s="1584"/>
      <c r="AV492" s="1585"/>
      <c r="AW492" s="1586"/>
    </row>
    <row r="493" spans="1:49" ht="25.05" hidden="1" customHeight="1" x14ac:dyDescent="0.45">
      <c r="A493" s="1652">
        <f t="shared" si="7"/>
        <v>472</v>
      </c>
      <c r="B493" s="1361"/>
      <c r="C493" s="1650"/>
      <c r="D493" s="1648"/>
      <c r="E493" s="1648"/>
      <c r="F493" s="1648"/>
      <c r="G493" s="1648"/>
      <c r="H493" s="1648"/>
      <c r="I493" s="1648"/>
      <c r="J493" s="1648"/>
      <c r="K493" s="1648"/>
      <c r="L493" s="1648"/>
      <c r="M493" s="1648"/>
      <c r="N493" s="1648"/>
      <c r="O493" s="1649"/>
      <c r="P493" s="308"/>
      <c r="Q493" s="307"/>
      <c r="R493" s="1650"/>
      <c r="S493" s="1648"/>
      <c r="T493" s="1648"/>
      <c r="U493" s="1648"/>
      <c r="V493" s="1648"/>
      <c r="W493" s="1648"/>
      <c r="X493" s="1648"/>
      <c r="Y493" s="1648"/>
      <c r="Z493" s="1648"/>
      <c r="AA493" s="1648"/>
      <c r="AB493" s="1648"/>
      <c r="AC493" s="1648"/>
      <c r="AD493" s="1648"/>
      <c r="AE493" s="1648"/>
      <c r="AF493" s="1648"/>
      <c r="AG493" s="1648"/>
      <c r="AH493" s="1648"/>
      <c r="AI493" s="1648"/>
      <c r="AJ493" s="1651"/>
      <c r="AK493" s="1579"/>
      <c r="AL493" s="1580"/>
      <c r="AM493" s="1580"/>
      <c r="AN493" s="1580"/>
      <c r="AO493" s="1581"/>
      <c r="AP493" s="1582"/>
      <c r="AQ493" s="1580"/>
      <c r="AR493" s="1580"/>
      <c r="AS493" s="1580"/>
      <c r="AT493" s="1583"/>
      <c r="AU493" s="1584"/>
      <c r="AV493" s="1585"/>
      <c r="AW493" s="1586"/>
    </row>
    <row r="494" spans="1:49" ht="25.05" hidden="1" customHeight="1" x14ac:dyDescent="0.45">
      <c r="A494" s="1652">
        <f t="shared" si="7"/>
        <v>473</v>
      </c>
      <c r="B494" s="1361"/>
      <c r="C494" s="1650"/>
      <c r="D494" s="1648"/>
      <c r="E494" s="1648"/>
      <c r="F494" s="1648"/>
      <c r="G494" s="1648"/>
      <c r="H494" s="1648"/>
      <c r="I494" s="1648"/>
      <c r="J494" s="1648"/>
      <c r="K494" s="1648"/>
      <c r="L494" s="1648"/>
      <c r="M494" s="1648"/>
      <c r="N494" s="1648"/>
      <c r="O494" s="1649"/>
      <c r="P494" s="308"/>
      <c r="Q494" s="307"/>
      <c r="R494" s="1650"/>
      <c r="S494" s="1648"/>
      <c r="T494" s="1648"/>
      <c r="U494" s="1648"/>
      <c r="V494" s="1648"/>
      <c r="W494" s="1648"/>
      <c r="X494" s="1648"/>
      <c r="Y494" s="1648"/>
      <c r="Z494" s="1648"/>
      <c r="AA494" s="1648"/>
      <c r="AB494" s="1648"/>
      <c r="AC494" s="1648"/>
      <c r="AD494" s="1648"/>
      <c r="AE494" s="1648"/>
      <c r="AF494" s="1648"/>
      <c r="AG494" s="1648"/>
      <c r="AH494" s="1648"/>
      <c r="AI494" s="1648"/>
      <c r="AJ494" s="1651"/>
      <c r="AK494" s="1579"/>
      <c r="AL494" s="1580"/>
      <c r="AM494" s="1580"/>
      <c r="AN494" s="1580"/>
      <c r="AO494" s="1581"/>
      <c r="AP494" s="1582"/>
      <c r="AQ494" s="1580"/>
      <c r="AR494" s="1580"/>
      <c r="AS494" s="1580"/>
      <c r="AT494" s="1583"/>
      <c r="AU494" s="1584"/>
      <c r="AV494" s="1585"/>
      <c r="AW494" s="1586"/>
    </row>
    <row r="495" spans="1:49" ht="25.05" hidden="1" customHeight="1" x14ac:dyDescent="0.45">
      <c r="A495" s="1652">
        <f t="shared" si="7"/>
        <v>474</v>
      </c>
      <c r="B495" s="1361"/>
      <c r="C495" s="1650"/>
      <c r="D495" s="1648"/>
      <c r="E495" s="1648"/>
      <c r="F495" s="1648"/>
      <c r="G495" s="1648"/>
      <c r="H495" s="1648"/>
      <c r="I495" s="1648"/>
      <c r="J495" s="1648"/>
      <c r="K495" s="1648"/>
      <c r="L495" s="1648"/>
      <c r="M495" s="1648"/>
      <c r="N495" s="1648"/>
      <c r="O495" s="1649"/>
      <c r="P495" s="308"/>
      <c r="Q495" s="307"/>
      <c r="R495" s="1650"/>
      <c r="S495" s="1648"/>
      <c r="T495" s="1648"/>
      <c r="U495" s="1648"/>
      <c r="V495" s="1648"/>
      <c r="W495" s="1648"/>
      <c r="X495" s="1648"/>
      <c r="Y495" s="1648"/>
      <c r="Z495" s="1648"/>
      <c r="AA495" s="1648"/>
      <c r="AB495" s="1648"/>
      <c r="AC495" s="1648"/>
      <c r="AD495" s="1648"/>
      <c r="AE495" s="1648"/>
      <c r="AF495" s="1648"/>
      <c r="AG495" s="1648"/>
      <c r="AH495" s="1648"/>
      <c r="AI495" s="1648"/>
      <c r="AJ495" s="1651"/>
      <c r="AK495" s="1579"/>
      <c r="AL495" s="1580"/>
      <c r="AM495" s="1580"/>
      <c r="AN495" s="1580"/>
      <c r="AO495" s="1581"/>
      <c r="AP495" s="1582"/>
      <c r="AQ495" s="1580"/>
      <c r="AR495" s="1580"/>
      <c r="AS495" s="1580"/>
      <c r="AT495" s="1583"/>
      <c r="AU495" s="1584"/>
      <c r="AV495" s="1585"/>
      <c r="AW495" s="1586"/>
    </row>
    <row r="496" spans="1:49" ht="25.05" hidden="1" customHeight="1" x14ac:dyDescent="0.45">
      <c r="A496" s="1652">
        <f t="shared" si="7"/>
        <v>475</v>
      </c>
      <c r="B496" s="1361"/>
      <c r="C496" s="1650"/>
      <c r="D496" s="1648"/>
      <c r="E496" s="1648"/>
      <c r="F496" s="1648"/>
      <c r="G496" s="1648"/>
      <c r="H496" s="1648"/>
      <c r="I496" s="1648"/>
      <c r="J496" s="1648"/>
      <c r="K496" s="1648"/>
      <c r="L496" s="1648"/>
      <c r="M496" s="1648"/>
      <c r="N496" s="1648"/>
      <c r="O496" s="1649"/>
      <c r="P496" s="308"/>
      <c r="Q496" s="307"/>
      <c r="R496" s="1650"/>
      <c r="S496" s="1648"/>
      <c r="T496" s="1648"/>
      <c r="U496" s="1648"/>
      <c r="V496" s="1648"/>
      <c r="W496" s="1648"/>
      <c r="X496" s="1648"/>
      <c r="Y496" s="1648"/>
      <c r="Z496" s="1648"/>
      <c r="AA496" s="1648"/>
      <c r="AB496" s="1648"/>
      <c r="AC496" s="1648"/>
      <c r="AD496" s="1648"/>
      <c r="AE496" s="1648"/>
      <c r="AF496" s="1648"/>
      <c r="AG496" s="1648"/>
      <c r="AH496" s="1648"/>
      <c r="AI496" s="1648"/>
      <c r="AJ496" s="1651"/>
      <c r="AK496" s="1579"/>
      <c r="AL496" s="1580"/>
      <c r="AM496" s="1580"/>
      <c r="AN496" s="1580"/>
      <c r="AO496" s="1581"/>
      <c r="AP496" s="1582"/>
      <c r="AQ496" s="1580"/>
      <c r="AR496" s="1580"/>
      <c r="AS496" s="1580"/>
      <c r="AT496" s="1583"/>
      <c r="AU496" s="1584"/>
      <c r="AV496" s="1585"/>
      <c r="AW496" s="1586"/>
    </row>
    <row r="497" spans="1:49" ht="25.05" hidden="1" customHeight="1" x14ac:dyDescent="0.45">
      <c r="A497" s="1652">
        <f t="shared" si="7"/>
        <v>476</v>
      </c>
      <c r="B497" s="1361"/>
      <c r="C497" s="1650"/>
      <c r="D497" s="1648"/>
      <c r="E497" s="1648"/>
      <c r="F497" s="1648"/>
      <c r="G497" s="1648"/>
      <c r="H497" s="1648"/>
      <c r="I497" s="1648"/>
      <c r="J497" s="1648"/>
      <c r="K497" s="1648"/>
      <c r="L497" s="1648"/>
      <c r="M497" s="1648"/>
      <c r="N497" s="1648"/>
      <c r="O497" s="1649"/>
      <c r="P497" s="308"/>
      <c r="Q497" s="307"/>
      <c r="R497" s="1650"/>
      <c r="S497" s="1648"/>
      <c r="T497" s="1648"/>
      <c r="U497" s="1648"/>
      <c r="V497" s="1648"/>
      <c r="W497" s="1648"/>
      <c r="X497" s="1648"/>
      <c r="Y497" s="1648"/>
      <c r="Z497" s="1648"/>
      <c r="AA497" s="1648"/>
      <c r="AB497" s="1648"/>
      <c r="AC497" s="1648"/>
      <c r="AD497" s="1648"/>
      <c r="AE497" s="1648"/>
      <c r="AF497" s="1648"/>
      <c r="AG497" s="1648"/>
      <c r="AH497" s="1648"/>
      <c r="AI497" s="1648"/>
      <c r="AJ497" s="1651"/>
      <c r="AK497" s="1579"/>
      <c r="AL497" s="1580"/>
      <c r="AM497" s="1580"/>
      <c r="AN497" s="1580"/>
      <c r="AO497" s="1581"/>
      <c r="AP497" s="1582"/>
      <c r="AQ497" s="1580"/>
      <c r="AR497" s="1580"/>
      <c r="AS497" s="1580"/>
      <c r="AT497" s="1583"/>
      <c r="AU497" s="1584"/>
      <c r="AV497" s="1585"/>
      <c r="AW497" s="1586"/>
    </row>
    <row r="498" spans="1:49" ht="25.05" hidden="1" customHeight="1" x14ac:dyDescent="0.45">
      <c r="A498" s="1652">
        <f t="shared" si="7"/>
        <v>477</v>
      </c>
      <c r="B498" s="1361"/>
      <c r="C498" s="1650"/>
      <c r="D498" s="1648"/>
      <c r="E498" s="1648"/>
      <c r="F498" s="1648"/>
      <c r="G498" s="1648"/>
      <c r="H498" s="1648"/>
      <c r="I498" s="1648"/>
      <c r="J498" s="1648"/>
      <c r="K498" s="1648"/>
      <c r="L498" s="1648"/>
      <c r="M498" s="1648"/>
      <c r="N498" s="1648"/>
      <c r="O498" s="1649"/>
      <c r="P498" s="308"/>
      <c r="Q498" s="307"/>
      <c r="R498" s="1650"/>
      <c r="S498" s="1648"/>
      <c r="T498" s="1648"/>
      <c r="U498" s="1648"/>
      <c r="V498" s="1648"/>
      <c r="W498" s="1648"/>
      <c r="X498" s="1648"/>
      <c r="Y498" s="1648"/>
      <c r="Z498" s="1648"/>
      <c r="AA498" s="1648"/>
      <c r="AB498" s="1648"/>
      <c r="AC498" s="1648"/>
      <c r="AD498" s="1648"/>
      <c r="AE498" s="1648"/>
      <c r="AF498" s="1648"/>
      <c r="AG498" s="1648"/>
      <c r="AH498" s="1648"/>
      <c r="AI498" s="1648"/>
      <c r="AJ498" s="1651"/>
      <c r="AK498" s="1579"/>
      <c r="AL498" s="1580"/>
      <c r="AM498" s="1580"/>
      <c r="AN498" s="1580"/>
      <c r="AO498" s="1581"/>
      <c r="AP498" s="1582"/>
      <c r="AQ498" s="1580"/>
      <c r="AR498" s="1580"/>
      <c r="AS498" s="1580"/>
      <c r="AT498" s="1583"/>
      <c r="AU498" s="1584"/>
      <c r="AV498" s="1585"/>
      <c r="AW498" s="1586"/>
    </row>
    <row r="499" spans="1:49" ht="25.05" hidden="1" customHeight="1" x14ac:dyDescent="0.45">
      <c r="A499" s="1652">
        <f t="shared" si="7"/>
        <v>478</v>
      </c>
      <c r="B499" s="1361"/>
      <c r="C499" s="1650"/>
      <c r="D499" s="1648"/>
      <c r="E499" s="1648"/>
      <c r="F499" s="1648"/>
      <c r="G499" s="1648"/>
      <c r="H499" s="1648"/>
      <c r="I499" s="1648"/>
      <c r="J499" s="1648"/>
      <c r="K499" s="1648"/>
      <c r="L499" s="1648"/>
      <c r="M499" s="1648"/>
      <c r="N499" s="1648"/>
      <c r="O499" s="1649"/>
      <c r="P499" s="308"/>
      <c r="Q499" s="307"/>
      <c r="R499" s="1650"/>
      <c r="S499" s="1648"/>
      <c r="T499" s="1648"/>
      <c r="U499" s="1648"/>
      <c r="V499" s="1648"/>
      <c r="W499" s="1648"/>
      <c r="X499" s="1648"/>
      <c r="Y499" s="1648"/>
      <c r="Z499" s="1648"/>
      <c r="AA499" s="1648"/>
      <c r="AB499" s="1648"/>
      <c r="AC499" s="1648"/>
      <c r="AD499" s="1648"/>
      <c r="AE499" s="1648"/>
      <c r="AF499" s="1648"/>
      <c r="AG499" s="1648"/>
      <c r="AH499" s="1648"/>
      <c r="AI499" s="1648"/>
      <c r="AJ499" s="1651"/>
      <c r="AK499" s="1579"/>
      <c r="AL499" s="1580"/>
      <c r="AM499" s="1580"/>
      <c r="AN499" s="1580"/>
      <c r="AO499" s="1581"/>
      <c r="AP499" s="1582"/>
      <c r="AQ499" s="1580"/>
      <c r="AR499" s="1580"/>
      <c r="AS499" s="1580"/>
      <c r="AT499" s="1583"/>
      <c r="AU499" s="1584"/>
      <c r="AV499" s="1585"/>
      <c r="AW499" s="1586"/>
    </row>
    <row r="500" spans="1:49" ht="25.05" hidden="1" customHeight="1" x14ac:dyDescent="0.45">
      <c r="A500" s="1652">
        <f t="shared" si="7"/>
        <v>479</v>
      </c>
      <c r="B500" s="1361"/>
      <c r="C500" s="1650"/>
      <c r="D500" s="1648"/>
      <c r="E500" s="1648"/>
      <c r="F500" s="1648"/>
      <c r="G500" s="1648"/>
      <c r="H500" s="1648"/>
      <c r="I500" s="1648"/>
      <c r="J500" s="1648"/>
      <c r="K500" s="1648"/>
      <c r="L500" s="1648"/>
      <c r="M500" s="1648"/>
      <c r="N500" s="1648"/>
      <c r="O500" s="1649"/>
      <c r="P500" s="308"/>
      <c r="Q500" s="307"/>
      <c r="R500" s="1650"/>
      <c r="S500" s="1648"/>
      <c r="T500" s="1648"/>
      <c r="U500" s="1648"/>
      <c r="V500" s="1648"/>
      <c r="W500" s="1648"/>
      <c r="X500" s="1648"/>
      <c r="Y500" s="1648"/>
      <c r="Z500" s="1648"/>
      <c r="AA500" s="1648"/>
      <c r="AB500" s="1648"/>
      <c r="AC500" s="1648"/>
      <c r="AD500" s="1648"/>
      <c r="AE500" s="1648"/>
      <c r="AF500" s="1648"/>
      <c r="AG500" s="1648"/>
      <c r="AH500" s="1648"/>
      <c r="AI500" s="1648"/>
      <c r="AJ500" s="1651"/>
      <c r="AK500" s="1579"/>
      <c r="AL500" s="1580"/>
      <c r="AM500" s="1580"/>
      <c r="AN500" s="1580"/>
      <c r="AO500" s="1581"/>
      <c r="AP500" s="1582"/>
      <c r="AQ500" s="1580"/>
      <c r="AR500" s="1580"/>
      <c r="AS500" s="1580"/>
      <c r="AT500" s="1583"/>
      <c r="AU500" s="1584"/>
      <c r="AV500" s="1585"/>
      <c r="AW500" s="1586"/>
    </row>
    <row r="501" spans="1:49" ht="25.05" hidden="1" customHeight="1" x14ac:dyDescent="0.45">
      <c r="A501" s="1652">
        <f t="shared" si="7"/>
        <v>480</v>
      </c>
      <c r="B501" s="1361"/>
      <c r="C501" s="1650"/>
      <c r="D501" s="1648"/>
      <c r="E501" s="1648"/>
      <c r="F501" s="1648"/>
      <c r="G501" s="1648"/>
      <c r="H501" s="1648"/>
      <c r="I501" s="1648"/>
      <c r="J501" s="1648"/>
      <c r="K501" s="1648"/>
      <c r="L501" s="1648"/>
      <c r="M501" s="1648"/>
      <c r="N501" s="1648"/>
      <c r="O501" s="1649"/>
      <c r="P501" s="308"/>
      <c r="Q501" s="307"/>
      <c r="R501" s="1650"/>
      <c r="S501" s="1648"/>
      <c r="T501" s="1648"/>
      <c r="U501" s="1648"/>
      <c r="V501" s="1648"/>
      <c r="W501" s="1648"/>
      <c r="X501" s="1648"/>
      <c r="Y501" s="1648"/>
      <c r="Z501" s="1648"/>
      <c r="AA501" s="1648"/>
      <c r="AB501" s="1648"/>
      <c r="AC501" s="1648"/>
      <c r="AD501" s="1648"/>
      <c r="AE501" s="1648"/>
      <c r="AF501" s="1648"/>
      <c r="AG501" s="1648"/>
      <c r="AH501" s="1648"/>
      <c r="AI501" s="1648"/>
      <c r="AJ501" s="1651"/>
      <c r="AK501" s="1579"/>
      <c r="AL501" s="1580"/>
      <c r="AM501" s="1580"/>
      <c r="AN501" s="1580"/>
      <c r="AO501" s="1581"/>
      <c r="AP501" s="1582"/>
      <c r="AQ501" s="1580"/>
      <c r="AR501" s="1580"/>
      <c r="AS501" s="1580"/>
      <c r="AT501" s="1583"/>
      <c r="AU501" s="1584"/>
      <c r="AV501" s="1585"/>
      <c r="AW501" s="1586"/>
    </row>
    <row r="502" spans="1:49" ht="25.05" hidden="1" customHeight="1" x14ac:dyDescent="0.45">
      <c r="A502" s="1652">
        <f t="shared" si="7"/>
        <v>481</v>
      </c>
      <c r="B502" s="1361"/>
      <c r="C502" s="1650"/>
      <c r="D502" s="1648"/>
      <c r="E502" s="1648"/>
      <c r="F502" s="1648"/>
      <c r="G502" s="1648"/>
      <c r="H502" s="1648"/>
      <c r="I502" s="1648"/>
      <c r="J502" s="1648"/>
      <c r="K502" s="1648"/>
      <c r="L502" s="1648"/>
      <c r="M502" s="1648"/>
      <c r="N502" s="1648"/>
      <c r="O502" s="1649"/>
      <c r="P502" s="308"/>
      <c r="Q502" s="307"/>
      <c r="R502" s="1650"/>
      <c r="S502" s="1648"/>
      <c r="T502" s="1648"/>
      <c r="U502" s="1648"/>
      <c r="V502" s="1648"/>
      <c r="W502" s="1648"/>
      <c r="X502" s="1648"/>
      <c r="Y502" s="1648"/>
      <c r="Z502" s="1648"/>
      <c r="AA502" s="1648"/>
      <c r="AB502" s="1648"/>
      <c r="AC502" s="1648"/>
      <c r="AD502" s="1648"/>
      <c r="AE502" s="1648"/>
      <c r="AF502" s="1648"/>
      <c r="AG502" s="1648"/>
      <c r="AH502" s="1648"/>
      <c r="AI502" s="1648"/>
      <c r="AJ502" s="1651"/>
      <c r="AK502" s="1579"/>
      <c r="AL502" s="1580"/>
      <c r="AM502" s="1580"/>
      <c r="AN502" s="1580"/>
      <c r="AO502" s="1581"/>
      <c r="AP502" s="1582"/>
      <c r="AQ502" s="1580"/>
      <c r="AR502" s="1580"/>
      <c r="AS502" s="1580"/>
      <c r="AT502" s="1583"/>
      <c r="AU502" s="1584"/>
      <c r="AV502" s="1585"/>
      <c r="AW502" s="1586"/>
    </row>
    <row r="503" spans="1:49" ht="25.05" hidden="1" customHeight="1" x14ac:dyDescent="0.45">
      <c r="A503" s="1652">
        <f t="shared" si="7"/>
        <v>482</v>
      </c>
      <c r="B503" s="1361"/>
      <c r="C503" s="1650"/>
      <c r="D503" s="1648"/>
      <c r="E503" s="1648"/>
      <c r="F503" s="1648"/>
      <c r="G503" s="1648"/>
      <c r="H503" s="1648"/>
      <c r="I503" s="1648"/>
      <c r="J503" s="1648"/>
      <c r="K503" s="1648"/>
      <c r="L503" s="1648"/>
      <c r="M503" s="1648"/>
      <c r="N503" s="1648"/>
      <c r="O503" s="1649"/>
      <c r="P503" s="308"/>
      <c r="Q503" s="307"/>
      <c r="R503" s="1650"/>
      <c r="S503" s="1648"/>
      <c r="T503" s="1648"/>
      <c r="U503" s="1648"/>
      <c r="V503" s="1648"/>
      <c r="W503" s="1648"/>
      <c r="X503" s="1648"/>
      <c r="Y503" s="1648"/>
      <c r="Z503" s="1648"/>
      <c r="AA503" s="1648"/>
      <c r="AB503" s="1648"/>
      <c r="AC503" s="1648"/>
      <c r="AD503" s="1648"/>
      <c r="AE503" s="1648"/>
      <c r="AF503" s="1648"/>
      <c r="AG503" s="1648"/>
      <c r="AH503" s="1648"/>
      <c r="AI503" s="1648"/>
      <c r="AJ503" s="1651"/>
      <c r="AK503" s="1579"/>
      <c r="AL503" s="1580"/>
      <c r="AM503" s="1580"/>
      <c r="AN503" s="1580"/>
      <c r="AO503" s="1581"/>
      <c r="AP503" s="1582"/>
      <c r="AQ503" s="1580"/>
      <c r="AR503" s="1580"/>
      <c r="AS503" s="1580"/>
      <c r="AT503" s="1583"/>
      <c r="AU503" s="1584"/>
      <c r="AV503" s="1585"/>
      <c r="AW503" s="1586"/>
    </row>
    <row r="504" spans="1:49" ht="25.05" hidden="1" customHeight="1" x14ac:dyDescent="0.45">
      <c r="A504" s="1652">
        <f t="shared" si="7"/>
        <v>483</v>
      </c>
      <c r="B504" s="1361"/>
      <c r="C504" s="1650"/>
      <c r="D504" s="1648"/>
      <c r="E504" s="1648"/>
      <c r="F504" s="1648"/>
      <c r="G504" s="1648"/>
      <c r="H504" s="1648"/>
      <c r="I504" s="1648"/>
      <c r="J504" s="1648"/>
      <c r="K504" s="1648"/>
      <c r="L504" s="1648"/>
      <c r="M504" s="1648"/>
      <c r="N504" s="1648"/>
      <c r="O504" s="1649"/>
      <c r="P504" s="308"/>
      <c r="Q504" s="307"/>
      <c r="R504" s="1650"/>
      <c r="S504" s="1648"/>
      <c r="T504" s="1648"/>
      <c r="U504" s="1648"/>
      <c r="V504" s="1648"/>
      <c r="W504" s="1648"/>
      <c r="X504" s="1648"/>
      <c r="Y504" s="1648"/>
      <c r="Z504" s="1648"/>
      <c r="AA504" s="1648"/>
      <c r="AB504" s="1648"/>
      <c r="AC504" s="1648"/>
      <c r="AD504" s="1648"/>
      <c r="AE504" s="1648"/>
      <c r="AF504" s="1648"/>
      <c r="AG504" s="1648"/>
      <c r="AH504" s="1648"/>
      <c r="AI504" s="1648"/>
      <c r="AJ504" s="1651"/>
      <c r="AK504" s="1579"/>
      <c r="AL504" s="1580"/>
      <c r="AM504" s="1580"/>
      <c r="AN504" s="1580"/>
      <c r="AO504" s="1581"/>
      <c r="AP504" s="1582"/>
      <c r="AQ504" s="1580"/>
      <c r="AR504" s="1580"/>
      <c r="AS504" s="1580"/>
      <c r="AT504" s="1583"/>
      <c r="AU504" s="1584"/>
      <c r="AV504" s="1585"/>
      <c r="AW504" s="1586"/>
    </row>
    <row r="505" spans="1:49" ht="25.05" hidden="1" customHeight="1" x14ac:dyDescent="0.45">
      <c r="A505" s="1652">
        <f t="shared" si="7"/>
        <v>484</v>
      </c>
      <c r="B505" s="1361"/>
      <c r="C505" s="1650"/>
      <c r="D505" s="1648"/>
      <c r="E505" s="1648"/>
      <c r="F505" s="1648"/>
      <c r="G505" s="1648"/>
      <c r="H505" s="1648"/>
      <c r="I505" s="1648"/>
      <c r="J505" s="1648"/>
      <c r="K505" s="1648"/>
      <c r="L505" s="1648"/>
      <c r="M505" s="1648"/>
      <c r="N505" s="1648"/>
      <c r="O505" s="1649"/>
      <c r="P505" s="308"/>
      <c r="Q505" s="307"/>
      <c r="R505" s="1650"/>
      <c r="S505" s="1648"/>
      <c r="T505" s="1648"/>
      <c r="U505" s="1648"/>
      <c r="V505" s="1648"/>
      <c r="W505" s="1648"/>
      <c r="X505" s="1648"/>
      <c r="Y505" s="1648"/>
      <c r="Z505" s="1648"/>
      <c r="AA505" s="1648"/>
      <c r="AB505" s="1648"/>
      <c r="AC505" s="1648"/>
      <c r="AD505" s="1648"/>
      <c r="AE505" s="1648"/>
      <c r="AF505" s="1648"/>
      <c r="AG505" s="1648"/>
      <c r="AH505" s="1648"/>
      <c r="AI505" s="1648"/>
      <c r="AJ505" s="1651"/>
      <c r="AK505" s="1579"/>
      <c r="AL505" s="1580"/>
      <c r="AM505" s="1580"/>
      <c r="AN505" s="1580"/>
      <c r="AO505" s="1581"/>
      <c r="AP505" s="1582"/>
      <c r="AQ505" s="1580"/>
      <c r="AR505" s="1580"/>
      <c r="AS505" s="1580"/>
      <c r="AT505" s="1583"/>
      <c r="AU505" s="1584"/>
      <c r="AV505" s="1585"/>
      <c r="AW505" s="1586"/>
    </row>
    <row r="506" spans="1:49" ht="25.05" hidden="1" customHeight="1" x14ac:dyDescent="0.45">
      <c r="A506" s="1652">
        <f t="shared" si="7"/>
        <v>485</v>
      </c>
      <c r="B506" s="1361"/>
      <c r="C506" s="1650"/>
      <c r="D506" s="1648"/>
      <c r="E506" s="1648"/>
      <c r="F506" s="1648"/>
      <c r="G506" s="1648"/>
      <c r="H506" s="1648"/>
      <c r="I506" s="1648"/>
      <c r="J506" s="1648"/>
      <c r="K506" s="1648"/>
      <c r="L506" s="1648"/>
      <c r="M506" s="1648"/>
      <c r="N506" s="1648"/>
      <c r="O506" s="1649"/>
      <c r="P506" s="308"/>
      <c r="Q506" s="307"/>
      <c r="R506" s="1650"/>
      <c r="S506" s="1648"/>
      <c r="T506" s="1648"/>
      <c r="U506" s="1648"/>
      <c r="V506" s="1648"/>
      <c r="W506" s="1648"/>
      <c r="X506" s="1648"/>
      <c r="Y506" s="1648"/>
      <c r="Z506" s="1648"/>
      <c r="AA506" s="1648"/>
      <c r="AB506" s="1648"/>
      <c r="AC506" s="1648"/>
      <c r="AD506" s="1648"/>
      <c r="AE506" s="1648"/>
      <c r="AF506" s="1648"/>
      <c r="AG506" s="1648"/>
      <c r="AH506" s="1648"/>
      <c r="AI506" s="1648"/>
      <c r="AJ506" s="1651"/>
      <c r="AK506" s="1579"/>
      <c r="AL506" s="1580"/>
      <c r="AM506" s="1580"/>
      <c r="AN506" s="1580"/>
      <c r="AO506" s="1581"/>
      <c r="AP506" s="1582"/>
      <c r="AQ506" s="1580"/>
      <c r="AR506" s="1580"/>
      <c r="AS506" s="1580"/>
      <c r="AT506" s="1583"/>
      <c r="AU506" s="1584"/>
      <c r="AV506" s="1585"/>
      <c r="AW506" s="1586"/>
    </row>
    <row r="507" spans="1:49" ht="25.05" hidden="1" customHeight="1" x14ac:dyDescent="0.45">
      <c r="A507" s="1659">
        <f t="shared" si="7"/>
        <v>486</v>
      </c>
      <c r="B507" s="1660"/>
      <c r="C507" s="1661"/>
      <c r="D507" s="1662"/>
      <c r="E507" s="1662"/>
      <c r="F507" s="1662"/>
      <c r="G507" s="1662"/>
      <c r="H507" s="1662"/>
      <c r="I507" s="1662"/>
      <c r="J507" s="1662"/>
      <c r="K507" s="1662"/>
      <c r="L507" s="1662"/>
      <c r="M507" s="1662"/>
      <c r="N507" s="1662"/>
      <c r="O507" s="1663"/>
      <c r="P507" s="345"/>
      <c r="Q507" s="309"/>
      <c r="R507" s="1661"/>
      <c r="S507" s="1662"/>
      <c r="T507" s="1662"/>
      <c r="U507" s="1662"/>
      <c r="V507" s="1662"/>
      <c r="W507" s="1662"/>
      <c r="X507" s="1662"/>
      <c r="Y507" s="1662"/>
      <c r="Z507" s="1662"/>
      <c r="AA507" s="1662"/>
      <c r="AB507" s="1662"/>
      <c r="AC507" s="1662"/>
      <c r="AD507" s="1662"/>
      <c r="AE507" s="1662"/>
      <c r="AF507" s="1662"/>
      <c r="AG507" s="1662"/>
      <c r="AH507" s="1662"/>
      <c r="AI507" s="1662"/>
      <c r="AJ507" s="1664"/>
      <c r="AK507" s="1587"/>
      <c r="AL507" s="1588"/>
      <c r="AM507" s="1588"/>
      <c r="AN507" s="1588"/>
      <c r="AO507" s="1589"/>
      <c r="AP507" s="1590"/>
      <c r="AQ507" s="1588"/>
      <c r="AR507" s="1588"/>
      <c r="AS507" s="1588"/>
      <c r="AT507" s="1591"/>
      <c r="AU507" s="1592"/>
      <c r="AV507" s="1593"/>
      <c r="AW507" s="1594"/>
    </row>
    <row r="508" spans="1:49" ht="3.5" customHeight="1" thickBot="1" x14ac:dyDescent="0.5"/>
    <row r="509" spans="1:49" ht="3.5" customHeight="1" thickTop="1" x14ac:dyDescent="0.45">
      <c r="A509" s="153"/>
      <c r="B509" s="153"/>
      <c r="C509" s="153"/>
      <c r="D509" s="153"/>
      <c r="E509" s="153"/>
      <c r="F509" s="153"/>
      <c r="G509" s="153"/>
      <c r="H509" s="153"/>
      <c r="I509" s="153"/>
      <c r="J509" s="153"/>
      <c r="K509" s="153"/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  <c r="AJ509" s="153"/>
      <c r="AK509" s="153"/>
      <c r="AL509" s="153"/>
      <c r="AM509" s="153"/>
      <c r="AN509" s="153"/>
      <c r="AO509" s="153"/>
      <c r="AP509" s="153"/>
      <c r="AQ509" s="153"/>
      <c r="AR509" s="153"/>
      <c r="AS509" s="153"/>
      <c r="AT509" s="153"/>
      <c r="AU509" s="153"/>
      <c r="AV509" s="153"/>
      <c r="AW509" s="153"/>
    </row>
    <row r="510" spans="1:49" ht="13.05" customHeight="1" x14ac:dyDescent="0.45">
      <c r="A510" s="1433" t="s">
        <v>1148</v>
      </c>
      <c r="B510" s="1434"/>
      <c r="C510" s="1653" t="s">
        <v>2091</v>
      </c>
      <c r="D510" s="1654"/>
      <c r="E510" s="1654"/>
      <c r="F510" s="1654"/>
      <c r="G510" s="1654"/>
      <c r="H510" s="1654"/>
      <c r="I510" s="1654"/>
      <c r="J510" s="1654"/>
      <c r="K510" s="1654"/>
      <c r="L510" s="1654"/>
      <c r="M510" s="1654"/>
      <c r="N510" s="1654"/>
      <c r="O510" s="1654"/>
      <c r="P510" s="1654"/>
      <c r="Q510" s="1654"/>
      <c r="R510" s="1654"/>
      <c r="S510" s="1654"/>
      <c r="T510" s="1654"/>
      <c r="U510" s="1655"/>
      <c r="V510" s="1433" t="s">
        <v>2245</v>
      </c>
      <c r="W510" s="1510"/>
      <c r="X510" s="1510"/>
      <c r="Y510" s="1510"/>
      <c r="Z510" s="1510"/>
      <c r="AA510" s="1510"/>
      <c r="AB510" s="1510"/>
      <c r="AC510" s="1510"/>
      <c r="AD510" s="1510"/>
      <c r="AE510" s="1510"/>
      <c r="AF510" s="1510"/>
      <c r="AG510" s="1510"/>
      <c r="AH510" s="1510"/>
      <c r="AI510" s="1510"/>
      <c r="AJ510" s="1510"/>
      <c r="AK510" s="1510"/>
      <c r="AL510" s="1510"/>
      <c r="AM510" s="1510"/>
      <c r="AN510" s="1522"/>
      <c r="AO510" s="1179" t="s">
        <v>1980</v>
      </c>
      <c r="AP510" s="1180"/>
      <c r="AQ510" s="1180"/>
      <c r="AR510" s="1180"/>
      <c r="AS510" s="1180"/>
      <c r="AT510" s="1180"/>
      <c r="AU510" s="1180"/>
      <c r="AV510" s="1180"/>
      <c r="AW510" s="1665"/>
    </row>
    <row r="511" spans="1:49" ht="14.25" customHeight="1" x14ac:dyDescent="0.45">
      <c r="A511" s="1421"/>
      <c r="B511" s="1422"/>
      <c r="C511" s="1656"/>
      <c r="D511" s="1657"/>
      <c r="E511" s="1657"/>
      <c r="F511" s="1657"/>
      <c r="G511" s="1657"/>
      <c r="H511" s="1657"/>
      <c r="I511" s="1657"/>
      <c r="J511" s="1657"/>
      <c r="K511" s="1657"/>
      <c r="L511" s="1657"/>
      <c r="M511" s="1657"/>
      <c r="N511" s="1657"/>
      <c r="O511" s="1657"/>
      <c r="P511" s="1657"/>
      <c r="Q511" s="1657"/>
      <c r="R511" s="1657"/>
      <c r="S511" s="1657"/>
      <c r="T511" s="1657"/>
      <c r="U511" s="1658"/>
      <c r="V511" s="1478" t="s">
        <v>2092</v>
      </c>
      <c r="W511" s="1386"/>
      <c r="X511" s="1386"/>
      <c r="Y511" s="1386"/>
      <c r="Z511" s="1386"/>
      <c r="AA511" s="1386"/>
      <c r="AB511" s="1386"/>
      <c r="AC511" s="1386" t="s">
        <v>2036</v>
      </c>
      <c r="AD511" s="1386"/>
      <c r="AE511" s="1386"/>
      <c r="AF511" s="1386"/>
      <c r="AG511" s="1386"/>
      <c r="AH511" s="1386"/>
      <c r="AI511" s="1386"/>
      <c r="AJ511" s="1386"/>
      <c r="AK511" s="1386"/>
      <c r="AL511" s="1386"/>
      <c r="AM511" s="1386"/>
      <c r="AN511" s="1387"/>
      <c r="AO511" s="1666"/>
      <c r="AP511" s="1667"/>
      <c r="AQ511" s="1667"/>
      <c r="AR511" s="1667"/>
      <c r="AS511" s="1667"/>
      <c r="AT511" s="1667"/>
      <c r="AU511" s="1667"/>
      <c r="AV511" s="1667"/>
      <c r="AW511" s="1668"/>
    </row>
    <row r="512" spans="1:49" ht="23" customHeight="1" x14ac:dyDescent="0.45">
      <c r="A512" s="1433" t="s">
        <v>1229</v>
      </c>
      <c r="B512" s="1434"/>
      <c r="C512" s="1470"/>
      <c r="D512" s="1471"/>
      <c r="E512" s="1471"/>
      <c r="F512" s="1471"/>
      <c r="G512" s="1471"/>
      <c r="H512" s="1471"/>
      <c r="I512" s="1471"/>
      <c r="J512" s="1471"/>
      <c r="K512" s="1471"/>
      <c r="L512" s="1471"/>
      <c r="M512" s="1471"/>
      <c r="N512" s="1471"/>
      <c r="O512" s="1471"/>
      <c r="P512" s="1471"/>
      <c r="Q512" s="1471"/>
      <c r="R512" s="1471"/>
      <c r="S512" s="1471"/>
      <c r="T512" s="1471"/>
      <c r="U512" s="1472"/>
      <c r="V512" s="1470"/>
      <c r="W512" s="1471"/>
      <c r="X512" s="1471"/>
      <c r="Y512" s="1471"/>
      <c r="Z512" s="1471"/>
      <c r="AA512" s="1471"/>
      <c r="AB512" s="1471"/>
      <c r="AC512" s="1471"/>
      <c r="AD512" s="1471"/>
      <c r="AE512" s="1471"/>
      <c r="AF512" s="1471"/>
      <c r="AG512" s="1471"/>
      <c r="AH512" s="1471"/>
      <c r="AI512" s="1471"/>
      <c r="AJ512" s="1471"/>
      <c r="AK512" s="1471"/>
      <c r="AL512" s="1471"/>
      <c r="AM512" s="1471"/>
      <c r="AN512" s="1472"/>
      <c r="AO512" s="1669"/>
      <c r="AP512" s="1670"/>
      <c r="AQ512" s="1670"/>
      <c r="AR512" s="1670"/>
      <c r="AS512" s="1670"/>
      <c r="AT512" s="1670"/>
      <c r="AU512" s="1670"/>
      <c r="AV512" s="1670"/>
      <c r="AW512" s="1671"/>
    </row>
    <row r="513" spans="1:49" ht="23" customHeight="1" x14ac:dyDescent="0.45">
      <c r="A513" s="1427" t="s">
        <v>1245</v>
      </c>
      <c r="B513" s="1428"/>
      <c r="C513" s="1429"/>
      <c r="D513" s="1430"/>
      <c r="E513" s="1430"/>
      <c r="F513" s="1430"/>
      <c r="G513" s="1430"/>
      <c r="H513" s="1430"/>
      <c r="I513" s="1430"/>
      <c r="J513" s="1430"/>
      <c r="K513" s="1430"/>
      <c r="L513" s="1430"/>
      <c r="M513" s="1430"/>
      <c r="N513" s="1430"/>
      <c r="O513" s="1430"/>
      <c r="P513" s="1430"/>
      <c r="Q513" s="1430"/>
      <c r="R513" s="1430"/>
      <c r="S513" s="1430"/>
      <c r="T513" s="1430"/>
      <c r="U513" s="1431"/>
      <c r="V513" s="1429"/>
      <c r="W513" s="1430"/>
      <c r="X513" s="1430"/>
      <c r="Y513" s="1430"/>
      <c r="Z513" s="1430"/>
      <c r="AA513" s="1430"/>
      <c r="AB513" s="1430"/>
      <c r="AC513" s="1430"/>
      <c r="AD513" s="1430"/>
      <c r="AE513" s="1430"/>
      <c r="AF513" s="1430"/>
      <c r="AG513" s="1430"/>
      <c r="AH513" s="1430"/>
      <c r="AI513" s="1430"/>
      <c r="AJ513" s="1430"/>
      <c r="AK513" s="1430"/>
      <c r="AL513" s="1430"/>
      <c r="AM513" s="1430"/>
      <c r="AN513" s="1431"/>
      <c r="AO513" s="1672"/>
      <c r="AP513" s="1673"/>
      <c r="AQ513" s="1673"/>
      <c r="AR513" s="1673"/>
      <c r="AS513" s="1673"/>
      <c r="AT513" s="1673"/>
      <c r="AU513" s="1673"/>
      <c r="AV513" s="1673"/>
      <c r="AW513" s="1674"/>
    </row>
    <row r="514" spans="1:49" ht="23" customHeight="1" x14ac:dyDescent="0.45">
      <c r="A514" s="1427" t="s">
        <v>1260</v>
      </c>
      <c r="B514" s="1428"/>
      <c r="C514" s="1429"/>
      <c r="D514" s="1430"/>
      <c r="E514" s="1430"/>
      <c r="F514" s="1430"/>
      <c r="G514" s="1430"/>
      <c r="H514" s="1430"/>
      <c r="I514" s="1430"/>
      <c r="J514" s="1430"/>
      <c r="K514" s="1430"/>
      <c r="L514" s="1430"/>
      <c r="M514" s="1430"/>
      <c r="N514" s="1430"/>
      <c r="O514" s="1430"/>
      <c r="P514" s="1430"/>
      <c r="Q514" s="1430"/>
      <c r="R514" s="1430"/>
      <c r="S514" s="1430"/>
      <c r="T514" s="1430"/>
      <c r="U514" s="1431"/>
      <c r="V514" s="1429"/>
      <c r="W514" s="1430"/>
      <c r="X514" s="1430"/>
      <c r="Y514" s="1430"/>
      <c r="Z514" s="1430"/>
      <c r="AA514" s="1430"/>
      <c r="AB514" s="1430"/>
      <c r="AC514" s="1430"/>
      <c r="AD514" s="1430"/>
      <c r="AE514" s="1430"/>
      <c r="AF514" s="1430"/>
      <c r="AG514" s="1430"/>
      <c r="AH514" s="1430"/>
      <c r="AI514" s="1430"/>
      <c r="AJ514" s="1430"/>
      <c r="AK514" s="1430"/>
      <c r="AL514" s="1430"/>
      <c r="AM514" s="1430"/>
      <c r="AN514" s="1431"/>
      <c r="AO514" s="1672"/>
      <c r="AP514" s="1673"/>
      <c r="AQ514" s="1673"/>
      <c r="AR514" s="1673"/>
      <c r="AS514" s="1673"/>
      <c r="AT514" s="1673"/>
      <c r="AU514" s="1673"/>
      <c r="AV514" s="1673"/>
      <c r="AW514" s="1674"/>
    </row>
    <row r="515" spans="1:49" ht="23" customHeight="1" x14ac:dyDescent="0.45">
      <c r="A515" s="1427" t="s">
        <v>1276</v>
      </c>
      <c r="B515" s="1428"/>
      <c r="C515" s="1429"/>
      <c r="D515" s="1430"/>
      <c r="E515" s="1430"/>
      <c r="F515" s="1430"/>
      <c r="G515" s="1430"/>
      <c r="H515" s="1430"/>
      <c r="I515" s="1430"/>
      <c r="J515" s="1430"/>
      <c r="K515" s="1430"/>
      <c r="L515" s="1430"/>
      <c r="M515" s="1430"/>
      <c r="N515" s="1430"/>
      <c r="O515" s="1430"/>
      <c r="P515" s="1430"/>
      <c r="Q515" s="1430"/>
      <c r="R515" s="1430"/>
      <c r="S515" s="1430"/>
      <c r="T515" s="1430"/>
      <c r="U515" s="1431"/>
      <c r="V515" s="1429"/>
      <c r="W515" s="1430"/>
      <c r="X515" s="1430"/>
      <c r="Y515" s="1430"/>
      <c r="Z515" s="1430"/>
      <c r="AA515" s="1430"/>
      <c r="AB515" s="1430"/>
      <c r="AC515" s="1430"/>
      <c r="AD515" s="1430"/>
      <c r="AE515" s="1430"/>
      <c r="AF515" s="1430"/>
      <c r="AG515" s="1430"/>
      <c r="AH515" s="1430"/>
      <c r="AI515" s="1430"/>
      <c r="AJ515" s="1430"/>
      <c r="AK515" s="1430"/>
      <c r="AL515" s="1430"/>
      <c r="AM515" s="1430"/>
      <c r="AN515" s="1431"/>
      <c r="AO515" s="1672"/>
      <c r="AP515" s="1673"/>
      <c r="AQ515" s="1673"/>
      <c r="AR515" s="1673"/>
      <c r="AS515" s="1673"/>
      <c r="AT515" s="1673"/>
      <c r="AU515" s="1673"/>
      <c r="AV515" s="1673"/>
      <c r="AW515" s="1674"/>
    </row>
    <row r="516" spans="1:49" ht="23" customHeight="1" x14ac:dyDescent="0.45">
      <c r="A516" s="1427" t="s">
        <v>1291</v>
      </c>
      <c r="B516" s="1428"/>
      <c r="C516" s="1429"/>
      <c r="D516" s="1430"/>
      <c r="E516" s="1430"/>
      <c r="F516" s="1430"/>
      <c r="G516" s="1430"/>
      <c r="H516" s="1430"/>
      <c r="I516" s="1430"/>
      <c r="J516" s="1430"/>
      <c r="K516" s="1430"/>
      <c r="L516" s="1430"/>
      <c r="M516" s="1430"/>
      <c r="N516" s="1430"/>
      <c r="O516" s="1430"/>
      <c r="P516" s="1430"/>
      <c r="Q516" s="1430"/>
      <c r="R516" s="1430"/>
      <c r="S516" s="1430"/>
      <c r="T516" s="1430"/>
      <c r="U516" s="1431"/>
      <c r="V516" s="1429"/>
      <c r="W516" s="1430"/>
      <c r="X516" s="1430"/>
      <c r="Y516" s="1430"/>
      <c r="Z516" s="1430"/>
      <c r="AA516" s="1430"/>
      <c r="AB516" s="1430"/>
      <c r="AC516" s="1430"/>
      <c r="AD516" s="1430"/>
      <c r="AE516" s="1430"/>
      <c r="AF516" s="1430"/>
      <c r="AG516" s="1430"/>
      <c r="AH516" s="1430"/>
      <c r="AI516" s="1430"/>
      <c r="AJ516" s="1430"/>
      <c r="AK516" s="1430"/>
      <c r="AL516" s="1430"/>
      <c r="AM516" s="1430"/>
      <c r="AN516" s="1431"/>
      <c r="AO516" s="1672"/>
      <c r="AP516" s="1673"/>
      <c r="AQ516" s="1673"/>
      <c r="AR516" s="1673"/>
      <c r="AS516" s="1673"/>
      <c r="AT516" s="1673"/>
      <c r="AU516" s="1673"/>
      <c r="AV516" s="1673"/>
      <c r="AW516" s="1674"/>
    </row>
    <row r="517" spans="1:49" ht="23" customHeight="1" x14ac:dyDescent="0.45">
      <c r="A517" s="1421" t="s">
        <v>1231</v>
      </c>
      <c r="B517" s="1422"/>
      <c r="C517" s="1423"/>
      <c r="D517" s="1424"/>
      <c r="E517" s="1424"/>
      <c r="F517" s="1424"/>
      <c r="G517" s="1424"/>
      <c r="H517" s="1424"/>
      <c r="I517" s="1424"/>
      <c r="J517" s="1424"/>
      <c r="K517" s="1424"/>
      <c r="L517" s="1424"/>
      <c r="M517" s="1424"/>
      <c r="N517" s="1424"/>
      <c r="O517" s="1424"/>
      <c r="P517" s="1424"/>
      <c r="Q517" s="1424"/>
      <c r="R517" s="1424"/>
      <c r="S517" s="1424"/>
      <c r="T517" s="1424"/>
      <c r="U517" s="1425"/>
      <c r="V517" s="1423"/>
      <c r="W517" s="1424"/>
      <c r="X517" s="1424" t="s">
        <v>1231</v>
      </c>
      <c r="Y517" s="1424"/>
      <c r="Z517" s="1424"/>
      <c r="AA517" s="1424"/>
      <c r="AB517" s="1424"/>
      <c r="AC517" s="1424"/>
      <c r="AD517" s="1424"/>
      <c r="AE517" s="1424"/>
      <c r="AF517" s="1424"/>
      <c r="AG517" s="1424"/>
      <c r="AH517" s="1424"/>
      <c r="AI517" s="1424"/>
      <c r="AJ517" s="1424"/>
      <c r="AK517" s="1424"/>
      <c r="AL517" s="1424"/>
      <c r="AM517" s="1424"/>
      <c r="AN517" s="1425"/>
      <c r="AO517" s="1675"/>
      <c r="AP517" s="1676"/>
      <c r="AQ517" s="1676"/>
      <c r="AR517" s="1676"/>
      <c r="AS517" s="1676"/>
      <c r="AT517" s="1676"/>
      <c r="AU517" s="1676"/>
      <c r="AV517" s="1676"/>
      <c r="AW517" s="1677"/>
    </row>
    <row r="518" spans="1:49" ht="4.45" customHeight="1" x14ac:dyDescent="0.45"/>
  </sheetData>
  <sheetProtection formatColumns="0" formatRows="0" selectLockedCells="1"/>
  <mergeCells count="4937">
    <mergeCell ref="AZ19:AZ21"/>
    <mergeCell ref="G10:S10"/>
    <mergeCell ref="U10:V10"/>
    <mergeCell ref="W10:AG10"/>
    <mergeCell ref="AO510:AW511"/>
    <mergeCell ref="A514:B514"/>
    <mergeCell ref="C514:U514"/>
    <mergeCell ref="V514:AB514"/>
    <mergeCell ref="AC514:AN514"/>
    <mergeCell ref="A513:B513"/>
    <mergeCell ref="C513:U513"/>
    <mergeCell ref="V513:AB513"/>
    <mergeCell ref="AC513:AN513"/>
    <mergeCell ref="A512:B512"/>
    <mergeCell ref="C512:U512"/>
    <mergeCell ref="V512:AB512"/>
    <mergeCell ref="AC512:AN512"/>
    <mergeCell ref="AO512:AW517"/>
    <mergeCell ref="A517:B517"/>
    <mergeCell ref="C517:U517"/>
    <mergeCell ref="V517:AB517"/>
    <mergeCell ref="AC517:AN517"/>
    <mergeCell ref="A516:B516"/>
    <mergeCell ref="C516:U516"/>
    <mergeCell ref="V516:AB516"/>
    <mergeCell ref="AC516:AN516"/>
    <mergeCell ref="A515:B515"/>
    <mergeCell ref="C515:U515"/>
    <mergeCell ref="V515:AB515"/>
    <mergeCell ref="AC515:AN515"/>
    <mergeCell ref="A502:B502"/>
    <mergeCell ref="C502:I502"/>
    <mergeCell ref="J502:O502"/>
    <mergeCell ref="R502:U502"/>
    <mergeCell ref="V502:AB502"/>
    <mergeCell ref="AC502:AJ502"/>
    <mergeCell ref="A510:B511"/>
    <mergeCell ref="C510:U511"/>
    <mergeCell ref="V510:AN510"/>
    <mergeCell ref="V511:AB511"/>
    <mergeCell ref="AC511:AN511"/>
    <mergeCell ref="A507:B507"/>
    <mergeCell ref="C507:I507"/>
    <mergeCell ref="J507:O507"/>
    <mergeCell ref="R507:U507"/>
    <mergeCell ref="V507:AB507"/>
    <mergeCell ref="AC507:AJ507"/>
    <mergeCell ref="A506:B506"/>
    <mergeCell ref="C506:I506"/>
    <mergeCell ref="J506:O506"/>
    <mergeCell ref="R506:U506"/>
    <mergeCell ref="V506:AB506"/>
    <mergeCell ref="AC506:AJ506"/>
    <mergeCell ref="A505:B505"/>
    <mergeCell ref="C505:I505"/>
    <mergeCell ref="J505:O505"/>
    <mergeCell ref="R505:U505"/>
    <mergeCell ref="V505:AB505"/>
    <mergeCell ref="AC505:AJ505"/>
    <mergeCell ref="A504:B504"/>
    <mergeCell ref="C504:I504"/>
    <mergeCell ref="J504:O504"/>
    <mergeCell ref="R504:U504"/>
    <mergeCell ref="V504:AB504"/>
    <mergeCell ref="AC504:AJ504"/>
    <mergeCell ref="A503:B503"/>
    <mergeCell ref="C503:I503"/>
    <mergeCell ref="J503:O503"/>
    <mergeCell ref="R503:U503"/>
    <mergeCell ref="V503:AB503"/>
    <mergeCell ref="AC503:AJ503"/>
    <mergeCell ref="A494:B494"/>
    <mergeCell ref="C494:I494"/>
    <mergeCell ref="J494:O494"/>
    <mergeCell ref="R494:U494"/>
    <mergeCell ref="V494:AB494"/>
    <mergeCell ref="AC494:AJ494"/>
    <mergeCell ref="A501:B501"/>
    <mergeCell ref="C501:I501"/>
    <mergeCell ref="J501:O501"/>
    <mergeCell ref="R501:U501"/>
    <mergeCell ref="V501:AB501"/>
    <mergeCell ref="AC501:AJ501"/>
    <mergeCell ref="A500:B500"/>
    <mergeCell ref="C500:I500"/>
    <mergeCell ref="J500:O500"/>
    <mergeCell ref="R500:U500"/>
    <mergeCell ref="V500:AB500"/>
    <mergeCell ref="AC500:AJ500"/>
    <mergeCell ref="A499:B499"/>
    <mergeCell ref="C499:I499"/>
    <mergeCell ref="J499:O499"/>
    <mergeCell ref="R499:U499"/>
    <mergeCell ref="V499:AB499"/>
    <mergeCell ref="AC499:AJ499"/>
    <mergeCell ref="A498:B498"/>
    <mergeCell ref="C498:I498"/>
    <mergeCell ref="J498:O498"/>
    <mergeCell ref="R498:U498"/>
    <mergeCell ref="V498:AB498"/>
    <mergeCell ref="AC498:AJ498"/>
    <mergeCell ref="A497:B497"/>
    <mergeCell ref="C497:I497"/>
    <mergeCell ref="J497:O497"/>
    <mergeCell ref="R497:U497"/>
    <mergeCell ref="V497:AB497"/>
    <mergeCell ref="AC497:AJ497"/>
    <mergeCell ref="A496:B496"/>
    <mergeCell ref="C496:I496"/>
    <mergeCell ref="J496:O496"/>
    <mergeCell ref="R496:U496"/>
    <mergeCell ref="V496:AB496"/>
    <mergeCell ref="AC496:AJ496"/>
    <mergeCell ref="A495:B495"/>
    <mergeCell ref="C495:I495"/>
    <mergeCell ref="J495:O495"/>
    <mergeCell ref="R495:U495"/>
    <mergeCell ref="V495:AB495"/>
    <mergeCell ref="AC495:AJ495"/>
    <mergeCell ref="A486:B486"/>
    <mergeCell ref="C486:I486"/>
    <mergeCell ref="J486:O486"/>
    <mergeCell ref="R486:U486"/>
    <mergeCell ref="V486:AB486"/>
    <mergeCell ref="AC486:AJ486"/>
    <mergeCell ref="A493:B493"/>
    <mergeCell ref="C493:I493"/>
    <mergeCell ref="J493:O493"/>
    <mergeCell ref="R493:U493"/>
    <mergeCell ref="V493:AB493"/>
    <mergeCell ref="AC493:AJ493"/>
    <mergeCell ref="A492:B492"/>
    <mergeCell ref="C492:I492"/>
    <mergeCell ref="J492:O492"/>
    <mergeCell ref="R492:U492"/>
    <mergeCell ref="V492:AB492"/>
    <mergeCell ref="AC492:AJ492"/>
    <mergeCell ref="A491:B491"/>
    <mergeCell ref="C491:I491"/>
    <mergeCell ref="J491:O491"/>
    <mergeCell ref="R491:U491"/>
    <mergeCell ref="V491:AB491"/>
    <mergeCell ref="AC491:AJ491"/>
    <mergeCell ref="A490:B490"/>
    <mergeCell ref="C490:I490"/>
    <mergeCell ref="J490:O490"/>
    <mergeCell ref="R490:U490"/>
    <mergeCell ref="V490:AB490"/>
    <mergeCell ref="AC490:AJ490"/>
    <mergeCell ref="A489:B489"/>
    <mergeCell ref="C489:I489"/>
    <mergeCell ref="J489:O489"/>
    <mergeCell ref="R489:U489"/>
    <mergeCell ref="V489:AB489"/>
    <mergeCell ref="AC489:AJ489"/>
    <mergeCell ref="A488:B488"/>
    <mergeCell ref="C488:I488"/>
    <mergeCell ref="J488:O488"/>
    <mergeCell ref="R488:U488"/>
    <mergeCell ref="V488:AB488"/>
    <mergeCell ref="AC488:AJ488"/>
    <mergeCell ref="A487:B487"/>
    <mergeCell ref="C487:I487"/>
    <mergeCell ref="J487:O487"/>
    <mergeCell ref="R487:U487"/>
    <mergeCell ref="V487:AB487"/>
    <mergeCell ref="AC487:AJ487"/>
    <mergeCell ref="A478:B478"/>
    <mergeCell ref="C478:I478"/>
    <mergeCell ref="J478:O478"/>
    <mergeCell ref="R478:U478"/>
    <mergeCell ref="V478:AB478"/>
    <mergeCell ref="AC478:AJ478"/>
    <mergeCell ref="A485:B485"/>
    <mergeCell ref="C485:I485"/>
    <mergeCell ref="J485:O485"/>
    <mergeCell ref="R485:U485"/>
    <mergeCell ref="V485:AB485"/>
    <mergeCell ref="AC485:AJ485"/>
    <mergeCell ref="A484:B484"/>
    <mergeCell ref="C484:I484"/>
    <mergeCell ref="J484:O484"/>
    <mergeCell ref="R484:U484"/>
    <mergeCell ref="V484:AB484"/>
    <mergeCell ref="AC484:AJ484"/>
    <mergeCell ref="A483:B483"/>
    <mergeCell ref="C483:I483"/>
    <mergeCell ref="J483:O483"/>
    <mergeCell ref="R483:U483"/>
    <mergeCell ref="V483:AB483"/>
    <mergeCell ref="AC483:AJ483"/>
    <mergeCell ref="A482:B482"/>
    <mergeCell ref="C482:I482"/>
    <mergeCell ref="J482:O482"/>
    <mergeCell ref="R482:U482"/>
    <mergeCell ref="V482:AB482"/>
    <mergeCell ref="AC482:AJ482"/>
    <mergeCell ref="A481:B481"/>
    <mergeCell ref="C481:I481"/>
    <mergeCell ref="J481:O481"/>
    <mergeCell ref="R481:U481"/>
    <mergeCell ref="V481:AB481"/>
    <mergeCell ref="AC481:AJ481"/>
    <mergeCell ref="A480:B480"/>
    <mergeCell ref="C480:I480"/>
    <mergeCell ref="J480:O480"/>
    <mergeCell ref="R480:U480"/>
    <mergeCell ref="V480:AB480"/>
    <mergeCell ref="AC480:AJ480"/>
    <mergeCell ref="A479:B479"/>
    <mergeCell ref="C479:I479"/>
    <mergeCell ref="J479:O479"/>
    <mergeCell ref="R479:U479"/>
    <mergeCell ref="V479:AB479"/>
    <mergeCell ref="AC479:AJ479"/>
    <mergeCell ref="A470:B470"/>
    <mergeCell ref="C470:I470"/>
    <mergeCell ref="J470:O470"/>
    <mergeCell ref="R470:U470"/>
    <mergeCell ref="V470:AB470"/>
    <mergeCell ref="AC470:AJ470"/>
    <mergeCell ref="A477:B477"/>
    <mergeCell ref="C477:I477"/>
    <mergeCell ref="J477:O477"/>
    <mergeCell ref="R477:U477"/>
    <mergeCell ref="V477:AB477"/>
    <mergeCell ref="AC477:AJ477"/>
    <mergeCell ref="A476:B476"/>
    <mergeCell ref="C476:I476"/>
    <mergeCell ref="J476:O476"/>
    <mergeCell ref="R476:U476"/>
    <mergeCell ref="V476:AB476"/>
    <mergeCell ref="AC476:AJ476"/>
    <mergeCell ref="A475:B475"/>
    <mergeCell ref="C475:I475"/>
    <mergeCell ref="J475:O475"/>
    <mergeCell ref="R475:U475"/>
    <mergeCell ref="V475:AB475"/>
    <mergeCell ref="AC475:AJ475"/>
    <mergeCell ref="A474:B474"/>
    <mergeCell ref="C474:I474"/>
    <mergeCell ref="J474:O474"/>
    <mergeCell ref="R474:U474"/>
    <mergeCell ref="V474:AB474"/>
    <mergeCell ref="AC474:AJ474"/>
    <mergeCell ref="A473:B473"/>
    <mergeCell ref="C473:I473"/>
    <mergeCell ref="J473:O473"/>
    <mergeCell ref="R473:U473"/>
    <mergeCell ref="V473:AB473"/>
    <mergeCell ref="AC473:AJ473"/>
    <mergeCell ref="A472:B472"/>
    <mergeCell ref="C472:I472"/>
    <mergeCell ref="J472:O472"/>
    <mergeCell ref="R472:U472"/>
    <mergeCell ref="V472:AB472"/>
    <mergeCell ref="AC472:AJ472"/>
    <mergeCell ref="A471:B471"/>
    <mergeCell ref="C471:I471"/>
    <mergeCell ref="J471:O471"/>
    <mergeCell ref="R471:U471"/>
    <mergeCell ref="V471:AB471"/>
    <mergeCell ref="AC471:AJ471"/>
    <mergeCell ref="A462:B462"/>
    <mergeCell ref="C462:I462"/>
    <mergeCell ref="J462:O462"/>
    <mergeCell ref="R462:U462"/>
    <mergeCell ref="V462:AB462"/>
    <mergeCell ref="AC462:AJ462"/>
    <mergeCell ref="A469:B469"/>
    <mergeCell ref="C469:I469"/>
    <mergeCell ref="J469:O469"/>
    <mergeCell ref="R469:U469"/>
    <mergeCell ref="V469:AB469"/>
    <mergeCell ref="AC469:AJ469"/>
    <mergeCell ref="A468:B468"/>
    <mergeCell ref="C468:I468"/>
    <mergeCell ref="J468:O468"/>
    <mergeCell ref="R468:U468"/>
    <mergeCell ref="V468:AB468"/>
    <mergeCell ref="AC468:AJ468"/>
    <mergeCell ref="A467:B467"/>
    <mergeCell ref="C467:I467"/>
    <mergeCell ref="J467:O467"/>
    <mergeCell ref="R467:U467"/>
    <mergeCell ref="V467:AB467"/>
    <mergeCell ref="AC467:AJ467"/>
    <mergeCell ref="A466:B466"/>
    <mergeCell ref="C466:I466"/>
    <mergeCell ref="J466:O466"/>
    <mergeCell ref="R466:U466"/>
    <mergeCell ref="V466:AB466"/>
    <mergeCell ref="AC466:AJ466"/>
    <mergeCell ref="A465:B465"/>
    <mergeCell ref="C465:I465"/>
    <mergeCell ref="J465:O465"/>
    <mergeCell ref="R465:U465"/>
    <mergeCell ref="V465:AB465"/>
    <mergeCell ref="AC465:AJ465"/>
    <mergeCell ref="A464:B464"/>
    <mergeCell ref="C464:I464"/>
    <mergeCell ref="J464:O464"/>
    <mergeCell ref="R464:U464"/>
    <mergeCell ref="V464:AB464"/>
    <mergeCell ref="AC464:AJ464"/>
    <mergeCell ref="A463:B463"/>
    <mergeCell ref="C463:I463"/>
    <mergeCell ref="J463:O463"/>
    <mergeCell ref="R463:U463"/>
    <mergeCell ref="V463:AB463"/>
    <mergeCell ref="AC463:AJ463"/>
    <mergeCell ref="A454:B454"/>
    <mergeCell ref="C454:I454"/>
    <mergeCell ref="J454:O454"/>
    <mergeCell ref="R454:U454"/>
    <mergeCell ref="V454:AB454"/>
    <mergeCell ref="AC454:AJ454"/>
    <mergeCell ref="A461:B461"/>
    <mergeCell ref="C461:I461"/>
    <mergeCell ref="J461:O461"/>
    <mergeCell ref="R461:U461"/>
    <mergeCell ref="V461:AB461"/>
    <mergeCell ref="AC461:AJ461"/>
    <mergeCell ref="A460:B460"/>
    <mergeCell ref="C460:I460"/>
    <mergeCell ref="J460:O460"/>
    <mergeCell ref="R460:U460"/>
    <mergeCell ref="V460:AB460"/>
    <mergeCell ref="AC460:AJ460"/>
    <mergeCell ref="A459:B459"/>
    <mergeCell ref="C459:I459"/>
    <mergeCell ref="J459:O459"/>
    <mergeCell ref="R459:U459"/>
    <mergeCell ref="V459:AB459"/>
    <mergeCell ref="AC459:AJ459"/>
    <mergeCell ref="A458:B458"/>
    <mergeCell ref="C458:I458"/>
    <mergeCell ref="J458:O458"/>
    <mergeCell ref="R458:U458"/>
    <mergeCell ref="V458:AB458"/>
    <mergeCell ref="AC458:AJ458"/>
    <mergeCell ref="A457:B457"/>
    <mergeCell ref="C457:I457"/>
    <mergeCell ref="J457:O457"/>
    <mergeCell ref="R457:U457"/>
    <mergeCell ref="V457:AB457"/>
    <mergeCell ref="AC457:AJ457"/>
    <mergeCell ref="A456:B456"/>
    <mergeCell ref="C456:I456"/>
    <mergeCell ref="J456:O456"/>
    <mergeCell ref="R456:U456"/>
    <mergeCell ref="V456:AB456"/>
    <mergeCell ref="AC456:AJ456"/>
    <mergeCell ref="A455:B455"/>
    <mergeCell ref="C455:I455"/>
    <mergeCell ref="J455:O455"/>
    <mergeCell ref="R455:U455"/>
    <mergeCell ref="V455:AB455"/>
    <mergeCell ref="AC455:AJ455"/>
    <mergeCell ref="A446:B446"/>
    <mergeCell ref="C446:I446"/>
    <mergeCell ref="J446:O446"/>
    <mergeCell ref="R446:U446"/>
    <mergeCell ref="V446:AB446"/>
    <mergeCell ref="AC446:AJ446"/>
    <mergeCell ref="A453:B453"/>
    <mergeCell ref="C453:I453"/>
    <mergeCell ref="J453:O453"/>
    <mergeCell ref="R453:U453"/>
    <mergeCell ref="V453:AB453"/>
    <mergeCell ref="AC453:AJ453"/>
    <mergeCell ref="A452:B452"/>
    <mergeCell ref="C452:I452"/>
    <mergeCell ref="J452:O452"/>
    <mergeCell ref="R452:U452"/>
    <mergeCell ref="V452:AB452"/>
    <mergeCell ref="AC452:AJ452"/>
    <mergeCell ref="A451:B451"/>
    <mergeCell ref="C451:I451"/>
    <mergeCell ref="J451:O451"/>
    <mergeCell ref="R451:U451"/>
    <mergeCell ref="V451:AB451"/>
    <mergeCell ref="AC451:AJ451"/>
    <mergeCell ref="A450:B450"/>
    <mergeCell ref="C450:I450"/>
    <mergeCell ref="J450:O450"/>
    <mergeCell ref="R450:U450"/>
    <mergeCell ref="V450:AB450"/>
    <mergeCell ref="AC450:AJ450"/>
    <mergeCell ref="A449:B449"/>
    <mergeCell ref="C449:I449"/>
    <mergeCell ref="J449:O449"/>
    <mergeCell ref="R449:U449"/>
    <mergeCell ref="V449:AB449"/>
    <mergeCell ref="AC449:AJ449"/>
    <mergeCell ref="A448:B448"/>
    <mergeCell ref="C448:I448"/>
    <mergeCell ref="J448:O448"/>
    <mergeCell ref="R448:U448"/>
    <mergeCell ref="V448:AB448"/>
    <mergeCell ref="AC448:AJ448"/>
    <mergeCell ref="A447:B447"/>
    <mergeCell ref="C447:I447"/>
    <mergeCell ref="J447:O447"/>
    <mergeCell ref="R447:U447"/>
    <mergeCell ref="V447:AB447"/>
    <mergeCell ref="AC447:AJ447"/>
    <mergeCell ref="A438:B438"/>
    <mergeCell ref="C438:I438"/>
    <mergeCell ref="J438:O438"/>
    <mergeCell ref="R438:U438"/>
    <mergeCell ref="V438:AB438"/>
    <mergeCell ref="AC438:AJ438"/>
    <mergeCell ref="A445:B445"/>
    <mergeCell ref="C445:I445"/>
    <mergeCell ref="J445:O445"/>
    <mergeCell ref="R445:U445"/>
    <mergeCell ref="V445:AB445"/>
    <mergeCell ref="AC445:AJ445"/>
    <mergeCell ref="A444:B444"/>
    <mergeCell ref="C444:I444"/>
    <mergeCell ref="J444:O444"/>
    <mergeCell ref="R444:U444"/>
    <mergeCell ref="V444:AB444"/>
    <mergeCell ref="AC444:AJ444"/>
    <mergeCell ref="A443:B443"/>
    <mergeCell ref="C443:I443"/>
    <mergeCell ref="J443:O443"/>
    <mergeCell ref="R443:U443"/>
    <mergeCell ref="V443:AB443"/>
    <mergeCell ref="AC443:AJ443"/>
    <mergeCell ref="A442:B442"/>
    <mergeCell ref="C442:I442"/>
    <mergeCell ref="J442:O442"/>
    <mergeCell ref="R442:U442"/>
    <mergeCell ref="V442:AB442"/>
    <mergeCell ref="AC442:AJ442"/>
    <mergeCell ref="A441:B441"/>
    <mergeCell ref="C441:I441"/>
    <mergeCell ref="J441:O441"/>
    <mergeCell ref="R441:U441"/>
    <mergeCell ref="V441:AB441"/>
    <mergeCell ref="AC441:AJ441"/>
    <mergeCell ref="A440:B440"/>
    <mergeCell ref="C440:I440"/>
    <mergeCell ref="J440:O440"/>
    <mergeCell ref="R440:U440"/>
    <mergeCell ref="V440:AB440"/>
    <mergeCell ref="AC440:AJ440"/>
    <mergeCell ref="A439:B439"/>
    <mergeCell ref="C439:I439"/>
    <mergeCell ref="J439:O439"/>
    <mergeCell ref="R439:U439"/>
    <mergeCell ref="V439:AB439"/>
    <mergeCell ref="AC439:AJ439"/>
    <mergeCell ref="A430:B430"/>
    <mergeCell ref="C430:I430"/>
    <mergeCell ref="J430:O430"/>
    <mergeCell ref="R430:U430"/>
    <mergeCell ref="V430:AB430"/>
    <mergeCell ref="AC430:AJ430"/>
    <mergeCell ref="A437:B437"/>
    <mergeCell ref="C437:I437"/>
    <mergeCell ref="J437:O437"/>
    <mergeCell ref="R437:U437"/>
    <mergeCell ref="V437:AB437"/>
    <mergeCell ref="AC437:AJ437"/>
    <mergeCell ref="A436:B436"/>
    <mergeCell ref="C436:I436"/>
    <mergeCell ref="J436:O436"/>
    <mergeCell ref="R436:U436"/>
    <mergeCell ref="V436:AB436"/>
    <mergeCell ref="AC436:AJ436"/>
    <mergeCell ref="A435:B435"/>
    <mergeCell ref="C435:I435"/>
    <mergeCell ref="J435:O435"/>
    <mergeCell ref="R435:U435"/>
    <mergeCell ref="V435:AB435"/>
    <mergeCell ref="AC435:AJ435"/>
    <mergeCell ref="A434:B434"/>
    <mergeCell ref="C434:I434"/>
    <mergeCell ref="J434:O434"/>
    <mergeCell ref="R434:U434"/>
    <mergeCell ref="V434:AB434"/>
    <mergeCell ref="AC434:AJ434"/>
    <mergeCell ref="A433:B433"/>
    <mergeCell ref="C433:I433"/>
    <mergeCell ref="J433:O433"/>
    <mergeCell ref="R433:U433"/>
    <mergeCell ref="V433:AB433"/>
    <mergeCell ref="AC433:AJ433"/>
    <mergeCell ref="A432:B432"/>
    <mergeCell ref="C432:I432"/>
    <mergeCell ref="J432:O432"/>
    <mergeCell ref="R432:U432"/>
    <mergeCell ref="V432:AB432"/>
    <mergeCell ref="AC432:AJ432"/>
    <mergeCell ref="A431:B431"/>
    <mergeCell ref="C431:I431"/>
    <mergeCell ref="J431:O431"/>
    <mergeCell ref="R431:U431"/>
    <mergeCell ref="V431:AB431"/>
    <mergeCell ref="AC431:AJ431"/>
    <mergeCell ref="A422:B422"/>
    <mergeCell ref="C422:I422"/>
    <mergeCell ref="J422:O422"/>
    <mergeCell ref="R422:U422"/>
    <mergeCell ref="V422:AB422"/>
    <mergeCell ref="AC422:AJ422"/>
    <mergeCell ref="A429:B429"/>
    <mergeCell ref="C429:I429"/>
    <mergeCell ref="J429:O429"/>
    <mergeCell ref="R429:U429"/>
    <mergeCell ref="V429:AB429"/>
    <mergeCell ref="AC429:AJ429"/>
    <mergeCell ref="A428:B428"/>
    <mergeCell ref="C428:I428"/>
    <mergeCell ref="J428:O428"/>
    <mergeCell ref="R428:U428"/>
    <mergeCell ref="V428:AB428"/>
    <mergeCell ref="AC428:AJ428"/>
    <mergeCell ref="A427:B427"/>
    <mergeCell ref="C427:I427"/>
    <mergeCell ref="J427:O427"/>
    <mergeCell ref="R427:U427"/>
    <mergeCell ref="V427:AB427"/>
    <mergeCell ref="AC427:AJ427"/>
    <mergeCell ref="A426:B426"/>
    <mergeCell ref="C426:I426"/>
    <mergeCell ref="J426:O426"/>
    <mergeCell ref="R426:U426"/>
    <mergeCell ref="V426:AB426"/>
    <mergeCell ref="AC426:AJ426"/>
    <mergeCell ref="A425:B425"/>
    <mergeCell ref="C425:I425"/>
    <mergeCell ref="J425:O425"/>
    <mergeCell ref="R425:U425"/>
    <mergeCell ref="V425:AB425"/>
    <mergeCell ref="AC425:AJ425"/>
    <mergeCell ref="A424:B424"/>
    <mergeCell ref="C424:I424"/>
    <mergeCell ref="J424:O424"/>
    <mergeCell ref="R424:U424"/>
    <mergeCell ref="V424:AB424"/>
    <mergeCell ref="AC424:AJ424"/>
    <mergeCell ref="A423:B423"/>
    <mergeCell ref="C423:I423"/>
    <mergeCell ref="J423:O423"/>
    <mergeCell ref="R423:U423"/>
    <mergeCell ref="V423:AB423"/>
    <mergeCell ref="AC423:AJ423"/>
    <mergeCell ref="A414:B414"/>
    <mergeCell ref="C414:I414"/>
    <mergeCell ref="J414:O414"/>
    <mergeCell ref="R414:U414"/>
    <mergeCell ref="V414:AB414"/>
    <mergeCell ref="AC414:AJ414"/>
    <mergeCell ref="A421:B421"/>
    <mergeCell ref="C421:I421"/>
    <mergeCell ref="J421:O421"/>
    <mergeCell ref="R421:U421"/>
    <mergeCell ref="V421:AB421"/>
    <mergeCell ref="AC421:AJ421"/>
    <mergeCell ref="A420:B420"/>
    <mergeCell ref="C420:I420"/>
    <mergeCell ref="J420:O420"/>
    <mergeCell ref="R420:U420"/>
    <mergeCell ref="V420:AB420"/>
    <mergeCell ref="AC420:AJ420"/>
    <mergeCell ref="A419:B419"/>
    <mergeCell ref="C419:I419"/>
    <mergeCell ref="J419:O419"/>
    <mergeCell ref="R419:U419"/>
    <mergeCell ref="V419:AB419"/>
    <mergeCell ref="AC419:AJ419"/>
    <mergeCell ref="A418:B418"/>
    <mergeCell ref="C418:I418"/>
    <mergeCell ref="J418:O418"/>
    <mergeCell ref="R418:U418"/>
    <mergeCell ref="V418:AB418"/>
    <mergeCell ref="AC418:AJ418"/>
    <mergeCell ref="A417:B417"/>
    <mergeCell ref="C417:I417"/>
    <mergeCell ref="J417:O417"/>
    <mergeCell ref="R417:U417"/>
    <mergeCell ref="V417:AB417"/>
    <mergeCell ref="AC417:AJ417"/>
    <mergeCell ref="A416:B416"/>
    <mergeCell ref="C416:I416"/>
    <mergeCell ref="J416:O416"/>
    <mergeCell ref="R416:U416"/>
    <mergeCell ref="V416:AB416"/>
    <mergeCell ref="AC416:AJ416"/>
    <mergeCell ref="A415:B415"/>
    <mergeCell ref="C415:I415"/>
    <mergeCell ref="J415:O415"/>
    <mergeCell ref="R415:U415"/>
    <mergeCell ref="V415:AB415"/>
    <mergeCell ref="AC415:AJ415"/>
    <mergeCell ref="A406:B406"/>
    <mergeCell ref="C406:I406"/>
    <mergeCell ref="J406:O406"/>
    <mergeCell ref="R406:U406"/>
    <mergeCell ref="V406:AB406"/>
    <mergeCell ref="AC406:AJ406"/>
    <mergeCell ref="A413:B413"/>
    <mergeCell ref="C413:I413"/>
    <mergeCell ref="J413:O413"/>
    <mergeCell ref="R413:U413"/>
    <mergeCell ref="V413:AB413"/>
    <mergeCell ref="AC413:AJ413"/>
    <mergeCell ref="A412:B412"/>
    <mergeCell ref="C412:I412"/>
    <mergeCell ref="J412:O412"/>
    <mergeCell ref="R412:U412"/>
    <mergeCell ref="V412:AB412"/>
    <mergeCell ref="AC412:AJ412"/>
    <mergeCell ref="A411:B411"/>
    <mergeCell ref="C411:I411"/>
    <mergeCell ref="J411:O411"/>
    <mergeCell ref="R411:U411"/>
    <mergeCell ref="V411:AB411"/>
    <mergeCell ref="AC411:AJ411"/>
    <mergeCell ref="A410:B410"/>
    <mergeCell ref="C410:I410"/>
    <mergeCell ref="J410:O410"/>
    <mergeCell ref="R410:U410"/>
    <mergeCell ref="V410:AB410"/>
    <mergeCell ref="AC410:AJ410"/>
    <mergeCell ref="A409:B409"/>
    <mergeCell ref="C409:I409"/>
    <mergeCell ref="J409:O409"/>
    <mergeCell ref="R409:U409"/>
    <mergeCell ref="V409:AB409"/>
    <mergeCell ref="AC409:AJ409"/>
    <mergeCell ref="A408:B408"/>
    <mergeCell ref="C408:I408"/>
    <mergeCell ref="J408:O408"/>
    <mergeCell ref="R408:U408"/>
    <mergeCell ref="V408:AB408"/>
    <mergeCell ref="AC408:AJ408"/>
    <mergeCell ref="A407:B407"/>
    <mergeCell ref="C407:I407"/>
    <mergeCell ref="J407:O407"/>
    <mergeCell ref="R407:U407"/>
    <mergeCell ref="V407:AB407"/>
    <mergeCell ref="AC407:AJ407"/>
    <mergeCell ref="A398:B398"/>
    <mergeCell ref="C398:I398"/>
    <mergeCell ref="J398:O398"/>
    <mergeCell ref="R398:U398"/>
    <mergeCell ref="V398:AB398"/>
    <mergeCell ref="AC398:AJ398"/>
    <mergeCell ref="A405:B405"/>
    <mergeCell ref="C405:I405"/>
    <mergeCell ref="J405:O405"/>
    <mergeCell ref="R405:U405"/>
    <mergeCell ref="V405:AB405"/>
    <mergeCell ref="AC405:AJ405"/>
    <mergeCell ref="A404:B404"/>
    <mergeCell ref="C404:I404"/>
    <mergeCell ref="J404:O404"/>
    <mergeCell ref="R404:U404"/>
    <mergeCell ref="V404:AB404"/>
    <mergeCell ref="AC404:AJ404"/>
    <mergeCell ref="A403:B403"/>
    <mergeCell ref="C403:I403"/>
    <mergeCell ref="J403:O403"/>
    <mergeCell ref="R403:U403"/>
    <mergeCell ref="V403:AB403"/>
    <mergeCell ref="AC403:AJ403"/>
    <mergeCell ref="A402:B402"/>
    <mergeCell ref="C402:I402"/>
    <mergeCell ref="J402:O402"/>
    <mergeCell ref="R402:U402"/>
    <mergeCell ref="V402:AB402"/>
    <mergeCell ref="AC402:AJ402"/>
    <mergeCell ref="A401:B401"/>
    <mergeCell ref="C401:I401"/>
    <mergeCell ref="J401:O401"/>
    <mergeCell ref="R401:U401"/>
    <mergeCell ref="V401:AB401"/>
    <mergeCell ref="AC401:AJ401"/>
    <mergeCell ref="A400:B400"/>
    <mergeCell ref="C400:I400"/>
    <mergeCell ref="J400:O400"/>
    <mergeCell ref="R400:U400"/>
    <mergeCell ref="V400:AB400"/>
    <mergeCell ref="AC400:AJ400"/>
    <mergeCell ref="A399:B399"/>
    <mergeCell ref="C399:I399"/>
    <mergeCell ref="J399:O399"/>
    <mergeCell ref="R399:U399"/>
    <mergeCell ref="V399:AB399"/>
    <mergeCell ref="AC399:AJ399"/>
    <mergeCell ref="A390:B390"/>
    <mergeCell ref="C390:I390"/>
    <mergeCell ref="J390:O390"/>
    <mergeCell ref="R390:U390"/>
    <mergeCell ref="V390:AB390"/>
    <mergeCell ref="AC390:AJ390"/>
    <mergeCell ref="A397:B397"/>
    <mergeCell ref="C397:I397"/>
    <mergeCell ref="J397:O397"/>
    <mergeCell ref="R397:U397"/>
    <mergeCell ref="V397:AB397"/>
    <mergeCell ref="AC397:AJ397"/>
    <mergeCell ref="A396:B396"/>
    <mergeCell ref="C396:I396"/>
    <mergeCell ref="J396:O396"/>
    <mergeCell ref="R396:U396"/>
    <mergeCell ref="V396:AB396"/>
    <mergeCell ref="AC396:AJ396"/>
    <mergeCell ref="A395:B395"/>
    <mergeCell ref="C395:I395"/>
    <mergeCell ref="J395:O395"/>
    <mergeCell ref="R395:U395"/>
    <mergeCell ref="V395:AB395"/>
    <mergeCell ref="AC395:AJ395"/>
    <mergeCell ref="A394:B394"/>
    <mergeCell ref="C394:I394"/>
    <mergeCell ref="J394:O394"/>
    <mergeCell ref="R394:U394"/>
    <mergeCell ref="V394:AB394"/>
    <mergeCell ref="AC394:AJ394"/>
    <mergeCell ref="A393:B393"/>
    <mergeCell ref="C393:I393"/>
    <mergeCell ref="J393:O393"/>
    <mergeCell ref="R393:U393"/>
    <mergeCell ref="V393:AB393"/>
    <mergeCell ref="AC393:AJ393"/>
    <mergeCell ref="A392:B392"/>
    <mergeCell ref="C392:I392"/>
    <mergeCell ref="J392:O392"/>
    <mergeCell ref="R392:U392"/>
    <mergeCell ref="V392:AB392"/>
    <mergeCell ref="AC392:AJ392"/>
    <mergeCell ref="A391:B391"/>
    <mergeCell ref="C391:I391"/>
    <mergeCell ref="J391:O391"/>
    <mergeCell ref="R391:U391"/>
    <mergeCell ref="V391:AB391"/>
    <mergeCell ref="AC391:AJ391"/>
    <mergeCell ref="A382:B382"/>
    <mergeCell ref="C382:I382"/>
    <mergeCell ref="J382:O382"/>
    <mergeCell ref="R382:U382"/>
    <mergeCell ref="V382:AB382"/>
    <mergeCell ref="AC382:AJ382"/>
    <mergeCell ref="A389:B389"/>
    <mergeCell ref="C389:I389"/>
    <mergeCell ref="J389:O389"/>
    <mergeCell ref="R389:U389"/>
    <mergeCell ref="V389:AB389"/>
    <mergeCell ref="AC389:AJ389"/>
    <mergeCell ref="A388:B388"/>
    <mergeCell ref="C388:I388"/>
    <mergeCell ref="J388:O388"/>
    <mergeCell ref="R388:U388"/>
    <mergeCell ref="V388:AB388"/>
    <mergeCell ref="AC388:AJ388"/>
    <mergeCell ref="A387:B387"/>
    <mergeCell ref="C387:I387"/>
    <mergeCell ref="J387:O387"/>
    <mergeCell ref="R387:U387"/>
    <mergeCell ref="V387:AB387"/>
    <mergeCell ref="AC387:AJ387"/>
    <mergeCell ref="A386:B386"/>
    <mergeCell ref="C386:I386"/>
    <mergeCell ref="J386:O386"/>
    <mergeCell ref="R386:U386"/>
    <mergeCell ref="V386:AB386"/>
    <mergeCell ref="AC386:AJ386"/>
    <mergeCell ref="A385:B385"/>
    <mergeCell ref="C385:I385"/>
    <mergeCell ref="J385:O385"/>
    <mergeCell ref="R385:U385"/>
    <mergeCell ref="V385:AB385"/>
    <mergeCell ref="AC385:AJ385"/>
    <mergeCell ref="A384:B384"/>
    <mergeCell ref="C384:I384"/>
    <mergeCell ref="J384:O384"/>
    <mergeCell ref="R384:U384"/>
    <mergeCell ref="V384:AB384"/>
    <mergeCell ref="AC384:AJ384"/>
    <mergeCell ref="A383:B383"/>
    <mergeCell ref="C383:I383"/>
    <mergeCell ref="J383:O383"/>
    <mergeCell ref="R383:U383"/>
    <mergeCell ref="V383:AB383"/>
    <mergeCell ref="AC383:AJ383"/>
    <mergeCell ref="A374:B374"/>
    <mergeCell ref="C374:I374"/>
    <mergeCell ref="J374:O374"/>
    <mergeCell ref="R374:U374"/>
    <mergeCell ref="V374:AB374"/>
    <mergeCell ref="AC374:AJ374"/>
    <mergeCell ref="A381:B381"/>
    <mergeCell ref="C381:I381"/>
    <mergeCell ref="J381:O381"/>
    <mergeCell ref="R381:U381"/>
    <mergeCell ref="V381:AB381"/>
    <mergeCell ref="AC381:AJ381"/>
    <mergeCell ref="A380:B380"/>
    <mergeCell ref="C380:I380"/>
    <mergeCell ref="J380:O380"/>
    <mergeCell ref="R380:U380"/>
    <mergeCell ref="V380:AB380"/>
    <mergeCell ref="AC380:AJ380"/>
    <mergeCell ref="A379:B379"/>
    <mergeCell ref="C379:I379"/>
    <mergeCell ref="J379:O379"/>
    <mergeCell ref="R379:U379"/>
    <mergeCell ref="V379:AB379"/>
    <mergeCell ref="AC379:AJ379"/>
    <mergeCell ref="A378:B378"/>
    <mergeCell ref="C378:I378"/>
    <mergeCell ref="J378:O378"/>
    <mergeCell ref="R378:U378"/>
    <mergeCell ref="V378:AB378"/>
    <mergeCell ref="AC378:AJ378"/>
    <mergeCell ref="A377:B377"/>
    <mergeCell ref="C377:I377"/>
    <mergeCell ref="J377:O377"/>
    <mergeCell ref="R377:U377"/>
    <mergeCell ref="V377:AB377"/>
    <mergeCell ref="AC377:AJ377"/>
    <mergeCell ref="A376:B376"/>
    <mergeCell ref="C376:I376"/>
    <mergeCell ref="J376:O376"/>
    <mergeCell ref="R376:U376"/>
    <mergeCell ref="V376:AB376"/>
    <mergeCell ref="AC376:AJ376"/>
    <mergeCell ref="A375:B375"/>
    <mergeCell ref="C375:I375"/>
    <mergeCell ref="J375:O375"/>
    <mergeCell ref="R375:U375"/>
    <mergeCell ref="V375:AB375"/>
    <mergeCell ref="AC375:AJ375"/>
    <mergeCell ref="A366:B366"/>
    <mergeCell ref="C366:I366"/>
    <mergeCell ref="J366:O366"/>
    <mergeCell ref="R366:U366"/>
    <mergeCell ref="V366:AB366"/>
    <mergeCell ref="AC366:AJ366"/>
    <mergeCell ref="A373:B373"/>
    <mergeCell ref="C373:I373"/>
    <mergeCell ref="J373:O373"/>
    <mergeCell ref="R373:U373"/>
    <mergeCell ref="V373:AB373"/>
    <mergeCell ref="AC373:AJ373"/>
    <mergeCell ref="A372:B372"/>
    <mergeCell ref="C372:I372"/>
    <mergeCell ref="J372:O372"/>
    <mergeCell ref="R372:U372"/>
    <mergeCell ref="V372:AB372"/>
    <mergeCell ref="AC372:AJ372"/>
    <mergeCell ref="A371:B371"/>
    <mergeCell ref="C371:I371"/>
    <mergeCell ref="J371:O371"/>
    <mergeCell ref="R371:U371"/>
    <mergeCell ref="V371:AB371"/>
    <mergeCell ref="AC371:AJ371"/>
    <mergeCell ref="A370:B370"/>
    <mergeCell ref="C370:I370"/>
    <mergeCell ref="J370:O370"/>
    <mergeCell ref="R370:U370"/>
    <mergeCell ref="V370:AB370"/>
    <mergeCell ref="AC370:AJ370"/>
    <mergeCell ref="A369:B369"/>
    <mergeCell ref="C369:I369"/>
    <mergeCell ref="J369:O369"/>
    <mergeCell ref="R369:U369"/>
    <mergeCell ref="V369:AB369"/>
    <mergeCell ref="AC369:AJ369"/>
    <mergeCell ref="A368:B368"/>
    <mergeCell ref="C368:I368"/>
    <mergeCell ref="J368:O368"/>
    <mergeCell ref="R368:U368"/>
    <mergeCell ref="V368:AB368"/>
    <mergeCell ref="AC368:AJ368"/>
    <mergeCell ref="A367:B367"/>
    <mergeCell ref="C367:I367"/>
    <mergeCell ref="J367:O367"/>
    <mergeCell ref="R367:U367"/>
    <mergeCell ref="V367:AB367"/>
    <mergeCell ref="AC367:AJ367"/>
    <mergeCell ref="A358:B358"/>
    <mergeCell ref="C358:I358"/>
    <mergeCell ref="J358:O358"/>
    <mergeCell ref="R358:U358"/>
    <mergeCell ref="V358:AB358"/>
    <mergeCell ref="AC358:AJ358"/>
    <mergeCell ref="A365:B365"/>
    <mergeCell ref="C365:I365"/>
    <mergeCell ref="J365:O365"/>
    <mergeCell ref="R365:U365"/>
    <mergeCell ref="V365:AB365"/>
    <mergeCell ref="AC365:AJ365"/>
    <mergeCell ref="A364:B364"/>
    <mergeCell ref="C364:I364"/>
    <mergeCell ref="J364:O364"/>
    <mergeCell ref="R364:U364"/>
    <mergeCell ref="V364:AB364"/>
    <mergeCell ref="AC364:AJ364"/>
    <mergeCell ref="A363:B363"/>
    <mergeCell ref="C363:I363"/>
    <mergeCell ref="J363:O363"/>
    <mergeCell ref="R363:U363"/>
    <mergeCell ref="V363:AB363"/>
    <mergeCell ref="AC363:AJ363"/>
    <mergeCell ref="A362:B362"/>
    <mergeCell ref="C362:I362"/>
    <mergeCell ref="J362:O362"/>
    <mergeCell ref="R362:U362"/>
    <mergeCell ref="V362:AB362"/>
    <mergeCell ref="AC362:AJ362"/>
    <mergeCell ref="A361:B361"/>
    <mergeCell ref="C361:I361"/>
    <mergeCell ref="J361:O361"/>
    <mergeCell ref="R361:U361"/>
    <mergeCell ref="V361:AB361"/>
    <mergeCell ref="AC361:AJ361"/>
    <mergeCell ref="A360:B360"/>
    <mergeCell ref="C360:I360"/>
    <mergeCell ref="J360:O360"/>
    <mergeCell ref="R360:U360"/>
    <mergeCell ref="V360:AB360"/>
    <mergeCell ref="AC360:AJ360"/>
    <mergeCell ref="A359:B359"/>
    <mergeCell ref="C359:I359"/>
    <mergeCell ref="J359:O359"/>
    <mergeCell ref="R359:U359"/>
    <mergeCell ref="V359:AB359"/>
    <mergeCell ref="AC359:AJ359"/>
    <mergeCell ref="A350:B350"/>
    <mergeCell ref="C350:I350"/>
    <mergeCell ref="J350:O350"/>
    <mergeCell ref="R350:U350"/>
    <mergeCell ref="V350:AB350"/>
    <mergeCell ref="AC350:AJ350"/>
    <mergeCell ref="A357:B357"/>
    <mergeCell ref="C357:I357"/>
    <mergeCell ref="J357:O357"/>
    <mergeCell ref="R357:U357"/>
    <mergeCell ref="V357:AB357"/>
    <mergeCell ref="AC357:AJ357"/>
    <mergeCell ref="A356:B356"/>
    <mergeCell ref="C356:I356"/>
    <mergeCell ref="J356:O356"/>
    <mergeCell ref="R356:U356"/>
    <mergeCell ref="V356:AB356"/>
    <mergeCell ref="AC356:AJ356"/>
    <mergeCell ref="A355:B355"/>
    <mergeCell ref="C355:I355"/>
    <mergeCell ref="J355:O355"/>
    <mergeCell ref="R355:U355"/>
    <mergeCell ref="V355:AB355"/>
    <mergeCell ref="AC355:AJ355"/>
    <mergeCell ref="A354:B354"/>
    <mergeCell ref="C354:I354"/>
    <mergeCell ref="J354:O354"/>
    <mergeCell ref="R354:U354"/>
    <mergeCell ref="V354:AB354"/>
    <mergeCell ref="AC354:AJ354"/>
    <mergeCell ref="A353:B353"/>
    <mergeCell ref="C353:I353"/>
    <mergeCell ref="J353:O353"/>
    <mergeCell ref="R353:U353"/>
    <mergeCell ref="V353:AB353"/>
    <mergeCell ref="AC353:AJ353"/>
    <mergeCell ref="A352:B352"/>
    <mergeCell ref="C352:I352"/>
    <mergeCell ref="J352:O352"/>
    <mergeCell ref="R352:U352"/>
    <mergeCell ref="V352:AB352"/>
    <mergeCell ref="AC352:AJ352"/>
    <mergeCell ref="A351:B351"/>
    <mergeCell ref="C351:I351"/>
    <mergeCell ref="J351:O351"/>
    <mergeCell ref="R351:U351"/>
    <mergeCell ref="V351:AB351"/>
    <mergeCell ref="AC351:AJ351"/>
    <mergeCell ref="A342:B342"/>
    <mergeCell ref="C342:I342"/>
    <mergeCell ref="J342:O342"/>
    <mergeCell ref="R342:U342"/>
    <mergeCell ref="V342:AB342"/>
    <mergeCell ref="AC342:AJ342"/>
    <mergeCell ref="A349:B349"/>
    <mergeCell ref="C349:I349"/>
    <mergeCell ref="J349:O349"/>
    <mergeCell ref="R349:U349"/>
    <mergeCell ref="V349:AB349"/>
    <mergeCell ref="AC349:AJ349"/>
    <mergeCell ref="A348:B348"/>
    <mergeCell ref="C348:I348"/>
    <mergeCell ref="J348:O348"/>
    <mergeCell ref="R348:U348"/>
    <mergeCell ref="V348:AB348"/>
    <mergeCell ref="AC348:AJ348"/>
    <mergeCell ref="A347:B347"/>
    <mergeCell ref="C347:I347"/>
    <mergeCell ref="J347:O347"/>
    <mergeCell ref="R347:U347"/>
    <mergeCell ref="V347:AB347"/>
    <mergeCell ref="AC347:AJ347"/>
    <mergeCell ref="A346:B346"/>
    <mergeCell ref="C346:I346"/>
    <mergeCell ref="J346:O346"/>
    <mergeCell ref="R346:U346"/>
    <mergeCell ref="V346:AB346"/>
    <mergeCell ref="AC346:AJ346"/>
    <mergeCell ref="A345:B345"/>
    <mergeCell ref="C345:I345"/>
    <mergeCell ref="J345:O345"/>
    <mergeCell ref="R345:U345"/>
    <mergeCell ref="V345:AB345"/>
    <mergeCell ref="AC345:AJ345"/>
    <mergeCell ref="A344:B344"/>
    <mergeCell ref="C344:I344"/>
    <mergeCell ref="J344:O344"/>
    <mergeCell ref="R344:U344"/>
    <mergeCell ref="V344:AB344"/>
    <mergeCell ref="AC344:AJ344"/>
    <mergeCell ref="A343:B343"/>
    <mergeCell ref="C343:I343"/>
    <mergeCell ref="J343:O343"/>
    <mergeCell ref="R343:U343"/>
    <mergeCell ref="V343:AB343"/>
    <mergeCell ref="AC343:AJ343"/>
    <mergeCell ref="A334:B334"/>
    <mergeCell ref="C334:I334"/>
    <mergeCell ref="J334:O334"/>
    <mergeCell ref="R334:U334"/>
    <mergeCell ref="V334:AB334"/>
    <mergeCell ref="AC334:AJ334"/>
    <mergeCell ref="A341:B341"/>
    <mergeCell ref="C341:I341"/>
    <mergeCell ref="J341:O341"/>
    <mergeCell ref="R341:U341"/>
    <mergeCell ref="V341:AB341"/>
    <mergeCell ref="AC341:AJ341"/>
    <mergeCell ref="A340:B340"/>
    <mergeCell ref="C340:I340"/>
    <mergeCell ref="J340:O340"/>
    <mergeCell ref="R340:U340"/>
    <mergeCell ref="V340:AB340"/>
    <mergeCell ref="AC340:AJ340"/>
    <mergeCell ref="A339:B339"/>
    <mergeCell ref="C339:I339"/>
    <mergeCell ref="J339:O339"/>
    <mergeCell ref="R339:U339"/>
    <mergeCell ref="V339:AB339"/>
    <mergeCell ref="AC339:AJ339"/>
    <mergeCell ref="A338:B338"/>
    <mergeCell ref="C338:I338"/>
    <mergeCell ref="J338:O338"/>
    <mergeCell ref="R338:U338"/>
    <mergeCell ref="V338:AB338"/>
    <mergeCell ref="AC338:AJ338"/>
    <mergeCell ref="A337:B337"/>
    <mergeCell ref="C337:I337"/>
    <mergeCell ref="J337:O337"/>
    <mergeCell ref="R337:U337"/>
    <mergeCell ref="V337:AB337"/>
    <mergeCell ref="AC337:AJ337"/>
    <mergeCell ref="A336:B336"/>
    <mergeCell ref="C336:I336"/>
    <mergeCell ref="J336:O336"/>
    <mergeCell ref="R336:U336"/>
    <mergeCell ref="V336:AB336"/>
    <mergeCell ref="AC336:AJ336"/>
    <mergeCell ref="A335:B335"/>
    <mergeCell ref="C335:I335"/>
    <mergeCell ref="J335:O335"/>
    <mergeCell ref="R335:U335"/>
    <mergeCell ref="V335:AB335"/>
    <mergeCell ref="AC335:AJ335"/>
    <mergeCell ref="A326:B326"/>
    <mergeCell ref="C326:I326"/>
    <mergeCell ref="J326:O326"/>
    <mergeCell ref="R326:U326"/>
    <mergeCell ref="V326:AB326"/>
    <mergeCell ref="AC326:AJ326"/>
    <mergeCell ref="A333:B333"/>
    <mergeCell ref="C333:I333"/>
    <mergeCell ref="J333:O333"/>
    <mergeCell ref="R333:U333"/>
    <mergeCell ref="V333:AB333"/>
    <mergeCell ref="AC333:AJ333"/>
    <mergeCell ref="A332:B332"/>
    <mergeCell ref="C332:I332"/>
    <mergeCell ref="J332:O332"/>
    <mergeCell ref="R332:U332"/>
    <mergeCell ref="V332:AB332"/>
    <mergeCell ref="AC332:AJ332"/>
    <mergeCell ref="A331:B331"/>
    <mergeCell ref="C331:I331"/>
    <mergeCell ref="J331:O331"/>
    <mergeCell ref="R331:U331"/>
    <mergeCell ref="V331:AB331"/>
    <mergeCell ref="AC331:AJ331"/>
    <mergeCell ref="A330:B330"/>
    <mergeCell ref="C330:I330"/>
    <mergeCell ref="J330:O330"/>
    <mergeCell ref="R330:U330"/>
    <mergeCell ref="V330:AB330"/>
    <mergeCell ref="AC330:AJ330"/>
    <mergeCell ref="A329:B329"/>
    <mergeCell ref="C329:I329"/>
    <mergeCell ref="J329:O329"/>
    <mergeCell ref="R329:U329"/>
    <mergeCell ref="V329:AB329"/>
    <mergeCell ref="AC329:AJ329"/>
    <mergeCell ref="A328:B328"/>
    <mergeCell ref="C328:I328"/>
    <mergeCell ref="J328:O328"/>
    <mergeCell ref="R328:U328"/>
    <mergeCell ref="V328:AB328"/>
    <mergeCell ref="AC328:AJ328"/>
    <mergeCell ref="A327:B327"/>
    <mergeCell ref="C327:I327"/>
    <mergeCell ref="J327:O327"/>
    <mergeCell ref="R327:U327"/>
    <mergeCell ref="V327:AB327"/>
    <mergeCell ref="AC327:AJ327"/>
    <mergeCell ref="A318:B318"/>
    <mergeCell ref="C318:I318"/>
    <mergeCell ref="J318:O318"/>
    <mergeCell ref="R318:U318"/>
    <mergeCell ref="V318:AB318"/>
    <mergeCell ref="AC318:AJ318"/>
    <mergeCell ref="A325:B325"/>
    <mergeCell ref="C325:I325"/>
    <mergeCell ref="J325:O325"/>
    <mergeCell ref="R325:U325"/>
    <mergeCell ref="V325:AB325"/>
    <mergeCell ref="AC325:AJ325"/>
    <mergeCell ref="A324:B324"/>
    <mergeCell ref="C324:I324"/>
    <mergeCell ref="J324:O324"/>
    <mergeCell ref="R324:U324"/>
    <mergeCell ref="V324:AB324"/>
    <mergeCell ref="AC324:AJ324"/>
    <mergeCell ref="A323:B323"/>
    <mergeCell ref="C323:I323"/>
    <mergeCell ref="J323:O323"/>
    <mergeCell ref="R323:U323"/>
    <mergeCell ref="V323:AB323"/>
    <mergeCell ref="AC323:AJ323"/>
    <mergeCell ref="A322:B322"/>
    <mergeCell ref="C322:I322"/>
    <mergeCell ref="J322:O322"/>
    <mergeCell ref="R322:U322"/>
    <mergeCell ref="V322:AB322"/>
    <mergeCell ref="AC322:AJ322"/>
    <mergeCell ref="A321:B321"/>
    <mergeCell ref="C321:I321"/>
    <mergeCell ref="J321:O321"/>
    <mergeCell ref="R321:U321"/>
    <mergeCell ref="V321:AB321"/>
    <mergeCell ref="AC321:AJ321"/>
    <mergeCell ref="A320:B320"/>
    <mergeCell ref="C320:I320"/>
    <mergeCell ref="J320:O320"/>
    <mergeCell ref="R320:U320"/>
    <mergeCell ref="V320:AB320"/>
    <mergeCell ref="AC320:AJ320"/>
    <mergeCell ref="A319:B319"/>
    <mergeCell ref="C319:I319"/>
    <mergeCell ref="J319:O319"/>
    <mergeCell ref="R319:U319"/>
    <mergeCell ref="V319:AB319"/>
    <mergeCell ref="AC319:AJ319"/>
    <mergeCell ref="A310:B310"/>
    <mergeCell ref="C310:I310"/>
    <mergeCell ref="J310:O310"/>
    <mergeCell ref="R310:U310"/>
    <mergeCell ref="V310:AB310"/>
    <mergeCell ref="AC310:AJ310"/>
    <mergeCell ref="A317:B317"/>
    <mergeCell ref="C317:I317"/>
    <mergeCell ref="J317:O317"/>
    <mergeCell ref="R317:U317"/>
    <mergeCell ref="V317:AB317"/>
    <mergeCell ref="AC317:AJ317"/>
    <mergeCell ref="A316:B316"/>
    <mergeCell ref="C316:I316"/>
    <mergeCell ref="J316:O316"/>
    <mergeCell ref="R316:U316"/>
    <mergeCell ref="V316:AB316"/>
    <mergeCell ref="AC316:AJ316"/>
    <mergeCell ref="A315:B315"/>
    <mergeCell ref="C315:I315"/>
    <mergeCell ref="J315:O315"/>
    <mergeCell ref="R315:U315"/>
    <mergeCell ref="V315:AB315"/>
    <mergeCell ref="AC315:AJ315"/>
    <mergeCell ref="A314:B314"/>
    <mergeCell ref="C314:I314"/>
    <mergeCell ref="J314:O314"/>
    <mergeCell ref="R314:U314"/>
    <mergeCell ref="V314:AB314"/>
    <mergeCell ref="AC314:AJ314"/>
    <mergeCell ref="A313:B313"/>
    <mergeCell ref="C313:I313"/>
    <mergeCell ref="J313:O313"/>
    <mergeCell ref="R313:U313"/>
    <mergeCell ref="V313:AB313"/>
    <mergeCell ref="AC313:AJ313"/>
    <mergeCell ref="A312:B312"/>
    <mergeCell ref="C312:I312"/>
    <mergeCell ref="J312:O312"/>
    <mergeCell ref="R312:U312"/>
    <mergeCell ref="V312:AB312"/>
    <mergeCell ref="AC312:AJ312"/>
    <mergeCell ref="A311:B311"/>
    <mergeCell ref="C311:I311"/>
    <mergeCell ref="J311:O311"/>
    <mergeCell ref="R311:U311"/>
    <mergeCell ref="V311:AB311"/>
    <mergeCell ref="AC311:AJ311"/>
    <mergeCell ref="A302:B302"/>
    <mergeCell ref="C302:I302"/>
    <mergeCell ref="J302:O302"/>
    <mergeCell ref="R302:U302"/>
    <mergeCell ref="V302:AB302"/>
    <mergeCell ref="AC302:AJ302"/>
    <mergeCell ref="A309:B309"/>
    <mergeCell ref="C309:I309"/>
    <mergeCell ref="J309:O309"/>
    <mergeCell ref="R309:U309"/>
    <mergeCell ref="V309:AB309"/>
    <mergeCell ref="AC309:AJ309"/>
    <mergeCell ref="A308:B308"/>
    <mergeCell ref="C308:I308"/>
    <mergeCell ref="J308:O308"/>
    <mergeCell ref="R308:U308"/>
    <mergeCell ref="V308:AB308"/>
    <mergeCell ref="AC308:AJ308"/>
    <mergeCell ref="A307:B307"/>
    <mergeCell ref="C307:I307"/>
    <mergeCell ref="J307:O307"/>
    <mergeCell ref="R307:U307"/>
    <mergeCell ref="V307:AB307"/>
    <mergeCell ref="AC307:AJ307"/>
    <mergeCell ref="A306:B306"/>
    <mergeCell ref="C306:I306"/>
    <mergeCell ref="J306:O306"/>
    <mergeCell ref="R306:U306"/>
    <mergeCell ref="V306:AB306"/>
    <mergeCell ref="AC306:AJ306"/>
    <mergeCell ref="A305:B305"/>
    <mergeCell ref="C305:I305"/>
    <mergeCell ref="J305:O305"/>
    <mergeCell ref="R305:U305"/>
    <mergeCell ref="V305:AB305"/>
    <mergeCell ref="AC305:AJ305"/>
    <mergeCell ref="A304:B304"/>
    <mergeCell ref="C304:I304"/>
    <mergeCell ref="J304:O304"/>
    <mergeCell ref="R304:U304"/>
    <mergeCell ref="V304:AB304"/>
    <mergeCell ref="AC304:AJ304"/>
    <mergeCell ref="A303:B303"/>
    <mergeCell ref="C303:I303"/>
    <mergeCell ref="J303:O303"/>
    <mergeCell ref="R303:U303"/>
    <mergeCell ref="V303:AB303"/>
    <mergeCell ref="AC303:AJ303"/>
    <mergeCell ref="A294:B294"/>
    <mergeCell ref="C294:I294"/>
    <mergeCell ref="J294:O294"/>
    <mergeCell ref="R294:U294"/>
    <mergeCell ref="V294:AB294"/>
    <mergeCell ref="AC294:AJ294"/>
    <mergeCell ref="A301:B301"/>
    <mergeCell ref="C301:I301"/>
    <mergeCell ref="J301:O301"/>
    <mergeCell ref="R301:U301"/>
    <mergeCell ref="V301:AB301"/>
    <mergeCell ref="AC301:AJ301"/>
    <mergeCell ref="A300:B300"/>
    <mergeCell ref="C300:I300"/>
    <mergeCell ref="J300:O300"/>
    <mergeCell ref="R300:U300"/>
    <mergeCell ref="V300:AB300"/>
    <mergeCell ref="AC300:AJ300"/>
    <mergeCell ref="A299:B299"/>
    <mergeCell ref="C299:I299"/>
    <mergeCell ref="J299:O299"/>
    <mergeCell ref="R299:U299"/>
    <mergeCell ref="V299:AB299"/>
    <mergeCell ref="AC299:AJ299"/>
    <mergeCell ref="A298:B298"/>
    <mergeCell ref="C298:I298"/>
    <mergeCell ref="J298:O298"/>
    <mergeCell ref="R298:U298"/>
    <mergeCell ref="V298:AB298"/>
    <mergeCell ref="AC298:AJ298"/>
    <mergeCell ref="A297:B297"/>
    <mergeCell ref="C297:I297"/>
    <mergeCell ref="J297:O297"/>
    <mergeCell ref="R297:U297"/>
    <mergeCell ref="V297:AB297"/>
    <mergeCell ref="AC297:AJ297"/>
    <mergeCell ref="A296:B296"/>
    <mergeCell ref="C296:I296"/>
    <mergeCell ref="J296:O296"/>
    <mergeCell ref="R296:U296"/>
    <mergeCell ref="V296:AB296"/>
    <mergeCell ref="AC296:AJ296"/>
    <mergeCell ref="A295:B295"/>
    <mergeCell ref="C295:I295"/>
    <mergeCell ref="J295:O295"/>
    <mergeCell ref="R295:U295"/>
    <mergeCell ref="V295:AB295"/>
    <mergeCell ref="AC295:AJ295"/>
    <mergeCell ref="A286:B286"/>
    <mergeCell ref="C286:I286"/>
    <mergeCell ref="J286:O286"/>
    <mergeCell ref="R286:U286"/>
    <mergeCell ref="V286:AB286"/>
    <mergeCell ref="AC286:AJ286"/>
    <mergeCell ref="A293:B293"/>
    <mergeCell ref="C293:I293"/>
    <mergeCell ref="J293:O293"/>
    <mergeCell ref="R293:U293"/>
    <mergeCell ref="V293:AB293"/>
    <mergeCell ref="AC293:AJ293"/>
    <mergeCell ref="A292:B292"/>
    <mergeCell ref="C292:I292"/>
    <mergeCell ref="J292:O292"/>
    <mergeCell ref="R292:U292"/>
    <mergeCell ref="V292:AB292"/>
    <mergeCell ref="AC292:AJ292"/>
    <mergeCell ref="A291:B291"/>
    <mergeCell ref="C291:I291"/>
    <mergeCell ref="J291:O291"/>
    <mergeCell ref="R291:U291"/>
    <mergeCell ref="V291:AB291"/>
    <mergeCell ref="AC291:AJ291"/>
    <mergeCell ref="A290:B290"/>
    <mergeCell ref="C290:I290"/>
    <mergeCell ref="J290:O290"/>
    <mergeCell ref="R290:U290"/>
    <mergeCell ref="V290:AB290"/>
    <mergeCell ref="AC290:AJ290"/>
    <mergeCell ref="A289:B289"/>
    <mergeCell ref="C289:I289"/>
    <mergeCell ref="J289:O289"/>
    <mergeCell ref="R289:U289"/>
    <mergeCell ref="V289:AB289"/>
    <mergeCell ref="AC289:AJ289"/>
    <mergeCell ref="A288:B288"/>
    <mergeCell ref="C288:I288"/>
    <mergeCell ref="J288:O288"/>
    <mergeCell ref="R288:U288"/>
    <mergeCell ref="V288:AB288"/>
    <mergeCell ref="AC288:AJ288"/>
    <mergeCell ref="A287:B287"/>
    <mergeCell ref="C287:I287"/>
    <mergeCell ref="J287:O287"/>
    <mergeCell ref="R287:U287"/>
    <mergeCell ref="V287:AB287"/>
    <mergeCell ref="AC287:AJ287"/>
    <mergeCell ref="A278:B278"/>
    <mergeCell ref="C278:I278"/>
    <mergeCell ref="J278:O278"/>
    <mergeCell ref="R278:U278"/>
    <mergeCell ref="V278:AB278"/>
    <mergeCell ref="AC278:AJ278"/>
    <mergeCell ref="A285:B285"/>
    <mergeCell ref="C285:I285"/>
    <mergeCell ref="J285:O285"/>
    <mergeCell ref="R285:U285"/>
    <mergeCell ref="V285:AB285"/>
    <mergeCell ref="AC285:AJ285"/>
    <mergeCell ref="A284:B284"/>
    <mergeCell ref="C284:I284"/>
    <mergeCell ref="J284:O284"/>
    <mergeCell ref="R284:U284"/>
    <mergeCell ref="V284:AB284"/>
    <mergeCell ref="AC284:AJ284"/>
    <mergeCell ref="A283:B283"/>
    <mergeCell ref="C283:I283"/>
    <mergeCell ref="J283:O283"/>
    <mergeCell ref="R283:U283"/>
    <mergeCell ref="V283:AB283"/>
    <mergeCell ref="AC283:AJ283"/>
    <mergeCell ref="A282:B282"/>
    <mergeCell ref="C282:I282"/>
    <mergeCell ref="J282:O282"/>
    <mergeCell ref="R282:U282"/>
    <mergeCell ref="V282:AB282"/>
    <mergeCell ref="AC282:AJ282"/>
    <mergeCell ref="A281:B281"/>
    <mergeCell ref="C281:I281"/>
    <mergeCell ref="J281:O281"/>
    <mergeCell ref="R281:U281"/>
    <mergeCell ref="V281:AB281"/>
    <mergeCell ref="AC281:AJ281"/>
    <mergeCell ref="A280:B280"/>
    <mergeCell ref="C280:I280"/>
    <mergeCell ref="J280:O280"/>
    <mergeCell ref="R280:U280"/>
    <mergeCell ref="V280:AB280"/>
    <mergeCell ref="AC280:AJ280"/>
    <mergeCell ref="A279:B279"/>
    <mergeCell ref="C279:I279"/>
    <mergeCell ref="J279:O279"/>
    <mergeCell ref="R279:U279"/>
    <mergeCell ref="V279:AB279"/>
    <mergeCell ref="AC279:AJ279"/>
    <mergeCell ref="A270:B270"/>
    <mergeCell ref="C270:I270"/>
    <mergeCell ref="J270:O270"/>
    <mergeCell ref="R270:U270"/>
    <mergeCell ref="V270:AB270"/>
    <mergeCell ref="AC270:AJ270"/>
    <mergeCell ref="A277:B277"/>
    <mergeCell ref="C277:I277"/>
    <mergeCell ref="J277:O277"/>
    <mergeCell ref="R277:U277"/>
    <mergeCell ref="V277:AB277"/>
    <mergeCell ref="AC277:AJ277"/>
    <mergeCell ref="A276:B276"/>
    <mergeCell ref="C276:I276"/>
    <mergeCell ref="J276:O276"/>
    <mergeCell ref="R276:U276"/>
    <mergeCell ref="V276:AB276"/>
    <mergeCell ref="AC276:AJ276"/>
    <mergeCell ref="A275:B275"/>
    <mergeCell ref="C275:I275"/>
    <mergeCell ref="J275:O275"/>
    <mergeCell ref="R275:U275"/>
    <mergeCell ref="V275:AB275"/>
    <mergeCell ref="AC275:AJ275"/>
    <mergeCell ref="A274:B274"/>
    <mergeCell ref="C274:I274"/>
    <mergeCell ref="J274:O274"/>
    <mergeCell ref="R274:U274"/>
    <mergeCell ref="V274:AB274"/>
    <mergeCell ref="AC274:AJ274"/>
    <mergeCell ref="A273:B273"/>
    <mergeCell ref="C273:I273"/>
    <mergeCell ref="J273:O273"/>
    <mergeCell ref="R273:U273"/>
    <mergeCell ref="V273:AB273"/>
    <mergeCell ref="AC273:AJ273"/>
    <mergeCell ref="A272:B272"/>
    <mergeCell ref="C272:I272"/>
    <mergeCell ref="J272:O272"/>
    <mergeCell ref="R272:U272"/>
    <mergeCell ref="V272:AB272"/>
    <mergeCell ref="AC272:AJ272"/>
    <mergeCell ref="A271:B271"/>
    <mergeCell ref="C271:I271"/>
    <mergeCell ref="J271:O271"/>
    <mergeCell ref="R271:U271"/>
    <mergeCell ref="V271:AB271"/>
    <mergeCell ref="AC271:AJ271"/>
    <mergeCell ref="A262:B262"/>
    <mergeCell ref="C262:I262"/>
    <mergeCell ref="J262:O262"/>
    <mergeCell ref="R262:U262"/>
    <mergeCell ref="V262:AB262"/>
    <mergeCell ref="AC262:AJ262"/>
    <mergeCell ref="A269:B269"/>
    <mergeCell ref="C269:I269"/>
    <mergeCell ref="J269:O269"/>
    <mergeCell ref="R269:U269"/>
    <mergeCell ref="V269:AB269"/>
    <mergeCell ref="AC269:AJ269"/>
    <mergeCell ref="A268:B268"/>
    <mergeCell ref="C268:I268"/>
    <mergeCell ref="J268:O268"/>
    <mergeCell ref="R268:U268"/>
    <mergeCell ref="V268:AB268"/>
    <mergeCell ref="AC268:AJ268"/>
    <mergeCell ref="A267:B267"/>
    <mergeCell ref="C267:I267"/>
    <mergeCell ref="J267:O267"/>
    <mergeCell ref="R267:U267"/>
    <mergeCell ref="V267:AB267"/>
    <mergeCell ref="AC267:AJ267"/>
    <mergeCell ref="A266:B266"/>
    <mergeCell ref="C266:I266"/>
    <mergeCell ref="J266:O266"/>
    <mergeCell ref="R266:U266"/>
    <mergeCell ref="V266:AB266"/>
    <mergeCell ref="AC266:AJ266"/>
    <mergeCell ref="A265:B265"/>
    <mergeCell ref="C265:I265"/>
    <mergeCell ref="J265:O265"/>
    <mergeCell ref="R265:U265"/>
    <mergeCell ref="V265:AB265"/>
    <mergeCell ref="AC265:AJ265"/>
    <mergeCell ref="A264:B264"/>
    <mergeCell ref="C264:I264"/>
    <mergeCell ref="J264:O264"/>
    <mergeCell ref="R264:U264"/>
    <mergeCell ref="V264:AB264"/>
    <mergeCell ref="AC264:AJ264"/>
    <mergeCell ref="A263:B263"/>
    <mergeCell ref="C263:I263"/>
    <mergeCell ref="J263:O263"/>
    <mergeCell ref="R263:U263"/>
    <mergeCell ref="V263:AB263"/>
    <mergeCell ref="AC263:AJ263"/>
    <mergeCell ref="A254:B254"/>
    <mergeCell ref="C254:I254"/>
    <mergeCell ref="J254:O254"/>
    <mergeCell ref="R254:U254"/>
    <mergeCell ref="V254:AB254"/>
    <mergeCell ref="AC254:AJ254"/>
    <mergeCell ref="A261:B261"/>
    <mergeCell ref="C261:I261"/>
    <mergeCell ref="J261:O261"/>
    <mergeCell ref="R261:U261"/>
    <mergeCell ref="V261:AB261"/>
    <mergeCell ref="AC261:AJ261"/>
    <mergeCell ref="A260:B260"/>
    <mergeCell ref="C260:I260"/>
    <mergeCell ref="J260:O260"/>
    <mergeCell ref="R260:U260"/>
    <mergeCell ref="V260:AB260"/>
    <mergeCell ref="AC260:AJ260"/>
    <mergeCell ref="A259:B259"/>
    <mergeCell ref="C259:I259"/>
    <mergeCell ref="J259:O259"/>
    <mergeCell ref="R259:U259"/>
    <mergeCell ref="V259:AB259"/>
    <mergeCell ref="AC259:AJ259"/>
    <mergeCell ref="A258:B258"/>
    <mergeCell ref="C258:I258"/>
    <mergeCell ref="J258:O258"/>
    <mergeCell ref="R258:U258"/>
    <mergeCell ref="V258:AB258"/>
    <mergeCell ref="AC258:AJ258"/>
    <mergeCell ref="A257:B257"/>
    <mergeCell ref="C257:I257"/>
    <mergeCell ref="J257:O257"/>
    <mergeCell ref="R257:U257"/>
    <mergeCell ref="V257:AB257"/>
    <mergeCell ref="AC257:AJ257"/>
    <mergeCell ref="A256:B256"/>
    <mergeCell ref="C256:I256"/>
    <mergeCell ref="J256:O256"/>
    <mergeCell ref="R256:U256"/>
    <mergeCell ref="V256:AB256"/>
    <mergeCell ref="AC256:AJ256"/>
    <mergeCell ref="A255:B255"/>
    <mergeCell ref="C255:I255"/>
    <mergeCell ref="J255:O255"/>
    <mergeCell ref="R255:U255"/>
    <mergeCell ref="V255:AB255"/>
    <mergeCell ref="AC255:AJ255"/>
    <mergeCell ref="A246:B246"/>
    <mergeCell ref="C246:I246"/>
    <mergeCell ref="J246:O246"/>
    <mergeCell ref="R246:U246"/>
    <mergeCell ref="V246:AB246"/>
    <mergeCell ref="AC246:AJ246"/>
    <mergeCell ref="A253:B253"/>
    <mergeCell ref="C253:I253"/>
    <mergeCell ref="J253:O253"/>
    <mergeCell ref="R253:U253"/>
    <mergeCell ref="V253:AB253"/>
    <mergeCell ref="AC253:AJ253"/>
    <mergeCell ref="A252:B252"/>
    <mergeCell ref="C252:I252"/>
    <mergeCell ref="J252:O252"/>
    <mergeCell ref="R252:U252"/>
    <mergeCell ref="V252:AB252"/>
    <mergeCell ref="AC252:AJ252"/>
    <mergeCell ref="A251:B251"/>
    <mergeCell ref="C251:I251"/>
    <mergeCell ref="J251:O251"/>
    <mergeCell ref="R251:U251"/>
    <mergeCell ref="V251:AB251"/>
    <mergeCell ref="AC251:AJ251"/>
    <mergeCell ref="A250:B250"/>
    <mergeCell ref="C250:I250"/>
    <mergeCell ref="J250:O250"/>
    <mergeCell ref="R250:U250"/>
    <mergeCell ref="V250:AB250"/>
    <mergeCell ref="AC250:AJ250"/>
    <mergeCell ref="A249:B249"/>
    <mergeCell ref="C249:I249"/>
    <mergeCell ref="J249:O249"/>
    <mergeCell ref="R249:U249"/>
    <mergeCell ref="V249:AB249"/>
    <mergeCell ref="AC249:AJ249"/>
    <mergeCell ref="A248:B248"/>
    <mergeCell ref="C248:I248"/>
    <mergeCell ref="J248:O248"/>
    <mergeCell ref="R248:U248"/>
    <mergeCell ref="V248:AB248"/>
    <mergeCell ref="AC248:AJ248"/>
    <mergeCell ref="A247:B247"/>
    <mergeCell ref="C247:I247"/>
    <mergeCell ref="J247:O247"/>
    <mergeCell ref="R247:U247"/>
    <mergeCell ref="V247:AB247"/>
    <mergeCell ref="AC247:AJ247"/>
    <mergeCell ref="A238:B238"/>
    <mergeCell ref="C238:I238"/>
    <mergeCell ref="J238:O238"/>
    <mergeCell ref="R238:U238"/>
    <mergeCell ref="V238:AB238"/>
    <mergeCell ref="AC238:AJ238"/>
    <mergeCell ref="A245:B245"/>
    <mergeCell ref="C245:I245"/>
    <mergeCell ref="J245:O245"/>
    <mergeCell ref="R245:U245"/>
    <mergeCell ref="V245:AB245"/>
    <mergeCell ref="AC245:AJ245"/>
    <mergeCell ref="A244:B244"/>
    <mergeCell ref="C244:I244"/>
    <mergeCell ref="J244:O244"/>
    <mergeCell ref="R244:U244"/>
    <mergeCell ref="V244:AB244"/>
    <mergeCell ref="AC244:AJ244"/>
    <mergeCell ref="A243:B243"/>
    <mergeCell ref="C243:I243"/>
    <mergeCell ref="J243:O243"/>
    <mergeCell ref="R243:U243"/>
    <mergeCell ref="V243:AB243"/>
    <mergeCell ref="AC243:AJ243"/>
    <mergeCell ref="A242:B242"/>
    <mergeCell ref="C242:I242"/>
    <mergeCell ref="J242:O242"/>
    <mergeCell ref="R242:U242"/>
    <mergeCell ref="V242:AB242"/>
    <mergeCell ref="AC242:AJ242"/>
    <mergeCell ref="A241:B241"/>
    <mergeCell ref="C241:I241"/>
    <mergeCell ref="J241:O241"/>
    <mergeCell ref="R241:U241"/>
    <mergeCell ref="V241:AB241"/>
    <mergeCell ref="AC241:AJ241"/>
    <mergeCell ref="A240:B240"/>
    <mergeCell ref="C240:I240"/>
    <mergeCell ref="J240:O240"/>
    <mergeCell ref="R240:U240"/>
    <mergeCell ref="V240:AB240"/>
    <mergeCell ref="AC240:AJ240"/>
    <mergeCell ref="A239:B239"/>
    <mergeCell ref="C239:I239"/>
    <mergeCell ref="J239:O239"/>
    <mergeCell ref="R239:U239"/>
    <mergeCell ref="V239:AB239"/>
    <mergeCell ref="AC239:AJ239"/>
    <mergeCell ref="A230:B230"/>
    <mergeCell ref="C230:I230"/>
    <mergeCell ref="J230:O230"/>
    <mergeCell ref="R230:U230"/>
    <mergeCell ref="V230:AB230"/>
    <mergeCell ref="AC230:AJ230"/>
    <mergeCell ref="A237:B237"/>
    <mergeCell ref="C237:I237"/>
    <mergeCell ref="J237:O237"/>
    <mergeCell ref="R237:U237"/>
    <mergeCell ref="V237:AB237"/>
    <mergeCell ref="AC237:AJ237"/>
    <mergeCell ref="A236:B236"/>
    <mergeCell ref="C236:I236"/>
    <mergeCell ref="J236:O236"/>
    <mergeCell ref="R236:U236"/>
    <mergeCell ref="V236:AB236"/>
    <mergeCell ref="AC236:AJ236"/>
    <mergeCell ref="A235:B235"/>
    <mergeCell ref="C235:I235"/>
    <mergeCell ref="J235:O235"/>
    <mergeCell ref="R235:U235"/>
    <mergeCell ref="V235:AB235"/>
    <mergeCell ref="AC235:AJ235"/>
    <mergeCell ref="A234:B234"/>
    <mergeCell ref="C234:I234"/>
    <mergeCell ref="J234:O234"/>
    <mergeCell ref="R234:U234"/>
    <mergeCell ref="V234:AB234"/>
    <mergeCell ref="AC234:AJ234"/>
    <mergeCell ref="A233:B233"/>
    <mergeCell ref="C233:I233"/>
    <mergeCell ref="J233:O233"/>
    <mergeCell ref="R233:U233"/>
    <mergeCell ref="V233:AB233"/>
    <mergeCell ref="AC233:AJ233"/>
    <mergeCell ref="A232:B232"/>
    <mergeCell ref="C232:I232"/>
    <mergeCell ref="J232:O232"/>
    <mergeCell ref="R232:U232"/>
    <mergeCell ref="V232:AB232"/>
    <mergeCell ref="AC232:AJ232"/>
    <mergeCell ref="A231:B231"/>
    <mergeCell ref="C231:I231"/>
    <mergeCell ref="J231:O231"/>
    <mergeCell ref="R231:U231"/>
    <mergeCell ref="V231:AB231"/>
    <mergeCell ref="AC231:AJ231"/>
    <mergeCell ref="A222:B222"/>
    <mergeCell ref="C222:I222"/>
    <mergeCell ref="J222:O222"/>
    <mergeCell ref="R222:U222"/>
    <mergeCell ref="V222:AB222"/>
    <mergeCell ref="AC222:AJ222"/>
    <mergeCell ref="A229:B229"/>
    <mergeCell ref="C229:I229"/>
    <mergeCell ref="J229:O229"/>
    <mergeCell ref="R229:U229"/>
    <mergeCell ref="V229:AB229"/>
    <mergeCell ref="AC229:AJ229"/>
    <mergeCell ref="A228:B228"/>
    <mergeCell ref="C228:I228"/>
    <mergeCell ref="J228:O228"/>
    <mergeCell ref="R228:U228"/>
    <mergeCell ref="V228:AB228"/>
    <mergeCell ref="AC228:AJ228"/>
    <mergeCell ref="A227:B227"/>
    <mergeCell ref="C227:I227"/>
    <mergeCell ref="J227:O227"/>
    <mergeCell ref="R227:U227"/>
    <mergeCell ref="V227:AB227"/>
    <mergeCell ref="AC227:AJ227"/>
    <mergeCell ref="A226:B226"/>
    <mergeCell ref="C226:I226"/>
    <mergeCell ref="J226:O226"/>
    <mergeCell ref="R226:U226"/>
    <mergeCell ref="V226:AB226"/>
    <mergeCell ref="AC226:AJ226"/>
    <mergeCell ref="A225:B225"/>
    <mergeCell ref="C225:I225"/>
    <mergeCell ref="J225:O225"/>
    <mergeCell ref="R225:U225"/>
    <mergeCell ref="V225:AB225"/>
    <mergeCell ref="AC225:AJ225"/>
    <mergeCell ref="A224:B224"/>
    <mergeCell ref="C224:I224"/>
    <mergeCell ref="J224:O224"/>
    <mergeCell ref="R224:U224"/>
    <mergeCell ref="V224:AB224"/>
    <mergeCell ref="AC224:AJ224"/>
    <mergeCell ref="A223:B223"/>
    <mergeCell ref="C223:I223"/>
    <mergeCell ref="J223:O223"/>
    <mergeCell ref="R223:U223"/>
    <mergeCell ref="V223:AB223"/>
    <mergeCell ref="AC223:AJ223"/>
    <mergeCell ref="A214:B214"/>
    <mergeCell ref="C214:I214"/>
    <mergeCell ref="J214:O214"/>
    <mergeCell ref="R214:U214"/>
    <mergeCell ref="V214:AB214"/>
    <mergeCell ref="AC214:AJ214"/>
    <mergeCell ref="A221:B221"/>
    <mergeCell ref="C221:I221"/>
    <mergeCell ref="J221:O221"/>
    <mergeCell ref="R221:U221"/>
    <mergeCell ref="V221:AB221"/>
    <mergeCell ref="AC221:AJ221"/>
    <mergeCell ref="A220:B220"/>
    <mergeCell ref="C220:I220"/>
    <mergeCell ref="J220:O220"/>
    <mergeCell ref="R220:U220"/>
    <mergeCell ref="V220:AB220"/>
    <mergeCell ref="AC220:AJ220"/>
    <mergeCell ref="A219:B219"/>
    <mergeCell ref="C219:I219"/>
    <mergeCell ref="J219:O219"/>
    <mergeCell ref="R219:U219"/>
    <mergeCell ref="V219:AB219"/>
    <mergeCell ref="AC219:AJ219"/>
    <mergeCell ref="A218:B218"/>
    <mergeCell ref="C218:I218"/>
    <mergeCell ref="J218:O218"/>
    <mergeCell ref="R218:U218"/>
    <mergeCell ref="V218:AB218"/>
    <mergeCell ref="AC218:AJ218"/>
    <mergeCell ref="A217:B217"/>
    <mergeCell ref="C217:I217"/>
    <mergeCell ref="J217:O217"/>
    <mergeCell ref="R217:U217"/>
    <mergeCell ref="V217:AB217"/>
    <mergeCell ref="AC217:AJ217"/>
    <mergeCell ref="A216:B216"/>
    <mergeCell ref="C216:I216"/>
    <mergeCell ref="J216:O216"/>
    <mergeCell ref="R216:U216"/>
    <mergeCell ref="V216:AB216"/>
    <mergeCell ref="AC216:AJ216"/>
    <mergeCell ref="A215:B215"/>
    <mergeCell ref="C215:I215"/>
    <mergeCell ref="J215:O215"/>
    <mergeCell ref="R215:U215"/>
    <mergeCell ref="V215:AB215"/>
    <mergeCell ref="AC215:AJ215"/>
    <mergeCell ref="A206:B206"/>
    <mergeCell ref="C206:I206"/>
    <mergeCell ref="J206:O206"/>
    <mergeCell ref="R206:U206"/>
    <mergeCell ref="V206:AB206"/>
    <mergeCell ref="AC206:AJ206"/>
    <mergeCell ref="A213:B213"/>
    <mergeCell ref="C213:I213"/>
    <mergeCell ref="J213:O213"/>
    <mergeCell ref="R213:U213"/>
    <mergeCell ref="V213:AB213"/>
    <mergeCell ref="AC213:AJ213"/>
    <mergeCell ref="A212:B212"/>
    <mergeCell ref="C212:I212"/>
    <mergeCell ref="J212:O212"/>
    <mergeCell ref="R212:U212"/>
    <mergeCell ref="V212:AB212"/>
    <mergeCell ref="AC212:AJ212"/>
    <mergeCell ref="A211:B211"/>
    <mergeCell ref="C211:I211"/>
    <mergeCell ref="J211:O211"/>
    <mergeCell ref="R211:U211"/>
    <mergeCell ref="V211:AB211"/>
    <mergeCell ref="AC211:AJ211"/>
    <mergeCell ref="A210:B210"/>
    <mergeCell ref="C210:I210"/>
    <mergeCell ref="J210:O210"/>
    <mergeCell ref="R210:U210"/>
    <mergeCell ref="V210:AB210"/>
    <mergeCell ref="AC210:AJ210"/>
    <mergeCell ref="A209:B209"/>
    <mergeCell ref="C209:I209"/>
    <mergeCell ref="J209:O209"/>
    <mergeCell ref="R209:U209"/>
    <mergeCell ref="V209:AB209"/>
    <mergeCell ref="AC209:AJ209"/>
    <mergeCell ref="A208:B208"/>
    <mergeCell ref="C208:I208"/>
    <mergeCell ref="J208:O208"/>
    <mergeCell ref="R208:U208"/>
    <mergeCell ref="V208:AB208"/>
    <mergeCell ref="AC208:AJ208"/>
    <mergeCell ref="A207:B207"/>
    <mergeCell ref="C207:I207"/>
    <mergeCell ref="J207:O207"/>
    <mergeCell ref="R207:U207"/>
    <mergeCell ref="V207:AB207"/>
    <mergeCell ref="AC207:AJ207"/>
    <mergeCell ref="A198:B198"/>
    <mergeCell ref="C198:I198"/>
    <mergeCell ref="J198:O198"/>
    <mergeCell ref="R198:U198"/>
    <mergeCell ref="V198:AB198"/>
    <mergeCell ref="AC198:AJ198"/>
    <mergeCell ref="A205:B205"/>
    <mergeCell ref="C205:I205"/>
    <mergeCell ref="J205:O205"/>
    <mergeCell ref="R205:U205"/>
    <mergeCell ref="V205:AB205"/>
    <mergeCell ref="AC205:AJ205"/>
    <mergeCell ref="A204:B204"/>
    <mergeCell ref="C204:I204"/>
    <mergeCell ref="J204:O204"/>
    <mergeCell ref="R204:U204"/>
    <mergeCell ref="V204:AB204"/>
    <mergeCell ref="AC204:AJ204"/>
    <mergeCell ref="A203:B203"/>
    <mergeCell ref="C203:I203"/>
    <mergeCell ref="J203:O203"/>
    <mergeCell ref="R203:U203"/>
    <mergeCell ref="V203:AB203"/>
    <mergeCell ref="AC203:AJ203"/>
    <mergeCell ref="A202:B202"/>
    <mergeCell ref="C202:I202"/>
    <mergeCell ref="J202:O202"/>
    <mergeCell ref="R202:U202"/>
    <mergeCell ref="V202:AB202"/>
    <mergeCell ref="AC202:AJ202"/>
    <mergeCell ref="A201:B201"/>
    <mergeCell ref="C201:I201"/>
    <mergeCell ref="J201:O201"/>
    <mergeCell ref="R201:U201"/>
    <mergeCell ref="V201:AB201"/>
    <mergeCell ref="AC201:AJ201"/>
    <mergeCell ref="A200:B200"/>
    <mergeCell ref="C200:I200"/>
    <mergeCell ref="J200:O200"/>
    <mergeCell ref="R200:U200"/>
    <mergeCell ref="V200:AB200"/>
    <mergeCell ref="AC200:AJ200"/>
    <mergeCell ref="A199:B199"/>
    <mergeCell ref="C199:I199"/>
    <mergeCell ref="J199:O199"/>
    <mergeCell ref="R199:U199"/>
    <mergeCell ref="V199:AB199"/>
    <mergeCell ref="AC199:AJ199"/>
    <mergeCell ref="A190:B190"/>
    <mergeCell ref="C190:I190"/>
    <mergeCell ref="J190:O190"/>
    <mergeCell ref="R190:U190"/>
    <mergeCell ref="V190:AB190"/>
    <mergeCell ref="AC190:AJ190"/>
    <mergeCell ref="A197:B197"/>
    <mergeCell ref="C197:I197"/>
    <mergeCell ref="J197:O197"/>
    <mergeCell ref="R197:U197"/>
    <mergeCell ref="V197:AB197"/>
    <mergeCell ref="AC197:AJ197"/>
    <mergeCell ref="A196:B196"/>
    <mergeCell ref="C196:I196"/>
    <mergeCell ref="J196:O196"/>
    <mergeCell ref="R196:U196"/>
    <mergeCell ref="V196:AB196"/>
    <mergeCell ref="AC196:AJ196"/>
    <mergeCell ref="A195:B195"/>
    <mergeCell ref="C195:I195"/>
    <mergeCell ref="J195:O195"/>
    <mergeCell ref="R195:U195"/>
    <mergeCell ref="V195:AB195"/>
    <mergeCell ref="AC195:AJ195"/>
    <mergeCell ref="A194:B194"/>
    <mergeCell ref="C194:I194"/>
    <mergeCell ref="J194:O194"/>
    <mergeCell ref="R194:U194"/>
    <mergeCell ref="V194:AB194"/>
    <mergeCell ref="AC194:AJ194"/>
    <mergeCell ref="A193:B193"/>
    <mergeCell ref="C193:I193"/>
    <mergeCell ref="J193:O193"/>
    <mergeCell ref="R193:U193"/>
    <mergeCell ref="V193:AB193"/>
    <mergeCell ref="AC193:AJ193"/>
    <mergeCell ref="A192:B192"/>
    <mergeCell ref="C192:I192"/>
    <mergeCell ref="J192:O192"/>
    <mergeCell ref="R192:U192"/>
    <mergeCell ref="V192:AB192"/>
    <mergeCell ref="AC192:AJ192"/>
    <mergeCell ref="A191:B191"/>
    <mergeCell ref="C191:I191"/>
    <mergeCell ref="J191:O191"/>
    <mergeCell ref="R191:U191"/>
    <mergeCell ref="V191:AB191"/>
    <mergeCell ref="AC191:AJ191"/>
    <mergeCell ref="A182:B182"/>
    <mergeCell ref="C182:I182"/>
    <mergeCell ref="J182:O182"/>
    <mergeCell ref="R182:U182"/>
    <mergeCell ref="V182:AB182"/>
    <mergeCell ref="AC182:AJ182"/>
    <mergeCell ref="A189:B189"/>
    <mergeCell ref="C189:I189"/>
    <mergeCell ref="J189:O189"/>
    <mergeCell ref="R189:U189"/>
    <mergeCell ref="V189:AB189"/>
    <mergeCell ref="AC189:AJ189"/>
    <mergeCell ref="A188:B188"/>
    <mergeCell ref="C188:I188"/>
    <mergeCell ref="J188:O188"/>
    <mergeCell ref="R188:U188"/>
    <mergeCell ref="V188:AB188"/>
    <mergeCell ref="AC188:AJ188"/>
    <mergeCell ref="A187:B187"/>
    <mergeCell ref="C187:I187"/>
    <mergeCell ref="J187:O187"/>
    <mergeCell ref="R187:U187"/>
    <mergeCell ref="V187:AB187"/>
    <mergeCell ref="AC187:AJ187"/>
    <mergeCell ref="A186:B186"/>
    <mergeCell ref="C186:I186"/>
    <mergeCell ref="J186:O186"/>
    <mergeCell ref="R186:U186"/>
    <mergeCell ref="V186:AB186"/>
    <mergeCell ref="AC186:AJ186"/>
    <mergeCell ref="A185:B185"/>
    <mergeCell ref="C185:I185"/>
    <mergeCell ref="J185:O185"/>
    <mergeCell ref="R185:U185"/>
    <mergeCell ref="V185:AB185"/>
    <mergeCell ref="AC185:AJ185"/>
    <mergeCell ref="A184:B184"/>
    <mergeCell ref="C184:I184"/>
    <mergeCell ref="J184:O184"/>
    <mergeCell ref="R184:U184"/>
    <mergeCell ref="V184:AB184"/>
    <mergeCell ref="AC184:AJ184"/>
    <mergeCell ref="A183:B183"/>
    <mergeCell ref="C183:I183"/>
    <mergeCell ref="J183:O183"/>
    <mergeCell ref="R183:U183"/>
    <mergeCell ref="V183:AB183"/>
    <mergeCell ref="AC183:AJ183"/>
    <mergeCell ref="A174:B174"/>
    <mergeCell ref="C174:I174"/>
    <mergeCell ref="J174:O174"/>
    <mergeCell ref="R174:U174"/>
    <mergeCell ref="V174:AB174"/>
    <mergeCell ref="AC174:AJ174"/>
    <mergeCell ref="A181:B181"/>
    <mergeCell ref="C181:I181"/>
    <mergeCell ref="J181:O181"/>
    <mergeCell ref="R181:U181"/>
    <mergeCell ref="V181:AB181"/>
    <mergeCell ref="AC181:AJ181"/>
    <mergeCell ref="A180:B180"/>
    <mergeCell ref="C180:I180"/>
    <mergeCell ref="J180:O180"/>
    <mergeCell ref="R180:U180"/>
    <mergeCell ref="V180:AB180"/>
    <mergeCell ref="AC180:AJ180"/>
    <mergeCell ref="A179:B179"/>
    <mergeCell ref="C179:I179"/>
    <mergeCell ref="J179:O179"/>
    <mergeCell ref="R179:U179"/>
    <mergeCell ref="V179:AB179"/>
    <mergeCell ref="AC179:AJ179"/>
    <mergeCell ref="A178:B178"/>
    <mergeCell ref="C178:I178"/>
    <mergeCell ref="J178:O178"/>
    <mergeCell ref="R178:U178"/>
    <mergeCell ref="V178:AB178"/>
    <mergeCell ref="AC178:AJ178"/>
    <mergeCell ref="A177:B177"/>
    <mergeCell ref="C177:I177"/>
    <mergeCell ref="J177:O177"/>
    <mergeCell ref="R177:U177"/>
    <mergeCell ref="V177:AB177"/>
    <mergeCell ref="AC177:AJ177"/>
    <mergeCell ref="A176:B176"/>
    <mergeCell ref="C176:I176"/>
    <mergeCell ref="J176:O176"/>
    <mergeCell ref="R176:U176"/>
    <mergeCell ref="V176:AB176"/>
    <mergeCell ref="AC176:AJ176"/>
    <mergeCell ref="A175:B175"/>
    <mergeCell ref="C175:I175"/>
    <mergeCell ref="J175:O175"/>
    <mergeCell ref="R175:U175"/>
    <mergeCell ref="V175:AB175"/>
    <mergeCell ref="AC175:AJ175"/>
    <mergeCell ref="A166:B166"/>
    <mergeCell ref="C166:I166"/>
    <mergeCell ref="J166:O166"/>
    <mergeCell ref="R166:U166"/>
    <mergeCell ref="V166:AB166"/>
    <mergeCell ref="AC166:AJ166"/>
    <mergeCell ref="A173:B173"/>
    <mergeCell ref="C173:I173"/>
    <mergeCell ref="J173:O173"/>
    <mergeCell ref="R173:U173"/>
    <mergeCell ref="V173:AB173"/>
    <mergeCell ref="AC173:AJ173"/>
    <mergeCell ref="A172:B172"/>
    <mergeCell ref="C172:I172"/>
    <mergeCell ref="J172:O172"/>
    <mergeCell ref="R172:U172"/>
    <mergeCell ref="V172:AB172"/>
    <mergeCell ref="AC172:AJ172"/>
    <mergeCell ref="A171:B171"/>
    <mergeCell ref="C171:I171"/>
    <mergeCell ref="J171:O171"/>
    <mergeCell ref="R171:U171"/>
    <mergeCell ref="V171:AB171"/>
    <mergeCell ref="AC171:AJ171"/>
    <mergeCell ref="A170:B170"/>
    <mergeCell ref="C170:I170"/>
    <mergeCell ref="J170:O170"/>
    <mergeCell ref="R170:U170"/>
    <mergeCell ref="V170:AB170"/>
    <mergeCell ref="AC170:AJ170"/>
    <mergeCell ref="A169:B169"/>
    <mergeCell ref="C169:I169"/>
    <mergeCell ref="J169:O169"/>
    <mergeCell ref="R169:U169"/>
    <mergeCell ref="V169:AB169"/>
    <mergeCell ref="AC169:AJ169"/>
    <mergeCell ref="A168:B168"/>
    <mergeCell ref="C168:I168"/>
    <mergeCell ref="J168:O168"/>
    <mergeCell ref="R168:U168"/>
    <mergeCell ref="V168:AB168"/>
    <mergeCell ref="AC168:AJ168"/>
    <mergeCell ref="A167:B167"/>
    <mergeCell ref="C167:I167"/>
    <mergeCell ref="J167:O167"/>
    <mergeCell ref="R167:U167"/>
    <mergeCell ref="V167:AB167"/>
    <mergeCell ref="AC167:AJ167"/>
    <mergeCell ref="A158:B158"/>
    <mergeCell ref="C158:I158"/>
    <mergeCell ref="J158:O158"/>
    <mergeCell ref="R158:U158"/>
    <mergeCell ref="V158:AB158"/>
    <mergeCell ref="AC158:AJ158"/>
    <mergeCell ref="A165:B165"/>
    <mergeCell ref="C165:I165"/>
    <mergeCell ref="J165:O165"/>
    <mergeCell ref="R165:U165"/>
    <mergeCell ref="V165:AB165"/>
    <mergeCell ref="AC165:AJ165"/>
    <mergeCell ref="A164:B164"/>
    <mergeCell ref="C164:I164"/>
    <mergeCell ref="J164:O164"/>
    <mergeCell ref="R164:U164"/>
    <mergeCell ref="V164:AB164"/>
    <mergeCell ref="AC164:AJ164"/>
    <mergeCell ref="A163:B163"/>
    <mergeCell ref="C163:I163"/>
    <mergeCell ref="J163:O163"/>
    <mergeCell ref="R163:U163"/>
    <mergeCell ref="V163:AB163"/>
    <mergeCell ref="AC163:AJ163"/>
    <mergeCell ref="A162:B162"/>
    <mergeCell ref="C162:I162"/>
    <mergeCell ref="J162:O162"/>
    <mergeCell ref="R162:U162"/>
    <mergeCell ref="V162:AB162"/>
    <mergeCell ref="AC162:AJ162"/>
    <mergeCell ref="A161:B161"/>
    <mergeCell ref="C161:I161"/>
    <mergeCell ref="J161:O161"/>
    <mergeCell ref="R161:U161"/>
    <mergeCell ref="V161:AB161"/>
    <mergeCell ref="AC161:AJ161"/>
    <mergeCell ref="A160:B160"/>
    <mergeCell ref="C160:I160"/>
    <mergeCell ref="J160:O160"/>
    <mergeCell ref="R160:U160"/>
    <mergeCell ref="V160:AB160"/>
    <mergeCell ref="AC160:AJ160"/>
    <mergeCell ref="A159:B159"/>
    <mergeCell ref="C159:I159"/>
    <mergeCell ref="J159:O159"/>
    <mergeCell ref="R159:U159"/>
    <mergeCell ref="V159:AB159"/>
    <mergeCell ref="AC159:AJ159"/>
    <mergeCell ref="A150:B150"/>
    <mergeCell ref="C150:I150"/>
    <mergeCell ref="J150:O150"/>
    <mergeCell ref="R150:U150"/>
    <mergeCell ref="V150:AB150"/>
    <mergeCell ref="AC150:AJ150"/>
    <mergeCell ref="A157:B157"/>
    <mergeCell ref="C157:I157"/>
    <mergeCell ref="J157:O157"/>
    <mergeCell ref="R157:U157"/>
    <mergeCell ref="V157:AB157"/>
    <mergeCell ref="AC157:AJ157"/>
    <mergeCell ref="A156:B156"/>
    <mergeCell ref="C156:I156"/>
    <mergeCell ref="J156:O156"/>
    <mergeCell ref="R156:U156"/>
    <mergeCell ref="V156:AB156"/>
    <mergeCell ref="AC156:AJ156"/>
    <mergeCell ref="A155:B155"/>
    <mergeCell ref="C155:I155"/>
    <mergeCell ref="J155:O155"/>
    <mergeCell ref="R155:U155"/>
    <mergeCell ref="V155:AB155"/>
    <mergeCell ref="AC155:AJ155"/>
    <mergeCell ref="A154:B154"/>
    <mergeCell ref="C154:I154"/>
    <mergeCell ref="J154:O154"/>
    <mergeCell ref="R154:U154"/>
    <mergeCell ref="V154:AB154"/>
    <mergeCell ref="AC154:AJ154"/>
    <mergeCell ref="A153:B153"/>
    <mergeCell ref="C153:I153"/>
    <mergeCell ref="J153:O153"/>
    <mergeCell ref="R153:U153"/>
    <mergeCell ref="V153:AB153"/>
    <mergeCell ref="AC153:AJ153"/>
    <mergeCell ref="A152:B152"/>
    <mergeCell ref="C152:I152"/>
    <mergeCell ref="J152:O152"/>
    <mergeCell ref="R152:U152"/>
    <mergeCell ref="V152:AB152"/>
    <mergeCell ref="AC152:AJ152"/>
    <mergeCell ref="A151:B151"/>
    <mergeCell ref="C151:I151"/>
    <mergeCell ref="J151:O151"/>
    <mergeCell ref="R151:U151"/>
    <mergeCell ref="V151:AB151"/>
    <mergeCell ref="AC151:AJ151"/>
    <mergeCell ref="A142:B142"/>
    <mergeCell ref="C142:I142"/>
    <mergeCell ref="J142:O142"/>
    <mergeCell ref="R142:U142"/>
    <mergeCell ref="V142:AB142"/>
    <mergeCell ref="AC142:AJ142"/>
    <mergeCell ref="A149:B149"/>
    <mergeCell ref="C149:I149"/>
    <mergeCell ref="J149:O149"/>
    <mergeCell ref="R149:U149"/>
    <mergeCell ref="V149:AB149"/>
    <mergeCell ref="AC149:AJ149"/>
    <mergeCell ref="A148:B148"/>
    <mergeCell ref="C148:I148"/>
    <mergeCell ref="J148:O148"/>
    <mergeCell ref="R148:U148"/>
    <mergeCell ref="V148:AB148"/>
    <mergeCell ref="AC148:AJ148"/>
    <mergeCell ref="A147:B147"/>
    <mergeCell ref="C147:I147"/>
    <mergeCell ref="J147:O147"/>
    <mergeCell ref="R147:U147"/>
    <mergeCell ref="V147:AB147"/>
    <mergeCell ref="AC147:AJ147"/>
    <mergeCell ref="A146:B146"/>
    <mergeCell ref="C146:I146"/>
    <mergeCell ref="J146:O146"/>
    <mergeCell ref="R146:U146"/>
    <mergeCell ref="V146:AB146"/>
    <mergeCell ref="AC146:AJ146"/>
    <mergeCell ref="A145:B145"/>
    <mergeCell ref="C145:I145"/>
    <mergeCell ref="J145:O145"/>
    <mergeCell ref="R145:U145"/>
    <mergeCell ref="V145:AB145"/>
    <mergeCell ref="AC145:AJ145"/>
    <mergeCell ref="A144:B144"/>
    <mergeCell ref="C144:I144"/>
    <mergeCell ref="J144:O144"/>
    <mergeCell ref="R144:U144"/>
    <mergeCell ref="V144:AB144"/>
    <mergeCell ref="AC144:AJ144"/>
    <mergeCell ref="A143:B143"/>
    <mergeCell ref="C143:I143"/>
    <mergeCell ref="J143:O143"/>
    <mergeCell ref="R143:U143"/>
    <mergeCell ref="V143:AB143"/>
    <mergeCell ref="AC143:AJ143"/>
    <mergeCell ref="A134:B134"/>
    <mergeCell ref="C134:I134"/>
    <mergeCell ref="J134:O134"/>
    <mergeCell ref="R134:U134"/>
    <mergeCell ref="V134:AB134"/>
    <mergeCell ref="AC134:AJ134"/>
    <mergeCell ref="A141:B141"/>
    <mergeCell ref="C141:I141"/>
    <mergeCell ref="J141:O141"/>
    <mergeCell ref="R141:U141"/>
    <mergeCell ref="V141:AB141"/>
    <mergeCell ref="AC141:AJ141"/>
    <mergeCell ref="A140:B140"/>
    <mergeCell ref="C140:I140"/>
    <mergeCell ref="J140:O140"/>
    <mergeCell ref="R140:U140"/>
    <mergeCell ref="V140:AB140"/>
    <mergeCell ref="AC140:AJ140"/>
    <mergeCell ref="A139:B139"/>
    <mergeCell ref="C139:I139"/>
    <mergeCell ref="J139:O139"/>
    <mergeCell ref="R139:U139"/>
    <mergeCell ref="V139:AB139"/>
    <mergeCell ref="AC139:AJ139"/>
    <mergeCell ref="A138:B138"/>
    <mergeCell ref="C138:I138"/>
    <mergeCell ref="J138:O138"/>
    <mergeCell ref="R138:U138"/>
    <mergeCell ref="V138:AB138"/>
    <mergeCell ref="AC138:AJ138"/>
    <mergeCell ref="A137:B137"/>
    <mergeCell ref="C137:I137"/>
    <mergeCell ref="J137:O137"/>
    <mergeCell ref="R137:U137"/>
    <mergeCell ref="V137:AB137"/>
    <mergeCell ref="AC137:AJ137"/>
    <mergeCell ref="A136:B136"/>
    <mergeCell ref="C136:I136"/>
    <mergeCell ref="J136:O136"/>
    <mergeCell ref="R136:U136"/>
    <mergeCell ref="V136:AB136"/>
    <mergeCell ref="AC136:AJ136"/>
    <mergeCell ref="A135:B135"/>
    <mergeCell ref="C135:I135"/>
    <mergeCell ref="J135:O135"/>
    <mergeCell ref="R135:U135"/>
    <mergeCell ref="V135:AB135"/>
    <mergeCell ref="AC135:AJ135"/>
    <mergeCell ref="A126:B126"/>
    <mergeCell ref="C126:I126"/>
    <mergeCell ref="J126:O126"/>
    <mergeCell ref="R126:U126"/>
    <mergeCell ref="V126:AB126"/>
    <mergeCell ref="AC126:AJ126"/>
    <mergeCell ref="A133:B133"/>
    <mergeCell ref="C133:I133"/>
    <mergeCell ref="J133:O133"/>
    <mergeCell ref="R133:U133"/>
    <mergeCell ref="V133:AB133"/>
    <mergeCell ref="AC133:AJ133"/>
    <mergeCell ref="A132:B132"/>
    <mergeCell ref="C132:I132"/>
    <mergeCell ref="J132:O132"/>
    <mergeCell ref="R132:U132"/>
    <mergeCell ref="V132:AB132"/>
    <mergeCell ref="AC132:AJ132"/>
    <mergeCell ref="A131:B131"/>
    <mergeCell ref="C131:I131"/>
    <mergeCell ref="J131:O131"/>
    <mergeCell ref="R131:U131"/>
    <mergeCell ref="V131:AB131"/>
    <mergeCell ref="AC131:AJ131"/>
    <mergeCell ref="A130:B130"/>
    <mergeCell ref="C130:I130"/>
    <mergeCell ref="J130:O130"/>
    <mergeCell ref="R130:U130"/>
    <mergeCell ref="V130:AB130"/>
    <mergeCell ref="AC130:AJ130"/>
    <mergeCell ref="A129:B129"/>
    <mergeCell ref="C129:I129"/>
    <mergeCell ref="J129:O129"/>
    <mergeCell ref="R129:U129"/>
    <mergeCell ref="V129:AB129"/>
    <mergeCell ref="AC129:AJ129"/>
    <mergeCell ref="A128:B128"/>
    <mergeCell ref="C128:I128"/>
    <mergeCell ref="J128:O128"/>
    <mergeCell ref="R128:U128"/>
    <mergeCell ref="V128:AB128"/>
    <mergeCell ref="AC128:AJ128"/>
    <mergeCell ref="A127:B127"/>
    <mergeCell ref="C127:I127"/>
    <mergeCell ref="J127:O127"/>
    <mergeCell ref="R127:U127"/>
    <mergeCell ref="V127:AB127"/>
    <mergeCell ref="AC127:AJ127"/>
    <mergeCell ref="A118:B118"/>
    <mergeCell ref="C118:I118"/>
    <mergeCell ref="J118:O118"/>
    <mergeCell ref="R118:U118"/>
    <mergeCell ref="V118:AB118"/>
    <mergeCell ref="AC118:AJ118"/>
    <mergeCell ref="A125:B125"/>
    <mergeCell ref="C125:I125"/>
    <mergeCell ref="J125:O125"/>
    <mergeCell ref="R125:U125"/>
    <mergeCell ref="V125:AB125"/>
    <mergeCell ref="AC125:AJ125"/>
    <mergeCell ref="A124:B124"/>
    <mergeCell ref="C124:I124"/>
    <mergeCell ref="J124:O124"/>
    <mergeCell ref="R124:U124"/>
    <mergeCell ref="V124:AB124"/>
    <mergeCell ref="AC124:AJ124"/>
    <mergeCell ref="A123:B123"/>
    <mergeCell ref="C123:I123"/>
    <mergeCell ref="J123:O123"/>
    <mergeCell ref="R123:U123"/>
    <mergeCell ref="V123:AB123"/>
    <mergeCell ref="AC123:AJ123"/>
    <mergeCell ref="A122:B122"/>
    <mergeCell ref="C122:I122"/>
    <mergeCell ref="J122:O122"/>
    <mergeCell ref="R122:U122"/>
    <mergeCell ref="V122:AB122"/>
    <mergeCell ref="AC122:AJ122"/>
    <mergeCell ref="A121:B121"/>
    <mergeCell ref="C121:I121"/>
    <mergeCell ref="J121:O121"/>
    <mergeCell ref="R121:U121"/>
    <mergeCell ref="V121:AB121"/>
    <mergeCell ref="AC121:AJ121"/>
    <mergeCell ref="A120:B120"/>
    <mergeCell ref="C120:I120"/>
    <mergeCell ref="J120:O120"/>
    <mergeCell ref="R120:U120"/>
    <mergeCell ref="V120:AB120"/>
    <mergeCell ref="AC120:AJ120"/>
    <mergeCell ref="A119:B119"/>
    <mergeCell ref="C119:I119"/>
    <mergeCell ref="J119:O119"/>
    <mergeCell ref="R119:U119"/>
    <mergeCell ref="V119:AB119"/>
    <mergeCell ref="AC119:AJ119"/>
    <mergeCell ref="A110:B110"/>
    <mergeCell ref="C110:I110"/>
    <mergeCell ref="J110:O110"/>
    <mergeCell ref="R110:U110"/>
    <mergeCell ref="V110:AB110"/>
    <mergeCell ref="AC110:AJ110"/>
    <mergeCell ref="A117:B117"/>
    <mergeCell ref="C117:I117"/>
    <mergeCell ref="J117:O117"/>
    <mergeCell ref="R117:U117"/>
    <mergeCell ref="V117:AB117"/>
    <mergeCell ref="AC117:AJ117"/>
    <mergeCell ref="A116:B116"/>
    <mergeCell ref="C116:I116"/>
    <mergeCell ref="J116:O116"/>
    <mergeCell ref="R116:U116"/>
    <mergeCell ref="V116:AB116"/>
    <mergeCell ref="AC116:AJ116"/>
    <mergeCell ref="A115:B115"/>
    <mergeCell ref="C115:I115"/>
    <mergeCell ref="J115:O115"/>
    <mergeCell ref="R115:U115"/>
    <mergeCell ref="V115:AB115"/>
    <mergeCell ref="AC115:AJ115"/>
    <mergeCell ref="A114:B114"/>
    <mergeCell ref="C114:I114"/>
    <mergeCell ref="J114:O114"/>
    <mergeCell ref="R114:U114"/>
    <mergeCell ref="V114:AB114"/>
    <mergeCell ref="AC114:AJ114"/>
    <mergeCell ref="A113:B113"/>
    <mergeCell ref="C113:I113"/>
    <mergeCell ref="J113:O113"/>
    <mergeCell ref="R113:U113"/>
    <mergeCell ref="V113:AB113"/>
    <mergeCell ref="AC113:AJ113"/>
    <mergeCell ref="A112:B112"/>
    <mergeCell ref="C112:I112"/>
    <mergeCell ref="J112:O112"/>
    <mergeCell ref="R112:U112"/>
    <mergeCell ref="V112:AB112"/>
    <mergeCell ref="AC112:AJ112"/>
    <mergeCell ref="A111:B111"/>
    <mergeCell ref="C111:I111"/>
    <mergeCell ref="J111:O111"/>
    <mergeCell ref="R111:U111"/>
    <mergeCell ref="V111:AB111"/>
    <mergeCell ref="AC111:AJ111"/>
    <mergeCell ref="A102:B102"/>
    <mergeCell ref="C102:I102"/>
    <mergeCell ref="J102:O102"/>
    <mergeCell ref="R102:U102"/>
    <mergeCell ref="V102:AB102"/>
    <mergeCell ref="AC102:AJ102"/>
    <mergeCell ref="A109:B109"/>
    <mergeCell ref="C109:I109"/>
    <mergeCell ref="J109:O109"/>
    <mergeCell ref="R109:U109"/>
    <mergeCell ref="V109:AB109"/>
    <mergeCell ref="AC109:AJ109"/>
    <mergeCell ref="A108:B108"/>
    <mergeCell ref="C108:I108"/>
    <mergeCell ref="J108:O108"/>
    <mergeCell ref="R108:U108"/>
    <mergeCell ref="V108:AB108"/>
    <mergeCell ref="AC108:AJ108"/>
    <mergeCell ref="A107:B107"/>
    <mergeCell ref="C107:I107"/>
    <mergeCell ref="J107:O107"/>
    <mergeCell ref="R107:U107"/>
    <mergeCell ref="V107:AB107"/>
    <mergeCell ref="AC107:AJ107"/>
    <mergeCell ref="A106:B106"/>
    <mergeCell ref="C106:I106"/>
    <mergeCell ref="J106:O106"/>
    <mergeCell ref="R106:U106"/>
    <mergeCell ref="V106:AB106"/>
    <mergeCell ref="AC106:AJ106"/>
    <mergeCell ref="A105:B105"/>
    <mergeCell ref="C105:I105"/>
    <mergeCell ref="J105:O105"/>
    <mergeCell ref="R105:U105"/>
    <mergeCell ref="V105:AB105"/>
    <mergeCell ref="AC105:AJ105"/>
    <mergeCell ref="A104:B104"/>
    <mergeCell ref="C104:I104"/>
    <mergeCell ref="J104:O104"/>
    <mergeCell ref="R104:U104"/>
    <mergeCell ref="V104:AB104"/>
    <mergeCell ref="AC104:AJ104"/>
    <mergeCell ref="A103:B103"/>
    <mergeCell ref="C103:I103"/>
    <mergeCell ref="J103:O103"/>
    <mergeCell ref="R103:U103"/>
    <mergeCell ref="V103:AB103"/>
    <mergeCell ref="AC103:AJ103"/>
    <mergeCell ref="A94:B94"/>
    <mergeCell ref="C94:I94"/>
    <mergeCell ref="J94:O94"/>
    <mergeCell ref="R94:U94"/>
    <mergeCell ref="V94:AB94"/>
    <mergeCell ref="AC94:AJ94"/>
    <mergeCell ref="A101:B101"/>
    <mergeCell ref="C101:I101"/>
    <mergeCell ref="J101:O101"/>
    <mergeCell ref="R101:U101"/>
    <mergeCell ref="V101:AB101"/>
    <mergeCell ref="AC101:AJ101"/>
    <mergeCell ref="A100:B100"/>
    <mergeCell ref="C100:I100"/>
    <mergeCell ref="J100:O100"/>
    <mergeCell ref="R100:U100"/>
    <mergeCell ref="V100:AB100"/>
    <mergeCell ref="AC100:AJ100"/>
    <mergeCell ref="A99:B99"/>
    <mergeCell ref="C99:I99"/>
    <mergeCell ref="J99:O99"/>
    <mergeCell ref="R99:U99"/>
    <mergeCell ref="V99:AB99"/>
    <mergeCell ref="AC99:AJ99"/>
    <mergeCell ref="A98:B98"/>
    <mergeCell ref="C98:I98"/>
    <mergeCell ref="J98:O98"/>
    <mergeCell ref="R98:U98"/>
    <mergeCell ref="V98:AB98"/>
    <mergeCell ref="AC98:AJ98"/>
    <mergeCell ref="A97:B97"/>
    <mergeCell ref="C97:I97"/>
    <mergeCell ref="J97:O97"/>
    <mergeCell ref="R97:U97"/>
    <mergeCell ref="V97:AB97"/>
    <mergeCell ref="AC97:AJ97"/>
    <mergeCell ref="A96:B96"/>
    <mergeCell ref="C96:I96"/>
    <mergeCell ref="J96:O96"/>
    <mergeCell ref="R96:U96"/>
    <mergeCell ref="V96:AB96"/>
    <mergeCell ref="AC96:AJ96"/>
    <mergeCell ref="A95:B95"/>
    <mergeCell ref="C95:I95"/>
    <mergeCell ref="J95:O95"/>
    <mergeCell ref="R95:U95"/>
    <mergeCell ref="V95:AB95"/>
    <mergeCell ref="AC95:AJ95"/>
    <mergeCell ref="A86:B86"/>
    <mergeCell ref="C86:I86"/>
    <mergeCell ref="J86:O86"/>
    <mergeCell ref="R86:U86"/>
    <mergeCell ref="V86:AB86"/>
    <mergeCell ref="AC86:AJ86"/>
    <mergeCell ref="A93:B93"/>
    <mergeCell ref="C93:I93"/>
    <mergeCell ref="J93:O93"/>
    <mergeCell ref="R93:U93"/>
    <mergeCell ref="V93:AB93"/>
    <mergeCell ref="AC93:AJ93"/>
    <mergeCell ref="A92:B92"/>
    <mergeCell ref="C92:I92"/>
    <mergeCell ref="J92:O92"/>
    <mergeCell ref="R92:U92"/>
    <mergeCell ref="V92:AB92"/>
    <mergeCell ref="AC92:AJ92"/>
    <mergeCell ref="A91:B91"/>
    <mergeCell ref="C91:I91"/>
    <mergeCell ref="J91:O91"/>
    <mergeCell ref="R91:U91"/>
    <mergeCell ref="V91:AB91"/>
    <mergeCell ref="AC91:AJ91"/>
    <mergeCell ref="A90:B90"/>
    <mergeCell ref="C90:I90"/>
    <mergeCell ref="J90:O90"/>
    <mergeCell ref="R90:U90"/>
    <mergeCell ref="V90:AB90"/>
    <mergeCell ref="AC90:AJ90"/>
    <mergeCell ref="A89:B89"/>
    <mergeCell ref="C89:I89"/>
    <mergeCell ref="J89:O89"/>
    <mergeCell ref="R89:U89"/>
    <mergeCell ref="V89:AB89"/>
    <mergeCell ref="AC89:AJ89"/>
    <mergeCell ref="A88:B88"/>
    <mergeCell ref="C88:I88"/>
    <mergeCell ref="J88:O88"/>
    <mergeCell ref="R88:U88"/>
    <mergeCell ref="V88:AB88"/>
    <mergeCell ref="AC88:AJ88"/>
    <mergeCell ref="A87:B87"/>
    <mergeCell ref="C87:I87"/>
    <mergeCell ref="J87:O87"/>
    <mergeCell ref="R87:U87"/>
    <mergeCell ref="V87:AB87"/>
    <mergeCell ref="AC87:AJ87"/>
    <mergeCell ref="A78:B78"/>
    <mergeCell ref="C78:I78"/>
    <mergeCell ref="J78:O78"/>
    <mergeCell ref="R78:U78"/>
    <mergeCell ref="V78:AB78"/>
    <mergeCell ref="AC78:AJ78"/>
    <mergeCell ref="A85:B85"/>
    <mergeCell ref="C85:I85"/>
    <mergeCell ref="J85:O85"/>
    <mergeCell ref="R85:U85"/>
    <mergeCell ref="V85:AB85"/>
    <mergeCell ref="AC85:AJ85"/>
    <mergeCell ref="A84:B84"/>
    <mergeCell ref="C84:I84"/>
    <mergeCell ref="J84:O84"/>
    <mergeCell ref="R84:U84"/>
    <mergeCell ref="V84:AB84"/>
    <mergeCell ref="AC84:AJ84"/>
    <mergeCell ref="A83:B83"/>
    <mergeCell ref="C83:I83"/>
    <mergeCell ref="J83:O83"/>
    <mergeCell ref="R83:U83"/>
    <mergeCell ref="V83:AB83"/>
    <mergeCell ref="AC83:AJ83"/>
    <mergeCell ref="A82:B82"/>
    <mergeCell ref="C82:I82"/>
    <mergeCell ref="J82:O82"/>
    <mergeCell ref="R82:U82"/>
    <mergeCell ref="V82:AB82"/>
    <mergeCell ref="AC82:AJ82"/>
    <mergeCell ref="A81:B81"/>
    <mergeCell ref="C81:I81"/>
    <mergeCell ref="J81:O81"/>
    <mergeCell ref="R81:U81"/>
    <mergeCell ref="V81:AB81"/>
    <mergeCell ref="AC81:AJ81"/>
    <mergeCell ref="A80:B80"/>
    <mergeCell ref="C80:I80"/>
    <mergeCell ref="J80:O80"/>
    <mergeCell ref="R80:U80"/>
    <mergeCell ref="V80:AB80"/>
    <mergeCell ref="AC80:AJ80"/>
    <mergeCell ref="A79:B79"/>
    <mergeCell ref="C79:I79"/>
    <mergeCell ref="J79:O79"/>
    <mergeCell ref="R79:U79"/>
    <mergeCell ref="V79:AB79"/>
    <mergeCell ref="AC79:AJ79"/>
    <mergeCell ref="A70:B70"/>
    <mergeCell ref="C70:I70"/>
    <mergeCell ref="J70:O70"/>
    <mergeCell ref="R70:U70"/>
    <mergeCell ref="V70:AB70"/>
    <mergeCell ref="AC70:AJ70"/>
    <mergeCell ref="A77:B77"/>
    <mergeCell ref="C77:I77"/>
    <mergeCell ref="J77:O77"/>
    <mergeCell ref="R77:U77"/>
    <mergeCell ref="V77:AB77"/>
    <mergeCell ref="AC77:AJ77"/>
    <mergeCell ref="A76:B76"/>
    <mergeCell ref="C76:I76"/>
    <mergeCell ref="J76:O76"/>
    <mergeCell ref="R76:U76"/>
    <mergeCell ref="V76:AB76"/>
    <mergeCell ref="AC76:AJ76"/>
    <mergeCell ref="A75:B75"/>
    <mergeCell ref="C75:I75"/>
    <mergeCell ref="J75:O75"/>
    <mergeCell ref="R75:U75"/>
    <mergeCell ref="V75:AB75"/>
    <mergeCell ref="AC75:AJ75"/>
    <mergeCell ref="A74:B74"/>
    <mergeCell ref="C74:I74"/>
    <mergeCell ref="J74:O74"/>
    <mergeCell ref="R74:U74"/>
    <mergeCell ref="V74:AB74"/>
    <mergeCell ref="AC74:AJ74"/>
    <mergeCell ref="A73:B73"/>
    <mergeCell ref="C73:I73"/>
    <mergeCell ref="J73:O73"/>
    <mergeCell ref="R73:U73"/>
    <mergeCell ref="V73:AB73"/>
    <mergeCell ref="AC73:AJ73"/>
    <mergeCell ref="A72:B72"/>
    <mergeCell ref="C72:I72"/>
    <mergeCell ref="J72:O72"/>
    <mergeCell ref="R72:U72"/>
    <mergeCell ref="V72:AB72"/>
    <mergeCell ref="AC72:AJ72"/>
    <mergeCell ref="A71:B71"/>
    <mergeCell ref="C71:I71"/>
    <mergeCell ref="J71:O71"/>
    <mergeCell ref="R71:U71"/>
    <mergeCell ref="V71:AB71"/>
    <mergeCell ref="AC71:AJ71"/>
    <mergeCell ref="A62:B62"/>
    <mergeCell ref="C62:I62"/>
    <mergeCell ref="J62:O62"/>
    <mergeCell ref="R62:U62"/>
    <mergeCell ref="V62:AB62"/>
    <mergeCell ref="AC62:AJ62"/>
    <mergeCell ref="A69:B69"/>
    <mergeCell ref="C69:I69"/>
    <mergeCell ref="J69:O69"/>
    <mergeCell ref="R69:U69"/>
    <mergeCell ref="V69:AB69"/>
    <mergeCell ref="AC69:AJ69"/>
    <mergeCell ref="A68:B68"/>
    <mergeCell ref="C68:I68"/>
    <mergeCell ref="J68:O68"/>
    <mergeCell ref="R68:U68"/>
    <mergeCell ref="V68:AB68"/>
    <mergeCell ref="AC68:AJ68"/>
    <mergeCell ref="A67:B67"/>
    <mergeCell ref="C67:I67"/>
    <mergeCell ref="J67:O67"/>
    <mergeCell ref="R67:U67"/>
    <mergeCell ref="V67:AB67"/>
    <mergeCell ref="AC67:AJ67"/>
    <mergeCell ref="A66:B66"/>
    <mergeCell ref="C66:I66"/>
    <mergeCell ref="J66:O66"/>
    <mergeCell ref="R66:U66"/>
    <mergeCell ref="V66:AB66"/>
    <mergeCell ref="AC66:AJ66"/>
    <mergeCell ref="A65:B65"/>
    <mergeCell ref="C65:I65"/>
    <mergeCell ref="J65:O65"/>
    <mergeCell ref="R65:U65"/>
    <mergeCell ref="V65:AB65"/>
    <mergeCell ref="AC65:AJ65"/>
    <mergeCell ref="A64:B64"/>
    <mergeCell ref="C64:I64"/>
    <mergeCell ref="J64:O64"/>
    <mergeCell ref="R64:U64"/>
    <mergeCell ref="V64:AB64"/>
    <mergeCell ref="AC64:AJ64"/>
    <mergeCell ref="A63:B63"/>
    <mergeCell ref="C63:I63"/>
    <mergeCell ref="J63:O63"/>
    <mergeCell ref="R63:U63"/>
    <mergeCell ref="V63:AB63"/>
    <mergeCell ref="AC63:AJ63"/>
    <mergeCell ref="A54:B54"/>
    <mergeCell ref="C54:I54"/>
    <mergeCell ref="J54:O54"/>
    <mergeCell ref="R54:U54"/>
    <mergeCell ref="V54:AB54"/>
    <mergeCell ref="AC54:AJ54"/>
    <mergeCell ref="A61:B61"/>
    <mergeCell ref="C61:I61"/>
    <mergeCell ref="J61:O61"/>
    <mergeCell ref="R61:U61"/>
    <mergeCell ref="V61:AB61"/>
    <mergeCell ref="AC61:AJ61"/>
    <mergeCell ref="A60:B60"/>
    <mergeCell ref="C60:I60"/>
    <mergeCell ref="J60:O60"/>
    <mergeCell ref="R60:U60"/>
    <mergeCell ref="V60:AB60"/>
    <mergeCell ref="AC60:AJ60"/>
    <mergeCell ref="A59:B59"/>
    <mergeCell ref="C59:I59"/>
    <mergeCell ref="J59:O59"/>
    <mergeCell ref="R59:U59"/>
    <mergeCell ref="V59:AB59"/>
    <mergeCell ref="AC59:AJ59"/>
    <mergeCell ref="A58:B58"/>
    <mergeCell ref="C58:I58"/>
    <mergeCell ref="J58:O58"/>
    <mergeCell ref="R58:U58"/>
    <mergeCell ref="V58:AB58"/>
    <mergeCell ref="AC58:AJ58"/>
    <mergeCell ref="A57:B57"/>
    <mergeCell ref="C57:I57"/>
    <mergeCell ref="J57:O57"/>
    <mergeCell ref="R57:U57"/>
    <mergeCell ref="V57:AB57"/>
    <mergeCell ref="AC57:AJ57"/>
    <mergeCell ref="A56:B56"/>
    <mergeCell ref="C56:I56"/>
    <mergeCell ref="J56:O56"/>
    <mergeCell ref="R56:U56"/>
    <mergeCell ref="V56:AB56"/>
    <mergeCell ref="AC56:AJ56"/>
    <mergeCell ref="A55:B55"/>
    <mergeCell ref="C55:I55"/>
    <mergeCell ref="J55:O55"/>
    <mergeCell ref="R55:U55"/>
    <mergeCell ref="V55:AB55"/>
    <mergeCell ref="AC55:AJ55"/>
    <mergeCell ref="A46:B46"/>
    <mergeCell ref="C46:I46"/>
    <mergeCell ref="J46:O46"/>
    <mergeCell ref="R46:U46"/>
    <mergeCell ref="V46:AB46"/>
    <mergeCell ref="AC46:AJ46"/>
    <mergeCell ref="A53:B53"/>
    <mergeCell ref="C53:I53"/>
    <mergeCell ref="J53:O53"/>
    <mergeCell ref="R53:U53"/>
    <mergeCell ref="V53:AB53"/>
    <mergeCell ref="AC53:AJ53"/>
    <mergeCell ref="A52:B52"/>
    <mergeCell ref="C52:I52"/>
    <mergeCell ref="J52:O52"/>
    <mergeCell ref="R52:U52"/>
    <mergeCell ref="V52:AB52"/>
    <mergeCell ref="AC52:AJ52"/>
    <mergeCell ref="A51:B51"/>
    <mergeCell ref="C51:I51"/>
    <mergeCell ref="J51:O51"/>
    <mergeCell ref="R51:U51"/>
    <mergeCell ref="V51:AB51"/>
    <mergeCell ref="AC51:AJ51"/>
    <mergeCell ref="A50:B50"/>
    <mergeCell ref="C50:I50"/>
    <mergeCell ref="J50:O50"/>
    <mergeCell ref="R50:U50"/>
    <mergeCell ref="V50:AB50"/>
    <mergeCell ref="AC50:AJ50"/>
    <mergeCell ref="A49:B49"/>
    <mergeCell ref="C49:I49"/>
    <mergeCell ref="J49:O49"/>
    <mergeCell ref="R49:U49"/>
    <mergeCell ref="V49:AB49"/>
    <mergeCell ref="AC49:AJ49"/>
    <mergeCell ref="A48:B48"/>
    <mergeCell ref="C48:I48"/>
    <mergeCell ref="J48:O48"/>
    <mergeCell ref="R48:U48"/>
    <mergeCell ref="V48:AB48"/>
    <mergeCell ref="AC48:AJ48"/>
    <mergeCell ref="A47:B47"/>
    <mergeCell ref="C47:I47"/>
    <mergeCell ref="J47:O47"/>
    <mergeCell ref="R47:U47"/>
    <mergeCell ref="V47:AB47"/>
    <mergeCell ref="AC47:AJ47"/>
    <mergeCell ref="A38:B38"/>
    <mergeCell ref="C38:I38"/>
    <mergeCell ref="J38:O38"/>
    <mergeCell ref="R38:U38"/>
    <mergeCell ref="V38:AB38"/>
    <mergeCell ref="AC38:AJ38"/>
    <mergeCell ref="A45:B45"/>
    <mergeCell ref="C45:I45"/>
    <mergeCell ref="J45:O45"/>
    <mergeCell ref="R45:U45"/>
    <mergeCell ref="V45:AB45"/>
    <mergeCell ref="AC45:AJ45"/>
    <mergeCell ref="A44:B44"/>
    <mergeCell ref="C44:I44"/>
    <mergeCell ref="J44:O44"/>
    <mergeCell ref="R44:U44"/>
    <mergeCell ref="V44:AB44"/>
    <mergeCell ref="AC44:AJ44"/>
    <mergeCell ref="A43:B43"/>
    <mergeCell ref="C43:I43"/>
    <mergeCell ref="J43:O43"/>
    <mergeCell ref="R43:U43"/>
    <mergeCell ref="V43:AB43"/>
    <mergeCell ref="AC43:AJ43"/>
    <mergeCell ref="A42:B42"/>
    <mergeCell ref="C42:I42"/>
    <mergeCell ref="J42:O42"/>
    <mergeCell ref="R42:U42"/>
    <mergeCell ref="V42:AB42"/>
    <mergeCell ref="AC42:AJ42"/>
    <mergeCell ref="A41:B41"/>
    <mergeCell ref="C41:I41"/>
    <mergeCell ref="J41:O41"/>
    <mergeCell ref="R41:U41"/>
    <mergeCell ref="V41:AB41"/>
    <mergeCell ref="AC41:AJ41"/>
    <mergeCell ref="A40:B40"/>
    <mergeCell ref="C40:I40"/>
    <mergeCell ref="J40:O40"/>
    <mergeCell ref="R40:U40"/>
    <mergeCell ref="V40:AB40"/>
    <mergeCell ref="AC40:AJ40"/>
    <mergeCell ref="A39:B39"/>
    <mergeCell ref="C39:I39"/>
    <mergeCell ref="J39:O39"/>
    <mergeCell ref="R39:U39"/>
    <mergeCell ref="V39:AB39"/>
    <mergeCell ref="AC39:AJ39"/>
    <mergeCell ref="A30:B30"/>
    <mergeCell ref="C30:I30"/>
    <mergeCell ref="J30:O30"/>
    <mergeCell ref="R30:U30"/>
    <mergeCell ref="V30:AB30"/>
    <mergeCell ref="AC30:AJ30"/>
    <mergeCell ref="A37:B37"/>
    <mergeCell ref="C37:I37"/>
    <mergeCell ref="J37:O37"/>
    <mergeCell ref="R37:U37"/>
    <mergeCell ref="V37:AB37"/>
    <mergeCell ref="AC37:AJ37"/>
    <mergeCell ref="A36:B36"/>
    <mergeCell ref="C36:I36"/>
    <mergeCell ref="J36:O36"/>
    <mergeCell ref="R36:U36"/>
    <mergeCell ref="V36:AB36"/>
    <mergeCell ref="AC36:AJ36"/>
    <mergeCell ref="A35:B35"/>
    <mergeCell ref="C35:I35"/>
    <mergeCell ref="J35:O35"/>
    <mergeCell ref="R35:U35"/>
    <mergeCell ref="V35:AB35"/>
    <mergeCell ref="AC35:AJ35"/>
    <mergeCell ref="A34:B34"/>
    <mergeCell ref="C34:I34"/>
    <mergeCell ref="J34:O34"/>
    <mergeCell ref="R34:U34"/>
    <mergeCell ref="V34:AB34"/>
    <mergeCell ref="AC34:AJ34"/>
    <mergeCell ref="A33:B33"/>
    <mergeCell ref="C33:I33"/>
    <mergeCell ref="J33:O33"/>
    <mergeCell ref="R33:U33"/>
    <mergeCell ref="V33:AB33"/>
    <mergeCell ref="AC33:AJ33"/>
    <mergeCell ref="A32:B32"/>
    <mergeCell ref="C32:I32"/>
    <mergeCell ref="J32:O32"/>
    <mergeCell ref="R32:U32"/>
    <mergeCell ref="V32:AB32"/>
    <mergeCell ref="AC32:AJ32"/>
    <mergeCell ref="A31:B31"/>
    <mergeCell ref="C31:I31"/>
    <mergeCell ref="J31:O31"/>
    <mergeCell ref="R31:U31"/>
    <mergeCell ref="V31:AB31"/>
    <mergeCell ref="AC31:AJ31"/>
    <mergeCell ref="AK23:AL23"/>
    <mergeCell ref="R25:U25"/>
    <mergeCell ref="V25:AB25"/>
    <mergeCell ref="AC25:AJ25"/>
    <mergeCell ref="A24:B24"/>
    <mergeCell ref="C24:I24"/>
    <mergeCell ref="J24:O24"/>
    <mergeCell ref="R24:U24"/>
    <mergeCell ref="V24:AB24"/>
    <mergeCell ref="AC24:AJ24"/>
    <mergeCell ref="A23:B23"/>
    <mergeCell ref="C23:I23"/>
    <mergeCell ref="J23:O23"/>
    <mergeCell ref="R23:U23"/>
    <mergeCell ref="V23:AB23"/>
    <mergeCell ref="AC23:AJ23"/>
    <mergeCell ref="AM23:AO23"/>
    <mergeCell ref="AP23:AT23"/>
    <mergeCell ref="AU23:AW23"/>
    <mergeCell ref="AK24:AL24"/>
    <mergeCell ref="AM24:AO24"/>
    <mergeCell ref="A29:B29"/>
    <mergeCell ref="C29:I29"/>
    <mergeCell ref="J29:O29"/>
    <mergeCell ref="R29:U29"/>
    <mergeCell ref="V29:AB29"/>
    <mergeCell ref="AC29:AJ29"/>
    <mergeCell ref="A28:B28"/>
    <mergeCell ref="C28:I28"/>
    <mergeCell ref="J28:O28"/>
    <mergeCell ref="R28:U28"/>
    <mergeCell ref="V28:AB28"/>
    <mergeCell ref="AC28:AJ28"/>
    <mergeCell ref="A27:B27"/>
    <mergeCell ref="C27:I27"/>
    <mergeCell ref="J27:O27"/>
    <mergeCell ref="R27:U27"/>
    <mergeCell ref="V27:AB27"/>
    <mergeCell ref="AC27:AJ27"/>
    <mergeCell ref="A26:B26"/>
    <mergeCell ref="C26:I26"/>
    <mergeCell ref="J26:O26"/>
    <mergeCell ref="R26:U26"/>
    <mergeCell ref="V26:AB26"/>
    <mergeCell ref="AC26:AJ26"/>
    <mergeCell ref="A25:B25"/>
    <mergeCell ref="C25:I25"/>
    <mergeCell ref="J25:O25"/>
    <mergeCell ref="A22:B22"/>
    <mergeCell ref="C22:I22"/>
    <mergeCell ref="J22:O22"/>
    <mergeCell ref="R22:U22"/>
    <mergeCell ref="V22:AB22"/>
    <mergeCell ref="AC22:AJ22"/>
    <mergeCell ref="C20:I21"/>
    <mergeCell ref="J20:O21"/>
    <mergeCell ref="P20:P21"/>
    <mergeCell ref="Q20:Q21"/>
    <mergeCell ref="R20:U21"/>
    <mergeCell ref="V20:AB21"/>
    <mergeCell ref="AL10:AO10"/>
    <mergeCell ref="A19:B21"/>
    <mergeCell ref="C19:O19"/>
    <mergeCell ref="P19:Q19"/>
    <mergeCell ref="R19:AJ19"/>
    <mergeCell ref="L12:V12"/>
    <mergeCell ref="W12:AW12"/>
    <mergeCell ref="A12:K12"/>
    <mergeCell ref="AC3:AF3"/>
    <mergeCell ref="AG3:AO3"/>
    <mergeCell ref="AC4:AF4"/>
    <mergeCell ref="AG4:AO4"/>
    <mergeCell ref="Q1:Z8"/>
    <mergeCell ref="A10:F10"/>
    <mergeCell ref="AI10:AK10"/>
    <mergeCell ref="AV10:AW10"/>
    <mergeCell ref="AR10:AS10"/>
    <mergeCell ref="AA1:AB8"/>
    <mergeCell ref="AK20:AL21"/>
    <mergeCell ref="AK19:AO19"/>
    <mergeCell ref="AM20:AO21"/>
    <mergeCell ref="AU19:AW21"/>
    <mergeCell ref="AP19:AT21"/>
    <mergeCell ref="AK22:AL22"/>
    <mergeCell ref="AM22:AO22"/>
    <mergeCell ref="AP22:AT22"/>
    <mergeCell ref="AU22:AW22"/>
    <mergeCell ref="AC8:AF8"/>
    <mergeCell ref="AG8:AO8"/>
    <mergeCell ref="AC5:AF5"/>
    <mergeCell ref="AG5:AO5"/>
    <mergeCell ref="AC6:AF6"/>
    <mergeCell ref="AG6:AO6"/>
    <mergeCell ref="AC7:AF7"/>
    <mergeCell ref="AG7:AO7"/>
    <mergeCell ref="AC1:AO1"/>
    <mergeCell ref="AP1:AW8"/>
    <mergeCell ref="AC2:AF2"/>
    <mergeCell ref="AG2:AO2"/>
    <mergeCell ref="AC20:AJ21"/>
    <mergeCell ref="AP24:AT24"/>
    <mergeCell ref="AU24:AW24"/>
    <mergeCell ref="AK25:AL25"/>
    <mergeCell ref="AM25:AO25"/>
    <mergeCell ref="AP25:AT25"/>
    <mergeCell ref="AU25:AW25"/>
    <mergeCell ref="AK26:AL26"/>
    <mergeCell ref="AM26:AO26"/>
    <mergeCell ref="AP26:AT26"/>
    <mergeCell ref="AU26:AW26"/>
    <mergeCell ref="AK27:AL27"/>
    <mergeCell ref="AM27:AO27"/>
    <mergeCell ref="AP27:AT27"/>
    <mergeCell ref="AU27:AW27"/>
    <mergeCell ref="AK28:AL28"/>
    <mergeCell ref="AM28:AO28"/>
    <mergeCell ref="AP28:AT28"/>
    <mergeCell ref="AU28:AW28"/>
    <mergeCell ref="AK29:AL29"/>
    <mergeCell ref="AM29:AO29"/>
    <mergeCell ref="AP29:AT29"/>
    <mergeCell ref="AU29:AW29"/>
    <mergeCell ref="AK30:AL30"/>
    <mergeCell ref="AM30:AO30"/>
    <mergeCell ref="AP30:AT30"/>
    <mergeCell ref="AU30:AW30"/>
    <mergeCell ref="AK31:AL31"/>
    <mergeCell ref="AM31:AO31"/>
    <mergeCell ref="AP31:AT31"/>
    <mergeCell ref="AU31:AW31"/>
    <mergeCell ref="AK32:AL32"/>
    <mergeCell ref="AM32:AO32"/>
    <mergeCell ref="AP32:AT32"/>
    <mergeCell ref="AU32:AW32"/>
    <mergeCell ref="AK33:AL33"/>
    <mergeCell ref="AM33:AO33"/>
    <mergeCell ref="AP33:AT33"/>
    <mergeCell ref="AU33:AW33"/>
    <mergeCell ref="AK34:AL34"/>
    <mergeCell ref="AM34:AO34"/>
    <mergeCell ref="AP34:AT34"/>
    <mergeCell ref="AU34:AW34"/>
    <mergeCell ref="AK35:AL35"/>
    <mergeCell ref="AM35:AO35"/>
    <mergeCell ref="AP35:AT35"/>
    <mergeCell ref="AU35:AW35"/>
    <mergeCell ref="AK36:AL36"/>
    <mergeCell ref="AM36:AO36"/>
    <mergeCell ref="AP36:AT36"/>
    <mergeCell ref="AU36:AW36"/>
    <mergeCell ref="AK37:AL37"/>
    <mergeCell ref="AM37:AO37"/>
    <mergeCell ref="AP37:AT37"/>
    <mergeCell ref="AU37:AW37"/>
    <mergeCell ref="AK38:AL38"/>
    <mergeCell ref="AM38:AO38"/>
    <mergeCell ref="AP38:AT38"/>
    <mergeCell ref="AU38:AW38"/>
    <mergeCell ref="AK39:AL39"/>
    <mergeCell ref="AM39:AO39"/>
    <mergeCell ref="AP39:AT39"/>
    <mergeCell ref="AU39:AW39"/>
    <mergeCell ref="AK40:AL40"/>
    <mergeCell ref="AM40:AO40"/>
    <mergeCell ref="AP40:AT40"/>
    <mergeCell ref="AU40:AW40"/>
    <mergeCell ref="AK41:AL41"/>
    <mergeCell ref="AM41:AO41"/>
    <mergeCell ref="AP41:AT41"/>
    <mergeCell ref="AU41:AW41"/>
    <mergeCell ref="AK42:AL42"/>
    <mergeCell ref="AM42:AO42"/>
    <mergeCell ref="AP42:AT42"/>
    <mergeCell ref="AU42:AW42"/>
    <mergeCell ref="AK43:AL43"/>
    <mergeCell ref="AM43:AO43"/>
    <mergeCell ref="AP43:AT43"/>
    <mergeCell ref="AU43:AW43"/>
    <mergeCell ref="AK44:AL44"/>
    <mergeCell ref="AM44:AO44"/>
    <mergeCell ref="AP44:AT44"/>
    <mergeCell ref="AU44:AW44"/>
    <mergeCell ref="AK45:AL45"/>
    <mergeCell ref="AM45:AO45"/>
    <mergeCell ref="AP45:AT45"/>
    <mergeCell ref="AU45:AW45"/>
    <mergeCell ref="AK46:AL46"/>
    <mergeCell ref="AM46:AO46"/>
    <mergeCell ref="AP46:AT46"/>
    <mergeCell ref="AU46:AW46"/>
    <mergeCell ref="AK47:AL47"/>
    <mergeCell ref="AM47:AO47"/>
    <mergeCell ref="AP47:AT47"/>
    <mergeCell ref="AU47:AW47"/>
    <mergeCell ref="AK48:AL48"/>
    <mergeCell ref="AM48:AO48"/>
    <mergeCell ref="AP48:AT48"/>
    <mergeCell ref="AU48:AW48"/>
    <mergeCell ref="AK49:AL49"/>
    <mergeCell ref="AM49:AO49"/>
    <mergeCell ref="AP49:AT49"/>
    <mergeCell ref="AU49:AW49"/>
    <mergeCell ref="AK50:AL50"/>
    <mergeCell ref="AM50:AO50"/>
    <mergeCell ref="AP50:AT50"/>
    <mergeCell ref="AU50:AW50"/>
    <mergeCell ref="AK51:AL51"/>
    <mergeCell ref="AM51:AO51"/>
    <mergeCell ref="AP51:AT51"/>
    <mergeCell ref="AU51:AW51"/>
    <mergeCell ref="AK52:AL52"/>
    <mergeCell ref="AM52:AO52"/>
    <mergeCell ref="AP52:AT52"/>
    <mergeCell ref="AU52:AW52"/>
    <mergeCell ref="AK53:AL53"/>
    <mergeCell ref="AM53:AO53"/>
    <mergeCell ref="AP53:AT53"/>
    <mergeCell ref="AU53:AW53"/>
    <mergeCell ref="AK54:AL54"/>
    <mergeCell ref="AM54:AO54"/>
    <mergeCell ref="AP54:AT54"/>
    <mergeCell ref="AU54:AW54"/>
    <mergeCell ref="AK55:AL55"/>
    <mergeCell ref="AM55:AO55"/>
    <mergeCell ref="AP55:AT55"/>
    <mergeCell ref="AU55:AW55"/>
    <mergeCell ref="AK56:AL56"/>
    <mergeCell ref="AM56:AO56"/>
    <mergeCell ref="AP56:AT56"/>
    <mergeCell ref="AU56:AW56"/>
    <mergeCell ref="AK57:AL57"/>
    <mergeCell ref="AM57:AO57"/>
    <mergeCell ref="AP57:AT57"/>
    <mergeCell ref="AU57:AW57"/>
    <mergeCell ref="AK58:AL58"/>
    <mergeCell ref="AM58:AO58"/>
    <mergeCell ref="AP58:AT58"/>
    <mergeCell ref="AU58:AW58"/>
    <mergeCell ref="AK59:AL59"/>
    <mergeCell ref="AM59:AO59"/>
    <mergeCell ref="AP59:AT59"/>
    <mergeCell ref="AU59:AW59"/>
    <mergeCell ref="AK60:AL60"/>
    <mergeCell ref="AM60:AO60"/>
    <mergeCell ref="AP60:AT60"/>
    <mergeCell ref="AU60:AW60"/>
    <mergeCell ref="AK61:AL61"/>
    <mergeCell ref="AM61:AO61"/>
    <mergeCell ref="AP61:AT61"/>
    <mergeCell ref="AU61:AW61"/>
    <mergeCell ref="AK62:AL62"/>
    <mergeCell ref="AM62:AO62"/>
    <mergeCell ref="AP62:AT62"/>
    <mergeCell ref="AU62:AW62"/>
    <mergeCell ref="AK63:AL63"/>
    <mergeCell ref="AM63:AO63"/>
    <mergeCell ref="AP63:AT63"/>
    <mergeCell ref="AU63:AW63"/>
    <mergeCell ref="AK64:AL64"/>
    <mergeCell ref="AM64:AO64"/>
    <mergeCell ref="AP64:AT64"/>
    <mergeCell ref="AU64:AW64"/>
    <mergeCell ref="AK65:AL65"/>
    <mergeCell ref="AM65:AO65"/>
    <mergeCell ref="AP65:AT65"/>
    <mergeCell ref="AU65:AW65"/>
    <mergeCell ref="AK66:AL66"/>
    <mergeCell ref="AM66:AO66"/>
    <mergeCell ref="AP66:AT66"/>
    <mergeCell ref="AU66:AW66"/>
    <mergeCell ref="AK67:AL67"/>
    <mergeCell ref="AM67:AO67"/>
    <mergeCell ref="AP67:AT67"/>
    <mergeCell ref="AU67:AW67"/>
    <mergeCell ref="AK68:AL68"/>
    <mergeCell ref="AM68:AO68"/>
    <mergeCell ref="AP68:AT68"/>
    <mergeCell ref="AU68:AW68"/>
    <mergeCell ref="AK69:AL69"/>
    <mergeCell ref="AM69:AO69"/>
    <mergeCell ref="AP69:AT69"/>
    <mergeCell ref="AU69:AW69"/>
    <mergeCell ref="AK70:AL70"/>
    <mergeCell ref="AM70:AO70"/>
    <mergeCell ref="AP70:AT70"/>
    <mergeCell ref="AU70:AW70"/>
    <mergeCell ref="AK71:AL71"/>
    <mergeCell ref="AM71:AO71"/>
    <mergeCell ref="AP71:AT71"/>
    <mergeCell ref="AU71:AW71"/>
    <mergeCell ref="AK72:AL72"/>
    <mergeCell ref="AM72:AO72"/>
    <mergeCell ref="AP72:AT72"/>
    <mergeCell ref="AU72:AW72"/>
    <mergeCell ref="AK73:AL73"/>
    <mergeCell ref="AM73:AO73"/>
    <mergeCell ref="AP73:AT73"/>
    <mergeCell ref="AU73:AW73"/>
    <mergeCell ref="AK74:AL74"/>
    <mergeCell ref="AM74:AO74"/>
    <mergeCell ref="AP74:AT74"/>
    <mergeCell ref="AU74:AW74"/>
    <mergeCell ref="AK75:AL75"/>
    <mergeCell ref="AM75:AO75"/>
    <mergeCell ref="AP75:AT75"/>
    <mergeCell ref="AU75:AW75"/>
    <mergeCell ref="AK76:AL76"/>
    <mergeCell ref="AM76:AO76"/>
    <mergeCell ref="AP76:AT76"/>
    <mergeCell ref="AU76:AW76"/>
    <mergeCell ref="AK77:AL77"/>
    <mergeCell ref="AM77:AO77"/>
    <mergeCell ref="AP77:AT77"/>
    <mergeCell ref="AU77:AW77"/>
    <mergeCell ref="AK78:AL78"/>
    <mergeCell ref="AM78:AO78"/>
    <mergeCell ref="AP78:AT78"/>
    <mergeCell ref="AU78:AW78"/>
    <mergeCell ref="AK79:AL79"/>
    <mergeCell ref="AM79:AO79"/>
    <mergeCell ref="AP79:AT79"/>
    <mergeCell ref="AU79:AW79"/>
    <mergeCell ref="AK80:AL80"/>
    <mergeCell ref="AM80:AO80"/>
    <mergeCell ref="AP80:AT80"/>
    <mergeCell ref="AU80:AW80"/>
    <mergeCell ref="AK81:AL81"/>
    <mergeCell ref="AM81:AO81"/>
    <mergeCell ref="AP81:AT81"/>
    <mergeCell ref="AU81:AW81"/>
    <mergeCell ref="AK82:AL82"/>
    <mergeCell ref="AM82:AO82"/>
    <mergeCell ref="AP82:AT82"/>
    <mergeCell ref="AU82:AW82"/>
    <mergeCell ref="AK83:AL83"/>
    <mergeCell ref="AM83:AO83"/>
    <mergeCell ref="AP83:AT83"/>
    <mergeCell ref="AU83:AW83"/>
    <mergeCell ref="AK84:AL84"/>
    <mergeCell ref="AM84:AO84"/>
    <mergeCell ref="AP84:AT84"/>
    <mergeCell ref="AU84:AW84"/>
    <mergeCell ref="AK85:AL85"/>
    <mergeCell ref="AM85:AO85"/>
    <mergeCell ref="AP85:AT85"/>
    <mergeCell ref="AU85:AW85"/>
    <mergeCell ref="AK86:AL86"/>
    <mergeCell ref="AM86:AO86"/>
    <mergeCell ref="AP86:AT86"/>
    <mergeCell ref="AU86:AW86"/>
    <mergeCell ref="AK87:AL87"/>
    <mergeCell ref="AM87:AO87"/>
    <mergeCell ref="AP87:AT87"/>
    <mergeCell ref="AU87:AW87"/>
    <mergeCell ref="AK88:AL88"/>
    <mergeCell ref="AM88:AO88"/>
    <mergeCell ref="AP88:AT88"/>
    <mergeCell ref="AU88:AW88"/>
    <mergeCell ref="AK89:AL89"/>
    <mergeCell ref="AM89:AO89"/>
    <mergeCell ref="AP89:AT89"/>
    <mergeCell ref="AU89:AW89"/>
    <mergeCell ref="AK90:AL90"/>
    <mergeCell ref="AM90:AO90"/>
    <mergeCell ref="AP90:AT90"/>
    <mergeCell ref="AU90:AW90"/>
    <mergeCell ref="AK91:AL91"/>
    <mergeCell ref="AM91:AO91"/>
    <mergeCell ref="AP91:AT91"/>
    <mergeCell ref="AU91:AW91"/>
    <mergeCell ref="AK92:AL92"/>
    <mergeCell ref="AM92:AO92"/>
    <mergeCell ref="AP92:AT92"/>
    <mergeCell ref="AU92:AW92"/>
    <mergeCell ref="AK93:AL93"/>
    <mergeCell ref="AM93:AO93"/>
    <mergeCell ref="AP93:AT93"/>
    <mergeCell ref="AU93:AW93"/>
    <mergeCell ref="AK94:AL94"/>
    <mergeCell ref="AM94:AO94"/>
    <mergeCell ref="AP94:AT94"/>
    <mergeCell ref="AU94:AW94"/>
    <mergeCell ref="AK95:AL95"/>
    <mergeCell ref="AM95:AO95"/>
    <mergeCell ref="AP95:AT95"/>
    <mergeCell ref="AU95:AW95"/>
    <mergeCell ref="AK96:AL96"/>
    <mergeCell ref="AM96:AO96"/>
    <mergeCell ref="AP96:AT96"/>
    <mergeCell ref="AU96:AW96"/>
    <mergeCell ref="AK97:AL97"/>
    <mergeCell ref="AM97:AO97"/>
    <mergeCell ref="AP97:AT97"/>
    <mergeCell ref="AU97:AW97"/>
    <mergeCell ref="AK98:AL98"/>
    <mergeCell ref="AM98:AO98"/>
    <mergeCell ref="AP98:AT98"/>
    <mergeCell ref="AU98:AW98"/>
    <mergeCell ref="AK99:AL99"/>
    <mergeCell ref="AM99:AO99"/>
    <mergeCell ref="AP99:AT99"/>
    <mergeCell ref="AU99:AW99"/>
    <mergeCell ref="AK100:AL100"/>
    <mergeCell ref="AM100:AO100"/>
    <mergeCell ref="AP100:AT100"/>
    <mergeCell ref="AU100:AW100"/>
    <mergeCell ref="AK101:AL101"/>
    <mergeCell ref="AM101:AO101"/>
    <mergeCell ref="AP101:AT101"/>
    <mergeCell ref="AU101:AW101"/>
    <mergeCell ref="AK102:AL102"/>
    <mergeCell ref="AM102:AO102"/>
    <mergeCell ref="AP102:AT102"/>
    <mergeCell ref="AU102:AW102"/>
    <mergeCell ref="AK103:AL103"/>
    <mergeCell ref="AM103:AO103"/>
    <mergeCell ref="AP103:AT103"/>
    <mergeCell ref="AU103:AW103"/>
    <mergeCell ref="AK104:AL104"/>
    <mergeCell ref="AM104:AO104"/>
    <mergeCell ref="AP104:AT104"/>
    <mergeCell ref="AU104:AW104"/>
    <mergeCell ref="AK105:AL105"/>
    <mergeCell ref="AM105:AO105"/>
    <mergeCell ref="AP105:AT105"/>
    <mergeCell ref="AU105:AW105"/>
    <mergeCell ref="AK106:AL106"/>
    <mergeCell ref="AM106:AO106"/>
    <mergeCell ref="AP106:AT106"/>
    <mergeCell ref="AU106:AW106"/>
    <mergeCell ref="AK107:AL107"/>
    <mergeCell ref="AM107:AO107"/>
    <mergeCell ref="AP107:AT107"/>
    <mergeCell ref="AU107:AW107"/>
    <mergeCell ref="AK108:AL108"/>
    <mergeCell ref="AM108:AO108"/>
    <mergeCell ref="AP108:AT108"/>
    <mergeCell ref="AU108:AW108"/>
    <mergeCell ref="AK109:AL109"/>
    <mergeCell ref="AM109:AO109"/>
    <mergeCell ref="AP109:AT109"/>
    <mergeCell ref="AU109:AW109"/>
    <mergeCell ref="AK110:AL110"/>
    <mergeCell ref="AM110:AO110"/>
    <mergeCell ref="AP110:AT110"/>
    <mergeCell ref="AU110:AW110"/>
    <mergeCell ref="AK111:AL111"/>
    <mergeCell ref="AM111:AO111"/>
    <mergeCell ref="AP111:AT111"/>
    <mergeCell ref="AU111:AW111"/>
    <mergeCell ref="AK112:AL112"/>
    <mergeCell ref="AM112:AO112"/>
    <mergeCell ref="AP112:AT112"/>
    <mergeCell ref="AU112:AW112"/>
    <mergeCell ref="AK113:AL113"/>
    <mergeCell ref="AM113:AO113"/>
    <mergeCell ref="AP113:AT113"/>
    <mergeCell ref="AU113:AW113"/>
    <mergeCell ref="AK114:AL114"/>
    <mergeCell ref="AM114:AO114"/>
    <mergeCell ref="AP114:AT114"/>
    <mergeCell ref="AU114:AW114"/>
    <mergeCell ref="AK115:AL115"/>
    <mergeCell ref="AM115:AO115"/>
    <mergeCell ref="AP115:AT115"/>
    <mergeCell ref="AU115:AW115"/>
    <mergeCell ref="AK116:AL116"/>
    <mergeCell ref="AM116:AO116"/>
    <mergeCell ref="AP116:AT116"/>
    <mergeCell ref="AU116:AW116"/>
    <mergeCell ref="AK117:AL117"/>
    <mergeCell ref="AM117:AO117"/>
    <mergeCell ref="AP117:AT117"/>
    <mergeCell ref="AU117:AW117"/>
    <mergeCell ref="AK118:AL118"/>
    <mergeCell ref="AM118:AO118"/>
    <mergeCell ref="AP118:AT118"/>
    <mergeCell ref="AU118:AW118"/>
    <mergeCell ref="AK119:AL119"/>
    <mergeCell ref="AM119:AO119"/>
    <mergeCell ref="AP119:AT119"/>
    <mergeCell ref="AU119:AW119"/>
    <mergeCell ref="AK120:AL120"/>
    <mergeCell ref="AM120:AO120"/>
    <mergeCell ref="AP120:AT120"/>
    <mergeCell ref="AU120:AW120"/>
    <mergeCell ref="AK121:AL121"/>
    <mergeCell ref="AM121:AO121"/>
    <mergeCell ref="AP121:AT121"/>
    <mergeCell ref="AU121:AW121"/>
    <mergeCell ref="AK122:AL122"/>
    <mergeCell ref="AM122:AO122"/>
    <mergeCell ref="AP122:AT122"/>
    <mergeCell ref="AU122:AW122"/>
    <mergeCell ref="AK123:AL123"/>
    <mergeCell ref="AM123:AO123"/>
    <mergeCell ref="AP123:AT123"/>
    <mergeCell ref="AU123:AW123"/>
    <mergeCell ref="AK124:AL124"/>
    <mergeCell ref="AM124:AO124"/>
    <mergeCell ref="AP124:AT124"/>
    <mergeCell ref="AU124:AW124"/>
    <mergeCell ref="AK125:AL125"/>
    <mergeCell ref="AM125:AO125"/>
    <mergeCell ref="AP125:AT125"/>
    <mergeCell ref="AU125:AW125"/>
    <mergeCell ref="AK126:AL126"/>
    <mergeCell ref="AM126:AO126"/>
    <mergeCell ref="AP126:AT126"/>
    <mergeCell ref="AU126:AW126"/>
    <mergeCell ref="AK127:AL127"/>
    <mergeCell ref="AM127:AO127"/>
    <mergeCell ref="AP127:AT127"/>
    <mergeCell ref="AU127:AW127"/>
    <mergeCell ref="AK128:AL128"/>
    <mergeCell ref="AM128:AO128"/>
    <mergeCell ref="AP128:AT128"/>
    <mergeCell ref="AU128:AW128"/>
    <mergeCell ref="AK129:AL129"/>
    <mergeCell ref="AM129:AO129"/>
    <mergeCell ref="AP129:AT129"/>
    <mergeCell ref="AU129:AW129"/>
    <mergeCell ref="AK130:AL130"/>
    <mergeCell ref="AM130:AO130"/>
    <mergeCell ref="AP130:AT130"/>
    <mergeCell ref="AU130:AW130"/>
    <mergeCell ref="AK131:AL131"/>
    <mergeCell ref="AM131:AO131"/>
    <mergeCell ref="AP131:AT131"/>
    <mergeCell ref="AU131:AW131"/>
    <mergeCell ref="AK132:AL132"/>
    <mergeCell ref="AM132:AO132"/>
    <mergeCell ref="AP132:AT132"/>
    <mergeCell ref="AU132:AW132"/>
    <mergeCell ref="AK133:AL133"/>
    <mergeCell ref="AM133:AO133"/>
    <mergeCell ref="AP133:AT133"/>
    <mergeCell ref="AU133:AW133"/>
    <mergeCell ref="AK134:AL134"/>
    <mergeCell ref="AM134:AO134"/>
    <mergeCell ref="AP134:AT134"/>
    <mergeCell ref="AU134:AW134"/>
    <mergeCell ref="AK135:AL135"/>
    <mergeCell ref="AM135:AO135"/>
    <mergeCell ref="AP135:AT135"/>
    <mergeCell ref="AU135:AW135"/>
    <mergeCell ref="AK136:AL136"/>
    <mergeCell ref="AM136:AO136"/>
    <mergeCell ref="AP136:AT136"/>
    <mergeCell ref="AU136:AW136"/>
    <mergeCell ref="AK137:AL137"/>
    <mergeCell ref="AM137:AO137"/>
    <mergeCell ref="AP137:AT137"/>
    <mergeCell ref="AU137:AW137"/>
    <mergeCell ref="AK138:AL138"/>
    <mergeCell ref="AM138:AO138"/>
    <mergeCell ref="AP138:AT138"/>
    <mergeCell ref="AU138:AW138"/>
    <mergeCell ref="AK139:AL139"/>
    <mergeCell ref="AM139:AO139"/>
    <mergeCell ref="AP139:AT139"/>
    <mergeCell ref="AU139:AW139"/>
    <mergeCell ref="AK140:AL140"/>
    <mergeCell ref="AM140:AO140"/>
    <mergeCell ref="AP140:AT140"/>
    <mergeCell ref="AU140:AW140"/>
    <mergeCell ref="AK141:AL141"/>
    <mergeCell ref="AM141:AO141"/>
    <mergeCell ref="AP141:AT141"/>
    <mergeCell ref="AU141:AW141"/>
    <mergeCell ref="AK142:AL142"/>
    <mergeCell ref="AM142:AO142"/>
    <mergeCell ref="AP142:AT142"/>
    <mergeCell ref="AU142:AW142"/>
    <mergeCell ref="AK143:AL143"/>
    <mergeCell ref="AM143:AO143"/>
    <mergeCell ref="AP143:AT143"/>
    <mergeCell ref="AU143:AW143"/>
    <mergeCell ref="AK144:AL144"/>
    <mergeCell ref="AM144:AO144"/>
    <mergeCell ref="AP144:AT144"/>
    <mergeCell ref="AU144:AW144"/>
    <mergeCell ref="AK145:AL145"/>
    <mergeCell ref="AM145:AO145"/>
    <mergeCell ref="AP145:AT145"/>
    <mergeCell ref="AU145:AW145"/>
    <mergeCell ref="AK146:AL146"/>
    <mergeCell ref="AM146:AO146"/>
    <mergeCell ref="AP146:AT146"/>
    <mergeCell ref="AU146:AW146"/>
    <mergeCell ref="AK147:AL147"/>
    <mergeCell ref="AM147:AO147"/>
    <mergeCell ref="AP147:AT147"/>
    <mergeCell ref="AU147:AW147"/>
    <mergeCell ref="AK148:AL148"/>
    <mergeCell ref="AM148:AO148"/>
    <mergeCell ref="AP148:AT148"/>
    <mergeCell ref="AU148:AW148"/>
    <mergeCell ref="AK149:AL149"/>
    <mergeCell ref="AM149:AO149"/>
    <mergeCell ref="AP149:AT149"/>
    <mergeCell ref="AU149:AW149"/>
    <mergeCell ref="AK150:AL150"/>
    <mergeCell ref="AM150:AO150"/>
    <mergeCell ref="AP150:AT150"/>
    <mergeCell ref="AU150:AW150"/>
    <mergeCell ref="AK151:AL151"/>
    <mergeCell ref="AM151:AO151"/>
    <mergeCell ref="AP151:AT151"/>
    <mergeCell ref="AU151:AW151"/>
    <mergeCell ref="AK152:AL152"/>
    <mergeCell ref="AM152:AO152"/>
    <mergeCell ref="AP152:AT152"/>
    <mergeCell ref="AU152:AW152"/>
    <mergeCell ref="AK153:AL153"/>
    <mergeCell ref="AM153:AO153"/>
    <mergeCell ref="AP153:AT153"/>
    <mergeCell ref="AU153:AW153"/>
    <mergeCell ref="AK154:AL154"/>
    <mergeCell ref="AM154:AO154"/>
    <mergeCell ref="AP154:AT154"/>
    <mergeCell ref="AU154:AW154"/>
    <mergeCell ref="AK155:AL155"/>
    <mergeCell ref="AM155:AO155"/>
    <mergeCell ref="AP155:AT155"/>
    <mergeCell ref="AU155:AW155"/>
    <mergeCell ref="AK156:AL156"/>
    <mergeCell ref="AM156:AO156"/>
    <mergeCell ref="AP156:AT156"/>
    <mergeCell ref="AU156:AW156"/>
    <mergeCell ref="AK157:AL157"/>
    <mergeCell ref="AM157:AO157"/>
    <mergeCell ref="AP157:AT157"/>
    <mergeCell ref="AU157:AW157"/>
    <mergeCell ref="AK158:AL158"/>
    <mergeCell ref="AM158:AO158"/>
    <mergeCell ref="AP158:AT158"/>
    <mergeCell ref="AU158:AW158"/>
    <mergeCell ref="AK159:AL159"/>
    <mergeCell ref="AM159:AO159"/>
    <mergeCell ref="AP159:AT159"/>
    <mergeCell ref="AU159:AW159"/>
    <mergeCell ref="AK160:AL160"/>
    <mergeCell ref="AM160:AO160"/>
    <mergeCell ref="AP160:AT160"/>
    <mergeCell ref="AU160:AW160"/>
    <mergeCell ref="AK161:AL161"/>
    <mergeCell ref="AM161:AO161"/>
    <mergeCell ref="AP161:AT161"/>
    <mergeCell ref="AU161:AW161"/>
    <mergeCell ref="AK162:AL162"/>
    <mergeCell ref="AM162:AO162"/>
    <mergeCell ref="AP162:AT162"/>
    <mergeCell ref="AU162:AW162"/>
    <mergeCell ref="AK163:AL163"/>
    <mergeCell ref="AM163:AO163"/>
    <mergeCell ref="AP163:AT163"/>
    <mergeCell ref="AU163:AW163"/>
    <mergeCell ref="AK164:AL164"/>
    <mergeCell ref="AM164:AO164"/>
    <mergeCell ref="AP164:AT164"/>
    <mergeCell ref="AU164:AW164"/>
    <mergeCell ref="AK165:AL165"/>
    <mergeCell ref="AM165:AO165"/>
    <mergeCell ref="AP165:AT165"/>
    <mergeCell ref="AU165:AW165"/>
    <mergeCell ref="AK166:AL166"/>
    <mergeCell ref="AM166:AO166"/>
    <mergeCell ref="AP166:AT166"/>
    <mergeCell ref="AU166:AW166"/>
    <mergeCell ref="AK167:AL167"/>
    <mergeCell ref="AM167:AO167"/>
    <mergeCell ref="AP167:AT167"/>
    <mergeCell ref="AU167:AW167"/>
    <mergeCell ref="AK168:AL168"/>
    <mergeCell ref="AM168:AO168"/>
    <mergeCell ref="AP168:AT168"/>
    <mergeCell ref="AU168:AW168"/>
    <mergeCell ref="AK169:AL169"/>
    <mergeCell ref="AM169:AO169"/>
    <mergeCell ref="AP169:AT169"/>
    <mergeCell ref="AU169:AW169"/>
    <mergeCell ref="AK170:AL170"/>
    <mergeCell ref="AM170:AO170"/>
    <mergeCell ref="AP170:AT170"/>
    <mergeCell ref="AU170:AW170"/>
    <mergeCell ref="AK171:AL171"/>
    <mergeCell ref="AM171:AO171"/>
    <mergeCell ref="AP171:AT171"/>
    <mergeCell ref="AU171:AW171"/>
    <mergeCell ref="AK172:AL172"/>
    <mergeCell ref="AM172:AO172"/>
    <mergeCell ref="AP172:AT172"/>
    <mergeCell ref="AU172:AW172"/>
    <mergeCell ref="AK173:AL173"/>
    <mergeCell ref="AM173:AO173"/>
    <mergeCell ref="AP173:AT173"/>
    <mergeCell ref="AU173:AW173"/>
    <mergeCell ref="AK174:AL174"/>
    <mergeCell ref="AM174:AO174"/>
    <mergeCell ref="AP174:AT174"/>
    <mergeCell ref="AU174:AW174"/>
    <mergeCell ref="AK175:AL175"/>
    <mergeCell ref="AM175:AO175"/>
    <mergeCell ref="AP175:AT175"/>
    <mergeCell ref="AU175:AW175"/>
    <mergeCell ref="AK176:AL176"/>
    <mergeCell ref="AM176:AO176"/>
    <mergeCell ref="AP176:AT176"/>
    <mergeCell ref="AU176:AW176"/>
    <mergeCell ref="AK177:AL177"/>
    <mergeCell ref="AM177:AO177"/>
    <mergeCell ref="AP177:AT177"/>
    <mergeCell ref="AU177:AW177"/>
    <mergeCell ref="AK178:AL178"/>
    <mergeCell ref="AM178:AO178"/>
    <mergeCell ref="AP178:AT178"/>
    <mergeCell ref="AU178:AW178"/>
    <mergeCell ref="AK179:AL179"/>
    <mergeCell ref="AM179:AO179"/>
    <mergeCell ref="AP179:AT179"/>
    <mergeCell ref="AU179:AW179"/>
    <mergeCell ref="AK180:AL180"/>
    <mergeCell ref="AM180:AO180"/>
    <mergeCell ref="AP180:AT180"/>
    <mergeCell ref="AU180:AW180"/>
    <mergeCell ref="AK181:AL181"/>
    <mergeCell ref="AM181:AO181"/>
    <mergeCell ref="AP181:AT181"/>
    <mergeCell ref="AU181:AW181"/>
    <mergeCell ref="AK182:AL182"/>
    <mergeCell ref="AM182:AO182"/>
    <mergeCell ref="AP182:AT182"/>
    <mergeCell ref="AU182:AW182"/>
    <mergeCell ref="AK183:AL183"/>
    <mergeCell ref="AM183:AO183"/>
    <mergeCell ref="AP183:AT183"/>
    <mergeCell ref="AU183:AW183"/>
    <mergeCell ref="AK184:AL184"/>
    <mergeCell ref="AM184:AO184"/>
    <mergeCell ref="AP184:AT184"/>
    <mergeCell ref="AU184:AW184"/>
    <mergeCell ref="AK185:AL185"/>
    <mergeCell ref="AM185:AO185"/>
    <mergeCell ref="AP185:AT185"/>
    <mergeCell ref="AU185:AW185"/>
    <mergeCell ref="AK186:AL186"/>
    <mergeCell ref="AM186:AO186"/>
    <mergeCell ref="AP186:AT186"/>
    <mergeCell ref="AU186:AW186"/>
    <mergeCell ref="AK187:AL187"/>
    <mergeCell ref="AM187:AO187"/>
    <mergeCell ref="AP187:AT187"/>
    <mergeCell ref="AU187:AW187"/>
    <mergeCell ref="AK188:AL188"/>
    <mergeCell ref="AM188:AO188"/>
    <mergeCell ref="AP188:AT188"/>
    <mergeCell ref="AU188:AW188"/>
    <mergeCell ref="AK189:AL189"/>
    <mergeCell ref="AM189:AO189"/>
    <mergeCell ref="AP189:AT189"/>
    <mergeCell ref="AU189:AW189"/>
    <mergeCell ref="AK190:AL190"/>
    <mergeCell ref="AM190:AO190"/>
    <mergeCell ref="AP190:AT190"/>
    <mergeCell ref="AU190:AW190"/>
    <mergeCell ref="AK191:AL191"/>
    <mergeCell ref="AM191:AO191"/>
    <mergeCell ref="AP191:AT191"/>
    <mergeCell ref="AU191:AW191"/>
    <mergeCell ref="AK192:AL192"/>
    <mergeCell ref="AM192:AO192"/>
    <mergeCell ref="AP192:AT192"/>
    <mergeCell ref="AU192:AW192"/>
    <mergeCell ref="AK193:AL193"/>
    <mergeCell ref="AM193:AO193"/>
    <mergeCell ref="AP193:AT193"/>
    <mergeCell ref="AU193:AW193"/>
    <mergeCell ref="AK194:AL194"/>
    <mergeCell ref="AM194:AO194"/>
    <mergeCell ref="AP194:AT194"/>
    <mergeCell ref="AU194:AW194"/>
    <mergeCell ref="AK195:AL195"/>
    <mergeCell ref="AM195:AO195"/>
    <mergeCell ref="AP195:AT195"/>
    <mergeCell ref="AU195:AW195"/>
    <mergeCell ref="AK196:AL196"/>
    <mergeCell ref="AM196:AO196"/>
    <mergeCell ref="AP196:AT196"/>
    <mergeCell ref="AU196:AW196"/>
    <mergeCell ref="AK197:AL197"/>
    <mergeCell ref="AM197:AO197"/>
    <mergeCell ref="AP197:AT197"/>
    <mergeCell ref="AU197:AW197"/>
    <mergeCell ref="AK198:AL198"/>
    <mergeCell ref="AM198:AO198"/>
    <mergeCell ref="AP198:AT198"/>
    <mergeCell ref="AU198:AW198"/>
    <mergeCell ref="AK199:AL199"/>
    <mergeCell ref="AM199:AO199"/>
    <mergeCell ref="AP199:AT199"/>
    <mergeCell ref="AU199:AW199"/>
    <mergeCell ref="AK200:AL200"/>
    <mergeCell ref="AM200:AO200"/>
    <mergeCell ref="AP200:AT200"/>
    <mergeCell ref="AU200:AW200"/>
    <mergeCell ref="AK201:AL201"/>
    <mergeCell ref="AM201:AO201"/>
    <mergeCell ref="AP201:AT201"/>
    <mergeCell ref="AU201:AW201"/>
    <mergeCell ref="AK202:AL202"/>
    <mergeCell ref="AM202:AO202"/>
    <mergeCell ref="AP202:AT202"/>
    <mergeCell ref="AU202:AW202"/>
    <mergeCell ref="AK203:AL203"/>
    <mergeCell ref="AM203:AO203"/>
    <mergeCell ref="AP203:AT203"/>
    <mergeCell ref="AU203:AW203"/>
    <mergeCell ref="AK204:AL204"/>
    <mergeCell ref="AM204:AO204"/>
    <mergeCell ref="AP204:AT204"/>
    <mergeCell ref="AU204:AW204"/>
    <mergeCell ref="AK205:AL205"/>
    <mergeCell ref="AM205:AO205"/>
    <mergeCell ref="AP205:AT205"/>
    <mergeCell ref="AU205:AW205"/>
    <mergeCell ref="AK206:AL206"/>
    <mergeCell ref="AM206:AO206"/>
    <mergeCell ref="AP206:AT206"/>
    <mergeCell ref="AU206:AW206"/>
    <mergeCell ref="AK207:AL207"/>
    <mergeCell ref="AM207:AO207"/>
    <mergeCell ref="AP207:AT207"/>
    <mergeCell ref="AU207:AW207"/>
    <mergeCell ref="AK208:AL208"/>
    <mergeCell ref="AM208:AO208"/>
    <mergeCell ref="AP208:AT208"/>
    <mergeCell ref="AU208:AW208"/>
    <mergeCell ref="AK209:AL209"/>
    <mergeCell ref="AM209:AO209"/>
    <mergeCell ref="AP209:AT209"/>
    <mergeCell ref="AU209:AW209"/>
    <mergeCell ref="AK210:AL210"/>
    <mergeCell ref="AM210:AO210"/>
    <mergeCell ref="AP210:AT210"/>
    <mergeCell ref="AU210:AW210"/>
    <mergeCell ref="AK211:AL211"/>
    <mergeCell ref="AM211:AO211"/>
    <mergeCell ref="AP211:AT211"/>
    <mergeCell ref="AU211:AW211"/>
    <mergeCell ref="AK212:AL212"/>
    <mergeCell ref="AM212:AO212"/>
    <mergeCell ref="AP212:AT212"/>
    <mergeCell ref="AU212:AW212"/>
    <mergeCell ref="AK213:AL213"/>
    <mergeCell ref="AM213:AO213"/>
    <mergeCell ref="AP213:AT213"/>
    <mergeCell ref="AU213:AW213"/>
    <mergeCell ref="AK214:AL214"/>
    <mergeCell ref="AM214:AO214"/>
    <mergeCell ref="AP214:AT214"/>
    <mergeCell ref="AU214:AW214"/>
    <mergeCell ref="AK215:AL215"/>
    <mergeCell ref="AM215:AO215"/>
    <mergeCell ref="AP215:AT215"/>
    <mergeCell ref="AU215:AW215"/>
    <mergeCell ref="AK216:AL216"/>
    <mergeCell ref="AM216:AO216"/>
    <mergeCell ref="AP216:AT216"/>
    <mergeCell ref="AU216:AW216"/>
    <mergeCell ref="AK217:AL217"/>
    <mergeCell ref="AM217:AO217"/>
    <mergeCell ref="AP217:AT217"/>
    <mergeCell ref="AU217:AW217"/>
    <mergeCell ref="AK218:AL218"/>
    <mergeCell ref="AM218:AO218"/>
    <mergeCell ref="AP218:AT218"/>
    <mergeCell ref="AU218:AW218"/>
    <mergeCell ref="AK219:AL219"/>
    <mergeCell ref="AM219:AO219"/>
    <mergeCell ref="AP219:AT219"/>
    <mergeCell ref="AU219:AW219"/>
    <mergeCell ref="AK220:AL220"/>
    <mergeCell ref="AM220:AO220"/>
    <mergeCell ref="AP220:AT220"/>
    <mergeCell ref="AU220:AW220"/>
    <mergeCell ref="AK221:AL221"/>
    <mergeCell ref="AM221:AO221"/>
    <mergeCell ref="AP221:AT221"/>
    <mergeCell ref="AU221:AW221"/>
    <mergeCell ref="AK222:AL222"/>
    <mergeCell ref="AM222:AO222"/>
    <mergeCell ref="AP222:AT222"/>
    <mergeCell ref="AU222:AW222"/>
    <mergeCell ref="AK223:AL223"/>
    <mergeCell ref="AM223:AO223"/>
    <mergeCell ref="AP223:AT223"/>
    <mergeCell ref="AU223:AW223"/>
    <mergeCell ref="AK224:AL224"/>
    <mergeCell ref="AM224:AO224"/>
    <mergeCell ref="AP224:AT224"/>
    <mergeCell ref="AU224:AW224"/>
    <mergeCell ref="AK225:AL225"/>
    <mergeCell ref="AM225:AO225"/>
    <mergeCell ref="AP225:AT225"/>
    <mergeCell ref="AU225:AW225"/>
    <mergeCell ref="AK226:AL226"/>
    <mergeCell ref="AM226:AO226"/>
    <mergeCell ref="AP226:AT226"/>
    <mergeCell ref="AU226:AW226"/>
    <mergeCell ref="AK227:AL227"/>
    <mergeCell ref="AM227:AO227"/>
    <mergeCell ref="AP227:AT227"/>
    <mergeCell ref="AU227:AW227"/>
    <mergeCell ref="AK228:AL228"/>
    <mergeCell ref="AM228:AO228"/>
    <mergeCell ref="AP228:AT228"/>
    <mergeCell ref="AU228:AW228"/>
    <mergeCell ref="AK229:AL229"/>
    <mergeCell ref="AM229:AO229"/>
    <mergeCell ref="AP229:AT229"/>
    <mergeCell ref="AU229:AW229"/>
    <mergeCell ref="AK230:AL230"/>
    <mergeCell ref="AM230:AO230"/>
    <mergeCell ref="AP230:AT230"/>
    <mergeCell ref="AU230:AW230"/>
    <mergeCell ref="AK231:AL231"/>
    <mergeCell ref="AM231:AO231"/>
    <mergeCell ref="AP231:AT231"/>
    <mergeCell ref="AU231:AW231"/>
    <mergeCell ref="AK232:AL232"/>
    <mergeCell ref="AM232:AO232"/>
    <mergeCell ref="AP232:AT232"/>
    <mergeCell ref="AU232:AW232"/>
    <mergeCell ref="AK233:AL233"/>
    <mergeCell ref="AM233:AO233"/>
    <mergeCell ref="AP233:AT233"/>
    <mergeCell ref="AU233:AW233"/>
    <mergeCell ref="AK234:AL234"/>
    <mergeCell ref="AM234:AO234"/>
    <mergeCell ref="AP234:AT234"/>
    <mergeCell ref="AU234:AW234"/>
    <mergeCell ref="AK235:AL235"/>
    <mergeCell ref="AM235:AO235"/>
    <mergeCell ref="AP235:AT235"/>
    <mergeCell ref="AU235:AW235"/>
    <mergeCell ref="AK236:AL236"/>
    <mergeCell ref="AM236:AO236"/>
    <mergeCell ref="AP236:AT236"/>
    <mergeCell ref="AU236:AW236"/>
    <mergeCell ref="AK237:AL237"/>
    <mergeCell ref="AM237:AO237"/>
    <mergeCell ref="AP237:AT237"/>
    <mergeCell ref="AU237:AW237"/>
    <mergeCell ref="AK238:AL238"/>
    <mergeCell ref="AM238:AO238"/>
    <mergeCell ref="AP238:AT238"/>
    <mergeCell ref="AU238:AW238"/>
    <mergeCell ref="AK239:AL239"/>
    <mergeCell ref="AM239:AO239"/>
    <mergeCell ref="AP239:AT239"/>
    <mergeCell ref="AU239:AW239"/>
    <mergeCell ref="AK240:AL240"/>
    <mergeCell ref="AM240:AO240"/>
    <mergeCell ref="AP240:AT240"/>
    <mergeCell ref="AU240:AW240"/>
    <mergeCell ref="AK241:AL241"/>
    <mergeCell ref="AM241:AO241"/>
    <mergeCell ref="AP241:AT241"/>
    <mergeCell ref="AU241:AW241"/>
    <mergeCell ref="AK242:AL242"/>
    <mergeCell ref="AM242:AO242"/>
    <mergeCell ref="AP242:AT242"/>
    <mergeCell ref="AU242:AW242"/>
    <mergeCell ref="AK243:AL243"/>
    <mergeCell ref="AM243:AO243"/>
    <mergeCell ref="AP243:AT243"/>
    <mergeCell ref="AU243:AW243"/>
    <mergeCell ref="AK244:AL244"/>
    <mergeCell ref="AM244:AO244"/>
    <mergeCell ref="AP244:AT244"/>
    <mergeCell ref="AU244:AW244"/>
    <mergeCell ref="AK245:AL245"/>
    <mergeCell ref="AM245:AO245"/>
    <mergeCell ref="AP245:AT245"/>
    <mergeCell ref="AU245:AW245"/>
    <mergeCell ref="AK246:AL246"/>
    <mergeCell ref="AM246:AO246"/>
    <mergeCell ref="AP246:AT246"/>
    <mergeCell ref="AU246:AW246"/>
    <mergeCell ref="AK247:AL247"/>
    <mergeCell ref="AM247:AO247"/>
    <mergeCell ref="AP247:AT247"/>
    <mergeCell ref="AU247:AW247"/>
    <mergeCell ref="AK248:AL248"/>
    <mergeCell ref="AM248:AO248"/>
    <mergeCell ref="AP248:AT248"/>
    <mergeCell ref="AU248:AW248"/>
    <mergeCell ref="AK249:AL249"/>
    <mergeCell ref="AM249:AO249"/>
    <mergeCell ref="AP249:AT249"/>
    <mergeCell ref="AU249:AW249"/>
    <mergeCell ref="AK250:AL250"/>
    <mergeCell ref="AM250:AO250"/>
    <mergeCell ref="AP250:AT250"/>
    <mergeCell ref="AU250:AW250"/>
    <mergeCell ref="AK251:AL251"/>
    <mergeCell ref="AM251:AO251"/>
    <mergeCell ref="AP251:AT251"/>
    <mergeCell ref="AU251:AW251"/>
    <mergeCell ref="AK252:AL252"/>
    <mergeCell ref="AM252:AO252"/>
    <mergeCell ref="AP252:AT252"/>
    <mergeCell ref="AU252:AW252"/>
    <mergeCell ref="AK253:AL253"/>
    <mergeCell ref="AM253:AO253"/>
    <mergeCell ref="AP253:AT253"/>
    <mergeCell ref="AU253:AW253"/>
    <mergeCell ref="AK254:AL254"/>
    <mergeCell ref="AM254:AO254"/>
    <mergeCell ref="AP254:AT254"/>
    <mergeCell ref="AU254:AW254"/>
    <mergeCell ref="AK255:AL255"/>
    <mergeCell ref="AM255:AO255"/>
    <mergeCell ref="AP255:AT255"/>
    <mergeCell ref="AU255:AW255"/>
    <mergeCell ref="AK256:AL256"/>
    <mergeCell ref="AM256:AO256"/>
    <mergeCell ref="AP256:AT256"/>
    <mergeCell ref="AU256:AW256"/>
    <mergeCell ref="AK257:AL257"/>
    <mergeCell ref="AM257:AO257"/>
    <mergeCell ref="AP257:AT257"/>
    <mergeCell ref="AU257:AW257"/>
    <mergeCell ref="AK258:AL258"/>
    <mergeCell ref="AM258:AO258"/>
    <mergeCell ref="AP258:AT258"/>
    <mergeCell ref="AU258:AW258"/>
    <mergeCell ref="AK259:AL259"/>
    <mergeCell ref="AM259:AO259"/>
    <mergeCell ref="AP259:AT259"/>
    <mergeCell ref="AU259:AW259"/>
    <mergeCell ref="AK260:AL260"/>
    <mergeCell ref="AM260:AO260"/>
    <mergeCell ref="AP260:AT260"/>
    <mergeCell ref="AU260:AW260"/>
    <mergeCell ref="AK261:AL261"/>
    <mergeCell ref="AM261:AO261"/>
    <mergeCell ref="AP261:AT261"/>
    <mergeCell ref="AU261:AW261"/>
    <mergeCell ref="AK262:AL262"/>
    <mergeCell ref="AM262:AO262"/>
    <mergeCell ref="AP262:AT262"/>
    <mergeCell ref="AU262:AW262"/>
    <mergeCell ref="AK263:AL263"/>
    <mergeCell ref="AM263:AO263"/>
    <mergeCell ref="AP263:AT263"/>
    <mergeCell ref="AU263:AW263"/>
    <mergeCell ref="AK264:AL264"/>
    <mergeCell ref="AM264:AO264"/>
    <mergeCell ref="AP264:AT264"/>
    <mergeCell ref="AU264:AW264"/>
    <mergeCell ref="AK265:AL265"/>
    <mergeCell ref="AM265:AO265"/>
    <mergeCell ref="AP265:AT265"/>
    <mergeCell ref="AU265:AW265"/>
    <mergeCell ref="AK266:AL266"/>
    <mergeCell ref="AM266:AO266"/>
    <mergeCell ref="AP266:AT266"/>
    <mergeCell ref="AU266:AW266"/>
    <mergeCell ref="AK267:AL267"/>
    <mergeCell ref="AM267:AO267"/>
    <mergeCell ref="AP267:AT267"/>
    <mergeCell ref="AU267:AW267"/>
    <mergeCell ref="AK268:AL268"/>
    <mergeCell ref="AM268:AO268"/>
    <mergeCell ref="AP268:AT268"/>
    <mergeCell ref="AU268:AW268"/>
    <mergeCell ref="AK269:AL269"/>
    <mergeCell ref="AM269:AO269"/>
    <mergeCell ref="AP269:AT269"/>
    <mergeCell ref="AU269:AW269"/>
    <mergeCell ref="AK270:AL270"/>
    <mergeCell ref="AM270:AO270"/>
    <mergeCell ref="AP270:AT270"/>
    <mergeCell ref="AU270:AW270"/>
    <mergeCell ref="AK271:AL271"/>
    <mergeCell ref="AM271:AO271"/>
    <mergeCell ref="AP271:AT271"/>
    <mergeCell ref="AU271:AW271"/>
    <mergeCell ref="AK272:AL272"/>
    <mergeCell ref="AM272:AO272"/>
    <mergeCell ref="AP272:AT272"/>
    <mergeCell ref="AU272:AW272"/>
    <mergeCell ref="AK273:AL273"/>
    <mergeCell ref="AM273:AO273"/>
    <mergeCell ref="AP273:AT273"/>
    <mergeCell ref="AU273:AW273"/>
    <mergeCell ref="AK274:AL274"/>
    <mergeCell ref="AM274:AO274"/>
    <mergeCell ref="AP274:AT274"/>
    <mergeCell ref="AU274:AW274"/>
    <mergeCell ref="AK275:AL275"/>
    <mergeCell ref="AM275:AO275"/>
    <mergeCell ref="AP275:AT275"/>
    <mergeCell ref="AU275:AW275"/>
    <mergeCell ref="AK276:AL276"/>
    <mergeCell ref="AM276:AO276"/>
    <mergeCell ref="AP276:AT276"/>
    <mergeCell ref="AU276:AW276"/>
    <mergeCell ref="AK277:AL277"/>
    <mergeCell ref="AM277:AO277"/>
    <mergeCell ref="AP277:AT277"/>
    <mergeCell ref="AU277:AW277"/>
    <mergeCell ref="AK278:AL278"/>
    <mergeCell ref="AM278:AO278"/>
    <mergeCell ref="AP278:AT278"/>
    <mergeCell ref="AU278:AW278"/>
    <mergeCell ref="AK279:AL279"/>
    <mergeCell ref="AM279:AO279"/>
    <mergeCell ref="AP279:AT279"/>
    <mergeCell ref="AU279:AW279"/>
    <mergeCell ref="AK280:AL280"/>
    <mergeCell ref="AM280:AO280"/>
    <mergeCell ref="AP280:AT280"/>
    <mergeCell ref="AU280:AW280"/>
    <mergeCell ref="AK281:AL281"/>
    <mergeCell ref="AM281:AO281"/>
    <mergeCell ref="AP281:AT281"/>
    <mergeCell ref="AU281:AW281"/>
    <mergeCell ref="AK282:AL282"/>
    <mergeCell ref="AM282:AO282"/>
    <mergeCell ref="AP282:AT282"/>
    <mergeCell ref="AU282:AW282"/>
    <mergeCell ref="AK283:AL283"/>
    <mergeCell ref="AM283:AO283"/>
    <mergeCell ref="AP283:AT283"/>
    <mergeCell ref="AU283:AW283"/>
    <mergeCell ref="AK284:AL284"/>
    <mergeCell ref="AM284:AO284"/>
    <mergeCell ref="AP284:AT284"/>
    <mergeCell ref="AU284:AW284"/>
    <mergeCell ref="AK285:AL285"/>
    <mergeCell ref="AM285:AO285"/>
    <mergeCell ref="AP285:AT285"/>
    <mergeCell ref="AU285:AW285"/>
    <mergeCell ref="AK286:AL286"/>
    <mergeCell ref="AM286:AO286"/>
    <mergeCell ref="AP286:AT286"/>
    <mergeCell ref="AU286:AW286"/>
    <mergeCell ref="AK287:AL287"/>
    <mergeCell ref="AM287:AO287"/>
    <mergeCell ref="AP287:AT287"/>
    <mergeCell ref="AU287:AW287"/>
    <mergeCell ref="AK288:AL288"/>
    <mergeCell ref="AM288:AO288"/>
    <mergeCell ref="AP288:AT288"/>
    <mergeCell ref="AU288:AW288"/>
    <mergeCell ref="AK289:AL289"/>
    <mergeCell ref="AM289:AO289"/>
    <mergeCell ref="AP289:AT289"/>
    <mergeCell ref="AU289:AW289"/>
    <mergeCell ref="AK290:AL290"/>
    <mergeCell ref="AM290:AO290"/>
    <mergeCell ref="AP290:AT290"/>
    <mergeCell ref="AU290:AW290"/>
    <mergeCell ref="AK291:AL291"/>
    <mergeCell ref="AM291:AO291"/>
    <mergeCell ref="AP291:AT291"/>
    <mergeCell ref="AU291:AW291"/>
    <mergeCell ref="AK292:AL292"/>
    <mergeCell ref="AM292:AO292"/>
    <mergeCell ref="AP292:AT292"/>
    <mergeCell ref="AU292:AW292"/>
    <mergeCell ref="AK293:AL293"/>
    <mergeCell ref="AM293:AO293"/>
    <mergeCell ref="AP293:AT293"/>
    <mergeCell ref="AU293:AW293"/>
    <mergeCell ref="AK294:AL294"/>
    <mergeCell ref="AM294:AO294"/>
    <mergeCell ref="AP294:AT294"/>
    <mergeCell ref="AU294:AW294"/>
    <mergeCell ref="AK295:AL295"/>
    <mergeCell ref="AM295:AO295"/>
    <mergeCell ref="AP295:AT295"/>
    <mergeCell ref="AU295:AW295"/>
    <mergeCell ref="AK296:AL296"/>
    <mergeCell ref="AM296:AO296"/>
    <mergeCell ref="AP296:AT296"/>
    <mergeCell ref="AU296:AW296"/>
    <mergeCell ref="AK297:AL297"/>
    <mergeCell ref="AM297:AO297"/>
    <mergeCell ref="AP297:AT297"/>
    <mergeCell ref="AU297:AW297"/>
    <mergeCell ref="AK298:AL298"/>
    <mergeCell ref="AM298:AO298"/>
    <mergeCell ref="AP298:AT298"/>
    <mergeCell ref="AU298:AW298"/>
    <mergeCell ref="AK299:AL299"/>
    <mergeCell ref="AM299:AO299"/>
    <mergeCell ref="AP299:AT299"/>
    <mergeCell ref="AU299:AW299"/>
    <mergeCell ref="AK300:AL300"/>
    <mergeCell ref="AM300:AO300"/>
    <mergeCell ref="AP300:AT300"/>
    <mergeCell ref="AU300:AW300"/>
    <mergeCell ref="AK301:AL301"/>
    <mergeCell ref="AM301:AO301"/>
    <mergeCell ref="AP301:AT301"/>
    <mergeCell ref="AU301:AW301"/>
    <mergeCell ref="AK302:AL302"/>
    <mergeCell ref="AM302:AO302"/>
    <mergeCell ref="AP302:AT302"/>
    <mergeCell ref="AU302:AW302"/>
    <mergeCell ref="AK303:AL303"/>
    <mergeCell ref="AM303:AO303"/>
    <mergeCell ref="AP303:AT303"/>
    <mergeCell ref="AU303:AW303"/>
    <mergeCell ref="AK304:AL304"/>
    <mergeCell ref="AM304:AO304"/>
    <mergeCell ref="AP304:AT304"/>
    <mergeCell ref="AU304:AW304"/>
    <mergeCell ref="AK305:AL305"/>
    <mergeCell ref="AM305:AO305"/>
    <mergeCell ref="AP305:AT305"/>
    <mergeCell ref="AU305:AW305"/>
    <mergeCell ref="AK306:AL306"/>
    <mergeCell ref="AM306:AO306"/>
    <mergeCell ref="AP306:AT306"/>
    <mergeCell ref="AU306:AW306"/>
    <mergeCell ref="AK307:AL307"/>
    <mergeCell ref="AM307:AO307"/>
    <mergeCell ref="AP307:AT307"/>
    <mergeCell ref="AU307:AW307"/>
    <mergeCell ref="AK308:AL308"/>
    <mergeCell ref="AM308:AO308"/>
    <mergeCell ref="AP308:AT308"/>
    <mergeCell ref="AU308:AW308"/>
    <mergeCell ref="AK309:AL309"/>
    <mergeCell ref="AM309:AO309"/>
    <mergeCell ref="AP309:AT309"/>
    <mergeCell ref="AU309:AW309"/>
    <mergeCell ref="AK310:AL310"/>
    <mergeCell ref="AM310:AO310"/>
    <mergeCell ref="AP310:AT310"/>
    <mergeCell ref="AU310:AW310"/>
    <mergeCell ref="AK311:AL311"/>
    <mergeCell ref="AM311:AO311"/>
    <mergeCell ref="AP311:AT311"/>
    <mergeCell ref="AU311:AW311"/>
    <mergeCell ref="AK312:AL312"/>
    <mergeCell ref="AM312:AO312"/>
    <mergeCell ref="AP312:AT312"/>
    <mergeCell ref="AU312:AW312"/>
    <mergeCell ref="AK313:AL313"/>
    <mergeCell ref="AM313:AO313"/>
    <mergeCell ref="AP313:AT313"/>
    <mergeCell ref="AU313:AW313"/>
    <mergeCell ref="AK314:AL314"/>
    <mergeCell ref="AM314:AO314"/>
    <mergeCell ref="AP314:AT314"/>
    <mergeCell ref="AU314:AW314"/>
    <mergeCell ref="AK315:AL315"/>
    <mergeCell ref="AM315:AO315"/>
    <mergeCell ref="AP315:AT315"/>
    <mergeCell ref="AU315:AW315"/>
    <mergeCell ref="AK316:AL316"/>
    <mergeCell ref="AM316:AO316"/>
    <mergeCell ref="AP316:AT316"/>
    <mergeCell ref="AU316:AW316"/>
    <mergeCell ref="AK317:AL317"/>
    <mergeCell ref="AM317:AO317"/>
    <mergeCell ref="AP317:AT317"/>
    <mergeCell ref="AU317:AW317"/>
    <mergeCell ref="AK318:AL318"/>
    <mergeCell ref="AM318:AO318"/>
    <mergeCell ref="AP318:AT318"/>
    <mergeCell ref="AU318:AW318"/>
    <mergeCell ref="AK319:AL319"/>
    <mergeCell ref="AM319:AO319"/>
    <mergeCell ref="AP319:AT319"/>
    <mergeCell ref="AU319:AW319"/>
    <mergeCell ref="AK320:AL320"/>
    <mergeCell ref="AM320:AO320"/>
    <mergeCell ref="AP320:AT320"/>
    <mergeCell ref="AU320:AW320"/>
    <mergeCell ref="AK321:AL321"/>
    <mergeCell ref="AM321:AO321"/>
    <mergeCell ref="AP321:AT321"/>
    <mergeCell ref="AU321:AW321"/>
    <mergeCell ref="AK322:AL322"/>
    <mergeCell ref="AM322:AO322"/>
    <mergeCell ref="AP322:AT322"/>
    <mergeCell ref="AU322:AW322"/>
    <mergeCell ref="AK323:AL323"/>
    <mergeCell ref="AM323:AO323"/>
    <mergeCell ref="AP323:AT323"/>
    <mergeCell ref="AU323:AW323"/>
    <mergeCell ref="AK324:AL324"/>
    <mergeCell ref="AM324:AO324"/>
    <mergeCell ref="AP324:AT324"/>
    <mergeCell ref="AU324:AW324"/>
    <mergeCell ref="AK325:AL325"/>
    <mergeCell ref="AM325:AO325"/>
    <mergeCell ref="AP325:AT325"/>
    <mergeCell ref="AU325:AW325"/>
    <mergeCell ref="AK326:AL326"/>
    <mergeCell ref="AM326:AO326"/>
    <mergeCell ref="AP326:AT326"/>
    <mergeCell ref="AU326:AW326"/>
    <mergeCell ref="AK327:AL327"/>
    <mergeCell ref="AM327:AO327"/>
    <mergeCell ref="AP327:AT327"/>
    <mergeCell ref="AU327:AW327"/>
    <mergeCell ref="AK328:AL328"/>
    <mergeCell ref="AM328:AO328"/>
    <mergeCell ref="AP328:AT328"/>
    <mergeCell ref="AU328:AW328"/>
    <mergeCell ref="AK329:AL329"/>
    <mergeCell ref="AM329:AO329"/>
    <mergeCell ref="AP329:AT329"/>
    <mergeCell ref="AU329:AW329"/>
    <mergeCell ref="AK330:AL330"/>
    <mergeCell ref="AM330:AO330"/>
    <mergeCell ref="AP330:AT330"/>
    <mergeCell ref="AU330:AW330"/>
    <mergeCell ref="AK331:AL331"/>
    <mergeCell ref="AM331:AO331"/>
    <mergeCell ref="AP331:AT331"/>
    <mergeCell ref="AU331:AW331"/>
    <mergeCell ref="AK332:AL332"/>
    <mergeCell ref="AM332:AO332"/>
    <mergeCell ref="AP332:AT332"/>
    <mergeCell ref="AU332:AW332"/>
    <mergeCell ref="AK333:AL333"/>
    <mergeCell ref="AM333:AO333"/>
    <mergeCell ref="AP333:AT333"/>
    <mergeCell ref="AU333:AW333"/>
    <mergeCell ref="AK334:AL334"/>
    <mergeCell ref="AM334:AO334"/>
    <mergeCell ref="AP334:AT334"/>
    <mergeCell ref="AU334:AW334"/>
    <mergeCell ref="AK335:AL335"/>
    <mergeCell ref="AM335:AO335"/>
    <mergeCell ref="AP335:AT335"/>
    <mergeCell ref="AU335:AW335"/>
    <mergeCell ref="AK336:AL336"/>
    <mergeCell ref="AM336:AO336"/>
    <mergeCell ref="AP336:AT336"/>
    <mergeCell ref="AU336:AW336"/>
    <mergeCell ref="AK337:AL337"/>
    <mergeCell ref="AM337:AO337"/>
    <mergeCell ref="AP337:AT337"/>
    <mergeCell ref="AU337:AW337"/>
    <mergeCell ref="AK338:AL338"/>
    <mergeCell ref="AM338:AO338"/>
    <mergeCell ref="AP338:AT338"/>
    <mergeCell ref="AU338:AW338"/>
    <mergeCell ref="AK339:AL339"/>
    <mergeCell ref="AM339:AO339"/>
    <mergeCell ref="AP339:AT339"/>
    <mergeCell ref="AU339:AW339"/>
    <mergeCell ref="AK340:AL340"/>
    <mergeCell ref="AM340:AO340"/>
    <mergeCell ref="AP340:AT340"/>
    <mergeCell ref="AU340:AW340"/>
    <mergeCell ref="AK341:AL341"/>
    <mergeCell ref="AM341:AO341"/>
    <mergeCell ref="AP341:AT341"/>
    <mergeCell ref="AU341:AW341"/>
    <mergeCell ref="AK342:AL342"/>
    <mergeCell ref="AM342:AO342"/>
    <mergeCell ref="AP342:AT342"/>
    <mergeCell ref="AU342:AW342"/>
    <mergeCell ref="AK343:AL343"/>
    <mergeCell ref="AM343:AO343"/>
    <mergeCell ref="AP343:AT343"/>
    <mergeCell ref="AU343:AW343"/>
    <mergeCell ref="AK344:AL344"/>
    <mergeCell ref="AM344:AO344"/>
    <mergeCell ref="AP344:AT344"/>
    <mergeCell ref="AU344:AW344"/>
    <mergeCell ref="AK345:AL345"/>
    <mergeCell ref="AM345:AO345"/>
    <mergeCell ref="AP345:AT345"/>
    <mergeCell ref="AU345:AW345"/>
    <mergeCell ref="AK346:AL346"/>
    <mergeCell ref="AM346:AO346"/>
    <mergeCell ref="AP346:AT346"/>
    <mergeCell ref="AU346:AW346"/>
    <mergeCell ref="AK347:AL347"/>
    <mergeCell ref="AM347:AO347"/>
    <mergeCell ref="AP347:AT347"/>
    <mergeCell ref="AU347:AW347"/>
    <mergeCell ref="AK348:AL348"/>
    <mergeCell ref="AM348:AO348"/>
    <mergeCell ref="AP348:AT348"/>
    <mergeCell ref="AU348:AW348"/>
    <mergeCell ref="AK349:AL349"/>
    <mergeCell ref="AM349:AO349"/>
    <mergeCell ref="AP349:AT349"/>
    <mergeCell ref="AU349:AW349"/>
    <mergeCell ref="AK350:AL350"/>
    <mergeCell ref="AM350:AO350"/>
    <mergeCell ref="AP350:AT350"/>
    <mergeCell ref="AU350:AW350"/>
    <mergeCell ref="AK351:AL351"/>
    <mergeCell ref="AM351:AO351"/>
    <mergeCell ref="AP351:AT351"/>
    <mergeCell ref="AU351:AW351"/>
    <mergeCell ref="AK352:AL352"/>
    <mergeCell ref="AM352:AO352"/>
    <mergeCell ref="AP352:AT352"/>
    <mergeCell ref="AU352:AW352"/>
    <mergeCell ref="AK353:AL353"/>
    <mergeCell ref="AM353:AO353"/>
    <mergeCell ref="AP353:AT353"/>
    <mergeCell ref="AU353:AW353"/>
    <mergeCell ref="AK354:AL354"/>
    <mergeCell ref="AM354:AO354"/>
    <mergeCell ref="AP354:AT354"/>
    <mergeCell ref="AU354:AW354"/>
    <mergeCell ref="AK355:AL355"/>
    <mergeCell ref="AM355:AO355"/>
    <mergeCell ref="AP355:AT355"/>
    <mergeCell ref="AU355:AW355"/>
    <mergeCell ref="AK356:AL356"/>
    <mergeCell ref="AM356:AO356"/>
    <mergeCell ref="AP356:AT356"/>
    <mergeCell ref="AU356:AW356"/>
    <mergeCell ref="AK357:AL357"/>
    <mergeCell ref="AM357:AO357"/>
    <mergeCell ref="AP357:AT357"/>
    <mergeCell ref="AU357:AW357"/>
    <mergeCell ref="AK358:AL358"/>
    <mergeCell ref="AM358:AO358"/>
    <mergeCell ref="AP358:AT358"/>
    <mergeCell ref="AU358:AW358"/>
    <mergeCell ref="AK359:AL359"/>
    <mergeCell ref="AM359:AO359"/>
    <mergeCell ref="AP359:AT359"/>
    <mergeCell ref="AU359:AW359"/>
    <mergeCell ref="AK360:AL360"/>
    <mergeCell ref="AM360:AO360"/>
    <mergeCell ref="AP360:AT360"/>
    <mergeCell ref="AU360:AW360"/>
    <mergeCell ref="AK361:AL361"/>
    <mergeCell ref="AM361:AO361"/>
    <mergeCell ref="AP361:AT361"/>
    <mergeCell ref="AU361:AW361"/>
    <mergeCell ref="AK362:AL362"/>
    <mergeCell ref="AM362:AO362"/>
    <mergeCell ref="AP362:AT362"/>
    <mergeCell ref="AU362:AW362"/>
    <mergeCell ref="AK363:AL363"/>
    <mergeCell ref="AM363:AO363"/>
    <mergeCell ref="AP363:AT363"/>
    <mergeCell ref="AU363:AW363"/>
    <mergeCell ref="AK364:AL364"/>
    <mergeCell ref="AM364:AO364"/>
    <mergeCell ref="AP364:AT364"/>
    <mergeCell ref="AU364:AW364"/>
    <mergeCell ref="AK365:AL365"/>
    <mergeCell ref="AM365:AO365"/>
    <mergeCell ref="AP365:AT365"/>
    <mergeCell ref="AU365:AW365"/>
    <mergeCell ref="AK366:AL366"/>
    <mergeCell ref="AM366:AO366"/>
    <mergeCell ref="AP366:AT366"/>
    <mergeCell ref="AU366:AW366"/>
    <mergeCell ref="AK367:AL367"/>
    <mergeCell ref="AM367:AO367"/>
    <mergeCell ref="AP367:AT367"/>
    <mergeCell ref="AU367:AW367"/>
    <mergeCell ref="AK368:AL368"/>
    <mergeCell ref="AM368:AO368"/>
    <mergeCell ref="AP368:AT368"/>
    <mergeCell ref="AU368:AW368"/>
    <mergeCell ref="AK369:AL369"/>
    <mergeCell ref="AM369:AO369"/>
    <mergeCell ref="AP369:AT369"/>
    <mergeCell ref="AU369:AW369"/>
    <mergeCell ref="AK370:AL370"/>
    <mergeCell ref="AM370:AO370"/>
    <mergeCell ref="AP370:AT370"/>
    <mergeCell ref="AU370:AW370"/>
    <mergeCell ref="AK371:AL371"/>
    <mergeCell ref="AM371:AO371"/>
    <mergeCell ref="AP371:AT371"/>
    <mergeCell ref="AU371:AW371"/>
    <mergeCell ref="AK372:AL372"/>
    <mergeCell ref="AM372:AO372"/>
    <mergeCell ref="AP372:AT372"/>
    <mergeCell ref="AU372:AW372"/>
    <mergeCell ref="AK373:AL373"/>
    <mergeCell ref="AM373:AO373"/>
    <mergeCell ref="AP373:AT373"/>
    <mergeCell ref="AU373:AW373"/>
    <mergeCell ref="AK374:AL374"/>
    <mergeCell ref="AM374:AO374"/>
    <mergeCell ref="AP374:AT374"/>
    <mergeCell ref="AU374:AW374"/>
    <mergeCell ref="AK375:AL375"/>
    <mergeCell ref="AM375:AO375"/>
    <mergeCell ref="AP375:AT375"/>
    <mergeCell ref="AU375:AW375"/>
    <mergeCell ref="AK376:AL376"/>
    <mergeCell ref="AM376:AO376"/>
    <mergeCell ref="AP376:AT376"/>
    <mergeCell ref="AU376:AW376"/>
    <mergeCell ref="AK377:AL377"/>
    <mergeCell ref="AM377:AO377"/>
    <mergeCell ref="AP377:AT377"/>
    <mergeCell ref="AU377:AW377"/>
    <mergeCell ref="AK378:AL378"/>
    <mergeCell ref="AM378:AO378"/>
    <mergeCell ref="AP378:AT378"/>
    <mergeCell ref="AU378:AW378"/>
    <mergeCell ref="AK379:AL379"/>
    <mergeCell ref="AM379:AO379"/>
    <mergeCell ref="AP379:AT379"/>
    <mergeCell ref="AU379:AW379"/>
    <mergeCell ref="AK380:AL380"/>
    <mergeCell ref="AM380:AO380"/>
    <mergeCell ref="AP380:AT380"/>
    <mergeCell ref="AU380:AW380"/>
    <mergeCell ref="AK381:AL381"/>
    <mergeCell ref="AM381:AO381"/>
    <mergeCell ref="AP381:AT381"/>
    <mergeCell ref="AU381:AW381"/>
    <mergeCell ref="AK382:AL382"/>
    <mergeCell ref="AM382:AO382"/>
    <mergeCell ref="AP382:AT382"/>
    <mergeCell ref="AU382:AW382"/>
    <mergeCell ref="AK383:AL383"/>
    <mergeCell ref="AM383:AO383"/>
    <mergeCell ref="AP383:AT383"/>
    <mergeCell ref="AU383:AW383"/>
    <mergeCell ref="AK384:AL384"/>
    <mergeCell ref="AM384:AO384"/>
    <mergeCell ref="AP384:AT384"/>
    <mergeCell ref="AU384:AW384"/>
    <mergeCell ref="AK385:AL385"/>
    <mergeCell ref="AM385:AO385"/>
    <mergeCell ref="AP385:AT385"/>
    <mergeCell ref="AU385:AW385"/>
    <mergeCell ref="AK386:AL386"/>
    <mergeCell ref="AM386:AO386"/>
    <mergeCell ref="AP386:AT386"/>
    <mergeCell ref="AU386:AW386"/>
    <mergeCell ref="AK387:AL387"/>
    <mergeCell ref="AM387:AO387"/>
    <mergeCell ref="AP387:AT387"/>
    <mergeCell ref="AU387:AW387"/>
    <mergeCell ref="AK388:AL388"/>
    <mergeCell ref="AM388:AO388"/>
    <mergeCell ref="AP388:AT388"/>
    <mergeCell ref="AU388:AW388"/>
    <mergeCell ref="AK389:AL389"/>
    <mergeCell ref="AM389:AO389"/>
    <mergeCell ref="AP389:AT389"/>
    <mergeCell ref="AU389:AW389"/>
    <mergeCell ref="AK390:AL390"/>
    <mergeCell ref="AM390:AO390"/>
    <mergeCell ref="AP390:AT390"/>
    <mergeCell ref="AU390:AW390"/>
    <mergeCell ref="AK391:AL391"/>
    <mergeCell ref="AM391:AO391"/>
    <mergeCell ref="AP391:AT391"/>
    <mergeCell ref="AU391:AW391"/>
    <mergeCell ref="AK392:AL392"/>
    <mergeCell ref="AM392:AO392"/>
    <mergeCell ref="AP392:AT392"/>
    <mergeCell ref="AU392:AW392"/>
    <mergeCell ref="AK393:AL393"/>
    <mergeCell ref="AM393:AO393"/>
    <mergeCell ref="AP393:AT393"/>
    <mergeCell ref="AU393:AW393"/>
    <mergeCell ref="AK394:AL394"/>
    <mergeCell ref="AM394:AO394"/>
    <mergeCell ref="AP394:AT394"/>
    <mergeCell ref="AU394:AW394"/>
    <mergeCell ref="AK395:AL395"/>
    <mergeCell ref="AM395:AO395"/>
    <mergeCell ref="AP395:AT395"/>
    <mergeCell ref="AU395:AW395"/>
    <mergeCell ref="AK396:AL396"/>
    <mergeCell ref="AM396:AO396"/>
    <mergeCell ref="AP396:AT396"/>
    <mergeCell ref="AU396:AW396"/>
    <mergeCell ref="AK397:AL397"/>
    <mergeCell ref="AM397:AO397"/>
    <mergeCell ref="AP397:AT397"/>
    <mergeCell ref="AU397:AW397"/>
    <mergeCell ref="AK398:AL398"/>
    <mergeCell ref="AM398:AO398"/>
    <mergeCell ref="AP398:AT398"/>
    <mergeCell ref="AU398:AW398"/>
    <mergeCell ref="AK399:AL399"/>
    <mergeCell ref="AM399:AO399"/>
    <mergeCell ref="AP399:AT399"/>
    <mergeCell ref="AU399:AW399"/>
    <mergeCell ref="AK400:AL400"/>
    <mergeCell ref="AM400:AO400"/>
    <mergeCell ref="AP400:AT400"/>
    <mergeCell ref="AU400:AW400"/>
    <mergeCell ref="AK401:AL401"/>
    <mergeCell ref="AM401:AO401"/>
    <mergeCell ref="AP401:AT401"/>
    <mergeCell ref="AU401:AW401"/>
    <mergeCell ref="AK402:AL402"/>
    <mergeCell ref="AM402:AO402"/>
    <mergeCell ref="AP402:AT402"/>
    <mergeCell ref="AU402:AW402"/>
    <mergeCell ref="AK403:AL403"/>
    <mergeCell ref="AM403:AO403"/>
    <mergeCell ref="AP403:AT403"/>
    <mergeCell ref="AU403:AW403"/>
    <mergeCell ref="AK404:AL404"/>
    <mergeCell ref="AM404:AO404"/>
    <mergeCell ref="AP404:AT404"/>
    <mergeCell ref="AU404:AW404"/>
    <mergeCell ref="AK405:AL405"/>
    <mergeCell ref="AM405:AO405"/>
    <mergeCell ref="AP405:AT405"/>
    <mergeCell ref="AU405:AW405"/>
    <mergeCell ref="AK406:AL406"/>
    <mergeCell ref="AM406:AO406"/>
    <mergeCell ref="AP406:AT406"/>
    <mergeCell ref="AU406:AW406"/>
    <mergeCell ref="AK407:AL407"/>
    <mergeCell ref="AM407:AO407"/>
    <mergeCell ref="AP407:AT407"/>
    <mergeCell ref="AU407:AW407"/>
    <mergeCell ref="AK408:AL408"/>
    <mergeCell ref="AM408:AO408"/>
    <mergeCell ref="AP408:AT408"/>
    <mergeCell ref="AU408:AW408"/>
    <mergeCell ref="AK409:AL409"/>
    <mergeCell ref="AM409:AO409"/>
    <mergeCell ref="AP409:AT409"/>
    <mergeCell ref="AU409:AW409"/>
    <mergeCell ref="AK410:AL410"/>
    <mergeCell ref="AM410:AO410"/>
    <mergeCell ref="AP410:AT410"/>
    <mergeCell ref="AU410:AW410"/>
    <mergeCell ref="AK411:AL411"/>
    <mergeCell ref="AM411:AO411"/>
    <mergeCell ref="AP411:AT411"/>
    <mergeCell ref="AU411:AW411"/>
    <mergeCell ref="AK412:AL412"/>
    <mergeCell ref="AM412:AO412"/>
    <mergeCell ref="AP412:AT412"/>
    <mergeCell ref="AU412:AW412"/>
    <mergeCell ref="AK413:AL413"/>
    <mergeCell ref="AM413:AO413"/>
    <mergeCell ref="AP413:AT413"/>
    <mergeCell ref="AU413:AW413"/>
    <mergeCell ref="AK414:AL414"/>
    <mergeCell ref="AM414:AO414"/>
    <mergeCell ref="AP414:AT414"/>
    <mergeCell ref="AU414:AW414"/>
    <mergeCell ref="AK415:AL415"/>
    <mergeCell ref="AM415:AO415"/>
    <mergeCell ref="AP415:AT415"/>
    <mergeCell ref="AU415:AW415"/>
    <mergeCell ref="AK416:AL416"/>
    <mergeCell ref="AM416:AO416"/>
    <mergeCell ref="AP416:AT416"/>
    <mergeCell ref="AU416:AW416"/>
    <mergeCell ref="AK417:AL417"/>
    <mergeCell ref="AM417:AO417"/>
    <mergeCell ref="AP417:AT417"/>
    <mergeCell ref="AU417:AW417"/>
    <mergeCell ref="AK418:AL418"/>
    <mergeCell ref="AM418:AO418"/>
    <mergeCell ref="AP418:AT418"/>
    <mergeCell ref="AU418:AW418"/>
    <mergeCell ref="AK419:AL419"/>
    <mergeCell ref="AM419:AO419"/>
    <mergeCell ref="AP419:AT419"/>
    <mergeCell ref="AU419:AW419"/>
    <mergeCell ref="AK420:AL420"/>
    <mergeCell ref="AM420:AO420"/>
    <mergeCell ref="AP420:AT420"/>
    <mergeCell ref="AU420:AW420"/>
    <mergeCell ref="AK421:AL421"/>
    <mergeCell ref="AM421:AO421"/>
    <mergeCell ref="AP421:AT421"/>
    <mergeCell ref="AU421:AW421"/>
    <mergeCell ref="AK422:AL422"/>
    <mergeCell ref="AM422:AO422"/>
    <mergeCell ref="AP422:AT422"/>
    <mergeCell ref="AU422:AW422"/>
    <mergeCell ref="AK423:AL423"/>
    <mergeCell ref="AM423:AO423"/>
    <mergeCell ref="AP423:AT423"/>
    <mergeCell ref="AU423:AW423"/>
    <mergeCell ref="AK424:AL424"/>
    <mergeCell ref="AM424:AO424"/>
    <mergeCell ref="AP424:AT424"/>
    <mergeCell ref="AU424:AW424"/>
    <mergeCell ref="AK425:AL425"/>
    <mergeCell ref="AM425:AO425"/>
    <mergeCell ref="AP425:AT425"/>
    <mergeCell ref="AU425:AW425"/>
    <mergeCell ref="AK426:AL426"/>
    <mergeCell ref="AM426:AO426"/>
    <mergeCell ref="AP426:AT426"/>
    <mergeCell ref="AU426:AW426"/>
    <mergeCell ref="AK427:AL427"/>
    <mergeCell ref="AM427:AO427"/>
    <mergeCell ref="AP427:AT427"/>
    <mergeCell ref="AU427:AW427"/>
    <mergeCell ref="AK428:AL428"/>
    <mergeCell ref="AM428:AO428"/>
    <mergeCell ref="AP428:AT428"/>
    <mergeCell ref="AU428:AW428"/>
    <mergeCell ref="AK429:AL429"/>
    <mergeCell ref="AM429:AO429"/>
    <mergeCell ref="AP429:AT429"/>
    <mergeCell ref="AU429:AW429"/>
    <mergeCell ref="AK430:AL430"/>
    <mergeCell ref="AM430:AO430"/>
    <mergeCell ref="AP430:AT430"/>
    <mergeCell ref="AU430:AW430"/>
    <mergeCell ref="AK431:AL431"/>
    <mergeCell ref="AM431:AO431"/>
    <mergeCell ref="AP431:AT431"/>
    <mergeCell ref="AU431:AW431"/>
    <mergeCell ref="AK432:AL432"/>
    <mergeCell ref="AM432:AO432"/>
    <mergeCell ref="AP432:AT432"/>
    <mergeCell ref="AU432:AW432"/>
    <mergeCell ref="AK433:AL433"/>
    <mergeCell ref="AM433:AO433"/>
    <mergeCell ref="AP433:AT433"/>
    <mergeCell ref="AU433:AW433"/>
    <mergeCell ref="AK434:AL434"/>
    <mergeCell ref="AM434:AO434"/>
    <mergeCell ref="AP434:AT434"/>
    <mergeCell ref="AU434:AW434"/>
    <mergeCell ref="AK435:AL435"/>
    <mergeCell ref="AM435:AO435"/>
    <mergeCell ref="AP435:AT435"/>
    <mergeCell ref="AU435:AW435"/>
    <mergeCell ref="AK436:AL436"/>
    <mergeCell ref="AM436:AO436"/>
    <mergeCell ref="AP436:AT436"/>
    <mergeCell ref="AU436:AW436"/>
    <mergeCell ref="AK437:AL437"/>
    <mergeCell ref="AM437:AO437"/>
    <mergeCell ref="AP437:AT437"/>
    <mergeCell ref="AU437:AW437"/>
    <mergeCell ref="AK438:AL438"/>
    <mergeCell ref="AM438:AO438"/>
    <mergeCell ref="AP438:AT438"/>
    <mergeCell ref="AU438:AW438"/>
    <mergeCell ref="AK439:AL439"/>
    <mergeCell ref="AM439:AO439"/>
    <mergeCell ref="AP439:AT439"/>
    <mergeCell ref="AU439:AW439"/>
    <mergeCell ref="AK440:AL440"/>
    <mergeCell ref="AM440:AO440"/>
    <mergeCell ref="AP440:AT440"/>
    <mergeCell ref="AU440:AW440"/>
    <mergeCell ref="AK441:AL441"/>
    <mergeCell ref="AM441:AO441"/>
    <mergeCell ref="AP441:AT441"/>
    <mergeCell ref="AU441:AW441"/>
    <mergeCell ref="AK442:AL442"/>
    <mergeCell ref="AM442:AO442"/>
    <mergeCell ref="AP442:AT442"/>
    <mergeCell ref="AU442:AW442"/>
    <mergeCell ref="AK443:AL443"/>
    <mergeCell ref="AM443:AO443"/>
    <mergeCell ref="AP443:AT443"/>
    <mergeCell ref="AU443:AW443"/>
    <mergeCell ref="AK444:AL444"/>
    <mergeCell ref="AM444:AO444"/>
    <mergeCell ref="AP444:AT444"/>
    <mergeCell ref="AU444:AW444"/>
    <mergeCell ref="AK445:AL445"/>
    <mergeCell ref="AM445:AO445"/>
    <mergeCell ref="AP445:AT445"/>
    <mergeCell ref="AU445:AW445"/>
    <mergeCell ref="AK446:AL446"/>
    <mergeCell ref="AM446:AO446"/>
    <mergeCell ref="AP446:AT446"/>
    <mergeCell ref="AU446:AW446"/>
    <mergeCell ref="AK447:AL447"/>
    <mergeCell ref="AM447:AO447"/>
    <mergeCell ref="AP447:AT447"/>
    <mergeCell ref="AU447:AW447"/>
    <mergeCell ref="AK448:AL448"/>
    <mergeCell ref="AM448:AO448"/>
    <mergeCell ref="AP448:AT448"/>
    <mergeCell ref="AU448:AW448"/>
    <mergeCell ref="AK449:AL449"/>
    <mergeCell ref="AM449:AO449"/>
    <mergeCell ref="AP449:AT449"/>
    <mergeCell ref="AU449:AW449"/>
    <mergeCell ref="AK450:AL450"/>
    <mergeCell ref="AM450:AO450"/>
    <mergeCell ref="AP450:AT450"/>
    <mergeCell ref="AU450:AW450"/>
    <mergeCell ref="AK451:AL451"/>
    <mergeCell ref="AM451:AO451"/>
    <mergeCell ref="AP451:AT451"/>
    <mergeCell ref="AU451:AW451"/>
    <mergeCell ref="AK452:AL452"/>
    <mergeCell ref="AM452:AO452"/>
    <mergeCell ref="AP452:AT452"/>
    <mergeCell ref="AU452:AW452"/>
    <mergeCell ref="AK453:AL453"/>
    <mergeCell ref="AM453:AO453"/>
    <mergeCell ref="AP453:AT453"/>
    <mergeCell ref="AU453:AW453"/>
    <mergeCell ref="AK454:AL454"/>
    <mergeCell ref="AM454:AO454"/>
    <mergeCell ref="AP454:AT454"/>
    <mergeCell ref="AU454:AW454"/>
    <mergeCell ref="AK455:AL455"/>
    <mergeCell ref="AM455:AO455"/>
    <mergeCell ref="AP455:AT455"/>
    <mergeCell ref="AU455:AW455"/>
    <mergeCell ref="AK456:AL456"/>
    <mergeCell ref="AM456:AO456"/>
    <mergeCell ref="AP456:AT456"/>
    <mergeCell ref="AU456:AW456"/>
    <mergeCell ref="AK457:AL457"/>
    <mergeCell ref="AM457:AO457"/>
    <mergeCell ref="AP457:AT457"/>
    <mergeCell ref="AU457:AW457"/>
    <mergeCell ref="AK458:AL458"/>
    <mergeCell ref="AM458:AO458"/>
    <mergeCell ref="AP458:AT458"/>
    <mergeCell ref="AU458:AW458"/>
    <mergeCell ref="AK459:AL459"/>
    <mergeCell ref="AM459:AO459"/>
    <mergeCell ref="AP459:AT459"/>
    <mergeCell ref="AU459:AW459"/>
    <mergeCell ref="AK460:AL460"/>
    <mergeCell ref="AM460:AO460"/>
    <mergeCell ref="AP460:AT460"/>
    <mergeCell ref="AU460:AW460"/>
    <mergeCell ref="AK461:AL461"/>
    <mergeCell ref="AM461:AO461"/>
    <mergeCell ref="AP461:AT461"/>
    <mergeCell ref="AU461:AW461"/>
    <mergeCell ref="AK462:AL462"/>
    <mergeCell ref="AM462:AO462"/>
    <mergeCell ref="AP462:AT462"/>
    <mergeCell ref="AU462:AW462"/>
    <mergeCell ref="AK463:AL463"/>
    <mergeCell ref="AM463:AO463"/>
    <mergeCell ref="AP463:AT463"/>
    <mergeCell ref="AU463:AW463"/>
    <mergeCell ref="AK464:AL464"/>
    <mergeCell ref="AM464:AO464"/>
    <mergeCell ref="AP464:AT464"/>
    <mergeCell ref="AU464:AW464"/>
    <mergeCell ref="AK465:AL465"/>
    <mergeCell ref="AM465:AO465"/>
    <mergeCell ref="AP465:AT465"/>
    <mergeCell ref="AU465:AW465"/>
    <mergeCell ref="AK466:AL466"/>
    <mergeCell ref="AM466:AO466"/>
    <mergeCell ref="AP466:AT466"/>
    <mergeCell ref="AU466:AW466"/>
    <mergeCell ref="AK467:AL467"/>
    <mergeCell ref="AM467:AO467"/>
    <mergeCell ref="AP467:AT467"/>
    <mergeCell ref="AU467:AW467"/>
    <mergeCell ref="AK468:AL468"/>
    <mergeCell ref="AM468:AO468"/>
    <mergeCell ref="AP468:AT468"/>
    <mergeCell ref="AU468:AW468"/>
    <mergeCell ref="AK469:AL469"/>
    <mergeCell ref="AM469:AO469"/>
    <mergeCell ref="AP469:AT469"/>
    <mergeCell ref="AU469:AW469"/>
    <mergeCell ref="AK470:AL470"/>
    <mergeCell ref="AM470:AO470"/>
    <mergeCell ref="AP470:AT470"/>
    <mergeCell ref="AU470:AW470"/>
    <mergeCell ref="AK471:AL471"/>
    <mergeCell ref="AM471:AO471"/>
    <mergeCell ref="AP471:AT471"/>
    <mergeCell ref="AU471:AW471"/>
    <mergeCell ref="AK472:AL472"/>
    <mergeCell ref="AM472:AO472"/>
    <mergeCell ref="AP472:AT472"/>
    <mergeCell ref="AU472:AW472"/>
    <mergeCell ref="AK473:AL473"/>
    <mergeCell ref="AM473:AO473"/>
    <mergeCell ref="AP473:AT473"/>
    <mergeCell ref="AU473:AW473"/>
    <mergeCell ref="AK474:AL474"/>
    <mergeCell ref="AM474:AO474"/>
    <mergeCell ref="AP474:AT474"/>
    <mergeCell ref="AU474:AW474"/>
    <mergeCell ref="AK475:AL475"/>
    <mergeCell ref="AM475:AO475"/>
    <mergeCell ref="AP475:AT475"/>
    <mergeCell ref="AU475:AW475"/>
    <mergeCell ref="AK476:AL476"/>
    <mergeCell ref="AM476:AO476"/>
    <mergeCell ref="AP476:AT476"/>
    <mergeCell ref="AU476:AW476"/>
    <mergeCell ref="AK477:AL477"/>
    <mergeCell ref="AM477:AO477"/>
    <mergeCell ref="AP477:AT477"/>
    <mergeCell ref="AU477:AW477"/>
    <mergeCell ref="AK478:AL478"/>
    <mergeCell ref="AM478:AO478"/>
    <mergeCell ref="AP478:AT478"/>
    <mergeCell ref="AU478:AW478"/>
    <mergeCell ref="AK479:AL479"/>
    <mergeCell ref="AM479:AO479"/>
    <mergeCell ref="AP479:AT479"/>
    <mergeCell ref="AU479:AW479"/>
    <mergeCell ref="AK480:AL480"/>
    <mergeCell ref="AM480:AO480"/>
    <mergeCell ref="AP480:AT480"/>
    <mergeCell ref="AU480:AW480"/>
    <mergeCell ref="AK481:AL481"/>
    <mergeCell ref="AM481:AO481"/>
    <mergeCell ref="AP481:AT481"/>
    <mergeCell ref="AU481:AW481"/>
    <mergeCell ref="AK482:AL482"/>
    <mergeCell ref="AM482:AO482"/>
    <mergeCell ref="AP482:AT482"/>
    <mergeCell ref="AU482:AW482"/>
    <mergeCell ref="AK483:AL483"/>
    <mergeCell ref="AM483:AO483"/>
    <mergeCell ref="AP483:AT483"/>
    <mergeCell ref="AU483:AW483"/>
    <mergeCell ref="AK484:AL484"/>
    <mergeCell ref="AM484:AO484"/>
    <mergeCell ref="AP484:AT484"/>
    <mergeCell ref="AU484:AW484"/>
    <mergeCell ref="AK485:AL485"/>
    <mergeCell ref="AM485:AO485"/>
    <mergeCell ref="AP485:AT485"/>
    <mergeCell ref="AU485:AW485"/>
    <mergeCell ref="AK486:AL486"/>
    <mergeCell ref="AM486:AO486"/>
    <mergeCell ref="AP486:AT486"/>
    <mergeCell ref="AU486:AW486"/>
    <mergeCell ref="AK487:AL487"/>
    <mergeCell ref="AM487:AO487"/>
    <mergeCell ref="AP487:AT487"/>
    <mergeCell ref="AU487:AW487"/>
    <mergeCell ref="AK488:AL488"/>
    <mergeCell ref="AM488:AO488"/>
    <mergeCell ref="AP488:AT488"/>
    <mergeCell ref="AU488:AW488"/>
    <mergeCell ref="AK489:AL489"/>
    <mergeCell ref="AM489:AO489"/>
    <mergeCell ref="AP489:AT489"/>
    <mergeCell ref="AU489:AW489"/>
    <mergeCell ref="AK490:AL490"/>
    <mergeCell ref="AM490:AO490"/>
    <mergeCell ref="AP490:AT490"/>
    <mergeCell ref="AU490:AW490"/>
    <mergeCell ref="AK491:AL491"/>
    <mergeCell ref="AM491:AO491"/>
    <mergeCell ref="AP491:AT491"/>
    <mergeCell ref="AU491:AW491"/>
    <mergeCell ref="AK492:AL492"/>
    <mergeCell ref="AM492:AO492"/>
    <mergeCell ref="AP492:AT492"/>
    <mergeCell ref="AU492:AW492"/>
    <mergeCell ref="AK493:AL493"/>
    <mergeCell ref="AM493:AO493"/>
    <mergeCell ref="AP493:AT493"/>
    <mergeCell ref="AU493:AW493"/>
    <mergeCell ref="AK503:AL503"/>
    <mergeCell ref="AM503:AO503"/>
    <mergeCell ref="AP503:AT503"/>
    <mergeCell ref="AU503:AW503"/>
    <mergeCell ref="AK494:AL494"/>
    <mergeCell ref="AM494:AO494"/>
    <mergeCell ref="AP494:AT494"/>
    <mergeCell ref="AU494:AW494"/>
    <mergeCell ref="AK495:AL495"/>
    <mergeCell ref="AM495:AO495"/>
    <mergeCell ref="AP495:AT495"/>
    <mergeCell ref="AU495:AW495"/>
    <mergeCell ref="AK496:AL496"/>
    <mergeCell ref="AM496:AO496"/>
    <mergeCell ref="AP496:AT496"/>
    <mergeCell ref="AU496:AW496"/>
    <mergeCell ref="AK497:AL497"/>
    <mergeCell ref="AM497:AO497"/>
    <mergeCell ref="AP497:AT497"/>
    <mergeCell ref="AU497:AW497"/>
    <mergeCell ref="AK498:AL498"/>
    <mergeCell ref="AM498:AO498"/>
    <mergeCell ref="AP498:AT498"/>
    <mergeCell ref="AU498:AW498"/>
    <mergeCell ref="AK504:AL504"/>
    <mergeCell ref="AM504:AO504"/>
    <mergeCell ref="AP504:AT504"/>
    <mergeCell ref="AU504:AW504"/>
    <mergeCell ref="AK505:AL505"/>
    <mergeCell ref="AM505:AO505"/>
    <mergeCell ref="AP505:AT505"/>
    <mergeCell ref="AU505:AW505"/>
    <mergeCell ref="AK506:AL506"/>
    <mergeCell ref="AM506:AO506"/>
    <mergeCell ref="AP506:AT506"/>
    <mergeCell ref="AU506:AW506"/>
    <mergeCell ref="AK507:AL507"/>
    <mergeCell ref="AM507:AO507"/>
    <mergeCell ref="AP507:AT507"/>
    <mergeCell ref="AU507:AW507"/>
    <mergeCell ref="AK499:AL499"/>
    <mergeCell ref="AM499:AO499"/>
    <mergeCell ref="AP499:AT499"/>
    <mergeCell ref="AU499:AW499"/>
    <mergeCell ref="AK500:AL500"/>
    <mergeCell ref="AM500:AO500"/>
    <mergeCell ref="AP500:AT500"/>
    <mergeCell ref="AU500:AW500"/>
    <mergeCell ref="AK501:AL501"/>
    <mergeCell ref="AM501:AO501"/>
    <mergeCell ref="AP501:AT501"/>
    <mergeCell ref="AU501:AW501"/>
    <mergeCell ref="AK502:AL502"/>
    <mergeCell ref="AM502:AO502"/>
    <mergeCell ref="AP502:AT502"/>
    <mergeCell ref="AU502:AW502"/>
  </mergeCells>
  <dataValidations count="14">
    <dataValidation type="whole" allowBlank="1" showInputMessage="1" showErrorMessage="1" sqref="Q22:Q507" xr:uid="{36AC108B-CBFE-464B-BF80-E123C57D9B6D}">
      <formula1>1850</formula1>
      <formula2>2030</formula2>
    </dataValidation>
    <dataValidation type="list" allowBlank="1" showInputMessage="1" showErrorMessage="1" sqref="P22:P507" xr:uid="{1A032F9F-A06A-4AF7-A467-C86B4F172C53}">
      <formula1>"M,F"</formula1>
    </dataValidation>
    <dataValidation type="list" allowBlank="1" showInputMessage="1" showErrorMessage="1" sqref="G10" xr:uid="{1C7934AC-70EF-4CA3-9B9A-44CE8C70095F}">
      <formula1>topics_choices</formula1>
    </dataValidation>
    <dataValidation type="date" allowBlank="1" showInputMessage="1" showErrorMessage="1" errorTitle="DATA INCORRECTA" error="Insira a data seguindo a formatação do seu computador" sqref="AL10:AO10" xr:uid="{3D40E158-EBAF-46EE-B415-E77EADA6643C}">
      <formula1>43831</formula1>
      <formula2>47849</formula2>
    </dataValidation>
    <dataValidation type="list" allowBlank="1" showInputMessage="1" showErrorMessage="1" sqref="AG6:AO6 R22:U507" xr:uid="{D7E920D0-D823-4F68-BC9E-02B98C8EF853}">
      <formula1>districts</formula1>
    </dataValidation>
    <dataValidation type="list" allowBlank="1" showInputMessage="1" sqref="C512:C517 D514:U517" xr:uid="{75638214-B3A6-4852-A871-C30BF3030A83}">
      <formula1>topics_choices</formula1>
    </dataValidation>
    <dataValidation type="list" allowBlank="1" showInputMessage="1" showErrorMessage="1" sqref="AG7:AO7" xr:uid="{A19E9FFA-2745-4785-87F5-F0A767805DBF}">
      <formula1>INDIRECT(SUBSTITUTE($AG$6,"_"," "))</formula1>
    </dataValidation>
    <dataValidation type="list" allowBlank="1" showInputMessage="1" promptTitle="Escolha cadeia(s) de Valor" prompt="Se for mais de uma cadeia de valor separe-as por ponto e vígula (&quot;;&quot;)" sqref="AG8:AO8" xr:uid="{BDFEAA95-0009-4F86-B2C7-46780B1531DA}">
      <formula1>cadeias_valor</formula1>
    </dataValidation>
    <dataValidation type="list" allowBlank="1" showInputMessage="1" sqref="AC512:AN517 AG4:AO4" xr:uid="{6C0AD0AF-3558-4EB9-BEBE-9A3CB7518DD0}">
      <formula1>entities</formula1>
    </dataValidation>
    <dataValidation type="time" allowBlank="1" showInputMessage="1" showErrorMessage="1" sqref="AR10:AS10 AV10:AW10" xr:uid="{F56CB203-AE26-4BE3-9DD0-5EED91DE2ACF}">
      <formula1>0.166666666666667</formula1>
      <formula2>0.916666666666667</formula2>
    </dataValidation>
    <dataValidation type="list" allowBlank="1" showInputMessage="1" showErrorMessage="1" sqref="W10" xr:uid="{72E9602F-3A4E-4442-9D3B-161001442003}">
      <formula1>audiencia_palestras</formula1>
    </dataValidation>
    <dataValidation type="whole" allowBlank="1" showInputMessage="1" showErrorMessage="1" errorTitle="NUIT INCORRECTO" error="Insira o NUIT correcto para que a realização seja associada à este técnico no sistema" sqref="AG3:AO3" xr:uid="{A697360B-F4FA-4478-AC07-E6CCB5F76F4C}">
      <formula1>100000000</formula1>
      <formula2>199999999</formula2>
    </dataValidation>
    <dataValidation type="list" allowBlank="1" showInputMessage="1" showErrorMessage="1" sqref="AZ22:AZ80" xr:uid="{A183937B-7385-4143-A540-D9BA55B673CA}">
      <formula1>cadeias_valor</formula1>
    </dataValidation>
    <dataValidation type="list" allowBlank="1" showInputMessage="1" showErrorMessage="1" sqref="V22:AB507" xr:uid="{11593E56-58E2-4FC9-9DBE-72E65E36555C}">
      <formula1>INDIRECT(SUBSTITUTE($R22,"_"," "))</formula1>
    </dataValidation>
  </dataValidations>
  <printOptions horizontalCentered="1"/>
  <pageMargins left="0.1" right="0.1" top="0.1" bottom="0.65" header="0.3" footer="0.1"/>
  <pageSetup paperSize="9" orientation="landscape" r:id="rId1"/>
  <headerFooter>
    <oddFooter>&amp;C&amp;"Arial Nova Cond Light,Bold"&amp;8A ORGANIZAÇÃO&amp;"-,Regular"&amp;11
&amp;"Arial Nova Cond Light,Italic"&amp;8Assinatura legível e carimbo</oddFooter>
  </headerFooter>
  <ignoredErrors>
    <ignoredError sqref="A23:B116" unlocked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CCF15-E7E6-4119-B75B-06898CC17FF3}">
  <sheetPr codeName="Sheet19"/>
  <dimension ref="A1:N34"/>
  <sheetViews>
    <sheetView showGridLines="0" zoomScale="115" zoomScaleNormal="115" workbookViewId="0">
      <selection activeCell="D38" sqref="D38"/>
    </sheetView>
  </sheetViews>
  <sheetFormatPr defaultRowHeight="14.25" x14ac:dyDescent="0.45"/>
  <cols>
    <col min="1" max="1" width="11.59765625" bestFit="1" customWidth="1"/>
    <col min="2" max="2" width="8.53125" bestFit="1" customWidth="1"/>
    <col min="3" max="3" width="11.3984375" style="306" bestFit="1" customWidth="1"/>
    <col min="4" max="4" width="11.53125" bestFit="1" customWidth="1"/>
    <col min="5" max="5" width="4.9296875" bestFit="1" customWidth="1"/>
    <col min="6" max="6" width="7.73046875" bestFit="1" customWidth="1"/>
    <col min="7" max="8" width="7.59765625" bestFit="1" customWidth="1"/>
    <col min="9" max="9" width="8" bestFit="1" customWidth="1"/>
    <col min="10" max="10" width="16.73046875" bestFit="1" customWidth="1"/>
    <col min="11" max="13" width="7.59765625" bestFit="1" customWidth="1"/>
    <col min="14" max="14" width="9.53125" bestFit="1" customWidth="1"/>
  </cols>
  <sheetData>
    <row r="1" spans="1:14" x14ac:dyDescent="0.45">
      <c r="A1" s="304" t="s">
        <v>1895</v>
      </c>
      <c r="B1" s="304" t="s">
        <v>1879</v>
      </c>
      <c r="C1" s="305" t="s">
        <v>1882</v>
      </c>
      <c r="D1" s="304" t="s">
        <v>2286</v>
      </c>
      <c r="E1" s="304" t="s">
        <v>2287</v>
      </c>
      <c r="F1" s="304" t="s">
        <v>2288</v>
      </c>
      <c r="G1" s="304" t="s">
        <v>2289</v>
      </c>
      <c r="H1" s="304" t="s">
        <v>2290</v>
      </c>
      <c r="I1" s="304" t="s">
        <v>2137</v>
      </c>
      <c r="J1" s="304" t="s">
        <v>2291</v>
      </c>
      <c r="K1" s="304" t="s">
        <v>2292</v>
      </c>
      <c r="L1" s="304" t="s">
        <v>2293</v>
      </c>
      <c r="M1" s="304" t="s">
        <v>2294</v>
      </c>
      <c r="N1" s="304" t="s">
        <v>2295</v>
      </c>
    </row>
    <row r="2" spans="1:14" hidden="1" x14ac:dyDescent="0.45">
      <c r="A2" s="304" t="str">
        <f>+sessoes!A$4</f>
        <v>TECTRAIN-99</v>
      </c>
      <c r="B2" s="304" t="e">
        <f>+sessoes!B$4</f>
        <v>#N/A</v>
      </c>
      <c r="C2" s="305">
        <f>+sessoes!C$4</f>
        <v>0</v>
      </c>
      <c r="D2" s="304">
        <f>+'103 FEIRAS, GALAS E EXPOSIÇÕES'!B515</f>
        <v>0</v>
      </c>
      <c r="E2" s="304">
        <f>+'103 FEIRAS, GALAS E EXPOSIÇÕES'!O515</f>
        <v>0</v>
      </c>
      <c r="F2" s="304">
        <f>+'103 FEIRAS, GALAS E EXPOSIÇÕES'!R515</f>
        <v>0</v>
      </c>
      <c r="G2" s="304">
        <f>+'103 FEIRAS, GALAS E EXPOSIÇÕES'!T515</f>
        <v>0</v>
      </c>
      <c r="H2" s="304">
        <f>+'103 FEIRAS, GALAS E EXPOSIÇÕES'!V515</f>
        <v>0</v>
      </c>
      <c r="I2" s="304">
        <f>+'103 FEIRAS, GALAS E EXPOSIÇÕES'!AA515</f>
        <v>0</v>
      </c>
      <c r="J2" s="304">
        <f>+'103 FEIRAS, GALAS E EXPOSIÇÕES'!AB515</f>
        <v>0</v>
      </c>
      <c r="K2" s="304">
        <f>+'103 FEIRAS, GALAS E EXPOSIÇÕES'!AF515</f>
        <v>0</v>
      </c>
      <c r="L2" s="304">
        <f>+'103 FEIRAS, GALAS E EXPOSIÇÕES'!AJ515</f>
        <v>0</v>
      </c>
      <c r="M2" s="304">
        <f>+'103 FEIRAS, GALAS E EXPOSIÇÕES'!AK515</f>
        <v>0</v>
      </c>
      <c r="N2" s="304">
        <f>+'103 FEIRAS, GALAS E EXPOSIÇÕES'!AL515</f>
        <v>0</v>
      </c>
    </row>
    <row r="3" spans="1:14" hidden="1" x14ac:dyDescent="0.45">
      <c r="A3" s="304" t="str">
        <f>+sessoes!A$4</f>
        <v>TECTRAIN-99</v>
      </c>
      <c r="B3" s="304" t="e">
        <f>+sessoes!B$4</f>
        <v>#N/A</v>
      </c>
      <c r="C3" s="305">
        <f>+sessoes!C$4</f>
        <v>0</v>
      </c>
      <c r="D3" s="304">
        <f>+'103 FEIRAS, GALAS E EXPOSIÇÕES'!B516</f>
        <v>0</v>
      </c>
      <c r="E3" s="304">
        <f>+'103 FEIRAS, GALAS E EXPOSIÇÕES'!O516</f>
        <v>0</v>
      </c>
      <c r="F3" s="304">
        <f>+'103 FEIRAS, GALAS E EXPOSIÇÕES'!R516</f>
        <v>0</v>
      </c>
      <c r="G3" s="304">
        <f>+'103 FEIRAS, GALAS E EXPOSIÇÕES'!T516</f>
        <v>0</v>
      </c>
      <c r="H3" s="304">
        <f>+'103 FEIRAS, GALAS E EXPOSIÇÕES'!V516</f>
        <v>0</v>
      </c>
      <c r="I3" s="304">
        <f>+'103 FEIRAS, GALAS E EXPOSIÇÕES'!AA516</f>
        <v>0</v>
      </c>
      <c r="J3" s="304">
        <f>+'103 FEIRAS, GALAS E EXPOSIÇÕES'!AB516</f>
        <v>0</v>
      </c>
      <c r="K3" s="304">
        <f>+'103 FEIRAS, GALAS E EXPOSIÇÕES'!AF516</f>
        <v>0</v>
      </c>
      <c r="L3" s="304">
        <f>+'103 FEIRAS, GALAS E EXPOSIÇÕES'!AJ516</f>
        <v>0</v>
      </c>
      <c r="M3" s="304">
        <f>+'103 FEIRAS, GALAS E EXPOSIÇÕES'!AK516</f>
        <v>0</v>
      </c>
      <c r="N3" s="304">
        <f>+'103 FEIRAS, GALAS E EXPOSIÇÕES'!AL516</f>
        <v>0</v>
      </c>
    </row>
    <row r="4" spans="1:14" hidden="1" x14ac:dyDescent="0.45">
      <c r="A4" s="304" t="str">
        <f>+sessoes!A$4</f>
        <v>TECTRAIN-99</v>
      </c>
      <c r="B4" s="304" t="e">
        <f>+sessoes!B$4</f>
        <v>#N/A</v>
      </c>
      <c r="C4" s="305">
        <f>+sessoes!C$4</f>
        <v>0</v>
      </c>
      <c r="D4" s="304">
        <f>+'103 FEIRAS, GALAS E EXPOSIÇÕES'!B517</f>
        <v>0</v>
      </c>
      <c r="E4" s="304">
        <f>+'103 FEIRAS, GALAS E EXPOSIÇÕES'!O517</f>
        <v>0</v>
      </c>
      <c r="F4" s="304">
        <f>+'103 FEIRAS, GALAS E EXPOSIÇÕES'!R517</f>
        <v>0</v>
      </c>
      <c r="G4" s="304">
        <f>+'103 FEIRAS, GALAS E EXPOSIÇÕES'!T517</f>
        <v>0</v>
      </c>
      <c r="H4" s="304">
        <f>+'103 FEIRAS, GALAS E EXPOSIÇÕES'!V517</f>
        <v>0</v>
      </c>
      <c r="I4" s="304">
        <f>+'103 FEIRAS, GALAS E EXPOSIÇÕES'!AA517</f>
        <v>0</v>
      </c>
      <c r="J4" s="304">
        <f>+'103 FEIRAS, GALAS E EXPOSIÇÕES'!AB517</f>
        <v>0</v>
      </c>
      <c r="K4" s="304">
        <f>+'103 FEIRAS, GALAS E EXPOSIÇÕES'!AF517</f>
        <v>0</v>
      </c>
      <c r="L4" s="304">
        <f>+'103 FEIRAS, GALAS E EXPOSIÇÕES'!AJ517</f>
        <v>0</v>
      </c>
      <c r="M4" s="304">
        <f>+'103 FEIRAS, GALAS E EXPOSIÇÕES'!AK517</f>
        <v>0</v>
      </c>
      <c r="N4" s="304">
        <f>+'103 FEIRAS, GALAS E EXPOSIÇÕES'!AL517</f>
        <v>0</v>
      </c>
    </row>
    <row r="5" spans="1:14" hidden="1" x14ac:dyDescent="0.45">
      <c r="A5" s="304" t="str">
        <f>+sessoes!A$4</f>
        <v>TECTRAIN-99</v>
      </c>
      <c r="B5" s="304" t="e">
        <f>+sessoes!B$4</f>
        <v>#N/A</v>
      </c>
      <c r="C5" s="305">
        <f>+sessoes!C$4</f>
        <v>0</v>
      </c>
      <c r="D5" s="304">
        <f>+'103 FEIRAS, GALAS E EXPOSIÇÕES'!B518</f>
        <v>0</v>
      </c>
      <c r="E5" s="304">
        <f>+'103 FEIRAS, GALAS E EXPOSIÇÕES'!O518</f>
        <v>0</v>
      </c>
      <c r="F5" s="304">
        <f>+'103 FEIRAS, GALAS E EXPOSIÇÕES'!R518</f>
        <v>0</v>
      </c>
      <c r="G5" s="304">
        <f>+'103 FEIRAS, GALAS E EXPOSIÇÕES'!T518</f>
        <v>0</v>
      </c>
      <c r="H5" s="304">
        <f>+'103 FEIRAS, GALAS E EXPOSIÇÕES'!V518</f>
        <v>0</v>
      </c>
      <c r="I5" s="304">
        <f>+'103 FEIRAS, GALAS E EXPOSIÇÕES'!AA518</f>
        <v>0</v>
      </c>
      <c r="J5" s="304">
        <f>+'103 FEIRAS, GALAS E EXPOSIÇÕES'!AB518</f>
        <v>0</v>
      </c>
      <c r="K5" s="304">
        <f>+'103 FEIRAS, GALAS E EXPOSIÇÕES'!AF518</f>
        <v>0</v>
      </c>
      <c r="L5" s="304">
        <f>+'103 FEIRAS, GALAS E EXPOSIÇÕES'!AJ518</f>
        <v>0</v>
      </c>
      <c r="M5" s="304">
        <f>+'103 FEIRAS, GALAS E EXPOSIÇÕES'!AK518</f>
        <v>0</v>
      </c>
      <c r="N5" s="304">
        <f>+'103 FEIRAS, GALAS E EXPOSIÇÕES'!AL518</f>
        <v>0</v>
      </c>
    </row>
    <row r="6" spans="1:14" hidden="1" x14ac:dyDescent="0.45">
      <c r="A6" s="304" t="str">
        <f>+sessoes!A$4</f>
        <v>TECTRAIN-99</v>
      </c>
      <c r="B6" s="304" t="e">
        <f>+sessoes!B$4</f>
        <v>#N/A</v>
      </c>
      <c r="C6" s="305">
        <f>+sessoes!C$4</f>
        <v>0</v>
      </c>
      <c r="D6" s="304">
        <f>+'103 FEIRAS, GALAS E EXPOSIÇÕES'!B519</f>
        <v>0</v>
      </c>
      <c r="E6" s="304">
        <f>+'103 FEIRAS, GALAS E EXPOSIÇÕES'!O519</f>
        <v>0</v>
      </c>
      <c r="F6" s="304">
        <f>+'103 FEIRAS, GALAS E EXPOSIÇÕES'!R519</f>
        <v>0</v>
      </c>
      <c r="G6" s="304">
        <f>+'103 FEIRAS, GALAS E EXPOSIÇÕES'!T519</f>
        <v>0</v>
      </c>
      <c r="H6" s="304">
        <f>+'103 FEIRAS, GALAS E EXPOSIÇÕES'!V519</f>
        <v>0</v>
      </c>
      <c r="I6" s="304">
        <f>+'103 FEIRAS, GALAS E EXPOSIÇÕES'!AA519</f>
        <v>0</v>
      </c>
      <c r="J6" s="304">
        <f>+'103 FEIRAS, GALAS E EXPOSIÇÕES'!AB519</f>
        <v>0</v>
      </c>
      <c r="K6" s="304">
        <f>+'103 FEIRAS, GALAS E EXPOSIÇÕES'!AF519</f>
        <v>0</v>
      </c>
      <c r="L6" s="304">
        <f>+'103 FEIRAS, GALAS E EXPOSIÇÕES'!AJ519</f>
        <v>0</v>
      </c>
      <c r="M6" s="304">
        <f>+'103 FEIRAS, GALAS E EXPOSIÇÕES'!AK519</f>
        <v>0</v>
      </c>
      <c r="N6" s="304">
        <f>+'103 FEIRAS, GALAS E EXPOSIÇÕES'!AL519</f>
        <v>0</v>
      </c>
    </row>
    <row r="7" spans="1:14" hidden="1" x14ac:dyDescent="0.45">
      <c r="A7" s="304" t="str">
        <f>+sessoes!A$4</f>
        <v>TECTRAIN-99</v>
      </c>
      <c r="B7" s="304" t="e">
        <f>+sessoes!B$4</f>
        <v>#N/A</v>
      </c>
      <c r="C7" s="305">
        <f>+sessoes!C$4</f>
        <v>0</v>
      </c>
      <c r="D7" s="304">
        <f>+'103 FEIRAS, GALAS E EXPOSIÇÕES'!B520</f>
        <v>0</v>
      </c>
      <c r="E7" s="304">
        <f>+'103 FEIRAS, GALAS E EXPOSIÇÕES'!O520</f>
        <v>0</v>
      </c>
      <c r="F7" s="304">
        <f>+'103 FEIRAS, GALAS E EXPOSIÇÕES'!R520</f>
        <v>0</v>
      </c>
      <c r="G7" s="304">
        <f>+'103 FEIRAS, GALAS E EXPOSIÇÕES'!T520</f>
        <v>0</v>
      </c>
      <c r="H7" s="304">
        <f>+'103 FEIRAS, GALAS E EXPOSIÇÕES'!V520</f>
        <v>0</v>
      </c>
      <c r="I7" s="304">
        <f>+'103 FEIRAS, GALAS E EXPOSIÇÕES'!AA520</f>
        <v>0</v>
      </c>
      <c r="J7" s="304">
        <f>+'103 FEIRAS, GALAS E EXPOSIÇÕES'!AB520</f>
        <v>0</v>
      </c>
      <c r="K7" s="304">
        <f>+'103 FEIRAS, GALAS E EXPOSIÇÕES'!AF520</f>
        <v>0</v>
      </c>
      <c r="L7" s="304">
        <f>+'103 FEIRAS, GALAS E EXPOSIÇÕES'!AJ520</f>
        <v>0</v>
      </c>
      <c r="M7" s="304">
        <f>+'103 FEIRAS, GALAS E EXPOSIÇÕES'!AK520</f>
        <v>0</v>
      </c>
      <c r="N7" s="304">
        <f>+'103 FEIRAS, GALAS E EXPOSIÇÕES'!AL520</f>
        <v>0</v>
      </c>
    </row>
    <row r="8" spans="1:14" hidden="1" x14ac:dyDescent="0.45">
      <c r="A8" s="304" t="str">
        <f>+sessoes!A$4</f>
        <v>TECTRAIN-99</v>
      </c>
      <c r="B8" s="304" t="e">
        <f>+sessoes!B$4</f>
        <v>#N/A</v>
      </c>
      <c r="C8" s="305">
        <f>+sessoes!C$4</f>
        <v>0</v>
      </c>
      <c r="D8" s="304">
        <f>+'103 FEIRAS, GALAS E EXPOSIÇÕES'!B521</f>
        <v>0</v>
      </c>
      <c r="E8" s="304">
        <f>+'103 FEIRAS, GALAS E EXPOSIÇÕES'!O521</f>
        <v>0</v>
      </c>
      <c r="F8" s="304">
        <f>+'103 FEIRAS, GALAS E EXPOSIÇÕES'!R521</f>
        <v>0</v>
      </c>
      <c r="G8" s="304">
        <f>+'103 FEIRAS, GALAS E EXPOSIÇÕES'!T521</f>
        <v>0</v>
      </c>
      <c r="H8" s="304">
        <f>+'103 FEIRAS, GALAS E EXPOSIÇÕES'!V521</f>
        <v>0</v>
      </c>
      <c r="I8" s="304">
        <f>+'103 FEIRAS, GALAS E EXPOSIÇÕES'!AA521</f>
        <v>0</v>
      </c>
      <c r="J8" s="304">
        <f>+'103 FEIRAS, GALAS E EXPOSIÇÕES'!AB521</f>
        <v>0</v>
      </c>
      <c r="K8" s="304">
        <f>+'103 FEIRAS, GALAS E EXPOSIÇÕES'!AF521</f>
        <v>0</v>
      </c>
      <c r="L8" s="304">
        <f>+'103 FEIRAS, GALAS E EXPOSIÇÕES'!AJ521</f>
        <v>0</v>
      </c>
      <c r="M8" s="304">
        <f>+'103 FEIRAS, GALAS E EXPOSIÇÕES'!AK521</f>
        <v>0</v>
      </c>
      <c r="N8" s="304">
        <f>+'103 FEIRAS, GALAS E EXPOSIÇÕES'!AL521</f>
        <v>0</v>
      </c>
    </row>
    <row r="9" spans="1:14" hidden="1" x14ac:dyDescent="0.45">
      <c r="A9" s="304" t="str">
        <f>+sessoes!A$4</f>
        <v>TECTRAIN-99</v>
      </c>
      <c r="B9" s="304" t="e">
        <f>+sessoes!B$4</f>
        <v>#N/A</v>
      </c>
      <c r="C9" s="305">
        <f>+sessoes!C$4</f>
        <v>0</v>
      </c>
      <c r="D9" s="304">
        <f>+'103 FEIRAS, GALAS E EXPOSIÇÕES'!B522</f>
        <v>0</v>
      </c>
      <c r="E9" s="304">
        <f>+'103 FEIRAS, GALAS E EXPOSIÇÕES'!O522</f>
        <v>0</v>
      </c>
      <c r="F9" s="304">
        <f>+'103 FEIRAS, GALAS E EXPOSIÇÕES'!R522</f>
        <v>0</v>
      </c>
      <c r="G9" s="304">
        <f>+'103 FEIRAS, GALAS E EXPOSIÇÕES'!T522</f>
        <v>0</v>
      </c>
      <c r="H9" s="304">
        <f>+'103 FEIRAS, GALAS E EXPOSIÇÕES'!V522</f>
        <v>0</v>
      </c>
      <c r="I9" s="304">
        <f>+'103 FEIRAS, GALAS E EXPOSIÇÕES'!AA522</f>
        <v>0</v>
      </c>
      <c r="J9" s="304">
        <f>+'103 FEIRAS, GALAS E EXPOSIÇÕES'!AB522</f>
        <v>0</v>
      </c>
      <c r="K9" s="304">
        <f>+'103 FEIRAS, GALAS E EXPOSIÇÕES'!AF522</f>
        <v>0</v>
      </c>
      <c r="L9" s="304">
        <f>+'103 FEIRAS, GALAS E EXPOSIÇÕES'!AJ522</f>
        <v>0</v>
      </c>
      <c r="M9" s="304">
        <f>+'103 FEIRAS, GALAS E EXPOSIÇÕES'!AK522</f>
        <v>0</v>
      </c>
      <c r="N9" s="304">
        <f>+'103 FEIRAS, GALAS E EXPOSIÇÕES'!AL522</f>
        <v>0</v>
      </c>
    </row>
    <row r="10" spans="1:14" hidden="1" x14ac:dyDescent="0.45">
      <c r="A10" s="304" t="str">
        <f>+sessoes!A$4</f>
        <v>TECTRAIN-99</v>
      </c>
      <c r="B10" s="304" t="e">
        <f>+sessoes!B$4</f>
        <v>#N/A</v>
      </c>
      <c r="C10" s="305">
        <f>+sessoes!C$4</f>
        <v>0</v>
      </c>
      <c r="D10" s="304">
        <f>+'103 FEIRAS, GALAS E EXPOSIÇÕES'!B523</f>
        <v>0</v>
      </c>
      <c r="E10" s="304">
        <f>+'103 FEIRAS, GALAS E EXPOSIÇÕES'!O523</f>
        <v>0</v>
      </c>
      <c r="F10" s="304">
        <f>+'103 FEIRAS, GALAS E EXPOSIÇÕES'!R523</f>
        <v>0</v>
      </c>
      <c r="G10" s="304">
        <f>+'103 FEIRAS, GALAS E EXPOSIÇÕES'!T523</f>
        <v>0</v>
      </c>
      <c r="H10" s="304">
        <f>+'103 FEIRAS, GALAS E EXPOSIÇÕES'!V523</f>
        <v>0</v>
      </c>
      <c r="I10" s="304">
        <f>+'103 FEIRAS, GALAS E EXPOSIÇÕES'!AA523</f>
        <v>0</v>
      </c>
      <c r="J10" s="304">
        <f>+'103 FEIRAS, GALAS E EXPOSIÇÕES'!AB523</f>
        <v>0</v>
      </c>
      <c r="K10" s="304">
        <f>+'103 FEIRAS, GALAS E EXPOSIÇÕES'!AF523</f>
        <v>0</v>
      </c>
      <c r="L10" s="304">
        <f>+'103 FEIRAS, GALAS E EXPOSIÇÕES'!AJ523</f>
        <v>0</v>
      </c>
      <c r="M10" s="304">
        <f>+'103 FEIRAS, GALAS E EXPOSIÇÕES'!AK523</f>
        <v>0</v>
      </c>
      <c r="N10" s="304">
        <f>+'103 FEIRAS, GALAS E EXPOSIÇÕES'!AL523</f>
        <v>0</v>
      </c>
    </row>
    <row r="11" spans="1:14" hidden="1" x14ac:dyDescent="0.45">
      <c r="A11" s="304" t="str">
        <f>+sessoes!A$4</f>
        <v>TECTRAIN-99</v>
      </c>
      <c r="B11" s="304" t="e">
        <f>+sessoes!B$4</f>
        <v>#N/A</v>
      </c>
      <c r="C11" s="305">
        <f>+sessoes!C$4</f>
        <v>0</v>
      </c>
      <c r="D11" s="304">
        <f>+'103 FEIRAS, GALAS E EXPOSIÇÕES'!B524</f>
        <v>0</v>
      </c>
      <c r="E11" s="304">
        <f>+'103 FEIRAS, GALAS E EXPOSIÇÕES'!O524</f>
        <v>0</v>
      </c>
      <c r="F11" s="304">
        <f>+'103 FEIRAS, GALAS E EXPOSIÇÕES'!R524</f>
        <v>0</v>
      </c>
      <c r="G11" s="304">
        <f>+'103 FEIRAS, GALAS E EXPOSIÇÕES'!T524</f>
        <v>0</v>
      </c>
      <c r="H11" s="304">
        <f>+'103 FEIRAS, GALAS E EXPOSIÇÕES'!V524</f>
        <v>0</v>
      </c>
      <c r="I11" s="304">
        <f>+'103 FEIRAS, GALAS E EXPOSIÇÕES'!AA524</f>
        <v>0</v>
      </c>
      <c r="J11" s="304">
        <f>+'103 FEIRAS, GALAS E EXPOSIÇÕES'!AB524</f>
        <v>0</v>
      </c>
      <c r="K11" s="304">
        <f>+'103 FEIRAS, GALAS E EXPOSIÇÕES'!AF524</f>
        <v>0</v>
      </c>
      <c r="L11" s="304">
        <f>+'103 FEIRAS, GALAS E EXPOSIÇÕES'!AJ524</f>
        <v>0</v>
      </c>
      <c r="M11" s="304">
        <f>+'103 FEIRAS, GALAS E EXPOSIÇÕES'!AK524</f>
        <v>0</v>
      </c>
      <c r="N11" s="304">
        <f>+'103 FEIRAS, GALAS E EXPOSIÇÕES'!AL524</f>
        <v>0</v>
      </c>
    </row>
    <row r="12" spans="1:14" hidden="1" x14ac:dyDescent="0.45">
      <c r="A12" s="304" t="str">
        <f>+sessoes!A$4</f>
        <v>TECTRAIN-99</v>
      </c>
      <c r="B12" s="304" t="e">
        <f>+sessoes!B$4</f>
        <v>#N/A</v>
      </c>
      <c r="C12" s="305">
        <f>+sessoes!C$4</f>
        <v>0</v>
      </c>
      <c r="D12" s="304">
        <f>+'103 FEIRAS, GALAS E EXPOSIÇÕES'!B525</f>
        <v>0</v>
      </c>
      <c r="E12" s="304">
        <f>+'103 FEIRAS, GALAS E EXPOSIÇÕES'!O525</f>
        <v>0</v>
      </c>
      <c r="F12" s="304">
        <f>+'103 FEIRAS, GALAS E EXPOSIÇÕES'!R525</f>
        <v>0</v>
      </c>
      <c r="G12" s="304">
        <f>+'103 FEIRAS, GALAS E EXPOSIÇÕES'!T525</f>
        <v>0</v>
      </c>
      <c r="H12" s="304">
        <f>+'103 FEIRAS, GALAS E EXPOSIÇÕES'!V525</f>
        <v>0</v>
      </c>
      <c r="I12" s="304">
        <f>+'103 FEIRAS, GALAS E EXPOSIÇÕES'!AA525</f>
        <v>0</v>
      </c>
      <c r="J12" s="304">
        <f>+'103 FEIRAS, GALAS E EXPOSIÇÕES'!AB525</f>
        <v>0</v>
      </c>
      <c r="K12" s="304">
        <f>+'103 FEIRAS, GALAS E EXPOSIÇÕES'!AF525</f>
        <v>0</v>
      </c>
      <c r="L12" s="304">
        <f>+'103 FEIRAS, GALAS E EXPOSIÇÕES'!AJ525</f>
        <v>0</v>
      </c>
      <c r="M12" s="304">
        <f>+'103 FEIRAS, GALAS E EXPOSIÇÕES'!AK525</f>
        <v>0</v>
      </c>
      <c r="N12" s="304">
        <f>+'103 FEIRAS, GALAS E EXPOSIÇÕES'!AL525</f>
        <v>0</v>
      </c>
    </row>
    <row r="13" spans="1:14" hidden="1" x14ac:dyDescent="0.45">
      <c r="A13" s="304" t="str">
        <f>+sessoes!A$4</f>
        <v>TECTRAIN-99</v>
      </c>
      <c r="B13" s="304" t="e">
        <f>+sessoes!B$4</f>
        <v>#N/A</v>
      </c>
      <c r="C13" s="305">
        <f>+sessoes!C$4</f>
        <v>0</v>
      </c>
      <c r="D13" s="304">
        <f>+'103 FEIRAS, GALAS E EXPOSIÇÕES'!B526</f>
        <v>0</v>
      </c>
      <c r="E13" s="304">
        <f>+'103 FEIRAS, GALAS E EXPOSIÇÕES'!O526</f>
        <v>0</v>
      </c>
      <c r="F13" s="304">
        <f>+'103 FEIRAS, GALAS E EXPOSIÇÕES'!R526</f>
        <v>0</v>
      </c>
      <c r="G13" s="304">
        <f>+'103 FEIRAS, GALAS E EXPOSIÇÕES'!T526</f>
        <v>0</v>
      </c>
      <c r="H13" s="304">
        <f>+'103 FEIRAS, GALAS E EXPOSIÇÕES'!V526</f>
        <v>0</v>
      </c>
      <c r="I13" s="304">
        <f>+'103 FEIRAS, GALAS E EXPOSIÇÕES'!AA526</f>
        <v>0</v>
      </c>
      <c r="J13" s="304">
        <f>+'103 FEIRAS, GALAS E EXPOSIÇÕES'!AB526</f>
        <v>0</v>
      </c>
      <c r="K13" s="304">
        <f>+'103 FEIRAS, GALAS E EXPOSIÇÕES'!AF526</f>
        <v>0</v>
      </c>
      <c r="L13" s="304">
        <f>+'103 FEIRAS, GALAS E EXPOSIÇÕES'!AJ526</f>
        <v>0</v>
      </c>
      <c r="M13" s="304">
        <f>+'103 FEIRAS, GALAS E EXPOSIÇÕES'!AK526</f>
        <v>0</v>
      </c>
      <c r="N13" s="304">
        <f>+'103 FEIRAS, GALAS E EXPOSIÇÕES'!AL526</f>
        <v>0</v>
      </c>
    </row>
    <row r="14" spans="1:14" hidden="1" x14ac:dyDescent="0.45">
      <c r="A14" s="304" t="str">
        <f>+sessoes!A$4</f>
        <v>TECTRAIN-99</v>
      </c>
      <c r="B14" s="304" t="e">
        <f>+sessoes!B$4</f>
        <v>#N/A</v>
      </c>
      <c r="C14" s="305">
        <f>+sessoes!C$4</f>
        <v>0</v>
      </c>
      <c r="D14" s="304">
        <f>+'103 FEIRAS, GALAS E EXPOSIÇÕES'!B527</f>
        <v>0</v>
      </c>
      <c r="E14" s="304">
        <f>+'103 FEIRAS, GALAS E EXPOSIÇÕES'!O527</f>
        <v>0</v>
      </c>
      <c r="F14" s="304">
        <f>+'103 FEIRAS, GALAS E EXPOSIÇÕES'!R527</f>
        <v>0</v>
      </c>
      <c r="G14" s="304">
        <f>+'103 FEIRAS, GALAS E EXPOSIÇÕES'!T527</f>
        <v>0</v>
      </c>
      <c r="H14" s="304">
        <f>+'103 FEIRAS, GALAS E EXPOSIÇÕES'!V527</f>
        <v>0</v>
      </c>
      <c r="I14" s="304">
        <f>+'103 FEIRAS, GALAS E EXPOSIÇÕES'!AA527</f>
        <v>0</v>
      </c>
      <c r="J14" s="304">
        <f>+'103 FEIRAS, GALAS E EXPOSIÇÕES'!AB527</f>
        <v>0</v>
      </c>
      <c r="K14" s="304">
        <f>+'103 FEIRAS, GALAS E EXPOSIÇÕES'!AF527</f>
        <v>0</v>
      </c>
      <c r="L14" s="304">
        <f>+'103 FEIRAS, GALAS E EXPOSIÇÕES'!AJ527</f>
        <v>0</v>
      </c>
      <c r="M14" s="304">
        <f>+'103 FEIRAS, GALAS E EXPOSIÇÕES'!AK527</f>
        <v>0</v>
      </c>
      <c r="N14" s="304">
        <f>+'103 FEIRAS, GALAS E EXPOSIÇÕES'!AL527</f>
        <v>0</v>
      </c>
    </row>
    <row r="15" spans="1:14" hidden="1" x14ac:dyDescent="0.45">
      <c r="A15" s="304" t="str">
        <f>+sessoes!A$4</f>
        <v>TECTRAIN-99</v>
      </c>
      <c r="B15" s="304" t="e">
        <f>+sessoes!B$4</f>
        <v>#N/A</v>
      </c>
      <c r="C15" s="305">
        <f>+sessoes!C$4</f>
        <v>0</v>
      </c>
      <c r="D15" s="304">
        <f>+'103 FEIRAS, GALAS E EXPOSIÇÕES'!B528</f>
        <v>0</v>
      </c>
      <c r="E15" s="304">
        <f>+'103 FEIRAS, GALAS E EXPOSIÇÕES'!O528</f>
        <v>0</v>
      </c>
      <c r="F15" s="304">
        <f>+'103 FEIRAS, GALAS E EXPOSIÇÕES'!R528</f>
        <v>0</v>
      </c>
      <c r="G15" s="304">
        <f>+'103 FEIRAS, GALAS E EXPOSIÇÕES'!T528</f>
        <v>0</v>
      </c>
      <c r="H15" s="304">
        <f>+'103 FEIRAS, GALAS E EXPOSIÇÕES'!V528</f>
        <v>0</v>
      </c>
      <c r="I15" s="304">
        <f>+'103 FEIRAS, GALAS E EXPOSIÇÕES'!AA528</f>
        <v>0</v>
      </c>
      <c r="J15" s="304">
        <f>+'103 FEIRAS, GALAS E EXPOSIÇÕES'!AB528</f>
        <v>0</v>
      </c>
      <c r="K15" s="304">
        <f>+'103 FEIRAS, GALAS E EXPOSIÇÕES'!AF528</f>
        <v>0</v>
      </c>
      <c r="L15" s="304">
        <f>+'103 FEIRAS, GALAS E EXPOSIÇÕES'!AJ528</f>
        <v>0</v>
      </c>
      <c r="M15" s="304">
        <f>+'103 FEIRAS, GALAS E EXPOSIÇÕES'!AK528</f>
        <v>0</v>
      </c>
      <c r="N15" s="304">
        <f>+'103 FEIRAS, GALAS E EXPOSIÇÕES'!AL528</f>
        <v>0</v>
      </c>
    </row>
    <row r="16" spans="1:14" hidden="1" x14ac:dyDescent="0.45">
      <c r="A16" s="304" t="str">
        <f>+sessoes!A$4</f>
        <v>TECTRAIN-99</v>
      </c>
      <c r="B16" s="304" t="e">
        <f>+sessoes!B$4</f>
        <v>#N/A</v>
      </c>
      <c r="C16" s="305">
        <f>+sessoes!C$4</f>
        <v>0</v>
      </c>
      <c r="D16" s="304">
        <f>+'103 FEIRAS, GALAS E EXPOSIÇÕES'!B529</f>
        <v>0</v>
      </c>
      <c r="E16" s="304">
        <f>+'103 FEIRAS, GALAS E EXPOSIÇÕES'!O529</f>
        <v>0</v>
      </c>
      <c r="F16" s="304">
        <f>+'103 FEIRAS, GALAS E EXPOSIÇÕES'!R529</f>
        <v>0</v>
      </c>
      <c r="G16" s="304">
        <f>+'103 FEIRAS, GALAS E EXPOSIÇÕES'!T529</f>
        <v>0</v>
      </c>
      <c r="H16" s="304">
        <f>+'103 FEIRAS, GALAS E EXPOSIÇÕES'!V529</f>
        <v>0</v>
      </c>
      <c r="I16" s="304">
        <f>+'103 FEIRAS, GALAS E EXPOSIÇÕES'!AA529</f>
        <v>0</v>
      </c>
      <c r="J16" s="304">
        <f>+'103 FEIRAS, GALAS E EXPOSIÇÕES'!AB529</f>
        <v>0</v>
      </c>
      <c r="K16" s="304">
        <f>+'103 FEIRAS, GALAS E EXPOSIÇÕES'!AF529</f>
        <v>0</v>
      </c>
      <c r="L16" s="304">
        <f>+'103 FEIRAS, GALAS E EXPOSIÇÕES'!AJ529</f>
        <v>0</v>
      </c>
      <c r="M16" s="304">
        <f>+'103 FEIRAS, GALAS E EXPOSIÇÕES'!AK529</f>
        <v>0</v>
      </c>
      <c r="N16" s="304">
        <f>+'103 FEIRAS, GALAS E EXPOSIÇÕES'!AL529</f>
        <v>0</v>
      </c>
    </row>
    <row r="17" spans="1:14" hidden="1" x14ac:dyDescent="0.45">
      <c r="A17" s="304" t="str">
        <f>+sessoes!A$4</f>
        <v>TECTRAIN-99</v>
      </c>
      <c r="B17" s="304" t="e">
        <f>+sessoes!B$4</f>
        <v>#N/A</v>
      </c>
      <c r="C17" s="305">
        <f>+sessoes!C$4</f>
        <v>0</v>
      </c>
      <c r="D17" s="304">
        <f>+'103 FEIRAS, GALAS E EXPOSIÇÕES'!B530</f>
        <v>0</v>
      </c>
      <c r="E17" s="304">
        <f>+'103 FEIRAS, GALAS E EXPOSIÇÕES'!O530</f>
        <v>0</v>
      </c>
      <c r="F17" s="304">
        <f>+'103 FEIRAS, GALAS E EXPOSIÇÕES'!R530</f>
        <v>0</v>
      </c>
      <c r="G17" s="304">
        <f>+'103 FEIRAS, GALAS E EXPOSIÇÕES'!T530</f>
        <v>0</v>
      </c>
      <c r="H17" s="304">
        <f>+'103 FEIRAS, GALAS E EXPOSIÇÕES'!V530</f>
        <v>0</v>
      </c>
      <c r="I17" s="304">
        <f>+'103 FEIRAS, GALAS E EXPOSIÇÕES'!AA530</f>
        <v>0</v>
      </c>
      <c r="J17" s="304">
        <f>+'103 FEIRAS, GALAS E EXPOSIÇÕES'!AB530</f>
        <v>0</v>
      </c>
      <c r="K17" s="304">
        <f>+'103 FEIRAS, GALAS E EXPOSIÇÕES'!AF530</f>
        <v>0</v>
      </c>
      <c r="L17" s="304">
        <f>+'103 FEIRAS, GALAS E EXPOSIÇÕES'!AJ530</f>
        <v>0</v>
      </c>
      <c r="M17" s="304">
        <f>+'103 FEIRAS, GALAS E EXPOSIÇÕES'!AK530</f>
        <v>0</v>
      </c>
      <c r="N17" s="304">
        <f>+'103 FEIRAS, GALAS E EXPOSIÇÕES'!AL530</f>
        <v>0</v>
      </c>
    </row>
    <row r="18" spans="1:14" hidden="1" x14ac:dyDescent="0.45">
      <c r="A18" s="304" t="str">
        <f>+sessoes!A$4</f>
        <v>TECTRAIN-99</v>
      </c>
      <c r="B18" s="304" t="e">
        <f>+sessoes!B$4</f>
        <v>#N/A</v>
      </c>
      <c r="C18" s="305">
        <f>+sessoes!C$4</f>
        <v>0</v>
      </c>
      <c r="D18" s="304">
        <f>+'103 FEIRAS, GALAS E EXPOSIÇÕES'!B531</f>
        <v>0</v>
      </c>
      <c r="E18" s="304">
        <f>+'103 FEIRAS, GALAS E EXPOSIÇÕES'!O531</f>
        <v>0</v>
      </c>
      <c r="F18" s="304">
        <f>+'103 FEIRAS, GALAS E EXPOSIÇÕES'!R531</f>
        <v>0</v>
      </c>
      <c r="G18" s="304">
        <f>+'103 FEIRAS, GALAS E EXPOSIÇÕES'!T531</f>
        <v>0</v>
      </c>
      <c r="H18" s="304">
        <f>+'103 FEIRAS, GALAS E EXPOSIÇÕES'!V531</f>
        <v>0</v>
      </c>
      <c r="I18" s="304">
        <f>+'103 FEIRAS, GALAS E EXPOSIÇÕES'!AA531</f>
        <v>0</v>
      </c>
      <c r="J18" s="304">
        <f>+'103 FEIRAS, GALAS E EXPOSIÇÕES'!AB531</f>
        <v>0</v>
      </c>
      <c r="K18" s="304">
        <f>+'103 FEIRAS, GALAS E EXPOSIÇÕES'!AF531</f>
        <v>0</v>
      </c>
      <c r="L18" s="304">
        <f>+'103 FEIRAS, GALAS E EXPOSIÇÕES'!AJ531</f>
        <v>0</v>
      </c>
      <c r="M18" s="304">
        <f>+'103 FEIRAS, GALAS E EXPOSIÇÕES'!AK531</f>
        <v>0</v>
      </c>
      <c r="N18" s="304">
        <f>+'103 FEIRAS, GALAS E EXPOSIÇÕES'!AL531</f>
        <v>0</v>
      </c>
    </row>
    <row r="19" spans="1:14" hidden="1" x14ac:dyDescent="0.45">
      <c r="A19" s="304" t="str">
        <f>+sessoes!A$4</f>
        <v>TECTRAIN-99</v>
      </c>
      <c r="B19" s="304" t="e">
        <f>+sessoes!B$4</f>
        <v>#N/A</v>
      </c>
      <c r="C19" s="305">
        <f>+sessoes!C$4</f>
        <v>0</v>
      </c>
      <c r="D19" s="304">
        <f>+'103 FEIRAS, GALAS E EXPOSIÇÕES'!B532</f>
        <v>0</v>
      </c>
      <c r="E19" s="304">
        <f>+'103 FEIRAS, GALAS E EXPOSIÇÕES'!O532</f>
        <v>0</v>
      </c>
      <c r="F19" s="304">
        <f>+'103 FEIRAS, GALAS E EXPOSIÇÕES'!R532</f>
        <v>0</v>
      </c>
      <c r="G19" s="304">
        <f>+'103 FEIRAS, GALAS E EXPOSIÇÕES'!T532</f>
        <v>0</v>
      </c>
      <c r="H19" s="304">
        <f>+'103 FEIRAS, GALAS E EXPOSIÇÕES'!V532</f>
        <v>0</v>
      </c>
      <c r="I19" s="304">
        <f>+'103 FEIRAS, GALAS E EXPOSIÇÕES'!AA532</f>
        <v>0</v>
      </c>
      <c r="J19" s="304">
        <f>+'103 FEIRAS, GALAS E EXPOSIÇÕES'!AB532</f>
        <v>0</v>
      </c>
      <c r="K19" s="304">
        <f>+'103 FEIRAS, GALAS E EXPOSIÇÕES'!AF532</f>
        <v>0</v>
      </c>
      <c r="L19" s="304">
        <f>+'103 FEIRAS, GALAS E EXPOSIÇÕES'!AJ532</f>
        <v>0</v>
      </c>
      <c r="M19" s="304">
        <f>+'103 FEIRAS, GALAS E EXPOSIÇÕES'!AK532</f>
        <v>0</v>
      </c>
      <c r="N19" s="304">
        <f>+'103 FEIRAS, GALAS E EXPOSIÇÕES'!AL532</f>
        <v>0</v>
      </c>
    </row>
    <row r="20" spans="1:14" hidden="1" x14ac:dyDescent="0.45">
      <c r="A20" s="304" t="str">
        <f>+sessoes!A$4</f>
        <v>TECTRAIN-99</v>
      </c>
      <c r="B20" s="304" t="e">
        <f>+sessoes!B$4</f>
        <v>#N/A</v>
      </c>
      <c r="C20" s="305">
        <f>+sessoes!C$4</f>
        <v>0</v>
      </c>
      <c r="D20" s="304">
        <f>+'103 FEIRAS, GALAS E EXPOSIÇÕES'!B533</f>
        <v>0</v>
      </c>
      <c r="E20" s="304">
        <f>+'103 FEIRAS, GALAS E EXPOSIÇÕES'!O533</f>
        <v>0</v>
      </c>
      <c r="F20" s="304">
        <f>+'103 FEIRAS, GALAS E EXPOSIÇÕES'!R533</f>
        <v>0</v>
      </c>
      <c r="G20" s="304">
        <f>+'103 FEIRAS, GALAS E EXPOSIÇÕES'!T533</f>
        <v>0</v>
      </c>
      <c r="H20" s="304">
        <f>+'103 FEIRAS, GALAS E EXPOSIÇÕES'!V533</f>
        <v>0</v>
      </c>
      <c r="I20" s="304">
        <f>+'103 FEIRAS, GALAS E EXPOSIÇÕES'!AA533</f>
        <v>0</v>
      </c>
      <c r="J20" s="304">
        <f>+'103 FEIRAS, GALAS E EXPOSIÇÕES'!AB533</f>
        <v>0</v>
      </c>
      <c r="K20" s="304">
        <f>+'103 FEIRAS, GALAS E EXPOSIÇÕES'!AF533</f>
        <v>0</v>
      </c>
      <c r="L20" s="304">
        <f>+'103 FEIRAS, GALAS E EXPOSIÇÕES'!AJ533</f>
        <v>0</v>
      </c>
      <c r="M20" s="304">
        <f>+'103 FEIRAS, GALAS E EXPOSIÇÕES'!AK533</f>
        <v>0</v>
      </c>
      <c r="N20" s="304">
        <f>+'103 FEIRAS, GALAS E EXPOSIÇÕES'!AL533</f>
        <v>0</v>
      </c>
    </row>
    <row r="21" spans="1:14" hidden="1" x14ac:dyDescent="0.45">
      <c r="A21" s="304" t="str">
        <f>+sessoes!A$4</f>
        <v>TECTRAIN-99</v>
      </c>
      <c r="B21" s="304" t="e">
        <f>+sessoes!B$4</f>
        <v>#N/A</v>
      </c>
      <c r="C21" s="305">
        <f>+sessoes!C$4</f>
        <v>0</v>
      </c>
      <c r="D21" s="304">
        <f>+'103 FEIRAS, GALAS E EXPOSIÇÕES'!B534</f>
        <v>0</v>
      </c>
      <c r="E21" s="304">
        <f>+'103 FEIRAS, GALAS E EXPOSIÇÕES'!O534</f>
        <v>0</v>
      </c>
      <c r="F21" s="304">
        <f>+'103 FEIRAS, GALAS E EXPOSIÇÕES'!R534</f>
        <v>0</v>
      </c>
      <c r="G21" s="304">
        <f>+'103 FEIRAS, GALAS E EXPOSIÇÕES'!T534</f>
        <v>0</v>
      </c>
      <c r="H21" s="304">
        <f>+'103 FEIRAS, GALAS E EXPOSIÇÕES'!V534</f>
        <v>0</v>
      </c>
      <c r="I21" s="304">
        <f>+'103 FEIRAS, GALAS E EXPOSIÇÕES'!AA534</f>
        <v>0</v>
      </c>
      <c r="J21" s="304">
        <f>+'103 FEIRAS, GALAS E EXPOSIÇÕES'!AB534</f>
        <v>0</v>
      </c>
      <c r="K21" s="304">
        <f>+'103 FEIRAS, GALAS E EXPOSIÇÕES'!AF534</f>
        <v>0</v>
      </c>
      <c r="L21" s="304">
        <f>+'103 FEIRAS, GALAS E EXPOSIÇÕES'!AJ534</f>
        <v>0</v>
      </c>
      <c r="M21" s="304">
        <f>+'103 FEIRAS, GALAS E EXPOSIÇÕES'!AK534</f>
        <v>0</v>
      </c>
      <c r="N21" s="304">
        <f>+'103 FEIRAS, GALAS E EXPOSIÇÕES'!AL534</f>
        <v>0</v>
      </c>
    </row>
    <row r="22" spans="1:14" hidden="1" x14ac:dyDescent="0.45">
      <c r="A22" s="304" t="str">
        <f>+sessoes!A$4</f>
        <v>TECTRAIN-99</v>
      </c>
      <c r="B22" s="304" t="e">
        <f>+sessoes!B$4</f>
        <v>#N/A</v>
      </c>
      <c r="C22" s="305">
        <f>+sessoes!C$4</f>
        <v>0</v>
      </c>
      <c r="D22" s="304">
        <f>+'103 FEIRAS, GALAS E EXPOSIÇÕES'!B535</f>
        <v>0</v>
      </c>
      <c r="E22" s="304">
        <f>+'103 FEIRAS, GALAS E EXPOSIÇÕES'!O535</f>
        <v>0</v>
      </c>
      <c r="F22" s="304">
        <f>+'103 FEIRAS, GALAS E EXPOSIÇÕES'!R535</f>
        <v>0</v>
      </c>
      <c r="G22" s="304">
        <f>+'103 FEIRAS, GALAS E EXPOSIÇÕES'!T535</f>
        <v>0</v>
      </c>
      <c r="H22" s="304">
        <f>+'103 FEIRAS, GALAS E EXPOSIÇÕES'!V535</f>
        <v>0</v>
      </c>
      <c r="I22" s="304">
        <f>+'103 FEIRAS, GALAS E EXPOSIÇÕES'!AA535</f>
        <v>0</v>
      </c>
      <c r="J22" s="304">
        <f>+'103 FEIRAS, GALAS E EXPOSIÇÕES'!AB535</f>
        <v>0</v>
      </c>
      <c r="K22" s="304">
        <f>+'103 FEIRAS, GALAS E EXPOSIÇÕES'!AF535</f>
        <v>0</v>
      </c>
      <c r="L22" s="304">
        <f>+'103 FEIRAS, GALAS E EXPOSIÇÕES'!AJ535</f>
        <v>0</v>
      </c>
      <c r="M22" s="304">
        <f>+'103 FEIRAS, GALAS E EXPOSIÇÕES'!AK535</f>
        <v>0</v>
      </c>
      <c r="N22" s="304">
        <f>+'103 FEIRAS, GALAS E EXPOSIÇÕES'!AL535</f>
        <v>0</v>
      </c>
    </row>
    <row r="23" spans="1:14" hidden="1" x14ac:dyDescent="0.45">
      <c r="A23" s="304" t="str">
        <f>+sessoes!A$4</f>
        <v>TECTRAIN-99</v>
      </c>
      <c r="B23" s="304" t="e">
        <f>+sessoes!B$4</f>
        <v>#N/A</v>
      </c>
      <c r="C23" s="305">
        <f>+sessoes!C$4</f>
        <v>0</v>
      </c>
      <c r="D23" s="304">
        <f>+'103 FEIRAS, GALAS E EXPOSIÇÕES'!B536</f>
        <v>0</v>
      </c>
      <c r="E23" s="304">
        <f>+'103 FEIRAS, GALAS E EXPOSIÇÕES'!O536</f>
        <v>0</v>
      </c>
      <c r="F23" s="304">
        <f>+'103 FEIRAS, GALAS E EXPOSIÇÕES'!R536</f>
        <v>0</v>
      </c>
      <c r="G23" s="304">
        <f>+'103 FEIRAS, GALAS E EXPOSIÇÕES'!T536</f>
        <v>0</v>
      </c>
      <c r="H23" s="304">
        <f>+'103 FEIRAS, GALAS E EXPOSIÇÕES'!V536</f>
        <v>0</v>
      </c>
      <c r="I23" s="304">
        <f>+'103 FEIRAS, GALAS E EXPOSIÇÕES'!AA536</f>
        <v>0</v>
      </c>
      <c r="J23" s="304">
        <f>+'103 FEIRAS, GALAS E EXPOSIÇÕES'!AB536</f>
        <v>0</v>
      </c>
      <c r="K23" s="304">
        <f>+'103 FEIRAS, GALAS E EXPOSIÇÕES'!AF536</f>
        <v>0</v>
      </c>
      <c r="L23" s="304">
        <f>+'103 FEIRAS, GALAS E EXPOSIÇÕES'!AJ536</f>
        <v>0</v>
      </c>
      <c r="M23" s="304">
        <f>+'103 FEIRAS, GALAS E EXPOSIÇÕES'!AK536</f>
        <v>0</v>
      </c>
      <c r="N23" s="304">
        <f>+'103 FEIRAS, GALAS E EXPOSIÇÕES'!AL536</f>
        <v>0</v>
      </c>
    </row>
    <row r="24" spans="1:14" hidden="1" x14ac:dyDescent="0.45">
      <c r="A24" s="304" t="str">
        <f>+sessoes!A$4</f>
        <v>TECTRAIN-99</v>
      </c>
      <c r="B24" s="304" t="e">
        <f>+sessoes!B$4</f>
        <v>#N/A</v>
      </c>
      <c r="C24" s="305">
        <f>+sessoes!C$4</f>
        <v>0</v>
      </c>
      <c r="D24" s="304">
        <f>+'103 FEIRAS, GALAS E EXPOSIÇÕES'!B537</f>
        <v>0</v>
      </c>
      <c r="E24" s="304">
        <f>+'103 FEIRAS, GALAS E EXPOSIÇÕES'!O537</f>
        <v>0</v>
      </c>
      <c r="F24" s="304">
        <f>+'103 FEIRAS, GALAS E EXPOSIÇÕES'!R537</f>
        <v>0</v>
      </c>
      <c r="G24" s="304">
        <f>+'103 FEIRAS, GALAS E EXPOSIÇÕES'!T537</f>
        <v>0</v>
      </c>
      <c r="H24" s="304">
        <f>+'103 FEIRAS, GALAS E EXPOSIÇÕES'!V537</f>
        <v>0</v>
      </c>
      <c r="I24" s="304">
        <f>+'103 FEIRAS, GALAS E EXPOSIÇÕES'!AA537</f>
        <v>0</v>
      </c>
      <c r="J24" s="304">
        <f>+'103 FEIRAS, GALAS E EXPOSIÇÕES'!AB537</f>
        <v>0</v>
      </c>
      <c r="K24" s="304">
        <f>+'103 FEIRAS, GALAS E EXPOSIÇÕES'!AF537</f>
        <v>0</v>
      </c>
      <c r="L24" s="304">
        <f>+'103 FEIRAS, GALAS E EXPOSIÇÕES'!AJ537</f>
        <v>0</v>
      </c>
      <c r="M24" s="304">
        <f>+'103 FEIRAS, GALAS E EXPOSIÇÕES'!AK537</f>
        <v>0</v>
      </c>
      <c r="N24" s="304">
        <f>+'103 FEIRAS, GALAS E EXPOSIÇÕES'!AL537</f>
        <v>0</v>
      </c>
    </row>
    <row r="25" spans="1:14" hidden="1" x14ac:dyDescent="0.45">
      <c r="A25" s="304" t="str">
        <f>+sessoes!A$4</f>
        <v>TECTRAIN-99</v>
      </c>
      <c r="B25" s="304" t="e">
        <f>+sessoes!B$4</f>
        <v>#N/A</v>
      </c>
      <c r="C25" s="305">
        <f>+sessoes!C$4</f>
        <v>0</v>
      </c>
      <c r="D25" s="304">
        <f>+'103 FEIRAS, GALAS E EXPOSIÇÕES'!B538</f>
        <v>0</v>
      </c>
      <c r="E25" s="304">
        <f>+'103 FEIRAS, GALAS E EXPOSIÇÕES'!O538</f>
        <v>0</v>
      </c>
      <c r="F25" s="304">
        <f>+'103 FEIRAS, GALAS E EXPOSIÇÕES'!R538</f>
        <v>0</v>
      </c>
      <c r="G25" s="304">
        <f>+'103 FEIRAS, GALAS E EXPOSIÇÕES'!T538</f>
        <v>0</v>
      </c>
      <c r="H25" s="304">
        <f>+'103 FEIRAS, GALAS E EXPOSIÇÕES'!V538</f>
        <v>0</v>
      </c>
      <c r="I25" s="304">
        <f>+'103 FEIRAS, GALAS E EXPOSIÇÕES'!AA538</f>
        <v>0</v>
      </c>
      <c r="J25" s="304">
        <f>+'103 FEIRAS, GALAS E EXPOSIÇÕES'!AB538</f>
        <v>0</v>
      </c>
      <c r="K25" s="304">
        <f>+'103 FEIRAS, GALAS E EXPOSIÇÕES'!AF538</f>
        <v>0</v>
      </c>
      <c r="L25" s="304">
        <f>+'103 FEIRAS, GALAS E EXPOSIÇÕES'!AJ538</f>
        <v>0</v>
      </c>
      <c r="M25" s="304">
        <f>+'103 FEIRAS, GALAS E EXPOSIÇÕES'!AK538</f>
        <v>0</v>
      </c>
      <c r="N25" s="304">
        <f>+'103 FEIRAS, GALAS E EXPOSIÇÕES'!AL538</f>
        <v>0</v>
      </c>
    </row>
    <row r="26" spans="1:14" hidden="1" x14ac:dyDescent="0.45">
      <c r="A26" s="304" t="str">
        <f>+sessoes!A$4</f>
        <v>TECTRAIN-99</v>
      </c>
      <c r="B26" s="304" t="e">
        <f>+sessoes!B$4</f>
        <v>#N/A</v>
      </c>
      <c r="C26" s="305">
        <f>+sessoes!C$4</f>
        <v>0</v>
      </c>
      <c r="D26" s="304">
        <f>+'103 FEIRAS, GALAS E EXPOSIÇÕES'!B539</f>
        <v>0</v>
      </c>
      <c r="E26" s="304">
        <f>+'103 FEIRAS, GALAS E EXPOSIÇÕES'!O539</f>
        <v>0</v>
      </c>
      <c r="F26" s="304">
        <f>+'103 FEIRAS, GALAS E EXPOSIÇÕES'!R539</f>
        <v>0</v>
      </c>
      <c r="G26" s="304">
        <f>+'103 FEIRAS, GALAS E EXPOSIÇÕES'!T539</f>
        <v>0</v>
      </c>
      <c r="H26" s="304">
        <f>+'103 FEIRAS, GALAS E EXPOSIÇÕES'!V539</f>
        <v>0</v>
      </c>
      <c r="I26" s="304">
        <f>+'103 FEIRAS, GALAS E EXPOSIÇÕES'!AA539</f>
        <v>0</v>
      </c>
      <c r="J26" s="304">
        <f>+'103 FEIRAS, GALAS E EXPOSIÇÕES'!AB539</f>
        <v>0</v>
      </c>
      <c r="K26" s="304">
        <f>+'103 FEIRAS, GALAS E EXPOSIÇÕES'!AF539</f>
        <v>0</v>
      </c>
      <c r="L26" s="304">
        <f>+'103 FEIRAS, GALAS E EXPOSIÇÕES'!AJ539</f>
        <v>0</v>
      </c>
      <c r="M26" s="304">
        <f>+'103 FEIRAS, GALAS E EXPOSIÇÕES'!AK539</f>
        <v>0</v>
      </c>
      <c r="N26" s="304">
        <f>+'103 FEIRAS, GALAS E EXPOSIÇÕES'!AL539</f>
        <v>0</v>
      </c>
    </row>
    <row r="27" spans="1:14" hidden="1" x14ac:dyDescent="0.45">
      <c r="A27" s="304" t="str">
        <f>+sessoes!A$4</f>
        <v>TECTRAIN-99</v>
      </c>
      <c r="B27" s="304" t="e">
        <f>+sessoes!B$4</f>
        <v>#N/A</v>
      </c>
      <c r="C27" s="305">
        <f>+sessoes!C$4</f>
        <v>0</v>
      </c>
      <c r="D27" s="304">
        <f>+'103 FEIRAS, GALAS E EXPOSIÇÕES'!B540</f>
        <v>0</v>
      </c>
      <c r="E27" s="304">
        <f>+'103 FEIRAS, GALAS E EXPOSIÇÕES'!O540</f>
        <v>0</v>
      </c>
      <c r="F27" s="304">
        <f>+'103 FEIRAS, GALAS E EXPOSIÇÕES'!R540</f>
        <v>0</v>
      </c>
      <c r="G27" s="304">
        <f>+'103 FEIRAS, GALAS E EXPOSIÇÕES'!T540</f>
        <v>0</v>
      </c>
      <c r="H27" s="304">
        <f>+'103 FEIRAS, GALAS E EXPOSIÇÕES'!V540</f>
        <v>0</v>
      </c>
      <c r="I27" s="304">
        <f>+'103 FEIRAS, GALAS E EXPOSIÇÕES'!AA540</f>
        <v>0</v>
      </c>
      <c r="J27" s="304">
        <f>+'103 FEIRAS, GALAS E EXPOSIÇÕES'!AB540</f>
        <v>0</v>
      </c>
      <c r="K27" s="304">
        <f>+'103 FEIRAS, GALAS E EXPOSIÇÕES'!AF540</f>
        <v>0</v>
      </c>
      <c r="L27" s="304">
        <f>+'103 FEIRAS, GALAS E EXPOSIÇÕES'!AJ540</f>
        <v>0</v>
      </c>
      <c r="M27" s="304">
        <f>+'103 FEIRAS, GALAS E EXPOSIÇÕES'!AK540</f>
        <v>0</v>
      </c>
      <c r="N27" s="304">
        <f>+'103 FEIRAS, GALAS E EXPOSIÇÕES'!AL540</f>
        <v>0</v>
      </c>
    </row>
    <row r="28" spans="1:14" hidden="1" x14ac:dyDescent="0.45">
      <c r="A28" s="304" t="str">
        <f>+sessoes!A$4</f>
        <v>TECTRAIN-99</v>
      </c>
      <c r="B28" s="304" t="e">
        <f>+sessoes!B$4</f>
        <v>#N/A</v>
      </c>
      <c r="C28" s="305">
        <f>+sessoes!C$4</f>
        <v>0</v>
      </c>
      <c r="D28" s="304">
        <f>+'103 FEIRAS, GALAS E EXPOSIÇÕES'!B541</f>
        <v>0</v>
      </c>
      <c r="E28" s="304">
        <f>+'103 FEIRAS, GALAS E EXPOSIÇÕES'!O541</f>
        <v>0</v>
      </c>
      <c r="F28" s="304">
        <f>+'103 FEIRAS, GALAS E EXPOSIÇÕES'!R541</f>
        <v>0</v>
      </c>
      <c r="G28" s="304">
        <f>+'103 FEIRAS, GALAS E EXPOSIÇÕES'!T541</f>
        <v>0</v>
      </c>
      <c r="H28" s="304">
        <f>+'103 FEIRAS, GALAS E EXPOSIÇÕES'!V541</f>
        <v>0</v>
      </c>
      <c r="I28" s="304">
        <f>+'103 FEIRAS, GALAS E EXPOSIÇÕES'!AA541</f>
        <v>0</v>
      </c>
      <c r="J28" s="304">
        <f>+'103 FEIRAS, GALAS E EXPOSIÇÕES'!AB541</f>
        <v>0</v>
      </c>
      <c r="K28" s="304">
        <f>+'103 FEIRAS, GALAS E EXPOSIÇÕES'!AF541</f>
        <v>0</v>
      </c>
      <c r="L28" s="304">
        <f>+'103 FEIRAS, GALAS E EXPOSIÇÕES'!AJ541</f>
        <v>0</v>
      </c>
      <c r="M28" s="304">
        <f>+'103 FEIRAS, GALAS E EXPOSIÇÕES'!AK541</f>
        <v>0</v>
      </c>
      <c r="N28" s="304">
        <f>+'103 FEIRAS, GALAS E EXPOSIÇÕES'!AL541</f>
        <v>0</v>
      </c>
    </row>
    <row r="31" spans="1:14" x14ac:dyDescent="0.45">
      <c r="A31" s="304" t="s">
        <v>2259</v>
      </c>
      <c r="B31" s="304" t="s">
        <v>2261</v>
      </c>
      <c r="C31" s="305" t="s">
        <v>2260</v>
      </c>
      <c r="D31" s="304" t="s">
        <v>2259</v>
      </c>
      <c r="E31" s="304" t="s">
        <v>2259</v>
      </c>
      <c r="F31" s="304" t="s">
        <v>2261</v>
      </c>
      <c r="G31" s="304" t="s">
        <v>2261</v>
      </c>
      <c r="H31" s="304" t="s">
        <v>2261</v>
      </c>
      <c r="I31" s="304" t="s">
        <v>2261</v>
      </c>
      <c r="J31" s="304" t="s">
        <v>2259</v>
      </c>
      <c r="K31" s="304" t="s">
        <v>2261</v>
      </c>
      <c r="L31" s="304" t="s">
        <v>2261</v>
      </c>
      <c r="M31" s="304" t="s">
        <v>2261</v>
      </c>
      <c r="N31" s="304" t="s">
        <v>2259</v>
      </c>
    </row>
    <row r="34" spans="2:2" x14ac:dyDescent="0.45">
      <c r="B34" t="str">
        <f>"c('"&amp;_xlfn.TEXTJOIN("', '",,31:31)&amp;"')"</f>
        <v>c('text', 'numeric', 'date', 'text', 'text', 'numeric', 'numeric', 'numeric', 'numeric', 'text', 'numeric', 'numeric', 'numeric', 'text')</v>
      </c>
    </row>
  </sheetData>
  <pageMargins left="0.7" right="0.7" top="0.75" bottom="0.75" header="0.3" footer="0.3"/>
  <ignoredErrors>
    <ignoredError xmlns:x16r3="http://schemas.microsoft.com/office/spreadsheetml/2018/08/main" sqref="C2:C28" x16r3:misleadingForma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0A52-4FAA-40AB-A136-9A579356062E}">
  <sheetPr codeName="Sheet9"/>
  <dimension ref="A1:G64"/>
  <sheetViews>
    <sheetView showGridLines="0" topLeftCell="A31" zoomScale="130" zoomScaleNormal="130" workbookViewId="0">
      <selection activeCell="A33" sqref="A33"/>
    </sheetView>
  </sheetViews>
  <sheetFormatPr defaultColWidth="9.33203125" defaultRowHeight="14.25" x14ac:dyDescent="0.45"/>
  <cols>
    <col min="1" max="1" width="47.86328125" style="425" customWidth="1"/>
    <col min="2" max="2" width="18.3984375" style="230" customWidth="1"/>
    <col min="3" max="3" width="18.33203125" style="230" customWidth="1"/>
    <col min="4" max="4" width="15.3984375" style="230" customWidth="1"/>
    <col min="5" max="5" width="15.1328125" style="230" customWidth="1"/>
    <col min="6" max="6" width="12.1328125" style="230" customWidth="1"/>
    <col min="7" max="7" width="13.86328125" style="229" customWidth="1"/>
    <col min="8" max="16384" width="9.33203125" style="228"/>
  </cols>
  <sheetData>
    <row r="1" spans="1:7" s="227" customFormat="1" x14ac:dyDescent="0.45">
      <c r="A1" s="421" t="s">
        <v>2308</v>
      </c>
      <c r="B1" s="246" t="s">
        <v>2190</v>
      </c>
      <c r="C1" s="246" t="s">
        <v>2306</v>
      </c>
      <c r="D1" s="246" t="s">
        <v>2307</v>
      </c>
      <c r="E1" s="354" t="str">
        <f>+certificates!E1</f>
        <v>topic_id</v>
      </c>
      <c r="F1" s="354" t="str">
        <f>+certificates!F1</f>
        <v>admin_id</v>
      </c>
      <c r="G1" s="355" t="str">
        <f>+certificates!G1</f>
        <v>date_started</v>
      </c>
    </row>
    <row r="2" spans="1:7" x14ac:dyDescent="0.45">
      <c r="A2" s="422" t="str">
        <f>IFERROR(VLOOKUP(+'101 TREINAMENTO BENEFICIARIO'!B279,lists!W1:X88,2,FALSE),+'101 TREINAMENTO BENEFICIARIO'!B279)</f>
        <v>BENTRAIN-99</v>
      </c>
      <c r="B2" s="247" t="str">
        <f>IF(+'101 TREINAMENTO BENEFICIARIO'!R279=0,"",+'101 TREINAMENTO BENEFICIARIO'!R279)</f>
        <v/>
      </c>
      <c r="C2" s="247" t="str">
        <f>IF(+'101 TREINAMENTO BENEFICIARIO'!X279=0,"",+'101 TREINAMENTO BENEFICIARIO'!X279)</f>
        <v/>
      </c>
      <c r="D2" s="247" t="str">
        <f>IF(+'101 TREINAMENTO BENEFICIARIO'!AC279=0,"",+'101 TREINAMENTO BENEFICIARIO'!AC279)</f>
        <v/>
      </c>
      <c r="E2" s="356" t="str">
        <f>+certificates!E$2</f>
        <v>BENTRAIN-99</v>
      </c>
      <c r="F2" s="356">
        <f>+certificates!F$2</f>
        <v>999</v>
      </c>
      <c r="G2" s="357">
        <f>+certificates!G$2</f>
        <v>0</v>
      </c>
    </row>
    <row r="3" spans="1:7" x14ac:dyDescent="0.45">
      <c r="A3" s="422" t="str">
        <f>IFERROR(VLOOKUP(+'101 TREINAMENTO BENEFICIARIO'!B280,lists!W2:X89,2,FALSE),+'101 TREINAMENTO BENEFICIARIO'!B280)</f>
        <v>BENTRAIN-99</v>
      </c>
      <c r="B3" s="247" t="str">
        <f>IF(+'101 TREINAMENTO BENEFICIARIO'!R280=0,"",+'101 TREINAMENTO BENEFICIARIO'!R280)</f>
        <v/>
      </c>
      <c r="C3" s="247" t="str">
        <f>IF(+'101 TREINAMENTO BENEFICIARIO'!X280=0,"",+'101 TREINAMENTO BENEFICIARIO'!X280)</f>
        <v/>
      </c>
      <c r="D3" s="247" t="str">
        <f>IF(+'101 TREINAMENTO BENEFICIARIO'!AC280=0,"",+'101 TREINAMENTO BENEFICIARIO'!AC280)</f>
        <v/>
      </c>
      <c r="E3" s="356" t="str">
        <f>+certificates!E$2</f>
        <v>BENTRAIN-99</v>
      </c>
      <c r="F3" s="356">
        <f>+certificates!F$2</f>
        <v>999</v>
      </c>
      <c r="G3" s="357">
        <f>+certificates!G$2</f>
        <v>0</v>
      </c>
    </row>
    <row r="4" spans="1:7" x14ac:dyDescent="0.45">
      <c r="A4" s="422" t="str">
        <f>IFERROR(VLOOKUP(+'101 TREINAMENTO BENEFICIARIO'!B281,lists!W3:X90,2,FALSE),+'101 TREINAMENTO BENEFICIARIO'!B281)</f>
        <v>BENTRAIN-99</v>
      </c>
      <c r="B4" s="247" t="str">
        <f>IF(+'101 TREINAMENTO BENEFICIARIO'!R281=0,"",+'101 TREINAMENTO BENEFICIARIO'!R281)</f>
        <v/>
      </c>
      <c r="C4" s="247" t="str">
        <f>IF(+'101 TREINAMENTO BENEFICIARIO'!X281=0,"",+'101 TREINAMENTO BENEFICIARIO'!X281)</f>
        <v/>
      </c>
      <c r="D4" s="247" t="str">
        <f>IF(+'101 TREINAMENTO BENEFICIARIO'!AC281=0,"",+'101 TREINAMENTO BENEFICIARIO'!AC281)</f>
        <v/>
      </c>
      <c r="E4" s="356" t="str">
        <f>+certificates!E$2</f>
        <v>BENTRAIN-99</v>
      </c>
      <c r="F4" s="356">
        <f>+certificates!F$2</f>
        <v>999</v>
      </c>
      <c r="G4" s="357">
        <f>+certificates!G$2</f>
        <v>0</v>
      </c>
    </row>
    <row r="5" spans="1:7" x14ac:dyDescent="0.45">
      <c r="A5" s="422" t="str">
        <f>IFERROR(VLOOKUP(+'101 TREINAMENTO BENEFICIARIO'!B282,lists!W4:X91,2,FALSE),+'101 TREINAMENTO BENEFICIARIO'!B282)</f>
        <v>BENTRAIN-99</v>
      </c>
      <c r="B5" s="247" t="str">
        <f>IF(+'101 TREINAMENTO BENEFICIARIO'!R282=0,"",+'101 TREINAMENTO BENEFICIARIO'!R282)</f>
        <v/>
      </c>
      <c r="C5" s="247" t="str">
        <f>IF(+'101 TREINAMENTO BENEFICIARIO'!X282=0,"",+'101 TREINAMENTO BENEFICIARIO'!X282)</f>
        <v/>
      </c>
      <c r="D5" s="247" t="str">
        <f>IF(+'101 TREINAMENTO BENEFICIARIO'!AC282=0,"",+'101 TREINAMENTO BENEFICIARIO'!AC282)</f>
        <v/>
      </c>
      <c r="E5" s="356" t="str">
        <f>+certificates!E$2</f>
        <v>BENTRAIN-99</v>
      </c>
      <c r="F5" s="356">
        <f>+certificates!F$2</f>
        <v>999</v>
      </c>
      <c r="G5" s="357">
        <f>+certificates!G$2</f>
        <v>0</v>
      </c>
    </row>
    <row r="6" spans="1:7" x14ac:dyDescent="0.45">
      <c r="A6" s="422" t="str">
        <f>IFERROR(VLOOKUP(+'101 TREINAMENTO BENEFICIARIO'!B283,lists!W5:X92,2,FALSE),+'101 TREINAMENTO BENEFICIARIO'!B283)</f>
        <v>BENTRAIN-99</v>
      </c>
      <c r="B6" s="247" t="str">
        <f>IF(+'101 TREINAMENTO BENEFICIARIO'!R283=0,"",+'101 TREINAMENTO BENEFICIARIO'!R283)</f>
        <v/>
      </c>
      <c r="C6" s="247" t="str">
        <f>IF(+'101 TREINAMENTO BENEFICIARIO'!X283=0,"",+'101 TREINAMENTO BENEFICIARIO'!X283)</f>
        <v/>
      </c>
      <c r="D6" s="247" t="str">
        <f>IF(+'101 TREINAMENTO BENEFICIARIO'!AC283=0,"",+'101 TREINAMENTO BENEFICIARIO'!AC283)</f>
        <v/>
      </c>
      <c r="E6" s="356" t="str">
        <f>+certificates!E$2</f>
        <v>BENTRAIN-99</v>
      </c>
      <c r="F6" s="356">
        <f>+certificates!F$2</f>
        <v>999</v>
      </c>
      <c r="G6" s="357">
        <f>+certificates!G$2</f>
        <v>0</v>
      </c>
    </row>
    <row r="7" spans="1:7" x14ac:dyDescent="0.45">
      <c r="A7" s="422" t="str">
        <f>IFERROR(VLOOKUP(+'101 TREINAMENTO BENEFICIARIO'!B284,lists!W6:X93,2,FALSE),+'101 TREINAMENTO BENEFICIARIO'!B284)</f>
        <v>BENTRAIN-99</v>
      </c>
      <c r="B7" s="247" t="str">
        <f>IF(+'101 TREINAMENTO BENEFICIARIO'!R284=0,"",+'101 TREINAMENTO BENEFICIARIO'!R284)</f>
        <v/>
      </c>
      <c r="C7" s="247" t="str">
        <f>IF(+'101 TREINAMENTO BENEFICIARIO'!X284=0,"",+'101 TREINAMENTO BENEFICIARIO'!X284)</f>
        <v/>
      </c>
      <c r="D7" s="247" t="str">
        <f>IF(+'101 TREINAMENTO BENEFICIARIO'!AC284=0,"",+'101 TREINAMENTO BENEFICIARIO'!AC284)</f>
        <v/>
      </c>
      <c r="E7" s="247" t="str">
        <f>+certificates!E$2</f>
        <v>BENTRAIN-99</v>
      </c>
      <c r="F7" s="247">
        <f>+certificates!F$2</f>
        <v>999</v>
      </c>
      <c r="G7" s="248">
        <f>+certificates!G$2</f>
        <v>0</v>
      </c>
    </row>
    <row r="8" spans="1:7" x14ac:dyDescent="0.45">
      <c r="A8" s="422">
        <f>IFERROR(VLOOKUP(+'102 DIA DE CAMPO OU DE DEMONSTR'!C168,topics_choices,2,FALSE),'102 DIA DE CAMPO OU DE DEMONSTR'!C168)</f>
        <v>0</v>
      </c>
      <c r="B8" s="247">
        <f>+'102 DIA DE CAMPO OU DE DEMONSTR'!X168</f>
        <v>0</v>
      </c>
      <c r="C8" s="247">
        <f>+'102 DIA DE CAMPO OU DE DEMONSTR'!R168</f>
        <v>0</v>
      </c>
      <c r="D8" s="247">
        <f>+'102 DIA DE CAMPO OU DE DEMONSTR'!AG168</f>
        <v>0</v>
      </c>
      <c r="E8" s="247" t="str">
        <f>+sessoes!A$3</f>
        <v>TECTRAIN-99</v>
      </c>
      <c r="F8" s="247" t="e">
        <f>+sessoes!B$3</f>
        <v>#N/A</v>
      </c>
      <c r="G8" s="248">
        <f>+sessoes!C$4</f>
        <v>0</v>
      </c>
    </row>
    <row r="9" spans="1:7" x14ac:dyDescent="0.45">
      <c r="A9" s="422">
        <f>IFERROR(VLOOKUP(+'102 DIA DE CAMPO OU DE DEMONSTR'!C169,topics_choices,2,FALSE),'102 DIA DE CAMPO OU DE DEMONSTR'!C169)</f>
        <v>0</v>
      </c>
      <c r="B9" s="247">
        <f>+'102 DIA DE CAMPO OU DE DEMONSTR'!X169</f>
        <v>0</v>
      </c>
      <c r="C9" s="247">
        <f>+'102 DIA DE CAMPO OU DE DEMONSTR'!R169</f>
        <v>0</v>
      </c>
      <c r="D9" s="247">
        <f>+'102 DIA DE CAMPO OU DE DEMONSTR'!AG169</f>
        <v>0</v>
      </c>
      <c r="E9" s="247" t="str">
        <f>+sessoes!A$3</f>
        <v>TECTRAIN-99</v>
      </c>
      <c r="F9" s="247" t="e">
        <f>+sessoes!B$3</f>
        <v>#N/A</v>
      </c>
      <c r="G9" s="248">
        <f>+sessoes!C$4</f>
        <v>0</v>
      </c>
    </row>
    <row r="10" spans="1:7" x14ac:dyDescent="0.45">
      <c r="A10" s="422">
        <f>IFERROR(VLOOKUP(+'102 DIA DE CAMPO OU DE DEMONSTR'!C170,topics_choices,2,FALSE),'102 DIA DE CAMPO OU DE DEMONSTR'!C170)</f>
        <v>0</v>
      </c>
      <c r="B10" s="247">
        <f>+'102 DIA DE CAMPO OU DE DEMONSTR'!X170</f>
        <v>0</v>
      </c>
      <c r="C10" s="247">
        <f>+'102 DIA DE CAMPO OU DE DEMONSTR'!R170</f>
        <v>0</v>
      </c>
      <c r="D10" s="247">
        <f>+'102 DIA DE CAMPO OU DE DEMONSTR'!AG170</f>
        <v>0</v>
      </c>
      <c r="E10" s="247" t="str">
        <f>+sessoes!A$3</f>
        <v>TECTRAIN-99</v>
      </c>
      <c r="F10" s="247" t="e">
        <f>+sessoes!B$3</f>
        <v>#N/A</v>
      </c>
      <c r="G10" s="248">
        <f>+sessoes!C$4</f>
        <v>0</v>
      </c>
    </row>
    <row r="11" spans="1:7" x14ac:dyDescent="0.45">
      <c r="A11" s="422">
        <f>IFERROR(VLOOKUP(+'102 DIA DE CAMPO OU DE DEMONSTR'!C171,topics_choices,2,FALSE),'102 DIA DE CAMPO OU DE DEMONSTR'!C171)</f>
        <v>0</v>
      </c>
      <c r="B11" s="247">
        <f>+'102 DIA DE CAMPO OU DE DEMONSTR'!X171</f>
        <v>0</v>
      </c>
      <c r="C11" s="247">
        <f>+'102 DIA DE CAMPO OU DE DEMONSTR'!R171</f>
        <v>0</v>
      </c>
      <c r="D11" s="247">
        <f>+'102 DIA DE CAMPO OU DE DEMONSTR'!AG171</f>
        <v>0</v>
      </c>
      <c r="E11" s="247" t="str">
        <f>+sessoes!A$3</f>
        <v>TECTRAIN-99</v>
      </c>
      <c r="F11" s="247" t="e">
        <f>+sessoes!B$3</f>
        <v>#N/A</v>
      </c>
      <c r="G11" s="248">
        <f>+sessoes!C$4</f>
        <v>0</v>
      </c>
    </row>
    <row r="12" spans="1:7" x14ac:dyDescent="0.45">
      <c r="A12" s="422">
        <f>IFERROR(VLOOKUP(+'102 DIA DE CAMPO OU DE DEMONSTR'!C172,topics_choices,2,FALSE),'102 DIA DE CAMPO OU DE DEMONSTR'!C172)</f>
        <v>0</v>
      </c>
      <c r="B12" s="247">
        <f>+'102 DIA DE CAMPO OU DE DEMONSTR'!X172</f>
        <v>0</v>
      </c>
      <c r="C12" s="247">
        <f>+'102 DIA DE CAMPO OU DE DEMONSTR'!R172</f>
        <v>0</v>
      </c>
      <c r="D12" s="247">
        <f>+'102 DIA DE CAMPO OU DE DEMONSTR'!AG172</f>
        <v>0</v>
      </c>
      <c r="E12" s="247" t="str">
        <f>+sessoes!A$3</f>
        <v>TECTRAIN-99</v>
      </c>
      <c r="F12" s="247" t="e">
        <f>+sessoes!B$3</f>
        <v>#N/A</v>
      </c>
      <c r="G12" s="248">
        <f>+sessoes!C$4</f>
        <v>0</v>
      </c>
    </row>
    <row r="13" spans="1:7" x14ac:dyDescent="0.45">
      <c r="A13" s="422">
        <f>IFERROR(VLOOKUP(+'102 DIA DE CAMPO OU DE DEMONSTR'!C173,topics_choices,2,FALSE),'102 DIA DE CAMPO OU DE DEMONSTR'!C173)</f>
        <v>0</v>
      </c>
      <c r="B13" s="247">
        <f>+'102 DIA DE CAMPO OU DE DEMONSTR'!X173</f>
        <v>0</v>
      </c>
      <c r="C13" s="247">
        <f>+'102 DIA DE CAMPO OU DE DEMONSTR'!R173</f>
        <v>0</v>
      </c>
      <c r="D13" s="247">
        <f>+'102 DIA DE CAMPO OU DE DEMONSTR'!AG173</f>
        <v>0</v>
      </c>
      <c r="E13" s="247" t="str">
        <f>+sessoes!A$3</f>
        <v>TECTRAIN-99</v>
      </c>
      <c r="F13" s="247" t="e">
        <f>+sessoes!B$3</f>
        <v>#N/A</v>
      </c>
      <c r="G13" s="248">
        <f>+sessoes!C$4</f>
        <v>0</v>
      </c>
    </row>
    <row r="14" spans="1:7" x14ac:dyDescent="0.45">
      <c r="A14" s="422">
        <f>IFERROR(VLOOKUP(+'102 DIA DE CAMPO OU DE DEMONSTR'!C174,topics_choices,2,FALSE),'102 DIA DE CAMPO OU DE DEMONSTR'!C174)</f>
        <v>0</v>
      </c>
      <c r="B14" s="247">
        <f>+'102 DIA DE CAMPO OU DE DEMONSTR'!X174</f>
        <v>0</v>
      </c>
      <c r="C14" s="247">
        <f>+'102 DIA DE CAMPO OU DE DEMONSTR'!R174</f>
        <v>0</v>
      </c>
      <c r="D14" s="247">
        <f>+'102 DIA DE CAMPO OU DE DEMONSTR'!AG174</f>
        <v>0</v>
      </c>
      <c r="E14" s="247" t="str">
        <f>+sessoes!A$3</f>
        <v>TECTRAIN-99</v>
      </c>
      <c r="F14" s="247" t="e">
        <f>+sessoes!B$3</f>
        <v>#N/A</v>
      </c>
      <c r="G14" s="248">
        <f>+sessoes!C$4</f>
        <v>0</v>
      </c>
    </row>
    <row r="15" spans="1:7" x14ac:dyDescent="0.45">
      <c r="A15" s="422">
        <f>IFERROR(VLOOKUP(+'102 DIA DE CAMPO OU DE DEMONSTR'!C175,topics_choices,2,FALSE),'102 DIA DE CAMPO OU DE DEMONSTR'!C175)</f>
        <v>0</v>
      </c>
      <c r="B15" s="247">
        <f>+'102 DIA DE CAMPO OU DE DEMONSTR'!X175</f>
        <v>0</v>
      </c>
      <c r="C15" s="247">
        <f>+'102 DIA DE CAMPO OU DE DEMONSTR'!R175</f>
        <v>0</v>
      </c>
      <c r="D15" s="247">
        <f>+'102 DIA DE CAMPO OU DE DEMONSTR'!AG175</f>
        <v>0</v>
      </c>
      <c r="E15" s="247" t="str">
        <f>+sessoes!A$3</f>
        <v>TECTRAIN-99</v>
      </c>
      <c r="F15" s="247" t="e">
        <f>+sessoes!B$3</f>
        <v>#N/A</v>
      </c>
      <c r="G15" s="248">
        <f>+sessoes!C$4</f>
        <v>0</v>
      </c>
    </row>
    <row r="16" spans="1:7" x14ac:dyDescent="0.45">
      <c r="A16" s="422">
        <f>IFERROR(VLOOKUP(+'102 DIA DE CAMPO OU DE DEMONSTR'!C176,topics_choices,2,FALSE),'102 DIA DE CAMPO OU DE DEMONSTR'!C176)</f>
        <v>0</v>
      </c>
      <c r="B16" s="247">
        <f>+'102 DIA DE CAMPO OU DE DEMONSTR'!X176</f>
        <v>0</v>
      </c>
      <c r="C16" s="247">
        <f>+'102 DIA DE CAMPO OU DE DEMONSTR'!R176</f>
        <v>0</v>
      </c>
      <c r="D16" s="247">
        <f>+'102 DIA DE CAMPO OU DE DEMONSTR'!AG176</f>
        <v>0</v>
      </c>
      <c r="E16" s="247" t="str">
        <f>+sessoes!A$3</f>
        <v>TECTRAIN-99</v>
      </c>
      <c r="F16" s="247" t="e">
        <f>+sessoes!B$3</f>
        <v>#N/A</v>
      </c>
      <c r="G16" s="248">
        <f>+sessoes!C$4</f>
        <v>0</v>
      </c>
    </row>
    <row r="17" spans="1:7" x14ac:dyDescent="0.45">
      <c r="A17" s="422">
        <f>IFERROR(VLOOKUP(+'102 DIA DE CAMPO OU DE DEMONSTR'!C177,topics_choices,2,FALSE),'102 DIA DE CAMPO OU DE DEMONSTR'!C177)</f>
        <v>0</v>
      </c>
      <c r="B17" s="247">
        <f>+'102 DIA DE CAMPO OU DE DEMONSTR'!X177</f>
        <v>0</v>
      </c>
      <c r="C17" s="247">
        <f>+'102 DIA DE CAMPO OU DE DEMONSTR'!R177</f>
        <v>0</v>
      </c>
      <c r="D17" s="247">
        <f>+'102 DIA DE CAMPO OU DE DEMONSTR'!AG177</f>
        <v>0</v>
      </c>
      <c r="E17" s="247" t="str">
        <f>+sessoes!A$3</f>
        <v>TECTRAIN-99</v>
      </c>
      <c r="F17" s="247" t="e">
        <f>+sessoes!B$3</f>
        <v>#N/A</v>
      </c>
      <c r="G17" s="248">
        <f>+sessoes!C$4</f>
        <v>0</v>
      </c>
    </row>
    <row r="18" spans="1:7" x14ac:dyDescent="0.45">
      <c r="A18" s="422">
        <f>IFERROR(VLOOKUP(+'102 DIA DE CAMPO OU DE DEMONSTR'!C178,topics_choices,2,FALSE),'102 DIA DE CAMPO OU DE DEMONSTR'!C178)</f>
        <v>0</v>
      </c>
      <c r="B18" s="247">
        <f>+'102 DIA DE CAMPO OU DE DEMONSTR'!X178</f>
        <v>0</v>
      </c>
      <c r="C18" s="247">
        <f>+'102 DIA DE CAMPO OU DE DEMONSTR'!R178</f>
        <v>0</v>
      </c>
      <c r="D18" s="247">
        <f>+'102 DIA DE CAMPO OU DE DEMONSTR'!AG178</f>
        <v>0</v>
      </c>
      <c r="E18" s="247" t="str">
        <f>+sessoes!A$3</f>
        <v>TECTRAIN-99</v>
      </c>
      <c r="F18" s="247" t="e">
        <f>+sessoes!B$3</f>
        <v>#N/A</v>
      </c>
      <c r="G18" s="248">
        <f>+sessoes!C$4</f>
        <v>0</v>
      </c>
    </row>
    <row r="19" spans="1:7" x14ac:dyDescent="0.45">
      <c r="A19" s="422">
        <f>IFERROR(VLOOKUP(+'102 DIA DE CAMPO OU DE DEMONSTR'!C179,topics_choices,2,FALSE),'102 DIA DE CAMPO OU DE DEMONSTR'!C179)</f>
        <v>0</v>
      </c>
      <c r="B19" s="247">
        <f>+'102 DIA DE CAMPO OU DE DEMONSTR'!X179</f>
        <v>0</v>
      </c>
      <c r="C19" s="247">
        <f>+'102 DIA DE CAMPO OU DE DEMONSTR'!R179</f>
        <v>0</v>
      </c>
      <c r="D19" s="247">
        <f>+'102 DIA DE CAMPO OU DE DEMONSTR'!AG179</f>
        <v>0</v>
      </c>
      <c r="E19" s="247" t="str">
        <f>+sessoes!A$3</f>
        <v>TECTRAIN-99</v>
      </c>
      <c r="F19" s="247" t="e">
        <f>+sessoes!B$3</f>
        <v>#N/A</v>
      </c>
      <c r="G19" s="248">
        <f>+sessoes!C$4</f>
        <v>0</v>
      </c>
    </row>
    <row r="20" spans="1:7" x14ac:dyDescent="0.45">
      <c r="A20" s="422">
        <f>IFERROR(VLOOKUP(+'102 DIA DE CAMPO OU DE DEMONSTR'!C180,topics_choices,2,FALSE),'102 DIA DE CAMPO OU DE DEMONSTR'!C180)</f>
        <v>0</v>
      </c>
      <c r="B20" s="247">
        <f>+'102 DIA DE CAMPO OU DE DEMONSTR'!X180</f>
        <v>0</v>
      </c>
      <c r="C20" s="247">
        <f>+'102 DIA DE CAMPO OU DE DEMONSTR'!R180</f>
        <v>0</v>
      </c>
      <c r="D20" s="247">
        <f>+'102 DIA DE CAMPO OU DE DEMONSTR'!AG180</f>
        <v>0</v>
      </c>
      <c r="E20" s="247" t="str">
        <f>+sessoes!A$3</f>
        <v>TECTRAIN-99</v>
      </c>
      <c r="F20" s="247" t="e">
        <f>+sessoes!B$3</f>
        <v>#N/A</v>
      </c>
      <c r="G20" s="248">
        <f>+sessoes!C$4</f>
        <v>0</v>
      </c>
    </row>
    <row r="21" spans="1:7" x14ac:dyDescent="0.45">
      <c r="A21" s="422"/>
      <c r="B21" s="247"/>
      <c r="C21" s="247"/>
      <c r="D21" s="247"/>
      <c r="E21" s="247"/>
      <c r="F21" s="247"/>
      <c r="G21" s="248"/>
    </row>
    <row r="22" spans="1:7" x14ac:dyDescent="0.45">
      <c r="A22" s="423">
        <f>IFERROR(VLOOKUP(+'103 FEIRAS, GALAS E EXPOSIÇÕES'!C505,topics_choices,2,FALSE),+'103 FEIRAS, GALAS E EXPOSIÇÕES'!C505)</f>
        <v>0</v>
      </c>
      <c r="B22" s="249">
        <f>+'103 FEIRAS, GALAS E EXPOSIÇÕES'!AB505</f>
        <v>0</v>
      </c>
      <c r="C22" s="249">
        <f>+'103 FEIRAS, GALAS E EXPOSIÇÕES'!V505</f>
        <v>0</v>
      </c>
      <c r="D22" s="249"/>
      <c r="E22" s="247" t="str">
        <f>+sessoes!A$4</f>
        <v>TECTRAIN-99</v>
      </c>
      <c r="F22" s="247" t="e">
        <f>+sessoes!B$4</f>
        <v>#N/A</v>
      </c>
      <c r="G22" s="248">
        <f>+sessoes!C$4</f>
        <v>0</v>
      </c>
    </row>
    <row r="23" spans="1:7" x14ac:dyDescent="0.45">
      <c r="A23" s="423">
        <f>IFERROR(VLOOKUP(+'103 FEIRAS, GALAS E EXPOSIÇÕES'!C506,topics_choices,2,FALSE),+'103 FEIRAS, GALAS E EXPOSIÇÕES'!C506)</f>
        <v>0</v>
      </c>
      <c r="B23" s="249">
        <f>+'103 FEIRAS, GALAS E EXPOSIÇÕES'!AB506</f>
        <v>0</v>
      </c>
      <c r="C23" s="249">
        <f>+'103 FEIRAS, GALAS E EXPOSIÇÕES'!V506</f>
        <v>0</v>
      </c>
      <c r="D23" s="249"/>
      <c r="E23" s="247" t="str">
        <f>+sessoes!A$4</f>
        <v>TECTRAIN-99</v>
      </c>
      <c r="F23" s="247" t="e">
        <f>+sessoes!B$4</f>
        <v>#N/A</v>
      </c>
      <c r="G23" s="248">
        <f>+sessoes!C$4</f>
        <v>0</v>
      </c>
    </row>
    <row r="24" spans="1:7" x14ac:dyDescent="0.45">
      <c r="A24" s="423">
        <f>IFERROR(VLOOKUP(+'103 FEIRAS, GALAS E EXPOSIÇÕES'!C507,topics_choices,2,FALSE),+'103 FEIRAS, GALAS E EXPOSIÇÕES'!C507)</f>
        <v>0</v>
      </c>
      <c r="B24" s="249">
        <f>+'103 FEIRAS, GALAS E EXPOSIÇÕES'!AB507</f>
        <v>0</v>
      </c>
      <c r="C24" s="249">
        <f>+'103 FEIRAS, GALAS E EXPOSIÇÕES'!V507</f>
        <v>0</v>
      </c>
      <c r="D24" s="249"/>
      <c r="E24" s="247" t="str">
        <f>+sessoes!A$4</f>
        <v>TECTRAIN-99</v>
      </c>
      <c r="F24" s="247" t="e">
        <f>+sessoes!B$4</f>
        <v>#N/A</v>
      </c>
      <c r="G24" s="248">
        <f>+sessoes!C$4</f>
        <v>0</v>
      </c>
    </row>
    <row r="25" spans="1:7" x14ac:dyDescent="0.45">
      <c r="A25" s="423">
        <f>IFERROR(VLOOKUP(+'103 FEIRAS, GALAS E EXPOSIÇÕES'!C508,topics_choices,2,FALSE),+'103 FEIRAS, GALAS E EXPOSIÇÕES'!C508)</f>
        <v>0</v>
      </c>
      <c r="B25" s="249">
        <f>+'103 FEIRAS, GALAS E EXPOSIÇÕES'!AB508</f>
        <v>0</v>
      </c>
      <c r="C25" s="249">
        <f>+'103 FEIRAS, GALAS E EXPOSIÇÕES'!V508</f>
        <v>0</v>
      </c>
      <c r="D25" s="249"/>
      <c r="E25" s="247" t="str">
        <f>+sessoes!A$4</f>
        <v>TECTRAIN-99</v>
      </c>
      <c r="F25" s="247" t="e">
        <f>+sessoes!B$4</f>
        <v>#N/A</v>
      </c>
      <c r="G25" s="248">
        <f>+sessoes!C$4</f>
        <v>0</v>
      </c>
    </row>
    <row r="26" spans="1:7" x14ac:dyDescent="0.45">
      <c r="A26" s="423">
        <f>IFERROR(VLOOKUP(+'103 FEIRAS, GALAS E EXPOSIÇÕES'!C509,topics_choices,2,FALSE),+'103 FEIRAS, GALAS E EXPOSIÇÕES'!C509)</f>
        <v>0</v>
      </c>
      <c r="B26" s="249">
        <f>+'103 FEIRAS, GALAS E EXPOSIÇÕES'!AB509</f>
        <v>0</v>
      </c>
      <c r="C26" s="249">
        <f>+'103 FEIRAS, GALAS E EXPOSIÇÕES'!V509</f>
        <v>0</v>
      </c>
      <c r="D26" s="249"/>
      <c r="E26" s="247" t="str">
        <f>+sessoes!A$4</f>
        <v>TECTRAIN-99</v>
      </c>
      <c r="F26" s="247" t="e">
        <f>+sessoes!B$4</f>
        <v>#N/A</v>
      </c>
      <c r="G26" s="248">
        <f>+sessoes!C$4</f>
        <v>0</v>
      </c>
    </row>
    <row r="27" spans="1:7" x14ac:dyDescent="0.45">
      <c r="A27" s="423">
        <f>IFERROR(VLOOKUP(+'103 FEIRAS, GALAS E EXPOSIÇÕES'!C510,topics_choices,2,FALSE),+'103 FEIRAS, GALAS E EXPOSIÇÕES'!C510)</f>
        <v>0</v>
      </c>
      <c r="B27" s="249">
        <f>+'103 FEIRAS, GALAS E EXPOSIÇÕES'!AB510</f>
        <v>0</v>
      </c>
      <c r="C27" s="249">
        <f>+'103 FEIRAS, GALAS E EXPOSIÇÕES'!V510</f>
        <v>0</v>
      </c>
      <c r="D27" s="249"/>
      <c r="E27" s="247" t="str">
        <f>+sessoes!A$4</f>
        <v>TECTRAIN-99</v>
      </c>
      <c r="F27" s="247" t="e">
        <f>+sessoes!B$4</f>
        <v>#N/A</v>
      </c>
      <c r="G27" s="248">
        <f>+sessoes!C$4</f>
        <v>0</v>
      </c>
    </row>
    <row r="28" spans="1:7" x14ac:dyDescent="0.45">
      <c r="A28" s="423">
        <f>IFERROR(VLOOKUP(+'103 FEIRAS, GALAS E EXPOSIÇÕES'!C511,topics_choices,2,FALSE),+'103 FEIRAS, GALAS E EXPOSIÇÕES'!C511)</f>
        <v>0</v>
      </c>
      <c r="B28" s="249">
        <f>+'103 FEIRAS, GALAS E EXPOSIÇÕES'!AB511</f>
        <v>0</v>
      </c>
      <c r="C28" s="249">
        <f>+'103 FEIRAS, GALAS E EXPOSIÇÕES'!V511</f>
        <v>0</v>
      </c>
      <c r="D28" s="249"/>
      <c r="E28" s="247" t="str">
        <f>+sessoes!A$4</f>
        <v>TECTRAIN-99</v>
      </c>
      <c r="F28" s="247" t="e">
        <f>+sessoes!B$4</f>
        <v>#N/A</v>
      </c>
      <c r="G28" s="248">
        <f>+sessoes!C$4</f>
        <v>0</v>
      </c>
    </row>
    <row r="29" spans="1:7" x14ac:dyDescent="0.45">
      <c r="A29" s="423">
        <f>IFERROR(VLOOKUP(+'103 FEIRAS, GALAS E EXPOSIÇÕES'!C512,topics_choices,2,FALSE),+'103 FEIRAS, GALAS E EXPOSIÇÕES'!C512)</f>
        <v>0</v>
      </c>
      <c r="B29" s="249">
        <f>+'103 FEIRAS, GALAS E EXPOSIÇÕES'!AB512</f>
        <v>0</v>
      </c>
      <c r="C29" s="249">
        <f>+'103 FEIRAS, GALAS E EXPOSIÇÕES'!V512</f>
        <v>0</v>
      </c>
      <c r="D29" s="249"/>
      <c r="E29" s="247" t="str">
        <f>+sessoes!A$4</f>
        <v>TECTRAIN-99</v>
      </c>
      <c r="F29" s="247" t="e">
        <f>+sessoes!B$4</f>
        <v>#N/A</v>
      </c>
      <c r="G29" s="248">
        <f>+sessoes!C$4</f>
        <v>0</v>
      </c>
    </row>
    <row r="30" spans="1:7" x14ac:dyDescent="0.45">
      <c r="A30" s="422"/>
      <c r="B30" s="247"/>
      <c r="C30" s="247"/>
      <c r="D30" s="247"/>
      <c r="E30" s="247"/>
      <c r="F30" s="247"/>
      <c r="G30" s="248"/>
    </row>
    <row r="31" spans="1:7" x14ac:dyDescent="0.45">
      <c r="A31" s="424" t="str">
        <f>IFERROR(VLOOKUP(+'202 TREINAMENTO TÉCNICO'!C120,tech_topics,2,FALSE),+'202 TREINAMENTO TÉCNICO'!C120)</f>
        <v>TECTRAIN-99</v>
      </c>
      <c r="B31" s="250">
        <f>+'202 TREINAMENTO TÉCNICO'!P120</f>
        <v>0</v>
      </c>
      <c r="C31" s="250">
        <f>+'202 TREINAMENTO TÉCNICO'!V120</f>
        <v>0</v>
      </c>
      <c r="D31" s="250">
        <f>+'202 TREINAMENTO TÉCNICO'!AB120</f>
        <v>0</v>
      </c>
      <c r="E31" s="250" t="str">
        <f>+sessoes!A$6</f>
        <v>TECTRAIN-99</v>
      </c>
      <c r="F31" s="250" t="e">
        <f>+sessoes!B$6</f>
        <v>#N/A</v>
      </c>
      <c r="G31" s="251">
        <f>+sessoes!C$6</f>
        <v>0</v>
      </c>
    </row>
    <row r="32" spans="1:7" x14ac:dyDescent="0.45">
      <c r="A32" s="424" t="str">
        <f>IFERROR(VLOOKUP(+'202 TREINAMENTO TÉCNICO'!C121,tech_topics,2,FALSE),+'202 TREINAMENTO TÉCNICO'!C121)</f>
        <v>TECTRAIN-99</v>
      </c>
      <c r="B32" s="250">
        <f>+'202 TREINAMENTO TÉCNICO'!P121</f>
        <v>0</v>
      </c>
      <c r="C32" s="250">
        <f>+'202 TREINAMENTO TÉCNICO'!V121</f>
        <v>0</v>
      </c>
      <c r="D32" s="250">
        <f>+'202 TREINAMENTO TÉCNICO'!AB121</f>
        <v>0</v>
      </c>
      <c r="E32" s="250" t="str">
        <f>+sessoes!A$6</f>
        <v>TECTRAIN-99</v>
      </c>
      <c r="F32" s="250" t="e">
        <f>+sessoes!B$6</f>
        <v>#N/A</v>
      </c>
      <c r="G32" s="251">
        <f>+sessoes!C$6</f>
        <v>0</v>
      </c>
    </row>
    <row r="33" spans="1:7" x14ac:dyDescent="0.45">
      <c r="A33" s="424" t="str">
        <f>IFERROR(VLOOKUP(+'202 TREINAMENTO TÉCNICO'!C122,tech_topics,2,FALSE),+'202 TREINAMENTO TÉCNICO'!C122)</f>
        <v>TECTRAIN-99</v>
      </c>
      <c r="B33" s="250">
        <f>+'202 TREINAMENTO TÉCNICO'!P122</f>
        <v>0</v>
      </c>
      <c r="C33" s="250">
        <f>+'202 TREINAMENTO TÉCNICO'!V122</f>
        <v>0</v>
      </c>
      <c r="D33" s="250">
        <f>+'202 TREINAMENTO TÉCNICO'!AB122</f>
        <v>0</v>
      </c>
      <c r="E33" s="250" t="str">
        <f>+sessoes!A$6</f>
        <v>TECTRAIN-99</v>
      </c>
      <c r="F33" s="250" t="e">
        <f>+sessoes!B$6</f>
        <v>#N/A</v>
      </c>
      <c r="G33" s="251">
        <f>+sessoes!C$6</f>
        <v>0</v>
      </c>
    </row>
    <row r="34" spans="1:7" x14ac:dyDescent="0.45">
      <c r="A34" s="424" t="str">
        <f>IFERROR(VLOOKUP(+'202 TREINAMENTO TÉCNICO'!C123,tech_topics,2,FALSE),+'202 TREINAMENTO TÉCNICO'!C123)</f>
        <v>TECTRAIN-99</v>
      </c>
      <c r="B34" s="250">
        <f>+'202 TREINAMENTO TÉCNICO'!P123</f>
        <v>0</v>
      </c>
      <c r="C34" s="250">
        <f>+'202 TREINAMENTO TÉCNICO'!V123</f>
        <v>0</v>
      </c>
      <c r="D34" s="250">
        <f>+'202 TREINAMENTO TÉCNICO'!AB123</f>
        <v>0</v>
      </c>
      <c r="E34" s="250" t="str">
        <f>+sessoes!A$6</f>
        <v>TECTRAIN-99</v>
      </c>
      <c r="F34" s="250" t="e">
        <f>+sessoes!B$6</f>
        <v>#N/A</v>
      </c>
      <c r="G34" s="251">
        <f>+sessoes!C$6</f>
        <v>0</v>
      </c>
    </row>
    <row r="35" spans="1:7" x14ac:dyDescent="0.45">
      <c r="A35" s="424" t="str">
        <f>IFERROR(VLOOKUP(+'202 TREINAMENTO TÉCNICO'!C124,tech_topics,2,FALSE),+'202 TREINAMENTO TÉCNICO'!C124)</f>
        <v>TECTRAIN-99</v>
      </c>
      <c r="B35" s="250">
        <f>+'202 TREINAMENTO TÉCNICO'!P124</f>
        <v>0</v>
      </c>
      <c r="C35" s="250">
        <f>+'202 TREINAMENTO TÉCNICO'!V124</f>
        <v>0</v>
      </c>
      <c r="D35" s="250">
        <f>+'202 TREINAMENTO TÉCNICO'!AB124</f>
        <v>0</v>
      </c>
      <c r="E35" s="250" t="str">
        <f>+sessoes!A$6</f>
        <v>TECTRAIN-99</v>
      </c>
      <c r="F35" s="250" t="e">
        <f>+sessoes!B$6</f>
        <v>#N/A</v>
      </c>
      <c r="G35" s="251">
        <f>+sessoes!C$6</f>
        <v>0</v>
      </c>
    </row>
    <row r="36" spans="1:7" x14ac:dyDescent="0.45">
      <c r="A36" s="424" t="str">
        <f>IFERROR(VLOOKUP(+'202 TREINAMENTO TÉCNICO'!C125,tech_topics,2,FALSE),+'202 TREINAMENTO TÉCNICO'!C125)</f>
        <v>TECTRAIN-99</v>
      </c>
      <c r="B36" s="250">
        <f>+'202 TREINAMENTO TÉCNICO'!P125</f>
        <v>0</v>
      </c>
      <c r="C36" s="250">
        <f>+'202 TREINAMENTO TÉCNICO'!V125</f>
        <v>0</v>
      </c>
      <c r="D36" s="250">
        <f>+'202 TREINAMENTO TÉCNICO'!AB125</f>
        <v>0</v>
      </c>
      <c r="E36" s="250" t="str">
        <f>+sessoes!A$6</f>
        <v>TECTRAIN-99</v>
      </c>
      <c r="F36" s="250" t="e">
        <f>+sessoes!B$6</f>
        <v>#N/A</v>
      </c>
      <c r="G36" s="251">
        <f>+sessoes!C$6</f>
        <v>0</v>
      </c>
    </row>
    <row r="37" spans="1:7" x14ac:dyDescent="0.45">
      <c r="A37" s="424" t="str">
        <f>IFERROR(VLOOKUP(+'202 TREINAMENTO TÉCNICO'!C126,tech_topics,2,FALSE),+'202 TREINAMENTO TÉCNICO'!C126)</f>
        <v>TECTRAIN-99</v>
      </c>
      <c r="B37" s="250">
        <f>+'202 TREINAMENTO TÉCNICO'!P126</f>
        <v>0</v>
      </c>
      <c r="C37" s="250">
        <f>+'202 TREINAMENTO TÉCNICO'!V126</f>
        <v>0</v>
      </c>
      <c r="D37" s="250">
        <f>+'202 TREINAMENTO TÉCNICO'!AB126</f>
        <v>0</v>
      </c>
      <c r="E37" s="250" t="str">
        <f>+sessoes!A$6</f>
        <v>TECTRAIN-99</v>
      </c>
      <c r="F37" s="250" t="e">
        <f>+sessoes!B$6</f>
        <v>#N/A</v>
      </c>
      <c r="G37" s="251">
        <f>+sessoes!C$6</f>
        <v>0</v>
      </c>
    </row>
    <row r="38" spans="1:7" x14ac:dyDescent="0.45">
      <c r="A38" s="424" t="str">
        <f>IFERROR(VLOOKUP(+'202 TREINAMENTO TÉCNICO'!C127,tech_topics,2,FALSE),+'202 TREINAMENTO TÉCNICO'!C127)</f>
        <v>TECTRAIN-99</v>
      </c>
      <c r="B38" s="250">
        <f>+'202 TREINAMENTO TÉCNICO'!P127</f>
        <v>0</v>
      </c>
      <c r="C38" s="250">
        <f>+'202 TREINAMENTO TÉCNICO'!V127</f>
        <v>0</v>
      </c>
      <c r="D38" s="250">
        <f>+'202 TREINAMENTO TÉCNICO'!AB127</f>
        <v>0</v>
      </c>
      <c r="E38" s="250" t="str">
        <f>+sessoes!A$6</f>
        <v>TECTRAIN-99</v>
      </c>
      <c r="F38" s="250" t="e">
        <f>+sessoes!B$6</f>
        <v>#N/A</v>
      </c>
      <c r="G38" s="251">
        <f>+sessoes!C$6</f>
        <v>0</v>
      </c>
    </row>
    <row r="39" spans="1:7" x14ac:dyDescent="0.45">
      <c r="A39" s="422"/>
      <c r="B39" s="247"/>
      <c r="C39" s="247"/>
      <c r="D39" s="247"/>
      <c r="E39" s="247"/>
      <c r="F39" s="247"/>
      <c r="G39" s="248"/>
    </row>
    <row r="40" spans="1:7" x14ac:dyDescent="0.45">
      <c r="A40" s="423">
        <f>+'201 REGISTO PARTICIPAÇÃO'!C120</f>
        <v>0</v>
      </c>
      <c r="B40" s="249">
        <f>+'201 REGISTO PARTICIPAÇÃO'!S120</f>
        <v>0</v>
      </c>
      <c r="C40" s="249">
        <f>+'201 REGISTO PARTICIPAÇÃO'!U120</f>
        <v>0</v>
      </c>
      <c r="D40" s="249">
        <f>+'201 REGISTO PARTICIPAÇÃO'!AA120</f>
        <v>0</v>
      </c>
      <c r="E40" s="249" t="str">
        <f>+sessoes!A$7</f>
        <v>TECTRAIN-99</v>
      </c>
      <c r="F40" s="249" t="e">
        <f>+sessoes!B$7</f>
        <v>#N/A</v>
      </c>
      <c r="G40" s="273">
        <f>+sessoes!C$7</f>
        <v>0</v>
      </c>
    </row>
    <row r="41" spans="1:7" x14ac:dyDescent="0.45">
      <c r="A41" s="423">
        <f>+'201 REGISTO PARTICIPAÇÃO'!C121</f>
        <v>0</v>
      </c>
      <c r="B41" s="249">
        <f>+'201 REGISTO PARTICIPAÇÃO'!S121</f>
        <v>0</v>
      </c>
      <c r="C41" s="249">
        <f>+'201 REGISTO PARTICIPAÇÃO'!U121</f>
        <v>0</v>
      </c>
      <c r="D41" s="249">
        <f>+'201 REGISTO PARTICIPAÇÃO'!AA121</f>
        <v>0</v>
      </c>
      <c r="E41" s="249" t="str">
        <f>+sessoes!A$7</f>
        <v>TECTRAIN-99</v>
      </c>
      <c r="F41" s="249" t="e">
        <f>+sessoes!B$7</f>
        <v>#N/A</v>
      </c>
      <c r="G41" s="273">
        <f>+sessoes!C$7</f>
        <v>0</v>
      </c>
    </row>
    <row r="42" spans="1:7" x14ac:dyDescent="0.45">
      <c r="A42" s="423">
        <f>+'201 REGISTO PARTICIPAÇÃO'!C122</f>
        <v>0</v>
      </c>
      <c r="B42" s="249">
        <f>+'201 REGISTO PARTICIPAÇÃO'!S122</f>
        <v>0</v>
      </c>
      <c r="C42" s="249">
        <f>+'201 REGISTO PARTICIPAÇÃO'!U122</f>
        <v>0</v>
      </c>
      <c r="D42" s="249">
        <f>+'201 REGISTO PARTICIPAÇÃO'!AA122</f>
        <v>0</v>
      </c>
      <c r="E42" s="249" t="str">
        <f>+sessoes!A$7</f>
        <v>TECTRAIN-99</v>
      </c>
      <c r="F42" s="249" t="e">
        <f>+sessoes!B$7</f>
        <v>#N/A</v>
      </c>
      <c r="G42" s="273">
        <f>+sessoes!C$7</f>
        <v>0</v>
      </c>
    </row>
    <row r="43" spans="1:7" x14ac:dyDescent="0.45">
      <c r="A43" s="423">
        <f>+'201 REGISTO PARTICIPAÇÃO'!C123</f>
        <v>0</v>
      </c>
      <c r="B43" s="249">
        <f>+'201 REGISTO PARTICIPAÇÃO'!S123</f>
        <v>0</v>
      </c>
      <c r="C43" s="249">
        <f>+'201 REGISTO PARTICIPAÇÃO'!U123</f>
        <v>0</v>
      </c>
      <c r="D43" s="249">
        <f>+'201 REGISTO PARTICIPAÇÃO'!AA123</f>
        <v>0</v>
      </c>
      <c r="E43" s="249" t="str">
        <f>+sessoes!A$7</f>
        <v>TECTRAIN-99</v>
      </c>
      <c r="F43" s="249" t="e">
        <f>+sessoes!B$7</f>
        <v>#N/A</v>
      </c>
      <c r="G43" s="273">
        <f>+sessoes!C$7</f>
        <v>0</v>
      </c>
    </row>
    <row r="44" spans="1:7" x14ac:dyDescent="0.45">
      <c r="A44" s="423">
        <f>+'201 REGISTO PARTICIPAÇÃO'!C124</f>
        <v>0</v>
      </c>
      <c r="B44" s="249">
        <f>+'201 REGISTO PARTICIPAÇÃO'!S124</f>
        <v>0</v>
      </c>
      <c r="C44" s="249">
        <f>+'201 REGISTO PARTICIPAÇÃO'!U124</f>
        <v>0</v>
      </c>
      <c r="D44" s="249">
        <f>+'201 REGISTO PARTICIPAÇÃO'!AA124</f>
        <v>0</v>
      </c>
      <c r="E44" s="249" t="str">
        <f>+sessoes!A$7</f>
        <v>TECTRAIN-99</v>
      </c>
      <c r="F44" s="249" t="e">
        <f>+sessoes!B$7</f>
        <v>#N/A</v>
      </c>
      <c r="G44" s="273">
        <f>+sessoes!C$7</f>
        <v>0</v>
      </c>
    </row>
    <row r="45" spans="1:7" x14ac:dyDescent="0.45">
      <c r="A45" s="423">
        <f>+'201 REGISTO PARTICIPAÇÃO'!C125</f>
        <v>0</v>
      </c>
      <c r="B45" s="249">
        <f>+'201 REGISTO PARTICIPAÇÃO'!S125</f>
        <v>0</v>
      </c>
      <c r="C45" s="249">
        <f>+'201 REGISTO PARTICIPAÇÃO'!U125</f>
        <v>0</v>
      </c>
      <c r="D45" s="249">
        <f>+'201 REGISTO PARTICIPAÇÃO'!AA125</f>
        <v>0</v>
      </c>
      <c r="E45" s="249" t="str">
        <f>+sessoes!A$7</f>
        <v>TECTRAIN-99</v>
      </c>
      <c r="F45" s="249" t="e">
        <f>+sessoes!B$7</f>
        <v>#N/A</v>
      </c>
      <c r="G45" s="273">
        <f>+sessoes!C$7</f>
        <v>0</v>
      </c>
    </row>
    <row r="46" spans="1:7" x14ac:dyDescent="0.45">
      <c r="A46" s="423">
        <f>+'201 REGISTO PARTICIPAÇÃO'!C126</f>
        <v>0</v>
      </c>
      <c r="B46" s="249">
        <f>+'201 REGISTO PARTICIPAÇÃO'!S126</f>
        <v>0</v>
      </c>
      <c r="C46" s="249">
        <f>+'201 REGISTO PARTICIPAÇÃO'!U126</f>
        <v>0</v>
      </c>
      <c r="D46" s="249">
        <f>+'201 REGISTO PARTICIPAÇÃO'!AA126</f>
        <v>0</v>
      </c>
      <c r="E46" s="249" t="str">
        <f>+sessoes!A$7</f>
        <v>TECTRAIN-99</v>
      </c>
      <c r="F46" s="249" t="e">
        <f>+sessoes!B$7</f>
        <v>#N/A</v>
      </c>
      <c r="G46" s="273">
        <f>+sessoes!C$7</f>
        <v>0</v>
      </c>
    </row>
    <row r="47" spans="1:7" x14ac:dyDescent="0.45">
      <c r="A47" s="423">
        <f>+'201 REGISTO PARTICIPAÇÃO'!C127</f>
        <v>0</v>
      </c>
      <c r="B47" s="249">
        <f>+'201 REGISTO PARTICIPAÇÃO'!S127</f>
        <v>0</v>
      </c>
      <c r="C47" s="249">
        <f>+'201 REGISTO PARTICIPAÇÃO'!U127</f>
        <v>0</v>
      </c>
      <c r="D47" s="249">
        <f>+'201 REGISTO PARTICIPAÇÃO'!AA127</f>
        <v>0</v>
      </c>
      <c r="E47" s="249" t="str">
        <f>+sessoes!A$7</f>
        <v>TECTRAIN-99</v>
      </c>
      <c r="F47" s="249" t="e">
        <f>+sessoes!B$7</f>
        <v>#N/A</v>
      </c>
      <c r="G47" s="273">
        <f>+sessoes!C$7</f>
        <v>0</v>
      </c>
    </row>
    <row r="48" spans="1:7" x14ac:dyDescent="0.45">
      <c r="A48" s="422"/>
      <c r="B48" s="247"/>
      <c r="C48" s="247"/>
      <c r="D48" s="247"/>
      <c r="E48" s="247"/>
      <c r="F48" s="247"/>
      <c r="G48" s="248"/>
    </row>
    <row r="49" spans="1:7" x14ac:dyDescent="0.45">
      <c r="A49" s="422">
        <f>+'104 PLATAFORMAS'!C506</f>
        <v>0</v>
      </c>
      <c r="B49" s="247">
        <f>+'104 PLATAFORMAS'!AN506</f>
        <v>0</v>
      </c>
      <c r="C49" s="247">
        <f>+'104 PLATAFORMAS'!AE506</f>
        <v>0</v>
      </c>
      <c r="D49" s="247">
        <f>+'104 PLATAFORMAS'!AB506</f>
        <v>0</v>
      </c>
      <c r="E49" s="247" t="str">
        <f>+sessoes!A$5</f>
        <v>TECTRAIN-99</v>
      </c>
      <c r="F49" s="247" t="e">
        <f>+sessoes!B$5</f>
        <v>#N/A</v>
      </c>
      <c r="G49" s="248">
        <f>+sessoes!C$5</f>
        <v>0</v>
      </c>
    </row>
    <row r="50" spans="1:7" x14ac:dyDescent="0.45">
      <c r="A50" s="422">
        <f>+'104 PLATAFORMAS'!C507</f>
        <v>0</v>
      </c>
      <c r="B50" s="247">
        <f>+'104 PLATAFORMAS'!AN507</f>
        <v>0</v>
      </c>
      <c r="C50" s="247">
        <f>+'104 PLATAFORMAS'!AE507</f>
        <v>0</v>
      </c>
      <c r="D50" s="247">
        <f>+'104 PLATAFORMAS'!AB507</f>
        <v>0</v>
      </c>
      <c r="E50" s="247" t="str">
        <f>+sessoes!A$5</f>
        <v>TECTRAIN-99</v>
      </c>
      <c r="F50" s="247" t="e">
        <f>+sessoes!B$5</f>
        <v>#N/A</v>
      </c>
      <c r="G50" s="248">
        <f>+sessoes!C$5</f>
        <v>0</v>
      </c>
    </row>
    <row r="51" spans="1:7" x14ac:dyDescent="0.45">
      <c r="A51" s="422">
        <f>+'104 PLATAFORMAS'!C508</f>
        <v>0</v>
      </c>
      <c r="B51" s="247">
        <f>+'104 PLATAFORMAS'!AN508</f>
        <v>0</v>
      </c>
      <c r="C51" s="247">
        <f>+'104 PLATAFORMAS'!AE508</f>
        <v>0</v>
      </c>
      <c r="D51" s="247">
        <f>+'104 PLATAFORMAS'!AB508</f>
        <v>0</v>
      </c>
      <c r="E51" s="247" t="str">
        <f>+sessoes!A$5</f>
        <v>TECTRAIN-99</v>
      </c>
      <c r="F51" s="247" t="e">
        <f>+sessoes!B$5</f>
        <v>#N/A</v>
      </c>
      <c r="G51" s="248">
        <f>+sessoes!C$5</f>
        <v>0</v>
      </c>
    </row>
    <row r="52" spans="1:7" x14ac:dyDescent="0.45">
      <c r="A52" s="422">
        <f>+'104 PLATAFORMAS'!C509</f>
        <v>0</v>
      </c>
      <c r="B52" s="247">
        <f>+'104 PLATAFORMAS'!AN509</f>
        <v>0</v>
      </c>
      <c r="C52" s="247">
        <f>+'104 PLATAFORMAS'!AE509</f>
        <v>0</v>
      </c>
      <c r="D52" s="247">
        <f>+'104 PLATAFORMAS'!AB509</f>
        <v>0</v>
      </c>
      <c r="E52" s="247" t="str">
        <f>+sessoes!A$5</f>
        <v>TECTRAIN-99</v>
      </c>
      <c r="F52" s="247" t="e">
        <f>+sessoes!B$5</f>
        <v>#N/A</v>
      </c>
      <c r="G52" s="248">
        <f>+sessoes!C$5</f>
        <v>0</v>
      </c>
    </row>
    <row r="53" spans="1:7" x14ac:dyDescent="0.45">
      <c r="A53" s="422">
        <f>+'104 PLATAFORMAS'!C510</f>
        <v>0</v>
      </c>
      <c r="B53" s="247">
        <f>+'104 PLATAFORMAS'!AN510</f>
        <v>0</v>
      </c>
      <c r="C53" s="247">
        <f>+'104 PLATAFORMAS'!AE510</f>
        <v>0</v>
      </c>
      <c r="D53" s="247">
        <f>+'104 PLATAFORMAS'!AB510</f>
        <v>0</v>
      </c>
      <c r="E53" s="247" t="str">
        <f>+sessoes!A$5</f>
        <v>TECTRAIN-99</v>
      </c>
      <c r="F53" s="247" t="e">
        <f>+sessoes!B$5</f>
        <v>#N/A</v>
      </c>
      <c r="G53" s="248">
        <f>+sessoes!C$5</f>
        <v>0</v>
      </c>
    </row>
    <row r="54" spans="1:7" x14ac:dyDescent="0.45">
      <c r="A54" s="422">
        <f>+'104 PLATAFORMAS'!C511</f>
        <v>0</v>
      </c>
      <c r="B54" s="247">
        <f>+'104 PLATAFORMAS'!AN511</f>
        <v>0</v>
      </c>
      <c r="C54" s="247">
        <f>+'104 PLATAFORMAS'!AE511</f>
        <v>0</v>
      </c>
      <c r="D54" s="247">
        <f>+'104 PLATAFORMAS'!AB511</f>
        <v>0</v>
      </c>
      <c r="E54" s="247" t="str">
        <f>+sessoes!A$5</f>
        <v>TECTRAIN-99</v>
      </c>
      <c r="F54" s="247" t="e">
        <f>+sessoes!B$5</f>
        <v>#N/A</v>
      </c>
      <c r="G54" s="248">
        <f>+sessoes!C$5</f>
        <v>0</v>
      </c>
    </row>
    <row r="55" spans="1:7" x14ac:dyDescent="0.45">
      <c r="A55" s="422"/>
      <c r="B55" s="247"/>
      <c r="C55" s="247"/>
      <c r="D55" s="247"/>
      <c r="E55" s="247"/>
      <c r="F55" s="247"/>
      <c r="G55" s="248"/>
    </row>
    <row r="56" spans="1:7" x14ac:dyDescent="0.45">
      <c r="A56" s="422">
        <f>+'105 PALESTRAS'!C512</f>
        <v>0</v>
      </c>
      <c r="B56" s="247">
        <f>+'105 PALESTRAS'!AC512</f>
        <v>0</v>
      </c>
      <c r="C56" s="247">
        <f>+'105 PALESTRAS'!V512</f>
        <v>0</v>
      </c>
      <c r="D56" s="247">
        <f>+'105 PALESTRAS'!AV$10-'105 PALESTRAS'!AR$10</f>
        <v>0</v>
      </c>
      <c r="E56" s="247" t="str">
        <f>+sessoes!A$8</f>
        <v>BENTRAIN-99</v>
      </c>
      <c r="F56" s="247" t="e">
        <f>+sessoes!B$8</f>
        <v>#N/A</v>
      </c>
      <c r="G56" s="248">
        <f>+sessoes!C$8</f>
        <v>0</v>
      </c>
    </row>
    <row r="57" spans="1:7" x14ac:dyDescent="0.45">
      <c r="A57" s="422">
        <f>+'105 PALESTRAS'!C513</f>
        <v>0</v>
      </c>
      <c r="B57" s="247">
        <f>+'105 PALESTRAS'!AC513</f>
        <v>0</v>
      </c>
      <c r="C57" s="247">
        <f>+'105 PALESTRAS'!V513</f>
        <v>0</v>
      </c>
      <c r="D57" s="247">
        <f>+'105 PALESTRAS'!AV$10-'105 PALESTRAS'!AR$10</f>
        <v>0</v>
      </c>
      <c r="E57" s="247" t="str">
        <f>+sessoes!A$8</f>
        <v>BENTRAIN-99</v>
      </c>
      <c r="F57" s="247" t="e">
        <f>+sessoes!B$8</f>
        <v>#N/A</v>
      </c>
      <c r="G57" s="248">
        <f>+sessoes!C$8</f>
        <v>0</v>
      </c>
    </row>
    <row r="58" spans="1:7" x14ac:dyDescent="0.45">
      <c r="A58" s="422">
        <f>+'105 PALESTRAS'!C514</f>
        <v>0</v>
      </c>
      <c r="B58" s="247">
        <f>+'105 PALESTRAS'!AC514</f>
        <v>0</v>
      </c>
      <c r="C58" s="247">
        <f>+'105 PALESTRAS'!V514</f>
        <v>0</v>
      </c>
      <c r="D58" s="247">
        <f>+'105 PALESTRAS'!AV$10-'105 PALESTRAS'!AR$10</f>
        <v>0</v>
      </c>
      <c r="E58" s="247" t="str">
        <f>+sessoes!A$8</f>
        <v>BENTRAIN-99</v>
      </c>
      <c r="F58" s="247" t="e">
        <f>+sessoes!B$8</f>
        <v>#N/A</v>
      </c>
      <c r="G58" s="248">
        <f>+sessoes!C$8</f>
        <v>0</v>
      </c>
    </row>
    <row r="59" spans="1:7" x14ac:dyDescent="0.45">
      <c r="A59" s="422">
        <f>+'105 PALESTRAS'!C515</f>
        <v>0</v>
      </c>
      <c r="B59" s="247">
        <f>+'105 PALESTRAS'!AC515</f>
        <v>0</v>
      </c>
      <c r="C59" s="247">
        <f>+'105 PALESTRAS'!V515</f>
        <v>0</v>
      </c>
      <c r="D59" s="247">
        <f>+'105 PALESTRAS'!AV$10-'105 PALESTRAS'!AR$10</f>
        <v>0</v>
      </c>
      <c r="E59" s="247" t="str">
        <f>+sessoes!A$8</f>
        <v>BENTRAIN-99</v>
      </c>
      <c r="F59" s="247" t="e">
        <f>+sessoes!B$8</f>
        <v>#N/A</v>
      </c>
      <c r="G59" s="248">
        <f>+sessoes!C$8</f>
        <v>0</v>
      </c>
    </row>
    <row r="60" spans="1:7" x14ac:dyDescent="0.45">
      <c r="A60" s="422">
        <f>+'105 PALESTRAS'!C516</f>
        <v>0</v>
      </c>
      <c r="B60" s="247">
        <f>+'105 PALESTRAS'!AC516</f>
        <v>0</v>
      </c>
      <c r="C60" s="247">
        <f>+'105 PALESTRAS'!V516</f>
        <v>0</v>
      </c>
      <c r="D60" s="247">
        <f>+'105 PALESTRAS'!AV$10-'105 PALESTRAS'!AR$10</f>
        <v>0</v>
      </c>
      <c r="E60" s="247" t="str">
        <f>+sessoes!A$8</f>
        <v>BENTRAIN-99</v>
      </c>
      <c r="F60" s="247" t="e">
        <f>+sessoes!B$8</f>
        <v>#N/A</v>
      </c>
      <c r="G60" s="248">
        <f>+sessoes!C$8</f>
        <v>0</v>
      </c>
    </row>
    <row r="61" spans="1:7" x14ac:dyDescent="0.45">
      <c r="A61" s="422">
        <f>+'105 PALESTRAS'!C517</f>
        <v>0</v>
      </c>
      <c r="B61" s="247">
        <f>+'105 PALESTRAS'!AC517</f>
        <v>0</v>
      </c>
      <c r="C61" s="247">
        <f>+'105 PALESTRAS'!V517</f>
        <v>0</v>
      </c>
      <c r="D61" s="247">
        <f>+'105 PALESTRAS'!AV$10-'105 PALESTRAS'!AR$10</f>
        <v>0</v>
      </c>
      <c r="E61" s="247" t="str">
        <f>+sessoes!A$8</f>
        <v>BENTRAIN-99</v>
      </c>
      <c r="F61" s="247" t="e">
        <f>+sessoes!B$8</f>
        <v>#N/A</v>
      </c>
      <c r="G61" s="248">
        <f>+sessoes!C$8</f>
        <v>0</v>
      </c>
    </row>
    <row r="63" spans="1:7" x14ac:dyDescent="0.45">
      <c r="A63" s="425" t="s">
        <v>2259</v>
      </c>
      <c r="B63" s="230" t="s">
        <v>2259</v>
      </c>
      <c r="C63" s="230" t="s">
        <v>2259</v>
      </c>
      <c r="D63" s="230" t="s">
        <v>2261</v>
      </c>
      <c r="E63" s="230" t="s">
        <v>2259</v>
      </c>
      <c r="F63" s="230" t="s">
        <v>2261</v>
      </c>
      <c r="G63" s="229" t="s">
        <v>2260</v>
      </c>
    </row>
    <row r="64" spans="1:7" x14ac:dyDescent="0.45">
      <c r="D64" s="174" t="str">
        <f>"c('"&amp;_xlfn.TEXTJOIN("', '",,63:63)&amp;"')"</f>
        <v>c('text', 'text', 'text', 'numeric', 'text', 'numeric', 'date')</v>
      </c>
    </row>
  </sheetData>
  <conditionalFormatting sqref="D64">
    <cfRule type="duplicateValues" dxfId="9" priority="1"/>
    <cfRule type="cellIs" dxfId="8" priority="2" operator="equal">
      <formula>0</formula>
    </cfRule>
  </conditionalFormatting>
  <pageMargins left="0.7" right="0.7" top="0.75" bottom="0.75" header="0.3" footer="0.3"/>
  <pageSetup paperSize="9" orientation="portrait" r:id="rId1"/>
  <ignoredErrors>
    <ignoredError xmlns:x16r3="http://schemas.microsoft.com/office/spreadsheetml/2018/08/main" sqref="G8 G9:G20 G22 G23:G29 G40:G47 G49:G54 A56:G61" x16r3:misleadingForma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D8D3-8F61-43FF-B090-BC3B9A7AF058}">
  <sheetPr codeName="Sheet10"/>
  <dimension ref="A1:AM1159"/>
  <sheetViews>
    <sheetView showGridLines="0" topLeftCell="T112" zoomScale="130" zoomScaleNormal="130" workbookViewId="0">
      <selection activeCell="U125" sqref="U125"/>
    </sheetView>
  </sheetViews>
  <sheetFormatPr defaultColWidth="9.19921875" defaultRowHeight="13.45" customHeight="1" x14ac:dyDescent="0.4"/>
  <cols>
    <col min="1" max="1" width="17.86328125" style="39" bestFit="1" customWidth="1"/>
    <col min="2" max="2" width="22.86328125" style="39" bestFit="1" customWidth="1"/>
    <col min="3" max="3" width="10.6640625" style="287" customWidth="1"/>
    <col min="4" max="4" width="19.9296875" style="291" bestFit="1" customWidth="1"/>
    <col min="5" max="5" width="19.9296875" style="291" customWidth="1"/>
    <col min="6" max="6" width="6.6640625" style="287" customWidth="1"/>
    <col min="7" max="7" width="17.86328125" style="39" bestFit="1" customWidth="1"/>
    <col min="8" max="8" width="15.1328125" style="39" bestFit="1" customWidth="1"/>
    <col min="9" max="9" width="2.3984375" style="39" customWidth="1"/>
    <col min="10" max="10" width="29" style="39" bestFit="1" customWidth="1"/>
    <col min="11" max="11" width="9.33203125" style="288"/>
    <col min="12" max="12" width="19.33203125" style="288" bestFit="1" customWidth="1"/>
    <col min="13" max="13" width="15" style="39" bestFit="1" customWidth="1"/>
    <col min="14" max="15" width="18.86328125" style="39" bestFit="1" customWidth="1"/>
    <col min="16" max="16" width="22.3984375" style="39" bestFit="1" customWidth="1"/>
    <col min="17" max="17" width="22.53125" style="39" bestFit="1" customWidth="1"/>
    <col min="18" max="18" width="3.1328125" style="39" bestFit="1" customWidth="1"/>
    <col min="19" max="22" width="9.19921875" style="39"/>
    <col min="23" max="23" width="50.06640625" style="401" bestFit="1" customWidth="1"/>
    <col min="24" max="24" width="11" style="401" customWidth="1"/>
    <col min="25" max="25" width="10.6640625" style="39" customWidth="1"/>
    <col min="26" max="26" width="7.33203125" style="39" bestFit="1" customWidth="1"/>
    <col min="27" max="27" width="9.19921875" style="39"/>
    <col min="28" max="28" width="50.6640625" style="39" customWidth="1"/>
    <col min="29" max="29" width="30.1328125" style="39" bestFit="1" customWidth="1"/>
    <col min="30" max="31" width="9.19921875" style="39"/>
    <col min="32" max="32" width="30.3984375" style="39" customWidth="1"/>
    <col min="33" max="33" width="9.19921875" style="39"/>
    <col min="34" max="34" width="21.86328125" style="389" customWidth="1"/>
    <col min="35" max="35" width="9.86328125" style="389" customWidth="1"/>
    <col min="36" max="36" width="9.19921875" style="39"/>
    <col min="37" max="37" width="38.6640625" style="39" customWidth="1"/>
    <col min="38" max="38" width="9.19921875" style="39"/>
    <col min="39" max="39" width="21.1328125" style="39" customWidth="1"/>
    <col min="40" max="16384" width="9.19921875" style="39"/>
  </cols>
  <sheetData>
    <row r="1" spans="1:39" ht="13.45" customHeight="1" x14ac:dyDescent="0.4">
      <c r="A1" s="385" t="s">
        <v>1215</v>
      </c>
      <c r="B1" s="385" t="s">
        <v>1214</v>
      </c>
      <c r="C1" s="386" t="s">
        <v>1150</v>
      </c>
      <c r="D1" s="286" t="s">
        <v>1214</v>
      </c>
      <c r="E1" s="286" t="s">
        <v>1215</v>
      </c>
      <c r="F1" s="285"/>
      <c r="G1" s="385" t="s">
        <v>1150</v>
      </c>
      <c r="H1" s="385" t="s">
        <v>1216</v>
      </c>
      <c r="J1" s="405" t="s">
        <v>0</v>
      </c>
      <c r="K1" s="406" t="s">
        <v>1</v>
      </c>
      <c r="L1" s="388" t="s">
        <v>2264</v>
      </c>
      <c r="N1" s="387" t="s">
        <v>1366</v>
      </c>
      <c r="P1" s="39">
        <v>1</v>
      </c>
      <c r="Q1" s="39" t="s">
        <v>1336</v>
      </c>
      <c r="R1" s="39">
        <v>15</v>
      </c>
      <c r="S1" s="39" t="s">
        <v>1352</v>
      </c>
      <c r="U1" s="39" t="s">
        <v>1367</v>
      </c>
      <c r="W1" s="402" t="s">
        <v>1837</v>
      </c>
      <c r="X1" s="402" t="s">
        <v>1150</v>
      </c>
      <c r="Y1" s="385"/>
      <c r="Z1" s="39" t="s">
        <v>1150</v>
      </c>
      <c r="AB1" s="40" t="s">
        <v>1873</v>
      </c>
      <c r="AC1" s="40" t="s">
        <v>1931</v>
      </c>
      <c r="AF1" s="40" t="s">
        <v>2096</v>
      </c>
      <c r="AH1" s="389" t="s">
        <v>2137</v>
      </c>
      <c r="AI1" s="389" t="s">
        <v>2138</v>
      </c>
      <c r="AK1" s="39" t="s">
        <v>2152</v>
      </c>
      <c r="AM1" s="39" t="s">
        <v>2182</v>
      </c>
    </row>
    <row r="2" spans="1:39" ht="13.45" customHeight="1" x14ac:dyDescent="0.4">
      <c r="A2" s="390" t="s">
        <v>2</v>
      </c>
      <c r="B2" s="390" t="s">
        <v>2</v>
      </c>
      <c r="C2" s="391">
        <v>40201020</v>
      </c>
      <c r="D2" s="291" t="s">
        <v>2</v>
      </c>
      <c r="E2" s="291" t="str">
        <f>A2</f>
        <v>Ancuabe</v>
      </c>
      <c r="G2" s="390" t="s">
        <v>3</v>
      </c>
      <c r="H2" s="390" t="s">
        <v>4</v>
      </c>
      <c r="J2" s="407" t="s">
        <v>3</v>
      </c>
      <c r="K2" s="406">
        <v>41402040</v>
      </c>
      <c r="L2" s="392" t="s">
        <v>3</v>
      </c>
      <c r="N2" s="393" t="s">
        <v>1330</v>
      </c>
      <c r="P2" s="39">
        <v>2</v>
      </c>
      <c r="Q2" s="39" t="s">
        <v>1338</v>
      </c>
      <c r="R2" s="39">
        <v>16</v>
      </c>
      <c r="S2" s="39" t="s">
        <v>1353</v>
      </c>
      <c r="U2" s="39" t="s">
        <v>1368</v>
      </c>
      <c r="W2" s="403" t="s">
        <v>1746</v>
      </c>
      <c r="X2" s="403" t="s">
        <v>1747</v>
      </c>
      <c r="Z2" s="394" t="s">
        <v>1838</v>
      </c>
      <c r="AB2" s="39" t="s">
        <v>1878</v>
      </c>
      <c r="AC2" s="39" t="s">
        <v>1905</v>
      </c>
      <c r="AF2" s="395" t="s">
        <v>2097</v>
      </c>
      <c r="AH2" s="389" t="s">
        <v>2127</v>
      </c>
      <c r="AI2" s="389" t="s">
        <v>2128</v>
      </c>
      <c r="AK2" s="39" t="s">
        <v>2165</v>
      </c>
      <c r="AM2" s="39" t="s">
        <v>2171</v>
      </c>
    </row>
    <row r="3" spans="1:39" ht="13.45" customHeight="1" x14ac:dyDescent="0.4">
      <c r="A3" s="390" t="s">
        <v>2</v>
      </c>
      <c r="B3" s="390" t="s">
        <v>5</v>
      </c>
      <c r="C3" s="391">
        <v>40201030</v>
      </c>
      <c r="D3" s="291" t="s">
        <v>5</v>
      </c>
      <c r="E3" s="291" t="str">
        <f t="shared" ref="E3:E66" si="0">A3</f>
        <v>Ancuabe</v>
      </c>
      <c r="G3" s="390" t="s">
        <v>2</v>
      </c>
      <c r="H3" s="390" t="s">
        <v>6</v>
      </c>
      <c r="J3" s="407" t="s">
        <v>2</v>
      </c>
      <c r="K3" s="406">
        <v>40201020</v>
      </c>
      <c r="L3" s="392" t="s">
        <v>2</v>
      </c>
      <c r="N3" s="393" t="s">
        <v>1331</v>
      </c>
      <c r="P3" s="39">
        <v>3</v>
      </c>
      <c r="Q3" s="39" t="s">
        <v>1339</v>
      </c>
      <c r="R3" s="39">
        <v>17</v>
      </c>
      <c r="S3" s="39" t="s">
        <v>1331</v>
      </c>
      <c r="U3" s="39" t="s">
        <v>1369</v>
      </c>
      <c r="W3" s="403" t="s">
        <v>1748</v>
      </c>
      <c r="X3" s="403" t="s">
        <v>1749</v>
      </c>
      <c r="Z3" s="394" t="s">
        <v>1839</v>
      </c>
      <c r="AB3" s="39" t="s">
        <v>1877</v>
      </c>
      <c r="AC3" s="39" t="s">
        <v>1906</v>
      </c>
      <c r="AF3" s="395" t="s">
        <v>2098</v>
      </c>
      <c r="AH3" s="389" t="s">
        <v>2125</v>
      </c>
      <c r="AI3" s="389" t="s">
        <v>2126</v>
      </c>
      <c r="AK3" s="39" t="s">
        <v>2156</v>
      </c>
      <c r="AM3" s="39" t="s">
        <v>2179</v>
      </c>
    </row>
    <row r="4" spans="1:39" ht="13.45" customHeight="1" x14ac:dyDescent="0.4">
      <c r="A4" s="390" t="s">
        <v>2</v>
      </c>
      <c r="B4" s="390" t="s">
        <v>8</v>
      </c>
      <c r="C4" s="391">
        <v>40201040</v>
      </c>
      <c r="D4" s="291" t="s">
        <v>8</v>
      </c>
      <c r="E4" s="291" t="str">
        <f t="shared" si="0"/>
        <v>Ancuabe</v>
      </c>
      <c r="G4" s="390" t="s">
        <v>9</v>
      </c>
      <c r="H4" s="390" t="s">
        <v>10</v>
      </c>
      <c r="J4" s="407" t="s">
        <v>9</v>
      </c>
      <c r="K4" s="406">
        <v>3060104</v>
      </c>
      <c r="L4" s="392" t="s">
        <v>9</v>
      </c>
      <c r="N4" s="393" t="s">
        <v>1332</v>
      </c>
      <c r="P4" s="39">
        <v>4</v>
      </c>
      <c r="Q4" s="39" t="s">
        <v>1340</v>
      </c>
      <c r="R4" s="39">
        <v>18</v>
      </c>
      <c r="S4" s="39" t="s">
        <v>1355</v>
      </c>
      <c r="U4" s="39" t="s">
        <v>1370</v>
      </c>
      <c r="W4" s="403" t="s">
        <v>1750</v>
      </c>
      <c r="X4" s="403" t="s">
        <v>1751</v>
      </c>
      <c r="Z4" s="394" t="s">
        <v>1840</v>
      </c>
      <c r="AB4" s="39" t="s">
        <v>1876</v>
      </c>
      <c r="AC4" s="39" t="s">
        <v>1907</v>
      </c>
      <c r="AF4" s="395" t="s">
        <v>2099</v>
      </c>
      <c r="AH4" s="389" t="s">
        <v>2129</v>
      </c>
      <c r="AI4" s="389" t="s">
        <v>2130</v>
      </c>
      <c r="AK4" s="39" t="s">
        <v>2159</v>
      </c>
      <c r="AM4" s="39" t="s">
        <v>2178</v>
      </c>
    </row>
    <row r="5" spans="1:39" ht="13.45" customHeight="1" x14ac:dyDescent="0.4">
      <c r="A5" s="390" t="s">
        <v>2</v>
      </c>
      <c r="B5" s="390" t="s">
        <v>12</v>
      </c>
      <c r="C5" s="391">
        <v>40201050</v>
      </c>
      <c r="D5" s="291" t="s">
        <v>12</v>
      </c>
      <c r="E5" s="291" t="str">
        <f t="shared" si="0"/>
        <v>Ancuabe</v>
      </c>
      <c r="G5" s="390" t="s">
        <v>13</v>
      </c>
      <c r="H5" s="390" t="s">
        <v>14</v>
      </c>
      <c r="J5" s="407" t="s">
        <v>13</v>
      </c>
      <c r="K5" s="406">
        <v>31201060</v>
      </c>
      <c r="L5" s="392" t="s">
        <v>13</v>
      </c>
      <c r="N5" s="393" t="s">
        <v>1333</v>
      </c>
      <c r="P5" s="39">
        <v>5</v>
      </c>
      <c r="Q5" s="39" t="s">
        <v>1342</v>
      </c>
      <c r="R5" s="39">
        <v>19</v>
      </c>
      <c r="S5" s="39" t="s">
        <v>1356</v>
      </c>
      <c r="U5" s="39" t="s">
        <v>1371</v>
      </c>
      <c r="W5" s="403" t="s">
        <v>1752</v>
      </c>
      <c r="X5" s="403" t="s">
        <v>1753</v>
      </c>
      <c r="Z5" s="394" t="s">
        <v>1841</v>
      </c>
      <c r="AB5" s="39" t="s">
        <v>1874</v>
      </c>
      <c r="AC5" s="39" t="s">
        <v>1908</v>
      </c>
      <c r="AF5" s="395" t="s">
        <v>2100</v>
      </c>
      <c r="AH5" s="389" t="s">
        <v>2132</v>
      </c>
      <c r="AI5" s="389" t="s">
        <v>2131</v>
      </c>
      <c r="AK5" s="39" t="s">
        <v>2159</v>
      </c>
      <c r="AM5" s="39" t="s">
        <v>2104</v>
      </c>
    </row>
    <row r="6" spans="1:39" ht="13.45" customHeight="1" x14ac:dyDescent="0.4">
      <c r="A6" s="390" t="s">
        <v>2</v>
      </c>
      <c r="B6" s="390" t="s">
        <v>16</v>
      </c>
      <c r="C6" s="391">
        <v>40201110</v>
      </c>
      <c r="D6" s="291" t="s">
        <v>16</v>
      </c>
      <c r="E6" s="291" t="str">
        <f t="shared" si="0"/>
        <v>Ancuabe</v>
      </c>
      <c r="G6" s="390" t="s">
        <v>7</v>
      </c>
      <c r="H6" s="390" t="s">
        <v>6</v>
      </c>
      <c r="J6" s="407" t="s">
        <v>7</v>
      </c>
      <c r="K6" s="406">
        <v>40202010</v>
      </c>
      <c r="L6" s="392" t="s">
        <v>7</v>
      </c>
      <c r="N6" s="393" t="s">
        <v>1334</v>
      </c>
      <c r="P6" s="39">
        <v>6</v>
      </c>
      <c r="Q6" s="39" t="s">
        <v>1341</v>
      </c>
      <c r="R6" s="39">
        <v>20</v>
      </c>
      <c r="S6" s="39" t="s">
        <v>1357</v>
      </c>
      <c r="W6" s="403" t="s">
        <v>1754</v>
      </c>
      <c r="X6" s="403" t="s">
        <v>1755</v>
      </c>
      <c r="Z6" s="394" t="s">
        <v>1842</v>
      </c>
      <c r="AB6" s="39" t="s">
        <v>1868</v>
      </c>
      <c r="AC6" s="39" t="s">
        <v>1909</v>
      </c>
      <c r="AF6" s="395" t="s">
        <v>2101</v>
      </c>
      <c r="AH6" s="389" t="s">
        <v>2133</v>
      </c>
      <c r="AI6" s="389" t="s">
        <v>2134</v>
      </c>
      <c r="AK6" s="39" t="s">
        <v>2161</v>
      </c>
      <c r="AM6" s="39" t="s">
        <v>2174</v>
      </c>
    </row>
    <row r="7" spans="1:39" ht="13.45" customHeight="1" x14ac:dyDescent="0.4">
      <c r="A7" s="390" t="s">
        <v>2</v>
      </c>
      <c r="B7" s="390" t="s">
        <v>18</v>
      </c>
      <c r="C7" s="391">
        <v>40202020</v>
      </c>
      <c r="D7" s="291" t="s">
        <v>18</v>
      </c>
      <c r="E7" s="291" t="str">
        <f t="shared" si="0"/>
        <v>Ancuabe</v>
      </c>
      <c r="G7" s="390" t="s">
        <v>19</v>
      </c>
      <c r="H7" s="390" t="s">
        <v>20</v>
      </c>
      <c r="J7" s="407" t="s">
        <v>19</v>
      </c>
      <c r="K7" s="406">
        <v>4070102</v>
      </c>
      <c r="L7" s="392" t="s">
        <v>19</v>
      </c>
      <c r="N7" s="393" t="s">
        <v>1335</v>
      </c>
      <c r="P7" s="39">
        <v>7</v>
      </c>
      <c r="Q7" s="39" t="s">
        <v>1344</v>
      </c>
      <c r="R7" s="39">
        <v>21</v>
      </c>
      <c r="S7" s="39" t="s">
        <v>1358</v>
      </c>
      <c r="W7" s="403" t="s">
        <v>1756</v>
      </c>
      <c r="X7" s="403" t="s">
        <v>1757</v>
      </c>
      <c r="Z7" s="394" t="s">
        <v>1843</v>
      </c>
      <c r="AB7" s="39" t="s">
        <v>1869</v>
      </c>
      <c r="AC7" s="39" t="s">
        <v>1910</v>
      </c>
      <c r="AF7" s="395" t="s">
        <v>2102</v>
      </c>
      <c r="AH7" s="389" t="s">
        <v>2135</v>
      </c>
      <c r="AI7" s="389" t="s">
        <v>2136</v>
      </c>
      <c r="AK7" s="39" t="s">
        <v>2158</v>
      </c>
      <c r="AM7" s="39" t="s">
        <v>2176</v>
      </c>
    </row>
    <row r="8" spans="1:39" ht="13.45" customHeight="1" x14ac:dyDescent="0.4">
      <c r="A8" s="390" t="s">
        <v>2</v>
      </c>
      <c r="B8" s="390" t="s">
        <v>22</v>
      </c>
      <c r="C8" s="391">
        <v>40201060</v>
      </c>
      <c r="D8" s="291" t="s">
        <v>22</v>
      </c>
      <c r="E8" s="291" t="str">
        <f t="shared" si="0"/>
        <v>Ancuabe</v>
      </c>
      <c r="G8" s="390" t="s">
        <v>23</v>
      </c>
      <c r="H8" s="390" t="s">
        <v>24</v>
      </c>
      <c r="J8" s="407" t="s">
        <v>23</v>
      </c>
      <c r="K8" s="406">
        <v>10070203</v>
      </c>
      <c r="L8" s="392" t="s">
        <v>23</v>
      </c>
      <c r="N8" s="393" t="s">
        <v>1336</v>
      </c>
      <c r="P8" s="39">
        <v>8</v>
      </c>
      <c r="Q8" s="39" t="s">
        <v>1345</v>
      </c>
      <c r="R8" s="39">
        <v>22</v>
      </c>
      <c r="S8" s="39" t="s">
        <v>1359</v>
      </c>
      <c r="W8" s="403" t="s">
        <v>1758</v>
      </c>
      <c r="X8" s="403" t="s">
        <v>1759</v>
      </c>
      <c r="Z8" s="394" t="s">
        <v>1844</v>
      </c>
      <c r="AB8" s="39" t="s">
        <v>1871</v>
      </c>
      <c r="AC8" s="39" t="s">
        <v>1911</v>
      </c>
      <c r="AF8" s="395" t="s">
        <v>2103</v>
      </c>
      <c r="AH8" s="389" t="s">
        <v>2139</v>
      </c>
      <c r="AI8" s="389" t="s">
        <v>2140</v>
      </c>
      <c r="AK8" s="39" t="s">
        <v>2158</v>
      </c>
      <c r="AM8" s="39" t="s">
        <v>2175</v>
      </c>
    </row>
    <row r="9" spans="1:39" ht="13.45" customHeight="1" x14ac:dyDescent="0.4">
      <c r="A9" s="390" t="s">
        <v>2</v>
      </c>
      <c r="B9" s="390" t="s">
        <v>26</v>
      </c>
      <c r="C9" s="391">
        <v>40201070</v>
      </c>
      <c r="D9" s="291" t="s">
        <v>26</v>
      </c>
      <c r="E9" s="291" t="str">
        <f t="shared" si="0"/>
        <v>Ancuabe</v>
      </c>
      <c r="G9" s="390" t="s">
        <v>27</v>
      </c>
      <c r="H9" s="390" t="s">
        <v>28</v>
      </c>
      <c r="J9" s="407" t="s">
        <v>27</v>
      </c>
      <c r="K9" s="406">
        <v>90301130</v>
      </c>
      <c r="L9" s="392" t="s">
        <v>27</v>
      </c>
      <c r="N9" s="393" t="s">
        <v>1337</v>
      </c>
      <c r="P9" s="39">
        <v>9</v>
      </c>
      <c r="Q9" s="39" t="s">
        <v>1346</v>
      </c>
      <c r="R9" s="39">
        <v>23</v>
      </c>
      <c r="S9" s="39" t="s">
        <v>1360</v>
      </c>
      <c r="W9" s="403" t="s">
        <v>1760</v>
      </c>
      <c r="X9" s="403" t="s">
        <v>1761</v>
      </c>
      <c r="Z9" s="394" t="s">
        <v>1845</v>
      </c>
      <c r="AB9" s="39" t="s">
        <v>1872</v>
      </c>
      <c r="AC9" s="39" t="s">
        <v>1912</v>
      </c>
      <c r="AF9" s="395" t="s">
        <v>2104</v>
      </c>
      <c r="AH9" s="389" t="s">
        <v>2141</v>
      </c>
      <c r="AI9" s="389" t="s">
        <v>2142</v>
      </c>
      <c r="AK9" s="39" t="s">
        <v>2160</v>
      </c>
      <c r="AM9" s="39" t="s">
        <v>2177</v>
      </c>
    </row>
    <row r="10" spans="1:39" ht="13.45" customHeight="1" x14ac:dyDescent="0.4">
      <c r="A10" s="390" t="s">
        <v>7</v>
      </c>
      <c r="B10" s="390" t="s">
        <v>7</v>
      </c>
      <c r="C10" s="391">
        <v>40202010</v>
      </c>
      <c r="D10" s="291" t="s">
        <v>7</v>
      </c>
      <c r="E10" s="291" t="str">
        <f t="shared" si="0"/>
        <v>Balama</v>
      </c>
      <c r="G10" s="390" t="s">
        <v>30</v>
      </c>
      <c r="H10" s="390" t="s">
        <v>31</v>
      </c>
      <c r="J10" s="407" t="s">
        <v>30</v>
      </c>
      <c r="K10" s="406">
        <v>8080300</v>
      </c>
      <c r="L10" s="392" t="s">
        <v>30</v>
      </c>
      <c r="N10" s="393" t="s">
        <v>1338</v>
      </c>
      <c r="P10" s="39">
        <v>10</v>
      </c>
      <c r="Q10" s="39" t="s">
        <v>1347</v>
      </c>
      <c r="R10" s="39">
        <v>24</v>
      </c>
      <c r="S10" s="39" t="s">
        <v>1361</v>
      </c>
      <c r="W10" s="403" t="s">
        <v>1762</v>
      </c>
      <c r="X10" s="403" t="s">
        <v>1763</v>
      </c>
      <c r="Z10" s="394" t="s">
        <v>1846</v>
      </c>
      <c r="AB10" s="39" t="s">
        <v>1870</v>
      </c>
      <c r="AC10" s="39" t="s">
        <v>1913</v>
      </c>
      <c r="AF10" s="395" t="s">
        <v>2105</v>
      </c>
      <c r="AH10" s="389" t="s">
        <v>2143</v>
      </c>
      <c r="AI10" s="389" t="s">
        <v>2144</v>
      </c>
      <c r="AK10" s="39" t="s">
        <v>2166</v>
      </c>
      <c r="AM10" s="39" t="s">
        <v>2172</v>
      </c>
    </row>
    <row r="11" spans="1:39" ht="13.45" customHeight="1" x14ac:dyDescent="0.4">
      <c r="A11" s="390" t="s">
        <v>7</v>
      </c>
      <c r="B11" s="390" t="s">
        <v>33</v>
      </c>
      <c r="C11" s="391">
        <v>40201080</v>
      </c>
      <c r="D11" s="291" t="s">
        <v>33</v>
      </c>
      <c r="E11" s="291" t="str">
        <f t="shared" si="0"/>
        <v>Balama</v>
      </c>
      <c r="G11" s="390" t="s">
        <v>34</v>
      </c>
      <c r="H11" s="390" t="s">
        <v>24</v>
      </c>
      <c r="J11" s="407" t="s">
        <v>34</v>
      </c>
      <c r="K11" s="406">
        <v>10070402</v>
      </c>
      <c r="L11" s="392" t="s">
        <v>34</v>
      </c>
      <c r="N11" s="393" t="s">
        <v>1339</v>
      </c>
      <c r="P11" s="39">
        <v>11</v>
      </c>
      <c r="Q11" s="39" t="s">
        <v>1348</v>
      </c>
      <c r="R11" s="39">
        <v>25</v>
      </c>
      <c r="S11" s="39" t="s">
        <v>1362</v>
      </c>
      <c r="W11" s="403" t="s">
        <v>1764</v>
      </c>
      <c r="X11" s="403" t="s">
        <v>1765</v>
      </c>
      <c r="Z11" s="394" t="s">
        <v>1847</v>
      </c>
      <c r="AB11" s="39" t="s">
        <v>2234</v>
      </c>
      <c r="AC11" s="39" t="s">
        <v>1933</v>
      </c>
      <c r="AF11" s="395" t="s">
        <v>2106</v>
      </c>
      <c r="AK11" s="39" t="s">
        <v>2163</v>
      </c>
      <c r="AM11" s="39" t="s">
        <v>2173</v>
      </c>
    </row>
    <row r="12" spans="1:39" ht="13.45" customHeight="1" x14ac:dyDescent="0.4">
      <c r="A12" s="390" t="s">
        <v>7</v>
      </c>
      <c r="B12" s="390" t="s">
        <v>36</v>
      </c>
      <c r="C12" s="391">
        <v>40201090</v>
      </c>
      <c r="D12" s="291" t="s">
        <v>36</v>
      </c>
      <c r="E12" s="291" t="str">
        <f t="shared" si="0"/>
        <v>Balama</v>
      </c>
      <c r="G12" s="390" t="s">
        <v>37</v>
      </c>
      <c r="H12" s="390" t="s">
        <v>14</v>
      </c>
      <c r="J12" s="407" t="s">
        <v>37</v>
      </c>
      <c r="K12" s="406">
        <v>21003040</v>
      </c>
      <c r="L12" s="392" t="s">
        <v>37</v>
      </c>
      <c r="N12" s="393" t="s">
        <v>1340</v>
      </c>
      <c r="P12" s="39">
        <v>12</v>
      </c>
      <c r="Q12" s="39" t="s">
        <v>1349</v>
      </c>
      <c r="R12" s="39">
        <v>26</v>
      </c>
      <c r="S12" s="39" t="s">
        <v>1363</v>
      </c>
      <c r="W12" s="403" t="s">
        <v>1766</v>
      </c>
      <c r="X12" s="403" t="s">
        <v>1767</v>
      </c>
      <c r="Z12" s="396" t="s">
        <v>1848</v>
      </c>
      <c r="AB12" s="39" t="s">
        <v>2284</v>
      </c>
      <c r="AC12" s="39" t="s">
        <v>1914</v>
      </c>
      <c r="AF12" s="395"/>
      <c r="AK12" s="39" t="s">
        <v>2162</v>
      </c>
      <c r="AM12" s="39" t="s">
        <v>2100</v>
      </c>
    </row>
    <row r="13" spans="1:39" ht="13.45" customHeight="1" x14ac:dyDescent="0.4">
      <c r="A13" s="390" t="s">
        <v>7</v>
      </c>
      <c r="B13" s="390" t="s">
        <v>39</v>
      </c>
      <c r="C13" s="391">
        <v>40201100</v>
      </c>
      <c r="D13" s="291" t="s">
        <v>39</v>
      </c>
      <c r="E13" s="291" t="str">
        <f t="shared" si="0"/>
        <v>Balama</v>
      </c>
      <c r="G13" s="390" t="s">
        <v>40</v>
      </c>
      <c r="H13" s="390" t="s">
        <v>24</v>
      </c>
      <c r="J13" s="407" t="s">
        <v>40</v>
      </c>
      <c r="K13" s="406">
        <v>51001020</v>
      </c>
      <c r="L13" s="392" t="s">
        <v>40</v>
      </c>
      <c r="N13" s="393" t="s">
        <v>1341</v>
      </c>
      <c r="P13" s="39">
        <v>13</v>
      </c>
      <c r="Q13" s="39" t="s">
        <v>1350</v>
      </c>
      <c r="R13" s="39">
        <v>27</v>
      </c>
      <c r="S13" s="39" t="s">
        <v>1364</v>
      </c>
      <c r="W13" s="403" t="s">
        <v>1768</v>
      </c>
      <c r="X13" s="403" t="s">
        <v>1769</v>
      </c>
      <c r="Z13" s="394" t="s">
        <v>1849</v>
      </c>
      <c r="AB13" s="39" t="s">
        <v>2235</v>
      </c>
      <c r="AC13" s="39" t="s">
        <v>1915</v>
      </c>
      <c r="AF13" s="395"/>
      <c r="AK13" s="39" t="s">
        <v>2155</v>
      </c>
      <c r="AM13" s="39" t="s">
        <v>2106</v>
      </c>
    </row>
    <row r="14" spans="1:39" ht="13.45" customHeight="1" x14ac:dyDescent="0.4">
      <c r="A14" s="390" t="s">
        <v>7</v>
      </c>
      <c r="B14" s="390" t="s">
        <v>42</v>
      </c>
      <c r="C14" s="391">
        <v>20201010</v>
      </c>
      <c r="D14" s="291" t="s">
        <v>42</v>
      </c>
      <c r="E14" s="291" t="str">
        <f t="shared" si="0"/>
        <v>Balama</v>
      </c>
      <c r="G14" s="390" t="s">
        <v>43</v>
      </c>
      <c r="H14" s="390" t="s">
        <v>14</v>
      </c>
      <c r="J14" s="407" t="s">
        <v>43</v>
      </c>
      <c r="K14" s="406">
        <v>41302020</v>
      </c>
      <c r="L14" s="392" t="s">
        <v>43</v>
      </c>
      <c r="N14" s="393" t="s">
        <v>1342</v>
      </c>
      <c r="P14" s="39">
        <v>14</v>
      </c>
      <c r="Q14" s="39" t="s">
        <v>1351</v>
      </c>
      <c r="R14" s="39">
        <v>28</v>
      </c>
      <c r="S14" s="39" t="s">
        <v>1365</v>
      </c>
      <c r="W14" s="403" t="s">
        <v>1770</v>
      </c>
      <c r="X14" s="403" t="s">
        <v>1771</v>
      </c>
      <c r="Z14" s="394" t="s">
        <v>1850</v>
      </c>
      <c r="AB14" s="39" t="s">
        <v>2285</v>
      </c>
      <c r="AC14" s="39" t="s">
        <v>1934</v>
      </c>
      <c r="AK14" s="39" t="s">
        <v>2154</v>
      </c>
      <c r="AM14" s="39" t="s">
        <v>2181</v>
      </c>
    </row>
    <row r="15" spans="1:39" ht="13.45" customHeight="1" x14ac:dyDescent="0.4">
      <c r="A15" s="390" t="s">
        <v>7</v>
      </c>
      <c r="B15" s="390" t="s">
        <v>45</v>
      </c>
      <c r="C15" s="391">
        <v>20203020</v>
      </c>
      <c r="D15" s="291" t="s">
        <v>45</v>
      </c>
      <c r="E15" s="291" t="str">
        <f t="shared" si="0"/>
        <v>Balama</v>
      </c>
      <c r="G15" s="390" t="s">
        <v>46</v>
      </c>
      <c r="H15" s="390" t="s">
        <v>24</v>
      </c>
      <c r="J15" s="407" t="s">
        <v>46</v>
      </c>
      <c r="K15" s="406">
        <v>51003030</v>
      </c>
      <c r="L15" s="392" t="s">
        <v>46</v>
      </c>
      <c r="N15" s="393" t="s">
        <v>1343</v>
      </c>
      <c r="W15" s="403" t="s">
        <v>1772</v>
      </c>
      <c r="X15" s="403" t="s">
        <v>1773</v>
      </c>
      <c r="Z15" s="394" t="s">
        <v>1851</v>
      </c>
      <c r="AC15" s="39" t="s">
        <v>1930</v>
      </c>
      <c r="AK15" s="39" t="s">
        <v>2153</v>
      </c>
      <c r="AM15" s="39" t="s">
        <v>2180</v>
      </c>
    </row>
    <row r="16" spans="1:39" ht="13.45" customHeight="1" x14ac:dyDescent="0.4">
      <c r="A16" s="390" t="s">
        <v>7</v>
      </c>
      <c r="B16" s="390" t="s">
        <v>48</v>
      </c>
      <c r="C16" s="391">
        <v>20201020</v>
      </c>
      <c r="D16" s="291" t="s">
        <v>48</v>
      </c>
      <c r="E16" s="291" t="str">
        <f t="shared" si="0"/>
        <v>Balama</v>
      </c>
      <c r="G16" s="390" t="s">
        <v>49</v>
      </c>
      <c r="H16" s="390" t="s">
        <v>24</v>
      </c>
      <c r="J16" s="407" t="s">
        <v>49</v>
      </c>
      <c r="K16" s="406">
        <v>20901010</v>
      </c>
      <c r="L16" s="392" t="s">
        <v>49</v>
      </c>
      <c r="N16" s="393" t="s">
        <v>1344</v>
      </c>
      <c r="W16" s="403" t="s">
        <v>1774</v>
      </c>
      <c r="X16" s="403" t="s">
        <v>1775</v>
      </c>
      <c r="Z16" s="394" t="s">
        <v>1852</v>
      </c>
      <c r="AC16" s="39" t="s">
        <v>1916</v>
      </c>
      <c r="AK16" s="39" t="s">
        <v>2164</v>
      </c>
      <c r="AM16" s="39" t="s">
        <v>2183</v>
      </c>
    </row>
    <row r="17" spans="1:39" ht="13.45" customHeight="1" x14ac:dyDescent="0.4">
      <c r="A17" s="390" t="s">
        <v>7</v>
      </c>
      <c r="B17" s="390" t="s">
        <v>51</v>
      </c>
      <c r="C17" s="391">
        <v>20202010</v>
      </c>
      <c r="D17" s="291" t="s">
        <v>51</v>
      </c>
      <c r="E17" s="291" t="str">
        <f t="shared" si="0"/>
        <v>Balama</v>
      </c>
      <c r="G17" s="390" t="s">
        <v>52</v>
      </c>
      <c r="H17" s="390" t="s">
        <v>24</v>
      </c>
      <c r="J17" s="407" t="s">
        <v>52</v>
      </c>
      <c r="K17" s="406">
        <v>20901030</v>
      </c>
      <c r="L17" s="392" t="s">
        <v>52</v>
      </c>
      <c r="N17" s="393" t="s">
        <v>1345</v>
      </c>
      <c r="W17" s="403" t="s">
        <v>1709</v>
      </c>
      <c r="X17" s="403" t="s">
        <v>1776</v>
      </c>
      <c r="Z17" s="394" t="s">
        <v>1853</v>
      </c>
      <c r="AC17" s="39" t="s">
        <v>1917</v>
      </c>
      <c r="AK17" s="39" t="s">
        <v>2157</v>
      </c>
      <c r="AM17" s="39" t="s">
        <v>2184</v>
      </c>
    </row>
    <row r="18" spans="1:39" ht="13.45" customHeight="1" x14ac:dyDescent="0.4">
      <c r="A18" s="390" t="s">
        <v>7</v>
      </c>
      <c r="B18" s="390" t="s">
        <v>54</v>
      </c>
      <c r="C18" s="391">
        <v>20203010</v>
      </c>
      <c r="D18" s="291" t="s">
        <v>54</v>
      </c>
      <c r="E18" s="291" t="str">
        <f t="shared" si="0"/>
        <v>Balama</v>
      </c>
      <c r="G18" s="390" t="s">
        <v>55</v>
      </c>
      <c r="H18" s="390" t="s">
        <v>28</v>
      </c>
      <c r="J18" s="407" t="s">
        <v>55</v>
      </c>
      <c r="K18" s="406">
        <v>90303020</v>
      </c>
      <c r="L18" s="392" t="s">
        <v>55</v>
      </c>
      <c r="N18" s="393" t="s">
        <v>1346</v>
      </c>
      <c r="W18" s="403" t="s">
        <v>1777</v>
      </c>
      <c r="X18" s="403" t="s">
        <v>1778</v>
      </c>
      <c r="Z18" s="394" t="s">
        <v>1854</v>
      </c>
      <c r="AC18" s="39" t="s">
        <v>1918</v>
      </c>
    </row>
    <row r="19" spans="1:39" ht="13.45" customHeight="1" x14ac:dyDescent="0.4">
      <c r="A19" s="390" t="s">
        <v>7</v>
      </c>
      <c r="B19" s="390" t="s">
        <v>57</v>
      </c>
      <c r="C19" s="391">
        <v>20203040</v>
      </c>
      <c r="D19" s="291" t="s">
        <v>57</v>
      </c>
      <c r="E19" s="291" t="str">
        <f t="shared" si="0"/>
        <v>Balama</v>
      </c>
      <c r="G19" s="390" t="s">
        <v>58</v>
      </c>
      <c r="H19" s="390" t="s">
        <v>28</v>
      </c>
      <c r="J19" s="407" t="s">
        <v>58</v>
      </c>
      <c r="K19" s="406">
        <v>90502020</v>
      </c>
      <c r="L19" s="392" t="s">
        <v>58</v>
      </c>
      <c r="N19" s="393" t="s">
        <v>1347</v>
      </c>
      <c r="W19" s="403" t="s">
        <v>1711</v>
      </c>
      <c r="X19" s="403" t="s">
        <v>1779</v>
      </c>
      <c r="Z19" s="394" t="s">
        <v>1855</v>
      </c>
      <c r="AC19" s="39" t="s">
        <v>1919</v>
      </c>
    </row>
    <row r="20" spans="1:39" ht="13.45" customHeight="1" x14ac:dyDescent="0.4">
      <c r="A20" s="390" t="s">
        <v>7</v>
      </c>
      <c r="B20" s="390" t="s">
        <v>59</v>
      </c>
      <c r="C20" s="391">
        <v>20201030</v>
      </c>
      <c r="D20" s="291" t="s">
        <v>59</v>
      </c>
      <c r="E20" s="291" t="str">
        <f t="shared" si="0"/>
        <v>Balama</v>
      </c>
      <c r="G20" s="390" t="s">
        <v>60</v>
      </c>
      <c r="H20" s="390" t="s">
        <v>14</v>
      </c>
      <c r="J20" s="407" t="s">
        <v>60</v>
      </c>
      <c r="K20" s="406">
        <v>41304020</v>
      </c>
      <c r="L20" s="392" t="s">
        <v>60</v>
      </c>
      <c r="N20" s="393" t="s">
        <v>1348</v>
      </c>
      <c r="W20" s="403" t="s">
        <v>1780</v>
      </c>
      <c r="X20" s="403" t="s">
        <v>1781</v>
      </c>
      <c r="Z20" s="394" t="s">
        <v>1856</v>
      </c>
      <c r="AC20" s="39" t="s">
        <v>1920</v>
      </c>
      <c r="AH20" s="389" t="s">
        <v>2239</v>
      </c>
    </row>
    <row r="21" spans="1:39" ht="13.45" customHeight="1" x14ac:dyDescent="0.4">
      <c r="A21" s="390" t="s">
        <v>11</v>
      </c>
      <c r="B21" s="390" t="s">
        <v>61</v>
      </c>
      <c r="C21" s="391">
        <v>20203030</v>
      </c>
      <c r="D21" s="291" t="s">
        <v>61</v>
      </c>
      <c r="E21" s="291" t="str">
        <f t="shared" si="0"/>
        <v>Chiúre</v>
      </c>
      <c r="G21" s="390" t="s">
        <v>62</v>
      </c>
      <c r="H21" s="390" t="s">
        <v>28</v>
      </c>
      <c r="J21" s="407" t="s">
        <v>62</v>
      </c>
      <c r="K21" s="406">
        <v>10401010</v>
      </c>
      <c r="L21" s="392" t="s">
        <v>62</v>
      </c>
      <c r="N21" s="393" t="s">
        <v>1349</v>
      </c>
      <c r="W21" s="403" t="s">
        <v>1782</v>
      </c>
      <c r="X21" s="403" t="s">
        <v>1783</v>
      </c>
      <c r="Z21" s="394" t="s">
        <v>1857</v>
      </c>
      <c r="AC21" s="39" t="s">
        <v>1932</v>
      </c>
      <c r="AF21" s="39" t="s">
        <v>2203</v>
      </c>
      <c r="AH21" s="389" t="s">
        <v>2234</v>
      </c>
    </row>
    <row r="22" spans="1:39" ht="13.45" customHeight="1" x14ac:dyDescent="0.4">
      <c r="A22" s="390" t="s">
        <v>11</v>
      </c>
      <c r="B22" s="390" t="s">
        <v>11</v>
      </c>
      <c r="C22" s="391">
        <v>30201010</v>
      </c>
      <c r="D22" s="291" t="s">
        <v>11</v>
      </c>
      <c r="E22" s="291" t="str">
        <f t="shared" si="0"/>
        <v>Chiúre</v>
      </c>
      <c r="G22" s="390" t="s">
        <v>63</v>
      </c>
      <c r="H22" s="390" t="s">
        <v>64</v>
      </c>
      <c r="J22" s="407" t="s">
        <v>63</v>
      </c>
      <c r="K22" s="406">
        <v>10801010</v>
      </c>
      <c r="L22" s="392" t="s">
        <v>63</v>
      </c>
      <c r="N22" s="393" t="s">
        <v>1350</v>
      </c>
      <c r="W22" s="403" t="s">
        <v>1784</v>
      </c>
      <c r="X22" s="403" t="s">
        <v>1785</v>
      </c>
      <c r="Z22" s="394" t="s">
        <v>1858</v>
      </c>
      <c r="AC22" s="39" t="s">
        <v>1921</v>
      </c>
      <c r="AF22" s="39" t="s">
        <v>2207</v>
      </c>
      <c r="AH22" s="389" t="s">
        <v>2235</v>
      </c>
    </row>
    <row r="23" spans="1:39" ht="13.45" customHeight="1" x14ac:dyDescent="0.4">
      <c r="A23" s="390" t="s">
        <v>11</v>
      </c>
      <c r="B23" s="390" t="s">
        <v>65</v>
      </c>
      <c r="C23" s="391">
        <v>30202010</v>
      </c>
      <c r="D23" s="291" t="s">
        <v>65</v>
      </c>
      <c r="E23" s="291" t="str">
        <f t="shared" si="0"/>
        <v>Chiúre</v>
      </c>
      <c r="G23" s="390" t="s">
        <v>66</v>
      </c>
      <c r="H23" s="390" t="s">
        <v>20</v>
      </c>
      <c r="J23" s="407" t="s">
        <v>66</v>
      </c>
      <c r="K23" s="406">
        <v>1105000</v>
      </c>
      <c r="L23" s="392" t="s">
        <v>66</v>
      </c>
      <c r="N23" s="393" t="s">
        <v>1351</v>
      </c>
      <c r="W23" s="403" t="s">
        <v>1715</v>
      </c>
      <c r="X23" s="403" t="s">
        <v>1786</v>
      </c>
      <c r="Z23" s="394" t="s">
        <v>1859</v>
      </c>
      <c r="AC23" s="39" t="s">
        <v>1922</v>
      </c>
      <c r="AF23" s="39" t="s">
        <v>2208</v>
      </c>
      <c r="AH23" s="389" t="s">
        <v>2165</v>
      </c>
    </row>
    <row r="24" spans="1:39" ht="13.45" customHeight="1" x14ac:dyDescent="0.4">
      <c r="A24" s="390" t="s">
        <v>11</v>
      </c>
      <c r="B24" s="390" t="s">
        <v>68</v>
      </c>
      <c r="C24" s="391">
        <v>30202020</v>
      </c>
      <c r="D24" s="291" t="s">
        <v>68</v>
      </c>
      <c r="E24" s="291" t="str">
        <f t="shared" si="0"/>
        <v>Chiúre</v>
      </c>
      <c r="G24" s="390" t="s">
        <v>69</v>
      </c>
      <c r="H24" s="390" t="s">
        <v>4</v>
      </c>
      <c r="J24" s="407" t="s">
        <v>69</v>
      </c>
      <c r="K24" s="406">
        <v>30104990</v>
      </c>
      <c r="L24" s="392" t="s">
        <v>69</v>
      </c>
      <c r="N24" s="393" t="s">
        <v>1352</v>
      </c>
      <c r="W24" s="403" t="s">
        <v>1787</v>
      </c>
      <c r="X24" s="403" t="s">
        <v>1788</v>
      </c>
      <c r="Z24" s="394" t="s">
        <v>1860</v>
      </c>
      <c r="AC24" s="39" t="s">
        <v>1923</v>
      </c>
      <c r="AF24" s="39" t="s">
        <v>2209</v>
      </c>
      <c r="AH24" s="389" t="s">
        <v>2236</v>
      </c>
    </row>
    <row r="25" spans="1:39" ht="13.45" customHeight="1" x14ac:dyDescent="0.4">
      <c r="A25" s="390" t="s">
        <v>11</v>
      </c>
      <c r="B25" s="390" t="s">
        <v>71</v>
      </c>
      <c r="C25" s="391">
        <v>30204060</v>
      </c>
      <c r="D25" s="291" t="s">
        <v>71</v>
      </c>
      <c r="E25" s="291" t="str">
        <f t="shared" si="0"/>
        <v>Chiúre</v>
      </c>
      <c r="G25" s="390" t="s">
        <v>11</v>
      </c>
      <c r="H25" s="390" t="s">
        <v>6</v>
      </c>
      <c r="J25" s="407" t="s">
        <v>11</v>
      </c>
      <c r="K25" s="406">
        <v>20203030</v>
      </c>
      <c r="L25" s="392" t="s">
        <v>11</v>
      </c>
      <c r="N25" s="393" t="s">
        <v>1353</v>
      </c>
      <c r="W25" s="403" t="s">
        <v>1789</v>
      </c>
      <c r="X25" s="403" t="s">
        <v>1790</v>
      </c>
      <c r="Z25" s="394" t="s">
        <v>1861</v>
      </c>
      <c r="AC25" s="39" t="s">
        <v>1924</v>
      </c>
      <c r="AF25" s="39" t="s">
        <v>2204</v>
      </c>
      <c r="AH25" s="389" t="s">
        <v>2237</v>
      </c>
    </row>
    <row r="26" spans="1:39" ht="13.45" customHeight="1" x14ac:dyDescent="0.4">
      <c r="A26" s="390" t="s">
        <v>11</v>
      </c>
      <c r="B26" s="390" t="s">
        <v>73</v>
      </c>
      <c r="C26" s="391">
        <v>30204030</v>
      </c>
      <c r="D26" s="291" t="s">
        <v>73</v>
      </c>
      <c r="E26" s="291" t="str">
        <f t="shared" si="0"/>
        <v>Chiúre</v>
      </c>
      <c r="G26" s="390" t="s">
        <v>74</v>
      </c>
      <c r="H26" s="390" t="s">
        <v>14</v>
      </c>
      <c r="J26" s="407" t="s">
        <v>74</v>
      </c>
      <c r="K26" s="406">
        <v>81101030</v>
      </c>
      <c r="L26" s="392" t="s">
        <v>74</v>
      </c>
      <c r="N26" s="393" t="s">
        <v>1354</v>
      </c>
      <c r="W26" s="403" t="s">
        <v>1791</v>
      </c>
      <c r="X26" s="403" t="s">
        <v>1792</v>
      </c>
      <c r="Z26" s="394" t="s">
        <v>1862</v>
      </c>
      <c r="AC26" s="39" t="s">
        <v>1925</v>
      </c>
      <c r="AF26" s="39" t="s">
        <v>2211</v>
      </c>
      <c r="AH26" s="389" t="s">
        <v>2238</v>
      </c>
    </row>
    <row r="27" spans="1:39" ht="13.45" customHeight="1" x14ac:dyDescent="0.4">
      <c r="A27" s="390" t="s">
        <v>11</v>
      </c>
      <c r="B27" s="390" t="s">
        <v>76</v>
      </c>
      <c r="C27" s="391">
        <v>30203010</v>
      </c>
      <c r="D27" s="291" t="s">
        <v>76</v>
      </c>
      <c r="E27" s="291" t="str">
        <f t="shared" si="0"/>
        <v>Chiúre</v>
      </c>
      <c r="G27" s="390" t="s">
        <v>67</v>
      </c>
      <c r="H27" s="390" t="s">
        <v>28</v>
      </c>
      <c r="J27" s="407" t="s">
        <v>67</v>
      </c>
      <c r="K27" s="406">
        <v>40301020</v>
      </c>
      <c r="L27" s="392" t="s">
        <v>67</v>
      </c>
      <c r="N27" s="393" t="s">
        <v>1331</v>
      </c>
      <c r="W27" s="403" t="s">
        <v>1793</v>
      </c>
      <c r="X27" s="403" t="s">
        <v>1794</v>
      </c>
      <c r="Z27" s="394" t="s">
        <v>1863</v>
      </c>
      <c r="AC27" s="39" t="s">
        <v>1926</v>
      </c>
      <c r="AF27" s="39" t="s">
        <v>2210</v>
      </c>
      <c r="AH27" s="389" t="s">
        <v>2222</v>
      </c>
    </row>
    <row r="28" spans="1:39" ht="13.45" customHeight="1" x14ac:dyDescent="0.4">
      <c r="A28" s="390" t="s">
        <v>11</v>
      </c>
      <c r="B28" s="390" t="s">
        <v>78</v>
      </c>
      <c r="C28" s="391">
        <v>30204010</v>
      </c>
      <c r="D28" s="291" t="s">
        <v>78</v>
      </c>
      <c r="E28" s="291" t="str">
        <f t="shared" si="0"/>
        <v>Chiúre</v>
      </c>
      <c r="G28" s="390" t="s">
        <v>70</v>
      </c>
      <c r="H28" s="390" t="s">
        <v>28</v>
      </c>
      <c r="J28" s="407" t="s">
        <v>70</v>
      </c>
      <c r="K28" s="406">
        <v>20403010</v>
      </c>
      <c r="L28" s="392" t="s">
        <v>70</v>
      </c>
      <c r="N28" s="393" t="s">
        <v>1355</v>
      </c>
      <c r="W28" s="403" t="s">
        <v>1795</v>
      </c>
      <c r="X28" s="403" t="s">
        <v>1796</v>
      </c>
      <c r="Z28" s="394" t="s">
        <v>1864</v>
      </c>
      <c r="AC28" s="39" t="s">
        <v>1927</v>
      </c>
      <c r="AF28" s="39" t="s">
        <v>2205</v>
      </c>
      <c r="AH28" s="389" t="s">
        <v>2240</v>
      </c>
    </row>
    <row r="29" spans="1:39" ht="13.45" customHeight="1" x14ac:dyDescent="0.4">
      <c r="A29" s="390" t="s">
        <v>11</v>
      </c>
      <c r="B29" s="390" t="s">
        <v>80</v>
      </c>
      <c r="C29" s="391">
        <v>50202020</v>
      </c>
      <c r="D29" s="291" t="s">
        <v>80</v>
      </c>
      <c r="E29" s="291" t="str">
        <f t="shared" si="0"/>
        <v>Chiúre</v>
      </c>
      <c r="G29" s="390" t="s">
        <v>81</v>
      </c>
      <c r="H29" s="390" t="s">
        <v>64</v>
      </c>
      <c r="J29" s="407" t="s">
        <v>81</v>
      </c>
      <c r="K29" s="406">
        <v>11002020</v>
      </c>
      <c r="L29" s="392" t="s">
        <v>81</v>
      </c>
      <c r="N29" s="393" t="s">
        <v>1356</v>
      </c>
      <c r="W29" s="403" t="s">
        <v>1723</v>
      </c>
      <c r="X29" s="403" t="s">
        <v>1797</v>
      </c>
      <c r="Z29" s="394" t="s">
        <v>1865</v>
      </c>
      <c r="AC29" s="39" t="s">
        <v>1928</v>
      </c>
      <c r="AF29" s="397" t="s">
        <v>2198</v>
      </c>
      <c r="AH29" s="389" t="s">
        <v>2242</v>
      </c>
    </row>
    <row r="30" spans="1:39" ht="13.45" customHeight="1" x14ac:dyDescent="0.4">
      <c r="A30" s="390" t="s">
        <v>11</v>
      </c>
      <c r="B30" s="390" t="s">
        <v>83</v>
      </c>
      <c r="C30" s="391">
        <v>50202040</v>
      </c>
      <c r="D30" s="291" t="s">
        <v>83</v>
      </c>
      <c r="E30" s="291" t="str">
        <f t="shared" si="0"/>
        <v>Chiúre</v>
      </c>
      <c r="G30" s="390" t="s">
        <v>84</v>
      </c>
      <c r="H30" s="390" t="s">
        <v>4</v>
      </c>
      <c r="J30" s="407" t="s">
        <v>84</v>
      </c>
      <c r="K30" s="406">
        <v>30106930</v>
      </c>
      <c r="L30" s="392" t="s">
        <v>84</v>
      </c>
      <c r="N30" s="393" t="s">
        <v>1357</v>
      </c>
      <c r="Q30" s="39" t="s">
        <v>1372</v>
      </c>
      <c r="S30" s="39" t="s">
        <v>1373</v>
      </c>
      <c r="W30" s="403" t="s">
        <v>1798</v>
      </c>
      <c r="X30" s="403" t="s">
        <v>1799</v>
      </c>
      <c r="Z30" s="394" t="s">
        <v>1835</v>
      </c>
      <c r="AC30" s="39" t="s">
        <v>1929</v>
      </c>
      <c r="AF30" s="397" t="s">
        <v>2197</v>
      </c>
      <c r="AH30" s="389" t="s">
        <v>2243</v>
      </c>
    </row>
    <row r="31" spans="1:39" ht="13.45" customHeight="1" x14ac:dyDescent="0.4">
      <c r="A31" s="390" t="s">
        <v>15</v>
      </c>
      <c r="B31" s="390" t="s">
        <v>15</v>
      </c>
      <c r="C31" s="391">
        <v>50202030</v>
      </c>
      <c r="D31" s="291" t="s">
        <v>15</v>
      </c>
      <c r="E31" s="291" t="str">
        <f t="shared" si="0"/>
        <v>Ibo</v>
      </c>
      <c r="G31" s="390" t="s">
        <v>86</v>
      </c>
      <c r="H31" s="390" t="s">
        <v>14</v>
      </c>
      <c r="J31" s="407" t="s">
        <v>86</v>
      </c>
      <c r="K31" s="406">
        <v>31601040</v>
      </c>
      <c r="L31" s="392" t="s">
        <v>86</v>
      </c>
      <c r="N31" s="393" t="s">
        <v>1358</v>
      </c>
      <c r="Q31" s="39" t="s">
        <v>1374</v>
      </c>
      <c r="S31" s="39" t="s">
        <v>1336</v>
      </c>
      <c r="W31" s="403" t="s">
        <v>1800</v>
      </c>
      <c r="X31" s="403" t="s">
        <v>1801</v>
      </c>
      <c r="Z31" s="39" t="s">
        <v>2301</v>
      </c>
      <c r="AF31" s="397" t="s">
        <v>2199</v>
      </c>
      <c r="AH31" s="389" t="s">
        <v>2241</v>
      </c>
    </row>
    <row r="32" spans="1:39" ht="13.45" customHeight="1" x14ac:dyDescent="0.4">
      <c r="A32" s="390" t="s">
        <v>15</v>
      </c>
      <c r="B32" s="390" t="s">
        <v>88</v>
      </c>
      <c r="C32" s="391">
        <v>50202050</v>
      </c>
      <c r="D32" s="291" t="s">
        <v>88</v>
      </c>
      <c r="E32" s="291" t="str">
        <f t="shared" si="0"/>
        <v>Ibo</v>
      </c>
      <c r="G32" s="390" t="s">
        <v>89</v>
      </c>
      <c r="H32" s="390" t="s">
        <v>24</v>
      </c>
      <c r="J32" s="407" t="s">
        <v>89</v>
      </c>
      <c r="K32" s="406">
        <v>41101020</v>
      </c>
      <c r="L32" s="392" t="s">
        <v>89</v>
      </c>
      <c r="N32" s="393" t="s">
        <v>1359</v>
      </c>
      <c r="Q32" s="39" t="s">
        <v>1375</v>
      </c>
      <c r="S32" s="39" t="s">
        <v>1336</v>
      </c>
      <c r="W32" s="403" t="s">
        <v>1802</v>
      </c>
      <c r="X32" s="403" t="s">
        <v>1803</v>
      </c>
      <c r="AF32" s="397" t="s">
        <v>2316</v>
      </c>
      <c r="AH32" s="389" t="s">
        <v>2244</v>
      </c>
    </row>
    <row r="33" spans="1:34" ht="13.45" customHeight="1" x14ac:dyDescent="0.4">
      <c r="A33" s="390" t="s">
        <v>15</v>
      </c>
      <c r="B33" s="390" t="s">
        <v>91</v>
      </c>
      <c r="C33" s="391">
        <v>50201030</v>
      </c>
      <c r="D33" s="291" t="s">
        <v>91</v>
      </c>
      <c r="E33" s="291" t="str">
        <f t="shared" si="0"/>
        <v>Ibo</v>
      </c>
      <c r="G33" s="390" t="s">
        <v>92</v>
      </c>
      <c r="H33" s="390" t="s">
        <v>10</v>
      </c>
      <c r="J33" s="407" t="s">
        <v>92</v>
      </c>
      <c r="K33" s="406">
        <v>9090201</v>
      </c>
      <c r="L33" s="392" t="s">
        <v>92</v>
      </c>
      <c r="N33" s="393" t="s">
        <v>1360</v>
      </c>
      <c r="Q33" s="39" t="s">
        <v>1376</v>
      </c>
      <c r="S33" s="39" t="s">
        <v>1336</v>
      </c>
      <c r="W33" s="403" t="s">
        <v>1729</v>
      </c>
      <c r="X33" s="403" t="s">
        <v>1804</v>
      </c>
      <c r="AF33" s="397" t="s">
        <v>2317</v>
      </c>
      <c r="AH33" s="389" t="s">
        <v>1869</v>
      </c>
    </row>
    <row r="34" spans="1:34" ht="13.45" customHeight="1" x14ac:dyDescent="0.4">
      <c r="A34" s="390" t="s">
        <v>17</v>
      </c>
      <c r="B34" s="390" t="s">
        <v>94</v>
      </c>
      <c r="C34" s="391">
        <v>50202010</v>
      </c>
      <c r="D34" s="291" t="s">
        <v>94</v>
      </c>
      <c r="E34" s="291" t="str">
        <f t="shared" si="0"/>
        <v>Macomia</v>
      </c>
      <c r="G34" s="390" t="s">
        <v>56</v>
      </c>
      <c r="H34" s="390" t="s">
        <v>95</v>
      </c>
      <c r="J34" s="407" t="s">
        <v>56</v>
      </c>
      <c r="K34" s="406">
        <v>90306020</v>
      </c>
      <c r="L34" s="392" t="s">
        <v>56</v>
      </c>
      <c r="N34" s="393" t="s">
        <v>1361</v>
      </c>
      <c r="Q34" s="39" t="s">
        <v>1377</v>
      </c>
      <c r="S34" s="39" t="s">
        <v>1336</v>
      </c>
      <c r="W34" s="403" t="s">
        <v>1805</v>
      </c>
      <c r="X34" s="403" t="s">
        <v>1806</v>
      </c>
      <c r="AF34" s="39" t="s">
        <v>2202</v>
      </c>
      <c r="AH34" s="389" t="s">
        <v>1870</v>
      </c>
    </row>
    <row r="35" spans="1:34" ht="13.45" customHeight="1" x14ac:dyDescent="0.4">
      <c r="A35" s="390" t="s">
        <v>17</v>
      </c>
      <c r="B35" s="390" t="s">
        <v>17</v>
      </c>
      <c r="C35" s="391">
        <v>50201040</v>
      </c>
      <c r="D35" s="291" t="s">
        <v>17</v>
      </c>
      <c r="E35" s="291" t="str">
        <f t="shared" si="0"/>
        <v>Macomia</v>
      </c>
      <c r="G35" s="390" t="s">
        <v>93</v>
      </c>
      <c r="H35" s="390" t="s">
        <v>97</v>
      </c>
      <c r="J35" s="407" t="s">
        <v>93</v>
      </c>
      <c r="K35" s="406">
        <v>60302010</v>
      </c>
      <c r="L35" s="392" t="s">
        <v>93</v>
      </c>
      <c r="N35" s="393" t="s">
        <v>1362</v>
      </c>
      <c r="Q35" s="39" t="s">
        <v>1378</v>
      </c>
      <c r="S35" s="39" t="s">
        <v>1336</v>
      </c>
      <c r="W35" s="403" t="s">
        <v>1807</v>
      </c>
      <c r="X35" s="403" t="s">
        <v>1808</v>
      </c>
      <c r="AF35" s="39" t="s">
        <v>2206</v>
      </c>
      <c r="AH35" s="389" t="s">
        <v>1872</v>
      </c>
    </row>
    <row r="36" spans="1:34" ht="13.45" customHeight="1" x14ac:dyDescent="0.4">
      <c r="A36" s="390" t="s">
        <v>17</v>
      </c>
      <c r="B36" s="390" t="s">
        <v>99</v>
      </c>
      <c r="C36" s="391">
        <v>50201020</v>
      </c>
      <c r="D36" s="291" t="s">
        <v>99</v>
      </c>
      <c r="E36" s="291" t="str">
        <f t="shared" si="0"/>
        <v>Macomia</v>
      </c>
      <c r="G36" s="390" t="s">
        <v>100</v>
      </c>
      <c r="H36" s="390" t="s">
        <v>4</v>
      </c>
      <c r="J36" s="407" t="s">
        <v>100</v>
      </c>
      <c r="K36" s="406">
        <v>30103920</v>
      </c>
      <c r="L36" s="392" t="s">
        <v>100</v>
      </c>
      <c r="N36" s="393" t="s">
        <v>1363</v>
      </c>
      <c r="Q36" s="39" t="s">
        <v>1379</v>
      </c>
      <c r="S36" s="39" t="s">
        <v>1336</v>
      </c>
      <c r="W36" s="403" t="s">
        <v>1809</v>
      </c>
      <c r="X36" s="403" t="s">
        <v>1810</v>
      </c>
      <c r="AF36" s="397" t="s">
        <v>2200</v>
      </c>
      <c r="AH36" s="389" t="s">
        <v>1835</v>
      </c>
    </row>
    <row r="37" spans="1:34" ht="13.45" customHeight="1" x14ac:dyDescent="0.4">
      <c r="A37" s="390" t="s">
        <v>17</v>
      </c>
      <c r="B37" s="390" t="s">
        <v>102</v>
      </c>
      <c r="C37" s="391">
        <v>50202060</v>
      </c>
      <c r="D37" s="291" t="s">
        <v>102</v>
      </c>
      <c r="E37" s="291" t="str">
        <f t="shared" si="0"/>
        <v>Macomia</v>
      </c>
      <c r="G37" s="390" t="s">
        <v>103</v>
      </c>
      <c r="H37" s="390" t="s">
        <v>20</v>
      </c>
      <c r="J37" s="407" t="s">
        <v>103</v>
      </c>
      <c r="K37" s="406">
        <v>1107000</v>
      </c>
      <c r="L37" s="392" t="s">
        <v>103</v>
      </c>
      <c r="N37" s="393" t="s">
        <v>1364</v>
      </c>
      <c r="Q37" s="39" t="s">
        <v>1380</v>
      </c>
      <c r="S37" s="39" t="s">
        <v>1336</v>
      </c>
      <c r="W37" s="403" t="s">
        <v>1811</v>
      </c>
      <c r="X37" s="403" t="s">
        <v>1812</v>
      </c>
      <c r="AF37" s="397" t="s">
        <v>2201</v>
      </c>
    </row>
    <row r="38" spans="1:34" ht="13.45" customHeight="1" x14ac:dyDescent="0.4">
      <c r="A38" s="390" t="s">
        <v>17</v>
      </c>
      <c r="B38" s="390" t="s">
        <v>105</v>
      </c>
      <c r="C38" s="391">
        <v>50202070</v>
      </c>
      <c r="D38" s="291" t="s">
        <v>105</v>
      </c>
      <c r="E38" s="291" t="str">
        <f t="shared" si="0"/>
        <v>Macomia</v>
      </c>
      <c r="G38" s="390" t="s">
        <v>106</v>
      </c>
      <c r="H38" s="390" t="s">
        <v>24</v>
      </c>
      <c r="J38" s="407" t="s">
        <v>106</v>
      </c>
      <c r="K38" s="406">
        <v>42002010</v>
      </c>
      <c r="L38" s="392" t="s">
        <v>106</v>
      </c>
      <c r="N38" s="393" t="s">
        <v>1365</v>
      </c>
      <c r="Q38" s="39" t="s">
        <v>1381</v>
      </c>
      <c r="S38" s="39" t="s">
        <v>1338</v>
      </c>
      <c r="W38" s="403" t="s">
        <v>1736</v>
      </c>
      <c r="X38" s="403" t="s">
        <v>1813</v>
      </c>
      <c r="AF38" s="397" t="s">
        <v>2348</v>
      </c>
      <c r="AH38" s="39"/>
    </row>
    <row r="39" spans="1:34" ht="13.45" customHeight="1" x14ac:dyDescent="0.4">
      <c r="A39" s="390" t="s">
        <v>17</v>
      </c>
      <c r="B39" s="390" t="s">
        <v>108</v>
      </c>
      <c r="C39" s="391">
        <v>50201050</v>
      </c>
      <c r="D39" s="291" t="s">
        <v>108</v>
      </c>
      <c r="E39" s="291" t="str">
        <f t="shared" si="0"/>
        <v>Macomia</v>
      </c>
      <c r="G39" s="390" t="s">
        <v>96</v>
      </c>
      <c r="H39" s="390" t="s">
        <v>97</v>
      </c>
      <c r="J39" s="407" t="s">
        <v>96</v>
      </c>
      <c r="K39" s="406">
        <v>70801010</v>
      </c>
      <c r="L39" s="392" t="s">
        <v>96</v>
      </c>
      <c r="N39" s="398"/>
      <c r="Q39" s="39" t="s">
        <v>1382</v>
      </c>
      <c r="S39" s="39" t="s">
        <v>1338</v>
      </c>
      <c r="W39" s="403" t="s">
        <v>2507</v>
      </c>
      <c r="X39" s="403" t="s">
        <v>1814</v>
      </c>
      <c r="AF39" s="39" t="s">
        <v>2212</v>
      </c>
      <c r="AH39" s="39"/>
    </row>
    <row r="40" spans="1:34" ht="13.45" customHeight="1" x14ac:dyDescent="0.4">
      <c r="A40" s="390" t="s">
        <v>17</v>
      </c>
      <c r="B40" s="390" t="s">
        <v>110</v>
      </c>
      <c r="C40" s="391">
        <v>50201060</v>
      </c>
      <c r="D40" s="291" t="s">
        <v>110</v>
      </c>
      <c r="E40" s="291" t="str">
        <f t="shared" si="0"/>
        <v>Macomia</v>
      </c>
      <c r="G40" s="390" t="s">
        <v>72</v>
      </c>
      <c r="H40" s="390" t="s">
        <v>28</v>
      </c>
      <c r="J40" s="407" t="s">
        <v>72</v>
      </c>
      <c r="K40" s="406">
        <v>50601030</v>
      </c>
      <c r="L40" s="392" t="s">
        <v>72</v>
      </c>
      <c r="Q40" s="39" t="s">
        <v>1383</v>
      </c>
      <c r="S40" s="39" t="s">
        <v>1338</v>
      </c>
      <c r="W40" s="403" t="s">
        <v>1815</v>
      </c>
      <c r="X40" s="403" t="s">
        <v>1816</v>
      </c>
      <c r="AF40" s="39" t="s">
        <v>2213</v>
      </c>
      <c r="AH40" s="39"/>
    </row>
    <row r="41" spans="1:34" ht="13.45" customHeight="1" x14ac:dyDescent="0.4">
      <c r="A41" s="390" t="s">
        <v>17</v>
      </c>
      <c r="B41" s="390" t="s">
        <v>112</v>
      </c>
      <c r="C41" s="391">
        <v>50202080</v>
      </c>
      <c r="D41" s="291" t="s">
        <v>112</v>
      </c>
      <c r="E41" s="291" t="str">
        <f t="shared" si="0"/>
        <v>Macomia</v>
      </c>
      <c r="G41" s="390" t="s">
        <v>113</v>
      </c>
      <c r="H41" s="390" t="s">
        <v>20</v>
      </c>
      <c r="J41" s="407" t="s">
        <v>113</v>
      </c>
      <c r="K41" s="406">
        <v>1030401</v>
      </c>
      <c r="L41" s="392" t="s">
        <v>113</v>
      </c>
      <c r="Q41" s="39" t="s">
        <v>1379</v>
      </c>
      <c r="S41" s="39" t="s">
        <v>1338</v>
      </c>
      <c r="W41" s="403" t="s">
        <v>1817</v>
      </c>
      <c r="X41" s="403" t="s">
        <v>1818</v>
      </c>
      <c r="AF41" s="39" t="s">
        <v>2214</v>
      </c>
      <c r="AH41" s="39"/>
    </row>
    <row r="42" spans="1:34" ht="13.45" customHeight="1" x14ac:dyDescent="0.4">
      <c r="A42" s="390" t="s">
        <v>17</v>
      </c>
      <c r="B42" s="390" t="s">
        <v>115</v>
      </c>
      <c r="C42" s="391">
        <v>50201070</v>
      </c>
      <c r="D42" s="291" t="s">
        <v>115</v>
      </c>
      <c r="E42" s="291" t="str">
        <f t="shared" si="0"/>
        <v>Macomia</v>
      </c>
      <c r="G42" s="390" t="s">
        <v>116</v>
      </c>
      <c r="H42" s="390" t="s">
        <v>4</v>
      </c>
      <c r="J42" s="407" t="s">
        <v>116</v>
      </c>
      <c r="K42" s="406">
        <v>21301000</v>
      </c>
      <c r="L42" s="392" t="s">
        <v>116</v>
      </c>
      <c r="Q42" s="39" t="s">
        <v>1380</v>
      </c>
      <c r="S42" s="39" t="s">
        <v>1338</v>
      </c>
      <c r="W42" s="403" t="s">
        <v>1819</v>
      </c>
      <c r="X42" s="403" t="s">
        <v>1820</v>
      </c>
      <c r="AF42" s="39" t="s">
        <v>2215</v>
      </c>
      <c r="AH42" s="39"/>
    </row>
    <row r="43" spans="1:34" ht="13.45" customHeight="1" x14ac:dyDescent="0.4">
      <c r="A43" s="390" t="s">
        <v>17</v>
      </c>
      <c r="B43" s="390" t="s">
        <v>118</v>
      </c>
      <c r="C43" s="391">
        <v>50202090</v>
      </c>
      <c r="D43" s="291" t="s">
        <v>118</v>
      </c>
      <c r="E43" s="291" t="str">
        <f t="shared" si="0"/>
        <v>Macomia</v>
      </c>
      <c r="G43" s="390" t="s">
        <v>98</v>
      </c>
      <c r="H43" s="390" t="s">
        <v>97</v>
      </c>
      <c r="J43" s="407" t="s">
        <v>98</v>
      </c>
      <c r="K43" s="406">
        <v>80302040</v>
      </c>
      <c r="L43" s="392" t="s">
        <v>98</v>
      </c>
      <c r="Q43" s="39" t="s">
        <v>1384</v>
      </c>
      <c r="S43" s="39" t="s">
        <v>1339</v>
      </c>
      <c r="W43" s="403" t="s">
        <v>1821</v>
      </c>
      <c r="X43" s="403" t="s">
        <v>1822</v>
      </c>
      <c r="AF43" s="39" t="s">
        <v>2217</v>
      </c>
      <c r="AH43" s="39"/>
    </row>
    <row r="44" spans="1:34" ht="13.45" customHeight="1" x14ac:dyDescent="0.4">
      <c r="A44" s="390" t="s">
        <v>21</v>
      </c>
      <c r="B44" s="390" t="s">
        <v>21</v>
      </c>
      <c r="C44" s="391">
        <v>50202100</v>
      </c>
      <c r="D44" s="291" t="s">
        <v>21</v>
      </c>
      <c r="E44" s="291" t="str">
        <f t="shared" si="0"/>
        <v>Mecúfi</v>
      </c>
      <c r="G44" s="390" t="s">
        <v>15</v>
      </c>
      <c r="H44" s="390" t="s">
        <v>6</v>
      </c>
      <c r="J44" s="407" t="s">
        <v>15</v>
      </c>
      <c r="K44" s="406">
        <v>50202030</v>
      </c>
      <c r="L44" s="392" t="s">
        <v>15</v>
      </c>
      <c r="Q44" s="39" t="s">
        <v>1339</v>
      </c>
      <c r="S44" s="39" t="s">
        <v>1339</v>
      </c>
      <c r="W44" s="403" t="s">
        <v>2511</v>
      </c>
      <c r="X44" s="403" t="s">
        <v>1823</v>
      </c>
      <c r="AF44" s="39" t="s">
        <v>2216</v>
      </c>
      <c r="AH44" s="39"/>
    </row>
    <row r="45" spans="1:34" ht="13.45" customHeight="1" x14ac:dyDescent="0.4">
      <c r="A45" s="390" t="s">
        <v>21</v>
      </c>
      <c r="B45" s="390" t="s">
        <v>121</v>
      </c>
      <c r="C45" s="391">
        <v>50202110</v>
      </c>
      <c r="D45" s="291" t="s">
        <v>121</v>
      </c>
      <c r="E45" s="291" t="str">
        <f t="shared" si="0"/>
        <v>Mecúfi</v>
      </c>
      <c r="G45" s="390" t="s">
        <v>122</v>
      </c>
      <c r="H45" s="390" t="s">
        <v>4</v>
      </c>
      <c r="J45" s="407" t="s">
        <v>122</v>
      </c>
      <c r="K45" s="406">
        <v>21305020</v>
      </c>
      <c r="L45" s="392" t="s">
        <v>122</v>
      </c>
      <c r="Q45" s="39" t="s">
        <v>1385</v>
      </c>
      <c r="S45" s="39" t="s">
        <v>1339</v>
      </c>
      <c r="W45" s="403" t="s">
        <v>1824</v>
      </c>
      <c r="X45" s="403" t="s">
        <v>1825</v>
      </c>
      <c r="AF45" s="39" t="s">
        <v>2218</v>
      </c>
      <c r="AH45" s="39"/>
    </row>
    <row r="46" spans="1:34" ht="13.45" customHeight="1" x14ac:dyDescent="0.4">
      <c r="A46" s="390" t="s">
        <v>21</v>
      </c>
      <c r="B46" s="390" t="s">
        <v>124</v>
      </c>
      <c r="C46" s="391">
        <v>50201010</v>
      </c>
      <c r="D46" s="291" t="s">
        <v>124</v>
      </c>
      <c r="E46" s="291" t="str">
        <f t="shared" si="0"/>
        <v>Mecúfi</v>
      </c>
      <c r="G46" s="390" t="s">
        <v>125</v>
      </c>
      <c r="H46" s="390" t="s">
        <v>10</v>
      </c>
      <c r="J46" s="407" t="s">
        <v>125</v>
      </c>
      <c r="K46" s="406">
        <v>9090202</v>
      </c>
      <c r="L46" s="392" t="s">
        <v>125</v>
      </c>
      <c r="Q46" s="39" t="s">
        <v>1386</v>
      </c>
      <c r="S46" s="39" t="s">
        <v>1339</v>
      </c>
      <c r="W46" s="403" t="s">
        <v>2504</v>
      </c>
      <c r="X46" s="403" t="s">
        <v>1826</v>
      </c>
      <c r="AF46" s="39" t="s">
        <v>2219</v>
      </c>
      <c r="AH46" s="39"/>
    </row>
    <row r="47" spans="1:34" ht="13.45" customHeight="1" x14ac:dyDescent="0.4">
      <c r="A47" s="390" t="s">
        <v>21</v>
      </c>
      <c r="B47" s="390" t="s">
        <v>127</v>
      </c>
      <c r="C47" s="391">
        <v>20301010</v>
      </c>
      <c r="D47" s="291" t="s">
        <v>127</v>
      </c>
      <c r="E47" s="291" t="str">
        <f t="shared" si="0"/>
        <v>Mecúfi</v>
      </c>
      <c r="G47" s="390" t="s">
        <v>101</v>
      </c>
      <c r="H47" s="390" t="s">
        <v>97</v>
      </c>
      <c r="J47" s="407" t="s">
        <v>101</v>
      </c>
      <c r="K47" s="406">
        <v>90703020</v>
      </c>
      <c r="L47" s="392" t="s">
        <v>101</v>
      </c>
      <c r="Q47" s="39" t="s">
        <v>1387</v>
      </c>
      <c r="S47" s="39" t="s">
        <v>1339</v>
      </c>
      <c r="W47" s="403" t="s">
        <v>1827</v>
      </c>
      <c r="X47" s="403" t="s">
        <v>1828</v>
      </c>
      <c r="AF47" s="39" t="s">
        <v>2220</v>
      </c>
      <c r="AH47" s="39"/>
    </row>
    <row r="48" spans="1:34" ht="13.45" customHeight="1" x14ac:dyDescent="0.4">
      <c r="A48" s="390" t="s">
        <v>21</v>
      </c>
      <c r="B48" s="390" t="s">
        <v>128</v>
      </c>
      <c r="C48" s="391">
        <v>20302000</v>
      </c>
      <c r="D48" s="291" t="s">
        <v>128</v>
      </c>
      <c r="E48" s="291" t="str">
        <f t="shared" si="0"/>
        <v>Mecúfi</v>
      </c>
      <c r="G48" s="390" t="s">
        <v>104</v>
      </c>
      <c r="H48" s="390" t="s">
        <v>97</v>
      </c>
      <c r="J48" s="407" t="s">
        <v>104</v>
      </c>
      <c r="K48" s="406">
        <v>90703030</v>
      </c>
      <c r="L48" s="392" t="s">
        <v>104</v>
      </c>
      <c r="Q48" s="39" t="s">
        <v>1388</v>
      </c>
      <c r="S48" s="39" t="s">
        <v>1339</v>
      </c>
      <c r="W48" s="403" t="s">
        <v>1829</v>
      </c>
      <c r="X48" s="403" t="s">
        <v>1830</v>
      </c>
      <c r="AF48" s="39" t="s">
        <v>2221</v>
      </c>
      <c r="AH48" s="39"/>
    </row>
    <row r="49" spans="1:34" ht="13.45" customHeight="1" x14ac:dyDescent="0.4">
      <c r="A49" s="390" t="s">
        <v>21</v>
      </c>
      <c r="B49" s="390" t="s">
        <v>129</v>
      </c>
      <c r="C49" s="391">
        <v>20303010</v>
      </c>
      <c r="D49" s="291" t="s">
        <v>129</v>
      </c>
      <c r="E49" s="291" t="str">
        <f t="shared" si="0"/>
        <v>Mecúfi</v>
      </c>
      <c r="G49" s="390" t="s">
        <v>107</v>
      </c>
      <c r="H49" s="390" t="s">
        <v>97</v>
      </c>
      <c r="J49" s="407" t="s">
        <v>107</v>
      </c>
      <c r="K49" s="406">
        <v>60402000</v>
      </c>
      <c r="L49" s="392" t="s">
        <v>107</v>
      </c>
      <c r="Q49" s="39" t="s">
        <v>1389</v>
      </c>
      <c r="S49" s="39" t="s">
        <v>1339</v>
      </c>
      <c r="W49" s="403" t="s">
        <v>1831</v>
      </c>
      <c r="X49" s="403" t="s">
        <v>1832</v>
      </c>
      <c r="AF49" s="39" t="s">
        <v>2222</v>
      </c>
      <c r="AH49" s="39"/>
    </row>
    <row r="50" spans="1:34" ht="13.45" customHeight="1" x14ac:dyDescent="0.4">
      <c r="A50" s="390" t="s">
        <v>25</v>
      </c>
      <c r="B50" s="390" t="s">
        <v>25</v>
      </c>
      <c r="C50" s="391">
        <v>20303030</v>
      </c>
      <c r="D50" s="291" t="s">
        <v>25</v>
      </c>
      <c r="E50" s="291" t="str">
        <f t="shared" si="0"/>
        <v>Meluco</v>
      </c>
      <c r="G50" s="390" t="s">
        <v>130</v>
      </c>
      <c r="H50" s="390" t="s">
        <v>4</v>
      </c>
      <c r="J50" s="407" t="s">
        <v>130</v>
      </c>
      <c r="K50" s="406">
        <v>11401020</v>
      </c>
      <c r="L50" s="392" t="s">
        <v>130</v>
      </c>
      <c r="Q50" s="39" t="s">
        <v>1390</v>
      </c>
      <c r="S50" s="39" t="s">
        <v>1339</v>
      </c>
      <c r="W50" s="403" t="s">
        <v>1833</v>
      </c>
      <c r="X50" s="403" t="s">
        <v>1834</v>
      </c>
      <c r="AF50" s="39" t="s">
        <v>2223</v>
      </c>
      <c r="AH50" s="39"/>
    </row>
    <row r="51" spans="1:34" ht="13.45" customHeight="1" x14ac:dyDescent="0.4">
      <c r="A51" s="390" t="s">
        <v>25</v>
      </c>
      <c r="B51" s="390" t="s">
        <v>131</v>
      </c>
      <c r="C51" s="391">
        <v>20304010</v>
      </c>
      <c r="D51" s="291" t="s">
        <v>131</v>
      </c>
      <c r="E51" s="291" t="str">
        <f t="shared" si="0"/>
        <v>Meluco</v>
      </c>
      <c r="G51" s="390" t="s">
        <v>109</v>
      </c>
      <c r="H51" s="390" t="s">
        <v>97</v>
      </c>
      <c r="J51" s="407" t="s">
        <v>109</v>
      </c>
      <c r="K51" s="406">
        <v>60405030</v>
      </c>
      <c r="L51" s="392" t="s">
        <v>109</v>
      </c>
      <c r="Q51" s="39" t="s">
        <v>1391</v>
      </c>
      <c r="S51" s="39" t="s">
        <v>1339</v>
      </c>
      <c r="W51" s="403" t="s">
        <v>1835</v>
      </c>
      <c r="X51" s="403" t="s">
        <v>1836</v>
      </c>
      <c r="AF51" s="39" t="s">
        <v>2224</v>
      </c>
      <c r="AH51" s="39"/>
    </row>
    <row r="52" spans="1:34" ht="13.45" customHeight="1" x14ac:dyDescent="0.4">
      <c r="A52" s="390" t="s">
        <v>25</v>
      </c>
      <c r="B52" s="390" t="s">
        <v>133</v>
      </c>
      <c r="C52" s="391">
        <v>20304020</v>
      </c>
      <c r="D52" s="291" t="s">
        <v>133</v>
      </c>
      <c r="E52" s="291" t="str">
        <f t="shared" si="0"/>
        <v>Meluco</v>
      </c>
      <c r="G52" s="390" t="s">
        <v>638</v>
      </c>
      <c r="H52" s="390" t="s">
        <v>134</v>
      </c>
      <c r="J52" s="407" t="s">
        <v>638</v>
      </c>
      <c r="K52" s="406">
        <v>1050302</v>
      </c>
      <c r="L52" s="392" t="s">
        <v>638</v>
      </c>
      <c r="Q52" s="39" t="s">
        <v>1392</v>
      </c>
      <c r="S52" s="39" t="s">
        <v>1339</v>
      </c>
      <c r="W52" s="403" t="s">
        <v>2044</v>
      </c>
      <c r="X52" s="403" t="s">
        <v>2048</v>
      </c>
      <c r="AF52" s="39" t="s">
        <v>2225</v>
      </c>
      <c r="AH52" s="39"/>
    </row>
    <row r="53" spans="1:34" ht="13.45" customHeight="1" x14ac:dyDescent="0.4">
      <c r="A53" s="390" t="s">
        <v>25</v>
      </c>
      <c r="B53" s="390" t="s">
        <v>136</v>
      </c>
      <c r="C53" s="391">
        <v>20301020</v>
      </c>
      <c r="D53" s="291" t="s">
        <v>136</v>
      </c>
      <c r="E53" s="291" t="str">
        <f t="shared" si="0"/>
        <v>Meluco</v>
      </c>
      <c r="G53" s="399" t="s">
        <v>137</v>
      </c>
      <c r="H53" s="390" t="s">
        <v>134</v>
      </c>
      <c r="J53" s="408" t="s">
        <v>137</v>
      </c>
      <c r="K53" s="406">
        <v>1050202</v>
      </c>
      <c r="L53" s="392" t="s">
        <v>137</v>
      </c>
      <c r="Q53" s="39" t="s">
        <v>1393</v>
      </c>
      <c r="S53" s="39" t="s">
        <v>1339</v>
      </c>
      <c r="W53" s="403" t="s">
        <v>2045</v>
      </c>
      <c r="X53" s="403" t="s">
        <v>2049</v>
      </c>
      <c r="AF53" s="39" t="s">
        <v>2226</v>
      </c>
      <c r="AH53" s="39"/>
    </row>
    <row r="54" spans="1:34" ht="13.45" customHeight="1" x14ac:dyDescent="0.4">
      <c r="A54" s="390" t="s">
        <v>25</v>
      </c>
      <c r="B54" s="390" t="s">
        <v>139</v>
      </c>
      <c r="C54" s="391">
        <v>20302010</v>
      </c>
      <c r="D54" s="291" t="s">
        <v>139</v>
      </c>
      <c r="E54" s="291" t="str">
        <f t="shared" si="0"/>
        <v>Meluco</v>
      </c>
      <c r="G54" s="390" t="s">
        <v>140</v>
      </c>
      <c r="H54" s="390" t="s">
        <v>134</v>
      </c>
      <c r="J54" s="407" t="s">
        <v>140</v>
      </c>
      <c r="K54" s="406">
        <v>3060304</v>
      </c>
      <c r="L54" s="392" t="s">
        <v>140</v>
      </c>
      <c r="Q54" s="39" t="s">
        <v>1394</v>
      </c>
      <c r="S54" s="39" t="s">
        <v>1339</v>
      </c>
      <c r="W54" s="403" t="s">
        <v>2046</v>
      </c>
      <c r="X54" s="403" t="s">
        <v>2050</v>
      </c>
      <c r="AF54" s="39" t="s">
        <v>2227</v>
      </c>
      <c r="AH54" s="39"/>
    </row>
    <row r="55" spans="1:34" ht="13.45" customHeight="1" x14ac:dyDescent="0.4">
      <c r="A55" s="390" t="s">
        <v>25</v>
      </c>
      <c r="B55" s="390" t="s">
        <v>141</v>
      </c>
      <c r="C55" s="391">
        <v>20301030</v>
      </c>
      <c r="D55" s="291" t="s">
        <v>141</v>
      </c>
      <c r="E55" s="291" t="str">
        <f t="shared" si="0"/>
        <v>Meluco</v>
      </c>
      <c r="G55" s="390" t="s">
        <v>142</v>
      </c>
      <c r="H55" s="390" t="s">
        <v>134</v>
      </c>
      <c r="J55" s="407" t="s">
        <v>142</v>
      </c>
      <c r="K55" s="406">
        <v>3060201</v>
      </c>
      <c r="L55" s="392" t="s">
        <v>142</v>
      </c>
      <c r="Q55" s="39" t="s">
        <v>1395</v>
      </c>
      <c r="S55" s="39" t="s">
        <v>1339</v>
      </c>
      <c r="W55" s="403" t="s">
        <v>2047</v>
      </c>
      <c r="X55" s="403" t="s">
        <v>2051</v>
      </c>
      <c r="AF55" s="39" t="s">
        <v>2237</v>
      </c>
      <c r="AH55" s="39"/>
    </row>
    <row r="56" spans="1:34" ht="13.45" customHeight="1" x14ac:dyDescent="0.4">
      <c r="A56" s="390" t="s">
        <v>25</v>
      </c>
      <c r="B56" s="390" t="s">
        <v>144</v>
      </c>
      <c r="C56" s="391">
        <v>20302020</v>
      </c>
      <c r="D56" s="291" t="s">
        <v>144</v>
      </c>
      <c r="E56" s="291" t="str">
        <f t="shared" si="0"/>
        <v>Meluco</v>
      </c>
      <c r="G56" s="390" t="s">
        <v>145</v>
      </c>
      <c r="H56" s="390" t="s">
        <v>134</v>
      </c>
      <c r="J56" s="407" t="s">
        <v>145</v>
      </c>
      <c r="K56" s="406">
        <v>3060101</v>
      </c>
      <c r="L56" s="392" t="s">
        <v>145</v>
      </c>
      <c r="Q56" s="39" t="s">
        <v>694</v>
      </c>
      <c r="S56" s="39" t="s">
        <v>1339</v>
      </c>
      <c r="W56" s="403" t="s">
        <v>2056</v>
      </c>
      <c r="X56" s="403" t="s">
        <v>2052</v>
      </c>
      <c r="AH56" s="39"/>
    </row>
    <row r="57" spans="1:34" ht="13.45" customHeight="1" x14ac:dyDescent="0.4">
      <c r="A57" s="390" t="s">
        <v>29</v>
      </c>
      <c r="B57" s="390" t="s">
        <v>29</v>
      </c>
      <c r="C57" s="391">
        <v>20303020</v>
      </c>
      <c r="D57" s="291" t="s">
        <v>29</v>
      </c>
      <c r="E57" s="291" t="str">
        <f t="shared" si="0"/>
        <v>Metuge</v>
      </c>
      <c r="G57" s="399" t="s">
        <v>639</v>
      </c>
      <c r="H57" s="390" t="s">
        <v>134</v>
      </c>
      <c r="J57" s="408" t="s">
        <v>639</v>
      </c>
      <c r="K57" s="406">
        <v>3060103</v>
      </c>
      <c r="L57" s="392" t="s">
        <v>639</v>
      </c>
      <c r="Q57" s="39" t="s">
        <v>1379</v>
      </c>
      <c r="S57" s="39" t="s">
        <v>1339</v>
      </c>
      <c r="W57" s="403" t="s">
        <v>2057</v>
      </c>
      <c r="X57" s="403" t="s">
        <v>2053</v>
      </c>
      <c r="AH57" s="39"/>
    </row>
    <row r="58" spans="1:34" ht="13.45" customHeight="1" x14ac:dyDescent="0.4">
      <c r="A58" s="390" t="s">
        <v>29</v>
      </c>
      <c r="B58" s="390" t="s">
        <v>149</v>
      </c>
      <c r="C58" s="391">
        <v>60201010</v>
      </c>
      <c r="D58" s="291" t="s">
        <v>149</v>
      </c>
      <c r="E58" s="291" t="str">
        <f t="shared" si="0"/>
        <v>Metuge</v>
      </c>
      <c r="G58" s="390" t="s">
        <v>150</v>
      </c>
      <c r="H58" s="390" t="s">
        <v>64</v>
      </c>
      <c r="J58" s="407" t="s">
        <v>150</v>
      </c>
      <c r="K58" s="406">
        <v>30702030</v>
      </c>
      <c r="L58" s="392" t="s">
        <v>150</v>
      </c>
      <c r="Q58" s="39" t="s">
        <v>1396</v>
      </c>
      <c r="S58" s="39" t="s">
        <v>1339</v>
      </c>
      <c r="W58" s="403" t="s">
        <v>2058</v>
      </c>
      <c r="X58" s="403" t="s">
        <v>2054</v>
      </c>
      <c r="AH58" s="39"/>
    </row>
    <row r="59" spans="1:34" ht="13.45" customHeight="1" x14ac:dyDescent="0.4">
      <c r="A59" s="390" t="s">
        <v>29</v>
      </c>
      <c r="B59" s="390" t="s">
        <v>152</v>
      </c>
      <c r="C59" s="391">
        <v>60303030</v>
      </c>
      <c r="D59" s="291" t="s">
        <v>152</v>
      </c>
      <c r="E59" s="291" t="str">
        <f t="shared" si="0"/>
        <v>Metuge</v>
      </c>
      <c r="G59" s="390" t="s">
        <v>153</v>
      </c>
      <c r="H59" s="390" t="s">
        <v>10</v>
      </c>
      <c r="J59" s="407" t="s">
        <v>153</v>
      </c>
      <c r="K59" s="406">
        <v>9090302</v>
      </c>
      <c r="L59" s="392" t="s">
        <v>153</v>
      </c>
      <c r="Q59" s="39" t="s">
        <v>1380</v>
      </c>
      <c r="S59" s="39" t="s">
        <v>1339</v>
      </c>
      <c r="W59" s="403" t="s">
        <v>2059</v>
      </c>
      <c r="X59" s="403" t="s">
        <v>2055</v>
      </c>
      <c r="AH59" s="39"/>
    </row>
    <row r="60" spans="1:34" ht="13.45" customHeight="1" x14ac:dyDescent="0.4">
      <c r="A60" s="390" t="s">
        <v>29</v>
      </c>
      <c r="B60" s="390" t="s">
        <v>154</v>
      </c>
      <c r="C60" s="391">
        <v>60201040</v>
      </c>
      <c r="D60" s="291" t="s">
        <v>154</v>
      </c>
      <c r="E60" s="291" t="str">
        <f t="shared" si="0"/>
        <v>Metuge</v>
      </c>
      <c r="G60" s="390" t="s">
        <v>155</v>
      </c>
      <c r="H60" s="390" t="s">
        <v>10</v>
      </c>
      <c r="J60" s="407" t="s">
        <v>155</v>
      </c>
      <c r="K60" s="406">
        <v>10040204</v>
      </c>
      <c r="L60" s="392" t="s">
        <v>155</v>
      </c>
      <c r="Q60" s="39" t="s">
        <v>1397</v>
      </c>
      <c r="S60" s="39" t="s">
        <v>1339</v>
      </c>
      <c r="W60" s="403" t="s">
        <v>2061</v>
      </c>
      <c r="X60" s="403" t="s">
        <v>2060</v>
      </c>
      <c r="AH60" s="39"/>
    </row>
    <row r="61" spans="1:34" ht="13.45" customHeight="1" x14ac:dyDescent="0.4">
      <c r="A61" s="390" t="s">
        <v>29</v>
      </c>
      <c r="B61" s="390" t="s">
        <v>157</v>
      </c>
      <c r="C61" s="391">
        <v>60202010</v>
      </c>
      <c r="D61" s="291" t="s">
        <v>157</v>
      </c>
      <c r="E61" s="291" t="str">
        <f t="shared" si="0"/>
        <v>Metuge</v>
      </c>
      <c r="G61" s="390" t="s">
        <v>158</v>
      </c>
      <c r="H61" s="390" t="s">
        <v>64</v>
      </c>
      <c r="J61" s="407" t="s">
        <v>158</v>
      </c>
      <c r="K61" s="406">
        <v>30801040</v>
      </c>
      <c r="L61" s="392" t="s">
        <v>158</v>
      </c>
      <c r="Q61" s="39" t="s">
        <v>1398</v>
      </c>
      <c r="S61" s="39" t="s">
        <v>1339</v>
      </c>
      <c r="W61" s="403" t="s">
        <v>2062</v>
      </c>
      <c r="X61" s="403" t="s">
        <v>2064</v>
      </c>
      <c r="AH61" s="39"/>
    </row>
    <row r="62" spans="1:34" ht="13.45" customHeight="1" x14ac:dyDescent="0.4">
      <c r="A62" s="390" t="s">
        <v>32</v>
      </c>
      <c r="B62" s="390" t="s">
        <v>32</v>
      </c>
      <c r="C62" s="391">
        <v>60201030</v>
      </c>
      <c r="D62" s="291" t="s">
        <v>32</v>
      </c>
      <c r="E62" s="291" t="str">
        <f t="shared" si="0"/>
        <v>Mocímboa da Praia</v>
      </c>
      <c r="G62" s="390" t="s">
        <v>75</v>
      </c>
      <c r="H62" s="390" t="s">
        <v>28</v>
      </c>
      <c r="J62" s="407" t="s">
        <v>75</v>
      </c>
      <c r="K62" s="406">
        <v>90603030</v>
      </c>
      <c r="L62" s="392" t="s">
        <v>75</v>
      </c>
      <c r="Q62" s="39" t="s">
        <v>1399</v>
      </c>
      <c r="S62" s="39" t="s">
        <v>1340</v>
      </c>
      <c r="W62" s="403" t="s">
        <v>2063</v>
      </c>
      <c r="X62" s="403" t="s">
        <v>2065</v>
      </c>
      <c r="AH62" s="39"/>
    </row>
    <row r="63" spans="1:34" ht="13.45" customHeight="1" x14ac:dyDescent="0.4">
      <c r="A63" s="390" t="s">
        <v>32</v>
      </c>
      <c r="B63" s="390" t="s">
        <v>161</v>
      </c>
      <c r="C63" s="391">
        <v>60203030</v>
      </c>
      <c r="D63" s="291" t="s">
        <v>161</v>
      </c>
      <c r="E63" s="291" t="str">
        <f t="shared" si="0"/>
        <v>Mocímboa da Praia</v>
      </c>
      <c r="G63" s="390" t="s">
        <v>162</v>
      </c>
      <c r="H63" s="390" t="s">
        <v>10</v>
      </c>
      <c r="J63" s="407" t="s">
        <v>162</v>
      </c>
      <c r="K63" s="406">
        <v>10040604</v>
      </c>
      <c r="L63" s="392" t="s">
        <v>162</v>
      </c>
      <c r="Q63" s="39" t="s">
        <v>1400</v>
      </c>
      <c r="S63" s="39" t="s">
        <v>1340</v>
      </c>
      <c r="W63" s="403" t="s">
        <v>2502</v>
      </c>
      <c r="X63" s="403" t="s">
        <v>2503</v>
      </c>
      <c r="AH63" s="39"/>
    </row>
    <row r="64" spans="1:34" ht="13.45" customHeight="1" x14ac:dyDescent="0.4">
      <c r="A64" s="390" t="s">
        <v>32</v>
      </c>
      <c r="B64" s="390" t="s">
        <v>164</v>
      </c>
      <c r="C64" s="391">
        <v>60302020</v>
      </c>
      <c r="D64" s="291" t="s">
        <v>164</v>
      </c>
      <c r="E64" s="291" t="str">
        <f t="shared" si="0"/>
        <v>Mocímboa da Praia</v>
      </c>
      <c r="G64" s="390" t="s">
        <v>165</v>
      </c>
      <c r="H64" s="390" t="s">
        <v>4</v>
      </c>
      <c r="J64" s="407" t="s">
        <v>165</v>
      </c>
      <c r="K64" s="406">
        <v>71302080</v>
      </c>
      <c r="L64" s="392" t="s">
        <v>165</v>
      </c>
      <c r="Q64" s="39" t="s">
        <v>1401</v>
      </c>
      <c r="S64" s="39" t="s">
        <v>1340</v>
      </c>
      <c r="W64" s="403" t="s">
        <v>2508</v>
      </c>
      <c r="X64" s="403" t="s">
        <v>2505</v>
      </c>
      <c r="AH64" s="39"/>
    </row>
    <row r="65" spans="1:34" ht="13.45" customHeight="1" x14ac:dyDescent="0.4">
      <c r="A65" s="390" t="s">
        <v>32</v>
      </c>
      <c r="B65" s="390" t="s">
        <v>167</v>
      </c>
      <c r="C65" s="391">
        <v>60203010</v>
      </c>
      <c r="D65" s="291" t="s">
        <v>167</v>
      </c>
      <c r="E65" s="291" t="str">
        <f t="shared" si="0"/>
        <v>Mocímboa da Praia</v>
      </c>
      <c r="G65" s="390" t="s">
        <v>168</v>
      </c>
      <c r="H65" s="390" t="s">
        <v>4</v>
      </c>
      <c r="J65" s="407" t="s">
        <v>168</v>
      </c>
      <c r="K65" s="406">
        <v>11502010</v>
      </c>
      <c r="L65" s="392" t="s">
        <v>168</v>
      </c>
      <c r="Q65" s="39" t="s">
        <v>1402</v>
      </c>
      <c r="S65" s="39" t="s">
        <v>1340</v>
      </c>
      <c r="W65" s="420" t="s">
        <v>2589</v>
      </c>
      <c r="X65" s="420" t="s">
        <v>2588</v>
      </c>
      <c r="AH65" s="39"/>
    </row>
    <row r="66" spans="1:34" ht="13.45" customHeight="1" x14ac:dyDescent="0.4">
      <c r="A66" s="390" t="s">
        <v>32</v>
      </c>
      <c r="B66" s="390" t="s">
        <v>170</v>
      </c>
      <c r="C66" s="391">
        <v>60203020</v>
      </c>
      <c r="D66" s="291" t="s">
        <v>170</v>
      </c>
      <c r="E66" s="291" t="str">
        <f t="shared" si="0"/>
        <v>Mocímboa da Praia</v>
      </c>
      <c r="G66" s="390" t="s">
        <v>77</v>
      </c>
      <c r="H66" s="390" t="s">
        <v>28</v>
      </c>
      <c r="J66" s="407" t="s">
        <v>77</v>
      </c>
      <c r="K66" s="406">
        <v>91301040</v>
      </c>
      <c r="L66" s="392" t="s">
        <v>77</v>
      </c>
      <c r="Q66" s="39" t="s">
        <v>1403</v>
      </c>
      <c r="S66" s="39" t="s">
        <v>1340</v>
      </c>
      <c r="W66" s="420" t="s">
        <v>2593</v>
      </c>
      <c r="X66" s="420" t="s">
        <v>2590</v>
      </c>
      <c r="AH66" s="39"/>
    </row>
    <row r="67" spans="1:34" ht="13.45" customHeight="1" x14ac:dyDescent="0.4">
      <c r="A67" s="390" t="s">
        <v>32</v>
      </c>
      <c r="B67" s="390" t="s">
        <v>172</v>
      </c>
      <c r="C67" s="391">
        <v>60202020</v>
      </c>
      <c r="D67" s="291" t="s">
        <v>172</v>
      </c>
      <c r="E67" s="291" t="str">
        <f t="shared" ref="E67:E130" si="1">A67</f>
        <v>Mocímboa da Praia</v>
      </c>
      <c r="G67" s="390" t="s">
        <v>111</v>
      </c>
      <c r="H67" s="390" t="s">
        <v>97</v>
      </c>
      <c r="J67" s="407" t="s">
        <v>111</v>
      </c>
      <c r="K67" s="406">
        <v>40503010</v>
      </c>
      <c r="L67" s="392" t="s">
        <v>111</v>
      </c>
      <c r="Q67" s="39" t="s">
        <v>1404</v>
      </c>
      <c r="S67" s="39" t="s">
        <v>1340</v>
      </c>
      <c r="W67" s="420" t="s">
        <v>2592</v>
      </c>
      <c r="X67" s="420" t="s">
        <v>2591</v>
      </c>
      <c r="AH67" s="39"/>
    </row>
    <row r="68" spans="1:34" ht="13.45" customHeight="1" x14ac:dyDescent="0.4">
      <c r="A68" s="390" t="s">
        <v>35</v>
      </c>
      <c r="B68" s="390" t="s">
        <v>173</v>
      </c>
      <c r="C68" s="391">
        <v>60302030</v>
      </c>
      <c r="D68" s="291" t="s">
        <v>173</v>
      </c>
      <c r="E68" s="291" t="str">
        <f t="shared" si="1"/>
        <v>Montepuez</v>
      </c>
      <c r="G68" s="390" t="s">
        <v>174</v>
      </c>
      <c r="H68" s="390" t="s">
        <v>14</v>
      </c>
      <c r="J68" s="407" t="s">
        <v>174</v>
      </c>
      <c r="K68" s="406">
        <v>31401020</v>
      </c>
      <c r="L68" s="392" t="s">
        <v>174</v>
      </c>
      <c r="Q68" s="39" t="s">
        <v>1405</v>
      </c>
      <c r="S68" s="39" t="s">
        <v>1340</v>
      </c>
      <c r="W68" s="420"/>
      <c r="X68" s="420" t="s">
        <v>2595</v>
      </c>
      <c r="AH68" s="39"/>
    </row>
    <row r="69" spans="1:34" ht="13.45" customHeight="1" x14ac:dyDescent="0.4">
      <c r="A69" s="390" t="s">
        <v>35</v>
      </c>
      <c r="B69" s="390" t="s">
        <v>175</v>
      </c>
      <c r="C69" s="391">
        <v>60201050</v>
      </c>
      <c r="D69" s="291" t="s">
        <v>175</v>
      </c>
      <c r="E69" s="291" t="str">
        <f t="shared" si="1"/>
        <v>Montepuez</v>
      </c>
      <c r="G69" s="390" t="s">
        <v>132</v>
      </c>
      <c r="H69" s="390" t="s">
        <v>20</v>
      </c>
      <c r="J69" s="407" t="s">
        <v>132</v>
      </c>
      <c r="K69" s="406">
        <v>3220203</v>
      </c>
      <c r="L69" s="392" t="s">
        <v>132</v>
      </c>
      <c r="Q69" s="39" t="s">
        <v>1406</v>
      </c>
      <c r="S69" s="39" t="s">
        <v>1340</v>
      </c>
      <c r="W69" s="420">
        <v>0</v>
      </c>
      <c r="X69" s="420" t="s">
        <v>2595</v>
      </c>
      <c r="AH69" s="39"/>
    </row>
    <row r="70" spans="1:34" ht="13.45" customHeight="1" x14ac:dyDescent="0.4">
      <c r="A70" s="390" t="s">
        <v>35</v>
      </c>
      <c r="B70" s="390" t="s">
        <v>176</v>
      </c>
      <c r="C70" s="391">
        <v>70101990</v>
      </c>
      <c r="D70" s="291" t="s">
        <v>176</v>
      </c>
      <c r="E70" s="291" t="str">
        <f t="shared" si="1"/>
        <v>Montepuez</v>
      </c>
      <c r="G70" s="390" t="s">
        <v>177</v>
      </c>
      <c r="H70" s="390" t="s">
        <v>24</v>
      </c>
      <c r="J70" s="407" t="s">
        <v>177</v>
      </c>
      <c r="K70" s="406">
        <v>31001010</v>
      </c>
      <c r="L70" s="392" t="s">
        <v>177</v>
      </c>
      <c r="Q70" s="39" t="s">
        <v>1407</v>
      </c>
      <c r="S70" s="39" t="s">
        <v>1340</v>
      </c>
      <c r="W70" s="420" t="s">
        <v>2597</v>
      </c>
      <c r="X70" s="420" t="s">
        <v>2594</v>
      </c>
      <c r="AH70" s="39"/>
    </row>
    <row r="71" spans="1:34" ht="13.45" customHeight="1" x14ac:dyDescent="0.4">
      <c r="A71" s="390" t="s">
        <v>35</v>
      </c>
      <c r="B71" s="390" t="s">
        <v>178</v>
      </c>
      <c r="C71" s="391">
        <v>90205000</v>
      </c>
      <c r="D71" s="291" t="s">
        <v>178</v>
      </c>
      <c r="E71" s="291" t="str">
        <f t="shared" si="1"/>
        <v>Montepuez</v>
      </c>
      <c r="G71" s="390" t="s">
        <v>135</v>
      </c>
      <c r="H71" s="390" t="s">
        <v>20</v>
      </c>
      <c r="J71" s="407" t="s">
        <v>135</v>
      </c>
      <c r="K71" s="406">
        <v>9120201</v>
      </c>
      <c r="L71" s="392" t="s">
        <v>135</v>
      </c>
      <c r="Q71" s="39" t="s">
        <v>1408</v>
      </c>
      <c r="S71" s="39" t="s">
        <v>1340</v>
      </c>
      <c r="W71" s="420"/>
      <c r="X71" s="420"/>
    </row>
    <row r="72" spans="1:34" ht="13.45" customHeight="1" x14ac:dyDescent="0.4">
      <c r="A72" s="390" t="s">
        <v>35</v>
      </c>
      <c r="B72" s="390" t="s">
        <v>179</v>
      </c>
      <c r="C72" s="391">
        <v>90206010</v>
      </c>
      <c r="D72" s="291" t="s">
        <v>179</v>
      </c>
      <c r="E72" s="291" t="str">
        <f t="shared" si="1"/>
        <v>Montepuez</v>
      </c>
      <c r="G72" s="390" t="s">
        <v>17</v>
      </c>
      <c r="H72" s="390" t="s">
        <v>6</v>
      </c>
      <c r="J72" s="407" t="s">
        <v>17</v>
      </c>
      <c r="K72" s="406">
        <v>50202010</v>
      </c>
      <c r="L72" s="392" t="s">
        <v>17</v>
      </c>
      <c r="Q72" s="39" t="s">
        <v>1409</v>
      </c>
      <c r="S72" s="39" t="s">
        <v>1340</v>
      </c>
      <c r="W72" s="420"/>
      <c r="X72" s="420"/>
    </row>
    <row r="73" spans="1:34" ht="13.45" customHeight="1" x14ac:dyDescent="0.4">
      <c r="A73" s="390" t="s">
        <v>35</v>
      </c>
      <c r="B73" s="390" t="s">
        <v>180</v>
      </c>
      <c r="C73" s="391">
        <v>90202040</v>
      </c>
      <c r="D73" s="291" t="s">
        <v>180</v>
      </c>
      <c r="E73" s="291" t="str">
        <f t="shared" si="1"/>
        <v>Montepuez</v>
      </c>
      <c r="G73" s="390" t="s">
        <v>138</v>
      </c>
      <c r="H73" s="390" t="s">
        <v>20</v>
      </c>
      <c r="J73" s="407" t="s">
        <v>138</v>
      </c>
      <c r="K73" s="406">
        <v>9120301</v>
      </c>
      <c r="L73" s="392" t="s">
        <v>138</v>
      </c>
      <c r="Q73" s="39" t="s">
        <v>1410</v>
      </c>
      <c r="S73" s="39" t="s">
        <v>1340</v>
      </c>
      <c r="W73" s="420"/>
      <c r="X73" s="420"/>
    </row>
    <row r="74" spans="1:34" ht="13.45" customHeight="1" x14ac:dyDescent="0.4">
      <c r="A74" s="390" t="s">
        <v>35</v>
      </c>
      <c r="B74" s="390" t="s">
        <v>182</v>
      </c>
      <c r="C74" s="391">
        <v>90201010</v>
      </c>
      <c r="D74" s="291" t="s">
        <v>182</v>
      </c>
      <c r="E74" s="291" t="str">
        <f t="shared" si="1"/>
        <v>Montepuez</v>
      </c>
      <c r="G74" s="390" t="s">
        <v>183</v>
      </c>
      <c r="H74" s="390" t="s">
        <v>4</v>
      </c>
      <c r="J74" s="407" t="s">
        <v>183</v>
      </c>
      <c r="K74" s="406">
        <v>81203000</v>
      </c>
      <c r="L74" s="392" t="s">
        <v>183</v>
      </c>
      <c r="Q74" s="39" t="s">
        <v>75</v>
      </c>
      <c r="S74" s="39" t="s">
        <v>1340</v>
      </c>
      <c r="W74" s="403" t="s">
        <v>1684</v>
      </c>
      <c r="X74" s="403" t="s">
        <v>1685</v>
      </c>
    </row>
    <row r="75" spans="1:34" ht="13.45" customHeight="1" x14ac:dyDescent="0.4">
      <c r="A75" s="390" t="s">
        <v>35</v>
      </c>
      <c r="B75" s="390" t="s">
        <v>184</v>
      </c>
      <c r="C75" s="391">
        <v>90204020</v>
      </c>
      <c r="D75" s="291" t="s">
        <v>184</v>
      </c>
      <c r="E75" s="291" t="str">
        <f t="shared" si="1"/>
        <v>Montepuez</v>
      </c>
      <c r="G75" s="390" t="s">
        <v>185</v>
      </c>
      <c r="H75" s="390" t="s">
        <v>14</v>
      </c>
      <c r="J75" s="407" t="s">
        <v>185</v>
      </c>
      <c r="K75" s="406">
        <v>60803040</v>
      </c>
      <c r="L75" s="392" t="s">
        <v>185</v>
      </c>
      <c r="Q75" s="39" t="s">
        <v>1411</v>
      </c>
      <c r="S75" s="39" t="s">
        <v>1340</v>
      </c>
      <c r="W75" s="403" t="s">
        <v>2512</v>
      </c>
      <c r="X75" s="403" t="s">
        <v>1686</v>
      </c>
    </row>
    <row r="76" spans="1:34" ht="13.45" customHeight="1" x14ac:dyDescent="0.4">
      <c r="A76" s="390" t="s">
        <v>35</v>
      </c>
      <c r="B76" s="390" t="s">
        <v>186</v>
      </c>
      <c r="C76" s="391">
        <v>90204030</v>
      </c>
      <c r="D76" s="291" t="s">
        <v>186</v>
      </c>
      <c r="E76" s="291" t="str">
        <f t="shared" si="1"/>
        <v>Montepuez</v>
      </c>
      <c r="G76" s="390" t="s">
        <v>156</v>
      </c>
      <c r="H76" s="390" t="s">
        <v>31</v>
      </c>
      <c r="J76" s="407" t="s">
        <v>156</v>
      </c>
      <c r="K76" s="406">
        <v>5070101</v>
      </c>
      <c r="L76" s="392" t="s">
        <v>156</v>
      </c>
      <c r="Q76" s="39" t="s">
        <v>1412</v>
      </c>
      <c r="S76" s="39" t="s">
        <v>1340</v>
      </c>
      <c r="W76" s="403" t="s">
        <v>1687</v>
      </c>
      <c r="X76" s="403" t="s">
        <v>1688</v>
      </c>
    </row>
    <row r="77" spans="1:34" ht="13.45" customHeight="1" x14ac:dyDescent="0.4">
      <c r="A77" s="390" t="s">
        <v>35</v>
      </c>
      <c r="B77" s="390" t="s">
        <v>187</v>
      </c>
      <c r="C77" s="391">
        <v>90203010</v>
      </c>
      <c r="D77" s="291" t="s">
        <v>187</v>
      </c>
      <c r="E77" s="291" t="str">
        <f t="shared" si="1"/>
        <v>Montepuez</v>
      </c>
      <c r="G77" s="390" t="s">
        <v>188</v>
      </c>
      <c r="H77" s="390" t="s">
        <v>64</v>
      </c>
      <c r="J77" s="407" t="s">
        <v>188</v>
      </c>
      <c r="K77" s="406">
        <v>30804010</v>
      </c>
      <c r="L77" s="392" t="s">
        <v>188</v>
      </c>
      <c r="Q77" s="39" t="s">
        <v>252</v>
      </c>
      <c r="S77" s="39" t="s">
        <v>1340</v>
      </c>
      <c r="W77" s="403" t="s">
        <v>1689</v>
      </c>
      <c r="X77" s="403" t="s">
        <v>1690</v>
      </c>
    </row>
    <row r="78" spans="1:34" ht="13.45" customHeight="1" x14ac:dyDescent="0.4">
      <c r="A78" s="390" t="s">
        <v>35</v>
      </c>
      <c r="B78" s="390" t="s">
        <v>189</v>
      </c>
      <c r="C78" s="391">
        <v>90204010</v>
      </c>
      <c r="D78" s="291" t="s">
        <v>189</v>
      </c>
      <c r="E78" s="291" t="str">
        <f t="shared" si="1"/>
        <v>Montepuez</v>
      </c>
      <c r="G78" s="390" t="s">
        <v>190</v>
      </c>
      <c r="H78" s="390" t="s">
        <v>10</v>
      </c>
      <c r="J78" s="407" t="s">
        <v>190</v>
      </c>
      <c r="K78" s="406">
        <v>10040302</v>
      </c>
      <c r="L78" s="392" t="s">
        <v>190</v>
      </c>
      <c r="Q78" s="39" t="s">
        <v>1413</v>
      </c>
      <c r="S78" s="39" t="s">
        <v>1340</v>
      </c>
      <c r="W78" s="403" t="s">
        <v>1691</v>
      </c>
      <c r="X78" s="403" t="s">
        <v>1692</v>
      </c>
    </row>
    <row r="79" spans="1:34" ht="13.45" customHeight="1" x14ac:dyDescent="0.4">
      <c r="A79" s="390" t="s">
        <v>38</v>
      </c>
      <c r="B79" s="390" t="s">
        <v>38</v>
      </c>
      <c r="C79" s="391">
        <v>90203020</v>
      </c>
      <c r="D79" s="291" t="s">
        <v>38</v>
      </c>
      <c r="E79" s="291" t="str">
        <f t="shared" si="1"/>
        <v>Mueda</v>
      </c>
      <c r="G79" s="390" t="s">
        <v>191</v>
      </c>
      <c r="H79" s="390" t="s">
        <v>64</v>
      </c>
      <c r="J79" s="407" t="s">
        <v>191</v>
      </c>
      <c r="K79" s="406">
        <v>20701010</v>
      </c>
      <c r="L79" s="392" t="s">
        <v>191</v>
      </c>
      <c r="Q79" s="39" t="s">
        <v>1379</v>
      </c>
      <c r="S79" s="39" t="s">
        <v>1340</v>
      </c>
      <c r="W79" s="403" t="s">
        <v>1693</v>
      </c>
      <c r="X79" s="403" t="s">
        <v>1694</v>
      </c>
    </row>
    <row r="80" spans="1:34" ht="13.45" customHeight="1" x14ac:dyDescent="0.4">
      <c r="A80" s="390" t="s">
        <v>38</v>
      </c>
      <c r="B80" s="390" t="s">
        <v>192</v>
      </c>
      <c r="C80" s="391">
        <v>90205010</v>
      </c>
      <c r="D80" s="291" t="s">
        <v>192</v>
      </c>
      <c r="E80" s="291" t="str">
        <f t="shared" si="1"/>
        <v>Mueda</v>
      </c>
      <c r="G80" s="390" t="s">
        <v>79</v>
      </c>
      <c r="H80" s="390" t="s">
        <v>28</v>
      </c>
      <c r="J80" s="407" t="s">
        <v>79</v>
      </c>
      <c r="K80" s="406">
        <v>10202030</v>
      </c>
      <c r="L80" s="392" t="s">
        <v>79</v>
      </c>
      <c r="Q80" s="39" t="s">
        <v>1380</v>
      </c>
      <c r="S80" s="39" t="s">
        <v>1340</v>
      </c>
      <c r="W80" s="403" t="s">
        <v>1695</v>
      </c>
      <c r="X80" s="403" t="s">
        <v>1696</v>
      </c>
    </row>
    <row r="81" spans="1:24" ht="13.45" customHeight="1" x14ac:dyDescent="0.4">
      <c r="A81" s="390" t="s">
        <v>38</v>
      </c>
      <c r="B81" s="390" t="s">
        <v>193</v>
      </c>
      <c r="C81" s="391">
        <v>90206030</v>
      </c>
      <c r="D81" s="291" t="s">
        <v>193</v>
      </c>
      <c r="E81" s="291" t="str">
        <f t="shared" si="1"/>
        <v>Mueda</v>
      </c>
      <c r="G81" s="390" t="s">
        <v>159</v>
      </c>
      <c r="H81" s="390" t="s">
        <v>31</v>
      </c>
      <c r="J81" s="407" t="s">
        <v>159</v>
      </c>
      <c r="K81" s="406">
        <v>7090103</v>
      </c>
      <c r="L81" s="392" t="s">
        <v>159</v>
      </c>
      <c r="Q81" s="39" t="s">
        <v>1414</v>
      </c>
      <c r="S81" s="39" t="s">
        <v>1415</v>
      </c>
      <c r="W81" s="403" t="s">
        <v>1697</v>
      </c>
      <c r="X81" s="403" t="s">
        <v>1698</v>
      </c>
    </row>
    <row r="82" spans="1:24" ht="13.45" customHeight="1" x14ac:dyDescent="0.4">
      <c r="A82" s="390" t="s">
        <v>38</v>
      </c>
      <c r="B82" s="390" t="s">
        <v>195</v>
      </c>
      <c r="C82" s="391">
        <v>90203030</v>
      </c>
      <c r="D82" s="291" t="s">
        <v>195</v>
      </c>
      <c r="E82" s="291" t="str">
        <f t="shared" si="1"/>
        <v>Mueda</v>
      </c>
      <c r="G82" s="390" t="s">
        <v>99</v>
      </c>
      <c r="H82" s="390" t="s">
        <v>20</v>
      </c>
      <c r="J82" s="407" t="s">
        <v>99</v>
      </c>
      <c r="K82" s="406">
        <v>3230103</v>
      </c>
      <c r="L82" s="392" t="s">
        <v>99</v>
      </c>
      <c r="Q82" s="39" t="s">
        <v>1416</v>
      </c>
      <c r="S82" s="39" t="s">
        <v>1415</v>
      </c>
      <c r="W82" s="403" t="s">
        <v>1699</v>
      </c>
      <c r="X82" s="403" t="s">
        <v>1700</v>
      </c>
    </row>
    <row r="83" spans="1:24" ht="13.45" customHeight="1" x14ac:dyDescent="0.4">
      <c r="A83" s="390" t="s">
        <v>38</v>
      </c>
      <c r="B83" s="390" t="s">
        <v>197</v>
      </c>
      <c r="C83" s="391">
        <v>90206020</v>
      </c>
      <c r="D83" s="291" t="s">
        <v>197</v>
      </c>
      <c r="E83" s="291" t="str">
        <f t="shared" si="1"/>
        <v>Mueda</v>
      </c>
      <c r="G83" s="390" t="s">
        <v>82</v>
      </c>
      <c r="H83" s="390" t="s">
        <v>28</v>
      </c>
      <c r="J83" s="407" t="s">
        <v>82</v>
      </c>
      <c r="K83" s="406">
        <v>70703010</v>
      </c>
      <c r="L83" s="392" t="s">
        <v>82</v>
      </c>
      <c r="Q83" s="39" t="s">
        <v>1417</v>
      </c>
      <c r="S83" s="39" t="s">
        <v>1415</v>
      </c>
      <c r="W83" s="403" t="s">
        <v>1701</v>
      </c>
      <c r="X83" s="403" t="s">
        <v>1702</v>
      </c>
    </row>
    <row r="84" spans="1:24" ht="13.45" customHeight="1" x14ac:dyDescent="0.4">
      <c r="A84" s="390" t="s">
        <v>38</v>
      </c>
      <c r="B84" s="390" t="s">
        <v>199</v>
      </c>
      <c r="C84" s="391">
        <v>10020101</v>
      </c>
      <c r="D84" s="291" t="s">
        <v>199</v>
      </c>
      <c r="E84" s="291" t="str">
        <f t="shared" si="1"/>
        <v>Mueda</v>
      </c>
      <c r="G84" s="390" t="s">
        <v>200</v>
      </c>
      <c r="H84" s="390" t="s">
        <v>14</v>
      </c>
      <c r="J84" s="407" t="s">
        <v>200</v>
      </c>
      <c r="K84" s="406">
        <v>21103010</v>
      </c>
      <c r="L84" s="392" t="s">
        <v>200</v>
      </c>
      <c r="Q84" s="39" t="s">
        <v>1418</v>
      </c>
      <c r="S84" s="39" t="s">
        <v>1415</v>
      </c>
      <c r="W84" s="403" t="s">
        <v>1703</v>
      </c>
      <c r="X84" s="403" t="s">
        <v>1704</v>
      </c>
    </row>
    <row r="85" spans="1:24" ht="13.45" customHeight="1" x14ac:dyDescent="0.4">
      <c r="A85" s="390" t="s">
        <v>38</v>
      </c>
      <c r="B85" s="390" t="s">
        <v>202</v>
      </c>
      <c r="C85" s="391">
        <v>10020103</v>
      </c>
      <c r="D85" s="291" t="s">
        <v>202</v>
      </c>
      <c r="E85" s="291" t="str">
        <f t="shared" si="1"/>
        <v>Mueda</v>
      </c>
      <c r="G85" s="390" t="s">
        <v>203</v>
      </c>
      <c r="H85" s="390" t="s">
        <v>14</v>
      </c>
      <c r="J85" s="407" t="s">
        <v>203</v>
      </c>
      <c r="K85" s="406">
        <v>21101050</v>
      </c>
      <c r="L85" s="392" t="s">
        <v>203</v>
      </c>
      <c r="Q85" s="39" t="s">
        <v>1419</v>
      </c>
      <c r="S85" s="39" t="s">
        <v>1415</v>
      </c>
      <c r="W85" s="403" t="s">
        <v>1705</v>
      </c>
      <c r="X85" s="403" t="s">
        <v>1706</v>
      </c>
    </row>
    <row r="86" spans="1:24" ht="13.45" customHeight="1" x14ac:dyDescent="0.4">
      <c r="A86" s="390" t="s">
        <v>38</v>
      </c>
      <c r="B86" s="390" t="s">
        <v>205</v>
      </c>
      <c r="C86" s="391">
        <v>10020102</v>
      </c>
      <c r="D86" s="291" t="s">
        <v>205</v>
      </c>
      <c r="E86" s="291" t="str">
        <f t="shared" si="1"/>
        <v>Mueda</v>
      </c>
      <c r="G86" s="390" t="s">
        <v>206</v>
      </c>
      <c r="H86" s="390" t="s">
        <v>24</v>
      </c>
      <c r="J86" s="407" t="s">
        <v>206</v>
      </c>
      <c r="K86" s="406">
        <v>0</v>
      </c>
      <c r="L86" s="392" t="s">
        <v>206</v>
      </c>
      <c r="Q86" s="39" t="s">
        <v>1420</v>
      </c>
      <c r="S86" s="39" t="s">
        <v>1415</v>
      </c>
      <c r="W86" s="403" t="s">
        <v>1707</v>
      </c>
      <c r="X86" s="403" t="s">
        <v>1708</v>
      </c>
    </row>
    <row r="87" spans="1:24" ht="13.45" customHeight="1" x14ac:dyDescent="0.4">
      <c r="A87" s="390" t="s">
        <v>38</v>
      </c>
      <c r="B87" s="390" t="s">
        <v>208</v>
      </c>
      <c r="C87" s="391">
        <v>10020202</v>
      </c>
      <c r="D87" s="291" t="s">
        <v>208</v>
      </c>
      <c r="E87" s="291" t="str">
        <f t="shared" si="1"/>
        <v>Mueda</v>
      </c>
      <c r="G87" s="390" t="s">
        <v>160</v>
      </c>
      <c r="H87" s="390" t="s">
        <v>31</v>
      </c>
      <c r="J87" s="407" t="s">
        <v>160</v>
      </c>
      <c r="K87" s="406">
        <v>2060202</v>
      </c>
      <c r="L87" s="392" t="s">
        <v>160</v>
      </c>
      <c r="Q87" s="39" t="s">
        <v>1421</v>
      </c>
      <c r="S87" s="39" t="s">
        <v>1415</v>
      </c>
      <c r="W87" s="403" t="s">
        <v>1709</v>
      </c>
      <c r="X87" s="403" t="s">
        <v>1710</v>
      </c>
    </row>
    <row r="88" spans="1:24" ht="13.45" customHeight="1" x14ac:dyDescent="0.4">
      <c r="A88" s="390" t="s">
        <v>38</v>
      </c>
      <c r="B88" s="390" t="s">
        <v>210</v>
      </c>
      <c r="C88" s="391">
        <v>10020201</v>
      </c>
      <c r="D88" s="291" t="s">
        <v>210</v>
      </c>
      <c r="E88" s="291" t="str">
        <f t="shared" si="1"/>
        <v>Mueda</v>
      </c>
      <c r="G88" s="390" t="s">
        <v>211</v>
      </c>
      <c r="H88" s="390" t="s">
        <v>24</v>
      </c>
      <c r="J88" s="407" t="s">
        <v>211</v>
      </c>
      <c r="K88" s="406">
        <v>31202020</v>
      </c>
      <c r="L88" s="392" t="s">
        <v>211</v>
      </c>
      <c r="Q88" s="39" t="s">
        <v>1422</v>
      </c>
      <c r="S88" s="39" t="s">
        <v>1415</v>
      </c>
      <c r="W88" s="403" t="s">
        <v>1711</v>
      </c>
      <c r="X88" s="403" t="s">
        <v>1712</v>
      </c>
    </row>
    <row r="89" spans="1:24" ht="13.45" customHeight="1" x14ac:dyDescent="0.4">
      <c r="A89" s="390" t="s">
        <v>38</v>
      </c>
      <c r="B89" s="390" t="s">
        <v>213</v>
      </c>
      <c r="C89" s="391">
        <v>70203020</v>
      </c>
      <c r="D89" s="291" t="s">
        <v>213</v>
      </c>
      <c r="E89" s="291" t="str">
        <f t="shared" si="1"/>
        <v>Mueda</v>
      </c>
      <c r="G89" s="390" t="s">
        <v>214</v>
      </c>
      <c r="H89" s="390" t="s">
        <v>64</v>
      </c>
      <c r="J89" s="407" t="s">
        <v>214</v>
      </c>
      <c r="K89" s="406">
        <v>20702010</v>
      </c>
      <c r="L89" s="392" t="s">
        <v>214</v>
      </c>
      <c r="Q89" s="39" t="s">
        <v>1423</v>
      </c>
      <c r="S89" s="39" t="s">
        <v>1415</v>
      </c>
      <c r="W89" s="403" t="s">
        <v>1713</v>
      </c>
      <c r="X89" s="403" t="s">
        <v>1714</v>
      </c>
    </row>
    <row r="90" spans="1:24" ht="13.45" customHeight="1" x14ac:dyDescent="0.4">
      <c r="A90" s="390" t="s">
        <v>38</v>
      </c>
      <c r="B90" s="390" t="s">
        <v>216</v>
      </c>
      <c r="C90" s="391">
        <v>70201030</v>
      </c>
      <c r="D90" s="291" t="s">
        <v>216</v>
      </c>
      <c r="E90" s="291" t="str">
        <f t="shared" si="1"/>
        <v>Mueda</v>
      </c>
      <c r="G90" s="390" t="s">
        <v>85</v>
      </c>
      <c r="H90" s="390" t="s">
        <v>28</v>
      </c>
      <c r="J90" s="407" t="s">
        <v>85</v>
      </c>
      <c r="K90" s="406">
        <v>30302020</v>
      </c>
      <c r="L90" s="392" t="s">
        <v>85</v>
      </c>
      <c r="Q90" s="39" t="s">
        <v>1424</v>
      </c>
      <c r="S90" s="39" t="s">
        <v>1415</v>
      </c>
      <c r="W90" s="403" t="s">
        <v>1715</v>
      </c>
      <c r="X90" s="403" t="s">
        <v>1716</v>
      </c>
    </row>
    <row r="91" spans="1:24" ht="13.45" customHeight="1" x14ac:dyDescent="0.4">
      <c r="A91" s="390" t="s">
        <v>38</v>
      </c>
      <c r="B91" s="390" t="s">
        <v>218</v>
      </c>
      <c r="C91" s="391">
        <v>70201010</v>
      </c>
      <c r="D91" s="291" t="s">
        <v>218</v>
      </c>
      <c r="E91" s="291" t="str">
        <f t="shared" si="1"/>
        <v>Mueda</v>
      </c>
      <c r="G91" s="390" t="s">
        <v>114</v>
      </c>
      <c r="H91" s="390" t="s">
        <v>97</v>
      </c>
      <c r="J91" s="407" t="s">
        <v>114</v>
      </c>
      <c r="K91" s="406">
        <v>80401060</v>
      </c>
      <c r="L91" s="392" t="s">
        <v>114</v>
      </c>
      <c r="Q91" s="39" t="s">
        <v>1425</v>
      </c>
      <c r="S91" s="39" t="s">
        <v>1415</v>
      </c>
      <c r="W91" s="403" t="s">
        <v>1717</v>
      </c>
      <c r="X91" s="403" t="s">
        <v>1718</v>
      </c>
    </row>
    <row r="92" spans="1:24" ht="13.45" customHeight="1" x14ac:dyDescent="0.4">
      <c r="A92" s="390" t="s">
        <v>41</v>
      </c>
      <c r="B92" s="390" t="s">
        <v>41</v>
      </c>
      <c r="C92" s="391">
        <v>70202040</v>
      </c>
      <c r="D92" s="291" t="s">
        <v>41</v>
      </c>
      <c r="E92" s="291" t="str">
        <f t="shared" si="1"/>
        <v>Namuno</v>
      </c>
      <c r="G92" s="390" t="s">
        <v>87</v>
      </c>
      <c r="H92" s="390" t="s">
        <v>28</v>
      </c>
      <c r="J92" s="407" t="s">
        <v>87</v>
      </c>
      <c r="K92" s="406">
        <v>40401020</v>
      </c>
      <c r="L92" s="392" t="s">
        <v>87</v>
      </c>
      <c r="Q92" s="39" t="s">
        <v>1426</v>
      </c>
      <c r="S92" s="39" t="s">
        <v>1415</v>
      </c>
      <c r="W92" s="403" t="s">
        <v>1793</v>
      </c>
      <c r="X92" s="403" t="s">
        <v>1719</v>
      </c>
    </row>
    <row r="93" spans="1:24" ht="13.45" customHeight="1" x14ac:dyDescent="0.4">
      <c r="A93" s="390" t="s">
        <v>41</v>
      </c>
      <c r="B93" s="390" t="s">
        <v>221</v>
      </c>
      <c r="C93" s="391">
        <v>70202010</v>
      </c>
      <c r="D93" s="291" t="s">
        <v>221</v>
      </c>
      <c r="E93" s="291" t="str">
        <f t="shared" si="1"/>
        <v>Namuno</v>
      </c>
      <c r="G93" s="390" t="s">
        <v>163</v>
      </c>
      <c r="H93" s="390" t="s">
        <v>31</v>
      </c>
      <c r="J93" s="407" t="s">
        <v>163</v>
      </c>
      <c r="K93" s="406">
        <v>4090103</v>
      </c>
      <c r="L93" s="392" t="s">
        <v>163</v>
      </c>
      <c r="Q93" s="39" t="s">
        <v>1427</v>
      </c>
      <c r="S93" s="39" t="s">
        <v>1415</v>
      </c>
      <c r="W93" s="403" t="s">
        <v>2513</v>
      </c>
      <c r="X93" s="403" t="s">
        <v>1720</v>
      </c>
    </row>
    <row r="94" spans="1:24" ht="13.45" customHeight="1" x14ac:dyDescent="0.4">
      <c r="A94" s="390" t="s">
        <v>41</v>
      </c>
      <c r="B94" s="390" t="s">
        <v>223</v>
      </c>
      <c r="C94" s="391">
        <v>70201020</v>
      </c>
      <c r="D94" s="291" t="s">
        <v>223</v>
      </c>
      <c r="E94" s="291" t="str">
        <f t="shared" si="1"/>
        <v>Namuno</v>
      </c>
      <c r="G94" s="390" t="s">
        <v>166</v>
      </c>
      <c r="H94" s="390" t="s">
        <v>31</v>
      </c>
      <c r="J94" s="407" t="s">
        <v>166</v>
      </c>
      <c r="K94" s="406">
        <v>4090403</v>
      </c>
      <c r="L94" s="392" t="s">
        <v>166</v>
      </c>
      <c r="Q94" s="39" t="s">
        <v>1428</v>
      </c>
      <c r="S94" s="39" t="s">
        <v>1415</v>
      </c>
      <c r="W94" s="403" t="s">
        <v>1721</v>
      </c>
      <c r="X94" s="403" t="s">
        <v>1722</v>
      </c>
    </row>
    <row r="95" spans="1:24" ht="13.45" customHeight="1" x14ac:dyDescent="0.4">
      <c r="A95" s="390" t="s">
        <v>41</v>
      </c>
      <c r="B95" s="390" t="s">
        <v>225</v>
      </c>
      <c r="C95" s="391">
        <v>70203010</v>
      </c>
      <c r="D95" s="291" t="s">
        <v>225</v>
      </c>
      <c r="E95" s="291" t="str">
        <f t="shared" si="1"/>
        <v>Namuno</v>
      </c>
      <c r="G95" s="390" t="s">
        <v>226</v>
      </c>
      <c r="H95" s="390" t="s">
        <v>64</v>
      </c>
      <c r="J95" s="407" t="s">
        <v>226</v>
      </c>
      <c r="K95" s="406">
        <v>20801020</v>
      </c>
      <c r="L95" s="392" t="s">
        <v>226</v>
      </c>
      <c r="Q95" s="39" t="s">
        <v>1429</v>
      </c>
      <c r="S95" s="39" t="s">
        <v>1415</v>
      </c>
      <c r="W95" s="403" t="s">
        <v>1723</v>
      </c>
      <c r="X95" s="403" t="s">
        <v>1724</v>
      </c>
    </row>
    <row r="96" spans="1:24" ht="13.45" customHeight="1" x14ac:dyDescent="0.4">
      <c r="A96" s="390" t="s">
        <v>41</v>
      </c>
      <c r="B96" s="390" t="s">
        <v>228</v>
      </c>
      <c r="C96" s="391">
        <v>50303020</v>
      </c>
      <c r="D96" s="291" t="s">
        <v>228</v>
      </c>
      <c r="E96" s="291" t="str">
        <f t="shared" si="1"/>
        <v>Namuno</v>
      </c>
      <c r="G96" s="390" t="s">
        <v>229</v>
      </c>
      <c r="H96" s="390" t="s">
        <v>64</v>
      </c>
      <c r="J96" s="407" t="s">
        <v>229</v>
      </c>
      <c r="K96" s="406">
        <v>20802030</v>
      </c>
      <c r="L96" s="392" t="s">
        <v>229</v>
      </c>
      <c r="Q96" s="39" t="s">
        <v>1430</v>
      </c>
      <c r="S96" s="39" t="s">
        <v>1415</v>
      </c>
      <c r="W96" s="403" t="s">
        <v>1725</v>
      </c>
      <c r="X96" s="403" t="s">
        <v>1726</v>
      </c>
    </row>
    <row r="97" spans="1:24" ht="13.45" customHeight="1" x14ac:dyDescent="0.4">
      <c r="A97" s="390" t="s">
        <v>41</v>
      </c>
      <c r="B97" s="390" t="s">
        <v>230</v>
      </c>
      <c r="C97" s="391">
        <v>50303030</v>
      </c>
      <c r="D97" s="291" t="s">
        <v>230</v>
      </c>
      <c r="E97" s="291" t="str">
        <f t="shared" si="1"/>
        <v>Namuno</v>
      </c>
      <c r="G97" s="390" t="s">
        <v>117</v>
      </c>
      <c r="H97" s="390" t="s">
        <v>97</v>
      </c>
      <c r="J97" s="407" t="s">
        <v>117</v>
      </c>
      <c r="K97" s="406">
        <v>20501010</v>
      </c>
      <c r="L97" s="392" t="s">
        <v>117</v>
      </c>
      <c r="Q97" s="39" t="s">
        <v>1431</v>
      </c>
      <c r="S97" s="39" t="s">
        <v>1415</v>
      </c>
      <c r="W97" s="403" t="s">
        <v>1727</v>
      </c>
      <c r="X97" s="403" t="s">
        <v>1728</v>
      </c>
    </row>
    <row r="98" spans="1:24" ht="13.45" customHeight="1" x14ac:dyDescent="0.4">
      <c r="A98" s="390" t="s">
        <v>41</v>
      </c>
      <c r="B98" s="390" t="s">
        <v>231</v>
      </c>
      <c r="C98" s="391">
        <v>50302010</v>
      </c>
      <c r="D98" s="291" t="s">
        <v>231</v>
      </c>
      <c r="E98" s="291" t="str">
        <f t="shared" si="1"/>
        <v>Namuno</v>
      </c>
      <c r="G98" s="390" t="s">
        <v>232</v>
      </c>
      <c r="H98" s="390" t="s">
        <v>64</v>
      </c>
      <c r="J98" s="407" t="s">
        <v>232</v>
      </c>
      <c r="K98" s="406">
        <v>30902010</v>
      </c>
      <c r="L98" s="392" t="s">
        <v>232</v>
      </c>
      <c r="Q98" s="39" t="s">
        <v>1432</v>
      </c>
      <c r="S98" s="39" t="s">
        <v>1415</v>
      </c>
      <c r="W98" s="403" t="s">
        <v>1729</v>
      </c>
      <c r="X98" s="403" t="s">
        <v>1730</v>
      </c>
    </row>
    <row r="99" spans="1:24" ht="13.45" customHeight="1" x14ac:dyDescent="0.4">
      <c r="A99" s="390" t="s">
        <v>41</v>
      </c>
      <c r="B99" s="390" t="s">
        <v>233</v>
      </c>
      <c r="C99" s="391">
        <v>50303010</v>
      </c>
      <c r="D99" s="291" t="s">
        <v>233</v>
      </c>
      <c r="E99" s="291" t="str">
        <f t="shared" si="1"/>
        <v>Namuno</v>
      </c>
      <c r="G99" s="390" t="s">
        <v>194</v>
      </c>
      <c r="H99" s="390" t="s">
        <v>10</v>
      </c>
      <c r="J99" s="407" t="s">
        <v>194</v>
      </c>
      <c r="K99" s="406">
        <v>6070303</v>
      </c>
      <c r="L99" s="392" t="s">
        <v>194</v>
      </c>
      <c r="Q99" s="39" t="s">
        <v>1433</v>
      </c>
      <c r="S99" s="39" t="s">
        <v>1415</v>
      </c>
      <c r="W99" s="403" t="s">
        <v>1731</v>
      </c>
      <c r="X99" s="403" t="s">
        <v>1732</v>
      </c>
    </row>
    <row r="100" spans="1:24" ht="13.45" customHeight="1" x14ac:dyDescent="0.4">
      <c r="A100" s="390" t="s">
        <v>41</v>
      </c>
      <c r="B100" s="390" t="s">
        <v>234</v>
      </c>
      <c r="C100" s="391">
        <v>50301030</v>
      </c>
      <c r="D100" s="291" t="s">
        <v>234</v>
      </c>
      <c r="E100" s="291" t="str">
        <f t="shared" si="1"/>
        <v>Namuno</v>
      </c>
      <c r="G100" s="390" t="s">
        <v>196</v>
      </c>
      <c r="H100" s="390" t="s">
        <v>10</v>
      </c>
      <c r="J100" s="407" t="s">
        <v>196</v>
      </c>
      <c r="K100" s="406">
        <v>6070203</v>
      </c>
      <c r="L100" s="392" t="s">
        <v>196</v>
      </c>
      <c r="Q100" s="39" t="s">
        <v>1434</v>
      </c>
      <c r="S100" s="39" t="s">
        <v>1415</v>
      </c>
      <c r="W100" s="403" t="s">
        <v>1733</v>
      </c>
      <c r="X100" s="403" t="s">
        <v>1734</v>
      </c>
    </row>
    <row r="101" spans="1:24" ht="13.45" customHeight="1" x14ac:dyDescent="0.4">
      <c r="A101" s="390" t="s">
        <v>41</v>
      </c>
      <c r="B101" s="390" t="s">
        <v>235</v>
      </c>
      <c r="C101" s="391">
        <v>50302020</v>
      </c>
      <c r="D101" s="291" t="s">
        <v>235</v>
      </c>
      <c r="E101" s="291" t="str">
        <f t="shared" si="1"/>
        <v>Namuno</v>
      </c>
      <c r="G101" s="390" t="s">
        <v>21</v>
      </c>
      <c r="H101" s="390" t="s">
        <v>6</v>
      </c>
      <c r="J101" s="407" t="s">
        <v>21</v>
      </c>
      <c r="K101" s="406">
        <v>50202100</v>
      </c>
      <c r="L101" s="392" t="s">
        <v>21</v>
      </c>
      <c r="Q101" s="39" t="s">
        <v>1435</v>
      </c>
      <c r="S101" s="39" t="s">
        <v>1415</v>
      </c>
      <c r="W101" s="403" t="s">
        <v>2506</v>
      </c>
      <c r="X101" s="403" t="s">
        <v>1735</v>
      </c>
    </row>
    <row r="102" spans="1:24" ht="13.45" customHeight="1" x14ac:dyDescent="0.4">
      <c r="A102" s="390" t="s">
        <v>41</v>
      </c>
      <c r="B102" s="390" t="s">
        <v>236</v>
      </c>
      <c r="C102" s="391">
        <v>50303040</v>
      </c>
      <c r="D102" s="291" t="s">
        <v>236</v>
      </c>
      <c r="E102" s="291" t="str">
        <f t="shared" si="1"/>
        <v>Namuno</v>
      </c>
      <c r="G102" s="390" t="s">
        <v>237</v>
      </c>
      <c r="H102" s="390" t="s">
        <v>64</v>
      </c>
      <c r="J102" s="407" t="s">
        <v>237</v>
      </c>
      <c r="K102" s="406">
        <v>30904040</v>
      </c>
      <c r="L102" s="392" t="s">
        <v>237</v>
      </c>
      <c r="Q102" s="39" t="s">
        <v>1379</v>
      </c>
      <c r="S102" s="39" t="s">
        <v>1415</v>
      </c>
      <c r="W102" s="403" t="s">
        <v>1736</v>
      </c>
      <c r="X102" s="403" t="s">
        <v>1737</v>
      </c>
    </row>
    <row r="103" spans="1:24" ht="13.45" customHeight="1" x14ac:dyDescent="0.4">
      <c r="A103" s="390" t="s">
        <v>41</v>
      </c>
      <c r="B103" s="390" t="s">
        <v>238</v>
      </c>
      <c r="C103" s="391">
        <v>50303050</v>
      </c>
      <c r="D103" s="291" t="s">
        <v>238</v>
      </c>
      <c r="E103" s="291" t="str">
        <f t="shared" si="1"/>
        <v>Namuno</v>
      </c>
      <c r="G103" s="390" t="s">
        <v>25</v>
      </c>
      <c r="H103" s="390" t="s">
        <v>6</v>
      </c>
      <c r="J103" s="407" t="s">
        <v>25</v>
      </c>
      <c r="K103" s="406">
        <v>20303030</v>
      </c>
      <c r="L103" s="392" t="s">
        <v>25</v>
      </c>
      <c r="Q103" s="39" t="s">
        <v>1380</v>
      </c>
      <c r="S103" s="39" t="s">
        <v>1415</v>
      </c>
      <c r="W103" s="403" t="s">
        <v>1738</v>
      </c>
      <c r="X103" s="403" t="s">
        <v>1739</v>
      </c>
    </row>
    <row r="104" spans="1:24" ht="13.45" customHeight="1" x14ac:dyDescent="0.4">
      <c r="A104" s="390" t="s">
        <v>41</v>
      </c>
      <c r="B104" s="390" t="s">
        <v>239</v>
      </c>
      <c r="C104" s="391">
        <v>50301010</v>
      </c>
      <c r="D104" s="291" t="s">
        <v>239</v>
      </c>
      <c r="E104" s="291" t="str">
        <f t="shared" si="1"/>
        <v>Namuno</v>
      </c>
      <c r="G104" s="390" t="s">
        <v>198</v>
      </c>
      <c r="H104" s="390" t="s">
        <v>10</v>
      </c>
      <c r="J104" s="407" t="s">
        <v>198</v>
      </c>
      <c r="K104" s="406">
        <v>5150102</v>
      </c>
      <c r="L104" s="392" t="s">
        <v>198</v>
      </c>
      <c r="Q104" s="39" t="s">
        <v>1436</v>
      </c>
      <c r="S104" s="39" t="s">
        <v>1415</v>
      </c>
      <c r="W104" s="403" t="s">
        <v>1740</v>
      </c>
      <c r="X104" s="403" t="s">
        <v>1741</v>
      </c>
    </row>
    <row r="105" spans="1:24" ht="13.45" customHeight="1" x14ac:dyDescent="0.4">
      <c r="A105" s="390" t="s">
        <v>41</v>
      </c>
      <c r="B105" s="390" t="s">
        <v>240</v>
      </c>
      <c r="C105" s="391">
        <v>70301010</v>
      </c>
      <c r="D105" s="291" t="s">
        <v>240</v>
      </c>
      <c r="E105" s="291" t="str">
        <f t="shared" si="1"/>
        <v>Namuno</v>
      </c>
      <c r="G105" s="390" t="s">
        <v>241</v>
      </c>
      <c r="H105" s="390" t="s">
        <v>64</v>
      </c>
      <c r="J105" s="407" t="s">
        <v>241</v>
      </c>
      <c r="K105" s="406">
        <v>11202020</v>
      </c>
      <c r="L105" s="392" t="s">
        <v>241</v>
      </c>
      <c r="Q105" s="39" t="s">
        <v>1436</v>
      </c>
      <c r="S105" s="39" t="s">
        <v>1415</v>
      </c>
      <c r="W105" s="403" t="s">
        <v>1742</v>
      </c>
      <c r="X105" s="403" t="s">
        <v>1743</v>
      </c>
    </row>
    <row r="106" spans="1:24" ht="13.45" customHeight="1" x14ac:dyDescent="0.4">
      <c r="A106" s="390" t="s">
        <v>44</v>
      </c>
      <c r="B106" s="390" t="s">
        <v>44</v>
      </c>
      <c r="C106" s="391">
        <v>70302010</v>
      </c>
      <c r="D106" s="291" t="s">
        <v>44</v>
      </c>
      <c r="E106" s="291" t="str">
        <f t="shared" si="1"/>
        <v>Nangade</v>
      </c>
      <c r="G106" s="390" t="s">
        <v>29</v>
      </c>
      <c r="H106" s="390" t="s">
        <v>6</v>
      </c>
      <c r="J106" s="407" t="s">
        <v>29</v>
      </c>
      <c r="K106" s="406">
        <v>20303020</v>
      </c>
      <c r="L106" s="392" t="s">
        <v>29</v>
      </c>
      <c r="Q106" s="39" t="s">
        <v>1437</v>
      </c>
      <c r="S106" s="39" t="s">
        <v>1415</v>
      </c>
      <c r="W106" s="403" t="s">
        <v>1744</v>
      </c>
      <c r="X106" s="403" t="s">
        <v>1745</v>
      </c>
    </row>
    <row r="107" spans="1:24" ht="13.45" customHeight="1" x14ac:dyDescent="0.4">
      <c r="A107" s="390" t="s">
        <v>44</v>
      </c>
      <c r="B107" s="390" t="s">
        <v>242</v>
      </c>
      <c r="C107" s="391">
        <v>70303010</v>
      </c>
      <c r="D107" s="291" t="s">
        <v>242</v>
      </c>
      <c r="E107" s="291" t="str">
        <f t="shared" si="1"/>
        <v>Nangade</v>
      </c>
      <c r="G107" s="390" t="s">
        <v>243</v>
      </c>
      <c r="H107" s="390" t="s">
        <v>4</v>
      </c>
      <c r="J107" s="407" t="s">
        <v>243</v>
      </c>
      <c r="K107" s="406">
        <v>41702020</v>
      </c>
      <c r="L107" s="392" t="s">
        <v>243</v>
      </c>
      <c r="Q107" s="39" t="s">
        <v>13</v>
      </c>
      <c r="S107" s="39" t="s">
        <v>1438</v>
      </c>
      <c r="W107" s="403" t="s">
        <v>2044</v>
      </c>
      <c r="X107" s="403" t="s">
        <v>2066</v>
      </c>
    </row>
    <row r="108" spans="1:24" ht="13.45" customHeight="1" x14ac:dyDescent="0.4">
      <c r="A108" s="390" t="s">
        <v>44</v>
      </c>
      <c r="B108" s="390" t="s">
        <v>244</v>
      </c>
      <c r="C108" s="391">
        <v>50402000</v>
      </c>
      <c r="D108" s="291" t="s">
        <v>244</v>
      </c>
      <c r="E108" s="291" t="str">
        <f t="shared" si="1"/>
        <v>Nangade</v>
      </c>
      <c r="G108" s="390" t="s">
        <v>169</v>
      </c>
      <c r="H108" s="390" t="s">
        <v>31</v>
      </c>
      <c r="J108" s="407" t="s">
        <v>169</v>
      </c>
      <c r="K108" s="406">
        <v>10030107</v>
      </c>
      <c r="L108" s="392" t="s">
        <v>169</v>
      </c>
      <c r="Q108" s="39" t="s">
        <v>1439</v>
      </c>
      <c r="S108" s="39" t="s">
        <v>1438</v>
      </c>
      <c r="W108" s="403" t="s">
        <v>2045</v>
      </c>
      <c r="X108" s="403" t="s">
        <v>2067</v>
      </c>
    </row>
    <row r="109" spans="1:24" ht="13.45" customHeight="1" x14ac:dyDescent="0.4">
      <c r="A109" s="390" t="s">
        <v>44</v>
      </c>
      <c r="B109" s="390" t="s">
        <v>246</v>
      </c>
      <c r="C109" s="391">
        <v>50402020</v>
      </c>
      <c r="D109" s="291" t="s">
        <v>246</v>
      </c>
      <c r="E109" s="291" t="str">
        <f t="shared" si="1"/>
        <v>Nangade</v>
      </c>
      <c r="G109" s="390" t="s">
        <v>247</v>
      </c>
      <c r="H109" s="390" t="s">
        <v>14</v>
      </c>
      <c r="J109" s="407" t="s">
        <v>247</v>
      </c>
      <c r="K109" s="406">
        <v>42201020</v>
      </c>
      <c r="L109" s="392" t="s">
        <v>247</v>
      </c>
      <c r="Q109" s="39" t="s">
        <v>1440</v>
      </c>
      <c r="S109" s="39" t="s">
        <v>1438</v>
      </c>
      <c r="W109" s="403" t="s">
        <v>2046</v>
      </c>
      <c r="X109" s="403" t="s">
        <v>2068</v>
      </c>
    </row>
    <row r="110" spans="1:24" ht="13.45" customHeight="1" x14ac:dyDescent="0.4">
      <c r="A110" s="390" t="s">
        <v>44</v>
      </c>
      <c r="B110" s="390" t="s">
        <v>249</v>
      </c>
      <c r="C110" s="391">
        <v>50401020</v>
      </c>
      <c r="D110" s="291" t="s">
        <v>249</v>
      </c>
      <c r="E110" s="291" t="str">
        <f t="shared" si="1"/>
        <v>Nangade</v>
      </c>
      <c r="G110" s="390" t="s">
        <v>32</v>
      </c>
      <c r="H110" s="390" t="s">
        <v>6</v>
      </c>
      <c r="J110" s="407" t="s">
        <v>32</v>
      </c>
      <c r="K110" s="406">
        <v>60201030</v>
      </c>
      <c r="L110" s="392" t="s">
        <v>32</v>
      </c>
      <c r="Q110" s="39" t="s">
        <v>1441</v>
      </c>
      <c r="S110" s="39" t="s">
        <v>1438</v>
      </c>
      <c r="W110" s="404" t="s">
        <v>2047</v>
      </c>
      <c r="X110" s="404" t="s">
        <v>2069</v>
      </c>
    </row>
    <row r="111" spans="1:24" ht="13.45" customHeight="1" x14ac:dyDescent="0.4">
      <c r="A111" s="390" t="s">
        <v>44</v>
      </c>
      <c r="B111" s="390" t="s">
        <v>251</v>
      </c>
      <c r="C111" s="391">
        <v>50401010</v>
      </c>
      <c r="D111" s="291" t="s">
        <v>251</v>
      </c>
      <c r="E111" s="291" t="str">
        <f t="shared" si="1"/>
        <v>Nangade</v>
      </c>
      <c r="G111" s="390" t="s">
        <v>252</v>
      </c>
      <c r="H111" s="390" t="s">
        <v>4</v>
      </c>
      <c r="J111" s="407" t="s">
        <v>252</v>
      </c>
      <c r="K111" s="406">
        <v>41703050</v>
      </c>
      <c r="L111" s="392" t="s">
        <v>252</v>
      </c>
      <c r="Q111" s="39" t="s">
        <v>1442</v>
      </c>
      <c r="S111" s="39" t="s">
        <v>1438</v>
      </c>
      <c r="W111" s="404" t="s">
        <v>2056</v>
      </c>
      <c r="X111" s="404" t="s">
        <v>2070</v>
      </c>
    </row>
    <row r="112" spans="1:24" ht="13.45" customHeight="1" x14ac:dyDescent="0.4">
      <c r="A112" s="390" t="s">
        <v>47</v>
      </c>
      <c r="B112" s="390" t="s">
        <v>47</v>
      </c>
      <c r="C112" s="391">
        <v>50402010</v>
      </c>
      <c r="D112" s="291" t="s">
        <v>47</v>
      </c>
      <c r="E112" s="291" t="str">
        <f t="shared" si="1"/>
        <v>Palma</v>
      </c>
      <c r="G112" s="390" t="s">
        <v>254</v>
      </c>
      <c r="H112" s="390" t="s">
        <v>4</v>
      </c>
      <c r="J112" s="407" t="s">
        <v>254</v>
      </c>
      <c r="K112" s="406">
        <v>21702020</v>
      </c>
      <c r="L112" s="392" t="s">
        <v>254</v>
      </c>
      <c r="Q112" s="39" t="s">
        <v>1443</v>
      </c>
      <c r="S112" s="39" t="s">
        <v>1438</v>
      </c>
      <c r="W112" s="404" t="s">
        <v>2057</v>
      </c>
      <c r="X112" s="404" t="s">
        <v>2071</v>
      </c>
    </row>
    <row r="113" spans="1:24" ht="13.45" customHeight="1" x14ac:dyDescent="0.4">
      <c r="A113" s="390" t="s">
        <v>47</v>
      </c>
      <c r="B113" s="390" t="s">
        <v>255</v>
      </c>
      <c r="C113" s="391">
        <v>50402030</v>
      </c>
      <c r="D113" s="291" t="s">
        <v>255</v>
      </c>
      <c r="E113" s="291" t="str">
        <f t="shared" si="1"/>
        <v>Palma</v>
      </c>
      <c r="G113" s="390" t="s">
        <v>201</v>
      </c>
      <c r="H113" s="390" t="s">
        <v>10</v>
      </c>
      <c r="J113" s="407" t="s">
        <v>201</v>
      </c>
      <c r="K113" s="406">
        <v>5090101</v>
      </c>
      <c r="L113" s="392" t="s">
        <v>201</v>
      </c>
      <c r="Q113" s="39" t="s">
        <v>1444</v>
      </c>
      <c r="S113" s="39" t="s">
        <v>1438</v>
      </c>
      <c r="W113" s="404" t="s">
        <v>2058</v>
      </c>
      <c r="X113" s="404" t="s">
        <v>2072</v>
      </c>
    </row>
    <row r="114" spans="1:24" ht="13.45" customHeight="1" x14ac:dyDescent="0.4">
      <c r="A114" s="390" t="s">
        <v>47</v>
      </c>
      <c r="B114" s="390" t="s">
        <v>256</v>
      </c>
      <c r="C114" s="391">
        <v>50401030</v>
      </c>
      <c r="D114" s="291" t="s">
        <v>256</v>
      </c>
      <c r="E114" s="291" t="str">
        <f t="shared" si="1"/>
        <v>Palma</v>
      </c>
      <c r="G114" s="390" t="s">
        <v>204</v>
      </c>
      <c r="H114" s="390" t="s">
        <v>10</v>
      </c>
      <c r="J114" s="407" t="s">
        <v>204</v>
      </c>
      <c r="K114" s="406">
        <v>5090102</v>
      </c>
      <c r="L114" s="392" t="s">
        <v>204</v>
      </c>
      <c r="Q114" s="39" t="s">
        <v>1445</v>
      </c>
      <c r="S114" s="39" t="s">
        <v>1438</v>
      </c>
      <c r="W114" s="404" t="s">
        <v>2059</v>
      </c>
      <c r="X114" s="404" t="s">
        <v>2073</v>
      </c>
    </row>
    <row r="115" spans="1:24" ht="13.45" customHeight="1" x14ac:dyDescent="0.4">
      <c r="A115" s="390" t="s">
        <v>47</v>
      </c>
      <c r="B115" s="390" t="s">
        <v>257</v>
      </c>
      <c r="C115" s="391">
        <v>70401020</v>
      </c>
      <c r="D115" s="291" t="s">
        <v>257</v>
      </c>
      <c r="E115" s="291" t="str">
        <f t="shared" si="1"/>
        <v>Palma</v>
      </c>
      <c r="G115" s="390" t="s">
        <v>258</v>
      </c>
      <c r="H115" s="390" t="s">
        <v>4</v>
      </c>
      <c r="J115" s="407" t="s">
        <v>258</v>
      </c>
      <c r="K115" s="406">
        <v>32001030</v>
      </c>
      <c r="L115" s="392" t="s">
        <v>258</v>
      </c>
      <c r="Q115" s="39" t="s">
        <v>1446</v>
      </c>
      <c r="S115" s="39" t="s">
        <v>1438</v>
      </c>
      <c r="W115" s="404" t="s">
        <v>2061</v>
      </c>
      <c r="X115" s="404" t="s">
        <v>2074</v>
      </c>
    </row>
    <row r="116" spans="1:24" ht="13.45" customHeight="1" x14ac:dyDescent="0.4">
      <c r="A116" s="390" t="s">
        <v>47</v>
      </c>
      <c r="B116" s="390" t="s">
        <v>259</v>
      </c>
      <c r="C116" s="391">
        <v>70401010</v>
      </c>
      <c r="D116" s="291" t="s">
        <v>259</v>
      </c>
      <c r="E116" s="291" t="str">
        <f t="shared" si="1"/>
        <v>Palma</v>
      </c>
      <c r="G116" s="390" t="s">
        <v>207</v>
      </c>
      <c r="H116" s="390" t="s">
        <v>10</v>
      </c>
      <c r="J116" s="407" t="s">
        <v>207</v>
      </c>
      <c r="K116" s="406">
        <v>5090203</v>
      </c>
      <c r="L116" s="392" t="s">
        <v>207</v>
      </c>
      <c r="Q116" s="39" t="s">
        <v>1379</v>
      </c>
      <c r="S116" s="39" t="s">
        <v>1438</v>
      </c>
      <c r="W116" s="404" t="s">
        <v>2062</v>
      </c>
      <c r="X116" s="404" t="s">
        <v>2075</v>
      </c>
    </row>
    <row r="117" spans="1:24" ht="13.45" customHeight="1" x14ac:dyDescent="0.4">
      <c r="A117" s="390" t="s">
        <v>47</v>
      </c>
      <c r="B117" s="390" t="s">
        <v>260</v>
      </c>
      <c r="C117" s="391">
        <v>70402010</v>
      </c>
      <c r="D117" s="291" t="s">
        <v>260</v>
      </c>
      <c r="E117" s="291" t="str">
        <f t="shared" si="1"/>
        <v>Palma</v>
      </c>
      <c r="G117" s="390" t="s">
        <v>209</v>
      </c>
      <c r="H117" s="390" t="s">
        <v>10</v>
      </c>
      <c r="J117" s="407" t="s">
        <v>209</v>
      </c>
      <c r="K117" s="406">
        <v>10050103</v>
      </c>
      <c r="L117" s="392" t="s">
        <v>209</v>
      </c>
      <c r="Q117" s="39" t="s">
        <v>1380</v>
      </c>
      <c r="S117" s="39" t="s">
        <v>1438</v>
      </c>
      <c r="W117" s="404" t="s">
        <v>2063</v>
      </c>
      <c r="X117" s="404" t="s">
        <v>2076</v>
      </c>
    </row>
    <row r="118" spans="1:24" ht="13.45" customHeight="1" x14ac:dyDescent="0.4">
      <c r="A118" s="390" t="s">
        <v>47</v>
      </c>
      <c r="B118" s="390" t="s">
        <v>261</v>
      </c>
      <c r="C118" s="391">
        <v>70403020</v>
      </c>
      <c r="D118" s="291" t="s">
        <v>261</v>
      </c>
      <c r="E118" s="291" t="str">
        <f t="shared" si="1"/>
        <v>Palma</v>
      </c>
      <c r="G118" s="390" t="s">
        <v>35</v>
      </c>
      <c r="H118" s="390" t="s">
        <v>6</v>
      </c>
      <c r="J118" s="407" t="s">
        <v>35</v>
      </c>
      <c r="K118" s="406">
        <v>60302030</v>
      </c>
      <c r="L118" s="392" t="s">
        <v>35</v>
      </c>
      <c r="Q118" s="39" t="s">
        <v>1447</v>
      </c>
      <c r="S118" s="39" t="s">
        <v>1438</v>
      </c>
      <c r="W118" s="404" t="s">
        <v>2510</v>
      </c>
      <c r="X118" s="404" t="s">
        <v>2509</v>
      </c>
    </row>
    <row r="119" spans="1:24" ht="13.45" customHeight="1" x14ac:dyDescent="0.4">
      <c r="A119" s="390" t="s">
        <v>47</v>
      </c>
      <c r="B119" s="390" t="s">
        <v>262</v>
      </c>
      <c r="C119" s="391">
        <v>70403010</v>
      </c>
      <c r="D119" s="291" t="s">
        <v>262</v>
      </c>
      <c r="E119" s="291" t="str">
        <f t="shared" si="1"/>
        <v>Palma</v>
      </c>
      <c r="G119" s="390" t="s">
        <v>263</v>
      </c>
      <c r="H119" s="390" t="s">
        <v>4</v>
      </c>
      <c r="J119" s="407" t="s">
        <v>263</v>
      </c>
      <c r="K119" s="406">
        <v>32101010</v>
      </c>
      <c r="L119" s="392" t="s">
        <v>263</v>
      </c>
      <c r="Q119" s="39" t="s">
        <v>1448</v>
      </c>
      <c r="S119" s="39" t="s">
        <v>1438</v>
      </c>
      <c r="W119" s="404" t="s">
        <v>2514</v>
      </c>
      <c r="X119" s="404" t="s">
        <v>2515</v>
      </c>
    </row>
    <row r="120" spans="1:24" ht="13.45" customHeight="1" x14ac:dyDescent="0.4">
      <c r="A120" s="390" t="s">
        <v>50</v>
      </c>
      <c r="B120" s="390" t="s">
        <v>50</v>
      </c>
      <c r="C120" s="391">
        <v>70501010</v>
      </c>
      <c r="D120" s="291" t="s">
        <v>50</v>
      </c>
      <c r="E120" s="291" t="str">
        <f t="shared" si="1"/>
        <v>Pemba</v>
      </c>
      <c r="G120" s="390" t="s">
        <v>264</v>
      </c>
      <c r="H120" s="390" t="s">
        <v>4</v>
      </c>
      <c r="J120" s="407" t="s">
        <v>264</v>
      </c>
      <c r="K120" s="406">
        <v>11603020</v>
      </c>
      <c r="L120" s="392" t="s">
        <v>264</v>
      </c>
      <c r="Q120" s="39" t="s">
        <v>1449</v>
      </c>
      <c r="S120" s="39" t="s">
        <v>1344</v>
      </c>
      <c r="W120" s="404" t="s">
        <v>2523</v>
      </c>
      <c r="X120" s="404" t="s">
        <v>2516</v>
      </c>
    </row>
    <row r="121" spans="1:24" ht="13.45" customHeight="1" x14ac:dyDescent="0.4">
      <c r="A121" s="390" t="s">
        <v>53</v>
      </c>
      <c r="B121" s="390" t="s">
        <v>53</v>
      </c>
      <c r="C121" s="391">
        <v>70502010</v>
      </c>
      <c r="D121" s="291" t="s">
        <v>53</v>
      </c>
      <c r="E121" s="291" t="str">
        <f t="shared" si="1"/>
        <v>Quissanga</v>
      </c>
      <c r="G121" s="390" t="s">
        <v>119</v>
      </c>
      <c r="H121" s="390" t="s">
        <v>97</v>
      </c>
      <c r="J121" s="407" t="s">
        <v>119</v>
      </c>
      <c r="K121" s="406">
        <v>20501030</v>
      </c>
      <c r="L121" s="392" t="s">
        <v>119</v>
      </c>
      <c r="Q121" s="39" t="s">
        <v>1450</v>
      </c>
      <c r="S121" s="39" t="s">
        <v>1344</v>
      </c>
      <c r="W121" s="404" t="s">
        <v>2520</v>
      </c>
      <c r="X121" s="404" t="s">
        <v>2517</v>
      </c>
    </row>
    <row r="122" spans="1:24" ht="13.45" customHeight="1" x14ac:dyDescent="0.4">
      <c r="A122" s="390" t="s">
        <v>53</v>
      </c>
      <c r="B122" s="390" t="s">
        <v>265</v>
      </c>
      <c r="C122" s="391">
        <v>70601010</v>
      </c>
      <c r="D122" s="291" t="s">
        <v>265</v>
      </c>
      <c r="E122" s="291" t="str">
        <f t="shared" si="1"/>
        <v>Quissanga</v>
      </c>
      <c r="G122" s="390" t="s">
        <v>212</v>
      </c>
      <c r="H122" s="390" t="s">
        <v>10</v>
      </c>
      <c r="J122" s="407" t="s">
        <v>212</v>
      </c>
      <c r="K122" s="406">
        <v>7110101</v>
      </c>
      <c r="L122" s="392" t="s">
        <v>212</v>
      </c>
      <c r="Q122" s="39" t="s">
        <v>1451</v>
      </c>
      <c r="S122" s="39" t="s">
        <v>1344</v>
      </c>
      <c r="W122" s="404" t="s">
        <v>2519</v>
      </c>
      <c r="X122" s="404" t="s">
        <v>2518</v>
      </c>
    </row>
    <row r="123" spans="1:24" ht="13.45" customHeight="1" x14ac:dyDescent="0.4">
      <c r="A123" s="390" t="s">
        <v>53</v>
      </c>
      <c r="B123" s="390" t="s">
        <v>266</v>
      </c>
      <c r="C123" s="391">
        <v>70602040</v>
      </c>
      <c r="D123" s="291" t="s">
        <v>266</v>
      </c>
      <c r="E123" s="291" t="str">
        <f t="shared" si="1"/>
        <v>Quissanga</v>
      </c>
      <c r="G123" s="390" t="s">
        <v>215</v>
      </c>
      <c r="H123" s="390" t="s">
        <v>10</v>
      </c>
      <c r="J123" s="407" t="s">
        <v>215</v>
      </c>
      <c r="K123" s="406">
        <v>1070301</v>
      </c>
      <c r="L123" s="392" t="s">
        <v>215</v>
      </c>
      <c r="Q123" s="39" t="s">
        <v>1452</v>
      </c>
      <c r="S123" s="39" t="s">
        <v>1344</v>
      </c>
      <c r="W123" s="404" t="s">
        <v>2522</v>
      </c>
      <c r="X123" s="404" t="s">
        <v>2521</v>
      </c>
    </row>
    <row r="124" spans="1:24" ht="13.45" customHeight="1" x14ac:dyDescent="0.4">
      <c r="A124" s="390" t="s">
        <v>53</v>
      </c>
      <c r="B124" s="390" t="s">
        <v>268</v>
      </c>
      <c r="C124" s="391">
        <v>70603040</v>
      </c>
      <c r="D124" s="291" t="s">
        <v>268</v>
      </c>
      <c r="E124" s="291" t="str">
        <f t="shared" si="1"/>
        <v>Quissanga</v>
      </c>
      <c r="G124" s="390" t="s">
        <v>143</v>
      </c>
      <c r="H124" s="390" t="s">
        <v>20</v>
      </c>
      <c r="J124" s="407" t="s">
        <v>143</v>
      </c>
      <c r="K124" s="406">
        <v>4080402</v>
      </c>
      <c r="L124" s="392" t="s">
        <v>143</v>
      </c>
      <c r="Q124" s="39" t="s">
        <v>1453</v>
      </c>
      <c r="S124" s="39" t="s">
        <v>1344</v>
      </c>
      <c r="W124" s="404" t="s">
        <v>2525</v>
      </c>
      <c r="X124" s="404" t="s">
        <v>2524</v>
      </c>
    </row>
    <row r="125" spans="1:24" ht="13.45" customHeight="1" x14ac:dyDescent="0.4">
      <c r="A125" s="390" t="s">
        <v>53</v>
      </c>
      <c r="B125" s="390" t="s">
        <v>270</v>
      </c>
      <c r="C125" s="391">
        <v>70603010</v>
      </c>
      <c r="D125" s="291" t="s">
        <v>270</v>
      </c>
      <c r="E125" s="291" t="str">
        <f t="shared" si="1"/>
        <v>Quissanga</v>
      </c>
      <c r="G125" s="390" t="s">
        <v>267</v>
      </c>
      <c r="H125" s="390" t="s">
        <v>24</v>
      </c>
      <c r="J125" s="407" t="s">
        <v>267</v>
      </c>
      <c r="K125" s="406">
        <v>31201070</v>
      </c>
      <c r="L125" s="392" t="s">
        <v>267</v>
      </c>
      <c r="Q125" s="39" t="s">
        <v>1454</v>
      </c>
      <c r="S125" s="39" t="s">
        <v>1344</v>
      </c>
      <c r="W125" s="404"/>
      <c r="X125" s="404" t="s">
        <v>2596</v>
      </c>
    </row>
    <row r="126" spans="1:24" ht="13.45" customHeight="1" x14ac:dyDescent="0.4">
      <c r="A126" s="390" t="s">
        <v>53</v>
      </c>
      <c r="B126" s="390" t="s">
        <v>271</v>
      </c>
      <c r="C126" s="391">
        <v>70602020</v>
      </c>
      <c r="D126" s="291" t="s">
        <v>271</v>
      </c>
      <c r="E126" s="291" t="str">
        <f t="shared" si="1"/>
        <v>Quissanga</v>
      </c>
      <c r="G126" s="390" t="s">
        <v>217</v>
      </c>
      <c r="H126" s="390" t="s">
        <v>10</v>
      </c>
      <c r="J126" s="407" t="s">
        <v>217</v>
      </c>
      <c r="K126" s="406">
        <v>9100104</v>
      </c>
      <c r="L126" s="392" t="s">
        <v>217</v>
      </c>
      <c r="Q126" s="39" t="s">
        <v>668</v>
      </c>
      <c r="S126" s="39" t="s">
        <v>1344</v>
      </c>
      <c r="W126" s="404">
        <v>0</v>
      </c>
      <c r="X126" s="404" t="s">
        <v>2596</v>
      </c>
    </row>
    <row r="127" spans="1:24" ht="13.45" customHeight="1" x14ac:dyDescent="0.4">
      <c r="A127" s="390" t="s">
        <v>53</v>
      </c>
      <c r="B127" s="390" t="s">
        <v>272</v>
      </c>
      <c r="C127" s="391">
        <v>90302010</v>
      </c>
      <c r="D127" s="291" t="s">
        <v>272</v>
      </c>
      <c r="E127" s="291" t="str">
        <f t="shared" si="1"/>
        <v>Quissanga</v>
      </c>
      <c r="G127" s="390" t="s">
        <v>38</v>
      </c>
      <c r="H127" s="390" t="s">
        <v>6</v>
      </c>
      <c r="J127" s="407" t="s">
        <v>38</v>
      </c>
      <c r="K127" s="406">
        <v>90203020</v>
      </c>
      <c r="L127" s="392" t="s">
        <v>38</v>
      </c>
      <c r="Q127" s="39" t="s">
        <v>1379</v>
      </c>
      <c r="S127" s="39" t="s">
        <v>1344</v>
      </c>
    </row>
    <row r="128" spans="1:24" ht="13.45" customHeight="1" x14ac:dyDescent="0.4">
      <c r="A128" s="390" t="s">
        <v>56</v>
      </c>
      <c r="B128" s="390" t="s">
        <v>56</v>
      </c>
      <c r="C128" s="391">
        <v>90306020</v>
      </c>
      <c r="D128" s="291" t="s">
        <v>56</v>
      </c>
      <c r="E128" s="291" t="str">
        <f t="shared" si="1"/>
        <v>Estrangeiro</v>
      </c>
      <c r="G128" s="390" t="s">
        <v>245</v>
      </c>
      <c r="H128" s="390" t="s">
        <v>64</v>
      </c>
      <c r="J128" s="407" t="s">
        <v>245</v>
      </c>
      <c r="K128" s="406">
        <v>21601010</v>
      </c>
      <c r="L128" s="392" t="s">
        <v>245</v>
      </c>
      <c r="Q128" s="39" t="s">
        <v>1380</v>
      </c>
      <c r="S128" s="39" t="s">
        <v>1344</v>
      </c>
    </row>
    <row r="129" spans="1:19" ht="13.45" customHeight="1" x14ac:dyDescent="0.4">
      <c r="A129" s="390" t="s">
        <v>27</v>
      </c>
      <c r="B129" s="390" t="s">
        <v>273</v>
      </c>
      <c r="C129" s="391">
        <v>90301130</v>
      </c>
      <c r="D129" s="291" t="s">
        <v>273</v>
      </c>
      <c r="E129" s="291" t="str">
        <f t="shared" si="1"/>
        <v>Bilene</v>
      </c>
      <c r="G129" s="390" t="s">
        <v>274</v>
      </c>
      <c r="H129" s="390" t="s">
        <v>4</v>
      </c>
      <c r="J129" s="407" t="s">
        <v>274</v>
      </c>
      <c r="K129" s="406">
        <v>60901030</v>
      </c>
      <c r="L129" s="392" t="s">
        <v>274</v>
      </c>
      <c r="Q129" s="39" t="s">
        <v>1455</v>
      </c>
      <c r="S129" s="39" t="s">
        <v>1344</v>
      </c>
    </row>
    <row r="130" spans="1:19" ht="13.45" customHeight="1" x14ac:dyDescent="0.4">
      <c r="A130" s="390" t="s">
        <v>27</v>
      </c>
      <c r="B130" s="390" t="s">
        <v>27</v>
      </c>
      <c r="C130" s="391">
        <v>90303010</v>
      </c>
      <c r="D130" s="291" t="s">
        <v>27</v>
      </c>
      <c r="E130" s="291" t="str">
        <f t="shared" si="1"/>
        <v>Bilene</v>
      </c>
      <c r="G130" s="390" t="s">
        <v>275</v>
      </c>
      <c r="H130" s="390" t="s">
        <v>14</v>
      </c>
      <c r="J130" s="407" t="s">
        <v>275</v>
      </c>
      <c r="K130" s="406">
        <v>51101020</v>
      </c>
      <c r="L130" s="392" t="s">
        <v>275</v>
      </c>
      <c r="Q130" s="39" t="s">
        <v>1456</v>
      </c>
      <c r="S130" s="39" t="s">
        <v>1344</v>
      </c>
    </row>
    <row r="131" spans="1:19" ht="13.45" customHeight="1" x14ac:dyDescent="0.4">
      <c r="A131" s="390" t="s">
        <v>27</v>
      </c>
      <c r="B131" s="390" t="s">
        <v>276</v>
      </c>
      <c r="C131" s="391">
        <v>90304010</v>
      </c>
      <c r="D131" s="291" t="s">
        <v>276</v>
      </c>
      <c r="E131" s="291" t="str">
        <f t="shared" ref="E131:E194" si="2">A131</f>
        <v>Bilene</v>
      </c>
      <c r="G131" s="390" t="s">
        <v>219</v>
      </c>
      <c r="H131" s="390" t="s">
        <v>10</v>
      </c>
      <c r="J131" s="407" t="s">
        <v>219</v>
      </c>
      <c r="K131" s="406">
        <v>9100202</v>
      </c>
      <c r="L131" s="392" t="s">
        <v>219</v>
      </c>
      <c r="Q131" s="39" t="s">
        <v>1457</v>
      </c>
      <c r="S131" s="39" t="s">
        <v>1344</v>
      </c>
    </row>
    <row r="132" spans="1:19" ht="13.45" customHeight="1" x14ac:dyDescent="0.4">
      <c r="A132" s="390" t="s">
        <v>27</v>
      </c>
      <c r="B132" s="390" t="s">
        <v>277</v>
      </c>
      <c r="C132" s="391">
        <v>90301020</v>
      </c>
      <c r="D132" s="291" t="s">
        <v>277</v>
      </c>
      <c r="E132" s="291" t="str">
        <f t="shared" si="2"/>
        <v>Bilene</v>
      </c>
      <c r="G132" s="390" t="s">
        <v>220</v>
      </c>
      <c r="H132" s="390" t="s">
        <v>10</v>
      </c>
      <c r="J132" s="407" t="s">
        <v>220</v>
      </c>
      <c r="K132" s="406">
        <v>9100105</v>
      </c>
      <c r="L132" s="392" t="s">
        <v>220</v>
      </c>
      <c r="Q132" s="39" t="s">
        <v>1458</v>
      </c>
      <c r="S132" s="39" t="s">
        <v>1344</v>
      </c>
    </row>
    <row r="133" spans="1:19" ht="13.45" customHeight="1" x14ac:dyDescent="0.4">
      <c r="A133" s="390" t="s">
        <v>27</v>
      </c>
      <c r="B133" s="390" t="s">
        <v>278</v>
      </c>
      <c r="C133" s="391">
        <v>90305020</v>
      </c>
      <c r="D133" s="291" t="s">
        <v>278</v>
      </c>
      <c r="E133" s="291" t="str">
        <f t="shared" si="2"/>
        <v>Bilene</v>
      </c>
      <c r="G133" s="390" t="s">
        <v>171</v>
      </c>
      <c r="H133" s="390" t="s">
        <v>31</v>
      </c>
      <c r="J133" s="407" t="s">
        <v>171</v>
      </c>
      <c r="K133" s="406">
        <v>10030101</v>
      </c>
      <c r="L133" s="392" t="s">
        <v>171</v>
      </c>
      <c r="Q133" s="39" t="s">
        <v>1459</v>
      </c>
      <c r="S133" s="39" t="s">
        <v>1344</v>
      </c>
    </row>
    <row r="134" spans="1:19" ht="13.45" customHeight="1" x14ac:dyDescent="0.4">
      <c r="A134" s="390" t="s">
        <v>27</v>
      </c>
      <c r="B134" s="390" t="s">
        <v>279</v>
      </c>
      <c r="C134" s="391">
        <v>90301010</v>
      </c>
      <c r="D134" s="291" t="s">
        <v>279</v>
      </c>
      <c r="E134" s="291" t="str">
        <f t="shared" si="2"/>
        <v>Bilene</v>
      </c>
      <c r="G134" s="390" t="s">
        <v>280</v>
      </c>
      <c r="H134" s="390" t="s">
        <v>4</v>
      </c>
      <c r="J134" s="407" t="s">
        <v>280</v>
      </c>
      <c r="K134" s="406">
        <v>61003010</v>
      </c>
      <c r="L134" s="392" t="s">
        <v>280</v>
      </c>
      <c r="Q134" s="39" t="s">
        <v>1460</v>
      </c>
      <c r="S134" s="39" t="s">
        <v>1345</v>
      </c>
    </row>
    <row r="135" spans="1:19" ht="13.45" customHeight="1" x14ac:dyDescent="0.4">
      <c r="A135" s="390" t="s">
        <v>27</v>
      </c>
      <c r="B135" s="390" t="s">
        <v>281</v>
      </c>
      <c r="C135" s="391">
        <v>90302020</v>
      </c>
      <c r="D135" s="291" t="s">
        <v>281</v>
      </c>
      <c r="E135" s="291" t="str">
        <f t="shared" si="2"/>
        <v>Bilene</v>
      </c>
      <c r="G135" s="390" t="s">
        <v>282</v>
      </c>
      <c r="H135" s="390" t="s">
        <v>4</v>
      </c>
      <c r="J135" s="407" t="s">
        <v>282</v>
      </c>
      <c r="K135" s="406">
        <v>51202010</v>
      </c>
      <c r="L135" s="392" t="s">
        <v>282</v>
      </c>
      <c r="Q135" s="39" t="s">
        <v>1461</v>
      </c>
      <c r="S135" s="39" t="s">
        <v>1345</v>
      </c>
    </row>
    <row r="136" spans="1:19" ht="13.45" customHeight="1" x14ac:dyDescent="0.4">
      <c r="A136" s="390" t="s">
        <v>27</v>
      </c>
      <c r="B136" s="390" t="s">
        <v>283</v>
      </c>
      <c r="C136" s="391">
        <v>90305010</v>
      </c>
      <c r="D136" s="291" t="s">
        <v>283</v>
      </c>
      <c r="E136" s="291" t="str">
        <f t="shared" si="2"/>
        <v>Bilene</v>
      </c>
      <c r="G136" s="390" t="s">
        <v>222</v>
      </c>
      <c r="H136" s="390" t="s">
        <v>10</v>
      </c>
      <c r="J136" s="407" t="s">
        <v>222</v>
      </c>
      <c r="K136" s="406">
        <v>8090202</v>
      </c>
      <c r="L136" s="392" t="s">
        <v>222</v>
      </c>
      <c r="Q136" s="39" t="s">
        <v>1462</v>
      </c>
      <c r="S136" s="39" t="s">
        <v>1345</v>
      </c>
    </row>
    <row r="137" spans="1:19" ht="13.45" customHeight="1" x14ac:dyDescent="0.4">
      <c r="A137" s="390" t="s">
        <v>27</v>
      </c>
      <c r="B137" s="390" t="s">
        <v>284</v>
      </c>
      <c r="C137" s="391">
        <v>90304020</v>
      </c>
      <c r="D137" s="291" t="s">
        <v>284</v>
      </c>
      <c r="E137" s="291" t="str">
        <f t="shared" si="2"/>
        <v>Bilene</v>
      </c>
      <c r="G137" s="390" t="s">
        <v>41</v>
      </c>
      <c r="H137" s="390" t="s">
        <v>6</v>
      </c>
      <c r="J137" s="407" t="s">
        <v>41</v>
      </c>
      <c r="K137" s="406">
        <v>70202040</v>
      </c>
      <c r="L137" s="392" t="s">
        <v>41</v>
      </c>
      <c r="Q137" s="39" t="s">
        <v>1379</v>
      </c>
      <c r="S137" s="39" t="s">
        <v>1345</v>
      </c>
    </row>
    <row r="138" spans="1:19" ht="13.45" customHeight="1" x14ac:dyDescent="0.4">
      <c r="A138" s="390" t="s">
        <v>27</v>
      </c>
      <c r="B138" s="390" t="s">
        <v>286</v>
      </c>
      <c r="C138" s="391">
        <v>90306030</v>
      </c>
      <c r="D138" s="291" t="s">
        <v>286</v>
      </c>
      <c r="E138" s="291" t="str">
        <f t="shared" si="2"/>
        <v>Bilene</v>
      </c>
      <c r="G138" s="390" t="s">
        <v>44</v>
      </c>
      <c r="H138" s="390" t="s">
        <v>6</v>
      </c>
      <c r="J138" s="407" t="s">
        <v>44</v>
      </c>
      <c r="K138" s="406">
        <v>70302010</v>
      </c>
      <c r="L138" s="392" t="s">
        <v>44</v>
      </c>
      <c r="Q138" s="39" t="s">
        <v>1463</v>
      </c>
      <c r="S138" s="39" t="s">
        <v>1345</v>
      </c>
    </row>
    <row r="139" spans="1:19" ht="13.45" customHeight="1" x14ac:dyDescent="0.4">
      <c r="A139" s="390" t="s">
        <v>27</v>
      </c>
      <c r="B139" s="390" t="s">
        <v>288</v>
      </c>
      <c r="C139" s="391">
        <v>90306060</v>
      </c>
      <c r="D139" s="291" t="s">
        <v>288</v>
      </c>
      <c r="E139" s="291" t="str">
        <f t="shared" si="2"/>
        <v>Bilene</v>
      </c>
      <c r="G139" s="390" t="s">
        <v>248</v>
      </c>
      <c r="H139" s="390" t="s">
        <v>64</v>
      </c>
      <c r="J139" s="407" t="s">
        <v>248</v>
      </c>
      <c r="K139" s="406">
        <v>41004020</v>
      </c>
      <c r="L139" s="392" t="s">
        <v>248</v>
      </c>
      <c r="Q139" s="39" t="s">
        <v>1380</v>
      </c>
      <c r="S139" s="39" t="s">
        <v>1345</v>
      </c>
    </row>
    <row r="140" spans="1:19" ht="13.45" customHeight="1" x14ac:dyDescent="0.4">
      <c r="A140" s="390" t="s">
        <v>27</v>
      </c>
      <c r="B140" s="390" t="s">
        <v>290</v>
      </c>
      <c r="C140" s="391">
        <v>90306010</v>
      </c>
      <c r="D140" s="291" t="s">
        <v>290</v>
      </c>
      <c r="E140" s="291" t="str">
        <f t="shared" si="2"/>
        <v>Bilene</v>
      </c>
      <c r="G140" s="390" t="s">
        <v>269</v>
      </c>
      <c r="H140" s="390" t="s">
        <v>24</v>
      </c>
      <c r="J140" s="407" t="s">
        <v>269</v>
      </c>
      <c r="K140" s="406">
        <v>31201010</v>
      </c>
      <c r="L140" s="392" t="s">
        <v>269</v>
      </c>
      <c r="Q140" s="39" t="s">
        <v>1464</v>
      </c>
      <c r="S140" s="39" t="s">
        <v>1345</v>
      </c>
    </row>
    <row r="141" spans="1:19" ht="13.45" customHeight="1" x14ac:dyDescent="0.4">
      <c r="A141" s="390" t="s">
        <v>27</v>
      </c>
      <c r="B141" s="390" t="s">
        <v>291</v>
      </c>
      <c r="C141" s="391">
        <v>90301140</v>
      </c>
      <c r="D141" s="291" t="s">
        <v>291</v>
      </c>
      <c r="E141" s="291" t="str">
        <f t="shared" si="2"/>
        <v>Bilene</v>
      </c>
      <c r="G141" s="390" t="s">
        <v>292</v>
      </c>
      <c r="H141" s="390" t="s">
        <v>4</v>
      </c>
      <c r="J141" s="407" t="s">
        <v>292</v>
      </c>
      <c r="K141" s="406">
        <v>81302020</v>
      </c>
      <c r="L141" s="392" t="s">
        <v>292</v>
      </c>
      <c r="Q141" s="39" t="s">
        <v>1465</v>
      </c>
      <c r="S141" s="39" t="s">
        <v>1345</v>
      </c>
    </row>
    <row r="142" spans="1:19" ht="13.45" customHeight="1" x14ac:dyDescent="0.4">
      <c r="A142" s="390" t="s">
        <v>55</v>
      </c>
      <c r="B142" s="390" t="s">
        <v>293</v>
      </c>
      <c r="C142" s="391">
        <v>90303020</v>
      </c>
      <c r="D142" s="291" t="s">
        <v>293</v>
      </c>
      <c r="E142" s="291" t="str">
        <f t="shared" si="2"/>
        <v>Chibuto</v>
      </c>
      <c r="G142" s="390" t="s">
        <v>250</v>
      </c>
      <c r="H142" s="390" t="s">
        <v>64</v>
      </c>
      <c r="J142" s="407" t="s">
        <v>250</v>
      </c>
      <c r="K142" s="406">
        <v>41001010</v>
      </c>
      <c r="L142" s="392" t="s">
        <v>250</v>
      </c>
      <c r="Q142" s="39" t="s">
        <v>1466</v>
      </c>
      <c r="S142" s="39" t="s">
        <v>1345</v>
      </c>
    </row>
    <row r="143" spans="1:19" ht="13.45" customHeight="1" x14ac:dyDescent="0.4">
      <c r="A143" s="390" t="s">
        <v>55</v>
      </c>
      <c r="B143" s="390" t="s">
        <v>294</v>
      </c>
      <c r="C143" s="391">
        <v>90306050</v>
      </c>
      <c r="D143" s="291" t="s">
        <v>294</v>
      </c>
      <c r="E143" s="291" t="str">
        <f t="shared" si="2"/>
        <v>Chibuto</v>
      </c>
      <c r="G143" s="390" t="s">
        <v>181</v>
      </c>
      <c r="H143" s="390" t="s">
        <v>134</v>
      </c>
      <c r="J143" s="407" t="s">
        <v>181</v>
      </c>
      <c r="K143" s="406">
        <v>3060301</v>
      </c>
      <c r="L143" s="392" t="s">
        <v>181</v>
      </c>
      <c r="Q143" s="39" t="s">
        <v>1467</v>
      </c>
      <c r="S143" s="39" t="s">
        <v>1346</v>
      </c>
    </row>
    <row r="144" spans="1:19" ht="13.45" customHeight="1" x14ac:dyDescent="0.4">
      <c r="A144" s="390" t="s">
        <v>55</v>
      </c>
      <c r="B144" s="390" t="s">
        <v>295</v>
      </c>
      <c r="C144" s="391">
        <v>90303030</v>
      </c>
      <c r="D144" s="291" t="s">
        <v>295</v>
      </c>
      <c r="E144" s="291" t="str">
        <f t="shared" si="2"/>
        <v>Chibuto</v>
      </c>
      <c r="G144" s="390" t="s">
        <v>47</v>
      </c>
      <c r="H144" s="390" t="s">
        <v>6</v>
      </c>
      <c r="J144" s="407" t="s">
        <v>47</v>
      </c>
      <c r="K144" s="406">
        <v>50402010</v>
      </c>
      <c r="L144" s="392" t="s">
        <v>47</v>
      </c>
      <c r="Q144" s="39" t="s">
        <v>1468</v>
      </c>
      <c r="S144" s="39" t="s">
        <v>1346</v>
      </c>
    </row>
    <row r="145" spans="1:19" ht="13.45" customHeight="1" x14ac:dyDescent="0.4">
      <c r="A145" s="390" t="s">
        <v>55</v>
      </c>
      <c r="B145" s="390" t="s">
        <v>296</v>
      </c>
      <c r="C145" s="391">
        <v>90302030</v>
      </c>
      <c r="D145" s="291" t="s">
        <v>296</v>
      </c>
      <c r="E145" s="291" t="str">
        <f t="shared" si="2"/>
        <v>Chibuto</v>
      </c>
      <c r="G145" s="390" t="s">
        <v>120</v>
      </c>
      <c r="H145" s="390" t="s">
        <v>97</v>
      </c>
      <c r="J145" s="407" t="s">
        <v>120</v>
      </c>
      <c r="K145" s="406">
        <v>40601030</v>
      </c>
      <c r="L145" s="392" t="s">
        <v>120</v>
      </c>
      <c r="Q145" s="39" t="s">
        <v>1469</v>
      </c>
      <c r="S145" s="39" t="s">
        <v>1346</v>
      </c>
    </row>
    <row r="146" spans="1:19" ht="13.45" customHeight="1" x14ac:dyDescent="0.4">
      <c r="A146" s="390" t="s">
        <v>55</v>
      </c>
      <c r="B146" s="390" t="s">
        <v>297</v>
      </c>
      <c r="C146" s="391">
        <v>90306040</v>
      </c>
      <c r="D146" s="291" t="s">
        <v>297</v>
      </c>
      <c r="E146" s="291" t="str">
        <f t="shared" si="2"/>
        <v>Chibuto</v>
      </c>
      <c r="G146" s="390" t="s">
        <v>298</v>
      </c>
      <c r="H146" s="390" t="s">
        <v>4</v>
      </c>
      <c r="J146" s="407" t="s">
        <v>298</v>
      </c>
      <c r="K146" s="406">
        <v>90101990</v>
      </c>
      <c r="L146" s="392" t="s">
        <v>298</v>
      </c>
      <c r="Q146" s="39" t="s">
        <v>1379</v>
      </c>
      <c r="S146" s="39" t="s">
        <v>1346</v>
      </c>
    </row>
    <row r="147" spans="1:19" ht="13.45" customHeight="1" x14ac:dyDescent="0.4">
      <c r="A147" s="390" t="s">
        <v>55</v>
      </c>
      <c r="B147" s="390" t="s">
        <v>299</v>
      </c>
      <c r="C147" s="391">
        <v>90401060</v>
      </c>
      <c r="D147" s="291" t="s">
        <v>299</v>
      </c>
      <c r="E147" s="291" t="str">
        <f t="shared" si="2"/>
        <v>Chibuto</v>
      </c>
      <c r="G147" s="390" t="s">
        <v>50</v>
      </c>
      <c r="H147" s="390" t="s">
        <v>6</v>
      </c>
      <c r="J147" s="407" t="s">
        <v>50</v>
      </c>
      <c r="K147" s="406">
        <v>70501010</v>
      </c>
      <c r="L147" s="392" t="s">
        <v>50</v>
      </c>
      <c r="Q147" s="39" t="s">
        <v>1380</v>
      </c>
      <c r="S147" s="39" t="s">
        <v>1346</v>
      </c>
    </row>
    <row r="148" spans="1:19" ht="13.45" customHeight="1" x14ac:dyDescent="0.4">
      <c r="A148" s="390" t="s">
        <v>55</v>
      </c>
      <c r="B148" s="390" t="s">
        <v>55</v>
      </c>
      <c r="C148" s="391">
        <v>90401040</v>
      </c>
      <c r="D148" s="291" t="s">
        <v>55</v>
      </c>
      <c r="E148" s="291" t="str">
        <f t="shared" si="2"/>
        <v>Chibuto</v>
      </c>
      <c r="G148" s="390" t="s">
        <v>300</v>
      </c>
      <c r="H148" s="390" t="s">
        <v>4</v>
      </c>
      <c r="J148" s="407" t="s">
        <v>300</v>
      </c>
      <c r="K148" s="406">
        <v>51301010</v>
      </c>
      <c r="L148" s="392" t="s">
        <v>300</v>
      </c>
      <c r="Q148" s="39" t="s">
        <v>1470</v>
      </c>
      <c r="S148" s="39" t="s">
        <v>1346</v>
      </c>
    </row>
    <row r="149" spans="1:19" ht="13.45" customHeight="1" x14ac:dyDescent="0.4">
      <c r="A149" s="390" t="s">
        <v>55</v>
      </c>
      <c r="B149" s="390" t="s">
        <v>301</v>
      </c>
      <c r="C149" s="391">
        <v>90403030</v>
      </c>
      <c r="D149" s="291" t="s">
        <v>301</v>
      </c>
      <c r="E149" s="291" t="str">
        <f t="shared" si="2"/>
        <v>Chibuto</v>
      </c>
      <c r="G149" s="390" t="s">
        <v>53</v>
      </c>
      <c r="H149" s="390" t="s">
        <v>6</v>
      </c>
      <c r="J149" s="407" t="s">
        <v>53</v>
      </c>
      <c r="K149" s="406">
        <v>70502010</v>
      </c>
      <c r="L149" s="392" t="s">
        <v>53</v>
      </c>
      <c r="Q149" s="39" t="s">
        <v>1471</v>
      </c>
      <c r="S149" s="39" t="s">
        <v>1472</v>
      </c>
    </row>
    <row r="150" spans="1:19" ht="13.45" customHeight="1" x14ac:dyDescent="0.4">
      <c r="A150" s="390" t="s">
        <v>55</v>
      </c>
      <c r="B150" s="390" t="s">
        <v>302</v>
      </c>
      <c r="C150" s="391">
        <v>90401010</v>
      </c>
      <c r="D150" s="291" t="s">
        <v>302</v>
      </c>
      <c r="E150" s="291" t="str">
        <f t="shared" si="2"/>
        <v>Chibuto</v>
      </c>
      <c r="G150" s="390" t="s">
        <v>224</v>
      </c>
      <c r="H150" s="390" t="s">
        <v>10</v>
      </c>
      <c r="J150" s="407" t="s">
        <v>224</v>
      </c>
      <c r="K150" s="406">
        <v>10060402</v>
      </c>
      <c r="L150" s="392" t="s">
        <v>224</v>
      </c>
      <c r="Q150" s="39" t="s">
        <v>1473</v>
      </c>
      <c r="S150" s="39" t="s">
        <v>1472</v>
      </c>
    </row>
    <row r="151" spans="1:19" ht="13.45" customHeight="1" x14ac:dyDescent="0.4">
      <c r="A151" s="390" t="s">
        <v>55</v>
      </c>
      <c r="B151" s="390" t="s">
        <v>303</v>
      </c>
      <c r="C151" s="391">
        <v>90401020</v>
      </c>
      <c r="D151" s="291" t="s">
        <v>303</v>
      </c>
      <c r="E151" s="291" t="str">
        <f t="shared" si="2"/>
        <v>Chibuto</v>
      </c>
      <c r="G151" s="390" t="s">
        <v>227</v>
      </c>
      <c r="H151" s="390" t="s">
        <v>10</v>
      </c>
      <c r="J151" s="407" t="s">
        <v>227</v>
      </c>
      <c r="K151" s="406">
        <v>10060104</v>
      </c>
      <c r="L151" s="392" t="s">
        <v>227</v>
      </c>
      <c r="Q151" s="39" t="s">
        <v>1474</v>
      </c>
      <c r="S151" s="39" t="s">
        <v>1472</v>
      </c>
    </row>
    <row r="152" spans="1:19" ht="13.45" customHeight="1" x14ac:dyDescent="0.4">
      <c r="A152" s="390" t="s">
        <v>55</v>
      </c>
      <c r="B152" s="390" t="s">
        <v>304</v>
      </c>
      <c r="C152" s="391">
        <v>90401030</v>
      </c>
      <c r="D152" s="291" t="s">
        <v>304</v>
      </c>
      <c r="E152" s="291" t="str">
        <f t="shared" si="2"/>
        <v>Chibuto</v>
      </c>
      <c r="G152" s="390" t="s">
        <v>253</v>
      </c>
      <c r="H152" s="390" t="s">
        <v>64</v>
      </c>
      <c r="J152" s="407" t="s">
        <v>253</v>
      </c>
      <c r="K152" s="406">
        <v>10070403</v>
      </c>
      <c r="L152" s="392" t="s">
        <v>253</v>
      </c>
      <c r="Q152" s="39" t="s">
        <v>1475</v>
      </c>
      <c r="S152" s="39" t="s">
        <v>1472</v>
      </c>
    </row>
    <row r="153" spans="1:19" ht="13.45" customHeight="1" x14ac:dyDescent="0.4">
      <c r="A153" s="390" t="s">
        <v>55</v>
      </c>
      <c r="B153" s="390" t="s">
        <v>305</v>
      </c>
      <c r="C153" s="391">
        <v>90401050</v>
      </c>
      <c r="D153" s="291" t="s">
        <v>305</v>
      </c>
      <c r="E153" s="291" t="str">
        <f t="shared" si="2"/>
        <v>Chibuto</v>
      </c>
      <c r="G153" s="390" t="s">
        <v>146</v>
      </c>
      <c r="H153" s="390" t="s">
        <v>20</v>
      </c>
      <c r="J153" s="407" t="s">
        <v>146</v>
      </c>
      <c r="K153" s="406">
        <v>4080304</v>
      </c>
      <c r="L153" s="392" t="s">
        <v>146</v>
      </c>
      <c r="Q153" s="39" t="s">
        <v>1476</v>
      </c>
      <c r="S153" s="39" t="s">
        <v>1472</v>
      </c>
    </row>
    <row r="154" spans="1:19" ht="13.45" customHeight="1" x14ac:dyDescent="0.4">
      <c r="A154" s="390" t="s">
        <v>55</v>
      </c>
      <c r="B154" s="390" t="s">
        <v>306</v>
      </c>
      <c r="C154" s="391">
        <v>90403010</v>
      </c>
      <c r="D154" s="291" t="s">
        <v>306</v>
      </c>
      <c r="E154" s="291" t="str">
        <f t="shared" si="2"/>
        <v>Chibuto</v>
      </c>
      <c r="G154" s="390" t="s">
        <v>148</v>
      </c>
      <c r="H154" s="390" t="s">
        <v>20</v>
      </c>
      <c r="J154" s="407" t="s">
        <v>148</v>
      </c>
      <c r="K154" s="406">
        <v>9080201</v>
      </c>
      <c r="L154" s="392" t="s">
        <v>148</v>
      </c>
      <c r="Q154" s="39" t="s">
        <v>1477</v>
      </c>
      <c r="S154" s="39" t="s">
        <v>1472</v>
      </c>
    </row>
    <row r="155" spans="1:19" ht="13.45" customHeight="1" x14ac:dyDescent="0.4">
      <c r="A155" s="390" t="s">
        <v>55</v>
      </c>
      <c r="B155" s="390" t="s">
        <v>307</v>
      </c>
      <c r="C155" s="391">
        <v>50502020</v>
      </c>
      <c r="D155" s="291" t="s">
        <v>307</v>
      </c>
      <c r="E155" s="291" t="str">
        <f t="shared" si="2"/>
        <v>Chibuto</v>
      </c>
      <c r="G155" s="390" t="s">
        <v>285</v>
      </c>
      <c r="H155" s="390" t="s">
        <v>14</v>
      </c>
      <c r="J155" s="407" t="s">
        <v>285</v>
      </c>
      <c r="K155" s="406">
        <v>31903020</v>
      </c>
      <c r="L155" s="392" t="s">
        <v>285</v>
      </c>
      <c r="Q155" s="39" t="s">
        <v>1390</v>
      </c>
      <c r="S155" s="39" t="s">
        <v>1472</v>
      </c>
    </row>
    <row r="156" spans="1:19" ht="13.45" customHeight="1" x14ac:dyDescent="0.4">
      <c r="A156" s="390" t="s">
        <v>55</v>
      </c>
      <c r="B156" s="390" t="s">
        <v>308</v>
      </c>
      <c r="C156" s="391">
        <v>50501020</v>
      </c>
      <c r="D156" s="291" t="s">
        <v>308</v>
      </c>
      <c r="E156" s="291" t="str">
        <f t="shared" si="2"/>
        <v>Chibuto</v>
      </c>
      <c r="G156" s="390" t="s">
        <v>287</v>
      </c>
      <c r="H156" s="390" t="s">
        <v>14</v>
      </c>
      <c r="J156" s="407" t="s">
        <v>287</v>
      </c>
      <c r="K156" s="406">
        <v>31901010</v>
      </c>
      <c r="L156" s="392" t="s">
        <v>287</v>
      </c>
      <c r="Q156" s="39" t="s">
        <v>1391</v>
      </c>
      <c r="S156" s="39" t="s">
        <v>1472</v>
      </c>
    </row>
    <row r="157" spans="1:19" ht="13.45" customHeight="1" x14ac:dyDescent="0.4">
      <c r="A157" s="390" t="s">
        <v>55</v>
      </c>
      <c r="B157" s="390" t="s">
        <v>309</v>
      </c>
      <c r="C157" s="391">
        <v>50501010</v>
      </c>
      <c r="D157" s="291" t="s">
        <v>309</v>
      </c>
      <c r="E157" s="291" t="str">
        <f t="shared" si="2"/>
        <v>Chibuto</v>
      </c>
      <c r="G157" s="390" t="s">
        <v>151</v>
      </c>
      <c r="H157" s="390" t="s">
        <v>20</v>
      </c>
      <c r="J157" s="407" t="s">
        <v>151</v>
      </c>
      <c r="K157" s="406">
        <v>8585252</v>
      </c>
      <c r="L157" s="392" t="s">
        <v>151</v>
      </c>
      <c r="Q157" s="39" t="s">
        <v>1392</v>
      </c>
      <c r="S157" s="39" t="s">
        <v>1472</v>
      </c>
    </row>
    <row r="158" spans="1:19" ht="13.45" customHeight="1" x14ac:dyDescent="0.4">
      <c r="A158" s="390" t="s">
        <v>55</v>
      </c>
      <c r="B158" s="390" t="s">
        <v>310</v>
      </c>
      <c r="C158" s="391">
        <v>50502010</v>
      </c>
      <c r="D158" s="291" t="s">
        <v>310</v>
      </c>
      <c r="E158" s="291" t="str">
        <f t="shared" si="2"/>
        <v>Chibuto</v>
      </c>
      <c r="G158" s="390" t="s">
        <v>123</v>
      </c>
      <c r="H158" s="390" t="s">
        <v>97</v>
      </c>
      <c r="J158" s="407" t="s">
        <v>123</v>
      </c>
      <c r="K158" s="406">
        <v>8050101</v>
      </c>
      <c r="L158" s="392" t="s">
        <v>123</v>
      </c>
      <c r="Q158" s="39" t="s">
        <v>1478</v>
      </c>
      <c r="S158" s="39" t="s">
        <v>1472</v>
      </c>
    </row>
    <row r="159" spans="1:19" ht="13.45" customHeight="1" x14ac:dyDescent="0.4">
      <c r="A159" s="390" t="s">
        <v>55</v>
      </c>
      <c r="B159" s="390" t="s">
        <v>311</v>
      </c>
      <c r="C159" s="391">
        <v>50503010</v>
      </c>
      <c r="D159" s="291" t="s">
        <v>311</v>
      </c>
      <c r="E159" s="291" t="str">
        <f t="shared" si="2"/>
        <v>Chibuto</v>
      </c>
      <c r="G159" s="390" t="s">
        <v>2318</v>
      </c>
      <c r="H159" s="390" t="s">
        <v>28</v>
      </c>
      <c r="J159" s="407" t="s">
        <v>90</v>
      </c>
      <c r="K159" s="406">
        <v>40401070</v>
      </c>
      <c r="L159" s="392" t="s">
        <v>90</v>
      </c>
      <c r="Q159" s="39" t="s">
        <v>1379</v>
      </c>
      <c r="S159" s="39" t="s">
        <v>1472</v>
      </c>
    </row>
    <row r="160" spans="1:19" ht="13.45" customHeight="1" x14ac:dyDescent="0.4">
      <c r="A160" s="390" t="s">
        <v>55</v>
      </c>
      <c r="B160" s="390" t="s">
        <v>312</v>
      </c>
      <c r="C160" s="391">
        <v>90501030</v>
      </c>
      <c r="D160" s="291" t="s">
        <v>312</v>
      </c>
      <c r="E160" s="291" t="str">
        <f t="shared" si="2"/>
        <v>Chibuto</v>
      </c>
      <c r="G160" s="390" t="s">
        <v>126</v>
      </c>
      <c r="H160" s="390" t="s">
        <v>97</v>
      </c>
      <c r="J160" s="407" t="s">
        <v>126</v>
      </c>
      <c r="K160" s="406">
        <v>8060105</v>
      </c>
      <c r="L160" s="392" t="s">
        <v>126</v>
      </c>
      <c r="Q160" s="39" t="s">
        <v>1380</v>
      </c>
      <c r="S160" s="39" t="s">
        <v>1472</v>
      </c>
    </row>
    <row r="161" spans="1:19" ht="13.45" customHeight="1" x14ac:dyDescent="0.4">
      <c r="A161" s="390" t="s">
        <v>55</v>
      </c>
      <c r="B161" s="390" t="s">
        <v>313</v>
      </c>
      <c r="C161" s="391">
        <v>90501020</v>
      </c>
      <c r="D161" s="291" t="s">
        <v>313</v>
      </c>
      <c r="E161" s="291" t="str">
        <f t="shared" si="2"/>
        <v>Chibuto</v>
      </c>
      <c r="G161" s="390" t="s">
        <v>289</v>
      </c>
      <c r="H161" s="390" t="s">
        <v>14</v>
      </c>
      <c r="J161" s="407" t="s">
        <v>289</v>
      </c>
      <c r="K161" s="406">
        <v>10080105</v>
      </c>
      <c r="L161" s="392" t="s">
        <v>289</v>
      </c>
      <c r="Q161" s="39" t="s">
        <v>1479</v>
      </c>
      <c r="S161" s="39" t="s">
        <v>1480</v>
      </c>
    </row>
    <row r="162" spans="1:19" ht="13.45" customHeight="1" x14ac:dyDescent="0.4">
      <c r="A162" s="390" t="s">
        <v>58</v>
      </c>
      <c r="B162" s="390" t="s">
        <v>314</v>
      </c>
      <c r="C162" s="391">
        <v>90502020</v>
      </c>
      <c r="D162" s="291" t="s">
        <v>314</v>
      </c>
      <c r="E162" s="291" t="str">
        <f t="shared" si="2"/>
        <v>Chicualacuala</v>
      </c>
      <c r="G162" s="390" t="s">
        <v>90</v>
      </c>
      <c r="H162" s="390" t="s">
        <v>28</v>
      </c>
      <c r="Q162" s="39" t="s">
        <v>1481</v>
      </c>
      <c r="S162" s="39" t="s">
        <v>1480</v>
      </c>
    </row>
    <row r="163" spans="1:19" ht="13.45" customHeight="1" x14ac:dyDescent="0.4">
      <c r="A163" s="390" t="s">
        <v>58</v>
      </c>
      <c r="B163" s="390" t="s">
        <v>315</v>
      </c>
      <c r="C163" s="391">
        <v>90502010</v>
      </c>
      <c r="D163" s="291" t="s">
        <v>315</v>
      </c>
      <c r="E163" s="291" t="str">
        <f t="shared" si="2"/>
        <v>Chicualacuala</v>
      </c>
      <c r="Q163" s="39" t="s">
        <v>274</v>
      </c>
      <c r="S163" s="39" t="s">
        <v>1480</v>
      </c>
    </row>
    <row r="164" spans="1:19" ht="13.45" customHeight="1" x14ac:dyDescent="0.4">
      <c r="A164" s="390" t="s">
        <v>58</v>
      </c>
      <c r="B164" s="390" t="s">
        <v>316</v>
      </c>
      <c r="C164" s="391">
        <v>11702020</v>
      </c>
      <c r="D164" s="291" t="s">
        <v>316</v>
      </c>
      <c r="E164" s="291" t="str">
        <f t="shared" si="2"/>
        <v>Chicualacuala</v>
      </c>
      <c r="Q164" s="39" t="s">
        <v>1379</v>
      </c>
      <c r="S164" s="39" t="s">
        <v>1480</v>
      </c>
    </row>
    <row r="165" spans="1:19" ht="13.45" customHeight="1" x14ac:dyDescent="0.4">
      <c r="A165" s="390" t="s">
        <v>58</v>
      </c>
      <c r="B165" s="390" t="s">
        <v>317</v>
      </c>
      <c r="C165" s="391">
        <v>11701030</v>
      </c>
      <c r="D165" s="291" t="s">
        <v>317</v>
      </c>
      <c r="E165" s="291" t="str">
        <f t="shared" si="2"/>
        <v>Chicualacuala</v>
      </c>
      <c r="Q165" s="39" t="s">
        <v>1380</v>
      </c>
      <c r="S165" s="39" t="s">
        <v>1480</v>
      </c>
    </row>
    <row r="166" spans="1:19" ht="13.45" customHeight="1" x14ac:dyDescent="0.4">
      <c r="A166" s="390" t="s">
        <v>58</v>
      </c>
      <c r="B166" s="390" t="s">
        <v>318</v>
      </c>
      <c r="C166" s="391">
        <v>11703030</v>
      </c>
      <c r="D166" s="291" t="s">
        <v>318</v>
      </c>
      <c r="E166" s="291" t="str">
        <f t="shared" si="2"/>
        <v>Chicualacuala</v>
      </c>
      <c r="G166" s="390" t="s">
        <v>4</v>
      </c>
      <c r="H166" s="390" t="s">
        <v>1938</v>
      </c>
      <c r="Q166" s="39" t="s">
        <v>1482</v>
      </c>
      <c r="S166" s="39" t="s">
        <v>1483</v>
      </c>
    </row>
    <row r="167" spans="1:19" ht="13.45" customHeight="1" x14ac:dyDescent="0.4">
      <c r="A167" s="390" t="s">
        <v>58</v>
      </c>
      <c r="B167" s="390" t="s">
        <v>319</v>
      </c>
      <c r="C167" s="391">
        <v>10402020</v>
      </c>
      <c r="D167" s="291" t="s">
        <v>319</v>
      </c>
      <c r="E167" s="291" t="str">
        <f t="shared" si="2"/>
        <v>Chicualacuala</v>
      </c>
      <c r="G167" s="390" t="s">
        <v>6</v>
      </c>
      <c r="H167" s="390" t="s">
        <v>1938</v>
      </c>
      <c r="Q167" s="39" t="s">
        <v>1484</v>
      </c>
      <c r="S167" s="39" t="s">
        <v>1483</v>
      </c>
    </row>
    <row r="168" spans="1:19" ht="13.45" customHeight="1" x14ac:dyDescent="0.4">
      <c r="A168" s="390" t="s">
        <v>58</v>
      </c>
      <c r="B168" s="390" t="s">
        <v>320</v>
      </c>
      <c r="C168" s="391">
        <v>10402010</v>
      </c>
      <c r="D168" s="291" t="s">
        <v>320</v>
      </c>
      <c r="E168" s="291" t="str">
        <f t="shared" si="2"/>
        <v>Chicualacuala</v>
      </c>
      <c r="G168" s="390" t="s">
        <v>10</v>
      </c>
      <c r="H168" s="390" t="s">
        <v>1938</v>
      </c>
      <c r="Q168" s="39" t="s">
        <v>1485</v>
      </c>
      <c r="S168" s="39" t="s">
        <v>1483</v>
      </c>
    </row>
    <row r="169" spans="1:19" ht="13.45" customHeight="1" x14ac:dyDescent="0.4">
      <c r="A169" s="390" t="s">
        <v>58</v>
      </c>
      <c r="B169" s="390" t="s">
        <v>321</v>
      </c>
      <c r="C169" s="391">
        <v>10402030</v>
      </c>
      <c r="D169" s="291" t="s">
        <v>321</v>
      </c>
      <c r="E169" s="291" t="str">
        <f t="shared" si="2"/>
        <v>Chicualacuala</v>
      </c>
      <c r="G169" s="390" t="s">
        <v>14</v>
      </c>
      <c r="H169" s="390" t="s">
        <v>1939</v>
      </c>
      <c r="Q169" s="39" t="s">
        <v>1486</v>
      </c>
      <c r="S169" s="39" t="s">
        <v>1483</v>
      </c>
    </row>
    <row r="170" spans="1:19" ht="13.45" customHeight="1" x14ac:dyDescent="0.4">
      <c r="A170" s="390" t="s">
        <v>62</v>
      </c>
      <c r="B170" s="390" t="s">
        <v>62</v>
      </c>
      <c r="C170" s="391">
        <v>10401010</v>
      </c>
      <c r="D170" s="291" t="s">
        <v>62</v>
      </c>
      <c r="E170" s="291" t="str">
        <f t="shared" si="2"/>
        <v>Chigubo</v>
      </c>
      <c r="G170" s="390" t="s">
        <v>20</v>
      </c>
      <c r="H170" s="390" t="s">
        <v>1939</v>
      </c>
      <c r="Q170" s="39" t="s">
        <v>1487</v>
      </c>
      <c r="S170" s="39" t="s">
        <v>1483</v>
      </c>
    </row>
    <row r="171" spans="1:19" ht="13.45" customHeight="1" x14ac:dyDescent="0.4">
      <c r="A171" s="390" t="s">
        <v>62</v>
      </c>
      <c r="B171" s="390" t="s">
        <v>322</v>
      </c>
      <c r="C171" s="391">
        <v>40303020</v>
      </c>
      <c r="D171" s="291" t="s">
        <v>322</v>
      </c>
      <c r="E171" s="291" t="str">
        <f t="shared" si="2"/>
        <v>Chigubo</v>
      </c>
      <c r="G171" s="390" t="s">
        <v>24</v>
      </c>
      <c r="H171" s="390" t="s">
        <v>1939</v>
      </c>
      <c r="Q171" s="39" t="s">
        <v>1488</v>
      </c>
      <c r="S171" s="39" t="s">
        <v>1483</v>
      </c>
    </row>
    <row r="172" spans="1:19" ht="13.45" customHeight="1" x14ac:dyDescent="0.4">
      <c r="A172" s="390" t="s">
        <v>62</v>
      </c>
      <c r="B172" s="390" t="s">
        <v>323</v>
      </c>
      <c r="C172" s="391">
        <v>40301010</v>
      </c>
      <c r="D172" s="291" t="s">
        <v>323</v>
      </c>
      <c r="E172" s="291" t="str">
        <f t="shared" si="2"/>
        <v>Chigubo</v>
      </c>
      <c r="G172" s="390" t="s">
        <v>28</v>
      </c>
      <c r="H172" s="390" t="s">
        <v>1940</v>
      </c>
      <c r="Q172" s="39" t="s">
        <v>1489</v>
      </c>
      <c r="S172" s="39" t="s">
        <v>1483</v>
      </c>
    </row>
    <row r="173" spans="1:19" ht="13.45" customHeight="1" x14ac:dyDescent="0.4">
      <c r="A173" s="390" t="s">
        <v>62</v>
      </c>
      <c r="B173" s="390" t="s">
        <v>324</v>
      </c>
      <c r="C173" s="391">
        <v>40303030</v>
      </c>
      <c r="D173" s="291" t="s">
        <v>324</v>
      </c>
      <c r="E173" s="291" t="str">
        <f t="shared" si="2"/>
        <v>Chigubo</v>
      </c>
      <c r="G173" s="390" t="s">
        <v>31</v>
      </c>
      <c r="H173" s="390" t="s">
        <v>1940</v>
      </c>
      <c r="Q173" s="39" t="s">
        <v>1490</v>
      </c>
      <c r="S173" s="39" t="s">
        <v>1483</v>
      </c>
    </row>
    <row r="174" spans="1:19" ht="13.45" customHeight="1" x14ac:dyDescent="0.4">
      <c r="A174" s="390" t="s">
        <v>67</v>
      </c>
      <c r="B174" s="390" t="s">
        <v>325</v>
      </c>
      <c r="C174" s="391">
        <v>40301020</v>
      </c>
      <c r="D174" s="291" t="s">
        <v>325</v>
      </c>
      <c r="E174" s="291" t="str">
        <f t="shared" si="2"/>
        <v>Chókwè</v>
      </c>
      <c r="G174" s="390" t="s">
        <v>64</v>
      </c>
      <c r="H174" s="390" t="s">
        <v>1942</v>
      </c>
      <c r="Q174" s="39" t="s">
        <v>1491</v>
      </c>
      <c r="S174" s="39" t="s">
        <v>1483</v>
      </c>
    </row>
    <row r="175" spans="1:19" ht="13.45" customHeight="1" x14ac:dyDescent="0.4">
      <c r="A175" s="390" t="s">
        <v>67</v>
      </c>
      <c r="B175" s="390" t="s">
        <v>326</v>
      </c>
      <c r="C175" s="391">
        <v>40303010</v>
      </c>
      <c r="D175" s="291" t="s">
        <v>326</v>
      </c>
      <c r="E175" s="291" t="str">
        <f t="shared" si="2"/>
        <v>Chókwè</v>
      </c>
      <c r="G175" s="390" t="s">
        <v>95</v>
      </c>
      <c r="H175" s="390" t="s">
        <v>1941</v>
      </c>
      <c r="Q175" s="39" t="s">
        <v>1492</v>
      </c>
      <c r="S175" s="39" t="s">
        <v>1483</v>
      </c>
    </row>
    <row r="176" spans="1:19" ht="13.45" customHeight="1" x14ac:dyDescent="0.4">
      <c r="A176" s="390" t="s">
        <v>67</v>
      </c>
      <c r="B176" s="390" t="s">
        <v>327</v>
      </c>
      <c r="C176" s="391">
        <v>40303040</v>
      </c>
      <c r="D176" s="291" t="s">
        <v>327</v>
      </c>
      <c r="E176" s="291" t="str">
        <f t="shared" si="2"/>
        <v>Chókwè</v>
      </c>
      <c r="G176" s="390" t="s">
        <v>97</v>
      </c>
      <c r="H176" s="390" t="s">
        <v>1940</v>
      </c>
      <c r="Q176" s="39" t="s">
        <v>1493</v>
      </c>
      <c r="S176" s="39" t="s">
        <v>1483</v>
      </c>
    </row>
    <row r="177" spans="1:19" ht="13.45" customHeight="1" x14ac:dyDescent="0.4">
      <c r="A177" s="390" t="s">
        <v>67</v>
      </c>
      <c r="B177" s="390" t="s">
        <v>328</v>
      </c>
      <c r="C177" s="391">
        <v>40301030</v>
      </c>
      <c r="D177" s="291" t="s">
        <v>328</v>
      </c>
      <c r="E177" s="291" t="str">
        <f t="shared" si="2"/>
        <v>Chókwè</v>
      </c>
      <c r="G177" s="390" t="s">
        <v>134</v>
      </c>
      <c r="H177" s="390" t="s">
        <v>1940</v>
      </c>
      <c r="Q177" s="39" t="s">
        <v>1494</v>
      </c>
      <c r="S177" s="39" t="s">
        <v>1483</v>
      </c>
    </row>
    <row r="178" spans="1:19" ht="13.45" customHeight="1" x14ac:dyDescent="0.4">
      <c r="A178" s="390" t="s">
        <v>67</v>
      </c>
      <c r="B178" s="390" t="s">
        <v>329</v>
      </c>
      <c r="C178" s="391">
        <v>40303050</v>
      </c>
      <c r="D178" s="291" t="s">
        <v>329</v>
      </c>
      <c r="E178" s="291" t="str">
        <f t="shared" si="2"/>
        <v>Chókwè</v>
      </c>
      <c r="Q178" s="39" t="s">
        <v>1495</v>
      </c>
      <c r="S178" s="39" t="s">
        <v>1483</v>
      </c>
    </row>
    <row r="179" spans="1:19" ht="13.45" customHeight="1" x14ac:dyDescent="0.4">
      <c r="A179" s="390" t="s">
        <v>67</v>
      </c>
      <c r="B179" s="390" t="s">
        <v>67</v>
      </c>
      <c r="C179" s="391">
        <v>40301040</v>
      </c>
      <c r="D179" s="291" t="s">
        <v>67</v>
      </c>
      <c r="E179" s="291" t="str">
        <f t="shared" si="2"/>
        <v>Chókwè</v>
      </c>
      <c r="Q179" s="39" t="s">
        <v>1496</v>
      </c>
      <c r="S179" s="39" t="s">
        <v>1483</v>
      </c>
    </row>
    <row r="180" spans="1:19" ht="13.45" customHeight="1" x14ac:dyDescent="0.4">
      <c r="A180" s="390" t="s">
        <v>67</v>
      </c>
      <c r="B180" s="390" t="s">
        <v>330</v>
      </c>
      <c r="C180" s="391">
        <v>20401010</v>
      </c>
      <c r="D180" s="291" t="s">
        <v>330</v>
      </c>
      <c r="E180" s="291" t="str">
        <f t="shared" si="2"/>
        <v>Chókwè</v>
      </c>
      <c r="Q180" s="39" t="s">
        <v>1497</v>
      </c>
      <c r="S180" s="39" t="s">
        <v>1483</v>
      </c>
    </row>
    <row r="181" spans="1:19" ht="13.45" customHeight="1" x14ac:dyDescent="0.4">
      <c r="A181" s="390" t="s">
        <v>67</v>
      </c>
      <c r="B181" s="390" t="s">
        <v>331</v>
      </c>
      <c r="C181" s="391">
        <v>20402030</v>
      </c>
      <c r="D181" s="291" t="s">
        <v>331</v>
      </c>
      <c r="E181" s="291" t="str">
        <f t="shared" si="2"/>
        <v>Chókwè</v>
      </c>
      <c r="Q181" s="39" t="s">
        <v>1498</v>
      </c>
      <c r="S181" s="39" t="s">
        <v>1483</v>
      </c>
    </row>
    <row r="182" spans="1:19" ht="13.45" customHeight="1" x14ac:dyDescent="0.4">
      <c r="A182" s="390" t="s">
        <v>67</v>
      </c>
      <c r="B182" s="390" t="s">
        <v>332</v>
      </c>
      <c r="C182" s="391">
        <v>20401020</v>
      </c>
      <c r="D182" s="291" t="s">
        <v>332</v>
      </c>
      <c r="E182" s="291" t="str">
        <f t="shared" si="2"/>
        <v>Chókwè</v>
      </c>
      <c r="Q182" s="39" t="s">
        <v>1379</v>
      </c>
      <c r="S182" s="39" t="s">
        <v>1483</v>
      </c>
    </row>
    <row r="183" spans="1:19" ht="13.45" customHeight="1" x14ac:dyDescent="0.4">
      <c r="A183" s="390" t="s">
        <v>67</v>
      </c>
      <c r="B183" s="390" t="s">
        <v>333</v>
      </c>
      <c r="C183" s="391">
        <v>20403020</v>
      </c>
      <c r="D183" s="291" t="s">
        <v>333</v>
      </c>
      <c r="E183" s="291" t="str">
        <f t="shared" si="2"/>
        <v>Chókwè</v>
      </c>
      <c r="Q183" s="39" t="s">
        <v>1499</v>
      </c>
      <c r="S183" s="39" t="s">
        <v>1483</v>
      </c>
    </row>
    <row r="184" spans="1:19" ht="13.45" customHeight="1" x14ac:dyDescent="0.4">
      <c r="A184" s="390" t="s">
        <v>70</v>
      </c>
      <c r="B184" s="390" t="s">
        <v>334</v>
      </c>
      <c r="C184" s="391">
        <v>20403010</v>
      </c>
      <c r="D184" s="291" t="s">
        <v>334</v>
      </c>
      <c r="E184" s="291" t="str">
        <f t="shared" si="2"/>
        <v>Chongoene</v>
      </c>
      <c r="Q184" s="39" t="s">
        <v>1380</v>
      </c>
      <c r="S184" s="39" t="s">
        <v>1483</v>
      </c>
    </row>
    <row r="185" spans="1:19" ht="13.45" customHeight="1" x14ac:dyDescent="0.4">
      <c r="A185" s="390" t="s">
        <v>70</v>
      </c>
      <c r="B185" s="390" t="s">
        <v>335</v>
      </c>
      <c r="C185" s="391">
        <v>20402010</v>
      </c>
      <c r="D185" s="291" t="s">
        <v>335</v>
      </c>
      <c r="E185" s="291" t="str">
        <f t="shared" si="2"/>
        <v>Chongoene</v>
      </c>
      <c r="Q185" s="39" t="s">
        <v>1500</v>
      </c>
      <c r="S185" s="39" t="s">
        <v>1483</v>
      </c>
    </row>
    <row r="186" spans="1:19" ht="13.45" customHeight="1" x14ac:dyDescent="0.4">
      <c r="A186" s="390" t="s">
        <v>70</v>
      </c>
      <c r="B186" s="390" t="s">
        <v>336</v>
      </c>
      <c r="C186" s="391">
        <v>20401030</v>
      </c>
      <c r="D186" s="291" t="s">
        <v>336</v>
      </c>
      <c r="E186" s="291" t="str">
        <f t="shared" si="2"/>
        <v>Chongoene</v>
      </c>
      <c r="Q186" s="39" t="s">
        <v>1501</v>
      </c>
      <c r="S186" s="39" t="s">
        <v>1483</v>
      </c>
    </row>
    <row r="187" spans="1:19" ht="13.45" customHeight="1" x14ac:dyDescent="0.4">
      <c r="A187" s="390" t="s">
        <v>70</v>
      </c>
      <c r="B187" s="390" t="s">
        <v>337</v>
      </c>
      <c r="C187" s="391">
        <v>20405010</v>
      </c>
      <c r="D187" s="291" t="s">
        <v>337</v>
      </c>
      <c r="E187" s="291" t="str">
        <f t="shared" si="2"/>
        <v>Chongoene</v>
      </c>
      <c r="Q187" s="39" t="s">
        <v>1502</v>
      </c>
      <c r="S187" s="39" t="s">
        <v>1483</v>
      </c>
    </row>
    <row r="188" spans="1:19" ht="13.45" customHeight="1" x14ac:dyDescent="0.4">
      <c r="A188" s="390" t="s">
        <v>70</v>
      </c>
      <c r="B188" s="390" t="s">
        <v>338</v>
      </c>
      <c r="C188" s="391">
        <v>20406010</v>
      </c>
      <c r="D188" s="291" t="s">
        <v>338</v>
      </c>
      <c r="E188" s="291" t="str">
        <f t="shared" si="2"/>
        <v>Chongoene</v>
      </c>
      <c r="Q188" s="39" t="s">
        <v>1503</v>
      </c>
      <c r="S188" s="39" t="s">
        <v>1483</v>
      </c>
    </row>
    <row r="189" spans="1:19" ht="13.45" customHeight="1" x14ac:dyDescent="0.4">
      <c r="A189" s="390" t="s">
        <v>70</v>
      </c>
      <c r="B189" s="390" t="s">
        <v>339</v>
      </c>
      <c r="C189" s="391">
        <v>20402040</v>
      </c>
      <c r="D189" s="291" t="s">
        <v>339</v>
      </c>
      <c r="E189" s="291" t="str">
        <f t="shared" si="2"/>
        <v>Chongoene</v>
      </c>
      <c r="Q189" s="39" t="s">
        <v>1504</v>
      </c>
      <c r="S189" s="39" t="s">
        <v>1505</v>
      </c>
    </row>
    <row r="190" spans="1:19" ht="13.45" customHeight="1" x14ac:dyDescent="0.4">
      <c r="A190" s="390" t="s">
        <v>70</v>
      </c>
      <c r="B190" s="390" t="s">
        <v>70</v>
      </c>
      <c r="C190" s="391">
        <v>50602020</v>
      </c>
      <c r="D190" s="291" t="s">
        <v>70</v>
      </c>
      <c r="E190" s="291" t="str">
        <f t="shared" si="2"/>
        <v>Chongoene</v>
      </c>
      <c r="Q190" s="39" t="s">
        <v>1379</v>
      </c>
      <c r="S190" s="39" t="s">
        <v>1505</v>
      </c>
    </row>
    <row r="191" spans="1:19" ht="13.45" customHeight="1" x14ac:dyDescent="0.4">
      <c r="A191" s="390" t="s">
        <v>70</v>
      </c>
      <c r="B191" s="390" t="s">
        <v>340</v>
      </c>
      <c r="C191" s="391">
        <v>50601020</v>
      </c>
      <c r="D191" s="291" t="s">
        <v>340</v>
      </c>
      <c r="E191" s="291" t="str">
        <f t="shared" si="2"/>
        <v>Chongoene</v>
      </c>
      <c r="Q191" s="39" t="s">
        <v>1380</v>
      </c>
      <c r="S191" s="39" t="s">
        <v>1505</v>
      </c>
    </row>
    <row r="192" spans="1:19" ht="13.45" customHeight="1" x14ac:dyDescent="0.4">
      <c r="A192" s="390" t="s">
        <v>70</v>
      </c>
      <c r="B192" s="390" t="s">
        <v>341</v>
      </c>
      <c r="C192" s="391">
        <v>50601010</v>
      </c>
      <c r="D192" s="291" t="s">
        <v>341</v>
      </c>
      <c r="E192" s="291" t="str">
        <f t="shared" si="2"/>
        <v>Chongoene</v>
      </c>
      <c r="Q192" s="39" t="s">
        <v>1506</v>
      </c>
      <c r="S192" s="39" t="s">
        <v>1505</v>
      </c>
    </row>
    <row r="193" spans="1:19" ht="13.45" customHeight="1" x14ac:dyDescent="0.4">
      <c r="A193" s="390" t="s">
        <v>70</v>
      </c>
      <c r="B193" s="390" t="s">
        <v>342</v>
      </c>
      <c r="C193" s="391">
        <v>50602030</v>
      </c>
      <c r="D193" s="291" t="s">
        <v>342</v>
      </c>
      <c r="E193" s="291" t="str">
        <f t="shared" si="2"/>
        <v>Chongoene</v>
      </c>
      <c r="Q193" s="39" t="s">
        <v>1507</v>
      </c>
      <c r="S193" s="39" t="s">
        <v>1505</v>
      </c>
    </row>
    <row r="194" spans="1:19" ht="13.45" customHeight="1" x14ac:dyDescent="0.4">
      <c r="A194" s="390" t="s">
        <v>70</v>
      </c>
      <c r="B194" s="390" t="s">
        <v>343</v>
      </c>
      <c r="C194" s="391">
        <v>50602010</v>
      </c>
      <c r="D194" s="291" t="s">
        <v>343</v>
      </c>
      <c r="E194" s="291" t="str">
        <f t="shared" si="2"/>
        <v>Chongoene</v>
      </c>
      <c r="Q194" s="39" t="s">
        <v>1508</v>
      </c>
      <c r="S194" s="39" t="s">
        <v>1505</v>
      </c>
    </row>
    <row r="195" spans="1:19" ht="13.45" customHeight="1" x14ac:dyDescent="0.4">
      <c r="A195" s="390" t="s">
        <v>72</v>
      </c>
      <c r="B195" s="390" t="s">
        <v>344</v>
      </c>
      <c r="C195" s="391">
        <v>50601030</v>
      </c>
      <c r="D195" s="291" t="s">
        <v>344</v>
      </c>
      <c r="E195" s="291" t="str">
        <f t="shared" ref="E195:E258" si="3">A195</f>
        <v>Guijá</v>
      </c>
      <c r="Q195" s="39" t="s">
        <v>1509</v>
      </c>
      <c r="S195" s="39" t="s">
        <v>1510</v>
      </c>
    </row>
    <row r="196" spans="1:19" ht="13.45" customHeight="1" x14ac:dyDescent="0.4">
      <c r="A196" s="390" t="s">
        <v>72</v>
      </c>
      <c r="B196" s="390" t="s">
        <v>345</v>
      </c>
      <c r="C196" s="391">
        <v>50601040</v>
      </c>
      <c r="D196" s="291" t="s">
        <v>345</v>
      </c>
      <c r="E196" s="291" t="str">
        <f t="shared" si="3"/>
        <v>Guijá</v>
      </c>
      <c r="Q196" s="39" t="s">
        <v>1511</v>
      </c>
      <c r="S196" s="39" t="s">
        <v>1510</v>
      </c>
    </row>
    <row r="197" spans="1:19" ht="13.45" customHeight="1" x14ac:dyDescent="0.4">
      <c r="A197" s="390" t="s">
        <v>72</v>
      </c>
      <c r="B197" s="390" t="s">
        <v>346</v>
      </c>
      <c r="C197" s="391">
        <v>50602040</v>
      </c>
      <c r="D197" s="291" t="s">
        <v>346</v>
      </c>
      <c r="E197" s="291" t="str">
        <f t="shared" si="3"/>
        <v>Guijá</v>
      </c>
      <c r="Q197" s="39" t="s">
        <v>1512</v>
      </c>
      <c r="S197" s="39" t="s">
        <v>1510</v>
      </c>
    </row>
    <row r="198" spans="1:19" ht="13.45" customHeight="1" x14ac:dyDescent="0.4">
      <c r="A198" s="390" t="s">
        <v>72</v>
      </c>
      <c r="B198" s="390" t="s">
        <v>347</v>
      </c>
      <c r="C198" s="391">
        <v>90604020</v>
      </c>
      <c r="D198" s="291" t="s">
        <v>347</v>
      </c>
      <c r="E198" s="291" t="str">
        <f t="shared" si="3"/>
        <v>Guijá</v>
      </c>
      <c r="Q198" s="39" t="s">
        <v>1513</v>
      </c>
      <c r="S198" s="39" t="s">
        <v>1510</v>
      </c>
    </row>
    <row r="199" spans="1:19" ht="13.45" customHeight="1" x14ac:dyDescent="0.4">
      <c r="A199" s="390" t="s">
        <v>72</v>
      </c>
      <c r="B199" s="390" t="s">
        <v>348</v>
      </c>
      <c r="C199" s="391">
        <v>90601000</v>
      </c>
      <c r="D199" s="291" t="s">
        <v>348</v>
      </c>
      <c r="E199" s="291" t="str">
        <f t="shared" si="3"/>
        <v>Guijá</v>
      </c>
      <c r="Q199" s="39" t="s">
        <v>1514</v>
      </c>
      <c r="S199" s="39" t="s">
        <v>1510</v>
      </c>
    </row>
    <row r="200" spans="1:19" ht="13.45" customHeight="1" x14ac:dyDescent="0.4">
      <c r="A200" s="390" t="s">
        <v>72</v>
      </c>
      <c r="B200" s="390" t="s">
        <v>349</v>
      </c>
      <c r="C200" s="391">
        <v>90603010</v>
      </c>
      <c r="D200" s="291" t="s">
        <v>349</v>
      </c>
      <c r="E200" s="291" t="str">
        <f t="shared" si="3"/>
        <v>Guijá</v>
      </c>
      <c r="Q200" s="39" t="s">
        <v>1515</v>
      </c>
      <c r="S200" s="39" t="s">
        <v>1510</v>
      </c>
    </row>
    <row r="201" spans="1:19" ht="13.45" customHeight="1" x14ac:dyDescent="0.4">
      <c r="A201" s="390" t="s">
        <v>72</v>
      </c>
      <c r="B201" s="390" t="s">
        <v>350</v>
      </c>
      <c r="C201" s="391">
        <v>90602030</v>
      </c>
      <c r="D201" s="291" t="s">
        <v>350</v>
      </c>
      <c r="E201" s="291" t="str">
        <f t="shared" si="3"/>
        <v>Guijá</v>
      </c>
      <c r="Q201" s="39" t="s">
        <v>1516</v>
      </c>
      <c r="S201" s="39" t="s">
        <v>1510</v>
      </c>
    </row>
    <row r="202" spans="1:19" ht="13.45" customHeight="1" x14ac:dyDescent="0.4">
      <c r="A202" s="390" t="s">
        <v>72</v>
      </c>
      <c r="B202" s="390" t="s">
        <v>351</v>
      </c>
      <c r="C202" s="391">
        <v>90604010</v>
      </c>
      <c r="D202" s="291" t="s">
        <v>351</v>
      </c>
      <c r="E202" s="291" t="str">
        <f t="shared" si="3"/>
        <v>Guijá</v>
      </c>
      <c r="Q202" s="39" t="s">
        <v>1517</v>
      </c>
      <c r="S202" s="39" t="s">
        <v>1510</v>
      </c>
    </row>
    <row r="203" spans="1:19" ht="13.45" customHeight="1" x14ac:dyDescent="0.4">
      <c r="A203" s="390" t="s">
        <v>75</v>
      </c>
      <c r="B203" s="390" t="s">
        <v>352</v>
      </c>
      <c r="C203" s="391">
        <v>90603030</v>
      </c>
      <c r="D203" s="291" t="s">
        <v>352</v>
      </c>
      <c r="E203" s="291" t="str">
        <f t="shared" si="3"/>
        <v>Limpopo</v>
      </c>
      <c r="Q203" s="39" t="s">
        <v>1518</v>
      </c>
      <c r="S203" s="39" t="s">
        <v>1510</v>
      </c>
    </row>
    <row r="204" spans="1:19" ht="13.45" customHeight="1" x14ac:dyDescent="0.4">
      <c r="A204" s="390" t="s">
        <v>75</v>
      </c>
      <c r="B204" s="390" t="s">
        <v>353</v>
      </c>
      <c r="C204" s="391">
        <v>90603020</v>
      </c>
      <c r="D204" s="291" t="s">
        <v>353</v>
      </c>
      <c r="E204" s="291" t="str">
        <f t="shared" si="3"/>
        <v>Limpopo</v>
      </c>
      <c r="Q204" s="39" t="s">
        <v>1519</v>
      </c>
      <c r="S204" s="39" t="s">
        <v>1510</v>
      </c>
    </row>
    <row r="205" spans="1:19" ht="13.45" customHeight="1" x14ac:dyDescent="0.4">
      <c r="A205" s="390" t="s">
        <v>75</v>
      </c>
      <c r="B205" s="390" t="s">
        <v>354</v>
      </c>
      <c r="C205" s="391">
        <v>90604030</v>
      </c>
      <c r="D205" s="291" t="s">
        <v>354</v>
      </c>
      <c r="E205" s="291" t="str">
        <f t="shared" si="3"/>
        <v>Limpopo</v>
      </c>
      <c r="Q205" s="39" t="s">
        <v>1520</v>
      </c>
      <c r="S205" s="39" t="s">
        <v>1510</v>
      </c>
    </row>
    <row r="206" spans="1:19" ht="13.45" customHeight="1" x14ac:dyDescent="0.4">
      <c r="A206" s="390" t="s">
        <v>75</v>
      </c>
      <c r="B206" s="390" t="s">
        <v>355</v>
      </c>
      <c r="C206" s="391">
        <v>90602010</v>
      </c>
      <c r="D206" s="291" t="s">
        <v>355</v>
      </c>
      <c r="E206" s="291" t="str">
        <f t="shared" si="3"/>
        <v>Limpopo</v>
      </c>
      <c r="Q206" s="39" t="s">
        <v>1521</v>
      </c>
      <c r="S206" s="39" t="s">
        <v>1510</v>
      </c>
    </row>
    <row r="207" spans="1:19" ht="13.45" customHeight="1" x14ac:dyDescent="0.4">
      <c r="A207" s="390" t="s">
        <v>75</v>
      </c>
      <c r="B207" s="390" t="s">
        <v>356</v>
      </c>
      <c r="C207" s="391">
        <v>90602020</v>
      </c>
      <c r="D207" s="291" t="s">
        <v>356</v>
      </c>
      <c r="E207" s="291" t="str">
        <f t="shared" si="3"/>
        <v>Limpopo</v>
      </c>
      <c r="Q207" s="39" t="s">
        <v>1522</v>
      </c>
      <c r="S207" s="39" t="s">
        <v>1510</v>
      </c>
    </row>
    <row r="208" spans="1:19" ht="13.45" customHeight="1" x14ac:dyDescent="0.4">
      <c r="A208" s="390" t="s">
        <v>75</v>
      </c>
      <c r="B208" s="390" t="s">
        <v>357</v>
      </c>
      <c r="C208" s="391">
        <v>91301020</v>
      </c>
      <c r="D208" s="291" t="s">
        <v>357</v>
      </c>
      <c r="E208" s="291" t="str">
        <f t="shared" si="3"/>
        <v>Limpopo</v>
      </c>
      <c r="Q208" s="39" t="s">
        <v>1523</v>
      </c>
      <c r="S208" s="39" t="s">
        <v>1510</v>
      </c>
    </row>
    <row r="209" spans="1:19" ht="13.45" customHeight="1" x14ac:dyDescent="0.4">
      <c r="A209" s="390" t="s">
        <v>75</v>
      </c>
      <c r="B209" s="390" t="s">
        <v>358</v>
      </c>
      <c r="C209" s="391">
        <v>91302020</v>
      </c>
      <c r="D209" s="291" t="s">
        <v>358</v>
      </c>
      <c r="E209" s="291" t="str">
        <f t="shared" si="3"/>
        <v>Limpopo</v>
      </c>
      <c r="Q209" s="39" t="s">
        <v>1524</v>
      </c>
      <c r="S209" s="39" t="s">
        <v>1510</v>
      </c>
    </row>
    <row r="210" spans="1:19" ht="13.45" customHeight="1" x14ac:dyDescent="0.4">
      <c r="A210" s="390" t="s">
        <v>75</v>
      </c>
      <c r="B210" s="390" t="s">
        <v>359</v>
      </c>
      <c r="C210" s="391">
        <v>91303020</v>
      </c>
      <c r="D210" s="291" t="s">
        <v>359</v>
      </c>
      <c r="E210" s="291" t="str">
        <f t="shared" si="3"/>
        <v>Limpopo</v>
      </c>
      <c r="Q210" s="39" t="s">
        <v>1525</v>
      </c>
      <c r="S210" s="39" t="s">
        <v>1510</v>
      </c>
    </row>
    <row r="211" spans="1:19" ht="13.45" customHeight="1" x14ac:dyDescent="0.4">
      <c r="A211" s="390" t="s">
        <v>75</v>
      </c>
      <c r="B211" s="390" t="s">
        <v>360</v>
      </c>
      <c r="C211" s="391">
        <v>91301030</v>
      </c>
      <c r="D211" s="291" t="s">
        <v>360</v>
      </c>
      <c r="E211" s="291" t="str">
        <f t="shared" si="3"/>
        <v>Limpopo</v>
      </c>
      <c r="Q211" s="39" t="s">
        <v>1526</v>
      </c>
      <c r="S211" s="39" t="s">
        <v>1510</v>
      </c>
    </row>
    <row r="212" spans="1:19" ht="13.45" customHeight="1" x14ac:dyDescent="0.4">
      <c r="A212" s="390" t="s">
        <v>75</v>
      </c>
      <c r="B212" s="390" t="s">
        <v>361</v>
      </c>
      <c r="C212" s="391">
        <v>91302030</v>
      </c>
      <c r="D212" s="291" t="s">
        <v>361</v>
      </c>
      <c r="E212" s="291" t="str">
        <f t="shared" si="3"/>
        <v>Limpopo</v>
      </c>
      <c r="Q212" s="39" t="s">
        <v>1527</v>
      </c>
      <c r="S212" s="39" t="s">
        <v>1510</v>
      </c>
    </row>
    <row r="213" spans="1:19" ht="13.45" customHeight="1" x14ac:dyDescent="0.4">
      <c r="A213" s="390" t="s">
        <v>75</v>
      </c>
      <c r="B213" s="390" t="s">
        <v>362</v>
      </c>
      <c r="C213" s="391">
        <v>91302010</v>
      </c>
      <c r="D213" s="291" t="s">
        <v>362</v>
      </c>
      <c r="E213" s="291" t="str">
        <f t="shared" si="3"/>
        <v>Limpopo</v>
      </c>
      <c r="Q213" s="39" t="s">
        <v>1528</v>
      </c>
      <c r="S213" s="39" t="s">
        <v>1510</v>
      </c>
    </row>
    <row r="214" spans="1:19" ht="13.45" customHeight="1" x14ac:dyDescent="0.4">
      <c r="A214" s="390" t="s">
        <v>75</v>
      </c>
      <c r="B214" s="390" t="s">
        <v>363</v>
      </c>
      <c r="C214" s="391">
        <v>91301050</v>
      </c>
      <c r="D214" s="291" t="s">
        <v>363</v>
      </c>
      <c r="E214" s="291" t="str">
        <f t="shared" si="3"/>
        <v>Limpopo</v>
      </c>
      <c r="Q214" s="39" t="s">
        <v>1529</v>
      </c>
      <c r="S214" s="39" t="s">
        <v>1510</v>
      </c>
    </row>
    <row r="215" spans="1:19" ht="13.45" customHeight="1" x14ac:dyDescent="0.4">
      <c r="A215" s="390" t="s">
        <v>75</v>
      </c>
      <c r="B215" s="390" t="s">
        <v>364</v>
      </c>
      <c r="C215" s="391">
        <v>90904940</v>
      </c>
      <c r="D215" s="291" t="s">
        <v>364</v>
      </c>
      <c r="E215" s="291" t="str">
        <f t="shared" si="3"/>
        <v>Limpopo</v>
      </c>
      <c r="Q215" s="39" t="s">
        <v>1530</v>
      </c>
      <c r="S215" s="39" t="s">
        <v>1510</v>
      </c>
    </row>
    <row r="216" spans="1:19" ht="13.45" customHeight="1" x14ac:dyDescent="0.4">
      <c r="A216" s="390" t="s">
        <v>75</v>
      </c>
      <c r="B216" s="390" t="s">
        <v>365</v>
      </c>
      <c r="C216" s="391">
        <v>91301010</v>
      </c>
      <c r="D216" s="291" t="s">
        <v>365</v>
      </c>
      <c r="E216" s="291" t="str">
        <f t="shared" si="3"/>
        <v>Limpopo</v>
      </c>
      <c r="Q216" s="39" t="s">
        <v>1531</v>
      </c>
      <c r="S216" s="39" t="s">
        <v>1510</v>
      </c>
    </row>
    <row r="217" spans="1:19" ht="13.45" customHeight="1" x14ac:dyDescent="0.4">
      <c r="A217" s="390" t="s">
        <v>77</v>
      </c>
      <c r="B217" s="390" t="s">
        <v>77</v>
      </c>
      <c r="C217" s="391">
        <v>91301040</v>
      </c>
      <c r="D217" s="291" t="s">
        <v>77</v>
      </c>
      <c r="E217" s="291" t="str">
        <f t="shared" si="3"/>
        <v>Mabalane</v>
      </c>
      <c r="Q217" s="39" t="s">
        <v>1532</v>
      </c>
      <c r="S217" s="39" t="s">
        <v>1510</v>
      </c>
    </row>
    <row r="218" spans="1:19" ht="13.45" customHeight="1" x14ac:dyDescent="0.4">
      <c r="A218" s="390" t="s">
        <v>77</v>
      </c>
      <c r="B218" s="390" t="s">
        <v>366</v>
      </c>
      <c r="C218" s="391">
        <v>91304010</v>
      </c>
      <c r="D218" s="291" t="s">
        <v>366</v>
      </c>
      <c r="E218" s="291" t="str">
        <f t="shared" si="3"/>
        <v>Mabalane</v>
      </c>
      <c r="Q218" s="39" t="s">
        <v>1533</v>
      </c>
      <c r="S218" s="39" t="s">
        <v>1510</v>
      </c>
    </row>
    <row r="219" spans="1:19" ht="13.45" customHeight="1" x14ac:dyDescent="0.4">
      <c r="A219" s="390" t="s">
        <v>77</v>
      </c>
      <c r="B219" s="390" t="s">
        <v>367</v>
      </c>
      <c r="C219" s="391">
        <v>60100000</v>
      </c>
      <c r="D219" s="291" t="s">
        <v>367</v>
      </c>
      <c r="E219" s="291" t="str">
        <f t="shared" si="3"/>
        <v>Mabalane</v>
      </c>
      <c r="Q219" s="39" t="s">
        <v>1534</v>
      </c>
      <c r="S219" s="39" t="s">
        <v>1510</v>
      </c>
    </row>
    <row r="220" spans="1:19" ht="13.45" customHeight="1" x14ac:dyDescent="0.4">
      <c r="A220" s="390" t="s">
        <v>77</v>
      </c>
      <c r="B220" s="390" t="s">
        <v>368</v>
      </c>
      <c r="C220" s="391">
        <v>10202010</v>
      </c>
      <c r="D220" s="291" t="s">
        <v>368</v>
      </c>
      <c r="E220" s="291" t="str">
        <f t="shared" si="3"/>
        <v>Mabalane</v>
      </c>
      <c r="Q220" s="39" t="s">
        <v>1535</v>
      </c>
      <c r="S220" s="39" t="s">
        <v>1510</v>
      </c>
    </row>
    <row r="221" spans="1:19" ht="13.45" customHeight="1" x14ac:dyDescent="0.4">
      <c r="A221" s="390" t="s">
        <v>77</v>
      </c>
      <c r="B221" s="390" t="s">
        <v>369</v>
      </c>
      <c r="C221" s="391">
        <v>10203030</v>
      </c>
      <c r="D221" s="291" t="s">
        <v>369</v>
      </c>
      <c r="E221" s="291" t="str">
        <f t="shared" si="3"/>
        <v>Mabalane</v>
      </c>
      <c r="Q221" s="39" t="s">
        <v>1379</v>
      </c>
      <c r="S221" s="39" t="s">
        <v>1510</v>
      </c>
    </row>
    <row r="222" spans="1:19" ht="13.45" customHeight="1" x14ac:dyDescent="0.4">
      <c r="A222" s="390" t="s">
        <v>77</v>
      </c>
      <c r="B222" s="390" t="s">
        <v>370</v>
      </c>
      <c r="C222" s="391">
        <v>10204010</v>
      </c>
      <c r="D222" s="291" t="s">
        <v>370</v>
      </c>
      <c r="E222" s="291" t="str">
        <f t="shared" si="3"/>
        <v>Mabalane</v>
      </c>
      <c r="Q222" s="39" t="s">
        <v>1536</v>
      </c>
      <c r="S222" s="39" t="s">
        <v>1510</v>
      </c>
    </row>
    <row r="223" spans="1:19" ht="13.45" customHeight="1" x14ac:dyDescent="0.4">
      <c r="A223" s="390" t="s">
        <v>77</v>
      </c>
      <c r="B223" s="390" t="s">
        <v>371</v>
      </c>
      <c r="C223" s="391">
        <v>10204020</v>
      </c>
      <c r="D223" s="291" t="s">
        <v>371</v>
      </c>
      <c r="E223" s="291" t="str">
        <f t="shared" si="3"/>
        <v>Mabalane</v>
      </c>
      <c r="Q223" s="39" t="s">
        <v>1380</v>
      </c>
      <c r="S223" s="39" t="s">
        <v>1510</v>
      </c>
    </row>
    <row r="224" spans="1:19" ht="13.45" customHeight="1" x14ac:dyDescent="0.4">
      <c r="A224" s="390" t="s">
        <v>79</v>
      </c>
      <c r="B224" s="390" t="s">
        <v>372</v>
      </c>
      <c r="C224" s="391">
        <v>10202030</v>
      </c>
      <c r="D224" s="291" t="s">
        <v>372</v>
      </c>
      <c r="E224" s="291" t="str">
        <f t="shared" si="3"/>
        <v>Mandlakazi</v>
      </c>
      <c r="Q224" s="39" t="s">
        <v>1537</v>
      </c>
      <c r="S224" s="39" t="s">
        <v>1510</v>
      </c>
    </row>
    <row r="225" spans="1:19" ht="13.45" customHeight="1" x14ac:dyDescent="0.4">
      <c r="A225" s="390" t="s">
        <v>79</v>
      </c>
      <c r="B225" s="390" t="s">
        <v>373</v>
      </c>
      <c r="C225" s="391">
        <v>10204030</v>
      </c>
      <c r="D225" s="291" t="s">
        <v>373</v>
      </c>
      <c r="E225" s="291" t="str">
        <f t="shared" si="3"/>
        <v>Mandlakazi</v>
      </c>
      <c r="Q225" s="39" t="s">
        <v>1538</v>
      </c>
      <c r="S225" s="39" t="s">
        <v>1510</v>
      </c>
    </row>
    <row r="226" spans="1:19" ht="13.45" customHeight="1" x14ac:dyDescent="0.4">
      <c r="A226" s="390" t="s">
        <v>79</v>
      </c>
      <c r="B226" s="390" t="s">
        <v>374</v>
      </c>
      <c r="C226" s="391">
        <v>41901010</v>
      </c>
      <c r="D226" s="291" t="s">
        <v>374</v>
      </c>
      <c r="E226" s="291" t="str">
        <f t="shared" si="3"/>
        <v>Mandlakazi</v>
      </c>
      <c r="Q226" s="39" t="s">
        <v>1539</v>
      </c>
      <c r="S226" s="39" t="s">
        <v>1510</v>
      </c>
    </row>
    <row r="227" spans="1:19" ht="13.45" customHeight="1" x14ac:dyDescent="0.4">
      <c r="A227" s="390" t="s">
        <v>79</v>
      </c>
      <c r="B227" s="390" t="s">
        <v>375</v>
      </c>
      <c r="C227" s="391">
        <v>41902010</v>
      </c>
      <c r="D227" s="291" t="s">
        <v>375</v>
      </c>
      <c r="E227" s="291" t="str">
        <f t="shared" si="3"/>
        <v>Mandlakazi</v>
      </c>
      <c r="Q227" s="39" t="s">
        <v>1540</v>
      </c>
      <c r="S227" s="39" t="s">
        <v>1510</v>
      </c>
    </row>
    <row r="228" spans="1:19" ht="13.45" customHeight="1" x14ac:dyDescent="0.4">
      <c r="A228" s="390" t="s">
        <v>79</v>
      </c>
      <c r="B228" s="390" t="s">
        <v>376</v>
      </c>
      <c r="C228" s="391">
        <v>41901020</v>
      </c>
      <c r="D228" s="291" t="s">
        <v>376</v>
      </c>
      <c r="E228" s="291" t="str">
        <f t="shared" si="3"/>
        <v>Mandlakazi</v>
      </c>
      <c r="Q228" s="39" t="s">
        <v>1541</v>
      </c>
      <c r="S228" s="39" t="s">
        <v>1510</v>
      </c>
    </row>
    <row r="229" spans="1:19" ht="13.45" customHeight="1" x14ac:dyDescent="0.4">
      <c r="A229" s="390" t="s">
        <v>79</v>
      </c>
      <c r="B229" s="390" t="s">
        <v>377</v>
      </c>
      <c r="C229" s="391">
        <v>51402020</v>
      </c>
      <c r="D229" s="291" t="s">
        <v>377</v>
      </c>
      <c r="E229" s="291" t="str">
        <f t="shared" si="3"/>
        <v>Mandlakazi</v>
      </c>
      <c r="Q229" s="39" t="s">
        <v>1542</v>
      </c>
      <c r="S229" s="39" t="s">
        <v>1510</v>
      </c>
    </row>
    <row r="230" spans="1:19" ht="13.45" customHeight="1" x14ac:dyDescent="0.4">
      <c r="A230" s="390" t="s">
        <v>79</v>
      </c>
      <c r="B230" s="390" t="s">
        <v>378</v>
      </c>
      <c r="C230" s="391">
        <v>51402010</v>
      </c>
      <c r="D230" s="291" t="s">
        <v>378</v>
      </c>
      <c r="E230" s="291" t="str">
        <f t="shared" si="3"/>
        <v>Mandlakazi</v>
      </c>
      <c r="Q230" s="39" t="s">
        <v>1543</v>
      </c>
      <c r="S230" s="39" t="s">
        <v>1510</v>
      </c>
    </row>
    <row r="231" spans="1:19" ht="13.45" customHeight="1" x14ac:dyDescent="0.4">
      <c r="A231" s="390" t="s">
        <v>79</v>
      </c>
      <c r="B231" s="390" t="s">
        <v>379</v>
      </c>
      <c r="C231" s="391">
        <v>51401010</v>
      </c>
      <c r="D231" s="291" t="s">
        <v>379</v>
      </c>
      <c r="E231" s="291" t="str">
        <f t="shared" si="3"/>
        <v>Mandlakazi</v>
      </c>
      <c r="Q231" s="39" t="s">
        <v>1544</v>
      </c>
      <c r="S231" s="39" t="s">
        <v>1510</v>
      </c>
    </row>
    <row r="232" spans="1:19" ht="13.45" customHeight="1" x14ac:dyDescent="0.4">
      <c r="A232" s="390" t="s">
        <v>79</v>
      </c>
      <c r="B232" s="390" t="s">
        <v>380</v>
      </c>
      <c r="C232" s="391">
        <v>51401020</v>
      </c>
      <c r="D232" s="291" t="s">
        <v>380</v>
      </c>
      <c r="E232" s="291" t="str">
        <f t="shared" si="3"/>
        <v>Mandlakazi</v>
      </c>
      <c r="Q232" s="39" t="s">
        <v>1545</v>
      </c>
      <c r="S232" s="39" t="s">
        <v>1352</v>
      </c>
    </row>
    <row r="233" spans="1:19" ht="13.45" customHeight="1" x14ac:dyDescent="0.4">
      <c r="A233" s="390" t="s">
        <v>79</v>
      </c>
      <c r="B233" s="390" t="s">
        <v>381</v>
      </c>
      <c r="C233" s="391">
        <v>70703020</v>
      </c>
      <c r="D233" s="291" t="s">
        <v>381</v>
      </c>
      <c r="E233" s="291" t="str">
        <f t="shared" si="3"/>
        <v>Mandlakazi</v>
      </c>
      <c r="Q233" s="39" t="s">
        <v>1546</v>
      </c>
      <c r="S233" s="39" t="s">
        <v>1352</v>
      </c>
    </row>
    <row r="234" spans="1:19" ht="13.45" customHeight="1" x14ac:dyDescent="0.4">
      <c r="A234" s="390" t="s">
        <v>79</v>
      </c>
      <c r="B234" s="390" t="s">
        <v>79</v>
      </c>
      <c r="C234" s="391">
        <v>70701000</v>
      </c>
      <c r="D234" s="291" t="s">
        <v>79</v>
      </c>
      <c r="E234" s="291" t="str">
        <f t="shared" si="3"/>
        <v>Mandlakazi</v>
      </c>
      <c r="Q234" s="39" t="s">
        <v>1149</v>
      </c>
      <c r="S234" s="39" t="s">
        <v>1352</v>
      </c>
    </row>
    <row r="235" spans="1:19" ht="13.45" customHeight="1" x14ac:dyDescent="0.4">
      <c r="A235" s="390" t="s">
        <v>79</v>
      </c>
      <c r="B235" s="390" t="s">
        <v>382</v>
      </c>
      <c r="C235" s="391">
        <v>70702010</v>
      </c>
      <c r="D235" s="291" t="s">
        <v>382</v>
      </c>
      <c r="E235" s="291" t="str">
        <f t="shared" si="3"/>
        <v>Mandlakazi</v>
      </c>
      <c r="Q235" s="39" t="s">
        <v>1379</v>
      </c>
      <c r="S235" s="39" t="s">
        <v>1352</v>
      </c>
    </row>
    <row r="236" spans="1:19" ht="13.45" customHeight="1" x14ac:dyDescent="0.4">
      <c r="A236" s="390" t="s">
        <v>79</v>
      </c>
      <c r="B236" s="390" t="s">
        <v>383</v>
      </c>
      <c r="C236" s="391">
        <v>70702020</v>
      </c>
      <c r="D236" s="291" t="s">
        <v>383</v>
      </c>
      <c r="E236" s="291" t="str">
        <f t="shared" si="3"/>
        <v>Mandlakazi</v>
      </c>
      <c r="Q236" s="39" t="s">
        <v>1380</v>
      </c>
      <c r="S236" s="39" t="s">
        <v>1352</v>
      </c>
    </row>
    <row r="237" spans="1:19" ht="13.45" customHeight="1" x14ac:dyDescent="0.4">
      <c r="A237" s="390" t="s">
        <v>82</v>
      </c>
      <c r="B237" s="390" t="s">
        <v>384</v>
      </c>
      <c r="C237" s="391">
        <v>70703010</v>
      </c>
      <c r="D237" s="291" t="s">
        <v>384</v>
      </c>
      <c r="E237" s="291" t="str">
        <f t="shared" si="3"/>
        <v>Mapai</v>
      </c>
      <c r="Q237" s="39" t="s">
        <v>1547</v>
      </c>
      <c r="S237" s="39" t="s">
        <v>1353</v>
      </c>
    </row>
    <row r="238" spans="1:19" ht="13.45" customHeight="1" x14ac:dyDescent="0.4">
      <c r="A238" s="390" t="s">
        <v>82</v>
      </c>
      <c r="B238" s="390" t="s">
        <v>385</v>
      </c>
      <c r="C238" s="391">
        <v>30302010</v>
      </c>
      <c r="D238" s="291" t="s">
        <v>385</v>
      </c>
      <c r="E238" s="291" t="str">
        <f t="shared" si="3"/>
        <v>Mapai</v>
      </c>
      <c r="Q238" s="39" t="s">
        <v>1379</v>
      </c>
      <c r="S238" s="39" t="s">
        <v>1353</v>
      </c>
    </row>
    <row r="239" spans="1:19" ht="13.45" customHeight="1" x14ac:dyDescent="0.4">
      <c r="A239" s="390" t="s">
        <v>82</v>
      </c>
      <c r="B239" s="390" t="s">
        <v>386</v>
      </c>
      <c r="C239" s="391">
        <v>30303020</v>
      </c>
      <c r="D239" s="291" t="s">
        <v>386</v>
      </c>
      <c r="E239" s="291" t="str">
        <f t="shared" si="3"/>
        <v>Mapai</v>
      </c>
      <c r="Q239" s="39" t="s">
        <v>1380</v>
      </c>
      <c r="S239" s="39" t="s">
        <v>1353</v>
      </c>
    </row>
    <row r="240" spans="1:19" ht="13.45" customHeight="1" x14ac:dyDescent="0.4">
      <c r="A240" s="390" t="s">
        <v>82</v>
      </c>
      <c r="B240" s="390" t="s">
        <v>387</v>
      </c>
      <c r="C240" s="391">
        <v>30301010</v>
      </c>
      <c r="D240" s="291" t="s">
        <v>387</v>
      </c>
      <c r="E240" s="291" t="str">
        <f t="shared" si="3"/>
        <v>Mapai</v>
      </c>
      <c r="Q240" s="39" t="s">
        <v>1548</v>
      </c>
      <c r="S240" s="39" t="s">
        <v>1353</v>
      </c>
    </row>
    <row r="241" spans="1:19" ht="13.45" customHeight="1" x14ac:dyDescent="0.4">
      <c r="A241" s="390" t="s">
        <v>82</v>
      </c>
      <c r="B241" s="390" t="s">
        <v>82</v>
      </c>
      <c r="C241" s="391">
        <v>30301020</v>
      </c>
      <c r="D241" s="291" t="s">
        <v>82</v>
      </c>
      <c r="E241" s="291" t="str">
        <f t="shared" si="3"/>
        <v>Mapai</v>
      </c>
      <c r="Q241" s="39" t="s">
        <v>1549</v>
      </c>
      <c r="S241" s="39" t="s">
        <v>1331</v>
      </c>
    </row>
    <row r="242" spans="1:19" ht="13.45" customHeight="1" x14ac:dyDescent="0.4">
      <c r="A242" s="390" t="s">
        <v>82</v>
      </c>
      <c r="B242" s="390" t="s">
        <v>388</v>
      </c>
      <c r="C242" s="391">
        <v>30303010</v>
      </c>
      <c r="D242" s="291" t="s">
        <v>388</v>
      </c>
      <c r="E242" s="291" t="str">
        <f t="shared" si="3"/>
        <v>Mapai</v>
      </c>
      <c r="Q242" s="39" t="s">
        <v>1550</v>
      </c>
      <c r="S242" s="39" t="s">
        <v>1331</v>
      </c>
    </row>
    <row r="243" spans="1:19" ht="13.45" customHeight="1" x14ac:dyDescent="0.4">
      <c r="A243" s="390" t="s">
        <v>82</v>
      </c>
      <c r="B243" s="390" t="s">
        <v>389</v>
      </c>
      <c r="C243" s="391">
        <v>30301030</v>
      </c>
      <c r="D243" s="291" t="s">
        <v>389</v>
      </c>
      <c r="E243" s="291" t="str">
        <f t="shared" si="3"/>
        <v>Mapai</v>
      </c>
      <c r="Q243" s="39" t="s">
        <v>1551</v>
      </c>
      <c r="S243" s="39" t="s">
        <v>1331</v>
      </c>
    </row>
    <row r="244" spans="1:19" ht="13.45" customHeight="1" x14ac:dyDescent="0.4">
      <c r="A244" s="390" t="s">
        <v>85</v>
      </c>
      <c r="B244" s="390" t="s">
        <v>85</v>
      </c>
      <c r="C244" s="391">
        <v>30302020</v>
      </c>
      <c r="D244" s="291" t="s">
        <v>85</v>
      </c>
      <c r="E244" s="291" t="str">
        <f t="shared" si="3"/>
        <v>Massangena</v>
      </c>
      <c r="Q244" s="39" t="s">
        <v>1552</v>
      </c>
      <c r="S244" s="39" t="s">
        <v>1331</v>
      </c>
    </row>
    <row r="245" spans="1:19" ht="13.45" customHeight="1" x14ac:dyDescent="0.4">
      <c r="A245" s="390" t="s">
        <v>85</v>
      </c>
      <c r="B245" s="390" t="s">
        <v>390</v>
      </c>
      <c r="C245" s="391">
        <v>99999990</v>
      </c>
      <c r="D245" s="291" t="s">
        <v>390</v>
      </c>
      <c r="E245" s="291" t="str">
        <f t="shared" si="3"/>
        <v>Massangena</v>
      </c>
      <c r="Q245" s="39" t="s">
        <v>1553</v>
      </c>
      <c r="S245" s="39" t="s">
        <v>1331</v>
      </c>
    </row>
    <row r="246" spans="1:19" ht="13.45" customHeight="1" x14ac:dyDescent="0.4">
      <c r="A246" s="390" t="s">
        <v>85</v>
      </c>
      <c r="B246" s="390" t="s">
        <v>391</v>
      </c>
      <c r="C246" s="391">
        <v>80201060</v>
      </c>
      <c r="D246" s="291" t="s">
        <v>391</v>
      </c>
      <c r="E246" s="291" t="str">
        <f t="shared" si="3"/>
        <v>Massangena</v>
      </c>
      <c r="Q246" s="39" t="s">
        <v>1554</v>
      </c>
      <c r="S246" s="39" t="s">
        <v>1331</v>
      </c>
    </row>
    <row r="247" spans="1:19" ht="13.45" customHeight="1" x14ac:dyDescent="0.4">
      <c r="A247" s="390" t="s">
        <v>85</v>
      </c>
      <c r="B247" s="390" t="s">
        <v>392</v>
      </c>
      <c r="C247" s="391">
        <v>80201000</v>
      </c>
      <c r="D247" s="291" t="s">
        <v>392</v>
      </c>
      <c r="E247" s="291" t="str">
        <f t="shared" si="3"/>
        <v>Massangena</v>
      </c>
      <c r="Q247" s="39" t="s">
        <v>1555</v>
      </c>
      <c r="S247" s="39" t="s">
        <v>1331</v>
      </c>
    </row>
    <row r="248" spans="1:19" ht="13.45" customHeight="1" x14ac:dyDescent="0.4">
      <c r="A248" s="390" t="s">
        <v>85</v>
      </c>
      <c r="B248" s="390" t="s">
        <v>393</v>
      </c>
      <c r="C248" s="391">
        <v>80201030</v>
      </c>
      <c r="D248" s="291" t="s">
        <v>393</v>
      </c>
      <c r="E248" s="291" t="str">
        <f t="shared" si="3"/>
        <v>Massangena</v>
      </c>
      <c r="Q248" s="39" t="s">
        <v>1556</v>
      </c>
      <c r="S248" s="39" t="s">
        <v>1331</v>
      </c>
    </row>
    <row r="249" spans="1:19" ht="13.45" customHeight="1" x14ac:dyDescent="0.4">
      <c r="A249" s="390" t="s">
        <v>85</v>
      </c>
      <c r="B249" s="390" t="s">
        <v>394</v>
      </c>
      <c r="C249" s="391">
        <v>80202010</v>
      </c>
      <c r="D249" s="291" t="s">
        <v>394</v>
      </c>
      <c r="E249" s="291" t="str">
        <f t="shared" si="3"/>
        <v>Massangena</v>
      </c>
      <c r="Q249" s="39" t="s">
        <v>1557</v>
      </c>
      <c r="S249" s="39" t="s">
        <v>1331</v>
      </c>
    </row>
    <row r="250" spans="1:19" ht="13.45" customHeight="1" x14ac:dyDescent="0.4">
      <c r="A250" s="390" t="s">
        <v>85</v>
      </c>
      <c r="B250" s="390" t="s">
        <v>395</v>
      </c>
      <c r="C250" s="391">
        <v>80202020</v>
      </c>
      <c r="D250" s="291" t="s">
        <v>395</v>
      </c>
      <c r="E250" s="291" t="str">
        <f t="shared" si="3"/>
        <v>Massangena</v>
      </c>
      <c r="Q250" s="39" t="s">
        <v>1558</v>
      </c>
      <c r="S250" s="39" t="s">
        <v>1331</v>
      </c>
    </row>
    <row r="251" spans="1:19" ht="13.45" customHeight="1" x14ac:dyDescent="0.4">
      <c r="A251" s="390" t="s">
        <v>85</v>
      </c>
      <c r="B251" s="390" t="s">
        <v>396</v>
      </c>
      <c r="C251" s="391">
        <v>80201010</v>
      </c>
      <c r="D251" s="291" t="s">
        <v>396</v>
      </c>
      <c r="E251" s="291" t="str">
        <f t="shared" si="3"/>
        <v>Massangena</v>
      </c>
      <c r="Q251" s="39" t="s">
        <v>1559</v>
      </c>
      <c r="S251" s="39" t="s">
        <v>1331</v>
      </c>
    </row>
    <row r="252" spans="1:19" ht="13.45" customHeight="1" x14ac:dyDescent="0.4">
      <c r="A252" s="390" t="s">
        <v>85</v>
      </c>
      <c r="B252" s="390" t="s">
        <v>397</v>
      </c>
      <c r="C252" s="391">
        <v>80201020</v>
      </c>
      <c r="D252" s="291" t="s">
        <v>397</v>
      </c>
      <c r="E252" s="291" t="str">
        <f t="shared" si="3"/>
        <v>Massangena</v>
      </c>
      <c r="Q252" s="39" t="s">
        <v>1560</v>
      </c>
      <c r="S252" s="39" t="s">
        <v>1331</v>
      </c>
    </row>
    <row r="253" spans="1:19" ht="13.45" customHeight="1" x14ac:dyDescent="0.4">
      <c r="A253" s="390" t="s">
        <v>85</v>
      </c>
      <c r="B253" s="390" t="s">
        <v>398</v>
      </c>
      <c r="C253" s="391">
        <v>40402010</v>
      </c>
      <c r="D253" s="291" t="s">
        <v>398</v>
      </c>
      <c r="E253" s="291" t="str">
        <f t="shared" si="3"/>
        <v>Massangena</v>
      </c>
      <c r="Q253" s="39" t="s">
        <v>1561</v>
      </c>
      <c r="S253" s="39" t="s">
        <v>1331</v>
      </c>
    </row>
    <row r="254" spans="1:19" ht="13.45" customHeight="1" x14ac:dyDescent="0.4">
      <c r="A254" s="390" t="s">
        <v>85</v>
      </c>
      <c r="B254" s="390" t="s">
        <v>399</v>
      </c>
      <c r="C254" s="391">
        <v>40401010</v>
      </c>
      <c r="D254" s="291" t="s">
        <v>399</v>
      </c>
      <c r="E254" s="291" t="str">
        <f t="shared" si="3"/>
        <v>Massangena</v>
      </c>
      <c r="Q254" s="39" t="s">
        <v>1562</v>
      </c>
      <c r="S254" s="39" t="s">
        <v>1331</v>
      </c>
    </row>
    <row r="255" spans="1:19" ht="13.45" customHeight="1" x14ac:dyDescent="0.4">
      <c r="A255" s="390" t="s">
        <v>85</v>
      </c>
      <c r="B255" s="390" t="s">
        <v>400</v>
      </c>
      <c r="C255" s="391">
        <v>40401080</v>
      </c>
      <c r="D255" s="291" t="s">
        <v>400</v>
      </c>
      <c r="E255" s="291" t="str">
        <f t="shared" si="3"/>
        <v>Massangena</v>
      </c>
      <c r="Q255" s="39" t="s">
        <v>1379</v>
      </c>
      <c r="S255" s="39" t="s">
        <v>1331</v>
      </c>
    </row>
    <row r="256" spans="1:19" ht="13.45" customHeight="1" x14ac:dyDescent="0.4">
      <c r="A256" s="390" t="s">
        <v>87</v>
      </c>
      <c r="B256" s="390" t="s">
        <v>401</v>
      </c>
      <c r="C256" s="391">
        <v>40401020</v>
      </c>
      <c r="D256" s="291" t="s">
        <v>401</v>
      </c>
      <c r="E256" s="291" t="str">
        <f t="shared" si="3"/>
        <v>Massingir</v>
      </c>
      <c r="Q256" s="39" t="s">
        <v>1563</v>
      </c>
      <c r="S256" s="39" t="s">
        <v>1331</v>
      </c>
    </row>
    <row r="257" spans="1:19" ht="13.45" customHeight="1" x14ac:dyDescent="0.4">
      <c r="A257" s="390" t="s">
        <v>87</v>
      </c>
      <c r="B257" s="390" t="s">
        <v>402</v>
      </c>
      <c r="C257" s="391">
        <v>40401030</v>
      </c>
      <c r="D257" s="291" t="s">
        <v>402</v>
      </c>
      <c r="E257" s="291" t="str">
        <f t="shared" si="3"/>
        <v>Massingir</v>
      </c>
      <c r="Q257" s="39" t="s">
        <v>1564</v>
      </c>
      <c r="S257" s="39" t="s">
        <v>1331</v>
      </c>
    </row>
    <row r="258" spans="1:19" ht="13.45" customHeight="1" x14ac:dyDescent="0.4">
      <c r="A258" s="390" t="s">
        <v>87</v>
      </c>
      <c r="B258" s="390" t="s">
        <v>403</v>
      </c>
      <c r="C258" s="391">
        <v>40401040</v>
      </c>
      <c r="D258" s="291" t="s">
        <v>403</v>
      </c>
      <c r="E258" s="291" t="str">
        <f t="shared" si="3"/>
        <v>Massingir</v>
      </c>
      <c r="Q258" s="39" t="s">
        <v>1565</v>
      </c>
      <c r="S258" s="39" t="s">
        <v>1331</v>
      </c>
    </row>
    <row r="259" spans="1:19" ht="13.45" customHeight="1" x14ac:dyDescent="0.4">
      <c r="A259" s="390" t="s">
        <v>87</v>
      </c>
      <c r="B259" s="390" t="s">
        <v>404</v>
      </c>
      <c r="C259" s="391">
        <v>40402030</v>
      </c>
      <c r="D259" s="291" t="s">
        <v>404</v>
      </c>
      <c r="E259" s="291" t="str">
        <f t="shared" ref="E259:E322" si="4">A259</f>
        <v>Massingir</v>
      </c>
      <c r="Q259" s="39" t="s">
        <v>1566</v>
      </c>
      <c r="S259" s="39" t="s">
        <v>1331</v>
      </c>
    </row>
    <row r="260" spans="1:19" ht="13.45" customHeight="1" x14ac:dyDescent="0.4">
      <c r="A260" s="390" t="s">
        <v>87</v>
      </c>
      <c r="B260" s="390" t="s">
        <v>405</v>
      </c>
      <c r="C260" s="391">
        <v>40401050</v>
      </c>
      <c r="D260" s="291" t="s">
        <v>405</v>
      </c>
      <c r="E260" s="291" t="str">
        <f t="shared" si="4"/>
        <v>Massingir</v>
      </c>
      <c r="Q260" s="39" t="s">
        <v>1567</v>
      </c>
      <c r="S260" s="39" t="s">
        <v>1331</v>
      </c>
    </row>
    <row r="261" spans="1:19" ht="13.45" customHeight="1" x14ac:dyDescent="0.4">
      <c r="A261" s="390" t="s">
        <v>87</v>
      </c>
      <c r="B261" s="390" t="s">
        <v>406</v>
      </c>
      <c r="C261" s="391">
        <v>40402040</v>
      </c>
      <c r="D261" s="291" t="s">
        <v>406</v>
      </c>
      <c r="E261" s="291" t="str">
        <f t="shared" si="4"/>
        <v>Massingir</v>
      </c>
      <c r="Q261" s="39" t="s">
        <v>1568</v>
      </c>
      <c r="S261" s="39" t="s">
        <v>1331</v>
      </c>
    </row>
    <row r="262" spans="1:19" ht="13.45" customHeight="1" x14ac:dyDescent="0.4">
      <c r="A262" s="390" t="s">
        <v>87</v>
      </c>
      <c r="B262" s="390" t="s">
        <v>407</v>
      </c>
      <c r="C262" s="391">
        <v>40401060</v>
      </c>
      <c r="D262" s="291" t="s">
        <v>407</v>
      </c>
      <c r="E262" s="291" t="str">
        <f t="shared" si="4"/>
        <v>Massingir</v>
      </c>
      <c r="Q262" s="39" t="s">
        <v>1380</v>
      </c>
      <c r="S262" s="39" t="s">
        <v>1331</v>
      </c>
    </row>
    <row r="263" spans="1:19" ht="13.45" customHeight="1" x14ac:dyDescent="0.4">
      <c r="A263" s="390" t="s">
        <v>87</v>
      </c>
      <c r="B263" s="390" t="s">
        <v>408</v>
      </c>
      <c r="C263" s="391">
        <v>40402050</v>
      </c>
      <c r="D263" s="291" t="s">
        <v>408</v>
      </c>
      <c r="E263" s="291" t="str">
        <f t="shared" si="4"/>
        <v>Massingir</v>
      </c>
      <c r="Q263" s="39" t="s">
        <v>1569</v>
      </c>
      <c r="S263" s="39" t="s">
        <v>1331</v>
      </c>
    </row>
    <row r="264" spans="1:19" ht="13.45" customHeight="1" x14ac:dyDescent="0.4">
      <c r="A264" s="390" t="s">
        <v>87</v>
      </c>
      <c r="B264" s="390" t="s">
        <v>409</v>
      </c>
      <c r="C264" s="391">
        <v>40402060</v>
      </c>
      <c r="D264" s="291" t="s">
        <v>409</v>
      </c>
      <c r="E264" s="291" t="str">
        <f t="shared" si="4"/>
        <v>Massingir</v>
      </c>
      <c r="Q264" s="39" t="s">
        <v>1570</v>
      </c>
      <c r="S264" s="39" t="s">
        <v>1331</v>
      </c>
    </row>
    <row r="265" spans="1:19" ht="13.45" customHeight="1" x14ac:dyDescent="0.4">
      <c r="A265" s="390" t="s">
        <v>87</v>
      </c>
      <c r="B265" s="390" t="s">
        <v>410</v>
      </c>
      <c r="C265" s="391">
        <v>40401090</v>
      </c>
      <c r="D265" s="291" t="s">
        <v>410</v>
      </c>
      <c r="E265" s="291" t="str">
        <f t="shared" si="4"/>
        <v>Massingir</v>
      </c>
      <c r="Q265" s="39" t="s">
        <v>1571</v>
      </c>
      <c r="S265" s="39" t="s">
        <v>1331</v>
      </c>
    </row>
    <row r="266" spans="1:19" ht="13.45" customHeight="1" x14ac:dyDescent="0.4">
      <c r="A266" s="390" t="s">
        <v>2318</v>
      </c>
      <c r="B266" s="390" t="s">
        <v>90</v>
      </c>
      <c r="C266" s="391">
        <v>40401070</v>
      </c>
      <c r="D266" s="291" t="s">
        <v>90</v>
      </c>
      <c r="E266" s="291" t="str">
        <f t="shared" si="4"/>
        <v>XaiXai</v>
      </c>
      <c r="Q266" s="39" t="s">
        <v>1572</v>
      </c>
      <c r="S266" s="39" t="s">
        <v>1331</v>
      </c>
    </row>
    <row r="267" spans="1:19" ht="13.45" customHeight="1" x14ac:dyDescent="0.4">
      <c r="A267" s="390" t="s">
        <v>93</v>
      </c>
      <c r="B267" s="390" t="s">
        <v>93</v>
      </c>
      <c r="C267" s="391">
        <v>60302010</v>
      </c>
      <c r="D267" s="291" t="s">
        <v>93</v>
      </c>
      <c r="E267" s="291" t="str">
        <f t="shared" si="4"/>
        <v>Funhalouro</v>
      </c>
      <c r="Q267" s="39" t="s">
        <v>1573</v>
      </c>
      <c r="S267" s="39" t="s">
        <v>1331</v>
      </c>
    </row>
    <row r="268" spans="1:19" ht="13.45" customHeight="1" x14ac:dyDescent="0.4">
      <c r="A268" s="390" t="s">
        <v>93</v>
      </c>
      <c r="B268" s="390" t="s">
        <v>411</v>
      </c>
      <c r="C268" s="391">
        <v>60303010</v>
      </c>
      <c r="D268" s="291" t="s">
        <v>411</v>
      </c>
      <c r="E268" s="291" t="str">
        <f t="shared" si="4"/>
        <v>Funhalouro</v>
      </c>
      <c r="Q268" s="39" t="s">
        <v>67</v>
      </c>
      <c r="S268" s="39" t="s">
        <v>1355</v>
      </c>
    </row>
    <row r="269" spans="1:19" ht="13.45" customHeight="1" x14ac:dyDescent="0.4">
      <c r="A269" s="390" t="s">
        <v>93</v>
      </c>
      <c r="B269" s="390" t="s">
        <v>412</v>
      </c>
      <c r="C269" s="391">
        <v>60303040</v>
      </c>
      <c r="D269" s="291" t="s">
        <v>412</v>
      </c>
      <c r="E269" s="291" t="str">
        <f t="shared" si="4"/>
        <v>Funhalouro</v>
      </c>
      <c r="Q269" s="39" t="s">
        <v>277</v>
      </c>
      <c r="S269" s="39" t="s">
        <v>1355</v>
      </c>
    </row>
    <row r="270" spans="1:19" ht="13.45" customHeight="1" x14ac:dyDescent="0.4">
      <c r="A270" s="390" t="s">
        <v>93</v>
      </c>
      <c r="B270" s="390" t="s">
        <v>413</v>
      </c>
      <c r="C270" s="391">
        <v>60304020</v>
      </c>
      <c r="D270" s="291" t="s">
        <v>413</v>
      </c>
      <c r="E270" s="291" t="str">
        <f t="shared" si="4"/>
        <v>Funhalouro</v>
      </c>
      <c r="Q270" s="39" t="s">
        <v>277</v>
      </c>
      <c r="S270" s="39" t="s">
        <v>1355</v>
      </c>
    </row>
    <row r="271" spans="1:19" ht="13.45" customHeight="1" x14ac:dyDescent="0.4">
      <c r="A271" s="390" t="s">
        <v>93</v>
      </c>
      <c r="B271" s="390" t="s">
        <v>414</v>
      </c>
      <c r="C271" s="391">
        <v>60301010</v>
      </c>
      <c r="D271" s="291" t="s">
        <v>414</v>
      </c>
      <c r="E271" s="291" t="str">
        <f t="shared" si="4"/>
        <v>Funhalouro</v>
      </c>
      <c r="Q271" s="39" t="s">
        <v>178</v>
      </c>
      <c r="S271" s="39" t="s">
        <v>1355</v>
      </c>
    </row>
    <row r="272" spans="1:19" ht="13.45" customHeight="1" x14ac:dyDescent="0.4">
      <c r="A272" s="390" t="s">
        <v>93</v>
      </c>
      <c r="B272" s="390" t="s">
        <v>415</v>
      </c>
      <c r="C272" s="391">
        <v>60304010</v>
      </c>
      <c r="D272" s="291" t="s">
        <v>415</v>
      </c>
      <c r="E272" s="291" t="str">
        <f t="shared" si="4"/>
        <v>Funhalouro</v>
      </c>
      <c r="Q272" s="39" t="s">
        <v>1574</v>
      </c>
      <c r="S272" s="39" t="s">
        <v>1355</v>
      </c>
    </row>
    <row r="273" spans="1:19" ht="13.45" customHeight="1" x14ac:dyDescent="0.4">
      <c r="A273" s="390" t="s">
        <v>93</v>
      </c>
      <c r="B273" s="390" t="s">
        <v>416</v>
      </c>
      <c r="C273" s="391">
        <v>60304030</v>
      </c>
      <c r="D273" s="291" t="s">
        <v>416</v>
      </c>
      <c r="E273" s="291" t="str">
        <f t="shared" si="4"/>
        <v>Funhalouro</v>
      </c>
      <c r="Q273" s="39" t="s">
        <v>1532</v>
      </c>
      <c r="S273" s="39" t="s">
        <v>1355</v>
      </c>
    </row>
    <row r="274" spans="1:19" ht="13.45" customHeight="1" x14ac:dyDescent="0.4">
      <c r="A274" s="390" t="s">
        <v>96</v>
      </c>
      <c r="B274" s="390" t="s">
        <v>96</v>
      </c>
      <c r="C274" s="391">
        <v>70801010</v>
      </c>
      <c r="D274" s="291" t="s">
        <v>96</v>
      </c>
      <c r="E274" s="291" t="str">
        <f t="shared" si="4"/>
        <v>Govuro</v>
      </c>
      <c r="Q274" s="39" t="s">
        <v>1575</v>
      </c>
      <c r="S274" s="39" t="s">
        <v>1355</v>
      </c>
    </row>
    <row r="275" spans="1:19" ht="13.45" customHeight="1" x14ac:dyDescent="0.4">
      <c r="A275" s="390" t="s">
        <v>96</v>
      </c>
      <c r="B275" s="390" t="s">
        <v>417</v>
      </c>
      <c r="C275" s="391">
        <v>70802010</v>
      </c>
      <c r="D275" s="291" t="s">
        <v>417</v>
      </c>
      <c r="E275" s="291" t="str">
        <f t="shared" si="4"/>
        <v>Govuro</v>
      </c>
      <c r="Q275" s="39" t="s">
        <v>1576</v>
      </c>
      <c r="S275" s="39" t="s">
        <v>1355</v>
      </c>
    </row>
    <row r="276" spans="1:19" ht="13.45" customHeight="1" x14ac:dyDescent="0.4">
      <c r="A276" s="390" t="s">
        <v>96</v>
      </c>
      <c r="B276" s="390" t="s">
        <v>418</v>
      </c>
      <c r="C276" s="391">
        <v>70801030</v>
      </c>
      <c r="D276" s="291" t="s">
        <v>418</v>
      </c>
      <c r="E276" s="291" t="str">
        <f t="shared" si="4"/>
        <v>Govuro</v>
      </c>
      <c r="Q276" s="39" t="s">
        <v>1379</v>
      </c>
      <c r="S276" s="39" t="s">
        <v>1355</v>
      </c>
    </row>
    <row r="277" spans="1:19" ht="13.45" customHeight="1" x14ac:dyDescent="0.4">
      <c r="A277" s="390" t="s">
        <v>96</v>
      </c>
      <c r="B277" s="390" t="s">
        <v>419</v>
      </c>
      <c r="C277" s="391">
        <v>70801040</v>
      </c>
      <c r="D277" s="291" t="s">
        <v>419</v>
      </c>
      <c r="E277" s="291" t="str">
        <f t="shared" si="4"/>
        <v>Govuro</v>
      </c>
      <c r="H277" s="389"/>
      <c r="Q277" s="39" t="s">
        <v>1577</v>
      </c>
      <c r="S277" s="39" t="s">
        <v>1355</v>
      </c>
    </row>
    <row r="278" spans="1:19" ht="13.45" customHeight="1" x14ac:dyDescent="0.4">
      <c r="A278" s="390" t="s">
        <v>96</v>
      </c>
      <c r="B278" s="390" t="s">
        <v>420</v>
      </c>
      <c r="C278" s="391">
        <v>70803020</v>
      </c>
      <c r="D278" s="291" t="s">
        <v>420</v>
      </c>
      <c r="E278" s="291" t="str">
        <f t="shared" si="4"/>
        <v>Govuro</v>
      </c>
      <c r="H278" s="389"/>
      <c r="Q278" s="39" t="s">
        <v>1380</v>
      </c>
      <c r="S278" s="39" t="s">
        <v>1355</v>
      </c>
    </row>
    <row r="279" spans="1:19" ht="13.45" customHeight="1" x14ac:dyDescent="0.4">
      <c r="A279" s="390" t="s">
        <v>96</v>
      </c>
      <c r="B279" s="390" t="s">
        <v>421</v>
      </c>
      <c r="C279" s="391">
        <v>80301020</v>
      </c>
      <c r="D279" s="291" t="s">
        <v>421</v>
      </c>
      <c r="E279" s="291" t="str">
        <f t="shared" si="4"/>
        <v>Govuro</v>
      </c>
      <c r="H279" s="389"/>
      <c r="Q279" s="39" t="s">
        <v>1578</v>
      </c>
      <c r="S279" s="39" t="s">
        <v>1355</v>
      </c>
    </row>
    <row r="280" spans="1:19" ht="13.45" customHeight="1" x14ac:dyDescent="0.4">
      <c r="A280" s="390" t="s">
        <v>96</v>
      </c>
      <c r="B280" s="390" t="s">
        <v>422</v>
      </c>
      <c r="C280" s="391">
        <v>80302020</v>
      </c>
      <c r="D280" s="291" t="s">
        <v>422</v>
      </c>
      <c r="E280" s="291" t="str">
        <f t="shared" si="4"/>
        <v>Govuro</v>
      </c>
      <c r="H280" s="389"/>
      <c r="Q280" s="39" t="s">
        <v>1579</v>
      </c>
      <c r="S280" s="39" t="s">
        <v>1355</v>
      </c>
    </row>
    <row r="281" spans="1:19" ht="13.45" customHeight="1" x14ac:dyDescent="0.4">
      <c r="A281" s="390" t="s">
        <v>98</v>
      </c>
      <c r="B281" s="390" t="s">
        <v>423</v>
      </c>
      <c r="C281" s="391">
        <v>80302040</v>
      </c>
      <c r="D281" s="291" t="s">
        <v>423</v>
      </c>
      <c r="E281" s="291" t="str">
        <f t="shared" si="4"/>
        <v>Homoíne</v>
      </c>
      <c r="H281" s="389"/>
      <c r="Q281" s="39" t="s">
        <v>1580</v>
      </c>
      <c r="S281" s="39" t="s">
        <v>1355</v>
      </c>
    </row>
    <row r="282" spans="1:19" ht="13.45" customHeight="1" x14ac:dyDescent="0.4">
      <c r="A282" s="390" t="s">
        <v>98</v>
      </c>
      <c r="B282" s="390" t="s">
        <v>98</v>
      </c>
      <c r="C282" s="391">
        <v>80302050</v>
      </c>
      <c r="D282" s="291" t="s">
        <v>98</v>
      </c>
      <c r="E282" s="291" t="str">
        <f t="shared" si="4"/>
        <v>Homoíne</v>
      </c>
      <c r="H282" s="400"/>
      <c r="Q282" s="39" t="s">
        <v>1581</v>
      </c>
      <c r="S282" s="39" t="s">
        <v>1355</v>
      </c>
    </row>
    <row r="283" spans="1:19" ht="13.45" customHeight="1" x14ac:dyDescent="0.4">
      <c r="A283" s="390" t="s">
        <v>98</v>
      </c>
      <c r="B283" s="390" t="s">
        <v>424</v>
      </c>
      <c r="C283" s="391">
        <v>80302010</v>
      </c>
      <c r="D283" s="291" t="s">
        <v>424</v>
      </c>
      <c r="E283" s="291" t="str">
        <f t="shared" si="4"/>
        <v>Homoíne</v>
      </c>
      <c r="H283" s="400"/>
      <c r="Q283" s="39" t="s">
        <v>1582</v>
      </c>
      <c r="S283" s="39" t="s">
        <v>1355</v>
      </c>
    </row>
    <row r="284" spans="1:19" ht="13.45" customHeight="1" x14ac:dyDescent="0.4">
      <c r="A284" s="390" t="s">
        <v>98</v>
      </c>
      <c r="B284" s="390" t="s">
        <v>425</v>
      </c>
      <c r="C284" s="391">
        <v>80302030</v>
      </c>
      <c r="D284" s="291" t="s">
        <v>425</v>
      </c>
      <c r="E284" s="291" t="str">
        <f t="shared" si="4"/>
        <v>Homoíne</v>
      </c>
      <c r="H284" s="389"/>
      <c r="Q284" s="39" t="s">
        <v>1583</v>
      </c>
      <c r="S284" s="39" t="s">
        <v>1355</v>
      </c>
    </row>
    <row r="285" spans="1:19" ht="13.45" customHeight="1" x14ac:dyDescent="0.4">
      <c r="A285" s="390" t="s">
        <v>98</v>
      </c>
      <c r="B285" s="390" t="s">
        <v>426</v>
      </c>
      <c r="C285" s="391">
        <v>80301010</v>
      </c>
      <c r="D285" s="291" t="s">
        <v>426</v>
      </c>
      <c r="E285" s="291" t="str">
        <f t="shared" si="4"/>
        <v>Homoíne</v>
      </c>
      <c r="H285" s="389"/>
      <c r="Q285" s="39" t="s">
        <v>1584</v>
      </c>
      <c r="S285" s="39" t="s">
        <v>1355</v>
      </c>
    </row>
    <row r="286" spans="1:19" ht="13.45" customHeight="1" x14ac:dyDescent="0.4">
      <c r="A286" s="390" t="s">
        <v>98</v>
      </c>
      <c r="B286" s="390" t="s">
        <v>427</v>
      </c>
      <c r="C286" s="391">
        <v>90701010</v>
      </c>
      <c r="D286" s="291" t="s">
        <v>427</v>
      </c>
      <c r="E286" s="291" t="str">
        <f t="shared" si="4"/>
        <v>Homoíne</v>
      </c>
      <c r="Q286" s="39" t="s">
        <v>43</v>
      </c>
      <c r="S286" s="39" t="s">
        <v>1356</v>
      </c>
    </row>
    <row r="287" spans="1:19" ht="13.45" customHeight="1" x14ac:dyDescent="0.4">
      <c r="A287" s="390" t="s">
        <v>98</v>
      </c>
      <c r="B287" s="390" t="s">
        <v>428</v>
      </c>
      <c r="C287" s="391">
        <v>90702020</v>
      </c>
      <c r="D287" s="291" t="s">
        <v>428</v>
      </c>
      <c r="E287" s="291" t="str">
        <f t="shared" si="4"/>
        <v>Homoíne</v>
      </c>
      <c r="Q287" s="39" t="s">
        <v>1585</v>
      </c>
      <c r="S287" s="39" t="s">
        <v>1356</v>
      </c>
    </row>
    <row r="288" spans="1:19" ht="13.45" customHeight="1" x14ac:dyDescent="0.4">
      <c r="A288" s="390" t="s">
        <v>98</v>
      </c>
      <c r="B288" s="390" t="s">
        <v>429</v>
      </c>
      <c r="C288" s="391">
        <v>90702010</v>
      </c>
      <c r="D288" s="291" t="s">
        <v>429</v>
      </c>
      <c r="E288" s="291" t="str">
        <f t="shared" si="4"/>
        <v>Homoíne</v>
      </c>
      <c r="Q288" s="39" t="s">
        <v>1586</v>
      </c>
      <c r="S288" s="39" t="s">
        <v>1356</v>
      </c>
    </row>
    <row r="289" spans="1:19" ht="13.45" customHeight="1" x14ac:dyDescent="0.4">
      <c r="A289" s="390" t="s">
        <v>98</v>
      </c>
      <c r="B289" s="390" t="s">
        <v>430</v>
      </c>
      <c r="C289" s="391">
        <v>90704020</v>
      </c>
      <c r="D289" s="291" t="s">
        <v>430</v>
      </c>
      <c r="E289" s="291" t="str">
        <f t="shared" si="4"/>
        <v>Homoíne</v>
      </c>
      <c r="Q289" s="39" t="s">
        <v>1379</v>
      </c>
      <c r="S289" s="39" t="s">
        <v>1356</v>
      </c>
    </row>
    <row r="290" spans="1:19" ht="13.45" customHeight="1" x14ac:dyDescent="0.4">
      <c r="A290" s="390" t="s">
        <v>101</v>
      </c>
      <c r="B290" s="390" t="s">
        <v>101</v>
      </c>
      <c r="C290" s="391">
        <v>90703020</v>
      </c>
      <c r="D290" s="291" t="s">
        <v>101</v>
      </c>
      <c r="E290" s="291" t="str">
        <f t="shared" si="4"/>
        <v>Inhambane</v>
      </c>
      <c r="Q290" s="39" t="s">
        <v>1380</v>
      </c>
      <c r="S290" s="39" t="s">
        <v>1356</v>
      </c>
    </row>
    <row r="291" spans="1:19" ht="13.45" customHeight="1" x14ac:dyDescent="0.4">
      <c r="A291" s="390" t="s">
        <v>104</v>
      </c>
      <c r="B291" s="390" t="s">
        <v>104</v>
      </c>
      <c r="C291" s="391">
        <v>90703030</v>
      </c>
      <c r="D291" s="291" t="s">
        <v>104</v>
      </c>
      <c r="E291" s="291" t="str">
        <f t="shared" si="4"/>
        <v>Inharrime</v>
      </c>
      <c r="Q291" s="39" t="s">
        <v>1587</v>
      </c>
      <c r="S291" s="39" t="s">
        <v>1357</v>
      </c>
    </row>
    <row r="292" spans="1:19" ht="13.45" customHeight="1" x14ac:dyDescent="0.4">
      <c r="A292" s="390" t="s">
        <v>104</v>
      </c>
      <c r="B292" s="390" t="s">
        <v>431</v>
      </c>
      <c r="C292" s="391">
        <v>90703010</v>
      </c>
      <c r="D292" s="291" t="s">
        <v>431</v>
      </c>
      <c r="E292" s="291" t="str">
        <f t="shared" si="4"/>
        <v>Inharrime</v>
      </c>
      <c r="Q292" s="39" t="s">
        <v>1588</v>
      </c>
      <c r="S292" s="39" t="s">
        <v>1357</v>
      </c>
    </row>
    <row r="293" spans="1:19" ht="13.45" customHeight="1" x14ac:dyDescent="0.4">
      <c r="A293" s="390" t="s">
        <v>104</v>
      </c>
      <c r="B293" s="390" t="s">
        <v>432</v>
      </c>
      <c r="C293" s="391">
        <v>90704010</v>
      </c>
      <c r="D293" s="291" t="s">
        <v>432</v>
      </c>
      <c r="E293" s="291" t="str">
        <f t="shared" si="4"/>
        <v>Inharrime</v>
      </c>
      <c r="Q293" s="39" t="s">
        <v>632</v>
      </c>
      <c r="S293" s="39" t="s">
        <v>1357</v>
      </c>
    </row>
    <row r="294" spans="1:19" ht="13.45" customHeight="1" x14ac:dyDescent="0.4">
      <c r="A294" s="390" t="s">
        <v>104</v>
      </c>
      <c r="B294" s="390" t="s">
        <v>433</v>
      </c>
      <c r="C294" s="391">
        <v>60404020</v>
      </c>
      <c r="D294" s="291" t="s">
        <v>433</v>
      </c>
      <c r="E294" s="291" t="str">
        <f t="shared" si="4"/>
        <v>Inharrime</v>
      </c>
      <c r="Q294" s="39" t="s">
        <v>1589</v>
      </c>
      <c r="S294" s="39" t="s">
        <v>1357</v>
      </c>
    </row>
    <row r="295" spans="1:19" ht="13.45" customHeight="1" x14ac:dyDescent="0.4">
      <c r="A295" s="390" t="s">
        <v>104</v>
      </c>
      <c r="B295" s="390" t="s">
        <v>434</v>
      </c>
      <c r="C295" s="391">
        <v>60401020</v>
      </c>
      <c r="D295" s="291" t="s">
        <v>434</v>
      </c>
      <c r="E295" s="291" t="str">
        <f t="shared" si="4"/>
        <v>Inharrime</v>
      </c>
      <c r="Q295" s="39" t="s">
        <v>1590</v>
      </c>
      <c r="S295" s="39" t="s">
        <v>1357</v>
      </c>
    </row>
    <row r="296" spans="1:19" ht="13.45" customHeight="1" x14ac:dyDescent="0.4">
      <c r="A296" s="390" t="s">
        <v>104</v>
      </c>
      <c r="B296" s="390" t="s">
        <v>435</v>
      </c>
      <c r="C296" s="391">
        <v>60404030</v>
      </c>
      <c r="D296" s="291" t="s">
        <v>435</v>
      </c>
      <c r="E296" s="291" t="str">
        <f t="shared" si="4"/>
        <v>Inharrime</v>
      </c>
      <c r="Q296" s="39" t="s">
        <v>1591</v>
      </c>
      <c r="S296" s="39" t="s">
        <v>1357</v>
      </c>
    </row>
    <row r="297" spans="1:19" ht="13.45" customHeight="1" x14ac:dyDescent="0.4">
      <c r="A297" s="390" t="s">
        <v>104</v>
      </c>
      <c r="B297" s="390" t="s">
        <v>436</v>
      </c>
      <c r="C297" s="391">
        <v>60402010</v>
      </c>
      <c r="D297" s="291" t="s">
        <v>436</v>
      </c>
      <c r="E297" s="291" t="str">
        <f t="shared" si="4"/>
        <v>Inharrime</v>
      </c>
      <c r="Q297" s="39" t="s">
        <v>1592</v>
      </c>
      <c r="S297" s="39" t="s">
        <v>1357</v>
      </c>
    </row>
    <row r="298" spans="1:19" ht="13.45" customHeight="1" x14ac:dyDescent="0.4">
      <c r="A298" s="390" t="s">
        <v>107</v>
      </c>
      <c r="B298" s="390" t="s">
        <v>437</v>
      </c>
      <c r="C298" s="391">
        <v>60402000</v>
      </c>
      <c r="D298" s="291" t="s">
        <v>437</v>
      </c>
      <c r="E298" s="291" t="str">
        <f t="shared" si="4"/>
        <v>Inhassoro</v>
      </c>
      <c r="Q298" s="39" t="s">
        <v>1593</v>
      </c>
      <c r="S298" s="39" t="s">
        <v>1357</v>
      </c>
    </row>
    <row r="299" spans="1:19" ht="13.45" customHeight="1" x14ac:dyDescent="0.4">
      <c r="A299" s="390" t="s">
        <v>107</v>
      </c>
      <c r="B299" s="390" t="s">
        <v>438</v>
      </c>
      <c r="C299" s="391">
        <v>60402030</v>
      </c>
      <c r="D299" s="291" t="s">
        <v>438</v>
      </c>
      <c r="E299" s="291" t="str">
        <f t="shared" si="4"/>
        <v>Inhassoro</v>
      </c>
      <c r="Q299" s="39" t="s">
        <v>1594</v>
      </c>
      <c r="S299" s="39" t="s">
        <v>1357</v>
      </c>
    </row>
    <row r="300" spans="1:19" ht="13.45" customHeight="1" x14ac:dyDescent="0.4">
      <c r="A300" s="390" t="s">
        <v>107</v>
      </c>
      <c r="B300" s="390" t="s">
        <v>439</v>
      </c>
      <c r="C300" s="391">
        <v>60404010</v>
      </c>
      <c r="D300" s="291" t="s">
        <v>439</v>
      </c>
      <c r="E300" s="291" t="str">
        <f t="shared" si="4"/>
        <v>Inhassoro</v>
      </c>
      <c r="Q300" s="39" t="s">
        <v>1595</v>
      </c>
      <c r="S300" s="39" t="s">
        <v>1357</v>
      </c>
    </row>
    <row r="301" spans="1:19" ht="13.45" customHeight="1" x14ac:dyDescent="0.4">
      <c r="A301" s="390" t="s">
        <v>107</v>
      </c>
      <c r="B301" s="390" t="s">
        <v>107</v>
      </c>
      <c r="C301" s="391">
        <v>60405020</v>
      </c>
      <c r="D301" s="291" t="s">
        <v>107</v>
      </c>
      <c r="E301" s="291" t="str">
        <f t="shared" si="4"/>
        <v>Inhassoro</v>
      </c>
      <c r="Q301" s="39" t="s">
        <v>1596</v>
      </c>
      <c r="S301" s="39" t="s">
        <v>1357</v>
      </c>
    </row>
    <row r="302" spans="1:19" ht="13.45" customHeight="1" x14ac:dyDescent="0.4">
      <c r="A302" s="390" t="s">
        <v>107</v>
      </c>
      <c r="B302" s="390" t="s">
        <v>440</v>
      </c>
      <c r="C302" s="391">
        <v>60405010</v>
      </c>
      <c r="D302" s="291" t="s">
        <v>440</v>
      </c>
      <c r="E302" s="291" t="str">
        <f t="shared" si="4"/>
        <v>Inhassoro</v>
      </c>
      <c r="Q302" s="39" t="s">
        <v>1597</v>
      </c>
      <c r="S302" s="39" t="s">
        <v>1357</v>
      </c>
    </row>
    <row r="303" spans="1:19" ht="13.45" customHeight="1" x14ac:dyDescent="0.4">
      <c r="A303" s="390" t="s">
        <v>109</v>
      </c>
      <c r="B303" s="390" t="s">
        <v>109</v>
      </c>
      <c r="C303" s="391">
        <v>60405030</v>
      </c>
      <c r="D303" s="291" t="s">
        <v>109</v>
      </c>
      <c r="E303" s="291" t="str">
        <f t="shared" si="4"/>
        <v>Jangamo</v>
      </c>
      <c r="Q303" s="39" t="s">
        <v>1598</v>
      </c>
      <c r="S303" s="39" t="s">
        <v>1357</v>
      </c>
    </row>
    <row r="304" spans="1:19" ht="13.45" customHeight="1" x14ac:dyDescent="0.4">
      <c r="A304" s="390" t="s">
        <v>109</v>
      </c>
      <c r="B304" s="390" t="s">
        <v>441</v>
      </c>
      <c r="C304" s="391">
        <v>60401010</v>
      </c>
      <c r="D304" s="291" t="s">
        <v>441</v>
      </c>
      <c r="E304" s="291" t="str">
        <f t="shared" si="4"/>
        <v>Jangamo</v>
      </c>
      <c r="Q304" s="39" t="s">
        <v>1599</v>
      </c>
      <c r="S304" s="39" t="s">
        <v>1357</v>
      </c>
    </row>
    <row r="305" spans="1:19" ht="13.45" customHeight="1" x14ac:dyDescent="0.4">
      <c r="A305" s="390" t="s">
        <v>109</v>
      </c>
      <c r="B305" s="390" t="s">
        <v>442</v>
      </c>
      <c r="C305" s="391">
        <v>40503020</v>
      </c>
      <c r="D305" s="291" t="s">
        <v>442</v>
      </c>
      <c r="E305" s="291" t="str">
        <f t="shared" si="4"/>
        <v>Jangamo</v>
      </c>
      <c r="Q305" s="39" t="s">
        <v>1600</v>
      </c>
      <c r="S305" s="39" t="s">
        <v>1357</v>
      </c>
    </row>
    <row r="306" spans="1:19" ht="13.45" customHeight="1" x14ac:dyDescent="0.4">
      <c r="A306" s="390" t="s">
        <v>109</v>
      </c>
      <c r="B306" s="390" t="s">
        <v>443</v>
      </c>
      <c r="C306" s="391">
        <v>40502010</v>
      </c>
      <c r="D306" s="291" t="s">
        <v>443</v>
      </c>
      <c r="E306" s="291" t="str">
        <f t="shared" si="4"/>
        <v>Jangamo</v>
      </c>
      <c r="Q306" s="39" t="s">
        <v>99</v>
      </c>
      <c r="S306" s="39" t="s">
        <v>1357</v>
      </c>
    </row>
    <row r="307" spans="1:19" ht="13.45" customHeight="1" x14ac:dyDescent="0.4">
      <c r="A307" s="390" t="s">
        <v>109</v>
      </c>
      <c r="B307" s="390" t="s">
        <v>444</v>
      </c>
      <c r="C307" s="391">
        <v>40502020</v>
      </c>
      <c r="D307" s="291" t="s">
        <v>444</v>
      </c>
      <c r="E307" s="291" t="str">
        <f t="shared" si="4"/>
        <v>Jangamo</v>
      </c>
      <c r="Q307" s="39" t="s">
        <v>1601</v>
      </c>
      <c r="S307" s="39" t="s">
        <v>1357</v>
      </c>
    </row>
    <row r="308" spans="1:19" ht="13.45" customHeight="1" x14ac:dyDescent="0.4">
      <c r="A308" s="390" t="s">
        <v>111</v>
      </c>
      <c r="B308" s="390" t="s">
        <v>445</v>
      </c>
      <c r="C308" s="391">
        <v>40503010</v>
      </c>
      <c r="D308" s="291" t="s">
        <v>445</v>
      </c>
      <c r="E308" s="291" t="str">
        <f t="shared" si="4"/>
        <v>Mabote</v>
      </c>
      <c r="Q308" s="39" t="s">
        <v>333</v>
      </c>
      <c r="S308" s="39" t="s">
        <v>1357</v>
      </c>
    </row>
    <row r="309" spans="1:19" ht="13.45" customHeight="1" x14ac:dyDescent="0.4">
      <c r="A309" s="390" t="s">
        <v>111</v>
      </c>
      <c r="B309" s="390" t="s">
        <v>446</v>
      </c>
      <c r="C309" s="391">
        <v>40502040</v>
      </c>
      <c r="D309" s="291" t="s">
        <v>446</v>
      </c>
      <c r="E309" s="291" t="str">
        <f t="shared" si="4"/>
        <v>Mabote</v>
      </c>
      <c r="Q309" s="39" t="s">
        <v>243</v>
      </c>
      <c r="S309" s="39" t="s">
        <v>1357</v>
      </c>
    </row>
    <row r="310" spans="1:19" ht="13.45" customHeight="1" x14ac:dyDescent="0.4">
      <c r="A310" s="390" t="s">
        <v>111</v>
      </c>
      <c r="B310" s="390" t="s">
        <v>447</v>
      </c>
      <c r="C310" s="391">
        <v>40503050</v>
      </c>
      <c r="D310" s="291" t="s">
        <v>447</v>
      </c>
      <c r="E310" s="291" t="str">
        <f t="shared" si="4"/>
        <v>Mabote</v>
      </c>
      <c r="Q310" s="39" t="s">
        <v>252</v>
      </c>
      <c r="S310" s="39" t="s">
        <v>1357</v>
      </c>
    </row>
    <row r="311" spans="1:19" ht="13.45" customHeight="1" x14ac:dyDescent="0.4">
      <c r="A311" s="390" t="s">
        <v>111</v>
      </c>
      <c r="B311" s="390" t="s">
        <v>111</v>
      </c>
      <c r="C311" s="391">
        <v>40503030</v>
      </c>
      <c r="D311" s="291" t="s">
        <v>111</v>
      </c>
      <c r="E311" s="291" t="str">
        <f t="shared" si="4"/>
        <v>Mabote</v>
      </c>
      <c r="Q311" s="39" t="s">
        <v>1602</v>
      </c>
      <c r="S311" s="39" t="s">
        <v>1357</v>
      </c>
    </row>
    <row r="312" spans="1:19" ht="13.45" customHeight="1" x14ac:dyDescent="0.4">
      <c r="A312" s="390" t="s">
        <v>111</v>
      </c>
      <c r="B312" s="390" t="s">
        <v>448</v>
      </c>
      <c r="C312" s="391">
        <v>40502030</v>
      </c>
      <c r="D312" s="291" t="s">
        <v>448</v>
      </c>
      <c r="E312" s="291" t="str">
        <f t="shared" si="4"/>
        <v>Mabote</v>
      </c>
      <c r="Q312" s="39" t="s">
        <v>1603</v>
      </c>
      <c r="S312" s="39" t="s">
        <v>1357</v>
      </c>
    </row>
    <row r="313" spans="1:19" ht="13.45" customHeight="1" x14ac:dyDescent="0.4">
      <c r="A313" s="390" t="s">
        <v>111</v>
      </c>
      <c r="B313" s="390" t="s">
        <v>449</v>
      </c>
      <c r="C313" s="391">
        <v>40503040</v>
      </c>
      <c r="D313" s="291" t="s">
        <v>449</v>
      </c>
      <c r="E313" s="291" t="str">
        <f t="shared" si="4"/>
        <v>Mabote</v>
      </c>
      <c r="Q313" s="39" t="s">
        <v>1379</v>
      </c>
      <c r="S313" s="39" t="s">
        <v>1357</v>
      </c>
    </row>
    <row r="314" spans="1:19" ht="13.45" customHeight="1" x14ac:dyDescent="0.4">
      <c r="A314" s="390" t="s">
        <v>111</v>
      </c>
      <c r="B314" s="390" t="s">
        <v>450</v>
      </c>
      <c r="C314" s="391">
        <v>80401040</v>
      </c>
      <c r="D314" s="291" t="s">
        <v>450</v>
      </c>
      <c r="E314" s="291" t="str">
        <f t="shared" si="4"/>
        <v>Mabote</v>
      </c>
      <c r="Q314" s="39" t="s">
        <v>1604</v>
      </c>
      <c r="S314" s="39" t="s">
        <v>1357</v>
      </c>
    </row>
    <row r="315" spans="1:19" ht="13.45" customHeight="1" x14ac:dyDescent="0.4">
      <c r="A315" s="390" t="s">
        <v>111</v>
      </c>
      <c r="B315" s="390" t="s">
        <v>451</v>
      </c>
      <c r="C315" s="391">
        <v>80401030</v>
      </c>
      <c r="D315" s="291" t="s">
        <v>451</v>
      </c>
      <c r="E315" s="291" t="str">
        <f t="shared" si="4"/>
        <v>Mabote</v>
      </c>
      <c r="Q315" s="39" t="s">
        <v>1380</v>
      </c>
      <c r="S315" s="39" t="s">
        <v>1357</v>
      </c>
    </row>
    <row r="316" spans="1:19" ht="13.45" customHeight="1" x14ac:dyDescent="0.4">
      <c r="A316" s="390" t="s">
        <v>111</v>
      </c>
      <c r="B316" s="390" t="s">
        <v>452</v>
      </c>
      <c r="C316" s="391">
        <v>80401050</v>
      </c>
      <c r="D316" s="291" t="s">
        <v>452</v>
      </c>
      <c r="E316" s="291" t="str">
        <f t="shared" si="4"/>
        <v>Mabote</v>
      </c>
      <c r="Q316" s="39" t="s">
        <v>1605</v>
      </c>
      <c r="S316" s="39" t="s">
        <v>1357</v>
      </c>
    </row>
    <row r="317" spans="1:19" ht="13.45" customHeight="1" x14ac:dyDescent="0.4">
      <c r="A317" s="390" t="s">
        <v>114</v>
      </c>
      <c r="B317" s="390" t="s">
        <v>453</v>
      </c>
      <c r="C317" s="391">
        <v>80401060</v>
      </c>
      <c r="D317" s="291" t="s">
        <v>453</v>
      </c>
      <c r="E317" s="291" t="str">
        <f t="shared" si="4"/>
        <v>Massinga</v>
      </c>
      <c r="Q317" s="39" t="s">
        <v>1606</v>
      </c>
      <c r="S317" s="39" t="s">
        <v>1357</v>
      </c>
    </row>
    <row r="318" spans="1:19" ht="13.45" customHeight="1" x14ac:dyDescent="0.4">
      <c r="A318" s="390" t="s">
        <v>114</v>
      </c>
      <c r="B318" s="390" t="s">
        <v>454</v>
      </c>
      <c r="C318" s="391">
        <v>80401070</v>
      </c>
      <c r="D318" s="291" t="s">
        <v>454</v>
      </c>
      <c r="E318" s="291" t="str">
        <f t="shared" si="4"/>
        <v>Massinga</v>
      </c>
      <c r="Q318" s="39" t="s">
        <v>1607</v>
      </c>
      <c r="S318" s="39" t="s">
        <v>1357</v>
      </c>
    </row>
    <row r="319" spans="1:19" ht="13.45" customHeight="1" x14ac:dyDescent="0.4">
      <c r="A319" s="390" t="s">
        <v>114</v>
      </c>
      <c r="B319" s="390" t="s">
        <v>455</v>
      </c>
      <c r="C319" s="391">
        <v>80402020</v>
      </c>
      <c r="D319" s="291" t="s">
        <v>455</v>
      </c>
      <c r="E319" s="291" t="str">
        <f t="shared" si="4"/>
        <v>Massinga</v>
      </c>
      <c r="Q319" s="39" t="s">
        <v>1608</v>
      </c>
      <c r="S319" s="39" t="s">
        <v>1357</v>
      </c>
    </row>
    <row r="320" spans="1:19" ht="13.45" customHeight="1" x14ac:dyDescent="0.4">
      <c r="A320" s="390" t="s">
        <v>114</v>
      </c>
      <c r="B320" s="390" t="s">
        <v>456</v>
      </c>
      <c r="C320" s="391">
        <v>80402010</v>
      </c>
      <c r="D320" s="291" t="s">
        <v>456</v>
      </c>
      <c r="E320" s="291" t="str">
        <f t="shared" si="4"/>
        <v>Massinga</v>
      </c>
      <c r="Q320" s="39" t="s">
        <v>1609</v>
      </c>
      <c r="S320" s="39" t="s">
        <v>1357</v>
      </c>
    </row>
    <row r="321" spans="1:19" ht="13.45" customHeight="1" x14ac:dyDescent="0.4">
      <c r="A321" s="390" t="s">
        <v>114</v>
      </c>
      <c r="B321" s="390" t="s">
        <v>457</v>
      </c>
      <c r="C321" s="391">
        <v>80401010</v>
      </c>
      <c r="D321" s="291" t="s">
        <v>457</v>
      </c>
      <c r="E321" s="291" t="str">
        <f t="shared" si="4"/>
        <v>Massinga</v>
      </c>
      <c r="Q321" s="39" t="s">
        <v>1609</v>
      </c>
      <c r="S321" s="39" t="s">
        <v>1357</v>
      </c>
    </row>
    <row r="322" spans="1:19" ht="13.45" customHeight="1" x14ac:dyDescent="0.4">
      <c r="A322" s="390" t="s">
        <v>114</v>
      </c>
      <c r="B322" s="390" t="s">
        <v>114</v>
      </c>
      <c r="C322" s="391">
        <v>80401020</v>
      </c>
      <c r="D322" s="291" t="s">
        <v>114</v>
      </c>
      <c r="E322" s="291" t="str">
        <f t="shared" si="4"/>
        <v>Massinga</v>
      </c>
      <c r="Q322" s="39" t="s">
        <v>1610</v>
      </c>
      <c r="S322" s="39" t="s">
        <v>1357</v>
      </c>
    </row>
    <row r="323" spans="1:19" ht="13.45" customHeight="1" x14ac:dyDescent="0.4">
      <c r="A323" s="390" t="s">
        <v>117</v>
      </c>
      <c r="B323" s="390" t="s">
        <v>117</v>
      </c>
      <c r="C323" s="391">
        <v>20501010</v>
      </c>
      <c r="D323" s="291" t="s">
        <v>117</v>
      </c>
      <c r="E323" s="291" t="str">
        <f t="shared" ref="E323:E386" si="5">A323</f>
        <v>Maxixe</v>
      </c>
      <c r="Q323" s="39" t="s">
        <v>1611</v>
      </c>
      <c r="S323" s="39" t="s">
        <v>1357</v>
      </c>
    </row>
    <row r="324" spans="1:19" ht="13.45" customHeight="1" x14ac:dyDescent="0.4">
      <c r="A324" s="390" t="s">
        <v>119</v>
      </c>
      <c r="B324" s="390" t="s">
        <v>119</v>
      </c>
      <c r="C324" s="391">
        <v>20501030</v>
      </c>
      <c r="D324" s="291" t="s">
        <v>119</v>
      </c>
      <c r="E324" s="291" t="str">
        <f t="shared" si="5"/>
        <v>Morrumbene</v>
      </c>
      <c r="Q324" s="39" t="s">
        <v>1612</v>
      </c>
      <c r="S324" s="39" t="s">
        <v>1357</v>
      </c>
    </row>
    <row r="325" spans="1:19" ht="13.45" customHeight="1" x14ac:dyDescent="0.4">
      <c r="A325" s="390" t="s">
        <v>119</v>
      </c>
      <c r="B325" s="390" t="s">
        <v>458</v>
      </c>
      <c r="C325" s="391">
        <v>20502010</v>
      </c>
      <c r="D325" s="291" t="s">
        <v>458</v>
      </c>
      <c r="E325" s="291" t="str">
        <f t="shared" si="5"/>
        <v>Morrumbene</v>
      </c>
      <c r="Q325" s="39" t="s">
        <v>1613</v>
      </c>
      <c r="S325" s="39" t="s">
        <v>1357</v>
      </c>
    </row>
    <row r="326" spans="1:19" ht="13.45" customHeight="1" x14ac:dyDescent="0.4">
      <c r="A326" s="390" t="s">
        <v>119</v>
      </c>
      <c r="B326" s="390" t="s">
        <v>459</v>
      </c>
      <c r="C326" s="391">
        <v>40601070</v>
      </c>
      <c r="D326" s="291" t="s">
        <v>459</v>
      </c>
      <c r="E326" s="291" t="str">
        <f t="shared" si="5"/>
        <v>Morrumbene</v>
      </c>
      <c r="Q326" s="39" t="s">
        <v>1614</v>
      </c>
      <c r="S326" s="39" t="s">
        <v>1357</v>
      </c>
    </row>
    <row r="327" spans="1:19" ht="13.45" customHeight="1" x14ac:dyDescent="0.4">
      <c r="A327" s="390" t="s">
        <v>119</v>
      </c>
      <c r="B327" s="390" t="s">
        <v>460</v>
      </c>
      <c r="C327" s="391">
        <v>40603020</v>
      </c>
      <c r="D327" s="291" t="s">
        <v>460</v>
      </c>
      <c r="E327" s="291" t="str">
        <f t="shared" si="5"/>
        <v>Morrumbene</v>
      </c>
      <c r="Q327" s="39" t="s">
        <v>1615</v>
      </c>
      <c r="S327" s="39" t="s">
        <v>1357</v>
      </c>
    </row>
    <row r="328" spans="1:19" ht="13.45" customHeight="1" x14ac:dyDescent="0.4">
      <c r="A328" s="390" t="s">
        <v>119</v>
      </c>
      <c r="B328" s="390" t="s">
        <v>461</v>
      </c>
      <c r="C328" s="391">
        <v>40601010</v>
      </c>
      <c r="D328" s="291" t="s">
        <v>461</v>
      </c>
      <c r="E328" s="291" t="str">
        <f t="shared" si="5"/>
        <v>Morrumbene</v>
      </c>
      <c r="Q328" s="39" t="s">
        <v>1616</v>
      </c>
      <c r="S328" s="39" t="s">
        <v>1357</v>
      </c>
    </row>
    <row r="329" spans="1:19" ht="13.45" customHeight="1" x14ac:dyDescent="0.4">
      <c r="A329" s="390" t="s">
        <v>119</v>
      </c>
      <c r="B329" s="390" t="s">
        <v>462</v>
      </c>
      <c r="C329" s="391">
        <v>40601020</v>
      </c>
      <c r="D329" s="291" t="s">
        <v>462</v>
      </c>
      <c r="E329" s="291" t="str">
        <f t="shared" si="5"/>
        <v>Morrumbene</v>
      </c>
      <c r="Q329" s="39" t="s">
        <v>1617</v>
      </c>
      <c r="S329" s="39" t="s">
        <v>1357</v>
      </c>
    </row>
    <row r="330" spans="1:19" ht="13.45" customHeight="1" x14ac:dyDescent="0.4">
      <c r="A330" s="390" t="s">
        <v>120</v>
      </c>
      <c r="B330" s="390" t="s">
        <v>120</v>
      </c>
      <c r="C330" s="391">
        <v>40601030</v>
      </c>
      <c r="D330" s="291" t="s">
        <v>120</v>
      </c>
      <c r="E330" s="291" t="str">
        <f t="shared" si="5"/>
        <v>Panda</v>
      </c>
      <c r="Q330" s="39" t="s">
        <v>1618</v>
      </c>
      <c r="S330" s="39" t="s">
        <v>1357</v>
      </c>
    </row>
    <row r="331" spans="1:19" ht="13.45" customHeight="1" x14ac:dyDescent="0.4">
      <c r="A331" s="390" t="s">
        <v>120</v>
      </c>
      <c r="B331" s="390" t="s">
        <v>463</v>
      </c>
      <c r="C331" s="391">
        <v>40601040</v>
      </c>
      <c r="D331" s="291" t="s">
        <v>463</v>
      </c>
      <c r="E331" s="291" t="str">
        <f t="shared" si="5"/>
        <v>Panda</v>
      </c>
      <c r="Q331" s="39" t="s">
        <v>1619</v>
      </c>
      <c r="S331" s="39" t="s">
        <v>1357</v>
      </c>
    </row>
    <row r="332" spans="1:19" ht="13.45" customHeight="1" x14ac:dyDescent="0.4">
      <c r="A332" s="390" t="s">
        <v>120</v>
      </c>
      <c r="B332" s="390" t="s">
        <v>464</v>
      </c>
      <c r="C332" s="391">
        <v>40601050</v>
      </c>
      <c r="D332" s="291" t="s">
        <v>464</v>
      </c>
      <c r="E332" s="291" t="str">
        <f t="shared" si="5"/>
        <v>Panda</v>
      </c>
      <c r="Q332" s="39" t="s">
        <v>1620</v>
      </c>
      <c r="S332" s="39" t="s">
        <v>1357</v>
      </c>
    </row>
    <row r="333" spans="1:19" ht="13.45" customHeight="1" x14ac:dyDescent="0.4">
      <c r="A333" s="390" t="s">
        <v>120</v>
      </c>
      <c r="B333" s="390" t="s">
        <v>465</v>
      </c>
      <c r="C333" s="391">
        <v>40601060</v>
      </c>
      <c r="D333" s="291" t="s">
        <v>465</v>
      </c>
      <c r="E333" s="291" t="str">
        <f t="shared" si="5"/>
        <v>Panda</v>
      </c>
      <c r="Q333" s="39" t="s">
        <v>1621</v>
      </c>
      <c r="S333" s="39" t="s">
        <v>1357</v>
      </c>
    </row>
    <row r="334" spans="1:19" ht="13.45" customHeight="1" x14ac:dyDescent="0.4">
      <c r="A334" s="390" t="s">
        <v>120</v>
      </c>
      <c r="B334" s="390" t="s">
        <v>466</v>
      </c>
      <c r="C334" s="391">
        <v>40603010</v>
      </c>
      <c r="D334" s="291" t="s">
        <v>466</v>
      </c>
      <c r="E334" s="291" t="str">
        <f t="shared" si="5"/>
        <v>Panda</v>
      </c>
      <c r="Q334" s="39" t="s">
        <v>1622</v>
      </c>
      <c r="S334" s="39" t="s">
        <v>1357</v>
      </c>
    </row>
    <row r="335" spans="1:19" ht="13.45" customHeight="1" x14ac:dyDescent="0.4">
      <c r="A335" s="390" t="s">
        <v>120</v>
      </c>
      <c r="B335" s="390" t="s">
        <v>467</v>
      </c>
      <c r="C335" s="391">
        <v>3040199</v>
      </c>
      <c r="D335" s="291" t="s">
        <v>467</v>
      </c>
      <c r="E335" s="291" t="str">
        <f t="shared" si="5"/>
        <v>Panda</v>
      </c>
      <c r="Q335" s="39" t="s">
        <v>1623</v>
      </c>
      <c r="S335" s="39" t="s">
        <v>1357</v>
      </c>
    </row>
    <row r="336" spans="1:19" ht="13.45" customHeight="1" x14ac:dyDescent="0.4">
      <c r="A336" s="390" t="s">
        <v>120</v>
      </c>
      <c r="B336" s="390" t="s">
        <v>468</v>
      </c>
      <c r="C336" s="391">
        <v>8010000</v>
      </c>
      <c r="D336" s="291" t="s">
        <v>468</v>
      </c>
      <c r="E336" s="291" t="str">
        <f t="shared" si="5"/>
        <v>Panda</v>
      </c>
      <c r="Q336" s="39" t="s">
        <v>1624</v>
      </c>
      <c r="S336" s="39" t="s">
        <v>1357</v>
      </c>
    </row>
    <row r="337" spans="1:19" ht="13.45" customHeight="1" x14ac:dyDescent="0.4">
      <c r="A337" s="390" t="s">
        <v>120</v>
      </c>
      <c r="B337" s="390" t="s">
        <v>469</v>
      </c>
      <c r="C337" s="391">
        <v>8050103</v>
      </c>
      <c r="D337" s="291" t="s">
        <v>469</v>
      </c>
      <c r="E337" s="291" t="str">
        <f t="shared" si="5"/>
        <v>Panda</v>
      </c>
      <c r="Q337" s="39" t="s">
        <v>1625</v>
      </c>
      <c r="S337" s="39" t="s">
        <v>1357</v>
      </c>
    </row>
    <row r="338" spans="1:19" ht="13.45" customHeight="1" x14ac:dyDescent="0.4">
      <c r="A338" s="390" t="s">
        <v>120</v>
      </c>
      <c r="B338" s="390" t="s">
        <v>470</v>
      </c>
      <c r="C338" s="391">
        <v>8050104</v>
      </c>
      <c r="D338" s="291" t="s">
        <v>470</v>
      </c>
      <c r="E338" s="291" t="str">
        <f t="shared" si="5"/>
        <v>Panda</v>
      </c>
      <c r="Q338" s="39" t="s">
        <v>1626</v>
      </c>
      <c r="S338" s="39" t="s">
        <v>1357</v>
      </c>
    </row>
    <row r="339" spans="1:19" ht="13.45" customHeight="1" x14ac:dyDescent="0.4">
      <c r="A339" s="390" t="s">
        <v>123</v>
      </c>
      <c r="B339" s="390" t="s">
        <v>471</v>
      </c>
      <c r="C339" s="391">
        <v>8050101</v>
      </c>
      <c r="D339" s="291" t="s">
        <v>471</v>
      </c>
      <c r="E339" s="291" t="str">
        <f t="shared" si="5"/>
        <v>Vilankulo</v>
      </c>
      <c r="Q339" s="39" t="s">
        <v>287</v>
      </c>
      <c r="S339" s="39" t="s">
        <v>1357</v>
      </c>
    </row>
    <row r="340" spans="1:19" ht="13.45" customHeight="1" x14ac:dyDescent="0.4">
      <c r="A340" s="390" t="s">
        <v>123</v>
      </c>
      <c r="B340" s="390" t="s">
        <v>472</v>
      </c>
      <c r="C340" s="391">
        <v>8050203</v>
      </c>
      <c r="D340" s="291" t="s">
        <v>472</v>
      </c>
      <c r="E340" s="291" t="str">
        <f t="shared" si="5"/>
        <v>Vilankulo</v>
      </c>
      <c r="Q340" s="39" t="s">
        <v>1627</v>
      </c>
      <c r="S340" s="39" t="s">
        <v>1357</v>
      </c>
    </row>
    <row r="341" spans="1:19" ht="13.45" customHeight="1" x14ac:dyDescent="0.4">
      <c r="A341" s="390" t="s">
        <v>123</v>
      </c>
      <c r="B341" s="390" t="s">
        <v>123</v>
      </c>
      <c r="C341" s="391">
        <v>8050105</v>
      </c>
      <c r="D341" s="291" t="s">
        <v>123</v>
      </c>
      <c r="E341" s="291" t="str">
        <f t="shared" si="5"/>
        <v>Vilankulo</v>
      </c>
      <c r="Q341" s="39" t="s">
        <v>1628</v>
      </c>
      <c r="S341" s="39" t="s">
        <v>1357</v>
      </c>
    </row>
    <row r="342" spans="1:19" ht="13.45" customHeight="1" x14ac:dyDescent="0.4">
      <c r="A342" s="390" t="s">
        <v>123</v>
      </c>
      <c r="B342" s="390" t="s">
        <v>473</v>
      </c>
      <c r="C342" s="391">
        <v>8050202</v>
      </c>
      <c r="D342" s="291" t="s">
        <v>473</v>
      </c>
      <c r="E342" s="291" t="str">
        <f t="shared" si="5"/>
        <v>Vilankulo</v>
      </c>
      <c r="Q342" s="39" t="s">
        <v>1629</v>
      </c>
      <c r="S342" s="39" t="s">
        <v>1357</v>
      </c>
    </row>
    <row r="343" spans="1:19" ht="13.45" customHeight="1" x14ac:dyDescent="0.4">
      <c r="A343" s="390" t="s">
        <v>123</v>
      </c>
      <c r="B343" s="390" t="s">
        <v>474</v>
      </c>
      <c r="C343" s="391">
        <v>8060201</v>
      </c>
      <c r="D343" s="291" t="s">
        <v>474</v>
      </c>
      <c r="E343" s="291" t="str">
        <f t="shared" si="5"/>
        <v>Vilankulo</v>
      </c>
      <c r="Q343" s="39" t="s">
        <v>1630</v>
      </c>
      <c r="S343" s="39" t="s">
        <v>1358</v>
      </c>
    </row>
    <row r="344" spans="1:19" ht="13.45" customHeight="1" x14ac:dyDescent="0.4">
      <c r="A344" s="390" t="s">
        <v>126</v>
      </c>
      <c r="B344" s="390" t="s">
        <v>475</v>
      </c>
      <c r="C344" s="391">
        <v>8060105</v>
      </c>
      <c r="D344" s="291" t="s">
        <v>475</v>
      </c>
      <c r="E344" s="291" t="str">
        <f t="shared" si="5"/>
        <v>Zavala</v>
      </c>
      <c r="Q344" s="39" t="s">
        <v>1631</v>
      </c>
      <c r="S344" s="39" t="s">
        <v>1358</v>
      </c>
    </row>
    <row r="345" spans="1:19" ht="13.45" customHeight="1" x14ac:dyDescent="0.4">
      <c r="A345" s="390" t="s">
        <v>126</v>
      </c>
      <c r="B345" s="390" t="s">
        <v>476</v>
      </c>
      <c r="C345" s="391">
        <v>8060104</v>
      </c>
      <c r="D345" s="291" t="s">
        <v>476</v>
      </c>
      <c r="E345" s="291" t="str">
        <f t="shared" si="5"/>
        <v>Zavala</v>
      </c>
      <c r="Q345" s="39" t="s">
        <v>1632</v>
      </c>
      <c r="S345" s="39" t="s">
        <v>1358</v>
      </c>
    </row>
    <row r="346" spans="1:19" ht="13.45" customHeight="1" x14ac:dyDescent="0.4">
      <c r="A346" s="390" t="s">
        <v>126</v>
      </c>
      <c r="B346" s="390" t="s">
        <v>477</v>
      </c>
      <c r="C346" s="391">
        <v>8060101</v>
      </c>
      <c r="D346" s="291" t="s">
        <v>477</v>
      </c>
      <c r="E346" s="291" t="str">
        <f t="shared" si="5"/>
        <v>Zavala</v>
      </c>
      <c r="Q346" s="39" t="s">
        <v>1379</v>
      </c>
      <c r="S346" s="39" t="s">
        <v>1358</v>
      </c>
    </row>
    <row r="347" spans="1:19" ht="13.45" customHeight="1" x14ac:dyDescent="0.4">
      <c r="A347" s="390" t="s">
        <v>126</v>
      </c>
      <c r="B347" s="390" t="s">
        <v>478</v>
      </c>
      <c r="C347" s="391">
        <v>8060103</v>
      </c>
      <c r="D347" s="291" t="s">
        <v>478</v>
      </c>
      <c r="E347" s="291" t="str">
        <f t="shared" si="5"/>
        <v>Zavala</v>
      </c>
      <c r="Q347" s="39" t="s">
        <v>1380</v>
      </c>
      <c r="S347" s="39" t="s">
        <v>1358</v>
      </c>
    </row>
    <row r="348" spans="1:19" ht="13.45" customHeight="1" x14ac:dyDescent="0.4">
      <c r="A348" s="390" t="s">
        <v>19</v>
      </c>
      <c r="B348" s="390" t="s">
        <v>479</v>
      </c>
      <c r="C348" s="391">
        <v>4070102</v>
      </c>
      <c r="D348" s="291" t="s">
        <v>479</v>
      </c>
      <c r="E348" s="291" t="str">
        <f t="shared" si="5"/>
        <v>Báruè</v>
      </c>
      <c r="Q348" s="39" t="s">
        <v>1358</v>
      </c>
      <c r="S348" s="39" t="s">
        <v>1358</v>
      </c>
    </row>
    <row r="349" spans="1:19" ht="13.45" customHeight="1" x14ac:dyDescent="0.4">
      <c r="A349" s="390" t="s">
        <v>19</v>
      </c>
      <c r="B349" s="390" t="s">
        <v>480</v>
      </c>
      <c r="C349" s="391">
        <v>4070201</v>
      </c>
      <c r="D349" s="291" t="s">
        <v>480</v>
      </c>
      <c r="E349" s="291" t="str">
        <f t="shared" si="5"/>
        <v>Báruè</v>
      </c>
      <c r="Q349" s="39" t="s">
        <v>1633</v>
      </c>
      <c r="S349" s="39" t="s">
        <v>1358</v>
      </c>
    </row>
    <row r="350" spans="1:19" ht="13.45" customHeight="1" x14ac:dyDescent="0.4">
      <c r="A350" s="390" t="s">
        <v>19</v>
      </c>
      <c r="B350" s="390" t="s">
        <v>481</v>
      </c>
      <c r="C350" s="391">
        <v>4070103</v>
      </c>
      <c r="D350" s="291" t="s">
        <v>481</v>
      </c>
      <c r="E350" s="291" t="str">
        <f t="shared" si="5"/>
        <v>Báruè</v>
      </c>
      <c r="Q350" s="39" t="s">
        <v>1634</v>
      </c>
      <c r="S350" s="39" t="s">
        <v>1359</v>
      </c>
    </row>
    <row r="351" spans="1:19" ht="13.45" customHeight="1" x14ac:dyDescent="0.4">
      <c r="A351" s="390" t="s">
        <v>19</v>
      </c>
      <c r="B351" s="390" t="s">
        <v>482</v>
      </c>
      <c r="C351" s="391">
        <v>4070101</v>
      </c>
      <c r="D351" s="291" t="s">
        <v>482</v>
      </c>
      <c r="E351" s="291" t="str">
        <f t="shared" si="5"/>
        <v>Báruè</v>
      </c>
      <c r="Q351" s="39" t="s">
        <v>1379</v>
      </c>
      <c r="S351" s="39" t="s">
        <v>1359</v>
      </c>
    </row>
    <row r="352" spans="1:19" ht="13.45" customHeight="1" x14ac:dyDescent="0.4">
      <c r="A352" s="390" t="s">
        <v>19</v>
      </c>
      <c r="B352" s="390" t="s">
        <v>483</v>
      </c>
      <c r="C352" s="391">
        <v>8070101</v>
      </c>
      <c r="D352" s="291" t="s">
        <v>483</v>
      </c>
      <c r="E352" s="291" t="str">
        <f t="shared" si="5"/>
        <v>Báruè</v>
      </c>
      <c r="Q352" s="39" t="s">
        <v>1635</v>
      </c>
      <c r="S352" s="39" t="s">
        <v>1359</v>
      </c>
    </row>
    <row r="353" spans="1:19" ht="13.45" customHeight="1" x14ac:dyDescent="0.4">
      <c r="A353" s="390" t="s">
        <v>19</v>
      </c>
      <c r="B353" s="390" t="s">
        <v>484</v>
      </c>
      <c r="C353" s="391">
        <v>8070102</v>
      </c>
      <c r="D353" s="291" t="s">
        <v>484</v>
      </c>
      <c r="E353" s="291" t="str">
        <f t="shared" si="5"/>
        <v>Báruè</v>
      </c>
      <c r="Q353" s="39" t="s">
        <v>1380</v>
      </c>
      <c r="S353" s="39" t="s">
        <v>1359</v>
      </c>
    </row>
    <row r="354" spans="1:19" ht="13.45" customHeight="1" x14ac:dyDescent="0.4">
      <c r="A354" s="390" t="s">
        <v>19</v>
      </c>
      <c r="B354" s="390" t="s">
        <v>485</v>
      </c>
      <c r="C354" s="391">
        <v>8070103</v>
      </c>
      <c r="D354" s="291" t="s">
        <v>485</v>
      </c>
      <c r="E354" s="291" t="str">
        <f t="shared" si="5"/>
        <v>Báruè</v>
      </c>
      <c r="Q354" s="39" t="s">
        <v>1636</v>
      </c>
      <c r="S354" s="39" t="s">
        <v>1637</v>
      </c>
    </row>
    <row r="355" spans="1:19" ht="13.45" customHeight="1" x14ac:dyDescent="0.4">
      <c r="A355" s="390" t="s">
        <v>19</v>
      </c>
      <c r="B355" s="390" t="s">
        <v>486</v>
      </c>
      <c r="C355" s="391">
        <v>8070201</v>
      </c>
      <c r="D355" s="291" t="s">
        <v>486</v>
      </c>
      <c r="E355" s="291" t="str">
        <f t="shared" si="5"/>
        <v>Báruè</v>
      </c>
      <c r="Q355" s="39" t="s">
        <v>1379</v>
      </c>
      <c r="S355" s="39" t="s">
        <v>1637</v>
      </c>
    </row>
    <row r="356" spans="1:19" ht="13.45" customHeight="1" x14ac:dyDescent="0.4">
      <c r="A356" s="390" t="s">
        <v>19</v>
      </c>
      <c r="B356" s="390" t="s">
        <v>487</v>
      </c>
      <c r="C356" s="391">
        <v>8070202</v>
      </c>
      <c r="D356" s="291" t="s">
        <v>487</v>
      </c>
      <c r="E356" s="291" t="str">
        <f t="shared" si="5"/>
        <v>Báruè</v>
      </c>
      <c r="Q356" s="39" t="s">
        <v>1380</v>
      </c>
      <c r="S356" s="39" t="s">
        <v>1637</v>
      </c>
    </row>
    <row r="357" spans="1:19" ht="13.45" customHeight="1" x14ac:dyDescent="0.4">
      <c r="A357" s="390" t="s">
        <v>19</v>
      </c>
      <c r="B357" s="390" t="s">
        <v>488</v>
      </c>
      <c r="C357" s="391">
        <v>1104000</v>
      </c>
      <c r="D357" s="291" t="s">
        <v>488</v>
      </c>
      <c r="E357" s="291" t="str">
        <f t="shared" si="5"/>
        <v>Báruè</v>
      </c>
      <c r="Q357" s="39" t="s">
        <v>1638</v>
      </c>
      <c r="S357" s="39" t="s">
        <v>1361</v>
      </c>
    </row>
    <row r="358" spans="1:19" ht="13.45" customHeight="1" x14ac:dyDescent="0.4">
      <c r="A358" s="390" t="s">
        <v>19</v>
      </c>
      <c r="B358" s="390" t="s">
        <v>489</v>
      </c>
      <c r="C358" s="391">
        <v>1103000</v>
      </c>
      <c r="D358" s="291" t="s">
        <v>489</v>
      </c>
      <c r="E358" s="291" t="str">
        <f t="shared" si="5"/>
        <v>Báruè</v>
      </c>
      <c r="Q358" s="39" t="s">
        <v>1379</v>
      </c>
      <c r="S358" s="39" t="s">
        <v>1361</v>
      </c>
    </row>
    <row r="359" spans="1:19" ht="13.45" customHeight="1" x14ac:dyDescent="0.4">
      <c r="A359" s="390" t="s">
        <v>19</v>
      </c>
      <c r="B359" s="390" t="s">
        <v>490</v>
      </c>
      <c r="C359" s="391">
        <v>1101000</v>
      </c>
      <c r="D359" s="291" t="s">
        <v>490</v>
      </c>
      <c r="E359" s="291" t="str">
        <f t="shared" si="5"/>
        <v>Báruè</v>
      </c>
      <c r="Q359" s="39" t="s">
        <v>1380</v>
      </c>
      <c r="S359" s="39" t="s">
        <v>1361</v>
      </c>
    </row>
    <row r="360" spans="1:19" ht="13.45" customHeight="1" x14ac:dyDescent="0.4">
      <c r="A360" s="390" t="s">
        <v>66</v>
      </c>
      <c r="B360" s="390" t="s">
        <v>66</v>
      </c>
      <c r="C360" s="391">
        <v>1105000</v>
      </c>
      <c r="D360" s="291" t="s">
        <v>66</v>
      </c>
      <c r="E360" s="291" t="str">
        <f t="shared" si="5"/>
        <v>Chimoio</v>
      </c>
      <c r="Q360" s="39" t="s">
        <v>1639</v>
      </c>
      <c r="S360" s="39" t="s">
        <v>1362</v>
      </c>
    </row>
    <row r="361" spans="1:19" ht="13.45" customHeight="1" x14ac:dyDescent="0.4">
      <c r="A361" s="390" t="s">
        <v>103</v>
      </c>
      <c r="B361" s="390" t="s">
        <v>103</v>
      </c>
      <c r="C361" s="391">
        <v>1107000</v>
      </c>
      <c r="D361" s="291" t="s">
        <v>103</v>
      </c>
      <c r="E361" s="291" t="str">
        <f t="shared" si="5"/>
        <v>Gondola</v>
      </c>
      <c r="Q361" s="39" t="s">
        <v>1640</v>
      </c>
      <c r="S361" s="39" t="s">
        <v>1362</v>
      </c>
    </row>
    <row r="362" spans="1:19" ht="13.45" customHeight="1" x14ac:dyDescent="0.4">
      <c r="A362" s="390" t="s">
        <v>103</v>
      </c>
      <c r="B362" s="390" t="s">
        <v>491</v>
      </c>
      <c r="C362" s="391">
        <v>1106000</v>
      </c>
      <c r="D362" s="291" t="s">
        <v>491</v>
      </c>
      <c r="E362" s="291" t="str">
        <f t="shared" si="5"/>
        <v>Gondola</v>
      </c>
      <c r="Q362" s="39" t="s">
        <v>1641</v>
      </c>
      <c r="S362" s="39" t="s">
        <v>1362</v>
      </c>
    </row>
    <row r="363" spans="1:19" ht="13.45" customHeight="1" x14ac:dyDescent="0.4">
      <c r="A363" s="390" t="s">
        <v>103</v>
      </c>
      <c r="B363" s="390" t="s">
        <v>492</v>
      </c>
      <c r="C363" s="391">
        <v>1030202</v>
      </c>
      <c r="D363" s="291" t="s">
        <v>492</v>
      </c>
      <c r="E363" s="291" t="str">
        <f t="shared" si="5"/>
        <v>Gondola</v>
      </c>
      <c r="Q363" s="39" t="s">
        <v>1642</v>
      </c>
      <c r="S363" s="39" t="s">
        <v>1362</v>
      </c>
    </row>
    <row r="364" spans="1:19" ht="13.45" customHeight="1" x14ac:dyDescent="0.4">
      <c r="A364" s="390" t="s">
        <v>103</v>
      </c>
      <c r="B364" s="390" t="s">
        <v>493</v>
      </c>
      <c r="C364" s="391">
        <v>1030203</v>
      </c>
      <c r="D364" s="291" t="s">
        <v>493</v>
      </c>
      <c r="E364" s="291" t="str">
        <f t="shared" si="5"/>
        <v>Gondola</v>
      </c>
      <c r="Q364" s="39" t="s">
        <v>1643</v>
      </c>
      <c r="S364" s="39" t="s">
        <v>1362</v>
      </c>
    </row>
    <row r="365" spans="1:19" ht="13.45" customHeight="1" x14ac:dyDescent="0.4">
      <c r="A365" s="390" t="s">
        <v>103</v>
      </c>
      <c r="B365" s="390" t="s">
        <v>494</v>
      </c>
      <c r="C365" s="391">
        <v>1030201</v>
      </c>
      <c r="D365" s="291" t="s">
        <v>494</v>
      </c>
      <c r="E365" s="291" t="str">
        <f t="shared" si="5"/>
        <v>Gondola</v>
      </c>
      <c r="Q365" s="39" t="s">
        <v>1379</v>
      </c>
      <c r="S365" s="39" t="s">
        <v>1362</v>
      </c>
    </row>
    <row r="366" spans="1:19" ht="13.45" customHeight="1" x14ac:dyDescent="0.4">
      <c r="A366" s="390" t="s">
        <v>103</v>
      </c>
      <c r="B366" s="390" t="s">
        <v>495</v>
      </c>
      <c r="C366" s="391">
        <v>1030501</v>
      </c>
      <c r="D366" s="291" t="s">
        <v>495</v>
      </c>
      <c r="E366" s="291" t="str">
        <f t="shared" si="5"/>
        <v>Gondola</v>
      </c>
      <c r="Q366" s="39" t="s">
        <v>1644</v>
      </c>
      <c r="S366" s="39" t="s">
        <v>1362</v>
      </c>
    </row>
    <row r="367" spans="1:19" ht="13.45" customHeight="1" x14ac:dyDescent="0.4">
      <c r="A367" s="390" t="s">
        <v>103</v>
      </c>
      <c r="B367" s="390" t="s">
        <v>496</v>
      </c>
      <c r="C367" s="391">
        <v>1030204</v>
      </c>
      <c r="D367" s="291" t="s">
        <v>496</v>
      </c>
      <c r="E367" s="291" t="str">
        <f t="shared" si="5"/>
        <v>Gondola</v>
      </c>
      <c r="Q367" s="39" t="s">
        <v>1380</v>
      </c>
      <c r="S367" s="39" t="s">
        <v>1362</v>
      </c>
    </row>
    <row r="368" spans="1:19" ht="13.45" customHeight="1" x14ac:dyDescent="0.4">
      <c r="A368" s="390" t="s">
        <v>113</v>
      </c>
      <c r="B368" s="390" t="s">
        <v>1151</v>
      </c>
      <c r="C368" s="391">
        <v>1030401</v>
      </c>
      <c r="D368" s="291" t="s">
        <v>1151</v>
      </c>
      <c r="E368" s="291" t="str">
        <f t="shared" si="5"/>
        <v>Guro</v>
      </c>
      <c r="Q368" s="39" t="s">
        <v>1362</v>
      </c>
      <c r="S368" s="39" t="s">
        <v>1362</v>
      </c>
    </row>
    <row r="369" spans="1:19" ht="13.45" customHeight="1" x14ac:dyDescent="0.4">
      <c r="A369" s="390" t="s">
        <v>113</v>
      </c>
      <c r="B369" s="390" t="s">
        <v>497</v>
      </c>
      <c r="C369" s="391">
        <v>1030101</v>
      </c>
      <c r="D369" s="291" t="s">
        <v>497</v>
      </c>
      <c r="E369" s="291" t="str">
        <f t="shared" si="5"/>
        <v>Guro</v>
      </c>
      <c r="Q369" s="39" t="s">
        <v>1645</v>
      </c>
      <c r="S369" s="39" t="s">
        <v>1362</v>
      </c>
    </row>
    <row r="370" spans="1:19" ht="13.45" customHeight="1" x14ac:dyDescent="0.4">
      <c r="A370" s="390" t="s">
        <v>113</v>
      </c>
      <c r="B370" s="390" t="s">
        <v>498</v>
      </c>
      <c r="C370" s="391">
        <v>1030205</v>
      </c>
      <c r="D370" s="291" t="s">
        <v>498</v>
      </c>
      <c r="E370" s="291" t="str">
        <f t="shared" si="5"/>
        <v>Guro</v>
      </c>
      <c r="Q370" s="39" t="s">
        <v>1646</v>
      </c>
      <c r="S370" s="39" t="s">
        <v>1362</v>
      </c>
    </row>
    <row r="371" spans="1:19" ht="13.45" customHeight="1" x14ac:dyDescent="0.4">
      <c r="A371" s="390" t="s">
        <v>113</v>
      </c>
      <c r="B371" s="390" t="s">
        <v>499</v>
      </c>
      <c r="C371" s="391">
        <v>1030504</v>
      </c>
      <c r="D371" s="291" t="s">
        <v>499</v>
      </c>
      <c r="E371" s="291" t="str">
        <f t="shared" si="5"/>
        <v>Guro</v>
      </c>
      <c r="Q371" s="39" t="s">
        <v>1379</v>
      </c>
      <c r="S371" s="39" t="s">
        <v>1363</v>
      </c>
    </row>
    <row r="372" spans="1:19" ht="13.45" customHeight="1" x14ac:dyDescent="0.4">
      <c r="A372" s="390" t="s">
        <v>113</v>
      </c>
      <c r="B372" s="390" t="s">
        <v>500</v>
      </c>
      <c r="C372" s="391">
        <v>3050101</v>
      </c>
      <c r="D372" s="291" t="s">
        <v>500</v>
      </c>
      <c r="E372" s="291" t="str">
        <f t="shared" si="5"/>
        <v>Guro</v>
      </c>
      <c r="Q372" s="39" t="s">
        <v>1380</v>
      </c>
      <c r="S372" s="39" t="s">
        <v>1363</v>
      </c>
    </row>
    <row r="373" spans="1:19" ht="13.45" customHeight="1" x14ac:dyDescent="0.4">
      <c r="A373" s="390" t="s">
        <v>113</v>
      </c>
      <c r="B373" s="390" t="s">
        <v>501</v>
      </c>
      <c r="C373" s="391">
        <v>3050102</v>
      </c>
      <c r="D373" s="291" t="s">
        <v>501</v>
      </c>
      <c r="E373" s="291" t="str">
        <f t="shared" si="5"/>
        <v>Guro</v>
      </c>
      <c r="Q373" s="39" t="s">
        <v>1363</v>
      </c>
      <c r="S373" s="39" t="s">
        <v>1363</v>
      </c>
    </row>
    <row r="374" spans="1:19" ht="13.45" customHeight="1" x14ac:dyDescent="0.4">
      <c r="A374" s="390" t="s">
        <v>113</v>
      </c>
      <c r="B374" s="390" t="s">
        <v>502</v>
      </c>
      <c r="C374" s="391">
        <v>3050201</v>
      </c>
      <c r="D374" s="291" t="s">
        <v>502</v>
      </c>
      <c r="E374" s="291" t="str">
        <f t="shared" si="5"/>
        <v>Guro</v>
      </c>
      <c r="Q374" s="39" t="s">
        <v>1647</v>
      </c>
      <c r="S374" s="39" t="s">
        <v>1364</v>
      </c>
    </row>
    <row r="375" spans="1:19" ht="13.45" customHeight="1" x14ac:dyDescent="0.4">
      <c r="A375" s="390" t="s">
        <v>113</v>
      </c>
      <c r="B375" s="390" t="s">
        <v>503</v>
      </c>
      <c r="C375" s="391">
        <v>3050202</v>
      </c>
      <c r="D375" s="291" t="s">
        <v>503</v>
      </c>
      <c r="E375" s="291" t="str">
        <f t="shared" si="5"/>
        <v>Guro</v>
      </c>
      <c r="Q375" s="39" t="s">
        <v>1648</v>
      </c>
      <c r="S375" s="39" t="s">
        <v>1364</v>
      </c>
    </row>
    <row r="376" spans="1:19" ht="13.45" customHeight="1" x14ac:dyDescent="0.4">
      <c r="A376" s="390" t="s">
        <v>113</v>
      </c>
      <c r="B376" s="390" t="s">
        <v>504</v>
      </c>
      <c r="C376" s="391">
        <v>3220101</v>
      </c>
      <c r="D376" s="291" t="s">
        <v>504</v>
      </c>
      <c r="E376" s="291" t="str">
        <f t="shared" si="5"/>
        <v>Guro</v>
      </c>
      <c r="Q376" s="39" t="s">
        <v>1649</v>
      </c>
      <c r="S376" s="39" t="s">
        <v>1364</v>
      </c>
    </row>
    <row r="377" spans="1:19" ht="13.45" customHeight="1" x14ac:dyDescent="0.4">
      <c r="A377" s="390" t="s">
        <v>113</v>
      </c>
      <c r="B377" s="390" t="s">
        <v>505</v>
      </c>
      <c r="C377" s="391">
        <v>3220201</v>
      </c>
      <c r="D377" s="291" t="s">
        <v>505</v>
      </c>
      <c r="E377" s="291" t="str">
        <f t="shared" si="5"/>
        <v>Guro</v>
      </c>
      <c r="Q377" s="39" t="s">
        <v>1650</v>
      </c>
      <c r="S377" s="39" t="s">
        <v>1364</v>
      </c>
    </row>
    <row r="378" spans="1:19" ht="13.45" customHeight="1" x14ac:dyDescent="0.4">
      <c r="A378" s="390" t="s">
        <v>113</v>
      </c>
      <c r="B378" s="390" t="s">
        <v>506</v>
      </c>
      <c r="C378" s="391">
        <v>3220202</v>
      </c>
      <c r="D378" s="291" t="s">
        <v>506</v>
      </c>
      <c r="E378" s="291" t="str">
        <f t="shared" si="5"/>
        <v>Guro</v>
      </c>
      <c r="Q378" s="39" t="s">
        <v>1651</v>
      </c>
      <c r="S378" s="39" t="s">
        <v>1364</v>
      </c>
    </row>
    <row r="379" spans="1:19" ht="13.45" customHeight="1" x14ac:dyDescent="0.4">
      <c r="A379" s="390" t="s">
        <v>132</v>
      </c>
      <c r="B379" s="390" t="s">
        <v>132</v>
      </c>
      <c r="C379" s="391">
        <v>3220203</v>
      </c>
      <c r="D379" s="291" t="s">
        <v>132</v>
      </c>
      <c r="E379" s="291" t="str">
        <f t="shared" si="5"/>
        <v>Macate</v>
      </c>
      <c r="Q379" s="39" t="s">
        <v>1652</v>
      </c>
      <c r="S379" s="39" t="s">
        <v>1364</v>
      </c>
    </row>
    <row r="380" spans="1:19" ht="13.45" customHeight="1" x14ac:dyDescent="0.4">
      <c r="A380" s="390" t="s">
        <v>132</v>
      </c>
      <c r="B380" s="390" t="s">
        <v>507</v>
      </c>
      <c r="C380" s="391">
        <v>3220102</v>
      </c>
      <c r="D380" s="291" t="s">
        <v>507</v>
      </c>
      <c r="E380" s="291" t="str">
        <f t="shared" si="5"/>
        <v>Macate</v>
      </c>
      <c r="Q380" s="39" t="s">
        <v>1653</v>
      </c>
      <c r="S380" s="39" t="s">
        <v>1364</v>
      </c>
    </row>
    <row r="381" spans="1:19" ht="13.45" customHeight="1" x14ac:dyDescent="0.4">
      <c r="A381" s="390" t="s">
        <v>132</v>
      </c>
      <c r="B381" s="390" t="s">
        <v>508</v>
      </c>
      <c r="C381" s="391">
        <v>1010191</v>
      </c>
      <c r="D381" s="291" t="s">
        <v>508</v>
      </c>
      <c r="E381" s="291" t="str">
        <f t="shared" si="5"/>
        <v>Macate</v>
      </c>
      <c r="Q381" s="39" t="s">
        <v>1654</v>
      </c>
      <c r="S381" s="39" t="s">
        <v>1364</v>
      </c>
    </row>
    <row r="382" spans="1:19" ht="13.45" customHeight="1" x14ac:dyDescent="0.4">
      <c r="A382" s="390" t="s">
        <v>132</v>
      </c>
      <c r="B382" s="390" t="s">
        <v>509</v>
      </c>
      <c r="C382" s="391">
        <v>9120202</v>
      </c>
      <c r="D382" s="291" t="s">
        <v>509</v>
      </c>
      <c r="E382" s="291" t="str">
        <f t="shared" si="5"/>
        <v>Macate</v>
      </c>
      <c r="Q382" s="39" t="s">
        <v>1379</v>
      </c>
      <c r="S382" s="39" t="s">
        <v>1364</v>
      </c>
    </row>
    <row r="383" spans="1:19" ht="13.45" customHeight="1" x14ac:dyDescent="0.4">
      <c r="A383" s="390" t="s">
        <v>132</v>
      </c>
      <c r="B383" s="390" t="s">
        <v>510</v>
      </c>
      <c r="C383" s="391">
        <v>9120302</v>
      </c>
      <c r="D383" s="291" t="s">
        <v>510</v>
      </c>
      <c r="E383" s="291" t="str">
        <f t="shared" si="5"/>
        <v>Macate</v>
      </c>
      <c r="Q383" s="39" t="s">
        <v>1655</v>
      </c>
      <c r="S383" s="39" t="s">
        <v>1364</v>
      </c>
    </row>
    <row r="384" spans="1:19" ht="13.45" customHeight="1" x14ac:dyDescent="0.4">
      <c r="A384" s="390" t="s">
        <v>132</v>
      </c>
      <c r="B384" s="390" t="s">
        <v>511</v>
      </c>
      <c r="C384" s="391">
        <v>9020202</v>
      </c>
      <c r="D384" s="291" t="s">
        <v>511</v>
      </c>
      <c r="E384" s="291" t="str">
        <f t="shared" si="5"/>
        <v>Macate</v>
      </c>
      <c r="Q384" s="39" t="s">
        <v>1656</v>
      </c>
      <c r="S384" s="39" t="s">
        <v>1364</v>
      </c>
    </row>
    <row r="385" spans="1:19" ht="13.45" customHeight="1" x14ac:dyDescent="0.4">
      <c r="A385" s="390" t="s">
        <v>132</v>
      </c>
      <c r="B385" s="390" t="s">
        <v>512</v>
      </c>
      <c r="C385" s="391">
        <v>9120102</v>
      </c>
      <c r="D385" s="291" t="s">
        <v>512</v>
      </c>
      <c r="E385" s="291" t="str">
        <f t="shared" si="5"/>
        <v>Macate</v>
      </c>
      <c r="Q385" s="39" t="s">
        <v>1380</v>
      </c>
      <c r="S385" s="39" t="s">
        <v>1364</v>
      </c>
    </row>
    <row r="386" spans="1:19" ht="13.45" customHeight="1" x14ac:dyDescent="0.4">
      <c r="A386" s="390" t="s">
        <v>135</v>
      </c>
      <c r="B386" s="390" t="s">
        <v>513</v>
      </c>
      <c r="C386" s="391">
        <v>9120201</v>
      </c>
      <c r="D386" s="291" t="s">
        <v>513</v>
      </c>
      <c r="E386" s="291" t="str">
        <f t="shared" si="5"/>
        <v>Machaze</v>
      </c>
      <c r="Q386" s="39" t="s">
        <v>1657</v>
      </c>
      <c r="S386" s="39" t="s">
        <v>1364</v>
      </c>
    </row>
    <row r="387" spans="1:19" ht="13.45" customHeight="1" x14ac:dyDescent="0.4">
      <c r="A387" s="390" t="s">
        <v>135</v>
      </c>
      <c r="B387" s="390" t="s">
        <v>514</v>
      </c>
      <c r="C387" s="391">
        <v>9120103</v>
      </c>
      <c r="D387" s="291" t="s">
        <v>514</v>
      </c>
      <c r="E387" s="291" t="str">
        <f t="shared" ref="E387:E450" si="6">A387</f>
        <v>Machaze</v>
      </c>
      <c r="Q387" s="39" t="s">
        <v>1658</v>
      </c>
      <c r="S387" s="39" t="s">
        <v>1364</v>
      </c>
    </row>
    <row r="388" spans="1:19" ht="13.45" customHeight="1" x14ac:dyDescent="0.4">
      <c r="A388" s="390" t="s">
        <v>135</v>
      </c>
      <c r="B388" s="390" t="s">
        <v>515</v>
      </c>
      <c r="C388" s="391">
        <v>9120203</v>
      </c>
      <c r="D388" s="291" t="s">
        <v>515</v>
      </c>
      <c r="E388" s="291" t="str">
        <f t="shared" si="6"/>
        <v>Machaze</v>
      </c>
      <c r="Q388" s="39" t="s">
        <v>1659</v>
      </c>
      <c r="S388" s="39" t="s">
        <v>1364</v>
      </c>
    </row>
    <row r="389" spans="1:19" ht="13.45" customHeight="1" x14ac:dyDescent="0.4">
      <c r="A389" s="390" t="s">
        <v>135</v>
      </c>
      <c r="B389" s="390" t="s">
        <v>516</v>
      </c>
      <c r="C389" s="391">
        <v>9120106</v>
      </c>
      <c r="D389" s="291" t="s">
        <v>516</v>
      </c>
      <c r="E389" s="291" t="str">
        <f t="shared" si="6"/>
        <v>Machaze</v>
      </c>
      <c r="Q389" s="39" t="s">
        <v>1660</v>
      </c>
      <c r="S389" s="39" t="s">
        <v>1364</v>
      </c>
    </row>
    <row r="390" spans="1:19" ht="13.45" customHeight="1" x14ac:dyDescent="0.4">
      <c r="A390" s="390" t="s">
        <v>135</v>
      </c>
      <c r="B390" s="390" t="s">
        <v>135</v>
      </c>
      <c r="C390" s="391">
        <v>9120303</v>
      </c>
      <c r="D390" s="291" t="s">
        <v>135</v>
      </c>
      <c r="E390" s="291" t="str">
        <f t="shared" si="6"/>
        <v>Machaze</v>
      </c>
      <c r="Q390" s="39" t="s">
        <v>1661</v>
      </c>
      <c r="S390" s="39" t="s">
        <v>1364</v>
      </c>
    </row>
    <row r="391" spans="1:19" ht="13.45" customHeight="1" x14ac:dyDescent="0.4">
      <c r="A391" s="390" t="s">
        <v>135</v>
      </c>
      <c r="B391" s="390" t="s">
        <v>517</v>
      </c>
      <c r="C391" s="391">
        <v>9120304</v>
      </c>
      <c r="D391" s="291" t="s">
        <v>517</v>
      </c>
      <c r="E391" s="291" t="str">
        <f t="shared" si="6"/>
        <v>Machaze</v>
      </c>
      <c r="Q391" s="39" t="s">
        <v>1662</v>
      </c>
      <c r="S391" s="39" t="s">
        <v>1364</v>
      </c>
    </row>
    <row r="392" spans="1:19" ht="13.45" customHeight="1" x14ac:dyDescent="0.4">
      <c r="A392" s="390" t="s">
        <v>135</v>
      </c>
      <c r="B392" s="390" t="s">
        <v>518</v>
      </c>
      <c r="C392" s="391">
        <v>9120105</v>
      </c>
      <c r="D392" s="291" t="s">
        <v>518</v>
      </c>
      <c r="E392" s="291" t="str">
        <f t="shared" si="6"/>
        <v>Machaze</v>
      </c>
      <c r="Q392" s="39" t="s">
        <v>1663</v>
      </c>
      <c r="S392" s="39" t="s">
        <v>1364</v>
      </c>
    </row>
    <row r="393" spans="1:19" ht="13.45" customHeight="1" x14ac:dyDescent="0.4">
      <c r="A393" s="390" t="s">
        <v>135</v>
      </c>
      <c r="B393" s="390" t="s">
        <v>519</v>
      </c>
      <c r="C393" s="391">
        <v>9120101</v>
      </c>
      <c r="D393" s="291" t="s">
        <v>519</v>
      </c>
      <c r="E393" s="291" t="str">
        <f t="shared" si="6"/>
        <v>Machaze</v>
      </c>
      <c r="Q393" s="39" t="s">
        <v>1664</v>
      </c>
      <c r="S393" s="39" t="s">
        <v>1364</v>
      </c>
    </row>
    <row r="394" spans="1:19" ht="13.45" customHeight="1" x14ac:dyDescent="0.4">
      <c r="A394" s="390" t="s">
        <v>135</v>
      </c>
      <c r="B394" s="390" t="s">
        <v>520</v>
      </c>
      <c r="C394" s="391">
        <v>9120107</v>
      </c>
      <c r="D394" s="291" t="s">
        <v>520</v>
      </c>
      <c r="E394" s="291" t="str">
        <f t="shared" si="6"/>
        <v>Machaze</v>
      </c>
      <c r="Q394" s="39" t="s">
        <v>1665</v>
      </c>
      <c r="S394" s="39" t="s">
        <v>1364</v>
      </c>
    </row>
    <row r="395" spans="1:19" ht="13.45" customHeight="1" x14ac:dyDescent="0.4">
      <c r="A395" s="390" t="s">
        <v>138</v>
      </c>
      <c r="B395" s="390" t="s">
        <v>138</v>
      </c>
      <c r="C395" s="391">
        <v>9120301</v>
      </c>
      <c r="D395" s="291" t="s">
        <v>138</v>
      </c>
      <c r="E395" s="291" t="str">
        <f t="shared" si="6"/>
        <v>Macossa</v>
      </c>
      <c r="Q395" s="39" t="s">
        <v>1666</v>
      </c>
      <c r="S395" s="39" t="s">
        <v>1364</v>
      </c>
    </row>
    <row r="396" spans="1:19" ht="13.45" customHeight="1" x14ac:dyDescent="0.4">
      <c r="A396" s="390" t="s">
        <v>138</v>
      </c>
      <c r="B396" s="390" t="s">
        <v>521</v>
      </c>
      <c r="C396" s="391">
        <v>3230200</v>
      </c>
      <c r="D396" s="291" t="s">
        <v>521</v>
      </c>
      <c r="E396" s="291" t="str">
        <f t="shared" si="6"/>
        <v>Macossa</v>
      </c>
      <c r="Q396" s="39" t="s">
        <v>1667</v>
      </c>
      <c r="S396" s="39" t="s">
        <v>1364</v>
      </c>
    </row>
    <row r="397" spans="1:19" ht="13.45" customHeight="1" x14ac:dyDescent="0.4">
      <c r="A397" s="390" t="s">
        <v>138</v>
      </c>
      <c r="B397" s="390" t="s">
        <v>522</v>
      </c>
      <c r="C397" s="391">
        <v>3230101</v>
      </c>
      <c r="D397" s="291" t="s">
        <v>522</v>
      </c>
      <c r="E397" s="291" t="str">
        <f t="shared" si="6"/>
        <v>Macossa</v>
      </c>
      <c r="Q397" s="39" t="s">
        <v>1668</v>
      </c>
      <c r="S397" s="39" t="s">
        <v>1364</v>
      </c>
    </row>
    <row r="398" spans="1:19" ht="13.45" customHeight="1" x14ac:dyDescent="0.4">
      <c r="A398" s="390" t="s">
        <v>138</v>
      </c>
      <c r="B398" s="390" t="s">
        <v>523</v>
      </c>
      <c r="C398" s="391">
        <v>3230102</v>
      </c>
      <c r="D398" s="291" t="s">
        <v>523</v>
      </c>
      <c r="E398" s="291" t="str">
        <f t="shared" si="6"/>
        <v>Macossa</v>
      </c>
      <c r="Q398" s="39" t="s">
        <v>1669</v>
      </c>
      <c r="S398" s="39" t="s">
        <v>1364</v>
      </c>
    </row>
    <row r="399" spans="1:19" ht="13.45" customHeight="1" x14ac:dyDescent="0.4">
      <c r="A399" s="390" t="s">
        <v>99</v>
      </c>
      <c r="B399" s="390" t="s">
        <v>524</v>
      </c>
      <c r="C399" s="391">
        <v>3230103</v>
      </c>
      <c r="D399" s="291" t="s">
        <v>524</v>
      </c>
      <c r="E399" s="291" t="str">
        <f t="shared" si="6"/>
        <v>Manica</v>
      </c>
      <c r="Q399" s="39" t="s">
        <v>1670</v>
      </c>
      <c r="S399" s="39" t="s">
        <v>1364</v>
      </c>
    </row>
    <row r="400" spans="1:19" ht="13.45" customHeight="1" x14ac:dyDescent="0.4">
      <c r="A400" s="390" t="s">
        <v>99</v>
      </c>
      <c r="B400" s="390" t="s">
        <v>525</v>
      </c>
      <c r="C400" s="391">
        <v>3230201</v>
      </c>
      <c r="D400" s="291" t="s">
        <v>525</v>
      </c>
      <c r="E400" s="291" t="str">
        <f t="shared" si="6"/>
        <v>Manica</v>
      </c>
      <c r="Q400" s="39" t="s">
        <v>1671</v>
      </c>
      <c r="S400" s="39" t="s">
        <v>1364</v>
      </c>
    </row>
    <row r="401" spans="1:19" ht="13.45" customHeight="1" x14ac:dyDescent="0.4">
      <c r="A401" s="390" t="s">
        <v>99</v>
      </c>
      <c r="B401" s="390" t="s">
        <v>526</v>
      </c>
      <c r="C401" s="391">
        <v>4180101</v>
      </c>
      <c r="D401" s="291" t="s">
        <v>526</v>
      </c>
      <c r="E401" s="291" t="str">
        <f t="shared" si="6"/>
        <v>Manica</v>
      </c>
      <c r="Q401" s="39" t="s">
        <v>1672</v>
      </c>
      <c r="S401" s="39" t="s">
        <v>1364</v>
      </c>
    </row>
    <row r="402" spans="1:19" ht="13.45" customHeight="1" x14ac:dyDescent="0.4">
      <c r="A402" s="390" t="s">
        <v>99</v>
      </c>
      <c r="B402" s="390" t="s">
        <v>527</v>
      </c>
      <c r="C402" s="391">
        <v>4180201</v>
      </c>
      <c r="D402" s="291" t="s">
        <v>527</v>
      </c>
      <c r="E402" s="291" t="str">
        <f t="shared" si="6"/>
        <v>Manica</v>
      </c>
      <c r="Q402" s="39" t="s">
        <v>1673</v>
      </c>
      <c r="S402" s="39" t="s">
        <v>1364</v>
      </c>
    </row>
    <row r="403" spans="1:19" ht="13.45" customHeight="1" x14ac:dyDescent="0.4">
      <c r="A403" s="390" t="s">
        <v>99</v>
      </c>
      <c r="B403" s="390" t="s">
        <v>528</v>
      </c>
      <c r="C403" s="391">
        <v>4180102</v>
      </c>
      <c r="D403" s="291" t="s">
        <v>528</v>
      </c>
      <c r="E403" s="291" t="str">
        <f t="shared" si="6"/>
        <v>Manica</v>
      </c>
      <c r="Q403" s="39" t="s">
        <v>1674</v>
      </c>
      <c r="S403" s="39" t="s">
        <v>1365</v>
      </c>
    </row>
    <row r="404" spans="1:19" ht="13.45" customHeight="1" x14ac:dyDescent="0.4">
      <c r="A404" s="390" t="s">
        <v>99</v>
      </c>
      <c r="B404" s="390" t="s">
        <v>529</v>
      </c>
      <c r="C404" s="391">
        <v>4180103</v>
      </c>
      <c r="D404" s="291" t="s">
        <v>529</v>
      </c>
      <c r="E404" s="291" t="str">
        <f t="shared" si="6"/>
        <v>Manica</v>
      </c>
      <c r="Q404" s="39" t="s">
        <v>1675</v>
      </c>
      <c r="S404" s="39" t="s">
        <v>1365</v>
      </c>
    </row>
    <row r="405" spans="1:19" ht="13.45" customHeight="1" x14ac:dyDescent="0.4">
      <c r="A405" s="390" t="s">
        <v>99</v>
      </c>
      <c r="B405" s="390" t="s">
        <v>530</v>
      </c>
      <c r="C405" s="391">
        <v>4180104</v>
      </c>
      <c r="D405" s="291" t="s">
        <v>530</v>
      </c>
      <c r="E405" s="291" t="str">
        <f t="shared" si="6"/>
        <v>Manica</v>
      </c>
      <c r="Q405" s="39" t="s">
        <v>1676</v>
      </c>
      <c r="S405" s="39" t="s">
        <v>1365</v>
      </c>
    </row>
    <row r="406" spans="1:19" ht="13.45" customHeight="1" x14ac:dyDescent="0.4">
      <c r="A406" s="390" t="s">
        <v>99</v>
      </c>
      <c r="B406" s="390" t="s">
        <v>531</v>
      </c>
      <c r="C406" s="391">
        <v>4180105</v>
      </c>
      <c r="D406" s="291" t="s">
        <v>531</v>
      </c>
      <c r="E406" s="291" t="str">
        <f t="shared" si="6"/>
        <v>Manica</v>
      </c>
      <c r="Q406" s="39" t="s">
        <v>1677</v>
      </c>
      <c r="S406" s="39" t="s">
        <v>1365</v>
      </c>
    </row>
    <row r="407" spans="1:19" ht="13.45" customHeight="1" x14ac:dyDescent="0.4">
      <c r="A407" s="390" t="s">
        <v>99</v>
      </c>
      <c r="B407" s="390" t="s">
        <v>532</v>
      </c>
      <c r="C407" s="391">
        <v>4080302</v>
      </c>
      <c r="D407" s="291" t="s">
        <v>532</v>
      </c>
      <c r="E407" s="291" t="str">
        <f t="shared" si="6"/>
        <v>Manica</v>
      </c>
      <c r="Q407" s="39" t="s">
        <v>1678</v>
      </c>
      <c r="S407" s="39" t="s">
        <v>1365</v>
      </c>
    </row>
    <row r="408" spans="1:19" ht="13.45" customHeight="1" x14ac:dyDescent="0.4">
      <c r="A408" s="390" t="s">
        <v>143</v>
      </c>
      <c r="B408" s="390" t="s">
        <v>533</v>
      </c>
      <c r="C408" s="391">
        <v>4080402</v>
      </c>
      <c r="D408" s="291" t="s">
        <v>533</v>
      </c>
      <c r="E408" s="291" t="str">
        <f t="shared" si="6"/>
        <v>Mossurize</v>
      </c>
      <c r="Q408" s="39" t="s">
        <v>1379</v>
      </c>
      <c r="S408" s="39" t="s">
        <v>1365</v>
      </c>
    </row>
    <row r="409" spans="1:19" ht="13.45" customHeight="1" x14ac:dyDescent="0.4">
      <c r="A409" s="390" t="s">
        <v>143</v>
      </c>
      <c r="B409" s="390" t="s">
        <v>534</v>
      </c>
      <c r="C409" s="391">
        <v>4080303</v>
      </c>
      <c r="D409" s="291" t="s">
        <v>534</v>
      </c>
      <c r="E409" s="291" t="str">
        <f t="shared" si="6"/>
        <v>Mossurize</v>
      </c>
      <c r="Q409" s="39" t="s">
        <v>1380</v>
      </c>
      <c r="S409" s="39" t="s">
        <v>1365</v>
      </c>
    </row>
    <row r="410" spans="1:19" ht="13.45" customHeight="1" x14ac:dyDescent="0.4">
      <c r="A410" s="390" t="s">
        <v>143</v>
      </c>
      <c r="B410" s="390" t="s">
        <v>535</v>
      </c>
      <c r="C410" s="391">
        <v>4080202</v>
      </c>
      <c r="D410" s="291" t="s">
        <v>535</v>
      </c>
      <c r="E410" s="291" t="str">
        <f t="shared" si="6"/>
        <v>Mossurize</v>
      </c>
      <c r="Q410" s="39" t="s">
        <v>1679</v>
      </c>
      <c r="S410" s="39" t="s">
        <v>1365</v>
      </c>
    </row>
    <row r="411" spans="1:19" ht="13.45" customHeight="1" x14ac:dyDescent="0.4">
      <c r="A411" s="390" t="s">
        <v>143</v>
      </c>
      <c r="B411" s="390" t="s">
        <v>536</v>
      </c>
      <c r="C411" s="391">
        <v>4080101</v>
      </c>
      <c r="D411" s="291" t="s">
        <v>536</v>
      </c>
      <c r="E411" s="291" t="str">
        <f t="shared" si="6"/>
        <v>Mossurize</v>
      </c>
      <c r="Q411" s="39" t="s">
        <v>1680</v>
      </c>
      <c r="S411" s="39" t="s">
        <v>1365</v>
      </c>
    </row>
    <row r="412" spans="1:19" ht="13.45" customHeight="1" x14ac:dyDescent="0.4">
      <c r="A412" s="390" t="s">
        <v>143</v>
      </c>
      <c r="B412" s="390" t="s">
        <v>537</v>
      </c>
      <c r="C412" s="391">
        <v>4080203</v>
      </c>
      <c r="D412" s="291" t="s">
        <v>537</v>
      </c>
      <c r="E412" s="291" t="str">
        <f t="shared" si="6"/>
        <v>Mossurize</v>
      </c>
      <c r="Q412" s="39" t="s">
        <v>1681</v>
      </c>
      <c r="S412" s="39" t="s">
        <v>1365</v>
      </c>
    </row>
    <row r="413" spans="1:19" ht="13.45" customHeight="1" x14ac:dyDescent="0.4">
      <c r="A413" s="390" t="s">
        <v>143</v>
      </c>
      <c r="B413" s="390" t="s">
        <v>538</v>
      </c>
      <c r="C413" s="391">
        <v>4080403</v>
      </c>
      <c r="D413" s="291" t="s">
        <v>538</v>
      </c>
      <c r="E413" s="291" t="str">
        <f t="shared" si="6"/>
        <v>Mossurize</v>
      </c>
      <c r="Q413" s="39" t="s">
        <v>1682</v>
      </c>
      <c r="S413" s="39" t="s">
        <v>1365</v>
      </c>
    </row>
    <row r="414" spans="1:19" ht="13.45" customHeight="1" x14ac:dyDescent="0.4">
      <c r="A414" s="390" t="s">
        <v>143</v>
      </c>
      <c r="B414" s="390" t="s">
        <v>539</v>
      </c>
      <c r="C414" s="391">
        <v>4080401</v>
      </c>
      <c r="D414" s="291" t="s">
        <v>539</v>
      </c>
      <c r="E414" s="291" t="str">
        <f t="shared" si="6"/>
        <v>Mossurize</v>
      </c>
      <c r="Q414" s="39" t="s">
        <v>1683</v>
      </c>
      <c r="S414" s="39" t="s">
        <v>1365</v>
      </c>
    </row>
    <row r="415" spans="1:19" ht="13.45" customHeight="1" x14ac:dyDescent="0.4">
      <c r="A415" s="390" t="s">
        <v>146</v>
      </c>
      <c r="B415" s="390" t="s">
        <v>146</v>
      </c>
      <c r="C415" s="391">
        <v>4080304</v>
      </c>
      <c r="D415" s="291" t="s">
        <v>146</v>
      </c>
      <c r="E415" s="291" t="str">
        <f t="shared" si="6"/>
        <v>Sussundenga</v>
      </c>
    </row>
    <row r="416" spans="1:19" ht="13.45" customHeight="1" x14ac:dyDescent="0.4">
      <c r="A416" s="390" t="s">
        <v>146</v>
      </c>
      <c r="B416" s="390" t="s">
        <v>540</v>
      </c>
      <c r="C416" s="391">
        <v>4080301</v>
      </c>
      <c r="D416" s="291" t="s">
        <v>540</v>
      </c>
      <c r="E416" s="291" t="str">
        <f t="shared" si="6"/>
        <v>Sussundenga</v>
      </c>
    </row>
    <row r="417" spans="1:5" ht="13.45" customHeight="1" x14ac:dyDescent="0.4">
      <c r="A417" s="390" t="s">
        <v>146</v>
      </c>
      <c r="B417" s="390" t="s">
        <v>541</v>
      </c>
      <c r="C417" s="391">
        <v>4080103</v>
      </c>
      <c r="D417" s="291" t="s">
        <v>541</v>
      </c>
      <c r="E417" s="291" t="str">
        <f t="shared" si="6"/>
        <v>Sussundenga</v>
      </c>
    </row>
    <row r="418" spans="1:5" ht="13.45" customHeight="1" x14ac:dyDescent="0.4">
      <c r="A418" s="390" t="s">
        <v>146</v>
      </c>
      <c r="B418" s="390" t="s">
        <v>542</v>
      </c>
      <c r="C418" s="391">
        <v>4080104</v>
      </c>
      <c r="D418" s="291" t="s">
        <v>542</v>
      </c>
      <c r="E418" s="291" t="str">
        <f t="shared" si="6"/>
        <v>Sussundenga</v>
      </c>
    </row>
    <row r="419" spans="1:5" ht="13.45" customHeight="1" x14ac:dyDescent="0.4">
      <c r="A419" s="390" t="s">
        <v>146</v>
      </c>
      <c r="B419" s="390" t="s">
        <v>543</v>
      </c>
      <c r="C419" s="391">
        <v>4080105</v>
      </c>
      <c r="D419" s="291" t="s">
        <v>543</v>
      </c>
      <c r="E419" s="291" t="str">
        <f t="shared" si="6"/>
        <v>Sussundenga</v>
      </c>
    </row>
    <row r="420" spans="1:5" ht="13.45" customHeight="1" x14ac:dyDescent="0.4">
      <c r="A420" s="390" t="s">
        <v>146</v>
      </c>
      <c r="B420" s="390" t="s">
        <v>544</v>
      </c>
      <c r="C420" s="391">
        <v>4080106</v>
      </c>
      <c r="D420" s="291" t="s">
        <v>544</v>
      </c>
      <c r="E420" s="291" t="str">
        <f t="shared" si="6"/>
        <v>Sussundenga</v>
      </c>
    </row>
    <row r="421" spans="1:5" ht="13.45" customHeight="1" x14ac:dyDescent="0.4">
      <c r="A421" s="390" t="s">
        <v>146</v>
      </c>
      <c r="B421" s="390" t="s">
        <v>545</v>
      </c>
      <c r="C421" s="391">
        <v>4080201</v>
      </c>
      <c r="D421" s="291" t="s">
        <v>545</v>
      </c>
      <c r="E421" s="291" t="str">
        <f t="shared" si="6"/>
        <v>Sussundenga</v>
      </c>
    </row>
    <row r="422" spans="1:5" ht="13.45" customHeight="1" x14ac:dyDescent="0.4">
      <c r="A422" s="390" t="s">
        <v>146</v>
      </c>
      <c r="B422" s="390" t="s">
        <v>546</v>
      </c>
      <c r="C422" s="391">
        <v>4080305</v>
      </c>
      <c r="D422" s="291" t="s">
        <v>546</v>
      </c>
      <c r="E422" s="291" t="str">
        <f t="shared" si="6"/>
        <v>Sussundenga</v>
      </c>
    </row>
    <row r="423" spans="1:5" ht="13.45" customHeight="1" x14ac:dyDescent="0.4">
      <c r="A423" s="390" t="s">
        <v>146</v>
      </c>
      <c r="B423" s="390" t="s">
        <v>547</v>
      </c>
      <c r="C423" s="391">
        <v>9080302</v>
      </c>
      <c r="D423" s="291" t="s">
        <v>547</v>
      </c>
      <c r="E423" s="291" t="str">
        <f t="shared" si="6"/>
        <v>Sussundenga</v>
      </c>
    </row>
    <row r="424" spans="1:5" ht="13.45" customHeight="1" x14ac:dyDescent="0.4">
      <c r="A424" s="390" t="s">
        <v>146</v>
      </c>
      <c r="B424" s="390" t="s">
        <v>548</v>
      </c>
      <c r="C424" s="391">
        <v>9080102</v>
      </c>
      <c r="D424" s="291" t="s">
        <v>548</v>
      </c>
      <c r="E424" s="291" t="str">
        <f t="shared" si="6"/>
        <v>Sussundenga</v>
      </c>
    </row>
    <row r="425" spans="1:5" ht="13.45" customHeight="1" x14ac:dyDescent="0.4">
      <c r="A425" s="390" t="s">
        <v>146</v>
      </c>
      <c r="B425" s="390" t="s">
        <v>549</v>
      </c>
      <c r="C425" s="391">
        <v>9080101</v>
      </c>
      <c r="D425" s="291" t="s">
        <v>549</v>
      </c>
      <c r="E425" s="291" t="str">
        <f t="shared" si="6"/>
        <v>Sussundenga</v>
      </c>
    </row>
    <row r="426" spans="1:5" ht="13.45" customHeight="1" x14ac:dyDescent="0.4">
      <c r="A426" s="390" t="s">
        <v>146</v>
      </c>
      <c r="B426" s="390" t="s">
        <v>550</v>
      </c>
      <c r="C426" s="391">
        <v>9080103</v>
      </c>
      <c r="D426" s="291" t="s">
        <v>550</v>
      </c>
      <c r="E426" s="291" t="str">
        <f t="shared" si="6"/>
        <v>Sussundenga</v>
      </c>
    </row>
    <row r="427" spans="1:5" ht="13.45" customHeight="1" x14ac:dyDescent="0.4">
      <c r="A427" s="390" t="s">
        <v>148</v>
      </c>
      <c r="B427" s="390" t="s">
        <v>551</v>
      </c>
      <c r="C427" s="391">
        <v>9080201</v>
      </c>
      <c r="D427" s="291" t="s">
        <v>551</v>
      </c>
      <c r="E427" s="291" t="str">
        <f t="shared" si="6"/>
        <v>Tambara</v>
      </c>
    </row>
    <row r="428" spans="1:5" ht="13.45" customHeight="1" x14ac:dyDescent="0.4">
      <c r="A428" s="390" t="s">
        <v>148</v>
      </c>
      <c r="B428" s="390" t="s">
        <v>552</v>
      </c>
      <c r="C428" s="391">
        <v>9080202</v>
      </c>
      <c r="D428" s="291" t="s">
        <v>552</v>
      </c>
      <c r="E428" s="291" t="str">
        <f t="shared" si="6"/>
        <v>Tambara</v>
      </c>
    </row>
    <row r="429" spans="1:5" ht="13.45" customHeight="1" x14ac:dyDescent="0.4">
      <c r="A429" s="390" t="s">
        <v>148</v>
      </c>
      <c r="B429" s="390" t="s">
        <v>553</v>
      </c>
      <c r="C429" s="391">
        <v>9080301</v>
      </c>
      <c r="D429" s="291" t="s">
        <v>553</v>
      </c>
      <c r="E429" s="291" t="str">
        <f t="shared" si="6"/>
        <v>Tambara</v>
      </c>
    </row>
    <row r="430" spans="1:5" ht="13.45" customHeight="1" x14ac:dyDescent="0.4">
      <c r="A430" s="390" t="s">
        <v>148</v>
      </c>
      <c r="B430" s="390" t="s">
        <v>554</v>
      </c>
      <c r="C430" s="391">
        <v>8080202</v>
      </c>
      <c r="D430" s="291" t="s">
        <v>554</v>
      </c>
      <c r="E430" s="291" t="str">
        <f t="shared" si="6"/>
        <v>Tambara</v>
      </c>
    </row>
    <row r="431" spans="1:5" ht="13.45" customHeight="1" x14ac:dyDescent="0.4">
      <c r="A431" s="390" t="s">
        <v>148</v>
      </c>
      <c r="B431" s="390" t="s">
        <v>555</v>
      </c>
      <c r="C431" s="391">
        <v>8080102</v>
      </c>
      <c r="D431" s="291" t="s">
        <v>555</v>
      </c>
      <c r="E431" s="291" t="str">
        <f t="shared" si="6"/>
        <v>Tambara</v>
      </c>
    </row>
    <row r="432" spans="1:5" ht="13.45" customHeight="1" x14ac:dyDescent="0.4">
      <c r="A432" s="390" t="s">
        <v>148</v>
      </c>
      <c r="B432" s="390" t="s">
        <v>556</v>
      </c>
      <c r="C432" s="391">
        <v>8080301</v>
      </c>
      <c r="D432" s="291" t="s">
        <v>556</v>
      </c>
      <c r="E432" s="291" t="str">
        <f t="shared" si="6"/>
        <v>Tambara</v>
      </c>
    </row>
    <row r="433" spans="1:5" ht="13.45" customHeight="1" x14ac:dyDescent="0.4">
      <c r="A433" s="390" t="s">
        <v>151</v>
      </c>
      <c r="B433" s="390" t="s">
        <v>1152</v>
      </c>
      <c r="C433" s="391">
        <v>8585252</v>
      </c>
      <c r="D433" s="291" t="s">
        <v>1152</v>
      </c>
      <c r="E433" s="291" t="str">
        <f t="shared" si="6"/>
        <v>Vanduzi</v>
      </c>
    </row>
    <row r="434" spans="1:5" ht="13.45" customHeight="1" x14ac:dyDescent="0.4">
      <c r="A434" s="390" t="s">
        <v>151</v>
      </c>
      <c r="B434" s="390" t="s">
        <v>557</v>
      </c>
      <c r="C434" s="391">
        <v>8080302</v>
      </c>
      <c r="D434" s="291" t="s">
        <v>557</v>
      </c>
      <c r="E434" s="291" t="str">
        <f t="shared" si="6"/>
        <v>Vanduzi</v>
      </c>
    </row>
    <row r="435" spans="1:5" ht="13.45" customHeight="1" x14ac:dyDescent="0.4">
      <c r="A435" s="390" t="s">
        <v>151</v>
      </c>
      <c r="B435" s="390" t="s">
        <v>151</v>
      </c>
      <c r="C435" s="391">
        <v>8080103</v>
      </c>
      <c r="D435" s="291" t="s">
        <v>151</v>
      </c>
      <c r="E435" s="291" t="str">
        <f t="shared" si="6"/>
        <v>Vanduzi</v>
      </c>
    </row>
    <row r="436" spans="1:5" ht="13.45" customHeight="1" x14ac:dyDescent="0.4">
      <c r="A436" s="390" t="s">
        <v>151</v>
      </c>
      <c r="B436" s="390" t="s">
        <v>558</v>
      </c>
      <c r="C436" s="391">
        <v>8080303</v>
      </c>
      <c r="D436" s="291" t="s">
        <v>558</v>
      </c>
      <c r="E436" s="291" t="str">
        <f t="shared" si="6"/>
        <v>Vanduzi</v>
      </c>
    </row>
    <row r="437" spans="1:5" ht="13.45" customHeight="1" x14ac:dyDescent="0.4">
      <c r="A437" s="390" t="s">
        <v>151</v>
      </c>
      <c r="B437" s="390" t="s">
        <v>559</v>
      </c>
      <c r="C437" s="391">
        <v>8080201</v>
      </c>
      <c r="D437" s="291" t="s">
        <v>559</v>
      </c>
      <c r="E437" s="291" t="str">
        <f t="shared" si="6"/>
        <v>Vanduzi</v>
      </c>
    </row>
    <row r="438" spans="1:5" ht="13.45" customHeight="1" x14ac:dyDescent="0.4">
      <c r="A438" s="390" t="s">
        <v>30</v>
      </c>
      <c r="B438" s="390" t="s">
        <v>560</v>
      </c>
      <c r="C438" s="391">
        <v>8080300</v>
      </c>
      <c r="D438" s="291" t="s">
        <v>560</v>
      </c>
      <c r="E438" s="291" t="str">
        <f t="shared" si="6"/>
        <v>Boane</v>
      </c>
    </row>
    <row r="439" spans="1:5" ht="13.45" customHeight="1" x14ac:dyDescent="0.4">
      <c r="A439" s="390" t="s">
        <v>30</v>
      </c>
      <c r="B439" s="390" t="s">
        <v>30</v>
      </c>
      <c r="C439" s="391">
        <v>8080101</v>
      </c>
      <c r="D439" s="291" t="s">
        <v>30</v>
      </c>
      <c r="E439" s="291" t="str">
        <f t="shared" si="6"/>
        <v>Boane</v>
      </c>
    </row>
    <row r="440" spans="1:5" ht="13.45" customHeight="1" x14ac:dyDescent="0.4">
      <c r="A440" s="390" t="s">
        <v>30</v>
      </c>
      <c r="B440" s="390" t="s">
        <v>561</v>
      </c>
      <c r="C440" s="391">
        <v>5070203</v>
      </c>
      <c r="D440" s="291" t="s">
        <v>561</v>
      </c>
      <c r="E440" s="291" t="str">
        <f t="shared" si="6"/>
        <v>Boane</v>
      </c>
    </row>
    <row r="441" spans="1:5" ht="13.45" customHeight="1" x14ac:dyDescent="0.4">
      <c r="A441" s="390" t="s">
        <v>30</v>
      </c>
      <c r="B441" s="390" t="s">
        <v>562</v>
      </c>
      <c r="C441" s="391">
        <v>5070202</v>
      </c>
      <c r="D441" s="291" t="s">
        <v>562</v>
      </c>
      <c r="E441" s="291" t="str">
        <f t="shared" si="6"/>
        <v>Boane</v>
      </c>
    </row>
    <row r="442" spans="1:5" ht="13.45" customHeight="1" x14ac:dyDescent="0.4">
      <c r="A442" s="390" t="s">
        <v>30</v>
      </c>
      <c r="B442" s="390" t="s">
        <v>563</v>
      </c>
      <c r="C442" s="391">
        <v>5070201</v>
      </c>
      <c r="D442" s="291" t="s">
        <v>563</v>
      </c>
      <c r="E442" s="291" t="str">
        <f t="shared" si="6"/>
        <v>Boane</v>
      </c>
    </row>
    <row r="443" spans="1:5" ht="13.45" customHeight="1" x14ac:dyDescent="0.4">
      <c r="A443" s="390" t="s">
        <v>156</v>
      </c>
      <c r="B443" s="390" t="s">
        <v>564</v>
      </c>
      <c r="C443" s="391">
        <v>5070101</v>
      </c>
      <c r="D443" s="291" t="s">
        <v>564</v>
      </c>
      <c r="E443" s="291" t="str">
        <f t="shared" si="6"/>
        <v>Magude</v>
      </c>
    </row>
    <row r="444" spans="1:5" ht="13.45" customHeight="1" x14ac:dyDescent="0.4">
      <c r="A444" s="390" t="s">
        <v>156</v>
      </c>
      <c r="B444" s="390" t="s">
        <v>565</v>
      </c>
      <c r="C444" s="391">
        <v>5070103</v>
      </c>
      <c r="D444" s="291" t="s">
        <v>565</v>
      </c>
      <c r="E444" s="291" t="str">
        <f t="shared" si="6"/>
        <v>Magude</v>
      </c>
    </row>
    <row r="445" spans="1:5" ht="13.45" customHeight="1" x14ac:dyDescent="0.4">
      <c r="A445" s="390" t="s">
        <v>156</v>
      </c>
      <c r="B445" s="390" t="s">
        <v>156</v>
      </c>
      <c r="C445" s="391">
        <v>5070102</v>
      </c>
      <c r="D445" s="291" t="s">
        <v>156</v>
      </c>
      <c r="E445" s="291" t="str">
        <f t="shared" si="6"/>
        <v>Magude</v>
      </c>
    </row>
    <row r="446" spans="1:5" ht="13.45" customHeight="1" x14ac:dyDescent="0.4">
      <c r="A446" s="390" t="s">
        <v>156</v>
      </c>
      <c r="B446" s="390" t="s">
        <v>566</v>
      </c>
      <c r="C446" s="391">
        <v>5070104</v>
      </c>
      <c r="D446" s="291" t="s">
        <v>566</v>
      </c>
      <c r="E446" s="291" t="str">
        <f t="shared" si="6"/>
        <v>Magude</v>
      </c>
    </row>
    <row r="447" spans="1:5" ht="13.45" customHeight="1" x14ac:dyDescent="0.4">
      <c r="A447" s="390" t="s">
        <v>156</v>
      </c>
      <c r="B447" s="390" t="s">
        <v>567</v>
      </c>
      <c r="C447" s="391">
        <v>6110202</v>
      </c>
      <c r="D447" s="291" t="s">
        <v>567</v>
      </c>
      <c r="E447" s="291" t="str">
        <f t="shared" si="6"/>
        <v>Magude</v>
      </c>
    </row>
    <row r="448" spans="1:5" ht="13.45" customHeight="1" x14ac:dyDescent="0.4">
      <c r="A448" s="390" t="s">
        <v>156</v>
      </c>
      <c r="B448" s="390" t="s">
        <v>568</v>
      </c>
      <c r="C448" s="391">
        <v>6110204</v>
      </c>
      <c r="D448" s="291" t="s">
        <v>568</v>
      </c>
      <c r="E448" s="291" t="str">
        <f t="shared" si="6"/>
        <v>Magude</v>
      </c>
    </row>
    <row r="449" spans="1:5" ht="13.45" customHeight="1" x14ac:dyDescent="0.4">
      <c r="A449" s="390" t="s">
        <v>156</v>
      </c>
      <c r="B449" s="390" t="s">
        <v>569</v>
      </c>
      <c r="C449" s="391">
        <v>6110102</v>
      </c>
      <c r="D449" s="291" t="s">
        <v>569</v>
      </c>
      <c r="E449" s="291" t="str">
        <f t="shared" si="6"/>
        <v>Magude</v>
      </c>
    </row>
    <row r="450" spans="1:5" ht="13.45" customHeight="1" x14ac:dyDescent="0.4">
      <c r="A450" s="390" t="s">
        <v>156</v>
      </c>
      <c r="B450" s="390" t="s">
        <v>570</v>
      </c>
      <c r="C450" s="391">
        <v>6110101</v>
      </c>
      <c r="D450" s="291" t="s">
        <v>570</v>
      </c>
      <c r="E450" s="291" t="str">
        <f t="shared" si="6"/>
        <v>Magude</v>
      </c>
    </row>
    <row r="451" spans="1:5" ht="13.45" customHeight="1" x14ac:dyDescent="0.4">
      <c r="A451" s="390" t="s">
        <v>156</v>
      </c>
      <c r="B451" s="390" t="s">
        <v>571</v>
      </c>
      <c r="C451" s="391">
        <v>6110103</v>
      </c>
      <c r="D451" s="291" t="s">
        <v>571</v>
      </c>
      <c r="E451" s="291" t="str">
        <f t="shared" ref="E451:E514" si="7">A451</f>
        <v>Magude</v>
      </c>
    </row>
    <row r="452" spans="1:5" ht="13.45" customHeight="1" x14ac:dyDescent="0.4">
      <c r="A452" s="390" t="s">
        <v>156</v>
      </c>
      <c r="B452" s="390" t="s">
        <v>572</v>
      </c>
      <c r="C452" s="391">
        <v>6110104</v>
      </c>
      <c r="D452" s="291" t="s">
        <v>572</v>
      </c>
      <c r="E452" s="291" t="str">
        <f t="shared" si="7"/>
        <v>Magude</v>
      </c>
    </row>
    <row r="453" spans="1:5" ht="13.45" customHeight="1" x14ac:dyDescent="0.4">
      <c r="A453" s="390" t="s">
        <v>156</v>
      </c>
      <c r="B453" s="390" t="s">
        <v>573</v>
      </c>
      <c r="C453" s="391">
        <v>6110201</v>
      </c>
      <c r="D453" s="291" t="s">
        <v>573</v>
      </c>
      <c r="E453" s="291" t="str">
        <f t="shared" si="7"/>
        <v>Magude</v>
      </c>
    </row>
    <row r="454" spans="1:5" ht="13.45" customHeight="1" x14ac:dyDescent="0.4">
      <c r="A454" s="390" t="s">
        <v>156</v>
      </c>
      <c r="B454" s="390" t="s">
        <v>574</v>
      </c>
      <c r="C454" s="391">
        <v>7090202</v>
      </c>
      <c r="D454" s="291" t="s">
        <v>574</v>
      </c>
      <c r="E454" s="291" t="str">
        <f t="shared" si="7"/>
        <v>Magude</v>
      </c>
    </row>
    <row r="455" spans="1:5" ht="13.45" customHeight="1" x14ac:dyDescent="0.4">
      <c r="A455" s="390" t="s">
        <v>156</v>
      </c>
      <c r="B455" s="390" t="s">
        <v>575</v>
      </c>
      <c r="C455" s="391">
        <v>7090301</v>
      </c>
      <c r="D455" s="291" t="s">
        <v>575</v>
      </c>
      <c r="E455" s="291" t="str">
        <f t="shared" si="7"/>
        <v>Magude</v>
      </c>
    </row>
    <row r="456" spans="1:5" ht="13.45" customHeight="1" x14ac:dyDescent="0.4">
      <c r="A456" s="390" t="s">
        <v>156</v>
      </c>
      <c r="B456" s="390" t="s">
        <v>576</v>
      </c>
      <c r="C456" s="391">
        <v>7090201</v>
      </c>
      <c r="D456" s="291" t="s">
        <v>576</v>
      </c>
      <c r="E456" s="291" t="str">
        <f t="shared" si="7"/>
        <v>Magude</v>
      </c>
    </row>
    <row r="457" spans="1:5" ht="13.45" customHeight="1" x14ac:dyDescent="0.4">
      <c r="A457" s="390" t="s">
        <v>156</v>
      </c>
      <c r="B457" s="390" t="s">
        <v>577</v>
      </c>
      <c r="C457" s="391">
        <v>7090102</v>
      </c>
      <c r="D457" s="291" t="s">
        <v>577</v>
      </c>
      <c r="E457" s="291" t="str">
        <f t="shared" si="7"/>
        <v>Magude</v>
      </c>
    </row>
    <row r="458" spans="1:5" ht="13.45" customHeight="1" x14ac:dyDescent="0.4">
      <c r="A458" s="390" t="s">
        <v>156</v>
      </c>
      <c r="B458" s="390" t="s">
        <v>578</v>
      </c>
      <c r="C458" s="391">
        <v>7090302</v>
      </c>
      <c r="D458" s="291" t="s">
        <v>578</v>
      </c>
      <c r="E458" s="291" t="str">
        <f t="shared" si="7"/>
        <v>Magude</v>
      </c>
    </row>
    <row r="459" spans="1:5" ht="13.45" customHeight="1" x14ac:dyDescent="0.4">
      <c r="A459" s="390" t="s">
        <v>156</v>
      </c>
      <c r="B459" s="390" t="s">
        <v>579</v>
      </c>
      <c r="C459" s="391">
        <v>7090101</v>
      </c>
      <c r="D459" s="291" t="s">
        <v>579</v>
      </c>
      <c r="E459" s="291" t="str">
        <f t="shared" si="7"/>
        <v>Magude</v>
      </c>
    </row>
    <row r="460" spans="1:5" ht="13.45" customHeight="1" x14ac:dyDescent="0.4">
      <c r="A460" s="390" t="s">
        <v>156</v>
      </c>
      <c r="B460" s="390" t="s">
        <v>580</v>
      </c>
      <c r="C460" s="391">
        <v>7090203</v>
      </c>
      <c r="D460" s="291" t="s">
        <v>580</v>
      </c>
      <c r="E460" s="291" t="str">
        <f t="shared" si="7"/>
        <v>Magude</v>
      </c>
    </row>
    <row r="461" spans="1:5" ht="13.45" customHeight="1" x14ac:dyDescent="0.4">
      <c r="A461" s="390" t="s">
        <v>156</v>
      </c>
      <c r="B461" s="390" t="s">
        <v>581</v>
      </c>
      <c r="C461" s="391">
        <v>7090104</v>
      </c>
      <c r="D461" s="291" t="s">
        <v>581</v>
      </c>
      <c r="E461" s="291" t="str">
        <f t="shared" si="7"/>
        <v>Magude</v>
      </c>
    </row>
    <row r="462" spans="1:5" ht="13.45" customHeight="1" x14ac:dyDescent="0.4">
      <c r="A462" s="390" t="s">
        <v>159</v>
      </c>
      <c r="B462" s="390" t="s">
        <v>582</v>
      </c>
      <c r="C462" s="391">
        <v>7090103</v>
      </c>
      <c r="D462" s="291" t="s">
        <v>582</v>
      </c>
      <c r="E462" s="291" t="str">
        <f t="shared" si="7"/>
        <v>Manhiça</v>
      </c>
    </row>
    <row r="463" spans="1:5" ht="13.45" customHeight="1" x14ac:dyDescent="0.4">
      <c r="A463" s="390" t="s">
        <v>159</v>
      </c>
      <c r="B463" s="390" t="s">
        <v>583</v>
      </c>
      <c r="C463" s="391">
        <v>6050102</v>
      </c>
      <c r="D463" s="291" t="s">
        <v>583</v>
      </c>
      <c r="E463" s="291" t="str">
        <f t="shared" si="7"/>
        <v>Manhiça</v>
      </c>
    </row>
    <row r="464" spans="1:5" ht="13.45" customHeight="1" x14ac:dyDescent="0.4">
      <c r="A464" s="390" t="s">
        <v>159</v>
      </c>
      <c r="B464" s="390" t="s">
        <v>584</v>
      </c>
      <c r="C464" s="391">
        <v>6050105</v>
      </c>
      <c r="D464" s="291" t="s">
        <v>584</v>
      </c>
      <c r="E464" s="291" t="str">
        <f t="shared" si="7"/>
        <v>Manhiça</v>
      </c>
    </row>
    <row r="465" spans="1:5" ht="13.45" customHeight="1" x14ac:dyDescent="0.4">
      <c r="A465" s="390" t="s">
        <v>159</v>
      </c>
      <c r="B465" s="390" t="s">
        <v>585</v>
      </c>
      <c r="C465" s="391">
        <v>6050104</v>
      </c>
      <c r="D465" s="291" t="s">
        <v>585</v>
      </c>
      <c r="E465" s="291" t="str">
        <f t="shared" si="7"/>
        <v>Manhiça</v>
      </c>
    </row>
    <row r="466" spans="1:5" ht="13.45" customHeight="1" x14ac:dyDescent="0.4">
      <c r="A466" s="390" t="s">
        <v>159</v>
      </c>
      <c r="B466" s="390" t="s">
        <v>586</v>
      </c>
      <c r="C466" s="391">
        <v>6050101</v>
      </c>
      <c r="D466" s="291" t="s">
        <v>586</v>
      </c>
      <c r="E466" s="291" t="str">
        <f t="shared" si="7"/>
        <v>Manhiça</v>
      </c>
    </row>
    <row r="467" spans="1:5" ht="13.45" customHeight="1" x14ac:dyDescent="0.4">
      <c r="A467" s="390" t="s">
        <v>159</v>
      </c>
      <c r="B467" s="390" t="s">
        <v>587</v>
      </c>
      <c r="C467" s="391">
        <v>6050202</v>
      </c>
      <c r="D467" s="291" t="s">
        <v>587</v>
      </c>
      <c r="E467" s="291" t="str">
        <f t="shared" si="7"/>
        <v>Manhiça</v>
      </c>
    </row>
    <row r="468" spans="1:5" ht="13.45" customHeight="1" x14ac:dyDescent="0.4">
      <c r="A468" s="390" t="s">
        <v>159</v>
      </c>
      <c r="B468" s="390" t="s">
        <v>588</v>
      </c>
      <c r="C468" s="391">
        <v>6050204</v>
      </c>
      <c r="D468" s="291" t="s">
        <v>588</v>
      </c>
      <c r="E468" s="291" t="str">
        <f t="shared" si="7"/>
        <v>Manhiça</v>
      </c>
    </row>
    <row r="469" spans="1:5" ht="13.45" customHeight="1" x14ac:dyDescent="0.4">
      <c r="A469" s="390" t="s">
        <v>159</v>
      </c>
      <c r="B469" s="390" t="s">
        <v>589</v>
      </c>
      <c r="C469" s="391">
        <v>6050201</v>
      </c>
      <c r="D469" s="291" t="s">
        <v>589</v>
      </c>
      <c r="E469" s="291" t="str">
        <f t="shared" si="7"/>
        <v>Manhiça</v>
      </c>
    </row>
    <row r="470" spans="1:5" ht="13.45" customHeight="1" x14ac:dyDescent="0.4">
      <c r="A470" s="390" t="s">
        <v>159</v>
      </c>
      <c r="B470" s="390" t="s">
        <v>590</v>
      </c>
      <c r="C470" s="391">
        <v>6050203</v>
      </c>
      <c r="D470" s="291" t="s">
        <v>590</v>
      </c>
      <c r="E470" s="291" t="str">
        <f t="shared" si="7"/>
        <v>Manhiça</v>
      </c>
    </row>
    <row r="471" spans="1:5" ht="13.45" customHeight="1" x14ac:dyDescent="0.4">
      <c r="A471" s="390" t="s">
        <v>159</v>
      </c>
      <c r="B471" s="390" t="s">
        <v>591</v>
      </c>
      <c r="C471" s="391">
        <v>6050103</v>
      </c>
      <c r="D471" s="291" t="s">
        <v>591</v>
      </c>
      <c r="E471" s="291" t="str">
        <f t="shared" si="7"/>
        <v>Manhiça</v>
      </c>
    </row>
    <row r="472" spans="1:5" ht="13.45" customHeight="1" x14ac:dyDescent="0.4">
      <c r="A472" s="390" t="s">
        <v>159</v>
      </c>
      <c r="B472" s="390" t="s">
        <v>592</v>
      </c>
      <c r="C472" s="391">
        <v>2060201</v>
      </c>
      <c r="D472" s="291" t="s">
        <v>592</v>
      </c>
      <c r="E472" s="291" t="str">
        <f t="shared" si="7"/>
        <v>Manhiça</v>
      </c>
    </row>
    <row r="473" spans="1:5" ht="13.45" customHeight="1" x14ac:dyDescent="0.4">
      <c r="A473" s="390" t="s">
        <v>159</v>
      </c>
      <c r="B473" s="390" t="s">
        <v>593</v>
      </c>
      <c r="C473" s="391">
        <v>2060101</v>
      </c>
      <c r="D473" s="291" t="s">
        <v>593</v>
      </c>
      <c r="E473" s="291" t="str">
        <f t="shared" si="7"/>
        <v>Manhiça</v>
      </c>
    </row>
    <row r="474" spans="1:5" ht="13.45" customHeight="1" x14ac:dyDescent="0.4">
      <c r="A474" s="390" t="s">
        <v>159</v>
      </c>
      <c r="B474" s="390" t="s">
        <v>594</v>
      </c>
      <c r="C474" s="391">
        <v>2060302</v>
      </c>
      <c r="D474" s="291" t="s">
        <v>594</v>
      </c>
      <c r="E474" s="291" t="str">
        <f t="shared" si="7"/>
        <v>Manhiça</v>
      </c>
    </row>
    <row r="475" spans="1:5" ht="13.45" customHeight="1" x14ac:dyDescent="0.4">
      <c r="A475" s="390" t="s">
        <v>159</v>
      </c>
      <c r="B475" s="390" t="s">
        <v>595</v>
      </c>
      <c r="C475" s="391">
        <v>2060301</v>
      </c>
      <c r="D475" s="291" t="s">
        <v>595</v>
      </c>
      <c r="E475" s="291" t="str">
        <f t="shared" si="7"/>
        <v>Manhiça</v>
      </c>
    </row>
    <row r="476" spans="1:5" ht="13.45" customHeight="1" x14ac:dyDescent="0.4">
      <c r="A476" s="390" t="s">
        <v>159</v>
      </c>
      <c r="B476" s="390" t="s">
        <v>596</v>
      </c>
      <c r="C476" s="391">
        <v>2060102</v>
      </c>
      <c r="D476" s="291" t="s">
        <v>596</v>
      </c>
      <c r="E476" s="291" t="str">
        <f t="shared" si="7"/>
        <v>Manhiça</v>
      </c>
    </row>
    <row r="477" spans="1:5" ht="13.45" customHeight="1" x14ac:dyDescent="0.4">
      <c r="A477" s="390" t="s">
        <v>159</v>
      </c>
      <c r="B477" s="390" t="s">
        <v>597</v>
      </c>
      <c r="C477" s="391">
        <v>2060303</v>
      </c>
      <c r="D477" s="291" t="s">
        <v>597</v>
      </c>
      <c r="E477" s="291" t="str">
        <f t="shared" si="7"/>
        <v>Manhiça</v>
      </c>
    </row>
    <row r="478" spans="1:5" ht="13.45" customHeight="1" x14ac:dyDescent="0.4">
      <c r="A478" s="390" t="s">
        <v>159</v>
      </c>
      <c r="B478" s="390" t="s">
        <v>159</v>
      </c>
      <c r="C478" s="391">
        <v>2060103</v>
      </c>
      <c r="D478" s="291" t="s">
        <v>159</v>
      </c>
      <c r="E478" s="291" t="str">
        <f t="shared" si="7"/>
        <v>Manhiça</v>
      </c>
    </row>
    <row r="479" spans="1:5" ht="13.45" customHeight="1" x14ac:dyDescent="0.4">
      <c r="A479" s="390" t="s">
        <v>160</v>
      </c>
      <c r="B479" s="390" t="s">
        <v>160</v>
      </c>
      <c r="C479" s="391">
        <v>2060202</v>
      </c>
      <c r="D479" s="291" t="s">
        <v>160</v>
      </c>
      <c r="E479" s="291" t="str">
        <f t="shared" si="7"/>
        <v>Marracuene</v>
      </c>
    </row>
    <row r="480" spans="1:5" ht="13.45" customHeight="1" x14ac:dyDescent="0.4">
      <c r="A480" s="390" t="s">
        <v>160</v>
      </c>
      <c r="B480" s="390" t="s">
        <v>598</v>
      </c>
      <c r="C480" s="391">
        <v>2060304</v>
      </c>
      <c r="D480" s="291" t="s">
        <v>598</v>
      </c>
      <c r="E480" s="291" t="str">
        <f t="shared" si="7"/>
        <v>Marracuene</v>
      </c>
    </row>
    <row r="481" spans="1:5" ht="13.45" customHeight="1" x14ac:dyDescent="0.4">
      <c r="A481" s="390" t="s">
        <v>160</v>
      </c>
      <c r="B481" s="390" t="s">
        <v>599</v>
      </c>
      <c r="C481" s="391">
        <v>2060401</v>
      </c>
      <c r="D481" s="291" t="s">
        <v>599</v>
      </c>
      <c r="E481" s="291" t="str">
        <f t="shared" si="7"/>
        <v>Marracuene</v>
      </c>
    </row>
    <row r="482" spans="1:5" ht="13.45" customHeight="1" x14ac:dyDescent="0.4">
      <c r="A482" s="390" t="s">
        <v>160</v>
      </c>
      <c r="B482" s="390" t="s">
        <v>600</v>
      </c>
      <c r="C482" s="391">
        <v>6060302</v>
      </c>
      <c r="D482" s="291" t="s">
        <v>600</v>
      </c>
      <c r="E482" s="291" t="str">
        <f t="shared" si="7"/>
        <v>Marracuene</v>
      </c>
    </row>
    <row r="483" spans="1:5" ht="13.45" customHeight="1" x14ac:dyDescent="0.4">
      <c r="A483" s="390" t="s">
        <v>160</v>
      </c>
      <c r="B483" s="390" t="s">
        <v>601</v>
      </c>
      <c r="C483" s="391">
        <v>6060101</v>
      </c>
      <c r="D483" s="291" t="s">
        <v>601</v>
      </c>
      <c r="E483" s="291" t="str">
        <f t="shared" si="7"/>
        <v>Marracuene</v>
      </c>
    </row>
    <row r="484" spans="1:5" ht="13.45" customHeight="1" x14ac:dyDescent="0.4">
      <c r="A484" s="390" t="s">
        <v>160</v>
      </c>
      <c r="B484" s="390" t="s">
        <v>602</v>
      </c>
      <c r="C484" s="391">
        <v>6060201</v>
      </c>
      <c r="D484" s="291" t="s">
        <v>602</v>
      </c>
      <c r="E484" s="291" t="str">
        <f t="shared" si="7"/>
        <v>Marracuene</v>
      </c>
    </row>
    <row r="485" spans="1:5" ht="13.45" customHeight="1" x14ac:dyDescent="0.4">
      <c r="A485" s="390" t="s">
        <v>160</v>
      </c>
      <c r="B485" s="390" t="s">
        <v>603</v>
      </c>
      <c r="C485" s="391">
        <v>6060301</v>
      </c>
      <c r="D485" s="291" t="s">
        <v>603</v>
      </c>
      <c r="E485" s="291" t="str">
        <f t="shared" si="7"/>
        <v>Marracuene</v>
      </c>
    </row>
    <row r="486" spans="1:5" ht="13.45" customHeight="1" x14ac:dyDescent="0.4">
      <c r="A486" s="390" t="s">
        <v>160</v>
      </c>
      <c r="B486" s="390" t="s">
        <v>604</v>
      </c>
      <c r="C486" s="391">
        <v>4090402</v>
      </c>
      <c r="D486" s="291" t="s">
        <v>604</v>
      </c>
      <c r="E486" s="291" t="str">
        <f t="shared" si="7"/>
        <v>Marracuene</v>
      </c>
    </row>
    <row r="487" spans="1:5" ht="13.45" customHeight="1" x14ac:dyDescent="0.4">
      <c r="A487" s="390" t="s">
        <v>160</v>
      </c>
      <c r="B487" s="390" t="s">
        <v>605</v>
      </c>
      <c r="C487" s="391">
        <v>4090102</v>
      </c>
      <c r="D487" s="291" t="s">
        <v>605</v>
      </c>
      <c r="E487" s="291" t="str">
        <f t="shared" si="7"/>
        <v>Marracuene</v>
      </c>
    </row>
    <row r="488" spans="1:5" ht="13.45" customHeight="1" x14ac:dyDescent="0.4">
      <c r="A488" s="390" t="s">
        <v>163</v>
      </c>
      <c r="B488" s="390" t="s">
        <v>163</v>
      </c>
      <c r="C488" s="391">
        <v>4090103</v>
      </c>
      <c r="D488" s="291" t="s">
        <v>163</v>
      </c>
      <c r="E488" s="291" t="str">
        <f t="shared" si="7"/>
        <v>Matola</v>
      </c>
    </row>
    <row r="489" spans="1:5" ht="13.45" customHeight="1" x14ac:dyDescent="0.4">
      <c r="A489" s="390" t="s">
        <v>163</v>
      </c>
      <c r="B489" s="390" t="s">
        <v>606</v>
      </c>
      <c r="C489" s="391">
        <v>4090104</v>
      </c>
      <c r="D489" s="291" t="s">
        <v>606</v>
      </c>
      <c r="E489" s="291" t="str">
        <f t="shared" si="7"/>
        <v>Matola</v>
      </c>
    </row>
    <row r="490" spans="1:5" ht="13.45" customHeight="1" x14ac:dyDescent="0.4">
      <c r="A490" s="390" t="s">
        <v>163</v>
      </c>
      <c r="B490" s="390" t="s">
        <v>607</v>
      </c>
      <c r="C490" s="391">
        <v>4090101</v>
      </c>
      <c r="D490" s="291" t="s">
        <v>607</v>
      </c>
      <c r="E490" s="291" t="str">
        <f t="shared" si="7"/>
        <v>Matola</v>
      </c>
    </row>
    <row r="491" spans="1:5" ht="13.45" customHeight="1" x14ac:dyDescent="0.4">
      <c r="A491" s="390" t="s">
        <v>166</v>
      </c>
      <c r="B491" s="390" t="s">
        <v>608</v>
      </c>
      <c r="C491" s="391">
        <v>4090403</v>
      </c>
      <c r="D491" s="291" t="s">
        <v>608</v>
      </c>
      <c r="E491" s="291" t="str">
        <f t="shared" si="7"/>
        <v>Matutuíne</v>
      </c>
    </row>
    <row r="492" spans="1:5" ht="13.45" customHeight="1" x14ac:dyDescent="0.4">
      <c r="A492" s="390" t="s">
        <v>166</v>
      </c>
      <c r="B492" s="390" t="s">
        <v>609</v>
      </c>
      <c r="C492" s="391">
        <v>4090404</v>
      </c>
      <c r="D492" s="291" t="s">
        <v>609</v>
      </c>
      <c r="E492" s="291" t="str">
        <f t="shared" si="7"/>
        <v>Matutuíne</v>
      </c>
    </row>
    <row r="493" spans="1:5" ht="13.45" customHeight="1" x14ac:dyDescent="0.4">
      <c r="A493" s="390" t="s">
        <v>166</v>
      </c>
      <c r="B493" s="390" t="s">
        <v>610</v>
      </c>
      <c r="C493" s="391">
        <v>4090401</v>
      </c>
      <c r="D493" s="291" t="s">
        <v>610</v>
      </c>
      <c r="E493" s="291" t="str">
        <f t="shared" si="7"/>
        <v>Matutuíne</v>
      </c>
    </row>
    <row r="494" spans="1:5" ht="13.45" customHeight="1" x14ac:dyDescent="0.4">
      <c r="A494" s="390" t="s">
        <v>166</v>
      </c>
      <c r="B494" s="390" t="s">
        <v>1936</v>
      </c>
      <c r="C494" s="391">
        <v>4090405</v>
      </c>
      <c r="D494" s="291" t="s">
        <v>1936</v>
      </c>
      <c r="E494" s="291" t="str">
        <f t="shared" si="7"/>
        <v>Matutuíne</v>
      </c>
    </row>
    <row r="495" spans="1:5" ht="13.45" customHeight="1" x14ac:dyDescent="0.4">
      <c r="A495" s="390" t="s">
        <v>166</v>
      </c>
      <c r="B495" s="390" t="s">
        <v>611</v>
      </c>
      <c r="C495" s="391">
        <v>5080103</v>
      </c>
      <c r="D495" s="291" t="s">
        <v>611</v>
      </c>
      <c r="E495" s="291" t="str">
        <f t="shared" si="7"/>
        <v>Matutuíne</v>
      </c>
    </row>
    <row r="496" spans="1:5" ht="13.45" customHeight="1" x14ac:dyDescent="0.4">
      <c r="A496" s="390" t="s">
        <v>166</v>
      </c>
      <c r="B496" s="390" t="s">
        <v>612</v>
      </c>
      <c r="C496" s="391">
        <v>5080201</v>
      </c>
      <c r="D496" s="291" t="s">
        <v>612</v>
      </c>
      <c r="E496" s="291" t="str">
        <f t="shared" si="7"/>
        <v>Matutuíne</v>
      </c>
    </row>
    <row r="497" spans="1:5" ht="13.45" customHeight="1" x14ac:dyDescent="0.4">
      <c r="A497" s="390" t="s">
        <v>166</v>
      </c>
      <c r="B497" s="390" t="s">
        <v>613</v>
      </c>
      <c r="C497" s="391">
        <v>5080202</v>
      </c>
      <c r="D497" s="291" t="s">
        <v>613</v>
      </c>
      <c r="E497" s="291" t="str">
        <f t="shared" si="7"/>
        <v>Matutuíne</v>
      </c>
    </row>
    <row r="498" spans="1:5" ht="13.45" customHeight="1" x14ac:dyDescent="0.4">
      <c r="A498" s="390" t="s">
        <v>166</v>
      </c>
      <c r="B498" s="390" t="s">
        <v>1937</v>
      </c>
      <c r="C498" s="391">
        <v>5080102</v>
      </c>
      <c r="D498" s="291" t="s">
        <v>1937</v>
      </c>
      <c r="E498" s="291" t="str">
        <f t="shared" si="7"/>
        <v>Matutuíne</v>
      </c>
    </row>
    <row r="499" spans="1:5" ht="13.45" customHeight="1" x14ac:dyDescent="0.4">
      <c r="A499" s="390" t="s">
        <v>166</v>
      </c>
      <c r="B499" s="390" t="s">
        <v>614</v>
      </c>
      <c r="C499" s="391">
        <v>5080302</v>
      </c>
      <c r="D499" s="291" t="s">
        <v>614</v>
      </c>
      <c r="E499" s="291" t="str">
        <f t="shared" si="7"/>
        <v>Matutuíne</v>
      </c>
    </row>
    <row r="500" spans="1:5" ht="13.45" customHeight="1" x14ac:dyDescent="0.4">
      <c r="A500" s="390" t="s">
        <v>166</v>
      </c>
      <c r="B500" s="390" t="s">
        <v>615</v>
      </c>
      <c r="C500" s="391">
        <v>5080101</v>
      </c>
      <c r="D500" s="291" t="s">
        <v>615</v>
      </c>
      <c r="E500" s="291" t="str">
        <f t="shared" si="7"/>
        <v>Matutuíne</v>
      </c>
    </row>
    <row r="501" spans="1:5" ht="13.45" customHeight="1" x14ac:dyDescent="0.4">
      <c r="A501" s="390" t="s">
        <v>166</v>
      </c>
      <c r="B501" s="390" t="s">
        <v>616</v>
      </c>
      <c r="C501" s="391">
        <v>5080301</v>
      </c>
      <c r="D501" s="291" t="s">
        <v>616</v>
      </c>
      <c r="E501" s="291" t="str">
        <f t="shared" si="7"/>
        <v>Matutuíne</v>
      </c>
    </row>
    <row r="502" spans="1:5" ht="13.45" customHeight="1" x14ac:dyDescent="0.4">
      <c r="A502" s="390" t="s">
        <v>166</v>
      </c>
      <c r="B502" s="390" t="s">
        <v>617</v>
      </c>
      <c r="C502" s="391">
        <v>5080203</v>
      </c>
      <c r="D502" s="291" t="s">
        <v>617</v>
      </c>
      <c r="E502" s="291" t="str">
        <f t="shared" si="7"/>
        <v>Matutuíne</v>
      </c>
    </row>
    <row r="503" spans="1:5" ht="13.45" customHeight="1" x14ac:dyDescent="0.4">
      <c r="A503" s="390" t="s">
        <v>166</v>
      </c>
      <c r="B503" s="390" t="s">
        <v>618</v>
      </c>
      <c r="C503" s="391">
        <v>10030102</v>
      </c>
      <c r="D503" s="291" t="s">
        <v>618</v>
      </c>
      <c r="E503" s="291" t="str">
        <f t="shared" si="7"/>
        <v>Matutuíne</v>
      </c>
    </row>
    <row r="504" spans="1:5" ht="13.45" customHeight="1" x14ac:dyDescent="0.4">
      <c r="A504" s="390" t="s">
        <v>166</v>
      </c>
      <c r="B504" s="390" t="s">
        <v>619</v>
      </c>
      <c r="C504" s="391">
        <v>10030402</v>
      </c>
      <c r="D504" s="291" t="s">
        <v>619</v>
      </c>
      <c r="E504" s="291" t="str">
        <f t="shared" si="7"/>
        <v>Matutuíne</v>
      </c>
    </row>
    <row r="505" spans="1:5" ht="13.45" customHeight="1" x14ac:dyDescent="0.4">
      <c r="A505" s="390" t="s">
        <v>169</v>
      </c>
      <c r="B505" s="390" t="s">
        <v>169</v>
      </c>
      <c r="C505" s="391">
        <v>10030107</v>
      </c>
      <c r="D505" s="291" t="s">
        <v>169</v>
      </c>
      <c r="E505" s="291" t="str">
        <f t="shared" si="7"/>
        <v>Moamba</v>
      </c>
    </row>
    <row r="506" spans="1:5" ht="13.45" customHeight="1" x14ac:dyDescent="0.4">
      <c r="A506" s="390" t="s">
        <v>169</v>
      </c>
      <c r="B506" s="390" t="s">
        <v>620</v>
      </c>
      <c r="C506" s="391">
        <v>10030108</v>
      </c>
      <c r="D506" s="291" t="s">
        <v>620</v>
      </c>
      <c r="E506" s="291" t="str">
        <f t="shared" si="7"/>
        <v>Moamba</v>
      </c>
    </row>
    <row r="507" spans="1:5" ht="13.45" customHeight="1" x14ac:dyDescent="0.4">
      <c r="A507" s="390" t="s">
        <v>169</v>
      </c>
      <c r="B507" s="390" t="s">
        <v>621</v>
      </c>
      <c r="C507" s="391">
        <v>10030104</v>
      </c>
      <c r="D507" s="291" t="s">
        <v>621</v>
      </c>
      <c r="E507" s="291" t="str">
        <f t="shared" si="7"/>
        <v>Moamba</v>
      </c>
    </row>
    <row r="508" spans="1:5" ht="13.45" customHeight="1" x14ac:dyDescent="0.4">
      <c r="A508" s="390" t="s">
        <v>169</v>
      </c>
      <c r="B508" s="390" t="s">
        <v>622</v>
      </c>
      <c r="C508" s="391">
        <v>10030205</v>
      </c>
      <c r="D508" s="291" t="s">
        <v>622</v>
      </c>
      <c r="E508" s="291" t="str">
        <f t="shared" si="7"/>
        <v>Moamba</v>
      </c>
    </row>
    <row r="509" spans="1:5" ht="13.45" customHeight="1" x14ac:dyDescent="0.4">
      <c r="A509" s="390" t="s">
        <v>169</v>
      </c>
      <c r="B509" s="390" t="s">
        <v>623</v>
      </c>
      <c r="C509" s="391">
        <v>10030302</v>
      </c>
      <c r="D509" s="291" t="s">
        <v>623</v>
      </c>
      <c r="E509" s="291" t="str">
        <f t="shared" si="7"/>
        <v>Moamba</v>
      </c>
    </row>
    <row r="510" spans="1:5" ht="13.45" customHeight="1" x14ac:dyDescent="0.4">
      <c r="A510" s="390" t="s">
        <v>169</v>
      </c>
      <c r="B510" s="390" t="s">
        <v>624</v>
      </c>
      <c r="C510" s="391">
        <v>10030103</v>
      </c>
      <c r="D510" s="291" t="s">
        <v>624</v>
      </c>
      <c r="E510" s="291" t="str">
        <f t="shared" si="7"/>
        <v>Moamba</v>
      </c>
    </row>
    <row r="511" spans="1:5" ht="13.45" customHeight="1" x14ac:dyDescent="0.4">
      <c r="A511" s="390" t="s">
        <v>169</v>
      </c>
      <c r="B511" s="390" t="s">
        <v>625</v>
      </c>
      <c r="C511" s="391">
        <v>10030203</v>
      </c>
      <c r="D511" s="291" t="s">
        <v>625</v>
      </c>
      <c r="E511" s="291" t="str">
        <f t="shared" si="7"/>
        <v>Moamba</v>
      </c>
    </row>
    <row r="512" spans="1:5" ht="13.45" customHeight="1" x14ac:dyDescent="0.4">
      <c r="A512" s="390" t="s">
        <v>169</v>
      </c>
      <c r="B512" s="390" t="s">
        <v>626</v>
      </c>
      <c r="C512" s="391">
        <v>10030105</v>
      </c>
      <c r="D512" s="291" t="s">
        <v>626</v>
      </c>
      <c r="E512" s="291" t="str">
        <f t="shared" si="7"/>
        <v>Moamba</v>
      </c>
    </row>
    <row r="513" spans="1:5" ht="13.45" customHeight="1" x14ac:dyDescent="0.4">
      <c r="A513" s="390" t="s">
        <v>169</v>
      </c>
      <c r="B513" s="390" t="s">
        <v>627</v>
      </c>
      <c r="C513" s="391">
        <v>10030106</v>
      </c>
      <c r="D513" s="291" t="s">
        <v>627</v>
      </c>
      <c r="E513" s="291" t="str">
        <f t="shared" si="7"/>
        <v>Moamba</v>
      </c>
    </row>
    <row r="514" spans="1:5" ht="13.45" customHeight="1" x14ac:dyDescent="0.4">
      <c r="A514" s="390" t="s">
        <v>169</v>
      </c>
      <c r="B514" s="390" t="s">
        <v>628</v>
      </c>
      <c r="C514" s="391">
        <v>10030305</v>
      </c>
      <c r="D514" s="291" t="s">
        <v>628</v>
      </c>
      <c r="E514" s="291" t="str">
        <f t="shared" si="7"/>
        <v>Moamba</v>
      </c>
    </row>
    <row r="515" spans="1:5" ht="13.45" customHeight="1" x14ac:dyDescent="0.4">
      <c r="A515" s="390" t="s">
        <v>169</v>
      </c>
      <c r="B515" s="390" t="s">
        <v>629</v>
      </c>
      <c r="C515" s="391">
        <v>10030303</v>
      </c>
      <c r="D515" s="291" t="s">
        <v>629</v>
      </c>
      <c r="E515" s="291" t="str">
        <f t="shared" ref="E515:E578" si="8">A515</f>
        <v>Moamba</v>
      </c>
    </row>
    <row r="516" spans="1:5" ht="13.45" customHeight="1" x14ac:dyDescent="0.4">
      <c r="A516" s="390" t="s">
        <v>171</v>
      </c>
      <c r="B516" s="390" t="s">
        <v>171</v>
      </c>
      <c r="C516" s="391">
        <v>10030101</v>
      </c>
      <c r="D516" s="291" t="s">
        <v>171</v>
      </c>
      <c r="E516" s="291" t="str">
        <f t="shared" si="8"/>
        <v>Namaacha</v>
      </c>
    </row>
    <row r="517" spans="1:5" ht="13.45" customHeight="1" x14ac:dyDescent="0.4">
      <c r="A517" s="390" t="s">
        <v>171</v>
      </c>
      <c r="B517" s="390" t="s">
        <v>630</v>
      </c>
      <c r="C517" s="391">
        <v>10030201</v>
      </c>
      <c r="D517" s="291" t="s">
        <v>630</v>
      </c>
      <c r="E517" s="291" t="str">
        <f t="shared" si="8"/>
        <v>Namaacha</v>
      </c>
    </row>
    <row r="518" spans="1:5" ht="13.45" customHeight="1" x14ac:dyDescent="0.4">
      <c r="A518" s="390" t="s">
        <v>171</v>
      </c>
      <c r="B518" s="390" t="s">
        <v>631</v>
      </c>
      <c r="C518" s="391">
        <v>10030301</v>
      </c>
      <c r="D518" s="291" t="s">
        <v>631</v>
      </c>
      <c r="E518" s="291" t="str">
        <f t="shared" si="8"/>
        <v>Namaacha</v>
      </c>
    </row>
    <row r="519" spans="1:5" ht="13.45" customHeight="1" x14ac:dyDescent="0.4">
      <c r="A519" s="390" t="s">
        <v>171</v>
      </c>
      <c r="B519" s="390" t="s">
        <v>632</v>
      </c>
      <c r="C519" s="391">
        <v>10030401</v>
      </c>
      <c r="D519" s="291" t="s">
        <v>632</v>
      </c>
      <c r="E519" s="291" t="str">
        <f t="shared" si="8"/>
        <v>Namaacha</v>
      </c>
    </row>
    <row r="520" spans="1:5" ht="13.45" customHeight="1" x14ac:dyDescent="0.4">
      <c r="A520" s="390" t="s">
        <v>171</v>
      </c>
      <c r="B520" s="390" t="s">
        <v>633</v>
      </c>
      <c r="C520" s="391">
        <v>10030501</v>
      </c>
      <c r="D520" s="291" t="s">
        <v>633</v>
      </c>
      <c r="E520" s="291" t="str">
        <f t="shared" si="8"/>
        <v>Namaacha</v>
      </c>
    </row>
    <row r="521" spans="1:5" ht="13.45" customHeight="1" x14ac:dyDescent="0.4">
      <c r="A521" s="390" t="s">
        <v>171</v>
      </c>
      <c r="B521" s="390" t="s">
        <v>634</v>
      </c>
      <c r="C521" s="391">
        <v>10030502</v>
      </c>
      <c r="D521" s="291" t="s">
        <v>634</v>
      </c>
      <c r="E521" s="291" t="str">
        <f t="shared" si="8"/>
        <v>Namaacha</v>
      </c>
    </row>
    <row r="522" spans="1:5" ht="13.45" customHeight="1" x14ac:dyDescent="0.4">
      <c r="A522" s="390" t="s">
        <v>171</v>
      </c>
      <c r="B522" s="390" t="s">
        <v>635</v>
      </c>
      <c r="C522" s="391">
        <v>1050101</v>
      </c>
      <c r="D522" s="291" t="s">
        <v>635</v>
      </c>
      <c r="E522" s="291" t="str">
        <f t="shared" si="8"/>
        <v>Namaacha</v>
      </c>
    </row>
    <row r="523" spans="1:5" ht="13.45" customHeight="1" x14ac:dyDescent="0.4">
      <c r="A523" s="390" t="s">
        <v>171</v>
      </c>
      <c r="B523" s="390" t="s">
        <v>636</v>
      </c>
      <c r="C523" s="391">
        <v>1050102</v>
      </c>
      <c r="D523" s="291" t="s">
        <v>636</v>
      </c>
      <c r="E523" s="291" t="str">
        <f t="shared" si="8"/>
        <v>Namaacha</v>
      </c>
    </row>
    <row r="524" spans="1:5" ht="13.45" customHeight="1" x14ac:dyDescent="0.4">
      <c r="A524" s="390" t="s">
        <v>171</v>
      </c>
      <c r="B524" s="390" t="s">
        <v>637</v>
      </c>
      <c r="C524" s="391">
        <v>1050301</v>
      </c>
      <c r="D524" s="291" t="s">
        <v>637</v>
      </c>
      <c r="E524" s="291" t="str">
        <f t="shared" si="8"/>
        <v>Namaacha</v>
      </c>
    </row>
    <row r="525" spans="1:5" ht="13.45" customHeight="1" x14ac:dyDescent="0.4">
      <c r="A525" s="390" t="s">
        <v>9</v>
      </c>
      <c r="B525" s="390" t="s">
        <v>640</v>
      </c>
      <c r="C525" s="391">
        <v>3060104</v>
      </c>
      <c r="D525" s="291" t="s">
        <v>640</v>
      </c>
      <c r="E525" s="291" t="str">
        <f t="shared" si="8"/>
        <v>Angoche</v>
      </c>
    </row>
    <row r="526" spans="1:5" ht="13.45" customHeight="1" x14ac:dyDescent="0.4">
      <c r="A526" s="390" t="s">
        <v>9</v>
      </c>
      <c r="B526" s="390" t="s">
        <v>641</v>
      </c>
      <c r="C526" s="391">
        <v>3060105</v>
      </c>
      <c r="D526" s="291" t="s">
        <v>641</v>
      </c>
      <c r="E526" s="291" t="str">
        <f t="shared" si="8"/>
        <v>Angoche</v>
      </c>
    </row>
    <row r="527" spans="1:5" ht="13.45" customHeight="1" x14ac:dyDescent="0.4">
      <c r="A527" s="390" t="s">
        <v>9</v>
      </c>
      <c r="B527" s="390" t="s">
        <v>642</v>
      </c>
      <c r="C527" s="391">
        <v>1060102</v>
      </c>
      <c r="D527" s="291" t="s">
        <v>642</v>
      </c>
      <c r="E527" s="291" t="str">
        <f t="shared" si="8"/>
        <v>Angoche</v>
      </c>
    </row>
    <row r="528" spans="1:5" ht="13.45" customHeight="1" x14ac:dyDescent="0.4">
      <c r="A528" s="390" t="s">
        <v>9</v>
      </c>
      <c r="B528" s="390" t="s">
        <v>643</v>
      </c>
      <c r="C528" s="391">
        <v>1060103</v>
      </c>
      <c r="D528" s="291" t="s">
        <v>643</v>
      </c>
      <c r="E528" s="291" t="str">
        <f t="shared" si="8"/>
        <v>Angoche</v>
      </c>
    </row>
    <row r="529" spans="1:5" ht="13.45" customHeight="1" x14ac:dyDescent="0.4">
      <c r="A529" s="390" t="s">
        <v>9</v>
      </c>
      <c r="B529" s="390" t="s">
        <v>644</v>
      </c>
      <c r="C529" s="391">
        <v>1060201</v>
      </c>
      <c r="D529" s="291" t="s">
        <v>644</v>
      </c>
      <c r="E529" s="291" t="str">
        <f t="shared" si="8"/>
        <v>Angoche</v>
      </c>
    </row>
    <row r="530" spans="1:5" ht="13.45" customHeight="1" x14ac:dyDescent="0.4">
      <c r="A530" s="390" t="s">
        <v>9</v>
      </c>
      <c r="B530" s="390" t="s">
        <v>645</v>
      </c>
      <c r="C530" s="391">
        <v>9090405</v>
      </c>
      <c r="D530" s="291" t="s">
        <v>645</v>
      </c>
      <c r="E530" s="291" t="str">
        <f t="shared" si="8"/>
        <v>Angoche</v>
      </c>
    </row>
    <row r="531" spans="1:5" ht="13.45" customHeight="1" x14ac:dyDescent="0.4">
      <c r="A531" s="390" t="s">
        <v>9</v>
      </c>
      <c r="B531" s="390" t="s">
        <v>9</v>
      </c>
      <c r="C531" s="391">
        <v>9090402</v>
      </c>
      <c r="D531" s="291" t="s">
        <v>9</v>
      </c>
      <c r="E531" s="291" t="str">
        <f t="shared" si="8"/>
        <v>Angoche</v>
      </c>
    </row>
    <row r="532" spans="1:5" ht="13.45" customHeight="1" x14ac:dyDescent="0.4">
      <c r="A532" s="390" t="s">
        <v>92</v>
      </c>
      <c r="B532" s="390" t="s">
        <v>646</v>
      </c>
      <c r="C532" s="391">
        <v>9090201</v>
      </c>
      <c r="D532" s="291" t="s">
        <v>646</v>
      </c>
      <c r="E532" s="291" t="str">
        <f t="shared" si="8"/>
        <v>Eráti</v>
      </c>
    </row>
    <row r="533" spans="1:5" ht="13.45" customHeight="1" x14ac:dyDescent="0.4">
      <c r="A533" s="390" t="s">
        <v>92</v>
      </c>
      <c r="B533" s="390" t="s">
        <v>647</v>
      </c>
      <c r="C533" s="391">
        <v>9090301</v>
      </c>
      <c r="D533" s="291" t="s">
        <v>647</v>
      </c>
      <c r="E533" s="291" t="str">
        <f t="shared" si="8"/>
        <v>Eráti</v>
      </c>
    </row>
    <row r="534" spans="1:5" ht="13.45" customHeight="1" x14ac:dyDescent="0.4">
      <c r="A534" s="390" t="s">
        <v>92</v>
      </c>
      <c r="B534" s="390" t="s">
        <v>648</v>
      </c>
      <c r="C534" s="391">
        <v>9090502</v>
      </c>
      <c r="D534" s="291" t="s">
        <v>648</v>
      </c>
      <c r="E534" s="291" t="str">
        <f t="shared" si="8"/>
        <v>Eráti</v>
      </c>
    </row>
    <row r="535" spans="1:5" ht="13.45" customHeight="1" x14ac:dyDescent="0.4">
      <c r="A535" s="390" t="s">
        <v>92</v>
      </c>
      <c r="B535" s="390" t="s">
        <v>649</v>
      </c>
      <c r="C535" s="391">
        <v>9090407</v>
      </c>
      <c r="D535" s="291" t="s">
        <v>649</v>
      </c>
      <c r="E535" s="291" t="str">
        <f t="shared" si="8"/>
        <v>Eráti</v>
      </c>
    </row>
    <row r="536" spans="1:5" ht="13.45" customHeight="1" x14ac:dyDescent="0.4">
      <c r="A536" s="390" t="s">
        <v>92</v>
      </c>
      <c r="B536" s="390" t="s">
        <v>650</v>
      </c>
      <c r="C536" s="391">
        <v>9090403</v>
      </c>
      <c r="D536" s="291" t="s">
        <v>650</v>
      </c>
      <c r="E536" s="291" t="str">
        <f t="shared" si="8"/>
        <v>Eráti</v>
      </c>
    </row>
    <row r="537" spans="1:5" ht="13.45" customHeight="1" x14ac:dyDescent="0.4">
      <c r="A537" s="390" t="s">
        <v>92</v>
      </c>
      <c r="B537" s="390" t="s">
        <v>651</v>
      </c>
      <c r="C537" s="391">
        <v>9090501</v>
      </c>
      <c r="D537" s="291" t="s">
        <v>651</v>
      </c>
      <c r="E537" s="291" t="str">
        <f t="shared" si="8"/>
        <v>Eráti</v>
      </c>
    </row>
    <row r="538" spans="1:5" ht="13.45" customHeight="1" x14ac:dyDescent="0.4">
      <c r="A538" s="390" t="s">
        <v>92</v>
      </c>
      <c r="B538" s="390" t="s">
        <v>652</v>
      </c>
      <c r="C538" s="391">
        <v>9090101</v>
      </c>
      <c r="D538" s="291" t="s">
        <v>652</v>
      </c>
      <c r="E538" s="291" t="str">
        <f t="shared" si="8"/>
        <v>Eráti</v>
      </c>
    </row>
    <row r="539" spans="1:5" ht="13.45" customHeight="1" x14ac:dyDescent="0.4">
      <c r="A539" s="390" t="s">
        <v>125</v>
      </c>
      <c r="B539" s="390" t="s">
        <v>125</v>
      </c>
      <c r="C539" s="391">
        <v>9090202</v>
      </c>
      <c r="D539" s="291" t="s">
        <v>125</v>
      </c>
      <c r="E539" s="291" t="str">
        <f t="shared" si="8"/>
        <v>Ilha de Moçambique</v>
      </c>
    </row>
    <row r="540" spans="1:5" ht="13.45" customHeight="1" x14ac:dyDescent="0.4">
      <c r="A540" s="390" t="s">
        <v>153</v>
      </c>
      <c r="B540" s="390" t="s">
        <v>653</v>
      </c>
      <c r="C540" s="391">
        <v>9090302</v>
      </c>
      <c r="D540" s="291" t="s">
        <v>653</v>
      </c>
      <c r="E540" s="291" t="str">
        <f t="shared" si="8"/>
        <v>Lalaua</v>
      </c>
    </row>
    <row r="541" spans="1:5" ht="13.45" customHeight="1" x14ac:dyDescent="0.4">
      <c r="A541" s="390" t="s">
        <v>153</v>
      </c>
      <c r="B541" s="390" t="s">
        <v>654</v>
      </c>
      <c r="C541" s="391">
        <v>9090401</v>
      </c>
      <c r="D541" s="291" t="s">
        <v>654</v>
      </c>
      <c r="E541" s="291" t="str">
        <f t="shared" si="8"/>
        <v>Lalaua</v>
      </c>
    </row>
    <row r="542" spans="1:5" ht="13.45" customHeight="1" x14ac:dyDescent="0.4">
      <c r="A542" s="390" t="s">
        <v>153</v>
      </c>
      <c r="B542" s="390" t="s">
        <v>655</v>
      </c>
      <c r="C542" s="391">
        <v>9090404</v>
      </c>
      <c r="D542" s="291" t="s">
        <v>655</v>
      </c>
      <c r="E542" s="291" t="str">
        <f t="shared" si="8"/>
        <v>Lalaua</v>
      </c>
    </row>
    <row r="543" spans="1:5" ht="13.45" customHeight="1" x14ac:dyDescent="0.4">
      <c r="A543" s="390" t="s">
        <v>153</v>
      </c>
      <c r="B543" s="390" t="s">
        <v>153</v>
      </c>
      <c r="C543" s="391">
        <v>10040503</v>
      </c>
      <c r="D543" s="291" t="s">
        <v>153</v>
      </c>
      <c r="E543" s="291" t="str">
        <f t="shared" si="8"/>
        <v>Lalaua</v>
      </c>
    </row>
    <row r="544" spans="1:5" ht="13.45" customHeight="1" x14ac:dyDescent="0.4">
      <c r="A544" s="390" t="s">
        <v>155</v>
      </c>
      <c r="B544" s="390" t="s">
        <v>656</v>
      </c>
      <c r="C544" s="391">
        <v>10040204</v>
      </c>
      <c r="D544" s="291" t="s">
        <v>656</v>
      </c>
      <c r="E544" s="291" t="str">
        <f t="shared" si="8"/>
        <v>Larde</v>
      </c>
    </row>
    <row r="545" spans="1:5" ht="13.45" customHeight="1" x14ac:dyDescent="0.4">
      <c r="A545" s="390" t="s">
        <v>155</v>
      </c>
      <c r="B545" s="390" t="s">
        <v>657</v>
      </c>
      <c r="C545" s="391">
        <v>10040201</v>
      </c>
      <c r="D545" s="291" t="s">
        <v>657</v>
      </c>
      <c r="E545" s="291" t="str">
        <f t="shared" si="8"/>
        <v>Larde</v>
      </c>
    </row>
    <row r="546" spans="1:5" ht="13.45" customHeight="1" x14ac:dyDescent="0.4">
      <c r="A546" s="390" t="s">
        <v>155</v>
      </c>
      <c r="B546" s="390" t="s">
        <v>658</v>
      </c>
      <c r="C546" s="391">
        <v>10040203</v>
      </c>
      <c r="D546" s="291" t="s">
        <v>658</v>
      </c>
      <c r="E546" s="291" t="str">
        <f t="shared" si="8"/>
        <v>Larde</v>
      </c>
    </row>
    <row r="547" spans="1:5" ht="13.45" customHeight="1" x14ac:dyDescent="0.4">
      <c r="A547" s="390" t="s">
        <v>155</v>
      </c>
      <c r="B547" s="390" t="s">
        <v>659</v>
      </c>
      <c r="C547" s="391">
        <v>10040300</v>
      </c>
      <c r="D547" s="291" t="s">
        <v>659</v>
      </c>
      <c r="E547" s="291" t="str">
        <f t="shared" si="8"/>
        <v>Larde</v>
      </c>
    </row>
    <row r="548" spans="1:5" ht="13.45" customHeight="1" x14ac:dyDescent="0.4">
      <c r="A548" s="390" t="s">
        <v>155</v>
      </c>
      <c r="B548" s="390" t="s">
        <v>155</v>
      </c>
      <c r="C548" s="391">
        <v>10040202</v>
      </c>
      <c r="D548" s="291" t="s">
        <v>155</v>
      </c>
      <c r="E548" s="291" t="str">
        <f t="shared" si="8"/>
        <v>Larde</v>
      </c>
    </row>
    <row r="549" spans="1:5" ht="13.45" customHeight="1" x14ac:dyDescent="0.4">
      <c r="A549" s="390" t="s">
        <v>162</v>
      </c>
      <c r="B549" s="390" t="s">
        <v>162</v>
      </c>
      <c r="C549" s="391">
        <v>10040604</v>
      </c>
      <c r="D549" s="291" t="s">
        <v>162</v>
      </c>
      <c r="E549" s="291" t="str">
        <f t="shared" si="8"/>
        <v>Liúpo</v>
      </c>
    </row>
    <row r="550" spans="1:5" ht="13.45" customHeight="1" x14ac:dyDescent="0.4">
      <c r="A550" s="390" t="s">
        <v>162</v>
      </c>
      <c r="B550" s="390" t="s">
        <v>660</v>
      </c>
      <c r="C550" s="391">
        <v>10040103</v>
      </c>
      <c r="D550" s="291" t="s">
        <v>660</v>
      </c>
      <c r="E550" s="291" t="str">
        <f t="shared" si="8"/>
        <v>Liúpo</v>
      </c>
    </row>
    <row r="551" spans="1:5" ht="13.45" customHeight="1" x14ac:dyDescent="0.4">
      <c r="A551" s="390" t="s">
        <v>162</v>
      </c>
      <c r="B551" s="390" t="s">
        <v>661</v>
      </c>
      <c r="C551" s="391">
        <v>10040301</v>
      </c>
      <c r="D551" s="291" t="s">
        <v>661</v>
      </c>
      <c r="E551" s="291" t="str">
        <f t="shared" si="8"/>
        <v>Liúpo</v>
      </c>
    </row>
    <row r="552" spans="1:5" ht="13.45" customHeight="1" x14ac:dyDescent="0.4">
      <c r="A552" s="390" t="s">
        <v>162</v>
      </c>
      <c r="B552" s="390" t="s">
        <v>662</v>
      </c>
      <c r="C552" s="391">
        <v>10040402</v>
      </c>
      <c r="D552" s="291" t="s">
        <v>662</v>
      </c>
      <c r="E552" s="291" t="str">
        <f t="shared" si="8"/>
        <v>Liúpo</v>
      </c>
    </row>
    <row r="553" spans="1:5" ht="13.45" customHeight="1" x14ac:dyDescent="0.4">
      <c r="A553" s="390" t="s">
        <v>162</v>
      </c>
      <c r="B553" s="390" t="s">
        <v>663</v>
      </c>
      <c r="C553" s="391">
        <v>10040602</v>
      </c>
      <c r="D553" s="291" t="s">
        <v>663</v>
      </c>
      <c r="E553" s="291" t="str">
        <f t="shared" si="8"/>
        <v>Liúpo</v>
      </c>
    </row>
    <row r="554" spans="1:5" ht="13.45" customHeight="1" x14ac:dyDescent="0.4">
      <c r="A554" s="390" t="s">
        <v>190</v>
      </c>
      <c r="B554" s="390" t="s">
        <v>190</v>
      </c>
      <c r="C554" s="391">
        <v>10040302</v>
      </c>
      <c r="D554" s="291" t="s">
        <v>190</v>
      </c>
      <c r="E554" s="291" t="str">
        <f t="shared" si="8"/>
        <v>Malema</v>
      </c>
    </row>
    <row r="555" spans="1:5" ht="13.45" customHeight="1" x14ac:dyDescent="0.4">
      <c r="A555" s="390" t="s">
        <v>190</v>
      </c>
      <c r="B555" s="390" t="s">
        <v>664</v>
      </c>
      <c r="C555" s="391">
        <v>10040603</v>
      </c>
      <c r="D555" s="291" t="s">
        <v>664</v>
      </c>
      <c r="E555" s="291" t="str">
        <f t="shared" si="8"/>
        <v>Malema</v>
      </c>
    </row>
    <row r="556" spans="1:5" ht="13.45" customHeight="1" x14ac:dyDescent="0.4">
      <c r="A556" s="390" t="s">
        <v>190</v>
      </c>
      <c r="B556" s="390" t="s">
        <v>665</v>
      </c>
      <c r="C556" s="391">
        <v>10040401</v>
      </c>
      <c r="D556" s="291" t="s">
        <v>665</v>
      </c>
      <c r="E556" s="291" t="str">
        <f t="shared" si="8"/>
        <v>Malema</v>
      </c>
    </row>
    <row r="557" spans="1:5" ht="13.45" customHeight="1" x14ac:dyDescent="0.4">
      <c r="A557" s="390" t="s">
        <v>190</v>
      </c>
      <c r="B557" s="390" t="s">
        <v>666</v>
      </c>
      <c r="C557" s="391">
        <v>10040501</v>
      </c>
      <c r="D557" s="291" t="s">
        <v>666</v>
      </c>
      <c r="E557" s="291" t="str">
        <f t="shared" si="8"/>
        <v>Malema</v>
      </c>
    </row>
    <row r="558" spans="1:5" ht="13.45" customHeight="1" x14ac:dyDescent="0.4">
      <c r="A558" s="390" t="s">
        <v>190</v>
      </c>
      <c r="B558" s="390" t="s">
        <v>667</v>
      </c>
      <c r="C558" s="391">
        <v>10040601</v>
      </c>
      <c r="D558" s="291" t="s">
        <v>667</v>
      </c>
      <c r="E558" s="291" t="str">
        <f t="shared" si="8"/>
        <v>Malema</v>
      </c>
    </row>
    <row r="559" spans="1:5" ht="13.45" customHeight="1" x14ac:dyDescent="0.4">
      <c r="A559" s="390" t="s">
        <v>190</v>
      </c>
      <c r="B559" s="390" t="s">
        <v>668</v>
      </c>
      <c r="C559" s="391">
        <v>10040102</v>
      </c>
      <c r="D559" s="291" t="s">
        <v>668</v>
      </c>
      <c r="E559" s="291" t="str">
        <f t="shared" si="8"/>
        <v>Malema</v>
      </c>
    </row>
    <row r="560" spans="1:5" ht="13.45" customHeight="1" x14ac:dyDescent="0.4">
      <c r="A560" s="390" t="s">
        <v>190</v>
      </c>
      <c r="B560" s="390" t="s">
        <v>669</v>
      </c>
      <c r="C560" s="391">
        <v>6070302</v>
      </c>
      <c r="D560" s="291" t="s">
        <v>669</v>
      </c>
      <c r="E560" s="291" t="str">
        <f t="shared" si="8"/>
        <v>Malema</v>
      </c>
    </row>
    <row r="561" spans="1:5" ht="13.45" customHeight="1" x14ac:dyDescent="0.4">
      <c r="A561" s="390" t="s">
        <v>194</v>
      </c>
      <c r="B561" s="390" t="s">
        <v>194</v>
      </c>
      <c r="C561" s="391">
        <v>6070303</v>
      </c>
      <c r="D561" s="291" t="s">
        <v>194</v>
      </c>
      <c r="E561" s="291" t="str">
        <f t="shared" si="8"/>
        <v>Meconta</v>
      </c>
    </row>
    <row r="562" spans="1:5" ht="13.45" customHeight="1" x14ac:dyDescent="0.4">
      <c r="A562" s="390" t="s">
        <v>194</v>
      </c>
      <c r="B562" s="390" t="s">
        <v>670</v>
      </c>
      <c r="C562" s="391">
        <v>6070402</v>
      </c>
      <c r="D562" s="291" t="s">
        <v>670</v>
      </c>
      <c r="E562" s="291" t="str">
        <f t="shared" si="8"/>
        <v>Meconta</v>
      </c>
    </row>
    <row r="563" spans="1:5" ht="13.45" customHeight="1" x14ac:dyDescent="0.4">
      <c r="A563" s="390" t="s">
        <v>194</v>
      </c>
      <c r="B563" s="390" t="s">
        <v>671</v>
      </c>
      <c r="C563" s="391">
        <v>6070201</v>
      </c>
      <c r="D563" s="291" t="s">
        <v>671</v>
      </c>
      <c r="E563" s="291" t="str">
        <f t="shared" si="8"/>
        <v>Meconta</v>
      </c>
    </row>
    <row r="564" spans="1:5" ht="13.45" customHeight="1" x14ac:dyDescent="0.4">
      <c r="A564" s="390" t="s">
        <v>194</v>
      </c>
      <c r="B564" s="390" t="s">
        <v>672</v>
      </c>
      <c r="C564" s="391">
        <v>6070202</v>
      </c>
      <c r="D564" s="291" t="s">
        <v>672</v>
      </c>
      <c r="E564" s="291" t="str">
        <f t="shared" si="8"/>
        <v>Meconta</v>
      </c>
    </row>
    <row r="565" spans="1:5" ht="13.45" customHeight="1" x14ac:dyDescent="0.4">
      <c r="A565" s="390" t="s">
        <v>194</v>
      </c>
      <c r="B565" s="390" t="s">
        <v>673</v>
      </c>
      <c r="C565" s="391">
        <v>6070401</v>
      </c>
      <c r="D565" s="291" t="s">
        <v>673</v>
      </c>
      <c r="E565" s="291" t="str">
        <f t="shared" si="8"/>
        <v>Meconta</v>
      </c>
    </row>
    <row r="566" spans="1:5" ht="13.45" customHeight="1" x14ac:dyDescent="0.4">
      <c r="A566" s="390" t="s">
        <v>194</v>
      </c>
      <c r="B566" s="390" t="s">
        <v>674</v>
      </c>
      <c r="C566" s="391">
        <v>6070301</v>
      </c>
      <c r="D566" s="291" t="s">
        <v>674</v>
      </c>
      <c r="E566" s="291" t="str">
        <f t="shared" si="8"/>
        <v>Meconta</v>
      </c>
    </row>
    <row r="567" spans="1:5" ht="13.45" customHeight="1" x14ac:dyDescent="0.4">
      <c r="A567" s="390" t="s">
        <v>196</v>
      </c>
      <c r="B567" s="390" t="s">
        <v>196</v>
      </c>
      <c r="C567" s="391">
        <v>6070203</v>
      </c>
      <c r="D567" s="291" t="s">
        <v>196</v>
      </c>
      <c r="E567" s="291" t="str">
        <f t="shared" si="8"/>
        <v>Mecubúri</v>
      </c>
    </row>
    <row r="568" spans="1:5" ht="13.45" customHeight="1" x14ac:dyDescent="0.4">
      <c r="A568" s="390" t="s">
        <v>196</v>
      </c>
      <c r="B568" s="390" t="s">
        <v>675</v>
      </c>
      <c r="C568" s="391">
        <v>6070304</v>
      </c>
      <c r="D568" s="291" t="s">
        <v>675</v>
      </c>
      <c r="E568" s="291" t="str">
        <f t="shared" si="8"/>
        <v>Mecubúri</v>
      </c>
    </row>
    <row r="569" spans="1:5" ht="13.45" customHeight="1" x14ac:dyDescent="0.4">
      <c r="A569" s="390" t="s">
        <v>196</v>
      </c>
      <c r="B569" s="390" t="s">
        <v>676</v>
      </c>
      <c r="C569" s="391">
        <v>9140101</v>
      </c>
      <c r="D569" s="291" t="s">
        <v>676</v>
      </c>
      <c r="E569" s="291" t="str">
        <f t="shared" si="8"/>
        <v>Mecubúri</v>
      </c>
    </row>
    <row r="570" spans="1:5" ht="13.45" customHeight="1" x14ac:dyDescent="0.4">
      <c r="A570" s="390" t="s">
        <v>196</v>
      </c>
      <c r="B570" s="390" t="s">
        <v>677</v>
      </c>
      <c r="C570" s="391">
        <v>9140105</v>
      </c>
      <c r="D570" s="291" t="s">
        <v>677</v>
      </c>
      <c r="E570" s="291" t="str">
        <f t="shared" si="8"/>
        <v>Mecubúri</v>
      </c>
    </row>
    <row r="571" spans="1:5" ht="13.45" customHeight="1" x14ac:dyDescent="0.4">
      <c r="A571" s="390" t="s">
        <v>196</v>
      </c>
      <c r="B571" s="390" t="s">
        <v>678</v>
      </c>
      <c r="C571" s="391">
        <v>9140202</v>
      </c>
      <c r="D571" s="291" t="s">
        <v>678</v>
      </c>
      <c r="E571" s="291" t="str">
        <f t="shared" si="8"/>
        <v>Mecubúri</v>
      </c>
    </row>
    <row r="572" spans="1:5" ht="13.45" customHeight="1" x14ac:dyDescent="0.4">
      <c r="A572" s="390" t="s">
        <v>196</v>
      </c>
      <c r="B572" s="390" t="s">
        <v>679</v>
      </c>
      <c r="C572" s="391">
        <v>9140100</v>
      </c>
      <c r="D572" s="291" t="s">
        <v>679</v>
      </c>
      <c r="E572" s="291" t="str">
        <f t="shared" si="8"/>
        <v>Mecubúri</v>
      </c>
    </row>
    <row r="573" spans="1:5" ht="13.45" customHeight="1" x14ac:dyDescent="0.4">
      <c r="A573" s="390" t="s">
        <v>196</v>
      </c>
      <c r="B573" s="390" t="s">
        <v>680</v>
      </c>
      <c r="C573" s="391">
        <v>9140103</v>
      </c>
      <c r="D573" s="291" t="s">
        <v>680</v>
      </c>
      <c r="E573" s="291" t="str">
        <f t="shared" si="8"/>
        <v>Mecubúri</v>
      </c>
    </row>
    <row r="574" spans="1:5" ht="13.45" customHeight="1" x14ac:dyDescent="0.4">
      <c r="A574" s="390" t="s">
        <v>196</v>
      </c>
      <c r="B574" s="390" t="s">
        <v>681</v>
      </c>
      <c r="C574" s="391">
        <v>9140104</v>
      </c>
      <c r="D574" s="291" t="s">
        <v>681</v>
      </c>
      <c r="E574" s="291" t="str">
        <f t="shared" si="8"/>
        <v>Mecubúri</v>
      </c>
    </row>
    <row r="575" spans="1:5" ht="13.45" customHeight="1" x14ac:dyDescent="0.4">
      <c r="A575" s="390" t="s">
        <v>196</v>
      </c>
      <c r="B575" s="390" t="s">
        <v>682</v>
      </c>
      <c r="C575" s="391">
        <v>9140201</v>
      </c>
      <c r="D575" s="291" t="s">
        <v>682</v>
      </c>
      <c r="E575" s="291" t="str">
        <f t="shared" si="8"/>
        <v>Mecubúri</v>
      </c>
    </row>
    <row r="576" spans="1:5" ht="13.45" customHeight="1" x14ac:dyDescent="0.4">
      <c r="A576" s="390" t="s">
        <v>196</v>
      </c>
      <c r="B576" s="390" t="s">
        <v>683</v>
      </c>
      <c r="C576" s="391">
        <v>5150201</v>
      </c>
      <c r="D576" s="291" t="s">
        <v>683</v>
      </c>
      <c r="E576" s="291" t="str">
        <f t="shared" si="8"/>
        <v>Mecubúri</v>
      </c>
    </row>
    <row r="577" spans="1:5" ht="13.45" customHeight="1" x14ac:dyDescent="0.4">
      <c r="A577" s="390" t="s">
        <v>198</v>
      </c>
      <c r="B577" s="390" t="s">
        <v>198</v>
      </c>
      <c r="C577" s="391">
        <v>5150102</v>
      </c>
      <c r="D577" s="291" t="s">
        <v>198</v>
      </c>
      <c r="E577" s="291" t="str">
        <f t="shared" si="8"/>
        <v>Memba</v>
      </c>
    </row>
    <row r="578" spans="1:5" ht="13.45" customHeight="1" x14ac:dyDescent="0.4">
      <c r="A578" s="390" t="s">
        <v>198</v>
      </c>
      <c r="B578" s="390" t="s">
        <v>684</v>
      </c>
      <c r="C578" s="391">
        <v>5150101</v>
      </c>
      <c r="D578" s="291" t="s">
        <v>684</v>
      </c>
      <c r="E578" s="291" t="str">
        <f t="shared" si="8"/>
        <v>Memba</v>
      </c>
    </row>
    <row r="579" spans="1:5" ht="13.45" customHeight="1" x14ac:dyDescent="0.4">
      <c r="A579" s="390" t="s">
        <v>198</v>
      </c>
      <c r="B579" s="390" t="s">
        <v>685</v>
      </c>
      <c r="C579" s="391">
        <v>5150100</v>
      </c>
      <c r="D579" s="291" t="s">
        <v>685</v>
      </c>
      <c r="E579" s="291" t="str">
        <f t="shared" ref="E579:E642" si="9">A579</f>
        <v>Memba</v>
      </c>
    </row>
    <row r="580" spans="1:5" ht="13.45" customHeight="1" x14ac:dyDescent="0.4">
      <c r="A580" s="390" t="s">
        <v>198</v>
      </c>
      <c r="B580" s="390" t="s">
        <v>686</v>
      </c>
      <c r="C580" s="391">
        <v>5150202</v>
      </c>
      <c r="D580" s="291" t="s">
        <v>686</v>
      </c>
      <c r="E580" s="291" t="str">
        <f t="shared" si="9"/>
        <v>Memba</v>
      </c>
    </row>
    <row r="581" spans="1:5" ht="13.45" customHeight="1" x14ac:dyDescent="0.4">
      <c r="A581" s="390" t="s">
        <v>198</v>
      </c>
      <c r="B581" s="390" t="s">
        <v>687</v>
      </c>
      <c r="C581" s="391">
        <v>5090200</v>
      </c>
      <c r="D581" s="291" t="s">
        <v>687</v>
      </c>
      <c r="E581" s="291" t="str">
        <f t="shared" si="9"/>
        <v>Memba</v>
      </c>
    </row>
    <row r="582" spans="1:5" ht="13.45" customHeight="1" x14ac:dyDescent="0.4">
      <c r="A582" s="390" t="s">
        <v>198</v>
      </c>
      <c r="B582" s="390" t="s">
        <v>688</v>
      </c>
      <c r="C582" s="391">
        <v>5090302</v>
      </c>
      <c r="D582" s="291" t="s">
        <v>688</v>
      </c>
      <c r="E582" s="291" t="str">
        <f t="shared" si="9"/>
        <v>Memba</v>
      </c>
    </row>
    <row r="583" spans="1:5" ht="13.45" customHeight="1" x14ac:dyDescent="0.4">
      <c r="A583" s="390" t="s">
        <v>198</v>
      </c>
      <c r="B583" s="390" t="s">
        <v>689</v>
      </c>
      <c r="C583" s="391">
        <v>5090401</v>
      </c>
      <c r="D583" s="291" t="s">
        <v>689</v>
      </c>
      <c r="E583" s="291" t="str">
        <f t="shared" si="9"/>
        <v>Memba</v>
      </c>
    </row>
    <row r="584" spans="1:5" ht="13.45" customHeight="1" x14ac:dyDescent="0.4">
      <c r="A584" s="390" t="s">
        <v>198</v>
      </c>
      <c r="B584" s="390" t="s">
        <v>690</v>
      </c>
      <c r="C584" s="391">
        <v>5090103</v>
      </c>
      <c r="D584" s="291" t="s">
        <v>690</v>
      </c>
      <c r="E584" s="291" t="str">
        <f t="shared" si="9"/>
        <v>Memba</v>
      </c>
    </row>
    <row r="585" spans="1:5" ht="13.45" customHeight="1" x14ac:dyDescent="0.4">
      <c r="A585" s="390" t="s">
        <v>201</v>
      </c>
      <c r="B585" s="390" t="s">
        <v>691</v>
      </c>
      <c r="C585" s="391">
        <v>5090101</v>
      </c>
      <c r="D585" s="291" t="s">
        <v>691</v>
      </c>
      <c r="E585" s="291" t="str">
        <f t="shared" si="9"/>
        <v>Mogincual</v>
      </c>
    </row>
    <row r="586" spans="1:5" ht="13.45" customHeight="1" x14ac:dyDescent="0.4">
      <c r="A586" s="390" t="s">
        <v>201</v>
      </c>
      <c r="B586" s="390" t="s">
        <v>692</v>
      </c>
      <c r="C586" s="391">
        <v>5090404</v>
      </c>
      <c r="D586" s="291" t="s">
        <v>692</v>
      </c>
      <c r="E586" s="291" t="str">
        <f t="shared" si="9"/>
        <v>Mogincual</v>
      </c>
    </row>
    <row r="587" spans="1:5" ht="13.45" customHeight="1" x14ac:dyDescent="0.4">
      <c r="A587" s="390" t="s">
        <v>201</v>
      </c>
      <c r="B587" s="390" t="s">
        <v>693</v>
      </c>
      <c r="C587" s="391">
        <v>5090402</v>
      </c>
      <c r="D587" s="291" t="s">
        <v>693</v>
      </c>
      <c r="E587" s="291" t="str">
        <f t="shared" si="9"/>
        <v>Mogincual</v>
      </c>
    </row>
    <row r="588" spans="1:5" ht="13.45" customHeight="1" x14ac:dyDescent="0.4">
      <c r="A588" s="390" t="s">
        <v>204</v>
      </c>
      <c r="B588" s="390" t="s">
        <v>694</v>
      </c>
      <c r="C588" s="391">
        <v>5090102</v>
      </c>
      <c r="D588" s="291" t="s">
        <v>694</v>
      </c>
      <c r="E588" s="291" t="str">
        <f t="shared" si="9"/>
        <v>Mogovolas</v>
      </c>
    </row>
    <row r="589" spans="1:5" ht="13.45" customHeight="1" x14ac:dyDescent="0.4">
      <c r="A589" s="390" t="s">
        <v>204</v>
      </c>
      <c r="B589" s="390" t="s">
        <v>695</v>
      </c>
      <c r="C589" s="391">
        <v>5090201</v>
      </c>
      <c r="D589" s="291" t="s">
        <v>695</v>
      </c>
      <c r="E589" s="291" t="str">
        <f t="shared" si="9"/>
        <v>Mogovolas</v>
      </c>
    </row>
    <row r="590" spans="1:5" ht="13.45" customHeight="1" x14ac:dyDescent="0.4">
      <c r="A590" s="390" t="s">
        <v>204</v>
      </c>
      <c r="B590" s="390" t="s">
        <v>696</v>
      </c>
      <c r="C590" s="391">
        <v>5090202</v>
      </c>
      <c r="D590" s="291" t="s">
        <v>696</v>
      </c>
      <c r="E590" s="291" t="str">
        <f t="shared" si="9"/>
        <v>Mogovolas</v>
      </c>
    </row>
    <row r="591" spans="1:5" ht="13.45" customHeight="1" x14ac:dyDescent="0.4">
      <c r="A591" s="390" t="s">
        <v>204</v>
      </c>
      <c r="B591" s="390" t="s">
        <v>697</v>
      </c>
      <c r="C591" s="391">
        <v>5090301</v>
      </c>
      <c r="D591" s="291" t="s">
        <v>697</v>
      </c>
      <c r="E591" s="291" t="str">
        <f t="shared" si="9"/>
        <v>Mogovolas</v>
      </c>
    </row>
    <row r="592" spans="1:5" ht="13.45" customHeight="1" x14ac:dyDescent="0.4">
      <c r="A592" s="390" t="s">
        <v>204</v>
      </c>
      <c r="B592" s="390" t="s">
        <v>698</v>
      </c>
      <c r="C592" s="391">
        <v>5090303</v>
      </c>
      <c r="D592" s="291" t="s">
        <v>698</v>
      </c>
      <c r="E592" s="291" t="str">
        <f t="shared" si="9"/>
        <v>Mogovolas</v>
      </c>
    </row>
    <row r="593" spans="1:5" ht="13.45" customHeight="1" x14ac:dyDescent="0.4">
      <c r="A593" s="390" t="s">
        <v>207</v>
      </c>
      <c r="B593" s="390" t="s">
        <v>207</v>
      </c>
      <c r="C593" s="391">
        <v>5090203</v>
      </c>
      <c r="D593" s="291" t="s">
        <v>207</v>
      </c>
      <c r="E593" s="291" t="str">
        <f t="shared" si="9"/>
        <v>Moma</v>
      </c>
    </row>
    <row r="594" spans="1:5" ht="13.45" customHeight="1" x14ac:dyDescent="0.4">
      <c r="A594" s="390" t="s">
        <v>207</v>
      </c>
      <c r="B594" s="390" t="s">
        <v>699</v>
      </c>
      <c r="C594" s="391">
        <v>5090403</v>
      </c>
      <c r="D594" s="291" t="s">
        <v>699</v>
      </c>
      <c r="E594" s="291" t="str">
        <f t="shared" si="9"/>
        <v>Moma</v>
      </c>
    </row>
    <row r="595" spans="1:5" ht="13.45" customHeight="1" x14ac:dyDescent="0.4">
      <c r="A595" s="390" t="s">
        <v>207</v>
      </c>
      <c r="B595" s="390" t="s">
        <v>700</v>
      </c>
      <c r="C595" s="391">
        <v>7100201</v>
      </c>
      <c r="D595" s="291" t="s">
        <v>700</v>
      </c>
      <c r="E595" s="291" t="str">
        <f t="shared" si="9"/>
        <v>Moma</v>
      </c>
    </row>
    <row r="596" spans="1:5" ht="13.45" customHeight="1" x14ac:dyDescent="0.4">
      <c r="A596" s="390" t="s">
        <v>207</v>
      </c>
      <c r="B596" s="390" t="s">
        <v>701</v>
      </c>
      <c r="C596" s="391">
        <v>7100102</v>
      </c>
      <c r="D596" s="291" t="s">
        <v>701</v>
      </c>
      <c r="E596" s="291" t="str">
        <f t="shared" si="9"/>
        <v>Moma</v>
      </c>
    </row>
    <row r="597" spans="1:5" ht="13.45" customHeight="1" x14ac:dyDescent="0.4">
      <c r="A597" s="390" t="s">
        <v>207</v>
      </c>
      <c r="B597" s="390" t="s">
        <v>702</v>
      </c>
      <c r="C597" s="391">
        <v>7100101</v>
      </c>
      <c r="D597" s="291" t="s">
        <v>702</v>
      </c>
      <c r="E597" s="291" t="str">
        <f t="shared" si="9"/>
        <v>Moma</v>
      </c>
    </row>
    <row r="598" spans="1:5" ht="13.45" customHeight="1" x14ac:dyDescent="0.4">
      <c r="A598" s="390" t="s">
        <v>207</v>
      </c>
      <c r="B598" s="390" t="s">
        <v>703</v>
      </c>
      <c r="C598" s="391">
        <v>7100202</v>
      </c>
      <c r="D598" s="291" t="s">
        <v>703</v>
      </c>
      <c r="E598" s="291" t="str">
        <f t="shared" si="9"/>
        <v>Moma</v>
      </c>
    </row>
    <row r="599" spans="1:5" ht="13.45" customHeight="1" x14ac:dyDescent="0.4">
      <c r="A599" s="390" t="s">
        <v>207</v>
      </c>
      <c r="B599" s="390" t="s">
        <v>704</v>
      </c>
      <c r="C599" s="391">
        <v>7100301</v>
      </c>
      <c r="D599" s="291" t="s">
        <v>704</v>
      </c>
      <c r="E599" s="291" t="str">
        <f t="shared" si="9"/>
        <v>Moma</v>
      </c>
    </row>
    <row r="600" spans="1:5" ht="13.45" customHeight="1" x14ac:dyDescent="0.4">
      <c r="A600" s="390" t="s">
        <v>207</v>
      </c>
      <c r="B600" s="390" t="s">
        <v>705</v>
      </c>
      <c r="C600" s="391">
        <v>10050201</v>
      </c>
      <c r="D600" s="291" t="s">
        <v>705</v>
      </c>
      <c r="E600" s="291" t="str">
        <f t="shared" si="9"/>
        <v>Moma</v>
      </c>
    </row>
    <row r="601" spans="1:5" ht="13.45" customHeight="1" x14ac:dyDescent="0.4">
      <c r="A601" s="390" t="s">
        <v>207</v>
      </c>
      <c r="B601" s="390" t="s">
        <v>706</v>
      </c>
      <c r="C601" s="391">
        <v>10050105</v>
      </c>
      <c r="D601" s="291" t="s">
        <v>706</v>
      </c>
      <c r="E601" s="291" t="str">
        <f t="shared" si="9"/>
        <v>Moma</v>
      </c>
    </row>
    <row r="602" spans="1:5" ht="13.45" customHeight="1" x14ac:dyDescent="0.4">
      <c r="A602" s="390" t="s">
        <v>207</v>
      </c>
      <c r="B602" s="390" t="s">
        <v>707</v>
      </c>
      <c r="C602" s="391">
        <v>10050203</v>
      </c>
      <c r="D602" s="291" t="s">
        <v>707</v>
      </c>
      <c r="E602" s="291" t="str">
        <f t="shared" si="9"/>
        <v>Moma</v>
      </c>
    </row>
    <row r="603" spans="1:5" ht="13.45" customHeight="1" x14ac:dyDescent="0.4">
      <c r="A603" s="390" t="s">
        <v>207</v>
      </c>
      <c r="B603" s="390" t="s">
        <v>708</v>
      </c>
      <c r="C603" s="391">
        <v>10050102</v>
      </c>
      <c r="D603" s="291" t="s">
        <v>708</v>
      </c>
      <c r="E603" s="291" t="str">
        <f t="shared" si="9"/>
        <v>Moma</v>
      </c>
    </row>
    <row r="604" spans="1:5" ht="13.45" customHeight="1" x14ac:dyDescent="0.4">
      <c r="A604" s="390" t="s">
        <v>209</v>
      </c>
      <c r="B604" s="390" t="s">
        <v>209</v>
      </c>
      <c r="C604" s="391">
        <v>10050103</v>
      </c>
      <c r="D604" s="291" t="s">
        <v>209</v>
      </c>
      <c r="E604" s="291" t="str">
        <f t="shared" si="9"/>
        <v>Monapo</v>
      </c>
    </row>
    <row r="605" spans="1:5" ht="13.45" customHeight="1" x14ac:dyDescent="0.4">
      <c r="A605" s="390" t="s">
        <v>209</v>
      </c>
      <c r="B605" s="390" t="s">
        <v>709</v>
      </c>
      <c r="C605" s="391">
        <v>10050106</v>
      </c>
      <c r="D605" s="291" t="s">
        <v>709</v>
      </c>
      <c r="E605" s="291" t="str">
        <f t="shared" si="9"/>
        <v>Monapo</v>
      </c>
    </row>
    <row r="606" spans="1:5" ht="13.45" customHeight="1" x14ac:dyDescent="0.4">
      <c r="A606" s="390" t="s">
        <v>209</v>
      </c>
      <c r="B606" s="390" t="s">
        <v>710</v>
      </c>
      <c r="C606" s="391">
        <v>10050100</v>
      </c>
      <c r="D606" s="291" t="s">
        <v>710</v>
      </c>
      <c r="E606" s="291" t="str">
        <f t="shared" si="9"/>
        <v>Monapo</v>
      </c>
    </row>
    <row r="607" spans="1:5" ht="13.45" customHeight="1" x14ac:dyDescent="0.4">
      <c r="A607" s="390" t="s">
        <v>209</v>
      </c>
      <c r="B607" s="390" t="s">
        <v>711</v>
      </c>
      <c r="C607" s="391">
        <v>10050104</v>
      </c>
      <c r="D607" s="291" t="s">
        <v>711</v>
      </c>
      <c r="E607" s="291" t="str">
        <f t="shared" si="9"/>
        <v>Monapo</v>
      </c>
    </row>
    <row r="608" spans="1:5" ht="13.45" customHeight="1" x14ac:dyDescent="0.4">
      <c r="A608" s="390" t="s">
        <v>209</v>
      </c>
      <c r="B608" s="390" t="s">
        <v>712</v>
      </c>
      <c r="C608" s="391">
        <v>10050202</v>
      </c>
      <c r="D608" s="291" t="s">
        <v>712</v>
      </c>
      <c r="E608" s="291" t="str">
        <f t="shared" si="9"/>
        <v>Monapo</v>
      </c>
    </row>
    <row r="609" spans="1:5" ht="13.45" customHeight="1" x14ac:dyDescent="0.4">
      <c r="A609" s="390" t="s">
        <v>209</v>
      </c>
      <c r="B609" s="390" t="s">
        <v>713</v>
      </c>
      <c r="C609" s="391">
        <v>7110201</v>
      </c>
      <c r="D609" s="291" t="s">
        <v>713</v>
      </c>
      <c r="E609" s="291" t="str">
        <f t="shared" si="9"/>
        <v>Monapo</v>
      </c>
    </row>
    <row r="610" spans="1:5" ht="13.45" customHeight="1" x14ac:dyDescent="0.4">
      <c r="A610" s="390" t="s">
        <v>212</v>
      </c>
      <c r="B610" s="390" t="s">
        <v>714</v>
      </c>
      <c r="C610" s="391">
        <v>7110101</v>
      </c>
      <c r="D610" s="291" t="s">
        <v>714</v>
      </c>
      <c r="E610" s="291" t="str">
        <f t="shared" si="9"/>
        <v>Morrupula</v>
      </c>
    </row>
    <row r="611" spans="1:5" ht="13.45" customHeight="1" x14ac:dyDescent="0.4">
      <c r="A611" s="390" t="s">
        <v>212</v>
      </c>
      <c r="B611" s="390" t="s">
        <v>715</v>
      </c>
      <c r="C611" s="391">
        <v>7110104</v>
      </c>
      <c r="D611" s="291" t="s">
        <v>715</v>
      </c>
      <c r="E611" s="291" t="str">
        <f t="shared" si="9"/>
        <v>Morrupula</v>
      </c>
    </row>
    <row r="612" spans="1:5" ht="13.45" customHeight="1" x14ac:dyDescent="0.4">
      <c r="A612" s="390" t="s">
        <v>212</v>
      </c>
      <c r="B612" s="390" t="s">
        <v>716</v>
      </c>
      <c r="C612" s="391">
        <v>1070201</v>
      </c>
      <c r="D612" s="291" t="s">
        <v>716</v>
      </c>
      <c r="E612" s="291" t="str">
        <f t="shared" si="9"/>
        <v>Morrupula</v>
      </c>
    </row>
    <row r="613" spans="1:5" ht="13.45" customHeight="1" x14ac:dyDescent="0.4">
      <c r="A613" s="390" t="s">
        <v>212</v>
      </c>
      <c r="B613" s="390" t="s">
        <v>717</v>
      </c>
      <c r="C613" s="391">
        <v>1070102</v>
      </c>
      <c r="D613" s="291" t="s">
        <v>717</v>
      </c>
      <c r="E613" s="291" t="str">
        <f t="shared" si="9"/>
        <v>Morrupula</v>
      </c>
    </row>
    <row r="614" spans="1:5" ht="13.45" customHeight="1" x14ac:dyDescent="0.4">
      <c r="A614" s="390" t="s">
        <v>212</v>
      </c>
      <c r="B614" s="390" t="s">
        <v>718</v>
      </c>
      <c r="C614" s="391">
        <v>1070105</v>
      </c>
      <c r="D614" s="291" t="s">
        <v>718</v>
      </c>
      <c r="E614" s="291" t="str">
        <f t="shared" si="9"/>
        <v>Morrupula</v>
      </c>
    </row>
    <row r="615" spans="1:5" ht="13.45" customHeight="1" x14ac:dyDescent="0.4">
      <c r="A615" s="390" t="s">
        <v>212</v>
      </c>
      <c r="B615" s="390" t="s">
        <v>719</v>
      </c>
      <c r="C615" s="391">
        <v>1070103</v>
      </c>
      <c r="D615" s="291" t="s">
        <v>719</v>
      </c>
      <c r="E615" s="291" t="str">
        <f t="shared" si="9"/>
        <v>Morrupula</v>
      </c>
    </row>
    <row r="616" spans="1:5" ht="13.45" customHeight="1" x14ac:dyDescent="0.4">
      <c r="A616" s="390" t="s">
        <v>212</v>
      </c>
      <c r="B616" s="390" t="s">
        <v>720</v>
      </c>
      <c r="C616" s="391">
        <v>1070202</v>
      </c>
      <c r="D616" s="291" t="s">
        <v>720</v>
      </c>
      <c r="E616" s="291" t="str">
        <f t="shared" si="9"/>
        <v>Morrupula</v>
      </c>
    </row>
    <row r="617" spans="1:5" ht="13.45" customHeight="1" x14ac:dyDescent="0.4">
      <c r="A617" s="390" t="s">
        <v>215</v>
      </c>
      <c r="B617" s="390" t="s">
        <v>215</v>
      </c>
      <c r="C617" s="391">
        <v>1070301</v>
      </c>
      <c r="D617" s="291" t="s">
        <v>215</v>
      </c>
      <c r="E617" s="291" t="str">
        <f t="shared" si="9"/>
        <v>Mossuril</v>
      </c>
    </row>
    <row r="618" spans="1:5" ht="13.45" customHeight="1" x14ac:dyDescent="0.4">
      <c r="A618" s="390" t="s">
        <v>215</v>
      </c>
      <c r="B618" s="390" t="s">
        <v>721</v>
      </c>
      <c r="C618" s="391">
        <v>1070104</v>
      </c>
      <c r="D618" s="291" t="s">
        <v>721</v>
      </c>
      <c r="E618" s="291" t="str">
        <f t="shared" si="9"/>
        <v>Mossuril</v>
      </c>
    </row>
    <row r="619" spans="1:5" ht="13.45" customHeight="1" x14ac:dyDescent="0.4">
      <c r="A619" s="390" t="s">
        <v>215</v>
      </c>
      <c r="B619" s="390" t="s">
        <v>722</v>
      </c>
      <c r="C619" s="391">
        <v>9100102</v>
      </c>
      <c r="D619" s="291" t="s">
        <v>722</v>
      </c>
      <c r="E619" s="291" t="str">
        <f t="shared" si="9"/>
        <v>Mossuril</v>
      </c>
    </row>
    <row r="620" spans="1:5" ht="13.45" customHeight="1" x14ac:dyDescent="0.4">
      <c r="A620" s="390" t="s">
        <v>215</v>
      </c>
      <c r="B620" s="390" t="s">
        <v>723</v>
      </c>
      <c r="C620" s="391">
        <v>9100103</v>
      </c>
      <c r="D620" s="291" t="s">
        <v>723</v>
      </c>
      <c r="E620" s="291" t="str">
        <f t="shared" si="9"/>
        <v>Mossuril</v>
      </c>
    </row>
    <row r="621" spans="1:5" ht="13.45" customHeight="1" x14ac:dyDescent="0.4">
      <c r="A621" s="390" t="s">
        <v>217</v>
      </c>
      <c r="B621" s="390" t="s">
        <v>217</v>
      </c>
      <c r="C621" s="391">
        <v>9100104</v>
      </c>
      <c r="D621" s="291" t="s">
        <v>217</v>
      </c>
      <c r="E621" s="291" t="str">
        <f t="shared" si="9"/>
        <v>Muecate</v>
      </c>
    </row>
    <row r="622" spans="1:5" ht="13.45" customHeight="1" x14ac:dyDescent="0.4">
      <c r="A622" s="390" t="s">
        <v>217</v>
      </c>
      <c r="B622" s="390" t="s">
        <v>724</v>
      </c>
      <c r="C622" s="391">
        <v>9100109</v>
      </c>
      <c r="D622" s="291" t="s">
        <v>724</v>
      </c>
      <c r="E622" s="291" t="str">
        <f t="shared" si="9"/>
        <v>Muecate</v>
      </c>
    </row>
    <row r="623" spans="1:5" ht="13.45" customHeight="1" x14ac:dyDescent="0.4">
      <c r="A623" s="390" t="s">
        <v>217</v>
      </c>
      <c r="B623" s="390" t="s">
        <v>725</v>
      </c>
      <c r="C623" s="391">
        <v>9100108</v>
      </c>
      <c r="D623" s="291" t="s">
        <v>725</v>
      </c>
      <c r="E623" s="291" t="str">
        <f t="shared" si="9"/>
        <v>Muecate</v>
      </c>
    </row>
    <row r="624" spans="1:5" ht="13.45" customHeight="1" x14ac:dyDescent="0.4">
      <c r="A624" s="390" t="s">
        <v>217</v>
      </c>
      <c r="B624" s="390" t="s">
        <v>726</v>
      </c>
      <c r="C624" s="391">
        <v>9100201</v>
      </c>
      <c r="D624" s="291" t="s">
        <v>726</v>
      </c>
      <c r="E624" s="291" t="str">
        <f t="shared" si="9"/>
        <v>Muecate</v>
      </c>
    </row>
    <row r="625" spans="1:5" ht="13.45" customHeight="1" x14ac:dyDescent="0.4">
      <c r="A625" s="390" t="s">
        <v>219</v>
      </c>
      <c r="B625" s="390" t="s">
        <v>727</v>
      </c>
      <c r="C625" s="391">
        <v>9100202</v>
      </c>
      <c r="D625" s="291" t="s">
        <v>727</v>
      </c>
      <c r="E625" s="291" t="str">
        <f t="shared" si="9"/>
        <v>Nacala a Velha</v>
      </c>
    </row>
    <row r="626" spans="1:5" ht="13.45" customHeight="1" x14ac:dyDescent="0.4">
      <c r="A626" s="390" t="s">
        <v>219</v>
      </c>
      <c r="B626" s="390" t="s">
        <v>219</v>
      </c>
      <c r="C626" s="391">
        <v>9100203</v>
      </c>
      <c r="D626" s="291" t="s">
        <v>219</v>
      </c>
      <c r="E626" s="291" t="str">
        <f t="shared" si="9"/>
        <v>Nacala a Velha</v>
      </c>
    </row>
    <row r="627" spans="1:5" ht="13.45" customHeight="1" x14ac:dyDescent="0.4">
      <c r="A627" s="390" t="s">
        <v>219</v>
      </c>
      <c r="B627" s="390" t="s">
        <v>728</v>
      </c>
      <c r="C627" s="391">
        <v>9100204</v>
      </c>
      <c r="D627" s="291" t="s">
        <v>728</v>
      </c>
      <c r="E627" s="291" t="str">
        <f t="shared" si="9"/>
        <v>Nacala a Velha</v>
      </c>
    </row>
    <row r="628" spans="1:5" ht="13.45" customHeight="1" x14ac:dyDescent="0.4">
      <c r="A628" s="390" t="s">
        <v>220</v>
      </c>
      <c r="B628" s="390" t="s">
        <v>729</v>
      </c>
      <c r="C628" s="391">
        <v>9100105</v>
      </c>
      <c r="D628" s="291" t="s">
        <v>729</v>
      </c>
      <c r="E628" s="291" t="str">
        <f t="shared" si="9"/>
        <v>Nacarôa</v>
      </c>
    </row>
    <row r="629" spans="1:5" ht="13.45" customHeight="1" x14ac:dyDescent="0.4">
      <c r="A629" s="390" t="s">
        <v>220</v>
      </c>
      <c r="B629" s="390" t="s">
        <v>220</v>
      </c>
      <c r="C629" s="391">
        <v>9100106</v>
      </c>
      <c r="D629" s="291" t="s">
        <v>220</v>
      </c>
      <c r="E629" s="291" t="str">
        <f t="shared" si="9"/>
        <v>Nacarôa</v>
      </c>
    </row>
    <row r="630" spans="1:5" ht="13.45" customHeight="1" x14ac:dyDescent="0.4">
      <c r="A630" s="390" t="s">
        <v>220</v>
      </c>
      <c r="B630" s="390" t="s">
        <v>730</v>
      </c>
      <c r="C630" s="391">
        <v>9100101</v>
      </c>
      <c r="D630" s="291" t="s">
        <v>730</v>
      </c>
      <c r="E630" s="291" t="str">
        <f t="shared" si="9"/>
        <v>Nacarôa</v>
      </c>
    </row>
    <row r="631" spans="1:5" ht="13.45" customHeight="1" x14ac:dyDescent="0.4">
      <c r="A631" s="390" t="s">
        <v>220</v>
      </c>
      <c r="B631" s="390" t="s">
        <v>731</v>
      </c>
      <c r="C631" s="391">
        <v>8090103</v>
      </c>
      <c r="D631" s="291" t="s">
        <v>731</v>
      </c>
      <c r="E631" s="291" t="str">
        <f t="shared" si="9"/>
        <v>Nacarôa</v>
      </c>
    </row>
    <row r="632" spans="1:5" ht="13.45" customHeight="1" x14ac:dyDescent="0.4">
      <c r="A632" s="390" t="s">
        <v>222</v>
      </c>
      <c r="B632" s="390" t="s">
        <v>732</v>
      </c>
      <c r="C632" s="391">
        <v>8090202</v>
      </c>
      <c r="D632" s="291" t="s">
        <v>732</v>
      </c>
      <c r="E632" s="291" t="str">
        <f t="shared" si="9"/>
        <v>Nampula</v>
      </c>
    </row>
    <row r="633" spans="1:5" ht="13.45" customHeight="1" x14ac:dyDescent="0.4">
      <c r="A633" s="390" t="s">
        <v>222</v>
      </c>
      <c r="B633" s="390" t="s">
        <v>733</v>
      </c>
      <c r="C633" s="391">
        <v>8090101</v>
      </c>
      <c r="D633" s="291" t="s">
        <v>733</v>
      </c>
      <c r="E633" s="291" t="str">
        <f t="shared" si="9"/>
        <v>Nampula</v>
      </c>
    </row>
    <row r="634" spans="1:5" ht="13.45" customHeight="1" x14ac:dyDescent="0.4">
      <c r="A634" s="390" t="s">
        <v>222</v>
      </c>
      <c r="B634" s="390" t="s">
        <v>734</v>
      </c>
      <c r="C634" s="391">
        <v>8090102</v>
      </c>
      <c r="D634" s="291" t="s">
        <v>734</v>
      </c>
      <c r="E634" s="291" t="str">
        <f t="shared" si="9"/>
        <v>Nampula</v>
      </c>
    </row>
    <row r="635" spans="1:5" ht="13.45" customHeight="1" x14ac:dyDescent="0.4">
      <c r="A635" s="390" t="s">
        <v>222</v>
      </c>
      <c r="B635" s="390" t="s">
        <v>735</v>
      </c>
      <c r="C635" s="391">
        <v>8090201</v>
      </c>
      <c r="D635" s="291" t="s">
        <v>735</v>
      </c>
      <c r="E635" s="291" t="str">
        <f t="shared" si="9"/>
        <v>Nampula</v>
      </c>
    </row>
    <row r="636" spans="1:5" ht="13.45" customHeight="1" x14ac:dyDescent="0.4">
      <c r="A636" s="390" t="s">
        <v>222</v>
      </c>
      <c r="B636" s="390" t="s">
        <v>736</v>
      </c>
      <c r="C636" s="391">
        <v>8090104</v>
      </c>
      <c r="D636" s="291" t="s">
        <v>736</v>
      </c>
      <c r="E636" s="291" t="str">
        <f t="shared" si="9"/>
        <v>Nampula</v>
      </c>
    </row>
    <row r="637" spans="1:5" ht="13.45" customHeight="1" x14ac:dyDescent="0.4">
      <c r="A637" s="390" t="s">
        <v>222</v>
      </c>
      <c r="B637" s="390" t="s">
        <v>737</v>
      </c>
      <c r="C637" s="391">
        <v>9110202</v>
      </c>
      <c r="D637" s="291" t="s">
        <v>737</v>
      </c>
      <c r="E637" s="291" t="str">
        <f t="shared" si="9"/>
        <v>Nampula</v>
      </c>
    </row>
    <row r="638" spans="1:5" ht="13.45" customHeight="1" x14ac:dyDescent="0.4">
      <c r="A638" s="390" t="s">
        <v>222</v>
      </c>
      <c r="B638" s="390" t="s">
        <v>738</v>
      </c>
      <c r="C638" s="391">
        <v>9110302</v>
      </c>
      <c r="D638" s="291" t="s">
        <v>738</v>
      </c>
      <c r="E638" s="291" t="str">
        <f t="shared" si="9"/>
        <v>Nampula</v>
      </c>
    </row>
    <row r="639" spans="1:5" ht="13.45" customHeight="1" x14ac:dyDescent="0.4">
      <c r="A639" s="390" t="s">
        <v>222</v>
      </c>
      <c r="B639" s="390" t="s">
        <v>739</v>
      </c>
      <c r="C639" s="391">
        <v>9110303</v>
      </c>
      <c r="D639" s="291" t="s">
        <v>739</v>
      </c>
      <c r="E639" s="291" t="str">
        <f t="shared" si="9"/>
        <v>Nampula</v>
      </c>
    </row>
    <row r="640" spans="1:5" ht="13.45" customHeight="1" x14ac:dyDescent="0.4">
      <c r="A640" s="390" t="s">
        <v>222</v>
      </c>
      <c r="B640" s="390" t="s">
        <v>740</v>
      </c>
      <c r="C640" s="391">
        <v>9110201</v>
      </c>
      <c r="D640" s="291" t="s">
        <v>740</v>
      </c>
      <c r="E640" s="291" t="str">
        <f t="shared" si="9"/>
        <v>Nampula</v>
      </c>
    </row>
    <row r="641" spans="1:5" ht="13.45" customHeight="1" x14ac:dyDescent="0.4">
      <c r="A641" s="390" t="s">
        <v>222</v>
      </c>
      <c r="B641" s="390" t="s">
        <v>741</v>
      </c>
      <c r="C641" s="391">
        <v>9110304</v>
      </c>
      <c r="D641" s="291" t="s">
        <v>741</v>
      </c>
      <c r="E641" s="291" t="str">
        <f t="shared" si="9"/>
        <v>Nampula</v>
      </c>
    </row>
    <row r="642" spans="1:5" ht="13.45" customHeight="1" x14ac:dyDescent="0.4">
      <c r="A642" s="390" t="s">
        <v>222</v>
      </c>
      <c r="B642" s="390" t="s">
        <v>742</v>
      </c>
      <c r="C642" s="391">
        <v>9110102</v>
      </c>
      <c r="D642" s="291" t="s">
        <v>742</v>
      </c>
      <c r="E642" s="291" t="str">
        <f t="shared" si="9"/>
        <v>Nampula</v>
      </c>
    </row>
    <row r="643" spans="1:5" ht="13.45" customHeight="1" x14ac:dyDescent="0.4">
      <c r="A643" s="390" t="s">
        <v>222</v>
      </c>
      <c r="B643" s="390" t="s">
        <v>743</v>
      </c>
      <c r="C643" s="391">
        <v>9110301</v>
      </c>
      <c r="D643" s="291" t="s">
        <v>743</v>
      </c>
      <c r="E643" s="291" t="str">
        <f t="shared" ref="E643:E706" si="10">A643</f>
        <v>Nampula</v>
      </c>
    </row>
    <row r="644" spans="1:5" ht="13.45" customHeight="1" x14ac:dyDescent="0.4">
      <c r="A644" s="390" t="s">
        <v>222</v>
      </c>
      <c r="B644" s="390" t="s">
        <v>744</v>
      </c>
      <c r="C644" s="391">
        <v>9110100</v>
      </c>
      <c r="D644" s="291" t="s">
        <v>744</v>
      </c>
      <c r="E644" s="291" t="str">
        <f t="shared" si="10"/>
        <v>Nampula</v>
      </c>
    </row>
    <row r="645" spans="1:5" ht="13.45" customHeight="1" x14ac:dyDescent="0.4">
      <c r="A645" s="390" t="s">
        <v>222</v>
      </c>
      <c r="B645" s="390" t="s">
        <v>745</v>
      </c>
      <c r="C645" s="391">
        <v>91101010</v>
      </c>
      <c r="D645" s="291" t="s">
        <v>745</v>
      </c>
      <c r="E645" s="291" t="str">
        <f t="shared" si="10"/>
        <v>Nampula</v>
      </c>
    </row>
    <row r="646" spans="1:5" ht="13.45" customHeight="1" x14ac:dyDescent="0.4">
      <c r="A646" s="390" t="s">
        <v>222</v>
      </c>
      <c r="B646" s="390" t="s">
        <v>746</v>
      </c>
      <c r="C646" s="391">
        <v>91102030</v>
      </c>
      <c r="D646" s="291" t="s">
        <v>746</v>
      </c>
      <c r="E646" s="291" t="str">
        <f t="shared" si="10"/>
        <v>Nampula</v>
      </c>
    </row>
    <row r="647" spans="1:5" ht="13.45" customHeight="1" x14ac:dyDescent="0.4">
      <c r="A647" s="390" t="s">
        <v>222</v>
      </c>
      <c r="B647" s="390" t="s">
        <v>747</v>
      </c>
      <c r="C647" s="391">
        <v>10010200</v>
      </c>
      <c r="D647" s="291" t="s">
        <v>747</v>
      </c>
      <c r="E647" s="291" t="str">
        <f t="shared" si="10"/>
        <v>Nampula</v>
      </c>
    </row>
    <row r="648" spans="1:5" ht="13.45" customHeight="1" x14ac:dyDescent="0.4">
      <c r="A648" s="390" t="s">
        <v>222</v>
      </c>
      <c r="B648" s="390" t="s">
        <v>748</v>
      </c>
      <c r="C648" s="391">
        <v>10010300</v>
      </c>
      <c r="D648" s="291" t="s">
        <v>748</v>
      </c>
      <c r="E648" s="291" t="str">
        <f t="shared" si="10"/>
        <v>Nampula</v>
      </c>
    </row>
    <row r="649" spans="1:5" ht="13.45" customHeight="1" x14ac:dyDescent="0.4">
      <c r="A649" s="390" t="s">
        <v>222</v>
      </c>
      <c r="B649" s="390" t="s">
        <v>749</v>
      </c>
      <c r="C649" s="391">
        <v>10010100</v>
      </c>
      <c r="D649" s="291" t="s">
        <v>749</v>
      </c>
      <c r="E649" s="291" t="str">
        <f t="shared" si="10"/>
        <v>Nampula</v>
      </c>
    </row>
    <row r="650" spans="1:5" ht="13.45" customHeight="1" x14ac:dyDescent="0.4">
      <c r="A650" s="390" t="s">
        <v>222</v>
      </c>
      <c r="B650" s="390" t="s">
        <v>750</v>
      </c>
      <c r="C650" s="391">
        <v>10060301</v>
      </c>
      <c r="D650" s="291" t="s">
        <v>750</v>
      </c>
      <c r="E650" s="291" t="str">
        <f t="shared" si="10"/>
        <v>Nampula</v>
      </c>
    </row>
    <row r="651" spans="1:5" ht="13.45" customHeight="1" x14ac:dyDescent="0.4">
      <c r="A651" s="390" t="s">
        <v>222</v>
      </c>
      <c r="B651" s="390" t="s">
        <v>751</v>
      </c>
      <c r="C651" s="391">
        <v>10060401</v>
      </c>
      <c r="D651" s="291" t="s">
        <v>751</v>
      </c>
      <c r="E651" s="291" t="str">
        <f t="shared" si="10"/>
        <v>Nampula</v>
      </c>
    </row>
    <row r="652" spans="1:5" ht="13.45" customHeight="1" x14ac:dyDescent="0.4">
      <c r="A652" s="390" t="s">
        <v>222</v>
      </c>
      <c r="B652" s="390" t="s">
        <v>752</v>
      </c>
      <c r="C652" s="391">
        <v>10060105</v>
      </c>
      <c r="D652" s="291" t="s">
        <v>752</v>
      </c>
      <c r="E652" s="291" t="str">
        <f t="shared" si="10"/>
        <v>Nampula</v>
      </c>
    </row>
    <row r="653" spans="1:5" ht="13.45" customHeight="1" x14ac:dyDescent="0.4">
      <c r="A653" s="390" t="s">
        <v>222</v>
      </c>
      <c r="B653" s="390" t="s">
        <v>753</v>
      </c>
      <c r="C653" s="391">
        <v>10060302</v>
      </c>
      <c r="D653" s="291" t="s">
        <v>753</v>
      </c>
      <c r="E653" s="291" t="str">
        <f t="shared" si="10"/>
        <v>Nampula</v>
      </c>
    </row>
    <row r="654" spans="1:5" ht="13.45" customHeight="1" x14ac:dyDescent="0.4">
      <c r="A654" s="390" t="s">
        <v>222</v>
      </c>
      <c r="B654" s="390" t="s">
        <v>754</v>
      </c>
      <c r="C654" s="391">
        <v>10060502</v>
      </c>
      <c r="D654" s="291" t="s">
        <v>754</v>
      </c>
      <c r="E654" s="291" t="str">
        <f t="shared" si="10"/>
        <v>Nampula</v>
      </c>
    </row>
    <row r="655" spans="1:5" ht="13.45" customHeight="1" x14ac:dyDescent="0.4">
      <c r="A655" s="390" t="s">
        <v>224</v>
      </c>
      <c r="B655" s="390" t="s">
        <v>755</v>
      </c>
      <c r="C655" s="391">
        <v>10060402</v>
      </c>
      <c r="D655" s="291" t="s">
        <v>755</v>
      </c>
      <c r="E655" s="291" t="str">
        <f t="shared" si="10"/>
        <v>Rapale</v>
      </c>
    </row>
    <row r="656" spans="1:5" ht="13.45" customHeight="1" x14ac:dyDescent="0.4">
      <c r="A656" s="390" t="s">
        <v>224</v>
      </c>
      <c r="B656" s="390" t="s">
        <v>756</v>
      </c>
      <c r="C656" s="391">
        <v>10060403</v>
      </c>
      <c r="D656" s="291" t="s">
        <v>756</v>
      </c>
      <c r="E656" s="291" t="str">
        <f t="shared" si="10"/>
        <v>Rapale</v>
      </c>
    </row>
    <row r="657" spans="1:5" ht="13.45" customHeight="1" x14ac:dyDescent="0.4">
      <c r="A657" s="390" t="s">
        <v>224</v>
      </c>
      <c r="B657" s="390" t="s">
        <v>224</v>
      </c>
      <c r="C657" s="391">
        <v>10060503</v>
      </c>
      <c r="D657" s="291" t="s">
        <v>224</v>
      </c>
      <c r="E657" s="291" t="str">
        <f t="shared" si="10"/>
        <v>Rapale</v>
      </c>
    </row>
    <row r="658" spans="1:5" ht="13.45" customHeight="1" x14ac:dyDescent="0.4">
      <c r="A658" s="390" t="s">
        <v>224</v>
      </c>
      <c r="B658" s="390" t="s">
        <v>757</v>
      </c>
      <c r="C658" s="391">
        <v>10060202</v>
      </c>
      <c r="D658" s="291" t="s">
        <v>757</v>
      </c>
      <c r="E658" s="291" t="str">
        <f t="shared" si="10"/>
        <v>Rapale</v>
      </c>
    </row>
    <row r="659" spans="1:5" ht="13.45" customHeight="1" x14ac:dyDescent="0.4">
      <c r="A659" s="390" t="s">
        <v>224</v>
      </c>
      <c r="B659" s="390" t="s">
        <v>758</v>
      </c>
      <c r="C659" s="391">
        <v>10060103</v>
      </c>
      <c r="D659" s="291" t="s">
        <v>758</v>
      </c>
      <c r="E659" s="291" t="str">
        <f t="shared" si="10"/>
        <v>Rapale</v>
      </c>
    </row>
    <row r="660" spans="1:5" ht="13.45" customHeight="1" x14ac:dyDescent="0.4">
      <c r="A660" s="390" t="s">
        <v>227</v>
      </c>
      <c r="B660" s="390" t="s">
        <v>759</v>
      </c>
      <c r="C660" s="391">
        <v>10060104</v>
      </c>
      <c r="D660" s="291" t="s">
        <v>759</v>
      </c>
      <c r="E660" s="291" t="str">
        <f t="shared" si="10"/>
        <v>Ribáuè</v>
      </c>
    </row>
    <row r="661" spans="1:5" ht="13.45" customHeight="1" x14ac:dyDescent="0.4">
      <c r="A661" s="390" t="s">
        <v>227</v>
      </c>
      <c r="B661" s="390" t="s">
        <v>760</v>
      </c>
      <c r="C661" s="391">
        <v>10060501</v>
      </c>
      <c r="D661" s="291" t="s">
        <v>760</v>
      </c>
      <c r="E661" s="291" t="str">
        <f t="shared" si="10"/>
        <v>Ribáuè</v>
      </c>
    </row>
    <row r="662" spans="1:5" ht="13.45" customHeight="1" x14ac:dyDescent="0.4">
      <c r="A662" s="390" t="s">
        <v>227</v>
      </c>
      <c r="B662" s="390" t="s">
        <v>761</v>
      </c>
      <c r="C662" s="391">
        <v>10060102</v>
      </c>
      <c r="D662" s="291" t="s">
        <v>761</v>
      </c>
      <c r="E662" s="291" t="str">
        <f t="shared" si="10"/>
        <v>Ribáuè</v>
      </c>
    </row>
    <row r="663" spans="1:5" ht="13.45" customHeight="1" x14ac:dyDescent="0.4">
      <c r="A663" s="390" t="s">
        <v>227</v>
      </c>
      <c r="B663" s="390" t="s">
        <v>227</v>
      </c>
      <c r="C663" s="391">
        <v>10060201</v>
      </c>
      <c r="D663" s="291" t="s">
        <v>227</v>
      </c>
      <c r="E663" s="291" t="str">
        <f t="shared" si="10"/>
        <v>Ribáuè</v>
      </c>
    </row>
    <row r="664" spans="1:5" ht="13.45" customHeight="1" x14ac:dyDescent="0.4">
      <c r="A664" s="390" t="s">
        <v>227</v>
      </c>
      <c r="B664" s="390" t="s">
        <v>762</v>
      </c>
      <c r="C664" s="391">
        <v>10802010</v>
      </c>
      <c r="D664" s="291" t="s">
        <v>762</v>
      </c>
      <c r="E664" s="291" t="str">
        <f t="shared" si="10"/>
        <v>Ribáuè</v>
      </c>
    </row>
    <row r="665" spans="1:5" ht="13.45" customHeight="1" x14ac:dyDescent="0.4">
      <c r="A665" s="390" t="s">
        <v>63</v>
      </c>
      <c r="B665" s="390" t="s">
        <v>763</v>
      </c>
      <c r="C665" s="391">
        <v>10801010</v>
      </c>
      <c r="D665" s="291" t="s">
        <v>763</v>
      </c>
      <c r="E665" s="291" t="str">
        <f t="shared" si="10"/>
        <v>Chimbunila</v>
      </c>
    </row>
    <row r="666" spans="1:5" ht="13.45" customHeight="1" x14ac:dyDescent="0.4">
      <c r="A666" s="390" t="s">
        <v>63</v>
      </c>
      <c r="B666" s="390" t="s">
        <v>764</v>
      </c>
      <c r="C666" s="391">
        <v>10801020</v>
      </c>
      <c r="D666" s="291" t="s">
        <v>764</v>
      </c>
      <c r="E666" s="291" t="str">
        <f t="shared" si="10"/>
        <v>Chimbunila</v>
      </c>
    </row>
    <row r="667" spans="1:5" ht="13.45" customHeight="1" x14ac:dyDescent="0.4">
      <c r="A667" s="390" t="s">
        <v>63</v>
      </c>
      <c r="B667" s="390" t="s">
        <v>765</v>
      </c>
      <c r="C667" s="391">
        <v>10801030</v>
      </c>
      <c r="D667" s="291" t="s">
        <v>765</v>
      </c>
      <c r="E667" s="291" t="str">
        <f t="shared" si="10"/>
        <v>Chimbunila</v>
      </c>
    </row>
    <row r="668" spans="1:5" ht="13.45" customHeight="1" x14ac:dyDescent="0.4">
      <c r="A668" s="390" t="s">
        <v>63</v>
      </c>
      <c r="B668" s="390" t="s">
        <v>766</v>
      </c>
      <c r="C668" s="391">
        <v>10902010</v>
      </c>
      <c r="D668" s="291" t="s">
        <v>766</v>
      </c>
      <c r="E668" s="291" t="str">
        <f t="shared" si="10"/>
        <v>Chimbunila</v>
      </c>
    </row>
    <row r="669" spans="1:5" ht="13.45" customHeight="1" x14ac:dyDescent="0.4">
      <c r="A669" s="390" t="s">
        <v>63</v>
      </c>
      <c r="B669" s="390" t="s">
        <v>767</v>
      </c>
      <c r="C669" s="391">
        <v>10901020</v>
      </c>
      <c r="D669" s="291" t="s">
        <v>767</v>
      </c>
      <c r="E669" s="291" t="str">
        <f t="shared" si="10"/>
        <v>Chimbunila</v>
      </c>
    </row>
    <row r="670" spans="1:5" ht="13.45" customHeight="1" x14ac:dyDescent="0.4">
      <c r="A670" s="390" t="s">
        <v>63</v>
      </c>
      <c r="B670" s="390" t="s">
        <v>768</v>
      </c>
      <c r="C670" s="391">
        <v>81000000</v>
      </c>
      <c r="D670" s="291" t="s">
        <v>768</v>
      </c>
      <c r="E670" s="291" t="str">
        <f t="shared" si="10"/>
        <v>Chimbunila</v>
      </c>
    </row>
    <row r="671" spans="1:5" ht="13.45" customHeight="1" x14ac:dyDescent="0.4">
      <c r="A671" s="390" t="s">
        <v>63</v>
      </c>
      <c r="B671" s="390" t="s">
        <v>769</v>
      </c>
      <c r="C671" s="391">
        <v>11001050</v>
      </c>
      <c r="D671" s="291" t="s">
        <v>769</v>
      </c>
      <c r="E671" s="291" t="str">
        <f t="shared" si="10"/>
        <v>Chimbunila</v>
      </c>
    </row>
    <row r="672" spans="1:5" ht="13.45" customHeight="1" x14ac:dyDescent="0.4">
      <c r="A672" s="390" t="s">
        <v>81</v>
      </c>
      <c r="B672" s="390" t="s">
        <v>770</v>
      </c>
      <c r="C672" s="391">
        <v>11002020</v>
      </c>
      <c r="D672" s="291" t="s">
        <v>770</v>
      </c>
      <c r="E672" s="291" t="str">
        <f t="shared" si="10"/>
        <v>Cuamba</v>
      </c>
    </row>
    <row r="673" spans="1:5" ht="13.45" customHeight="1" x14ac:dyDescent="0.4">
      <c r="A673" s="390" t="s">
        <v>81</v>
      </c>
      <c r="B673" s="390" t="s">
        <v>771</v>
      </c>
      <c r="C673" s="391">
        <v>11001040</v>
      </c>
      <c r="D673" s="291" t="s">
        <v>771</v>
      </c>
      <c r="E673" s="291" t="str">
        <f t="shared" si="10"/>
        <v>Cuamba</v>
      </c>
    </row>
    <row r="674" spans="1:5" ht="13.45" customHeight="1" x14ac:dyDescent="0.4">
      <c r="A674" s="390" t="s">
        <v>81</v>
      </c>
      <c r="B674" s="390" t="s">
        <v>772</v>
      </c>
      <c r="C674" s="391">
        <v>11001030</v>
      </c>
      <c r="D674" s="291" t="s">
        <v>772</v>
      </c>
      <c r="E674" s="291" t="str">
        <f t="shared" si="10"/>
        <v>Cuamba</v>
      </c>
    </row>
    <row r="675" spans="1:5" ht="13.45" customHeight="1" x14ac:dyDescent="0.4">
      <c r="A675" s="390" t="s">
        <v>81</v>
      </c>
      <c r="B675" s="390" t="s">
        <v>773</v>
      </c>
      <c r="C675" s="391">
        <v>11001020</v>
      </c>
      <c r="D675" s="291" t="s">
        <v>773</v>
      </c>
      <c r="E675" s="291" t="str">
        <f t="shared" si="10"/>
        <v>Cuamba</v>
      </c>
    </row>
    <row r="676" spans="1:5" ht="13.45" customHeight="1" x14ac:dyDescent="0.4">
      <c r="A676" s="390" t="s">
        <v>81</v>
      </c>
      <c r="B676" s="390" t="s">
        <v>774</v>
      </c>
      <c r="C676" s="391">
        <v>30704010</v>
      </c>
      <c r="D676" s="291" t="s">
        <v>774</v>
      </c>
      <c r="E676" s="291" t="str">
        <f t="shared" si="10"/>
        <v>Cuamba</v>
      </c>
    </row>
    <row r="677" spans="1:5" ht="13.45" customHeight="1" x14ac:dyDescent="0.4">
      <c r="A677" s="390" t="s">
        <v>81</v>
      </c>
      <c r="B677" s="390" t="s">
        <v>775</v>
      </c>
      <c r="C677" s="391">
        <v>30702010</v>
      </c>
      <c r="D677" s="291" t="s">
        <v>775</v>
      </c>
      <c r="E677" s="291" t="str">
        <f t="shared" si="10"/>
        <v>Cuamba</v>
      </c>
    </row>
    <row r="678" spans="1:5" ht="13.45" customHeight="1" x14ac:dyDescent="0.4">
      <c r="A678" s="390" t="s">
        <v>150</v>
      </c>
      <c r="B678" s="390" t="s">
        <v>776</v>
      </c>
      <c r="C678" s="391">
        <v>30702030</v>
      </c>
      <c r="D678" s="291" t="s">
        <v>776</v>
      </c>
      <c r="E678" s="291" t="str">
        <f t="shared" si="10"/>
        <v>Lago</v>
      </c>
    </row>
    <row r="679" spans="1:5" ht="13.45" customHeight="1" x14ac:dyDescent="0.4">
      <c r="A679" s="390" t="s">
        <v>150</v>
      </c>
      <c r="B679" s="390" t="s">
        <v>777</v>
      </c>
      <c r="C679" s="391">
        <v>30701010</v>
      </c>
      <c r="D679" s="291" t="s">
        <v>777</v>
      </c>
      <c r="E679" s="291" t="str">
        <f t="shared" si="10"/>
        <v>Lago</v>
      </c>
    </row>
    <row r="680" spans="1:5" ht="13.45" customHeight="1" x14ac:dyDescent="0.4">
      <c r="A680" s="390" t="s">
        <v>150</v>
      </c>
      <c r="B680" s="390" t="s">
        <v>778</v>
      </c>
      <c r="C680" s="391">
        <v>30702020</v>
      </c>
      <c r="D680" s="291" t="s">
        <v>778</v>
      </c>
      <c r="E680" s="291" t="str">
        <f t="shared" si="10"/>
        <v>Lago</v>
      </c>
    </row>
    <row r="681" spans="1:5" ht="13.45" customHeight="1" x14ac:dyDescent="0.4">
      <c r="A681" s="390" t="s">
        <v>150</v>
      </c>
      <c r="B681" s="390" t="s">
        <v>779</v>
      </c>
      <c r="C681" s="391">
        <v>30703010</v>
      </c>
      <c r="D681" s="291" t="s">
        <v>779</v>
      </c>
      <c r="E681" s="291" t="str">
        <f t="shared" si="10"/>
        <v>Lago</v>
      </c>
    </row>
    <row r="682" spans="1:5" ht="13.45" customHeight="1" x14ac:dyDescent="0.4">
      <c r="A682" s="390" t="s">
        <v>150</v>
      </c>
      <c r="B682" s="390" t="s">
        <v>780</v>
      </c>
      <c r="C682" s="391">
        <v>30801020</v>
      </c>
      <c r="D682" s="291" t="s">
        <v>780</v>
      </c>
      <c r="E682" s="291" t="str">
        <f t="shared" si="10"/>
        <v>Lago</v>
      </c>
    </row>
    <row r="683" spans="1:5" ht="13.45" customHeight="1" x14ac:dyDescent="0.4">
      <c r="A683" s="390" t="s">
        <v>150</v>
      </c>
      <c r="B683" s="390" t="s">
        <v>781</v>
      </c>
      <c r="C683" s="391">
        <v>30801010</v>
      </c>
      <c r="D683" s="291" t="s">
        <v>781</v>
      </c>
      <c r="E683" s="291" t="str">
        <f t="shared" si="10"/>
        <v>Lago</v>
      </c>
    </row>
    <row r="684" spans="1:5" ht="13.45" customHeight="1" x14ac:dyDescent="0.4">
      <c r="A684" s="390" t="s">
        <v>150</v>
      </c>
      <c r="B684" s="390" t="s">
        <v>782</v>
      </c>
      <c r="C684" s="391">
        <v>30802010</v>
      </c>
      <c r="D684" s="291" t="s">
        <v>782</v>
      </c>
      <c r="E684" s="291" t="str">
        <f t="shared" si="10"/>
        <v>Lago</v>
      </c>
    </row>
    <row r="685" spans="1:5" ht="13.45" customHeight="1" x14ac:dyDescent="0.4">
      <c r="A685" s="390" t="s">
        <v>150</v>
      </c>
      <c r="B685" s="390" t="s">
        <v>783</v>
      </c>
      <c r="C685" s="391">
        <v>30801030</v>
      </c>
      <c r="D685" s="291" t="s">
        <v>783</v>
      </c>
      <c r="E685" s="291" t="str">
        <f t="shared" si="10"/>
        <v>Lago</v>
      </c>
    </row>
    <row r="686" spans="1:5" ht="13.45" customHeight="1" x14ac:dyDescent="0.4">
      <c r="A686" s="390" t="s">
        <v>150</v>
      </c>
      <c r="B686" s="390" t="s">
        <v>784</v>
      </c>
      <c r="C686" s="391">
        <v>30803010</v>
      </c>
      <c r="D686" s="291" t="s">
        <v>784</v>
      </c>
      <c r="E686" s="291" t="str">
        <f t="shared" si="10"/>
        <v>Lago</v>
      </c>
    </row>
    <row r="687" spans="1:5" ht="13.45" customHeight="1" x14ac:dyDescent="0.4">
      <c r="A687" s="390" t="s">
        <v>158</v>
      </c>
      <c r="B687" s="390" t="s">
        <v>158</v>
      </c>
      <c r="C687" s="391">
        <v>30801040</v>
      </c>
      <c r="D687" s="291" t="s">
        <v>158</v>
      </c>
      <c r="E687" s="291" t="str">
        <f t="shared" si="10"/>
        <v>Lichinga</v>
      </c>
    </row>
    <row r="688" spans="1:5" ht="13.45" customHeight="1" x14ac:dyDescent="0.4">
      <c r="A688" s="390" t="s">
        <v>188</v>
      </c>
      <c r="B688" s="390" t="s">
        <v>785</v>
      </c>
      <c r="C688" s="391">
        <v>30804010</v>
      </c>
      <c r="D688" s="291" t="s">
        <v>785</v>
      </c>
      <c r="E688" s="291" t="str">
        <f t="shared" si="10"/>
        <v>Majune</v>
      </c>
    </row>
    <row r="689" spans="1:5" ht="13.45" customHeight="1" x14ac:dyDescent="0.4">
      <c r="A689" s="390" t="s">
        <v>188</v>
      </c>
      <c r="B689" s="390" t="s">
        <v>786</v>
      </c>
      <c r="C689" s="391">
        <v>30803020</v>
      </c>
      <c r="D689" s="291" t="s">
        <v>786</v>
      </c>
      <c r="E689" s="291" t="str">
        <f t="shared" si="10"/>
        <v>Majune</v>
      </c>
    </row>
    <row r="690" spans="1:5" ht="13.45" customHeight="1" x14ac:dyDescent="0.4">
      <c r="A690" s="390" t="s">
        <v>188</v>
      </c>
      <c r="B690" s="390" t="s">
        <v>787</v>
      </c>
      <c r="C690" s="391">
        <v>30801050</v>
      </c>
      <c r="D690" s="291" t="s">
        <v>787</v>
      </c>
      <c r="E690" s="291" t="str">
        <f t="shared" si="10"/>
        <v>Majune</v>
      </c>
    </row>
    <row r="691" spans="1:5" ht="13.45" customHeight="1" x14ac:dyDescent="0.4">
      <c r="A691" s="390" t="s">
        <v>188</v>
      </c>
      <c r="B691" s="390" t="s">
        <v>788</v>
      </c>
      <c r="C691" s="391">
        <v>30803030</v>
      </c>
      <c r="D691" s="291" t="s">
        <v>788</v>
      </c>
      <c r="E691" s="291" t="str">
        <f t="shared" si="10"/>
        <v>Majune</v>
      </c>
    </row>
    <row r="692" spans="1:5" ht="13.45" customHeight="1" x14ac:dyDescent="0.4">
      <c r="A692" s="390" t="s">
        <v>188</v>
      </c>
      <c r="B692" s="390" t="s">
        <v>789</v>
      </c>
      <c r="C692" s="391">
        <v>20404020</v>
      </c>
      <c r="D692" s="291" t="s">
        <v>789</v>
      </c>
      <c r="E692" s="291" t="str">
        <f t="shared" si="10"/>
        <v>Majune</v>
      </c>
    </row>
    <row r="693" spans="1:5" ht="13.45" customHeight="1" x14ac:dyDescent="0.4">
      <c r="A693" s="390" t="s">
        <v>191</v>
      </c>
      <c r="B693" s="390" t="s">
        <v>191</v>
      </c>
      <c r="C693" s="391">
        <v>20701010</v>
      </c>
      <c r="D693" s="291" t="s">
        <v>191</v>
      </c>
      <c r="E693" s="291" t="str">
        <f t="shared" si="10"/>
        <v>Mandimba</v>
      </c>
    </row>
    <row r="694" spans="1:5" ht="13.45" customHeight="1" x14ac:dyDescent="0.4">
      <c r="A694" s="390" t="s">
        <v>191</v>
      </c>
      <c r="B694" s="390" t="s">
        <v>790</v>
      </c>
      <c r="C694" s="391">
        <v>20404030</v>
      </c>
      <c r="D694" s="291" t="s">
        <v>790</v>
      </c>
      <c r="E694" s="291" t="str">
        <f t="shared" si="10"/>
        <v>Mandimba</v>
      </c>
    </row>
    <row r="695" spans="1:5" ht="13.45" customHeight="1" x14ac:dyDescent="0.4">
      <c r="A695" s="390" t="s">
        <v>191</v>
      </c>
      <c r="B695" s="390" t="s">
        <v>791</v>
      </c>
      <c r="C695" s="391">
        <v>20702030</v>
      </c>
      <c r="D695" s="291" t="s">
        <v>791</v>
      </c>
      <c r="E695" s="291" t="str">
        <f t="shared" si="10"/>
        <v>Mandimba</v>
      </c>
    </row>
    <row r="696" spans="1:5" ht="13.45" customHeight="1" x14ac:dyDescent="0.4">
      <c r="A696" s="390" t="s">
        <v>214</v>
      </c>
      <c r="B696" s="390" t="s">
        <v>214</v>
      </c>
      <c r="C696" s="391">
        <v>20702010</v>
      </c>
      <c r="D696" s="291" t="s">
        <v>214</v>
      </c>
      <c r="E696" s="291" t="str">
        <f t="shared" si="10"/>
        <v>Marrupa</v>
      </c>
    </row>
    <row r="697" spans="1:5" ht="13.45" customHeight="1" x14ac:dyDescent="0.4">
      <c r="A697" s="390" t="s">
        <v>214</v>
      </c>
      <c r="B697" s="390" t="s">
        <v>792</v>
      </c>
      <c r="C697" s="391">
        <v>20701020</v>
      </c>
      <c r="D697" s="291" t="s">
        <v>792</v>
      </c>
      <c r="E697" s="291" t="str">
        <f t="shared" si="10"/>
        <v>Marrupa</v>
      </c>
    </row>
    <row r="698" spans="1:5" ht="13.45" customHeight="1" x14ac:dyDescent="0.4">
      <c r="A698" s="390" t="s">
        <v>214</v>
      </c>
      <c r="B698" s="390" t="s">
        <v>793</v>
      </c>
      <c r="C698" s="391">
        <v>11101010</v>
      </c>
      <c r="D698" s="291" t="s">
        <v>793</v>
      </c>
      <c r="E698" s="291" t="str">
        <f t="shared" si="10"/>
        <v>Marrupa</v>
      </c>
    </row>
    <row r="699" spans="1:5" ht="13.45" customHeight="1" x14ac:dyDescent="0.4">
      <c r="A699" s="390" t="s">
        <v>214</v>
      </c>
      <c r="B699" s="390" t="s">
        <v>794</v>
      </c>
      <c r="C699" s="391">
        <v>11102010</v>
      </c>
      <c r="D699" s="291" t="s">
        <v>794</v>
      </c>
      <c r="E699" s="291" t="str">
        <f t="shared" si="10"/>
        <v>Marrupa</v>
      </c>
    </row>
    <row r="700" spans="1:5" ht="13.45" customHeight="1" x14ac:dyDescent="0.4">
      <c r="A700" s="390" t="s">
        <v>214</v>
      </c>
      <c r="B700" s="390" t="s">
        <v>795</v>
      </c>
      <c r="C700" s="391">
        <v>11101020</v>
      </c>
      <c r="D700" s="291" t="s">
        <v>795</v>
      </c>
      <c r="E700" s="291" t="str">
        <f t="shared" si="10"/>
        <v>Marrupa</v>
      </c>
    </row>
    <row r="701" spans="1:5" ht="13.45" customHeight="1" x14ac:dyDescent="0.4">
      <c r="A701" s="390" t="s">
        <v>214</v>
      </c>
      <c r="B701" s="390" t="s">
        <v>796</v>
      </c>
      <c r="C701" s="391">
        <v>20802010</v>
      </c>
      <c r="D701" s="291" t="s">
        <v>796</v>
      </c>
      <c r="E701" s="291" t="str">
        <f t="shared" si="10"/>
        <v>Marrupa</v>
      </c>
    </row>
    <row r="702" spans="1:5" ht="13.45" customHeight="1" x14ac:dyDescent="0.4">
      <c r="A702" s="390" t="s">
        <v>214</v>
      </c>
      <c r="B702" s="390" t="s">
        <v>797</v>
      </c>
      <c r="C702" s="391">
        <v>20801010</v>
      </c>
      <c r="D702" s="291" t="s">
        <v>797</v>
      </c>
      <c r="E702" s="291" t="str">
        <f t="shared" si="10"/>
        <v>Marrupa</v>
      </c>
    </row>
    <row r="703" spans="1:5" ht="13.45" customHeight="1" x14ac:dyDescent="0.4">
      <c r="A703" s="390" t="s">
        <v>226</v>
      </c>
      <c r="B703" s="390" t="s">
        <v>226</v>
      </c>
      <c r="C703" s="391">
        <v>20801020</v>
      </c>
      <c r="D703" s="291" t="s">
        <v>226</v>
      </c>
      <c r="E703" s="291" t="str">
        <f t="shared" si="10"/>
        <v>Maúa</v>
      </c>
    </row>
    <row r="704" spans="1:5" ht="13.45" customHeight="1" x14ac:dyDescent="0.4">
      <c r="A704" s="390" t="s">
        <v>226</v>
      </c>
      <c r="B704" s="390" t="s">
        <v>798</v>
      </c>
      <c r="C704" s="391">
        <v>20802020</v>
      </c>
      <c r="D704" s="291" t="s">
        <v>798</v>
      </c>
      <c r="E704" s="291" t="str">
        <f t="shared" si="10"/>
        <v>Maúa</v>
      </c>
    </row>
    <row r="705" spans="1:5" ht="13.45" customHeight="1" x14ac:dyDescent="0.4">
      <c r="A705" s="390" t="s">
        <v>226</v>
      </c>
      <c r="B705" s="390" t="s">
        <v>799</v>
      </c>
      <c r="C705" s="391">
        <v>20801030</v>
      </c>
      <c r="D705" s="291" t="s">
        <v>799</v>
      </c>
      <c r="E705" s="291" t="str">
        <f t="shared" si="10"/>
        <v>Maúa</v>
      </c>
    </row>
    <row r="706" spans="1:5" ht="13.45" customHeight="1" x14ac:dyDescent="0.4">
      <c r="A706" s="390" t="s">
        <v>226</v>
      </c>
      <c r="B706" s="390" t="s">
        <v>800</v>
      </c>
      <c r="C706" s="391">
        <v>20802040</v>
      </c>
      <c r="D706" s="291" t="s">
        <v>800</v>
      </c>
      <c r="E706" s="291" t="str">
        <f t="shared" si="10"/>
        <v>Maúa</v>
      </c>
    </row>
    <row r="707" spans="1:5" ht="13.45" customHeight="1" x14ac:dyDescent="0.4">
      <c r="A707" s="390" t="s">
        <v>229</v>
      </c>
      <c r="B707" s="390" t="s">
        <v>801</v>
      </c>
      <c r="C707" s="391">
        <v>20802030</v>
      </c>
      <c r="D707" s="291" t="s">
        <v>801</v>
      </c>
      <c r="E707" s="291" t="str">
        <f t="shared" ref="E707:E770" si="11">A707</f>
        <v>Mavago</v>
      </c>
    </row>
    <row r="708" spans="1:5" ht="13.45" customHeight="1" x14ac:dyDescent="0.4">
      <c r="A708" s="390" t="s">
        <v>229</v>
      </c>
      <c r="B708" s="390" t="s">
        <v>802</v>
      </c>
      <c r="C708" s="391">
        <v>30904020</v>
      </c>
      <c r="D708" s="291" t="s">
        <v>802</v>
      </c>
      <c r="E708" s="291" t="str">
        <f t="shared" si="11"/>
        <v>Mavago</v>
      </c>
    </row>
    <row r="709" spans="1:5" ht="13.45" customHeight="1" x14ac:dyDescent="0.4">
      <c r="A709" s="390" t="s">
        <v>232</v>
      </c>
      <c r="B709" s="390" t="s">
        <v>803</v>
      </c>
      <c r="C709" s="391">
        <v>30902010</v>
      </c>
      <c r="D709" s="291" t="s">
        <v>803</v>
      </c>
      <c r="E709" s="291" t="str">
        <f t="shared" si="11"/>
        <v>Mecanhelas</v>
      </c>
    </row>
    <row r="710" spans="1:5" ht="13.45" customHeight="1" x14ac:dyDescent="0.4">
      <c r="A710" s="390" t="s">
        <v>232</v>
      </c>
      <c r="B710" s="390" t="s">
        <v>804</v>
      </c>
      <c r="C710" s="391">
        <v>30904010</v>
      </c>
      <c r="D710" s="291" t="s">
        <v>804</v>
      </c>
      <c r="E710" s="291" t="str">
        <f t="shared" si="11"/>
        <v>Mecanhelas</v>
      </c>
    </row>
    <row r="711" spans="1:5" ht="13.45" customHeight="1" x14ac:dyDescent="0.4">
      <c r="A711" s="390" t="s">
        <v>232</v>
      </c>
      <c r="B711" s="390" t="s">
        <v>805</v>
      </c>
      <c r="C711" s="391">
        <v>30901010</v>
      </c>
      <c r="D711" s="291" t="s">
        <v>805</v>
      </c>
      <c r="E711" s="291" t="str">
        <f t="shared" si="11"/>
        <v>Mecanhelas</v>
      </c>
    </row>
    <row r="712" spans="1:5" ht="13.45" customHeight="1" x14ac:dyDescent="0.4">
      <c r="A712" s="390" t="s">
        <v>232</v>
      </c>
      <c r="B712" s="390" t="s">
        <v>806</v>
      </c>
      <c r="C712" s="391">
        <v>30901050</v>
      </c>
      <c r="D712" s="291" t="s">
        <v>806</v>
      </c>
      <c r="E712" s="291" t="str">
        <f t="shared" si="11"/>
        <v>Mecanhelas</v>
      </c>
    </row>
    <row r="713" spans="1:5" ht="13.45" customHeight="1" x14ac:dyDescent="0.4">
      <c r="A713" s="390" t="s">
        <v>232</v>
      </c>
      <c r="B713" s="390" t="s">
        <v>807</v>
      </c>
      <c r="C713" s="391">
        <v>30901040</v>
      </c>
      <c r="D713" s="291" t="s">
        <v>807</v>
      </c>
      <c r="E713" s="291" t="str">
        <f t="shared" si="11"/>
        <v>Mecanhelas</v>
      </c>
    </row>
    <row r="714" spans="1:5" ht="13.45" customHeight="1" x14ac:dyDescent="0.4">
      <c r="A714" s="390" t="s">
        <v>237</v>
      </c>
      <c r="B714" s="390" t="s">
        <v>808</v>
      </c>
      <c r="C714" s="391">
        <v>30904040</v>
      </c>
      <c r="D714" s="291" t="s">
        <v>808</v>
      </c>
      <c r="E714" s="291" t="str">
        <f t="shared" si="11"/>
        <v>Mecula</v>
      </c>
    </row>
    <row r="715" spans="1:5" ht="13.45" customHeight="1" x14ac:dyDescent="0.4">
      <c r="A715" s="390" t="s">
        <v>237</v>
      </c>
      <c r="B715" s="390" t="s">
        <v>809</v>
      </c>
      <c r="C715" s="391">
        <v>30901020</v>
      </c>
      <c r="D715" s="291" t="s">
        <v>809</v>
      </c>
      <c r="E715" s="291" t="str">
        <f t="shared" si="11"/>
        <v>Mecula</v>
      </c>
    </row>
    <row r="716" spans="1:5" ht="13.45" customHeight="1" x14ac:dyDescent="0.4">
      <c r="A716" s="390" t="s">
        <v>237</v>
      </c>
      <c r="B716" s="390" t="s">
        <v>810</v>
      </c>
      <c r="C716" s="391">
        <v>11201010</v>
      </c>
      <c r="D716" s="291" t="s">
        <v>810</v>
      </c>
      <c r="E716" s="291" t="str">
        <f t="shared" si="11"/>
        <v>Mecula</v>
      </c>
    </row>
    <row r="717" spans="1:5" ht="13.45" customHeight="1" x14ac:dyDescent="0.4">
      <c r="A717" s="390" t="s">
        <v>241</v>
      </c>
      <c r="B717" s="390" t="s">
        <v>241</v>
      </c>
      <c r="C717" s="391">
        <v>11202020</v>
      </c>
      <c r="D717" s="291" t="s">
        <v>241</v>
      </c>
      <c r="E717" s="291" t="str">
        <f t="shared" si="11"/>
        <v>Metarica</v>
      </c>
    </row>
    <row r="718" spans="1:5" ht="13.45" customHeight="1" x14ac:dyDescent="0.4">
      <c r="A718" s="390" t="s">
        <v>241</v>
      </c>
      <c r="B718" s="390" t="s">
        <v>811</v>
      </c>
      <c r="C718" s="391">
        <v>11202010</v>
      </c>
      <c r="D718" s="291" t="s">
        <v>811</v>
      </c>
      <c r="E718" s="291" t="str">
        <f t="shared" si="11"/>
        <v>Metarica</v>
      </c>
    </row>
    <row r="719" spans="1:5" ht="13.45" customHeight="1" x14ac:dyDescent="0.4">
      <c r="A719" s="390" t="s">
        <v>241</v>
      </c>
      <c r="B719" s="390" t="s">
        <v>812</v>
      </c>
      <c r="C719" s="391">
        <v>11201030</v>
      </c>
      <c r="D719" s="291" t="s">
        <v>812</v>
      </c>
      <c r="E719" s="291" t="str">
        <f t="shared" si="11"/>
        <v>Metarica</v>
      </c>
    </row>
    <row r="720" spans="1:5" ht="13.45" customHeight="1" x14ac:dyDescent="0.4">
      <c r="A720" s="390" t="s">
        <v>241</v>
      </c>
      <c r="B720" s="390" t="s">
        <v>813</v>
      </c>
      <c r="C720" s="391">
        <v>21601020</v>
      </c>
      <c r="D720" s="291" t="s">
        <v>813</v>
      </c>
      <c r="E720" s="291" t="str">
        <f t="shared" si="11"/>
        <v>Metarica</v>
      </c>
    </row>
    <row r="721" spans="1:5" ht="13.45" customHeight="1" x14ac:dyDescent="0.4">
      <c r="A721" s="390" t="s">
        <v>245</v>
      </c>
      <c r="B721" s="390" t="s">
        <v>245</v>
      </c>
      <c r="C721" s="391">
        <v>21601010</v>
      </c>
      <c r="D721" s="291" t="s">
        <v>245</v>
      </c>
      <c r="E721" s="291" t="str">
        <f t="shared" si="11"/>
        <v>Muembe</v>
      </c>
    </row>
    <row r="722" spans="1:5" ht="13.45" customHeight="1" x14ac:dyDescent="0.4">
      <c r="A722" s="390" t="s">
        <v>245</v>
      </c>
      <c r="B722" s="390" t="s">
        <v>814</v>
      </c>
      <c r="C722" s="391">
        <v>21602010</v>
      </c>
      <c r="D722" s="291" t="s">
        <v>814</v>
      </c>
      <c r="E722" s="291" t="str">
        <f t="shared" si="11"/>
        <v>Muembe</v>
      </c>
    </row>
    <row r="723" spans="1:5" ht="13.45" customHeight="1" x14ac:dyDescent="0.4">
      <c r="A723" s="390" t="s">
        <v>245</v>
      </c>
      <c r="B723" s="390" t="s">
        <v>815</v>
      </c>
      <c r="C723" s="391">
        <v>21601030</v>
      </c>
      <c r="D723" s="291" t="s">
        <v>815</v>
      </c>
      <c r="E723" s="291" t="str">
        <f t="shared" si="11"/>
        <v>Muembe</v>
      </c>
    </row>
    <row r="724" spans="1:5" ht="13.45" customHeight="1" x14ac:dyDescent="0.4">
      <c r="A724" s="390" t="s">
        <v>245</v>
      </c>
      <c r="B724" s="390" t="s">
        <v>816</v>
      </c>
      <c r="C724" s="391">
        <v>21602020</v>
      </c>
      <c r="D724" s="291" t="s">
        <v>816</v>
      </c>
      <c r="E724" s="291" t="str">
        <f t="shared" si="11"/>
        <v>Muembe</v>
      </c>
    </row>
    <row r="725" spans="1:5" ht="13.45" customHeight="1" x14ac:dyDescent="0.4">
      <c r="A725" s="390" t="s">
        <v>245</v>
      </c>
      <c r="B725" s="390" t="s">
        <v>817</v>
      </c>
      <c r="C725" s="391">
        <v>41001030</v>
      </c>
      <c r="D725" s="291" t="s">
        <v>817</v>
      </c>
      <c r="E725" s="291" t="str">
        <f t="shared" si="11"/>
        <v>Muembe</v>
      </c>
    </row>
    <row r="726" spans="1:5" ht="13.45" customHeight="1" x14ac:dyDescent="0.4">
      <c r="A726" s="390" t="s">
        <v>245</v>
      </c>
      <c r="B726" s="390" t="s">
        <v>818</v>
      </c>
      <c r="C726" s="391">
        <v>41002020</v>
      </c>
      <c r="D726" s="291" t="s">
        <v>818</v>
      </c>
      <c r="E726" s="291" t="str">
        <f t="shared" si="11"/>
        <v>Muembe</v>
      </c>
    </row>
    <row r="727" spans="1:5" ht="13.45" customHeight="1" x14ac:dyDescent="0.4">
      <c r="A727" s="390" t="s">
        <v>248</v>
      </c>
      <c r="B727" s="390" t="s">
        <v>819</v>
      </c>
      <c r="C727" s="391">
        <v>41004020</v>
      </c>
      <c r="D727" s="291" t="s">
        <v>819</v>
      </c>
      <c r="E727" s="291" t="str">
        <f t="shared" si="11"/>
        <v>Ngauma</v>
      </c>
    </row>
    <row r="728" spans="1:5" ht="13.45" customHeight="1" x14ac:dyDescent="0.4">
      <c r="A728" s="390" t="s">
        <v>248</v>
      </c>
      <c r="B728" s="390" t="s">
        <v>820</v>
      </c>
      <c r="C728" s="391">
        <v>41001040</v>
      </c>
      <c r="D728" s="291" t="s">
        <v>820</v>
      </c>
      <c r="E728" s="291" t="str">
        <f t="shared" si="11"/>
        <v>Ngauma</v>
      </c>
    </row>
    <row r="729" spans="1:5" ht="13.45" customHeight="1" x14ac:dyDescent="0.4">
      <c r="A729" s="390" t="s">
        <v>248</v>
      </c>
      <c r="B729" s="390" t="s">
        <v>821</v>
      </c>
      <c r="C729" s="391">
        <v>41002010</v>
      </c>
      <c r="D729" s="291" t="s">
        <v>821</v>
      </c>
      <c r="E729" s="291" t="str">
        <f t="shared" si="11"/>
        <v>Ngauma</v>
      </c>
    </row>
    <row r="730" spans="1:5" ht="13.45" customHeight="1" x14ac:dyDescent="0.4">
      <c r="A730" s="390" t="s">
        <v>248</v>
      </c>
      <c r="B730" s="390" t="s">
        <v>822</v>
      </c>
      <c r="C730" s="391">
        <v>41001020</v>
      </c>
      <c r="D730" s="291" t="s">
        <v>822</v>
      </c>
      <c r="E730" s="291" t="str">
        <f t="shared" si="11"/>
        <v>Ngauma</v>
      </c>
    </row>
    <row r="731" spans="1:5" ht="13.45" customHeight="1" x14ac:dyDescent="0.4">
      <c r="A731" s="390" t="s">
        <v>248</v>
      </c>
      <c r="B731" s="390" t="s">
        <v>823</v>
      </c>
      <c r="C731" s="391">
        <v>41004010</v>
      </c>
      <c r="D731" s="291" t="s">
        <v>823</v>
      </c>
      <c r="E731" s="291" t="str">
        <f t="shared" si="11"/>
        <v>Ngauma</v>
      </c>
    </row>
    <row r="732" spans="1:5" ht="13.45" customHeight="1" x14ac:dyDescent="0.4">
      <c r="A732" s="390" t="s">
        <v>250</v>
      </c>
      <c r="B732" s="390" t="s">
        <v>824</v>
      </c>
      <c r="C732" s="391">
        <v>41001010</v>
      </c>
      <c r="D732" s="291" t="s">
        <v>824</v>
      </c>
      <c r="E732" s="291" t="str">
        <f t="shared" si="11"/>
        <v>Nipepe</v>
      </c>
    </row>
    <row r="733" spans="1:5" ht="13.45" customHeight="1" x14ac:dyDescent="0.4">
      <c r="A733" s="390" t="s">
        <v>250</v>
      </c>
      <c r="B733" s="390" t="s">
        <v>825</v>
      </c>
      <c r="C733" s="391">
        <v>41004030</v>
      </c>
      <c r="D733" s="291" t="s">
        <v>825</v>
      </c>
      <c r="E733" s="291" t="str">
        <f t="shared" si="11"/>
        <v>Nipepe</v>
      </c>
    </row>
    <row r="734" spans="1:5" ht="13.45" customHeight="1" x14ac:dyDescent="0.4">
      <c r="A734" s="390" t="s">
        <v>250</v>
      </c>
      <c r="B734" s="390" t="s">
        <v>826</v>
      </c>
      <c r="C734" s="391">
        <v>41001050</v>
      </c>
      <c r="D734" s="291" t="s">
        <v>826</v>
      </c>
      <c r="E734" s="291" t="str">
        <f t="shared" si="11"/>
        <v>Nipepe</v>
      </c>
    </row>
    <row r="735" spans="1:5" ht="13.45" customHeight="1" x14ac:dyDescent="0.4">
      <c r="A735" s="390" t="s">
        <v>250</v>
      </c>
      <c r="B735" s="390" t="s">
        <v>827</v>
      </c>
      <c r="C735" s="391">
        <v>41001060</v>
      </c>
      <c r="D735" s="291" t="s">
        <v>827</v>
      </c>
      <c r="E735" s="291" t="str">
        <f t="shared" si="11"/>
        <v>Nipepe</v>
      </c>
    </row>
    <row r="736" spans="1:5" ht="13.45" customHeight="1" x14ac:dyDescent="0.4">
      <c r="A736" s="390" t="s">
        <v>250</v>
      </c>
      <c r="B736" s="390" t="s">
        <v>828</v>
      </c>
      <c r="C736" s="391">
        <v>41002030</v>
      </c>
      <c r="D736" s="291" t="s">
        <v>828</v>
      </c>
      <c r="E736" s="291" t="str">
        <f t="shared" si="11"/>
        <v>Nipepe</v>
      </c>
    </row>
    <row r="737" spans="1:5" ht="13.45" customHeight="1" x14ac:dyDescent="0.4">
      <c r="A737" s="390" t="s">
        <v>250</v>
      </c>
      <c r="B737" s="390" t="s">
        <v>250</v>
      </c>
      <c r="C737" s="391">
        <v>10070202</v>
      </c>
      <c r="D737" s="291" t="s">
        <v>250</v>
      </c>
      <c r="E737" s="291" t="str">
        <f t="shared" si="11"/>
        <v>Nipepe</v>
      </c>
    </row>
    <row r="738" spans="1:5" ht="13.45" customHeight="1" x14ac:dyDescent="0.4">
      <c r="A738" s="390" t="s">
        <v>253</v>
      </c>
      <c r="B738" s="390" t="s">
        <v>829</v>
      </c>
      <c r="C738" s="391">
        <v>10070403</v>
      </c>
      <c r="D738" s="291" t="s">
        <v>829</v>
      </c>
      <c r="E738" s="291" t="str">
        <f t="shared" si="11"/>
        <v>Sanga</v>
      </c>
    </row>
    <row r="739" spans="1:5" ht="13.45" customHeight="1" x14ac:dyDescent="0.4">
      <c r="A739" s="390" t="s">
        <v>253</v>
      </c>
      <c r="B739" s="390" t="s">
        <v>830</v>
      </c>
      <c r="C739" s="391">
        <v>10070404</v>
      </c>
      <c r="D739" s="291" t="s">
        <v>830</v>
      </c>
      <c r="E739" s="291" t="str">
        <f t="shared" si="11"/>
        <v>Sanga</v>
      </c>
    </row>
    <row r="740" spans="1:5" ht="13.45" customHeight="1" x14ac:dyDescent="0.4">
      <c r="A740" s="390" t="s">
        <v>253</v>
      </c>
      <c r="B740" s="390" t="s">
        <v>831</v>
      </c>
      <c r="C740" s="391">
        <v>10070201</v>
      </c>
      <c r="D740" s="291" t="s">
        <v>831</v>
      </c>
      <c r="E740" s="291" t="str">
        <f t="shared" si="11"/>
        <v>Sanga</v>
      </c>
    </row>
    <row r="741" spans="1:5" ht="13.45" customHeight="1" x14ac:dyDescent="0.4">
      <c r="A741" s="390" t="s">
        <v>253</v>
      </c>
      <c r="B741" s="390" t="s">
        <v>832</v>
      </c>
      <c r="C741" s="391">
        <v>10070303</v>
      </c>
      <c r="D741" s="291" t="s">
        <v>832</v>
      </c>
      <c r="E741" s="291" t="str">
        <f t="shared" si="11"/>
        <v>Sanga</v>
      </c>
    </row>
    <row r="742" spans="1:5" ht="13.45" customHeight="1" x14ac:dyDescent="0.4">
      <c r="A742" s="390" t="s">
        <v>253</v>
      </c>
      <c r="B742" s="390" t="s">
        <v>833</v>
      </c>
      <c r="C742" s="391">
        <v>10070302</v>
      </c>
      <c r="D742" s="291" t="s">
        <v>833</v>
      </c>
      <c r="E742" s="291" t="str">
        <f t="shared" si="11"/>
        <v>Sanga</v>
      </c>
    </row>
    <row r="743" spans="1:5" ht="13.45" customHeight="1" x14ac:dyDescent="0.4">
      <c r="A743" s="390" t="s">
        <v>253</v>
      </c>
      <c r="B743" s="390" t="s">
        <v>834</v>
      </c>
      <c r="C743" s="391">
        <v>10070102</v>
      </c>
      <c r="D743" s="291" t="s">
        <v>834</v>
      </c>
      <c r="E743" s="291" t="str">
        <f t="shared" si="11"/>
        <v>Sanga</v>
      </c>
    </row>
    <row r="744" spans="1:5" ht="13.45" customHeight="1" x14ac:dyDescent="0.4">
      <c r="A744" s="390" t="s">
        <v>253</v>
      </c>
      <c r="B744" s="390" t="s">
        <v>835</v>
      </c>
      <c r="C744" s="391">
        <v>10070100</v>
      </c>
      <c r="D744" s="291" t="s">
        <v>835</v>
      </c>
      <c r="E744" s="291" t="str">
        <f t="shared" si="11"/>
        <v>Sanga</v>
      </c>
    </row>
    <row r="745" spans="1:5" ht="13.45" customHeight="1" x14ac:dyDescent="0.4">
      <c r="A745" s="390" t="s">
        <v>23</v>
      </c>
      <c r="B745" s="390" t="s">
        <v>23</v>
      </c>
      <c r="C745" s="391">
        <v>10070203</v>
      </c>
      <c r="D745" s="291" t="s">
        <v>23</v>
      </c>
      <c r="E745" s="291" t="str">
        <f t="shared" si="11"/>
        <v>Beira</v>
      </c>
    </row>
    <row r="746" spans="1:5" ht="13.45" customHeight="1" x14ac:dyDescent="0.4">
      <c r="A746" s="390" t="s">
        <v>34</v>
      </c>
      <c r="B746" s="390" t="s">
        <v>836</v>
      </c>
      <c r="C746" s="391">
        <v>10070402</v>
      </c>
      <c r="D746" s="291" t="s">
        <v>836</v>
      </c>
      <c r="E746" s="291" t="str">
        <f t="shared" si="11"/>
        <v>Búzi</v>
      </c>
    </row>
    <row r="747" spans="1:5" ht="13.45" customHeight="1" x14ac:dyDescent="0.4">
      <c r="A747" s="390" t="s">
        <v>34</v>
      </c>
      <c r="B747" s="390" t="s">
        <v>837</v>
      </c>
      <c r="C747" s="391">
        <v>10070401</v>
      </c>
      <c r="D747" s="291" t="s">
        <v>837</v>
      </c>
      <c r="E747" s="291" t="str">
        <f t="shared" si="11"/>
        <v>Búzi</v>
      </c>
    </row>
    <row r="748" spans="1:5" ht="13.45" customHeight="1" x14ac:dyDescent="0.4">
      <c r="A748" s="390" t="s">
        <v>34</v>
      </c>
      <c r="B748" s="390" t="s">
        <v>838</v>
      </c>
      <c r="C748" s="391">
        <v>51001030</v>
      </c>
      <c r="D748" s="291" t="s">
        <v>838</v>
      </c>
      <c r="E748" s="291" t="str">
        <f t="shared" si="11"/>
        <v>Búzi</v>
      </c>
    </row>
    <row r="749" spans="1:5" ht="13.45" customHeight="1" x14ac:dyDescent="0.4">
      <c r="A749" s="390" t="s">
        <v>34</v>
      </c>
      <c r="B749" s="390" t="s">
        <v>839</v>
      </c>
      <c r="C749" s="391">
        <v>51003020</v>
      </c>
      <c r="D749" s="291" t="s">
        <v>839</v>
      </c>
      <c r="E749" s="291" t="str">
        <f t="shared" si="11"/>
        <v>Búzi</v>
      </c>
    </row>
    <row r="750" spans="1:5" ht="13.45" customHeight="1" x14ac:dyDescent="0.4">
      <c r="A750" s="390" t="s">
        <v>34</v>
      </c>
      <c r="B750" s="390" t="s">
        <v>840</v>
      </c>
      <c r="C750" s="391">
        <v>51002010</v>
      </c>
      <c r="D750" s="291" t="s">
        <v>840</v>
      </c>
      <c r="E750" s="291" t="str">
        <f t="shared" si="11"/>
        <v>Búzi</v>
      </c>
    </row>
    <row r="751" spans="1:5" ht="13.45" customHeight="1" x14ac:dyDescent="0.4">
      <c r="A751" s="390" t="s">
        <v>34</v>
      </c>
      <c r="B751" s="390" t="s">
        <v>841</v>
      </c>
      <c r="C751" s="391">
        <v>51002020</v>
      </c>
      <c r="D751" s="291" t="s">
        <v>841</v>
      </c>
      <c r="E751" s="291" t="str">
        <f t="shared" si="11"/>
        <v>Búzi</v>
      </c>
    </row>
    <row r="752" spans="1:5" ht="13.45" customHeight="1" x14ac:dyDescent="0.4">
      <c r="A752" s="390" t="s">
        <v>34</v>
      </c>
      <c r="B752" s="390" t="s">
        <v>34</v>
      </c>
      <c r="C752" s="391">
        <v>51001040</v>
      </c>
      <c r="D752" s="291" t="s">
        <v>34</v>
      </c>
      <c r="E752" s="291" t="str">
        <f t="shared" si="11"/>
        <v>Búzi</v>
      </c>
    </row>
    <row r="753" spans="1:5" ht="13.45" customHeight="1" x14ac:dyDescent="0.4">
      <c r="A753" s="390" t="s">
        <v>40</v>
      </c>
      <c r="B753" s="390" t="s">
        <v>842</v>
      </c>
      <c r="C753" s="391">
        <v>51001020</v>
      </c>
      <c r="D753" s="291" t="s">
        <v>842</v>
      </c>
      <c r="E753" s="291" t="str">
        <f t="shared" si="11"/>
        <v>Caia</v>
      </c>
    </row>
    <row r="754" spans="1:5" ht="13.45" customHeight="1" x14ac:dyDescent="0.4">
      <c r="A754" s="390" t="s">
        <v>40</v>
      </c>
      <c r="B754" s="390" t="s">
        <v>843</v>
      </c>
      <c r="C754" s="391">
        <v>51001050</v>
      </c>
      <c r="D754" s="291" t="s">
        <v>843</v>
      </c>
      <c r="E754" s="291" t="str">
        <f t="shared" si="11"/>
        <v>Caia</v>
      </c>
    </row>
    <row r="755" spans="1:5" ht="13.45" customHeight="1" x14ac:dyDescent="0.4">
      <c r="A755" s="390" t="s">
        <v>40</v>
      </c>
      <c r="B755" s="390" t="s">
        <v>40</v>
      </c>
      <c r="C755" s="391">
        <v>51001010</v>
      </c>
      <c r="D755" s="291" t="s">
        <v>40</v>
      </c>
      <c r="E755" s="291" t="str">
        <f t="shared" si="11"/>
        <v>Caia</v>
      </c>
    </row>
    <row r="756" spans="1:5" ht="13.45" customHeight="1" x14ac:dyDescent="0.4">
      <c r="A756" s="390" t="s">
        <v>46</v>
      </c>
      <c r="B756" s="390" t="s">
        <v>844</v>
      </c>
      <c r="C756" s="391">
        <v>51003030</v>
      </c>
      <c r="D756" s="291" t="s">
        <v>844</v>
      </c>
      <c r="E756" s="291" t="str">
        <f t="shared" si="11"/>
        <v>Chemba</v>
      </c>
    </row>
    <row r="757" spans="1:5" ht="13.45" customHeight="1" x14ac:dyDescent="0.4">
      <c r="A757" s="390" t="s">
        <v>46</v>
      </c>
      <c r="B757" s="390" t="s">
        <v>845</v>
      </c>
      <c r="C757" s="391">
        <v>51003010</v>
      </c>
      <c r="D757" s="291" t="s">
        <v>845</v>
      </c>
      <c r="E757" s="291" t="str">
        <f t="shared" si="11"/>
        <v>Chemba</v>
      </c>
    </row>
    <row r="758" spans="1:5" ht="13.45" customHeight="1" x14ac:dyDescent="0.4">
      <c r="A758" s="390" t="s">
        <v>46</v>
      </c>
      <c r="B758" s="390" t="s">
        <v>846</v>
      </c>
      <c r="C758" s="391">
        <v>20902010</v>
      </c>
      <c r="D758" s="291" t="s">
        <v>846</v>
      </c>
      <c r="E758" s="291" t="str">
        <f t="shared" si="11"/>
        <v>Chemba</v>
      </c>
    </row>
    <row r="759" spans="1:5" ht="13.45" customHeight="1" x14ac:dyDescent="0.4">
      <c r="A759" s="390" t="s">
        <v>46</v>
      </c>
      <c r="B759" s="390" t="s">
        <v>847</v>
      </c>
      <c r="C759" s="391">
        <v>20903020</v>
      </c>
      <c r="D759" s="291" t="s">
        <v>847</v>
      </c>
      <c r="E759" s="291" t="str">
        <f t="shared" si="11"/>
        <v>Chemba</v>
      </c>
    </row>
    <row r="760" spans="1:5" ht="13.45" customHeight="1" x14ac:dyDescent="0.4">
      <c r="A760" s="390" t="s">
        <v>46</v>
      </c>
      <c r="B760" s="390" t="s">
        <v>46</v>
      </c>
      <c r="C760" s="391">
        <v>20903010</v>
      </c>
      <c r="D760" s="291" t="s">
        <v>46</v>
      </c>
      <c r="E760" s="291" t="str">
        <f t="shared" si="11"/>
        <v>Chemba</v>
      </c>
    </row>
    <row r="761" spans="1:5" ht="13.45" customHeight="1" x14ac:dyDescent="0.4">
      <c r="A761" s="390" t="s">
        <v>49</v>
      </c>
      <c r="B761" s="390" t="s">
        <v>848</v>
      </c>
      <c r="C761" s="391">
        <v>20901010</v>
      </c>
      <c r="D761" s="291" t="s">
        <v>848</v>
      </c>
      <c r="E761" s="291" t="str">
        <f t="shared" si="11"/>
        <v>Cheringoma</v>
      </c>
    </row>
    <row r="762" spans="1:5" ht="13.45" customHeight="1" x14ac:dyDescent="0.4">
      <c r="A762" s="390" t="s">
        <v>49</v>
      </c>
      <c r="B762" s="390" t="s">
        <v>849</v>
      </c>
      <c r="C762" s="391">
        <v>20902020</v>
      </c>
      <c r="D762" s="291" t="s">
        <v>849</v>
      </c>
      <c r="E762" s="291" t="str">
        <f t="shared" si="11"/>
        <v>Cheringoma</v>
      </c>
    </row>
    <row r="763" spans="1:5" ht="13.45" customHeight="1" x14ac:dyDescent="0.4">
      <c r="A763" s="390" t="s">
        <v>52</v>
      </c>
      <c r="B763" s="390" t="s">
        <v>850</v>
      </c>
      <c r="C763" s="391">
        <v>20901030</v>
      </c>
      <c r="D763" s="291" t="s">
        <v>850</v>
      </c>
      <c r="E763" s="291" t="str">
        <f t="shared" si="11"/>
        <v>Chibabava</v>
      </c>
    </row>
    <row r="764" spans="1:5" ht="13.45" customHeight="1" x14ac:dyDescent="0.4">
      <c r="A764" s="390" t="s">
        <v>52</v>
      </c>
      <c r="B764" s="390" t="s">
        <v>851</v>
      </c>
      <c r="C764" s="391">
        <v>41101030</v>
      </c>
      <c r="D764" s="291" t="s">
        <v>851</v>
      </c>
      <c r="E764" s="291" t="str">
        <f t="shared" si="11"/>
        <v>Chibabava</v>
      </c>
    </row>
    <row r="765" spans="1:5" ht="13.45" customHeight="1" x14ac:dyDescent="0.4">
      <c r="A765" s="390" t="s">
        <v>52</v>
      </c>
      <c r="B765" s="390" t="s">
        <v>852</v>
      </c>
      <c r="C765" s="391">
        <v>41103020</v>
      </c>
      <c r="D765" s="291" t="s">
        <v>852</v>
      </c>
      <c r="E765" s="291" t="str">
        <f t="shared" si="11"/>
        <v>Chibabava</v>
      </c>
    </row>
    <row r="766" spans="1:5" ht="13.45" customHeight="1" x14ac:dyDescent="0.4">
      <c r="A766" s="390" t="s">
        <v>52</v>
      </c>
      <c r="B766" s="390" t="s">
        <v>853</v>
      </c>
      <c r="C766" s="391">
        <v>41102020</v>
      </c>
      <c r="D766" s="291" t="s">
        <v>853</v>
      </c>
      <c r="E766" s="291" t="str">
        <f t="shared" si="11"/>
        <v>Chibabava</v>
      </c>
    </row>
    <row r="767" spans="1:5" ht="13.45" customHeight="1" x14ac:dyDescent="0.4">
      <c r="A767" s="390" t="s">
        <v>52</v>
      </c>
      <c r="B767" s="390" t="s">
        <v>52</v>
      </c>
      <c r="C767" s="391">
        <v>41102010</v>
      </c>
      <c r="D767" s="291" t="s">
        <v>52</v>
      </c>
      <c r="E767" s="291" t="str">
        <f t="shared" si="11"/>
        <v>Chibabava</v>
      </c>
    </row>
    <row r="768" spans="1:5" ht="13.45" customHeight="1" x14ac:dyDescent="0.4">
      <c r="A768" s="390" t="s">
        <v>89</v>
      </c>
      <c r="B768" s="390" t="s">
        <v>854</v>
      </c>
      <c r="C768" s="391">
        <v>41101020</v>
      </c>
      <c r="D768" s="291" t="s">
        <v>854</v>
      </c>
      <c r="E768" s="291" t="str">
        <f t="shared" si="11"/>
        <v>Dondo</v>
      </c>
    </row>
    <row r="769" spans="1:5" ht="13.45" customHeight="1" x14ac:dyDescent="0.4">
      <c r="A769" s="390" t="s">
        <v>89</v>
      </c>
      <c r="B769" s="390" t="s">
        <v>855</v>
      </c>
      <c r="C769" s="391">
        <v>41101010</v>
      </c>
      <c r="D769" s="291" t="s">
        <v>855</v>
      </c>
      <c r="E769" s="291" t="str">
        <f t="shared" si="11"/>
        <v>Dondo</v>
      </c>
    </row>
    <row r="770" spans="1:5" ht="13.45" customHeight="1" x14ac:dyDescent="0.4">
      <c r="A770" s="390" t="s">
        <v>89</v>
      </c>
      <c r="B770" s="390" t="s">
        <v>856</v>
      </c>
      <c r="C770" s="391">
        <v>41103010</v>
      </c>
      <c r="D770" s="291" t="s">
        <v>856</v>
      </c>
      <c r="E770" s="291" t="str">
        <f t="shared" si="11"/>
        <v>Dondo</v>
      </c>
    </row>
    <row r="771" spans="1:5" ht="13.45" customHeight="1" x14ac:dyDescent="0.4">
      <c r="A771" s="390" t="s">
        <v>89</v>
      </c>
      <c r="B771" s="390" t="s">
        <v>857</v>
      </c>
      <c r="C771" s="391">
        <v>42302030</v>
      </c>
      <c r="D771" s="291" t="s">
        <v>857</v>
      </c>
      <c r="E771" s="291" t="str">
        <f t="shared" ref="E771:E834" si="12">A771</f>
        <v>Dondo</v>
      </c>
    </row>
    <row r="772" spans="1:5" ht="13.45" customHeight="1" x14ac:dyDescent="0.4">
      <c r="A772" s="390" t="s">
        <v>89</v>
      </c>
      <c r="B772" s="390" t="s">
        <v>89</v>
      </c>
      <c r="C772" s="391">
        <v>42302020</v>
      </c>
      <c r="D772" s="291" t="s">
        <v>89</v>
      </c>
      <c r="E772" s="291" t="str">
        <f t="shared" si="12"/>
        <v>Dondo</v>
      </c>
    </row>
    <row r="773" spans="1:5" ht="13.45" customHeight="1" x14ac:dyDescent="0.4">
      <c r="A773" s="390" t="s">
        <v>106</v>
      </c>
      <c r="B773" s="390" t="s">
        <v>858</v>
      </c>
      <c r="C773" s="391">
        <v>42002010</v>
      </c>
      <c r="D773" s="291" t="s">
        <v>858</v>
      </c>
      <c r="E773" s="291" t="str">
        <f t="shared" si="12"/>
        <v>Gorongoza</v>
      </c>
    </row>
    <row r="774" spans="1:5" ht="13.45" customHeight="1" x14ac:dyDescent="0.4">
      <c r="A774" s="390" t="s">
        <v>106</v>
      </c>
      <c r="B774" s="390" t="s">
        <v>859</v>
      </c>
      <c r="C774" s="391">
        <v>42001020</v>
      </c>
      <c r="D774" s="291" t="s">
        <v>859</v>
      </c>
      <c r="E774" s="291" t="str">
        <f t="shared" si="12"/>
        <v>Gorongoza</v>
      </c>
    </row>
    <row r="775" spans="1:5" ht="13.45" customHeight="1" x14ac:dyDescent="0.4">
      <c r="A775" s="390" t="s">
        <v>106</v>
      </c>
      <c r="B775" s="390" t="s">
        <v>860</v>
      </c>
      <c r="C775" s="391">
        <v>42002020</v>
      </c>
      <c r="D775" s="291" t="s">
        <v>860</v>
      </c>
      <c r="E775" s="291" t="str">
        <f t="shared" si="12"/>
        <v>Gorongoza</v>
      </c>
    </row>
    <row r="776" spans="1:5" ht="13.45" customHeight="1" x14ac:dyDescent="0.4">
      <c r="A776" s="390" t="s">
        <v>106</v>
      </c>
      <c r="B776" s="390" t="s">
        <v>861</v>
      </c>
      <c r="C776" s="391">
        <v>42001010</v>
      </c>
      <c r="D776" s="291" t="s">
        <v>861</v>
      </c>
      <c r="E776" s="291" t="str">
        <f t="shared" si="12"/>
        <v>Gorongoza</v>
      </c>
    </row>
    <row r="777" spans="1:5" ht="13.45" customHeight="1" x14ac:dyDescent="0.4">
      <c r="A777" s="390" t="s">
        <v>106</v>
      </c>
      <c r="B777" s="390" t="s">
        <v>862</v>
      </c>
      <c r="C777" s="391">
        <v>42001030</v>
      </c>
      <c r="D777" s="291" t="s">
        <v>862</v>
      </c>
      <c r="E777" s="291" t="str">
        <f t="shared" si="12"/>
        <v>Gorongoza</v>
      </c>
    </row>
    <row r="778" spans="1:5" ht="13.45" customHeight="1" x14ac:dyDescent="0.4">
      <c r="A778" s="390" t="s">
        <v>177</v>
      </c>
      <c r="B778" s="390" t="s">
        <v>177</v>
      </c>
      <c r="C778" s="391">
        <v>31001010</v>
      </c>
      <c r="D778" s="291" t="s">
        <v>177</v>
      </c>
      <c r="E778" s="291" t="str">
        <f t="shared" si="12"/>
        <v>Machanga</v>
      </c>
    </row>
    <row r="779" spans="1:5" ht="13.45" customHeight="1" x14ac:dyDescent="0.4">
      <c r="A779" s="390" t="s">
        <v>177</v>
      </c>
      <c r="B779" s="390" t="s">
        <v>863</v>
      </c>
      <c r="C779" s="391">
        <v>31001020</v>
      </c>
      <c r="D779" s="291" t="s">
        <v>863</v>
      </c>
      <c r="E779" s="291" t="str">
        <f t="shared" si="12"/>
        <v>Machanga</v>
      </c>
    </row>
    <row r="780" spans="1:5" ht="13.45" customHeight="1" x14ac:dyDescent="0.4">
      <c r="A780" s="390" t="s">
        <v>177</v>
      </c>
      <c r="B780" s="390" t="s">
        <v>864</v>
      </c>
      <c r="C780" s="391">
        <v>31002010</v>
      </c>
      <c r="D780" s="291" t="s">
        <v>864</v>
      </c>
      <c r="E780" s="291" t="str">
        <f t="shared" si="12"/>
        <v>Machanga</v>
      </c>
    </row>
    <row r="781" spans="1:5" ht="13.45" customHeight="1" x14ac:dyDescent="0.4">
      <c r="A781" s="390" t="s">
        <v>177</v>
      </c>
      <c r="B781" s="390" t="s">
        <v>865</v>
      </c>
      <c r="C781" s="391">
        <v>31102010</v>
      </c>
      <c r="D781" s="291" t="s">
        <v>865</v>
      </c>
      <c r="E781" s="291" t="str">
        <f t="shared" si="12"/>
        <v>Machanga</v>
      </c>
    </row>
    <row r="782" spans="1:5" ht="13.45" customHeight="1" x14ac:dyDescent="0.4">
      <c r="A782" s="390" t="s">
        <v>177</v>
      </c>
      <c r="B782" s="390" t="s">
        <v>866</v>
      </c>
      <c r="C782" s="391">
        <v>31103010</v>
      </c>
      <c r="D782" s="291" t="s">
        <v>866</v>
      </c>
      <c r="E782" s="291" t="str">
        <f t="shared" si="12"/>
        <v>Machanga</v>
      </c>
    </row>
    <row r="783" spans="1:5" ht="13.45" customHeight="1" x14ac:dyDescent="0.4">
      <c r="A783" s="390" t="s">
        <v>177</v>
      </c>
      <c r="B783" s="390" t="s">
        <v>867</v>
      </c>
      <c r="C783" s="391">
        <v>31104010</v>
      </c>
      <c r="D783" s="291" t="s">
        <v>867</v>
      </c>
      <c r="E783" s="291" t="str">
        <f t="shared" si="12"/>
        <v>Machanga</v>
      </c>
    </row>
    <row r="784" spans="1:5" ht="13.45" customHeight="1" x14ac:dyDescent="0.4">
      <c r="A784" s="390" t="s">
        <v>177</v>
      </c>
      <c r="B784" s="390" t="s">
        <v>868</v>
      </c>
      <c r="C784" s="391">
        <v>31101010</v>
      </c>
      <c r="D784" s="291" t="s">
        <v>868</v>
      </c>
      <c r="E784" s="291" t="str">
        <f t="shared" si="12"/>
        <v>Machanga</v>
      </c>
    </row>
    <row r="785" spans="1:5" ht="13.45" customHeight="1" x14ac:dyDescent="0.4">
      <c r="A785" s="390" t="s">
        <v>177</v>
      </c>
      <c r="B785" s="390" t="s">
        <v>869</v>
      </c>
      <c r="C785" s="391">
        <v>31105010</v>
      </c>
      <c r="D785" s="291" t="s">
        <v>869</v>
      </c>
      <c r="E785" s="291" t="str">
        <f t="shared" si="12"/>
        <v>Machanga</v>
      </c>
    </row>
    <row r="786" spans="1:5" ht="13.45" customHeight="1" x14ac:dyDescent="0.4">
      <c r="A786" s="390" t="s">
        <v>177</v>
      </c>
      <c r="B786" s="390" t="s">
        <v>870</v>
      </c>
      <c r="C786" s="391">
        <v>42101010</v>
      </c>
      <c r="D786" s="291" t="s">
        <v>870</v>
      </c>
      <c r="E786" s="291" t="str">
        <f t="shared" si="12"/>
        <v>Machanga</v>
      </c>
    </row>
    <row r="787" spans="1:5" ht="13.45" customHeight="1" x14ac:dyDescent="0.4">
      <c r="A787" s="390" t="s">
        <v>206</v>
      </c>
      <c r="B787" s="390" t="s">
        <v>206</v>
      </c>
      <c r="C787" s="391">
        <v>42101020</v>
      </c>
      <c r="D787" s="291" t="s">
        <v>206</v>
      </c>
      <c r="E787" s="291" t="str">
        <f t="shared" si="12"/>
        <v>Marínguè</v>
      </c>
    </row>
    <row r="788" spans="1:5" ht="13.45" customHeight="1" x14ac:dyDescent="0.4">
      <c r="A788" s="390" t="s">
        <v>206</v>
      </c>
      <c r="B788" s="390" t="s">
        <v>871</v>
      </c>
      <c r="C788" s="391">
        <v>42101020</v>
      </c>
      <c r="D788" s="291" t="s">
        <v>871</v>
      </c>
      <c r="E788" s="291" t="str">
        <f t="shared" si="12"/>
        <v>Marínguè</v>
      </c>
    </row>
    <row r="789" spans="1:5" ht="13.45" customHeight="1" x14ac:dyDescent="0.4">
      <c r="A789" s="390" t="s">
        <v>206</v>
      </c>
      <c r="B789" s="390" t="s">
        <v>872</v>
      </c>
      <c r="C789" s="391">
        <v>42101030</v>
      </c>
      <c r="D789" s="291" t="s">
        <v>872</v>
      </c>
      <c r="E789" s="291" t="str">
        <f t="shared" si="12"/>
        <v>Marínguè</v>
      </c>
    </row>
    <row r="790" spans="1:5" ht="13.45" customHeight="1" x14ac:dyDescent="0.4">
      <c r="A790" s="390" t="s">
        <v>206</v>
      </c>
      <c r="B790" s="390" t="s">
        <v>873</v>
      </c>
      <c r="C790" s="391">
        <v>42101040</v>
      </c>
      <c r="D790" s="291" t="s">
        <v>873</v>
      </c>
      <c r="E790" s="291" t="str">
        <f t="shared" si="12"/>
        <v>Marínguè</v>
      </c>
    </row>
    <row r="791" spans="1:5" ht="13.45" customHeight="1" x14ac:dyDescent="0.4">
      <c r="A791" s="390" t="s">
        <v>206</v>
      </c>
      <c r="B791" s="390" t="s">
        <v>874</v>
      </c>
      <c r="C791" s="391">
        <v>31201040</v>
      </c>
      <c r="D791" s="291" t="s">
        <v>874</v>
      </c>
      <c r="E791" s="291" t="str">
        <f t="shared" si="12"/>
        <v>Marínguè</v>
      </c>
    </row>
    <row r="792" spans="1:5" ht="13.45" customHeight="1" x14ac:dyDescent="0.4">
      <c r="A792" s="390" t="s">
        <v>211</v>
      </c>
      <c r="B792" s="390" t="s">
        <v>211</v>
      </c>
      <c r="C792" s="391">
        <v>31202020</v>
      </c>
      <c r="D792" s="291" t="s">
        <v>211</v>
      </c>
      <c r="E792" s="291" t="str">
        <f t="shared" si="12"/>
        <v>Marromeu</v>
      </c>
    </row>
    <row r="793" spans="1:5" ht="13.45" customHeight="1" x14ac:dyDescent="0.4">
      <c r="A793" s="390" t="s">
        <v>211</v>
      </c>
      <c r="B793" s="390" t="s">
        <v>875</v>
      </c>
      <c r="C793" s="391">
        <v>31202010</v>
      </c>
      <c r="D793" s="291" t="s">
        <v>875</v>
      </c>
      <c r="E793" s="291" t="str">
        <f t="shared" si="12"/>
        <v>Marromeu</v>
      </c>
    </row>
    <row r="794" spans="1:5" ht="13.45" customHeight="1" x14ac:dyDescent="0.4">
      <c r="A794" s="390" t="s">
        <v>211</v>
      </c>
      <c r="B794" s="390" t="s">
        <v>876</v>
      </c>
      <c r="C794" s="391">
        <v>31201030</v>
      </c>
      <c r="D794" s="291" t="s">
        <v>876</v>
      </c>
      <c r="E794" s="291" t="str">
        <f t="shared" si="12"/>
        <v>Marromeu</v>
      </c>
    </row>
    <row r="795" spans="1:5" ht="13.45" customHeight="1" x14ac:dyDescent="0.4">
      <c r="A795" s="390" t="s">
        <v>267</v>
      </c>
      <c r="B795" s="390" t="s">
        <v>267</v>
      </c>
      <c r="C795" s="391">
        <v>31201070</v>
      </c>
      <c r="D795" s="291" t="s">
        <v>267</v>
      </c>
      <c r="E795" s="291" t="str">
        <f t="shared" si="12"/>
        <v>Muanza</v>
      </c>
    </row>
    <row r="796" spans="1:5" ht="13.45" customHeight="1" x14ac:dyDescent="0.4">
      <c r="A796" s="390" t="s">
        <v>267</v>
      </c>
      <c r="B796" s="390" t="s">
        <v>877</v>
      </c>
      <c r="C796" s="391">
        <v>31201020</v>
      </c>
      <c r="D796" s="291" t="s">
        <v>877</v>
      </c>
      <c r="E796" s="291" t="str">
        <f t="shared" si="12"/>
        <v>Muanza</v>
      </c>
    </row>
    <row r="797" spans="1:5" ht="13.45" customHeight="1" x14ac:dyDescent="0.4">
      <c r="A797" s="390" t="s">
        <v>269</v>
      </c>
      <c r="B797" s="390" t="s">
        <v>269</v>
      </c>
      <c r="C797" s="391">
        <v>31201010</v>
      </c>
      <c r="D797" s="291" t="s">
        <v>269</v>
      </c>
      <c r="E797" s="291" t="str">
        <f t="shared" si="12"/>
        <v>Nhamatanda</v>
      </c>
    </row>
    <row r="798" spans="1:5" ht="13.45" customHeight="1" x14ac:dyDescent="0.4">
      <c r="A798" s="390" t="s">
        <v>269</v>
      </c>
      <c r="B798" s="390" t="s">
        <v>878</v>
      </c>
      <c r="C798" s="391">
        <v>31201050</v>
      </c>
      <c r="D798" s="291" t="s">
        <v>878</v>
      </c>
      <c r="E798" s="291" t="str">
        <f t="shared" si="12"/>
        <v>Nhamatanda</v>
      </c>
    </row>
    <row r="799" spans="1:5" ht="13.45" customHeight="1" x14ac:dyDescent="0.4">
      <c r="A799" s="390" t="s">
        <v>269</v>
      </c>
      <c r="B799" s="390" t="s">
        <v>879</v>
      </c>
      <c r="C799" s="391">
        <v>31202030</v>
      </c>
      <c r="D799" s="291" t="s">
        <v>879</v>
      </c>
      <c r="E799" s="291" t="str">
        <f t="shared" si="12"/>
        <v>Nhamatanda</v>
      </c>
    </row>
    <row r="800" spans="1:5" ht="13.45" customHeight="1" x14ac:dyDescent="0.4">
      <c r="A800" s="390" t="s">
        <v>13</v>
      </c>
      <c r="B800" s="390" t="s">
        <v>880</v>
      </c>
      <c r="C800" s="391">
        <v>31201060</v>
      </c>
      <c r="D800" s="291" t="s">
        <v>880</v>
      </c>
      <c r="E800" s="291" t="str">
        <f t="shared" si="12"/>
        <v>Angónia</v>
      </c>
    </row>
    <row r="801" spans="1:5" ht="13.45" customHeight="1" x14ac:dyDescent="0.4">
      <c r="A801" s="390" t="s">
        <v>13</v>
      </c>
      <c r="B801" s="390" t="s">
        <v>881</v>
      </c>
      <c r="C801" s="391">
        <v>31202040</v>
      </c>
      <c r="D801" s="291" t="s">
        <v>881</v>
      </c>
      <c r="E801" s="291" t="str">
        <f t="shared" si="12"/>
        <v>Angónia</v>
      </c>
    </row>
    <row r="802" spans="1:5" ht="13.45" customHeight="1" x14ac:dyDescent="0.4">
      <c r="A802" s="390" t="s">
        <v>13</v>
      </c>
      <c r="B802" s="390" t="s">
        <v>882</v>
      </c>
      <c r="C802" s="391">
        <v>31301030</v>
      </c>
      <c r="D802" s="291" t="s">
        <v>882</v>
      </c>
      <c r="E802" s="291" t="str">
        <f t="shared" si="12"/>
        <v>Angónia</v>
      </c>
    </row>
    <row r="803" spans="1:5" ht="13.45" customHeight="1" x14ac:dyDescent="0.4">
      <c r="A803" s="390" t="s">
        <v>13</v>
      </c>
      <c r="B803" s="390" t="s">
        <v>883</v>
      </c>
      <c r="C803" s="391">
        <v>31302010</v>
      </c>
      <c r="D803" s="291" t="s">
        <v>883</v>
      </c>
      <c r="E803" s="291" t="str">
        <f t="shared" si="12"/>
        <v>Angónia</v>
      </c>
    </row>
    <row r="804" spans="1:5" ht="13.45" customHeight="1" x14ac:dyDescent="0.4">
      <c r="A804" s="390" t="s">
        <v>13</v>
      </c>
      <c r="B804" s="390" t="s">
        <v>884</v>
      </c>
      <c r="C804" s="391">
        <v>31301010</v>
      </c>
      <c r="D804" s="291" t="s">
        <v>884</v>
      </c>
      <c r="E804" s="291" t="str">
        <f t="shared" si="12"/>
        <v>Angónia</v>
      </c>
    </row>
    <row r="805" spans="1:5" ht="13.45" customHeight="1" x14ac:dyDescent="0.4">
      <c r="A805" s="390" t="s">
        <v>13</v>
      </c>
      <c r="B805" s="390" t="s">
        <v>885</v>
      </c>
      <c r="C805" s="391">
        <v>31302030</v>
      </c>
      <c r="D805" s="291" t="s">
        <v>885</v>
      </c>
      <c r="E805" s="291" t="str">
        <f t="shared" si="12"/>
        <v>Angónia</v>
      </c>
    </row>
    <row r="806" spans="1:5" ht="13.45" customHeight="1" x14ac:dyDescent="0.4">
      <c r="A806" s="390" t="s">
        <v>13</v>
      </c>
      <c r="B806" s="390" t="s">
        <v>886</v>
      </c>
      <c r="C806" s="391">
        <v>31301020</v>
      </c>
      <c r="D806" s="291" t="s">
        <v>886</v>
      </c>
      <c r="E806" s="291" t="str">
        <f t="shared" si="12"/>
        <v>Angónia</v>
      </c>
    </row>
    <row r="807" spans="1:5" ht="13.45" customHeight="1" x14ac:dyDescent="0.4">
      <c r="A807" s="390" t="s">
        <v>13</v>
      </c>
      <c r="B807" s="390" t="s">
        <v>887</v>
      </c>
      <c r="C807" s="391">
        <v>31303010</v>
      </c>
      <c r="D807" s="291" t="s">
        <v>887</v>
      </c>
      <c r="E807" s="291" t="str">
        <f t="shared" si="12"/>
        <v>Angónia</v>
      </c>
    </row>
    <row r="808" spans="1:5" ht="13.45" customHeight="1" x14ac:dyDescent="0.4">
      <c r="A808" s="390" t="s">
        <v>13</v>
      </c>
      <c r="B808" s="390" t="s">
        <v>888</v>
      </c>
      <c r="C808" s="391">
        <v>21003020</v>
      </c>
      <c r="D808" s="291" t="s">
        <v>888</v>
      </c>
      <c r="E808" s="291" t="str">
        <f t="shared" si="12"/>
        <v>Angónia</v>
      </c>
    </row>
    <row r="809" spans="1:5" ht="13.45" customHeight="1" x14ac:dyDescent="0.4">
      <c r="A809" s="390" t="s">
        <v>13</v>
      </c>
      <c r="B809" s="390" t="s">
        <v>889</v>
      </c>
      <c r="C809" s="391">
        <v>21002010</v>
      </c>
      <c r="D809" s="291" t="s">
        <v>889</v>
      </c>
      <c r="E809" s="291" t="str">
        <f t="shared" si="12"/>
        <v>Angónia</v>
      </c>
    </row>
    <row r="810" spans="1:5" ht="13.45" customHeight="1" x14ac:dyDescent="0.4">
      <c r="A810" s="390" t="s">
        <v>13</v>
      </c>
      <c r="B810" s="390" t="s">
        <v>890</v>
      </c>
      <c r="C810" s="391">
        <v>21003030</v>
      </c>
      <c r="D810" s="291" t="s">
        <v>890</v>
      </c>
      <c r="E810" s="291" t="str">
        <f t="shared" si="12"/>
        <v>Angónia</v>
      </c>
    </row>
    <row r="811" spans="1:5" ht="13.45" customHeight="1" x14ac:dyDescent="0.4">
      <c r="A811" s="390" t="s">
        <v>13</v>
      </c>
      <c r="B811" s="390" t="s">
        <v>891</v>
      </c>
      <c r="C811" s="391">
        <v>21002030</v>
      </c>
      <c r="D811" s="291" t="s">
        <v>891</v>
      </c>
      <c r="E811" s="291" t="str">
        <f t="shared" si="12"/>
        <v>Angónia</v>
      </c>
    </row>
    <row r="812" spans="1:5" ht="13.45" customHeight="1" x14ac:dyDescent="0.4">
      <c r="A812" s="390" t="s">
        <v>13</v>
      </c>
      <c r="B812" s="390" t="s">
        <v>892</v>
      </c>
      <c r="C812" s="391">
        <v>21003010</v>
      </c>
      <c r="D812" s="291" t="s">
        <v>892</v>
      </c>
      <c r="E812" s="291" t="str">
        <f t="shared" si="12"/>
        <v>Angónia</v>
      </c>
    </row>
    <row r="813" spans="1:5" ht="13.45" customHeight="1" x14ac:dyDescent="0.4">
      <c r="A813" s="390" t="s">
        <v>13</v>
      </c>
      <c r="B813" s="390" t="s">
        <v>893</v>
      </c>
      <c r="C813" s="391">
        <v>21005010</v>
      </c>
      <c r="D813" s="291" t="s">
        <v>893</v>
      </c>
      <c r="E813" s="291" t="str">
        <f t="shared" si="12"/>
        <v>Angónia</v>
      </c>
    </row>
    <row r="814" spans="1:5" ht="13.45" customHeight="1" x14ac:dyDescent="0.4">
      <c r="A814" s="390" t="s">
        <v>13</v>
      </c>
      <c r="B814" s="390" t="s">
        <v>894</v>
      </c>
      <c r="C814" s="391">
        <v>21002020</v>
      </c>
      <c r="D814" s="291" t="s">
        <v>894</v>
      </c>
      <c r="E814" s="291" t="str">
        <f t="shared" si="12"/>
        <v>Angónia</v>
      </c>
    </row>
    <row r="815" spans="1:5" ht="13.45" customHeight="1" x14ac:dyDescent="0.4">
      <c r="A815" s="390" t="s">
        <v>13</v>
      </c>
      <c r="B815" s="390" t="s">
        <v>895</v>
      </c>
      <c r="C815" s="391">
        <v>21004020</v>
      </c>
      <c r="D815" s="291" t="s">
        <v>895</v>
      </c>
      <c r="E815" s="291" t="str">
        <f t="shared" si="12"/>
        <v>Angónia</v>
      </c>
    </row>
    <row r="816" spans="1:5" ht="13.45" customHeight="1" x14ac:dyDescent="0.4">
      <c r="A816" s="390" t="s">
        <v>13</v>
      </c>
      <c r="B816" s="390" t="s">
        <v>896</v>
      </c>
      <c r="C816" s="391">
        <v>21004010</v>
      </c>
      <c r="D816" s="291" t="s">
        <v>896</v>
      </c>
      <c r="E816" s="291" t="str">
        <f t="shared" si="12"/>
        <v>Angónia</v>
      </c>
    </row>
    <row r="817" spans="1:5" ht="13.45" customHeight="1" x14ac:dyDescent="0.4">
      <c r="A817" s="390" t="s">
        <v>13</v>
      </c>
      <c r="B817" s="390" t="s">
        <v>897</v>
      </c>
      <c r="C817" s="391">
        <v>21005020</v>
      </c>
      <c r="D817" s="291" t="s">
        <v>897</v>
      </c>
      <c r="E817" s="291" t="str">
        <f t="shared" si="12"/>
        <v>Angónia</v>
      </c>
    </row>
    <row r="818" spans="1:5" ht="13.45" customHeight="1" x14ac:dyDescent="0.4">
      <c r="A818" s="390" t="s">
        <v>37</v>
      </c>
      <c r="B818" s="390" t="s">
        <v>898</v>
      </c>
      <c r="C818" s="391">
        <v>21003040</v>
      </c>
      <c r="D818" s="291" t="s">
        <v>898</v>
      </c>
      <c r="E818" s="291" t="str">
        <f t="shared" si="12"/>
        <v>Cahora Bassa</v>
      </c>
    </row>
    <row r="819" spans="1:5" ht="13.45" customHeight="1" x14ac:dyDescent="0.4">
      <c r="A819" s="390" t="s">
        <v>37</v>
      </c>
      <c r="B819" s="390" t="s">
        <v>899</v>
      </c>
      <c r="C819" s="391">
        <v>41202010</v>
      </c>
      <c r="D819" s="291" t="s">
        <v>899</v>
      </c>
      <c r="E819" s="291" t="str">
        <f t="shared" si="12"/>
        <v>Cahora Bassa</v>
      </c>
    </row>
    <row r="820" spans="1:5" ht="13.45" customHeight="1" x14ac:dyDescent="0.4">
      <c r="A820" s="390" t="s">
        <v>37</v>
      </c>
      <c r="B820" s="390" t="s">
        <v>900</v>
      </c>
      <c r="C820" s="391">
        <v>41202020</v>
      </c>
      <c r="D820" s="291" t="s">
        <v>900</v>
      </c>
      <c r="E820" s="291" t="str">
        <f t="shared" si="12"/>
        <v>Cahora Bassa</v>
      </c>
    </row>
    <row r="821" spans="1:5" ht="13.45" customHeight="1" x14ac:dyDescent="0.4">
      <c r="A821" s="390" t="s">
        <v>37</v>
      </c>
      <c r="B821" s="390" t="s">
        <v>901</v>
      </c>
      <c r="C821" s="391">
        <v>41201020</v>
      </c>
      <c r="D821" s="291" t="s">
        <v>901</v>
      </c>
      <c r="E821" s="291" t="str">
        <f t="shared" si="12"/>
        <v>Cahora Bassa</v>
      </c>
    </row>
    <row r="822" spans="1:5" ht="13.45" customHeight="1" x14ac:dyDescent="0.4">
      <c r="A822" s="390" t="s">
        <v>37</v>
      </c>
      <c r="B822" s="390" t="s">
        <v>902</v>
      </c>
      <c r="C822" s="391">
        <v>41202030</v>
      </c>
      <c r="D822" s="291" t="s">
        <v>902</v>
      </c>
      <c r="E822" s="291" t="str">
        <f t="shared" si="12"/>
        <v>Cahora Bassa</v>
      </c>
    </row>
    <row r="823" spans="1:5" ht="13.45" customHeight="1" x14ac:dyDescent="0.4">
      <c r="A823" s="390" t="s">
        <v>37</v>
      </c>
      <c r="B823" s="390" t="s">
        <v>903</v>
      </c>
      <c r="C823" s="391">
        <v>41201010</v>
      </c>
      <c r="D823" s="291" t="s">
        <v>903</v>
      </c>
      <c r="E823" s="291" t="str">
        <f t="shared" si="12"/>
        <v>Cahora Bassa</v>
      </c>
    </row>
    <row r="824" spans="1:5" ht="13.45" customHeight="1" x14ac:dyDescent="0.4">
      <c r="A824" s="390" t="s">
        <v>37</v>
      </c>
      <c r="B824" s="390" t="s">
        <v>904</v>
      </c>
      <c r="C824" s="391">
        <v>41202040</v>
      </c>
      <c r="D824" s="291" t="s">
        <v>904</v>
      </c>
      <c r="E824" s="291" t="str">
        <f t="shared" si="12"/>
        <v>Cahora Bassa</v>
      </c>
    </row>
    <row r="825" spans="1:5" ht="13.45" customHeight="1" x14ac:dyDescent="0.4">
      <c r="A825" s="390" t="s">
        <v>37</v>
      </c>
      <c r="B825" s="390" t="s">
        <v>905</v>
      </c>
      <c r="C825" s="391">
        <v>41201030</v>
      </c>
      <c r="D825" s="291" t="s">
        <v>905</v>
      </c>
      <c r="E825" s="291" t="str">
        <f t="shared" si="12"/>
        <v>Cahora Bassa</v>
      </c>
    </row>
    <row r="826" spans="1:5" ht="13.45" customHeight="1" x14ac:dyDescent="0.4">
      <c r="A826" s="390" t="s">
        <v>37</v>
      </c>
      <c r="B826" s="390" t="s">
        <v>906</v>
      </c>
      <c r="C826" s="391">
        <v>41301030</v>
      </c>
      <c r="D826" s="291" t="s">
        <v>906</v>
      </c>
      <c r="E826" s="291" t="str">
        <f t="shared" si="12"/>
        <v>Cahora Bassa</v>
      </c>
    </row>
    <row r="827" spans="1:5" ht="13.45" customHeight="1" x14ac:dyDescent="0.4">
      <c r="A827" s="390" t="s">
        <v>43</v>
      </c>
      <c r="B827" s="390" t="s">
        <v>907</v>
      </c>
      <c r="C827" s="391">
        <v>41302020</v>
      </c>
      <c r="D827" s="291" t="s">
        <v>907</v>
      </c>
      <c r="E827" s="291" t="str">
        <f t="shared" si="12"/>
        <v>Changara</v>
      </c>
    </row>
    <row r="828" spans="1:5" ht="13.45" customHeight="1" x14ac:dyDescent="0.4">
      <c r="A828" s="390" t="s">
        <v>43</v>
      </c>
      <c r="B828" s="390" t="s">
        <v>908</v>
      </c>
      <c r="C828" s="391">
        <v>41302010</v>
      </c>
      <c r="D828" s="291" t="s">
        <v>908</v>
      </c>
      <c r="E828" s="291" t="str">
        <f t="shared" si="12"/>
        <v>Changara</v>
      </c>
    </row>
    <row r="829" spans="1:5" ht="13.45" customHeight="1" x14ac:dyDescent="0.4">
      <c r="A829" s="390" t="s">
        <v>43</v>
      </c>
      <c r="B829" s="390" t="s">
        <v>909</v>
      </c>
      <c r="C829" s="391">
        <v>41302030</v>
      </c>
      <c r="D829" s="291" t="s">
        <v>909</v>
      </c>
      <c r="E829" s="291" t="str">
        <f t="shared" si="12"/>
        <v>Changara</v>
      </c>
    </row>
    <row r="830" spans="1:5" ht="13.45" customHeight="1" x14ac:dyDescent="0.4">
      <c r="A830" s="390" t="s">
        <v>43</v>
      </c>
      <c r="B830" s="390" t="s">
        <v>910</v>
      </c>
      <c r="C830" s="391">
        <v>41304010</v>
      </c>
      <c r="D830" s="291" t="s">
        <v>910</v>
      </c>
      <c r="E830" s="291" t="str">
        <f t="shared" si="12"/>
        <v>Changara</v>
      </c>
    </row>
    <row r="831" spans="1:5" ht="13.45" customHeight="1" x14ac:dyDescent="0.4">
      <c r="A831" s="390" t="s">
        <v>43</v>
      </c>
      <c r="B831" s="390" t="s">
        <v>911</v>
      </c>
      <c r="C831" s="391">
        <v>41301040</v>
      </c>
      <c r="D831" s="291" t="s">
        <v>911</v>
      </c>
      <c r="E831" s="291" t="str">
        <f t="shared" si="12"/>
        <v>Changara</v>
      </c>
    </row>
    <row r="832" spans="1:5" ht="13.45" customHeight="1" x14ac:dyDescent="0.4">
      <c r="A832" s="390" t="s">
        <v>43</v>
      </c>
      <c r="B832" s="390" t="s">
        <v>912</v>
      </c>
      <c r="C832" s="391">
        <v>41301020</v>
      </c>
      <c r="D832" s="291" t="s">
        <v>912</v>
      </c>
      <c r="E832" s="291" t="str">
        <f t="shared" si="12"/>
        <v>Changara</v>
      </c>
    </row>
    <row r="833" spans="1:5" ht="13.45" customHeight="1" x14ac:dyDescent="0.4">
      <c r="A833" s="390" t="s">
        <v>43</v>
      </c>
      <c r="B833" s="390" t="s">
        <v>913</v>
      </c>
      <c r="C833" s="391">
        <v>41301050</v>
      </c>
      <c r="D833" s="291" t="s">
        <v>913</v>
      </c>
      <c r="E833" s="291" t="str">
        <f t="shared" si="12"/>
        <v>Changara</v>
      </c>
    </row>
    <row r="834" spans="1:5" ht="13.45" customHeight="1" x14ac:dyDescent="0.4">
      <c r="A834" s="390" t="s">
        <v>60</v>
      </c>
      <c r="B834" s="390" t="s">
        <v>914</v>
      </c>
      <c r="C834" s="391">
        <v>41304020</v>
      </c>
      <c r="D834" s="291" t="s">
        <v>914</v>
      </c>
      <c r="E834" s="291" t="str">
        <f t="shared" si="12"/>
        <v>Chifunde</v>
      </c>
    </row>
    <row r="835" spans="1:5" ht="13.45" customHeight="1" x14ac:dyDescent="0.4">
      <c r="A835" s="390" t="s">
        <v>60</v>
      </c>
      <c r="B835" s="390" t="s">
        <v>915</v>
      </c>
      <c r="C835" s="391">
        <v>41304030</v>
      </c>
      <c r="D835" s="291" t="s">
        <v>915</v>
      </c>
      <c r="E835" s="291" t="str">
        <f t="shared" ref="E835:E898" si="13">A835</f>
        <v>Chifunde</v>
      </c>
    </row>
    <row r="836" spans="1:5" ht="13.45" customHeight="1" x14ac:dyDescent="0.4">
      <c r="A836" s="390" t="s">
        <v>60</v>
      </c>
      <c r="B836" s="390" t="s">
        <v>916</v>
      </c>
      <c r="C836" s="391">
        <v>81101010</v>
      </c>
      <c r="D836" s="291" t="s">
        <v>916</v>
      </c>
      <c r="E836" s="291" t="str">
        <f t="shared" si="13"/>
        <v>Chifunde</v>
      </c>
    </row>
    <row r="837" spans="1:5" ht="13.45" customHeight="1" x14ac:dyDescent="0.4">
      <c r="A837" s="390" t="s">
        <v>60</v>
      </c>
      <c r="B837" s="390" t="s">
        <v>917</v>
      </c>
      <c r="C837" s="391">
        <v>81102020</v>
      </c>
      <c r="D837" s="291" t="s">
        <v>917</v>
      </c>
      <c r="E837" s="291" t="str">
        <f t="shared" si="13"/>
        <v>Chifunde</v>
      </c>
    </row>
    <row r="838" spans="1:5" ht="13.45" customHeight="1" x14ac:dyDescent="0.4">
      <c r="A838" s="390" t="s">
        <v>60</v>
      </c>
      <c r="B838" s="390" t="s">
        <v>60</v>
      </c>
      <c r="C838" s="391">
        <v>81102030</v>
      </c>
      <c r="D838" s="291" t="s">
        <v>60</v>
      </c>
      <c r="E838" s="291" t="str">
        <f t="shared" si="13"/>
        <v>Chifunde</v>
      </c>
    </row>
    <row r="839" spans="1:5" ht="13.45" customHeight="1" x14ac:dyDescent="0.4">
      <c r="A839" s="390" t="s">
        <v>74</v>
      </c>
      <c r="B839" s="390" t="s">
        <v>918</v>
      </c>
      <c r="C839" s="391">
        <v>81101030</v>
      </c>
      <c r="D839" s="291" t="s">
        <v>918</v>
      </c>
      <c r="E839" s="291" t="str">
        <f t="shared" si="13"/>
        <v>Chiuta</v>
      </c>
    </row>
    <row r="840" spans="1:5" ht="13.45" customHeight="1" x14ac:dyDescent="0.4">
      <c r="A840" s="390" t="s">
        <v>74</v>
      </c>
      <c r="B840" s="390" t="s">
        <v>919</v>
      </c>
      <c r="C840" s="391">
        <v>81101040</v>
      </c>
      <c r="D840" s="291" t="s">
        <v>919</v>
      </c>
      <c r="E840" s="291" t="str">
        <f t="shared" si="13"/>
        <v>Chiuta</v>
      </c>
    </row>
    <row r="841" spans="1:5" ht="13.45" customHeight="1" x14ac:dyDescent="0.4">
      <c r="A841" s="390" t="s">
        <v>74</v>
      </c>
      <c r="B841" s="390" t="s">
        <v>920</v>
      </c>
      <c r="C841" s="391">
        <v>81102010</v>
      </c>
      <c r="D841" s="291" t="s">
        <v>920</v>
      </c>
      <c r="E841" s="291" t="str">
        <f t="shared" si="13"/>
        <v>Chiuta</v>
      </c>
    </row>
    <row r="842" spans="1:5" ht="13.45" customHeight="1" x14ac:dyDescent="0.4">
      <c r="A842" s="390" t="s">
        <v>74</v>
      </c>
      <c r="B842" s="390" t="s">
        <v>921</v>
      </c>
      <c r="C842" s="391">
        <v>31602010</v>
      </c>
      <c r="D842" s="291" t="s">
        <v>921</v>
      </c>
      <c r="E842" s="291" t="str">
        <f t="shared" si="13"/>
        <v>Chiuta</v>
      </c>
    </row>
    <row r="843" spans="1:5" ht="13.45" customHeight="1" x14ac:dyDescent="0.4">
      <c r="A843" s="390" t="s">
        <v>74</v>
      </c>
      <c r="B843" s="390" t="s">
        <v>922</v>
      </c>
      <c r="C843" s="391">
        <v>31603010</v>
      </c>
      <c r="D843" s="291" t="s">
        <v>922</v>
      </c>
      <c r="E843" s="291" t="str">
        <f t="shared" si="13"/>
        <v>Chiuta</v>
      </c>
    </row>
    <row r="844" spans="1:5" ht="13.45" customHeight="1" x14ac:dyDescent="0.4">
      <c r="A844" s="390" t="s">
        <v>74</v>
      </c>
      <c r="B844" s="390" t="s">
        <v>923</v>
      </c>
      <c r="C844" s="391">
        <v>31601030</v>
      </c>
      <c r="D844" s="291" t="s">
        <v>923</v>
      </c>
      <c r="E844" s="291" t="str">
        <f t="shared" si="13"/>
        <v>Chiuta</v>
      </c>
    </row>
    <row r="845" spans="1:5" ht="13.45" customHeight="1" x14ac:dyDescent="0.4">
      <c r="A845" s="390" t="s">
        <v>74</v>
      </c>
      <c r="B845" s="390" t="s">
        <v>924</v>
      </c>
      <c r="C845" s="391">
        <v>31603020</v>
      </c>
      <c r="D845" s="291" t="s">
        <v>924</v>
      </c>
      <c r="E845" s="291" t="str">
        <f t="shared" si="13"/>
        <v>Chiuta</v>
      </c>
    </row>
    <row r="846" spans="1:5" ht="13.45" customHeight="1" x14ac:dyDescent="0.4">
      <c r="A846" s="390" t="s">
        <v>74</v>
      </c>
      <c r="B846" s="390" t="s">
        <v>925</v>
      </c>
      <c r="C846" s="391">
        <v>31602020</v>
      </c>
      <c r="D846" s="291" t="s">
        <v>925</v>
      </c>
      <c r="E846" s="291" t="str">
        <f t="shared" si="13"/>
        <v>Chiuta</v>
      </c>
    </row>
    <row r="847" spans="1:5" ht="13.45" customHeight="1" x14ac:dyDescent="0.4">
      <c r="A847" s="390" t="s">
        <v>86</v>
      </c>
      <c r="B847" s="390" t="s">
        <v>926</v>
      </c>
      <c r="C847" s="391">
        <v>31601040</v>
      </c>
      <c r="D847" s="291" t="s">
        <v>926</v>
      </c>
      <c r="E847" s="291" t="str">
        <f t="shared" si="13"/>
        <v>Dôa</v>
      </c>
    </row>
    <row r="848" spans="1:5" ht="13.45" customHeight="1" x14ac:dyDescent="0.4">
      <c r="A848" s="390" t="s">
        <v>86</v>
      </c>
      <c r="B848" s="390" t="s">
        <v>927</v>
      </c>
      <c r="C848" s="391">
        <v>31402010</v>
      </c>
      <c r="D848" s="291" t="s">
        <v>927</v>
      </c>
      <c r="E848" s="291" t="str">
        <f t="shared" si="13"/>
        <v>Dôa</v>
      </c>
    </row>
    <row r="849" spans="1:5" ht="13.45" customHeight="1" x14ac:dyDescent="0.4">
      <c r="A849" s="390" t="s">
        <v>86</v>
      </c>
      <c r="B849" s="390" t="s">
        <v>928</v>
      </c>
      <c r="C849" s="391">
        <v>31403010</v>
      </c>
      <c r="D849" s="291" t="s">
        <v>928</v>
      </c>
      <c r="E849" s="291" t="str">
        <f t="shared" si="13"/>
        <v>Dôa</v>
      </c>
    </row>
    <row r="850" spans="1:5" ht="13.45" customHeight="1" x14ac:dyDescent="0.4">
      <c r="A850" s="390" t="s">
        <v>86</v>
      </c>
      <c r="B850" s="390" t="s">
        <v>86</v>
      </c>
      <c r="C850" s="391">
        <v>31401010</v>
      </c>
      <c r="D850" s="291" t="s">
        <v>86</v>
      </c>
      <c r="E850" s="291" t="str">
        <f t="shared" si="13"/>
        <v>Dôa</v>
      </c>
    </row>
    <row r="851" spans="1:5" ht="13.45" customHeight="1" x14ac:dyDescent="0.4">
      <c r="A851" s="390" t="s">
        <v>174</v>
      </c>
      <c r="B851" s="390" t="s">
        <v>929</v>
      </c>
      <c r="C851" s="391">
        <v>31401020</v>
      </c>
      <c r="D851" s="291" t="s">
        <v>929</v>
      </c>
      <c r="E851" s="291" t="str">
        <f t="shared" si="13"/>
        <v>Macanga</v>
      </c>
    </row>
    <row r="852" spans="1:5" ht="13.45" customHeight="1" x14ac:dyDescent="0.4">
      <c r="A852" s="390" t="s">
        <v>174</v>
      </c>
      <c r="B852" s="390" t="s">
        <v>930</v>
      </c>
      <c r="C852" s="391">
        <v>60802030</v>
      </c>
      <c r="D852" s="291" t="s">
        <v>930</v>
      </c>
      <c r="E852" s="291" t="str">
        <f t="shared" si="13"/>
        <v>Macanga</v>
      </c>
    </row>
    <row r="853" spans="1:5" ht="13.45" customHeight="1" x14ac:dyDescent="0.4">
      <c r="A853" s="390" t="s">
        <v>174</v>
      </c>
      <c r="B853" s="390" t="s">
        <v>931</v>
      </c>
      <c r="C853" s="391">
        <v>60802020</v>
      </c>
      <c r="D853" s="291" t="s">
        <v>931</v>
      </c>
      <c r="E853" s="291" t="str">
        <f t="shared" si="13"/>
        <v>Macanga</v>
      </c>
    </row>
    <row r="854" spans="1:5" ht="13.45" customHeight="1" x14ac:dyDescent="0.4">
      <c r="A854" s="390" t="s">
        <v>174</v>
      </c>
      <c r="B854" s="390" t="s">
        <v>932</v>
      </c>
      <c r="C854" s="391">
        <v>60802010</v>
      </c>
      <c r="D854" s="291" t="s">
        <v>932</v>
      </c>
      <c r="E854" s="291" t="str">
        <f t="shared" si="13"/>
        <v>Macanga</v>
      </c>
    </row>
    <row r="855" spans="1:5" ht="13.45" customHeight="1" x14ac:dyDescent="0.4">
      <c r="A855" s="390" t="s">
        <v>174</v>
      </c>
      <c r="B855" s="390" t="s">
        <v>933</v>
      </c>
      <c r="C855" s="391">
        <v>60803010</v>
      </c>
      <c r="D855" s="291" t="s">
        <v>933</v>
      </c>
      <c r="E855" s="291" t="str">
        <f t="shared" si="13"/>
        <v>Macanga</v>
      </c>
    </row>
    <row r="856" spans="1:5" ht="13.45" customHeight="1" x14ac:dyDescent="0.4">
      <c r="A856" s="390" t="s">
        <v>174</v>
      </c>
      <c r="B856" s="390" t="s">
        <v>934</v>
      </c>
      <c r="C856" s="391">
        <v>60801010</v>
      </c>
      <c r="D856" s="291" t="s">
        <v>934</v>
      </c>
      <c r="E856" s="291" t="str">
        <f t="shared" si="13"/>
        <v>Macanga</v>
      </c>
    </row>
    <row r="857" spans="1:5" ht="13.45" customHeight="1" x14ac:dyDescent="0.4">
      <c r="A857" s="390" t="s">
        <v>174</v>
      </c>
      <c r="B857" s="390" t="s">
        <v>935</v>
      </c>
      <c r="C857" s="391">
        <v>60803030</v>
      </c>
      <c r="D857" s="291" t="s">
        <v>935</v>
      </c>
      <c r="E857" s="291" t="str">
        <f t="shared" si="13"/>
        <v>Macanga</v>
      </c>
    </row>
    <row r="858" spans="1:5" ht="13.45" customHeight="1" x14ac:dyDescent="0.4">
      <c r="A858" s="390" t="s">
        <v>185</v>
      </c>
      <c r="B858" s="390" t="s">
        <v>936</v>
      </c>
      <c r="C858" s="391">
        <v>60803040</v>
      </c>
      <c r="D858" s="291" t="s">
        <v>936</v>
      </c>
      <c r="E858" s="291" t="str">
        <f t="shared" si="13"/>
        <v>Mágoè</v>
      </c>
    </row>
    <row r="859" spans="1:5" ht="13.45" customHeight="1" x14ac:dyDescent="0.4">
      <c r="A859" s="390" t="s">
        <v>185</v>
      </c>
      <c r="B859" s="390" t="s">
        <v>937</v>
      </c>
      <c r="C859" s="391">
        <v>71202010</v>
      </c>
      <c r="D859" s="291" t="s">
        <v>937</v>
      </c>
      <c r="E859" s="291" t="str">
        <f t="shared" si="13"/>
        <v>Mágoè</v>
      </c>
    </row>
    <row r="860" spans="1:5" ht="13.45" customHeight="1" x14ac:dyDescent="0.4">
      <c r="A860" s="390" t="s">
        <v>185</v>
      </c>
      <c r="B860" s="390" t="s">
        <v>938</v>
      </c>
      <c r="C860" s="391">
        <v>71201010</v>
      </c>
      <c r="D860" s="291" t="s">
        <v>938</v>
      </c>
      <c r="E860" s="291" t="str">
        <f t="shared" si="13"/>
        <v>Mágoè</v>
      </c>
    </row>
    <row r="861" spans="1:5" ht="13.45" customHeight="1" x14ac:dyDescent="0.4">
      <c r="A861" s="390" t="s">
        <v>185</v>
      </c>
      <c r="B861" s="390" t="s">
        <v>939</v>
      </c>
      <c r="C861" s="391">
        <v>31502010</v>
      </c>
      <c r="D861" s="291" t="s">
        <v>939</v>
      </c>
      <c r="E861" s="291" t="str">
        <f t="shared" si="13"/>
        <v>Mágoè</v>
      </c>
    </row>
    <row r="862" spans="1:5" ht="13.45" customHeight="1" x14ac:dyDescent="0.4">
      <c r="A862" s="390" t="s">
        <v>185</v>
      </c>
      <c r="B862" s="390" t="s">
        <v>940</v>
      </c>
      <c r="C862" s="391">
        <v>31503010</v>
      </c>
      <c r="D862" s="291" t="s">
        <v>940</v>
      </c>
      <c r="E862" s="291" t="str">
        <f t="shared" si="13"/>
        <v>Mágoè</v>
      </c>
    </row>
    <row r="863" spans="1:5" ht="13.45" customHeight="1" x14ac:dyDescent="0.4">
      <c r="A863" s="390" t="s">
        <v>185</v>
      </c>
      <c r="B863" s="390" t="s">
        <v>941</v>
      </c>
      <c r="C863" s="391">
        <v>31501010</v>
      </c>
      <c r="D863" s="291" t="s">
        <v>941</v>
      </c>
      <c r="E863" s="291" t="str">
        <f t="shared" si="13"/>
        <v>Mágoè</v>
      </c>
    </row>
    <row r="864" spans="1:5" ht="13.45" customHeight="1" x14ac:dyDescent="0.4">
      <c r="A864" s="390" t="s">
        <v>185</v>
      </c>
      <c r="B864" s="390" t="s">
        <v>942</v>
      </c>
      <c r="C864" s="391">
        <v>31501020</v>
      </c>
      <c r="D864" s="291" t="s">
        <v>942</v>
      </c>
      <c r="E864" s="291" t="str">
        <f t="shared" si="13"/>
        <v>Mágoè</v>
      </c>
    </row>
    <row r="865" spans="1:5" ht="13.45" customHeight="1" x14ac:dyDescent="0.4">
      <c r="A865" s="390" t="s">
        <v>185</v>
      </c>
      <c r="B865" s="390" t="s">
        <v>943</v>
      </c>
      <c r="C865" s="391">
        <v>21108030</v>
      </c>
      <c r="D865" s="291" t="s">
        <v>943</v>
      </c>
      <c r="E865" s="291" t="str">
        <f t="shared" si="13"/>
        <v>Mágoè</v>
      </c>
    </row>
    <row r="866" spans="1:5" ht="13.45" customHeight="1" x14ac:dyDescent="0.4">
      <c r="A866" s="390" t="s">
        <v>200</v>
      </c>
      <c r="B866" s="390" t="s">
        <v>200</v>
      </c>
      <c r="C866" s="391">
        <v>21103010</v>
      </c>
      <c r="D866" s="291" t="s">
        <v>200</v>
      </c>
      <c r="E866" s="291" t="str">
        <f t="shared" si="13"/>
        <v>Marara</v>
      </c>
    </row>
    <row r="867" spans="1:5" ht="13.45" customHeight="1" x14ac:dyDescent="0.4">
      <c r="A867" s="390" t="s">
        <v>200</v>
      </c>
      <c r="B867" s="390" t="s">
        <v>944</v>
      </c>
      <c r="C867" s="391">
        <v>21105020</v>
      </c>
      <c r="D867" s="291" t="s">
        <v>944</v>
      </c>
      <c r="E867" s="291" t="str">
        <f t="shared" si="13"/>
        <v>Marara</v>
      </c>
    </row>
    <row r="868" spans="1:5" ht="13.45" customHeight="1" x14ac:dyDescent="0.4">
      <c r="A868" s="390" t="s">
        <v>200</v>
      </c>
      <c r="B868" s="390" t="s">
        <v>945</v>
      </c>
      <c r="C868" s="391">
        <v>21103020</v>
      </c>
      <c r="D868" s="291" t="s">
        <v>945</v>
      </c>
      <c r="E868" s="291" t="str">
        <f t="shared" si="13"/>
        <v>Marara</v>
      </c>
    </row>
    <row r="869" spans="1:5" ht="13.45" customHeight="1" x14ac:dyDescent="0.4">
      <c r="A869" s="390" t="s">
        <v>200</v>
      </c>
      <c r="B869" s="390" t="s">
        <v>946</v>
      </c>
      <c r="C869" s="391">
        <v>21101030</v>
      </c>
      <c r="D869" s="291" t="s">
        <v>946</v>
      </c>
      <c r="E869" s="291" t="str">
        <f t="shared" si="13"/>
        <v>Marara</v>
      </c>
    </row>
    <row r="870" spans="1:5" ht="13.45" customHeight="1" x14ac:dyDescent="0.4">
      <c r="A870" s="390" t="s">
        <v>200</v>
      </c>
      <c r="B870" s="390" t="s">
        <v>947</v>
      </c>
      <c r="C870" s="391">
        <v>21101040</v>
      </c>
      <c r="D870" s="291" t="s">
        <v>947</v>
      </c>
      <c r="E870" s="291" t="str">
        <f t="shared" si="13"/>
        <v>Marara</v>
      </c>
    </row>
    <row r="871" spans="1:5" ht="13.45" customHeight="1" x14ac:dyDescent="0.4">
      <c r="A871" s="390" t="s">
        <v>203</v>
      </c>
      <c r="B871" s="390" t="s">
        <v>948</v>
      </c>
      <c r="C871" s="391">
        <v>21101050</v>
      </c>
      <c r="D871" s="291" t="s">
        <v>948</v>
      </c>
      <c r="E871" s="291" t="str">
        <f t="shared" si="13"/>
        <v>Marávia</v>
      </c>
    </row>
    <row r="872" spans="1:5" ht="13.45" customHeight="1" x14ac:dyDescent="0.4">
      <c r="A872" s="390" t="s">
        <v>203</v>
      </c>
      <c r="B872" s="390" t="s">
        <v>949</v>
      </c>
      <c r="C872" s="391">
        <v>21101010</v>
      </c>
      <c r="D872" s="291" t="s">
        <v>949</v>
      </c>
      <c r="E872" s="291" t="str">
        <f t="shared" si="13"/>
        <v>Marávia</v>
      </c>
    </row>
    <row r="873" spans="1:5" ht="13.45" customHeight="1" x14ac:dyDescent="0.4">
      <c r="A873" s="390" t="s">
        <v>203</v>
      </c>
      <c r="B873" s="390" t="s">
        <v>950</v>
      </c>
      <c r="C873" s="391">
        <v>21107020</v>
      </c>
      <c r="D873" s="291" t="s">
        <v>950</v>
      </c>
      <c r="E873" s="291" t="str">
        <f t="shared" si="13"/>
        <v>Marávia</v>
      </c>
    </row>
    <row r="874" spans="1:5" ht="13.45" customHeight="1" x14ac:dyDescent="0.4">
      <c r="A874" s="390" t="s">
        <v>203</v>
      </c>
      <c r="B874" s="390" t="s">
        <v>951</v>
      </c>
      <c r="C874" s="391">
        <v>21105030</v>
      </c>
      <c r="D874" s="291" t="s">
        <v>951</v>
      </c>
      <c r="E874" s="291" t="str">
        <f t="shared" si="13"/>
        <v>Marávia</v>
      </c>
    </row>
    <row r="875" spans="1:5" ht="13.45" customHeight="1" x14ac:dyDescent="0.4">
      <c r="A875" s="390" t="s">
        <v>203</v>
      </c>
      <c r="B875" s="390" t="s">
        <v>952</v>
      </c>
      <c r="C875" s="391">
        <v>21104010</v>
      </c>
      <c r="D875" s="291" t="s">
        <v>952</v>
      </c>
      <c r="E875" s="291" t="str">
        <f t="shared" si="13"/>
        <v>Marávia</v>
      </c>
    </row>
    <row r="876" spans="1:5" ht="13.45" customHeight="1" x14ac:dyDescent="0.4">
      <c r="A876" s="390" t="s">
        <v>203</v>
      </c>
      <c r="B876" s="390" t="s">
        <v>953</v>
      </c>
      <c r="C876" s="391">
        <v>21105010</v>
      </c>
      <c r="D876" s="291" t="s">
        <v>953</v>
      </c>
      <c r="E876" s="291" t="str">
        <f t="shared" si="13"/>
        <v>Marávia</v>
      </c>
    </row>
    <row r="877" spans="1:5" ht="13.45" customHeight="1" x14ac:dyDescent="0.4">
      <c r="A877" s="390" t="s">
        <v>203</v>
      </c>
      <c r="B877" s="390" t="s">
        <v>954</v>
      </c>
      <c r="C877" s="391">
        <v>21105040</v>
      </c>
      <c r="D877" s="291" t="s">
        <v>954</v>
      </c>
      <c r="E877" s="291" t="str">
        <f t="shared" si="13"/>
        <v>Marávia</v>
      </c>
    </row>
    <row r="878" spans="1:5" ht="13.45" customHeight="1" x14ac:dyDescent="0.4">
      <c r="A878" s="390" t="s">
        <v>203</v>
      </c>
      <c r="B878" s="390" t="s">
        <v>955</v>
      </c>
      <c r="C878" s="391">
        <v>11301010</v>
      </c>
      <c r="D878" s="291" t="s">
        <v>955</v>
      </c>
      <c r="E878" s="291" t="str">
        <f t="shared" si="13"/>
        <v>Marávia</v>
      </c>
    </row>
    <row r="879" spans="1:5" ht="13.45" customHeight="1" x14ac:dyDescent="0.4">
      <c r="A879" s="390" t="s">
        <v>203</v>
      </c>
      <c r="B879" s="390" t="s">
        <v>956</v>
      </c>
      <c r="C879" s="391">
        <v>11302030</v>
      </c>
      <c r="D879" s="291" t="s">
        <v>956</v>
      </c>
      <c r="E879" s="291" t="str">
        <f t="shared" si="13"/>
        <v>Marávia</v>
      </c>
    </row>
    <row r="880" spans="1:5" ht="13.45" customHeight="1" x14ac:dyDescent="0.4">
      <c r="A880" s="390" t="s">
        <v>203</v>
      </c>
      <c r="B880" s="390" t="s">
        <v>957</v>
      </c>
      <c r="C880" s="391">
        <v>11302020</v>
      </c>
      <c r="D880" s="291" t="s">
        <v>957</v>
      </c>
      <c r="E880" s="291" t="str">
        <f t="shared" si="13"/>
        <v>Marávia</v>
      </c>
    </row>
    <row r="881" spans="1:5" ht="13.45" customHeight="1" x14ac:dyDescent="0.4">
      <c r="A881" s="390" t="s">
        <v>203</v>
      </c>
      <c r="B881" s="390" t="s">
        <v>958</v>
      </c>
      <c r="C881" s="391">
        <v>11302010</v>
      </c>
      <c r="D881" s="291" t="s">
        <v>958</v>
      </c>
      <c r="E881" s="291" t="str">
        <f t="shared" si="13"/>
        <v>Marávia</v>
      </c>
    </row>
    <row r="882" spans="1:5" ht="13.45" customHeight="1" x14ac:dyDescent="0.4">
      <c r="A882" s="390" t="s">
        <v>203</v>
      </c>
      <c r="B882" s="390" t="s">
        <v>959</v>
      </c>
      <c r="C882" s="391">
        <v>11301020</v>
      </c>
      <c r="D882" s="291" t="s">
        <v>959</v>
      </c>
      <c r="E882" s="291" t="str">
        <f t="shared" si="13"/>
        <v>Marávia</v>
      </c>
    </row>
    <row r="883" spans="1:5" ht="13.45" customHeight="1" x14ac:dyDescent="0.4">
      <c r="A883" s="390" t="s">
        <v>203</v>
      </c>
      <c r="B883" s="390" t="s">
        <v>960</v>
      </c>
      <c r="C883" s="391">
        <v>11301030</v>
      </c>
      <c r="D883" s="291" t="s">
        <v>960</v>
      </c>
      <c r="E883" s="291" t="str">
        <f t="shared" si="13"/>
        <v>Marávia</v>
      </c>
    </row>
    <row r="884" spans="1:5" ht="13.45" customHeight="1" x14ac:dyDescent="0.4">
      <c r="A884" s="390" t="s">
        <v>203</v>
      </c>
      <c r="B884" s="390" t="s">
        <v>961</v>
      </c>
      <c r="C884" s="391">
        <v>42202010</v>
      </c>
      <c r="D884" s="291" t="s">
        <v>961</v>
      </c>
      <c r="E884" s="291" t="str">
        <f t="shared" si="13"/>
        <v>Marávia</v>
      </c>
    </row>
    <row r="885" spans="1:5" ht="13.45" customHeight="1" x14ac:dyDescent="0.4">
      <c r="A885" s="390" t="s">
        <v>247</v>
      </c>
      <c r="B885" s="390" t="s">
        <v>247</v>
      </c>
      <c r="C885" s="391">
        <v>42201020</v>
      </c>
      <c r="D885" s="291" t="s">
        <v>247</v>
      </c>
      <c r="E885" s="291" t="str">
        <f t="shared" si="13"/>
        <v>Moatize</v>
      </c>
    </row>
    <row r="886" spans="1:5" ht="13.45" customHeight="1" x14ac:dyDescent="0.4">
      <c r="A886" s="390" t="s">
        <v>247</v>
      </c>
      <c r="B886" s="390" t="s">
        <v>962</v>
      </c>
      <c r="C886" s="391">
        <v>42201030</v>
      </c>
      <c r="D886" s="291" t="s">
        <v>962</v>
      </c>
      <c r="E886" s="291" t="str">
        <f t="shared" si="13"/>
        <v>Moatize</v>
      </c>
    </row>
    <row r="887" spans="1:5" ht="13.45" customHeight="1" x14ac:dyDescent="0.4">
      <c r="A887" s="390" t="s">
        <v>247</v>
      </c>
      <c r="B887" s="390" t="s">
        <v>963</v>
      </c>
      <c r="C887" s="391">
        <v>42201010</v>
      </c>
      <c r="D887" s="291" t="s">
        <v>963</v>
      </c>
      <c r="E887" s="291" t="str">
        <f t="shared" si="13"/>
        <v>Moatize</v>
      </c>
    </row>
    <row r="888" spans="1:5" ht="13.45" customHeight="1" x14ac:dyDescent="0.4">
      <c r="A888" s="390" t="s">
        <v>247</v>
      </c>
      <c r="B888" s="390" t="s">
        <v>964</v>
      </c>
      <c r="C888" s="391">
        <v>42201040</v>
      </c>
      <c r="D888" s="291" t="s">
        <v>964</v>
      </c>
      <c r="E888" s="291" t="str">
        <f t="shared" si="13"/>
        <v>Moatize</v>
      </c>
    </row>
    <row r="889" spans="1:5" ht="13.45" customHeight="1" x14ac:dyDescent="0.4">
      <c r="A889" s="390" t="s">
        <v>247</v>
      </c>
      <c r="B889" s="390" t="s">
        <v>965</v>
      </c>
      <c r="C889" s="391">
        <v>42201050</v>
      </c>
      <c r="D889" s="291" t="s">
        <v>965</v>
      </c>
      <c r="E889" s="291" t="str">
        <f t="shared" si="13"/>
        <v>Moatize</v>
      </c>
    </row>
    <row r="890" spans="1:5" ht="13.45" customHeight="1" x14ac:dyDescent="0.4">
      <c r="A890" s="390" t="s">
        <v>247</v>
      </c>
      <c r="B890" s="390" t="s">
        <v>966</v>
      </c>
      <c r="C890" s="391">
        <v>51104020</v>
      </c>
      <c r="D890" s="291" t="s">
        <v>966</v>
      </c>
      <c r="E890" s="291" t="str">
        <f t="shared" si="13"/>
        <v>Moatize</v>
      </c>
    </row>
    <row r="891" spans="1:5" ht="13.45" customHeight="1" x14ac:dyDescent="0.4">
      <c r="A891" s="390" t="s">
        <v>247</v>
      </c>
      <c r="B891" s="390" t="s">
        <v>967</v>
      </c>
      <c r="C891" s="391">
        <v>51102010</v>
      </c>
      <c r="D891" s="291" t="s">
        <v>967</v>
      </c>
      <c r="E891" s="291" t="str">
        <f t="shared" si="13"/>
        <v>Moatize</v>
      </c>
    </row>
    <row r="892" spans="1:5" ht="13.45" customHeight="1" x14ac:dyDescent="0.4">
      <c r="A892" s="390" t="s">
        <v>247</v>
      </c>
      <c r="B892" s="390" t="s">
        <v>968</v>
      </c>
      <c r="C892" s="391">
        <v>51104010</v>
      </c>
      <c r="D892" s="291" t="s">
        <v>968</v>
      </c>
      <c r="E892" s="291" t="str">
        <f t="shared" si="13"/>
        <v>Moatize</v>
      </c>
    </row>
    <row r="893" spans="1:5" ht="13.45" customHeight="1" x14ac:dyDescent="0.4">
      <c r="A893" s="390" t="s">
        <v>247</v>
      </c>
      <c r="B893" s="390" t="s">
        <v>969</v>
      </c>
      <c r="C893" s="391">
        <v>51104030</v>
      </c>
      <c r="D893" s="291" t="s">
        <v>969</v>
      </c>
      <c r="E893" s="291" t="str">
        <f t="shared" si="13"/>
        <v>Moatize</v>
      </c>
    </row>
    <row r="894" spans="1:5" ht="13.45" customHeight="1" x14ac:dyDescent="0.4">
      <c r="A894" s="390" t="s">
        <v>275</v>
      </c>
      <c r="B894" s="390" t="s">
        <v>970</v>
      </c>
      <c r="C894" s="391">
        <v>51101020</v>
      </c>
      <c r="D894" s="291" t="s">
        <v>970</v>
      </c>
      <c r="E894" s="291" t="str">
        <f t="shared" si="13"/>
        <v>Mutarara</v>
      </c>
    </row>
    <row r="895" spans="1:5" ht="13.45" customHeight="1" x14ac:dyDescent="0.4">
      <c r="A895" s="390" t="s">
        <v>275</v>
      </c>
      <c r="B895" s="390" t="s">
        <v>971</v>
      </c>
      <c r="C895" s="391">
        <v>51101030</v>
      </c>
      <c r="D895" s="291" t="s">
        <v>971</v>
      </c>
      <c r="E895" s="291" t="str">
        <f t="shared" si="13"/>
        <v>Mutarara</v>
      </c>
    </row>
    <row r="896" spans="1:5" ht="13.45" customHeight="1" x14ac:dyDescent="0.4">
      <c r="A896" s="390" t="s">
        <v>275</v>
      </c>
      <c r="B896" s="390" t="s">
        <v>972</v>
      </c>
      <c r="C896" s="391">
        <v>51102020</v>
      </c>
      <c r="D896" s="291" t="s">
        <v>972</v>
      </c>
      <c r="E896" s="291" t="str">
        <f t="shared" si="13"/>
        <v>Mutarara</v>
      </c>
    </row>
    <row r="897" spans="1:5" ht="13.45" customHeight="1" x14ac:dyDescent="0.4">
      <c r="A897" s="390" t="s">
        <v>275</v>
      </c>
      <c r="B897" s="390" t="s">
        <v>973</v>
      </c>
      <c r="C897" s="391">
        <v>31802010</v>
      </c>
      <c r="D897" s="291" t="s">
        <v>973</v>
      </c>
      <c r="E897" s="291" t="str">
        <f t="shared" si="13"/>
        <v>Mutarara</v>
      </c>
    </row>
    <row r="898" spans="1:5" ht="13.45" customHeight="1" x14ac:dyDescent="0.4">
      <c r="A898" s="390" t="s">
        <v>275</v>
      </c>
      <c r="B898" s="390" t="s">
        <v>974</v>
      </c>
      <c r="C898" s="391">
        <v>31801020</v>
      </c>
      <c r="D898" s="291" t="s">
        <v>974</v>
      </c>
      <c r="E898" s="291" t="str">
        <f t="shared" si="13"/>
        <v>Mutarara</v>
      </c>
    </row>
    <row r="899" spans="1:5" ht="13.45" customHeight="1" x14ac:dyDescent="0.4">
      <c r="A899" s="390" t="s">
        <v>275</v>
      </c>
      <c r="B899" s="390" t="s">
        <v>975</v>
      </c>
      <c r="C899" s="391">
        <v>31801040</v>
      </c>
      <c r="D899" s="291" t="s">
        <v>975</v>
      </c>
      <c r="E899" s="291" t="str">
        <f t="shared" ref="E899:E962" si="14">A899</f>
        <v>Mutarara</v>
      </c>
    </row>
    <row r="900" spans="1:5" ht="13.45" customHeight="1" x14ac:dyDescent="0.4">
      <c r="A900" s="390" t="s">
        <v>275</v>
      </c>
      <c r="B900" s="390" t="s">
        <v>976</v>
      </c>
      <c r="C900" s="391">
        <v>31902010</v>
      </c>
      <c r="D900" s="291" t="s">
        <v>976</v>
      </c>
      <c r="E900" s="291" t="str">
        <f t="shared" si="14"/>
        <v>Mutarara</v>
      </c>
    </row>
    <row r="901" spans="1:5" ht="13.45" customHeight="1" x14ac:dyDescent="0.4">
      <c r="A901" s="390" t="s">
        <v>285</v>
      </c>
      <c r="B901" s="390" t="s">
        <v>285</v>
      </c>
      <c r="C901" s="391">
        <v>31903020</v>
      </c>
      <c r="D901" s="291" t="s">
        <v>285</v>
      </c>
      <c r="E901" s="291" t="str">
        <f t="shared" si="14"/>
        <v>Tete</v>
      </c>
    </row>
    <row r="902" spans="1:5" ht="13.45" customHeight="1" x14ac:dyDescent="0.4">
      <c r="A902" s="390" t="s">
        <v>287</v>
      </c>
      <c r="B902" s="390" t="s">
        <v>977</v>
      </c>
      <c r="C902" s="391">
        <v>31901010</v>
      </c>
      <c r="D902" s="291" t="s">
        <v>977</v>
      </c>
      <c r="E902" s="291" t="str">
        <f t="shared" si="14"/>
        <v>Tsangano</v>
      </c>
    </row>
    <row r="903" spans="1:5" ht="13.45" customHeight="1" x14ac:dyDescent="0.4">
      <c r="A903" s="390" t="s">
        <v>287</v>
      </c>
      <c r="B903" s="390" t="s">
        <v>978</v>
      </c>
      <c r="C903" s="391">
        <v>31901020</v>
      </c>
      <c r="D903" s="291" t="s">
        <v>978</v>
      </c>
      <c r="E903" s="291" t="str">
        <f t="shared" si="14"/>
        <v>Tsangano</v>
      </c>
    </row>
    <row r="904" spans="1:5" ht="13.45" customHeight="1" x14ac:dyDescent="0.4">
      <c r="A904" s="390" t="s">
        <v>287</v>
      </c>
      <c r="B904" s="390" t="s">
        <v>979</v>
      </c>
      <c r="C904" s="391">
        <v>10080201</v>
      </c>
      <c r="D904" s="291" t="s">
        <v>979</v>
      </c>
      <c r="E904" s="291" t="str">
        <f t="shared" si="14"/>
        <v>Tsangano</v>
      </c>
    </row>
    <row r="905" spans="1:5" ht="13.45" customHeight="1" x14ac:dyDescent="0.4">
      <c r="A905" s="390" t="s">
        <v>287</v>
      </c>
      <c r="B905" s="390" t="s">
        <v>287</v>
      </c>
      <c r="C905" s="391">
        <v>10080107</v>
      </c>
      <c r="D905" s="291" t="s">
        <v>287</v>
      </c>
      <c r="E905" s="291" t="str">
        <f t="shared" si="14"/>
        <v>Tsangano</v>
      </c>
    </row>
    <row r="906" spans="1:5" ht="13.45" customHeight="1" x14ac:dyDescent="0.4">
      <c r="A906" s="390" t="s">
        <v>287</v>
      </c>
      <c r="B906" s="390" t="s">
        <v>980</v>
      </c>
      <c r="C906" s="391">
        <v>10080202</v>
      </c>
      <c r="D906" s="291" t="s">
        <v>980</v>
      </c>
      <c r="E906" s="291" t="str">
        <f t="shared" si="14"/>
        <v>Tsangano</v>
      </c>
    </row>
    <row r="907" spans="1:5" ht="13.45" customHeight="1" x14ac:dyDescent="0.4">
      <c r="A907" s="390" t="s">
        <v>287</v>
      </c>
      <c r="B907" s="390" t="s">
        <v>981</v>
      </c>
      <c r="C907" s="391">
        <v>10080104</v>
      </c>
      <c r="D907" s="291" t="s">
        <v>981</v>
      </c>
      <c r="E907" s="291" t="str">
        <f t="shared" si="14"/>
        <v>Tsangano</v>
      </c>
    </row>
    <row r="908" spans="1:5" ht="13.45" customHeight="1" x14ac:dyDescent="0.4">
      <c r="A908" s="390" t="s">
        <v>289</v>
      </c>
      <c r="B908" s="390" t="s">
        <v>982</v>
      </c>
      <c r="C908" s="391">
        <v>10080105</v>
      </c>
      <c r="D908" s="291" t="s">
        <v>982</v>
      </c>
      <c r="E908" s="291" t="str">
        <f t="shared" si="14"/>
        <v>Zumbo</v>
      </c>
    </row>
    <row r="909" spans="1:5" ht="13.45" customHeight="1" x14ac:dyDescent="0.4">
      <c r="A909" s="390" t="s">
        <v>289</v>
      </c>
      <c r="B909" s="390" t="s">
        <v>983</v>
      </c>
      <c r="C909" s="391">
        <v>10080203</v>
      </c>
      <c r="D909" s="291" t="s">
        <v>983</v>
      </c>
      <c r="E909" s="291" t="str">
        <f t="shared" si="14"/>
        <v>Zumbo</v>
      </c>
    </row>
    <row r="910" spans="1:5" ht="13.45" customHeight="1" x14ac:dyDescent="0.4">
      <c r="A910" s="390" t="s">
        <v>289</v>
      </c>
      <c r="B910" s="390" t="s">
        <v>984</v>
      </c>
      <c r="C910" s="391">
        <v>10080106</v>
      </c>
      <c r="D910" s="291" t="s">
        <v>984</v>
      </c>
      <c r="E910" s="291" t="str">
        <f t="shared" si="14"/>
        <v>Zumbo</v>
      </c>
    </row>
    <row r="911" spans="1:5" ht="13.45" customHeight="1" x14ac:dyDescent="0.4">
      <c r="A911" s="390" t="s">
        <v>289</v>
      </c>
      <c r="B911" s="390" t="s">
        <v>985</v>
      </c>
      <c r="C911" s="391">
        <v>10080204</v>
      </c>
      <c r="D911" s="291" t="s">
        <v>985</v>
      </c>
      <c r="E911" s="291" t="str">
        <f t="shared" si="14"/>
        <v>Zumbo</v>
      </c>
    </row>
    <row r="912" spans="1:5" ht="13.45" customHeight="1" x14ac:dyDescent="0.4">
      <c r="A912" s="390" t="s">
        <v>289</v>
      </c>
      <c r="B912" s="390" t="s">
        <v>986</v>
      </c>
      <c r="C912" s="391">
        <v>10080101</v>
      </c>
      <c r="D912" s="291" t="s">
        <v>986</v>
      </c>
      <c r="E912" s="291" t="str">
        <f t="shared" si="14"/>
        <v>Zumbo</v>
      </c>
    </row>
    <row r="913" spans="1:5" ht="13.45" customHeight="1" x14ac:dyDescent="0.4">
      <c r="A913" s="390" t="s">
        <v>289</v>
      </c>
      <c r="B913" s="390" t="s">
        <v>987</v>
      </c>
      <c r="C913" s="391">
        <v>41402020</v>
      </c>
      <c r="D913" s="291" t="s">
        <v>987</v>
      </c>
      <c r="E913" s="291" t="str">
        <f t="shared" si="14"/>
        <v>Zumbo</v>
      </c>
    </row>
    <row r="914" spans="1:5" ht="13.45" customHeight="1" x14ac:dyDescent="0.4">
      <c r="A914" s="390" t="s">
        <v>289</v>
      </c>
      <c r="B914" s="390" t="s">
        <v>289</v>
      </c>
      <c r="C914" s="391">
        <v>41402010</v>
      </c>
      <c r="D914" s="291" t="s">
        <v>289</v>
      </c>
      <c r="E914" s="291" t="str">
        <f t="shared" si="14"/>
        <v>Zumbo</v>
      </c>
    </row>
    <row r="915" spans="1:5" ht="13.45" customHeight="1" x14ac:dyDescent="0.4">
      <c r="A915" s="390" t="s">
        <v>289</v>
      </c>
      <c r="B915" s="390" t="s">
        <v>988</v>
      </c>
      <c r="C915" s="391">
        <v>41401030</v>
      </c>
      <c r="D915" s="291" t="s">
        <v>988</v>
      </c>
      <c r="E915" s="291" t="str">
        <f t="shared" si="14"/>
        <v>Zumbo</v>
      </c>
    </row>
    <row r="916" spans="1:5" ht="13.45" customHeight="1" x14ac:dyDescent="0.4">
      <c r="A916" s="390" t="s">
        <v>289</v>
      </c>
      <c r="B916" s="390" t="s">
        <v>989</v>
      </c>
      <c r="C916" s="391">
        <v>41402030</v>
      </c>
      <c r="D916" s="291" t="s">
        <v>989</v>
      </c>
      <c r="E916" s="291" t="str">
        <f t="shared" si="14"/>
        <v>Zumbo</v>
      </c>
    </row>
    <row r="917" spans="1:5" ht="13.45" customHeight="1" x14ac:dyDescent="0.4">
      <c r="A917" s="390" t="s">
        <v>3</v>
      </c>
      <c r="B917" s="390" t="s">
        <v>990</v>
      </c>
      <c r="C917" s="391">
        <v>41402040</v>
      </c>
      <c r="D917" s="291" t="s">
        <v>990</v>
      </c>
      <c r="E917" s="291" t="str">
        <f t="shared" si="14"/>
        <v>Alto Molócuè</v>
      </c>
    </row>
    <row r="918" spans="1:5" ht="13.45" customHeight="1" x14ac:dyDescent="0.4">
      <c r="A918" s="390" t="s">
        <v>3</v>
      </c>
      <c r="B918" s="390" t="s">
        <v>991</v>
      </c>
      <c r="C918" s="391">
        <v>41401040</v>
      </c>
      <c r="D918" s="291" t="s">
        <v>991</v>
      </c>
      <c r="E918" s="291" t="str">
        <f t="shared" si="14"/>
        <v>Alto Molócuè</v>
      </c>
    </row>
    <row r="919" spans="1:5" ht="13.45" customHeight="1" x14ac:dyDescent="0.4">
      <c r="A919" s="390" t="s">
        <v>3</v>
      </c>
      <c r="B919" s="390" t="s">
        <v>992</v>
      </c>
      <c r="C919" s="391">
        <v>41401050</v>
      </c>
      <c r="D919" s="291" t="s">
        <v>992</v>
      </c>
      <c r="E919" s="291" t="str">
        <f t="shared" si="14"/>
        <v>Alto Molócuè</v>
      </c>
    </row>
    <row r="920" spans="1:5" ht="13.45" customHeight="1" x14ac:dyDescent="0.4">
      <c r="A920" s="390" t="s">
        <v>3</v>
      </c>
      <c r="B920" s="390" t="s">
        <v>993</v>
      </c>
      <c r="C920" s="391">
        <v>41401020</v>
      </c>
      <c r="D920" s="291" t="s">
        <v>993</v>
      </c>
      <c r="E920" s="291" t="str">
        <f t="shared" si="14"/>
        <v>Alto Molócuè</v>
      </c>
    </row>
    <row r="921" spans="1:5" ht="13.45" customHeight="1" x14ac:dyDescent="0.4">
      <c r="A921" s="390" t="s">
        <v>3</v>
      </c>
      <c r="B921" s="390" t="s">
        <v>994</v>
      </c>
      <c r="C921" s="391">
        <v>41401060</v>
      </c>
      <c r="D921" s="291" t="s">
        <v>994</v>
      </c>
      <c r="E921" s="291" t="str">
        <f t="shared" si="14"/>
        <v>Alto Molócuè</v>
      </c>
    </row>
    <row r="922" spans="1:5" ht="13.45" customHeight="1" x14ac:dyDescent="0.4">
      <c r="A922" s="390" t="s">
        <v>3</v>
      </c>
      <c r="B922" s="390" t="s">
        <v>995</v>
      </c>
      <c r="C922" s="391">
        <v>41501030</v>
      </c>
      <c r="D922" s="291" t="s">
        <v>995</v>
      </c>
      <c r="E922" s="291" t="str">
        <f t="shared" si="14"/>
        <v>Alto Molócuè</v>
      </c>
    </row>
    <row r="923" spans="1:5" ht="13.45" customHeight="1" x14ac:dyDescent="0.4">
      <c r="A923" s="390" t="s">
        <v>3</v>
      </c>
      <c r="B923" s="390" t="s">
        <v>996</v>
      </c>
      <c r="C923" s="391">
        <v>41501040</v>
      </c>
      <c r="D923" s="291" t="s">
        <v>996</v>
      </c>
      <c r="E923" s="291" t="str">
        <f t="shared" si="14"/>
        <v>Alto Molócuè</v>
      </c>
    </row>
    <row r="924" spans="1:5" ht="13.45" customHeight="1" x14ac:dyDescent="0.4">
      <c r="A924" s="390" t="s">
        <v>3</v>
      </c>
      <c r="B924" s="390" t="s">
        <v>997</v>
      </c>
      <c r="C924" s="391">
        <v>41501050</v>
      </c>
      <c r="D924" s="291" t="s">
        <v>997</v>
      </c>
      <c r="E924" s="291" t="str">
        <f t="shared" si="14"/>
        <v>Alto Molócuè</v>
      </c>
    </row>
    <row r="925" spans="1:5" ht="13.45" customHeight="1" x14ac:dyDescent="0.4">
      <c r="A925" s="390" t="s">
        <v>3</v>
      </c>
      <c r="B925" s="390" t="s">
        <v>998</v>
      </c>
      <c r="C925" s="391">
        <v>41501060</v>
      </c>
      <c r="D925" s="291" t="s">
        <v>998</v>
      </c>
      <c r="E925" s="291" t="str">
        <f t="shared" si="14"/>
        <v>Alto Molócuè</v>
      </c>
    </row>
    <row r="926" spans="1:5" ht="13.45" customHeight="1" x14ac:dyDescent="0.4">
      <c r="A926" s="390" t="s">
        <v>3</v>
      </c>
      <c r="B926" s="390" t="s">
        <v>999</v>
      </c>
      <c r="C926" s="391">
        <v>41502020</v>
      </c>
      <c r="D926" s="291" t="s">
        <v>999</v>
      </c>
      <c r="E926" s="291" t="str">
        <f t="shared" si="14"/>
        <v>Alto Molócuè</v>
      </c>
    </row>
    <row r="927" spans="1:5" ht="13.45" customHeight="1" x14ac:dyDescent="0.4">
      <c r="A927" s="390" t="s">
        <v>3</v>
      </c>
      <c r="B927" s="390" t="s">
        <v>1000</v>
      </c>
      <c r="C927" s="391">
        <v>41501020</v>
      </c>
      <c r="D927" s="291" t="s">
        <v>1000</v>
      </c>
      <c r="E927" s="291" t="str">
        <f t="shared" si="14"/>
        <v>Alto Molócuè</v>
      </c>
    </row>
    <row r="928" spans="1:5" ht="13.45" customHeight="1" x14ac:dyDescent="0.4">
      <c r="A928" s="390" t="s">
        <v>3</v>
      </c>
      <c r="B928" s="390" t="s">
        <v>3</v>
      </c>
      <c r="C928" s="391">
        <v>41502010</v>
      </c>
      <c r="D928" s="291" t="s">
        <v>3</v>
      </c>
      <c r="E928" s="291" t="str">
        <f t="shared" si="14"/>
        <v>Alto Molócuè</v>
      </c>
    </row>
    <row r="929" spans="1:5" ht="13.45" customHeight="1" x14ac:dyDescent="0.4">
      <c r="A929" s="390" t="s">
        <v>69</v>
      </c>
      <c r="B929" s="390" t="s">
        <v>1001</v>
      </c>
      <c r="C929" s="391">
        <v>30104990</v>
      </c>
      <c r="D929" s="291" t="s">
        <v>1001</v>
      </c>
      <c r="E929" s="291" t="str">
        <f t="shared" si="14"/>
        <v>Chinde</v>
      </c>
    </row>
    <row r="930" spans="1:5" ht="13.45" customHeight="1" x14ac:dyDescent="0.4">
      <c r="A930" s="390" t="s">
        <v>69</v>
      </c>
      <c r="B930" s="390" t="s">
        <v>1002</v>
      </c>
      <c r="C930" s="391">
        <v>30104980</v>
      </c>
      <c r="D930" s="291" t="s">
        <v>1002</v>
      </c>
      <c r="E930" s="291" t="str">
        <f t="shared" si="14"/>
        <v>Chinde</v>
      </c>
    </row>
    <row r="931" spans="1:5" ht="13.45" customHeight="1" x14ac:dyDescent="0.4">
      <c r="A931" s="390" t="s">
        <v>69</v>
      </c>
      <c r="B931" s="390" t="s">
        <v>1003</v>
      </c>
      <c r="C931" s="391">
        <v>30101910</v>
      </c>
      <c r="D931" s="291" t="s">
        <v>1003</v>
      </c>
      <c r="E931" s="291" t="str">
        <f t="shared" si="14"/>
        <v>Chinde</v>
      </c>
    </row>
    <row r="932" spans="1:5" ht="13.45" customHeight="1" x14ac:dyDescent="0.4">
      <c r="A932" s="390" t="s">
        <v>69</v>
      </c>
      <c r="B932" s="390" t="s">
        <v>1004</v>
      </c>
      <c r="C932" s="391">
        <v>30107010</v>
      </c>
      <c r="D932" s="291" t="s">
        <v>1004</v>
      </c>
      <c r="E932" s="291" t="str">
        <f t="shared" si="14"/>
        <v>Chinde</v>
      </c>
    </row>
    <row r="933" spans="1:5" ht="13.45" customHeight="1" x14ac:dyDescent="0.4">
      <c r="A933" s="390" t="s">
        <v>69</v>
      </c>
      <c r="B933" s="390" t="s">
        <v>1005</v>
      </c>
      <c r="C933" s="391">
        <v>30101920</v>
      </c>
      <c r="D933" s="291" t="s">
        <v>1005</v>
      </c>
      <c r="E933" s="291" t="str">
        <f t="shared" si="14"/>
        <v>Chinde</v>
      </c>
    </row>
    <row r="934" spans="1:5" ht="13.45" customHeight="1" x14ac:dyDescent="0.4">
      <c r="A934" s="390" t="s">
        <v>69</v>
      </c>
      <c r="B934" s="390" t="s">
        <v>1006</v>
      </c>
      <c r="C934" s="391">
        <v>30105920</v>
      </c>
      <c r="D934" s="291" t="s">
        <v>1006</v>
      </c>
      <c r="E934" s="291" t="str">
        <f t="shared" si="14"/>
        <v>Chinde</v>
      </c>
    </row>
    <row r="935" spans="1:5" ht="13.45" customHeight="1" x14ac:dyDescent="0.4">
      <c r="A935" s="390" t="s">
        <v>69</v>
      </c>
      <c r="B935" s="390" t="s">
        <v>1007</v>
      </c>
      <c r="C935" s="391">
        <v>30101930</v>
      </c>
      <c r="D935" s="291" t="s">
        <v>1007</v>
      </c>
      <c r="E935" s="291" t="str">
        <f t="shared" si="14"/>
        <v>Chinde</v>
      </c>
    </row>
    <row r="936" spans="1:5" ht="13.45" customHeight="1" x14ac:dyDescent="0.4">
      <c r="A936" s="390" t="s">
        <v>69</v>
      </c>
      <c r="B936" s="390" t="s">
        <v>1008</v>
      </c>
      <c r="C936" s="391">
        <v>30101940</v>
      </c>
      <c r="D936" s="291" t="s">
        <v>1008</v>
      </c>
      <c r="E936" s="291" t="str">
        <f t="shared" si="14"/>
        <v>Chinde</v>
      </c>
    </row>
    <row r="937" spans="1:5" ht="13.45" customHeight="1" x14ac:dyDescent="0.4">
      <c r="A937" s="390" t="s">
        <v>69</v>
      </c>
      <c r="B937" s="390" t="s">
        <v>69</v>
      </c>
      <c r="C937" s="391">
        <v>30106920</v>
      </c>
      <c r="D937" s="291" t="s">
        <v>69</v>
      </c>
      <c r="E937" s="291" t="str">
        <f t="shared" si="14"/>
        <v>Chinde</v>
      </c>
    </row>
    <row r="938" spans="1:5" ht="13.45" customHeight="1" x14ac:dyDescent="0.4">
      <c r="A938" s="390" t="s">
        <v>84</v>
      </c>
      <c r="B938" s="390" t="s">
        <v>1009</v>
      </c>
      <c r="C938" s="391">
        <v>30106930</v>
      </c>
      <c r="D938" s="291" t="s">
        <v>1009</v>
      </c>
      <c r="E938" s="291" t="str">
        <f t="shared" si="14"/>
        <v>Derre</v>
      </c>
    </row>
    <row r="939" spans="1:5" ht="13.45" customHeight="1" x14ac:dyDescent="0.4">
      <c r="A939" s="390" t="s">
        <v>84</v>
      </c>
      <c r="B939" s="390" t="s">
        <v>84</v>
      </c>
      <c r="C939" s="391">
        <v>30101950</v>
      </c>
      <c r="D939" s="291" t="s">
        <v>84</v>
      </c>
      <c r="E939" s="291" t="str">
        <f t="shared" si="14"/>
        <v>Derre</v>
      </c>
    </row>
    <row r="940" spans="1:5" ht="13.45" customHeight="1" x14ac:dyDescent="0.4">
      <c r="A940" s="390" t="s">
        <v>84</v>
      </c>
      <c r="B940" s="390" t="s">
        <v>1010</v>
      </c>
      <c r="C940" s="391">
        <v>30102910</v>
      </c>
      <c r="D940" s="291" t="s">
        <v>1010</v>
      </c>
      <c r="E940" s="291" t="str">
        <f t="shared" si="14"/>
        <v>Derre</v>
      </c>
    </row>
    <row r="941" spans="1:5" ht="13.45" customHeight="1" x14ac:dyDescent="0.4">
      <c r="A941" s="390" t="s">
        <v>100</v>
      </c>
      <c r="B941" s="390" t="s">
        <v>1011</v>
      </c>
      <c r="C941" s="391">
        <v>30103920</v>
      </c>
      <c r="D941" s="291" t="s">
        <v>1011</v>
      </c>
      <c r="E941" s="291" t="str">
        <f t="shared" si="14"/>
        <v>Gilé</v>
      </c>
    </row>
    <row r="942" spans="1:5" ht="13.45" customHeight="1" x14ac:dyDescent="0.4">
      <c r="A942" s="390" t="s">
        <v>100</v>
      </c>
      <c r="B942" s="390" t="s">
        <v>1012</v>
      </c>
      <c r="C942" s="391">
        <v>30102920</v>
      </c>
      <c r="D942" s="291" t="s">
        <v>1012</v>
      </c>
      <c r="E942" s="291" t="str">
        <f t="shared" si="14"/>
        <v>Gilé</v>
      </c>
    </row>
    <row r="943" spans="1:5" ht="13.45" customHeight="1" x14ac:dyDescent="0.4">
      <c r="A943" s="390" t="s">
        <v>100</v>
      </c>
      <c r="B943" s="390" t="s">
        <v>1013</v>
      </c>
      <c r="C943" s="391">
        <v>30107020</v>
      </c>
      <c r="D943" s="291" t="s">
        <v>1013</v>
      </c>
      <c r="E943" s="291" t="str">
        <f t="shared" si="14"/>
        <v>Gilé</v>
      </c>
    </row>
    <row r="944" spans="1:5" ht="13.45" customHeight="1" x14ac:dyDescent="0.4">
      <c r="A944" s="390" t="s">
        <v>100</v>
      </c>
      <c r="B944" s="390" t="s">
        <v>1014</v>
      </c>
      <c r="C944" s="391">
        <v>30107050</v>
      </c>
      <c r="D944" s="291" t="s">
        <v>1014</v>
      </c>
      <c r="E944" s="291" t="str">
        <f t="shared" si="14"/>
        <v>Gilé</v>
      </c>
    </row>
    <row r="945" spans="1:5" ht="13.45" customHeight="1" x14ac:dyDescent="0.4">
      <c r="A945" s="390" t="s">
        <v>100</v>
      </c>
      <c r="B945" s="390" t="s">
        <v>1015</v>
      </c>
      <c r="C945" s="391">
        <v>30103910</v>
      </c>
      <c r="D945" s="291" t="s">
        <v>1015</v>
      </c>
      <c r="E945" s="291" t="str">
        <f t="shared" si="14"/>
        <v>Gilé</v>
      </c>
    </row>
    <row r="946" spans="1:5" ht="13.45" customHeight="1" x14ac:dyDescent="0.4">
      <c r="A946" s="390" t="s">
        <v>100</v>
      </c>
      <c r="B946" s="390" t="s">
        <v>1016</v>
      </c>
      <c r="C946" s="391">
        <v>30105910</v>
      </c>
      <c r="D946" s="291" t="s">
        <v>1016</v>
      </c>
      <c r="E946" s="291" t="str">
        <f t="shared" si="14"/>
        <v>Gilé</v>
      </c>
    </row>
    <row r="947" spans="1:5" ht="13.45" customHeight="1" x14ac:dyDescent="0.4">
      <c r="A947" s="390" t="s">
        <v>100</v>
      </c>
      <c r="B947" s="390" t="s">
        <v>1017</v>
      </c>
      <c r="C947" s="391">
        <v>30107040</v>
      </c>
      <c r="D947" s="291" t="s">
        <v>1017</v>
      </c>
      <c r="E947" s="291" t="str">
        <f t="shared" si="14"/>
        <v>Gilé</v>
      </c>
    </row>
    <row r="948" spans="1:5" ht="13.45" customHeight="1" x14ac:dyDescent="0.4">
      <c r="A948" s="390" t="s">
        <v>100</v>
      </c>
      <c r="B948" s="390" t="s">
        <v>1018</v>
      </c>
      <c r="C948" s="391">
        <v>30106910</v>
      </c>
      <c r="D948" s="291" t="s">
        <v>1018</v>
      </c>
      <c r="E948" s="291" t="str">
        <f t="shared" si="14"/>
        <v>Gilé</v>
      </c>
    </row>
    <row r="949" spans="1:5" ht="13.45" customHeight="1" x14ac:dyDescent="0.4">
      <c r="A949" s="390" t="s">
        <v>100</v>
      </c>
      <c r="B949" s="390" t="s">
        <v>1019</v>
      </c>
      <c r="C949" s="391">
        <v>30107030</v>
      </c>
      <c r="D949" s="291" t="s">
        <v>1019</v>
      </c>
      <c r="E949" s="291" t="str">
        <f t="shared" si="14"/>
        <v>Gilé</v>
      </c>
    </row>
    <row r="950" spans="1:5" ht="13.45" customHeight="1" x14ac:dyDescent="0.4">
      <c r="A950" s="390" t="s">
        <v>100</v>
      </c>
      <c r="B950" s="390" t="s">
        <v>1020</v>
      </c>
      <c r="C950" s="391">
        <v>30101960</v>
      </c>
      <c r="D950" s="291" t="s">
        <v>1020</v>
      </c>
      <c r="E950" s="291" t="str">
        <f t="shared" si="14"/>
        <v>Gilé</v>
      </c>
    </row>
    <row r="951" spans="1:5" ht="13.45" customHeight="1" x14ac:dyDescent="0.4">
      <c r="A951" s="390" t="s">
        <v>100</v>
      </c>
      <c r="B951" s="390" t="s">
        <v>1021</v>
      </c>
      <c r="C951" s="391">
        <v>21302010</v>
      </c>
      <c r="D951" s="291" t="s">
        <v>1021</v>
      </c>
      <c r="E951" s="291" t="str">
        <f t="shared" si="14"/>
        <v>Gilé</v>
      </c>
    </row>
    <row r="952" spans="1:5" ht="13.45" customHeight="1" x14ac:dyDescent="0.4">
      <c r="A952" s="390" t="s">
        <v>100</v>
      </c>
      <c r="B952" s="390" t="s">
        <v>1022</v>
      </c>
      <c r="C952" s="391">
        <v>21306020</v>
      </c>
      <c r="D952" s="291" t="s">
        <v>1022</v>
      </c>
      <c r="E952" s="291" t="str">
        <f t="shared" si="14"/>
        <v>Gilé</v>
      </c>
    </row>
    <row r="953" spans="1:5" ht="13.45" customHeight="1" x14ac:dyDescent="0.4">
      <c r="A953" s="390" t="s">
        <v>100</v>
      </c>
      <c r="B953" s="390" t="s">
        <v>1023</v>
      </c>
      <c r="C953" s="391">
        <v>21303020</v>
      </c>
      <c r="D953" s="291" t="s">
        <v>1023</v>
      </c>
      <c r="E953" s="291" t="str">
        <f t="shared" si="14"/>
        <v>Gilé</v>
      </c>
    </row>
    <row r="954" spans="1:5" ht="13.45" customHeight="1" x14ac:dyDescent="0.4">
      <c r="A954" s="390" t="s">
        <v>100</v>
      </c>
      <c r="B954" s="390" t="s">
        <v>100</v>
      </c>
      <c r="C954" s="391">
        <v>21303030</v>
      </c>
      <c r="D954" s="291" t="s">
        <v>100</v>
      </c>
      <c r="E954" s="291" t="str">
        <f t="shared" si="14"/>
        <v>Gilé</v>
      </c>
    </row>
    <row r="955" spans="1:5" ht="13.45" customHeight="1" x14ac:dyDescent="0.4">
      <c r="A955" s="390" t="s">
        <v>116</v>
      </c>
      <c r="B955" s="390" t="s">
        <v>1024</v>
      </c>
      <c r="C955" s="391">
        <v>21301000</v>
      </c>
      <c r="D955" s="291" t="s">
        <v>1024</v>
      </c>
      <c r="E955" s="291" t="str">
        <f t="shared" si="14"/>
        <v>Gurué</v>
      </c>
    </row>
    <row r="956" spans="1:5" ht="13.45" customHeight="1" x14ac:dyDescent="0.4">
      <c r="A956" s="390" t="s">
        <v>116</v>
      </c>
      <c r="B956" s="390" t="s">
        <v>1025</v>
      </c>
      <c r="C956" s="391">
        <v>21302020</v>
      </c>
      <c r="D956" s="291" t="s">
        <v>1025</v>
      </c>
      <c r="E956" s="291" t="str">
        <f t="shared" si="14"/>
        <v>Gurué</v>
      </c>
    </row>
    <row r="957" spans="1:5" ht="13.45" customHeight="1" x14ac:dyDescent="0.4">
      <c r="A957" s="390" t="s">
        <v>116</v>
      </c>
      <c r="B957" s="390" t="s">
        <v>1026</v>
      </c>
      <c r="C957" s="391">
        <v>21304010</v>
      </c>
      <c r="D957" s="291" t="s">
        <v>1026</v>
      </c>
      <c r="E957" s="291" t="str">
        <f t="shared" si="14"/>
        <v>Gurué</v>
      </c>
    </row>
    <row r="958" spans="1:5" ht="13.45" customHeight="1" x14ac:dyDescent="0.4">
      <c r="A958" s="390" t="s">
        <v>116</v>
      </c>
      <c r="B958" s="390" t="s">
        <v>1027</v>
      </c>
      <c r="C958" s="391">
        <v>21301020</v>
      </c>
      <c r="D958" s="291" t="s">
        <v>1027</v>
      </c>
      <c r="E958" s="291" t="str">
        <f t="shared" si="14"/>
        <v>Gurué</v>
      </c>
    </row>
    <row r="959" spans="1:5" ht="13.45" customHeight="1" x14ac:dyDescent="0.4">
      <c r="A959" s="390" t="s">
        <v>116</v>
      </c>
      <c r="B959" s="390" t="s">
        <v>1028</v>
      </c>
      <c r="C959" s="391">
        <v>21304020</v>
      </c>
      <c r="D959" s="291" t="s">
        <v>1028</v>
      </c>
      <c r="E959" s="291" t="str">
        <f t="shared" si="14"/>
        <v>Gurué</v>
      </c>
    </row>
    <row r="960" spans="1:5" ht="13.45" customHeight="1" x14ac:dyDescent="0.4">
      <c r="A960" s="390" t="s">
        <v>116</v>
      </c>
      <c r="B960" s="390" t="s">
        <v>1029</v>
      </c>
      <c r="C960" s="391">
        <v>21301010</v>
      </c>
      <c r="D960" s="291" t="s">
        <v>1029</v>
      </c>
      <c r="E960" s="291" t="str">
        <f t="shared" si="14"/>
        <v>Gurué</v>
      </c>
    </row>
    <row r="961" spans="1:5" ht="13.45" customHeight="1" x14ac:dyDescent="0.4">
      <c r="A961" s="390" t="s">
        <v>116</v>
      </c>
      <c r="B961" s="390" t="s">
        <v>1030</v>
      </c>
      <c r="C961" s="391">
        <v>21305010</v>
      </c>
      <c r="D961" s="291" t="s">
        <v>1030</v>
      </c>
      <c r="E961" s="291" t="str">
        <f t="shared" si="14"/>
        <v>Gurué</v>
      </c>
    </row>
    <row r="962" spans="1:5" ht="13.45" customHeight="1" x14ac:dyDescent="0.4">
      <c r="A962" s="390" t="s">
        <v>116</v>
      </c>
      <c r="B962" s="390" t="s">
        <v>1031</v>
      </c>
      <c r="C962" s="391">
        <v>21301030</v>
      </c>
      <c r="D962" s="291" t="s">
        <v>1031</v>
      </c>
      <c r="E962" s="291" t="str">
        <f t="shared" si="14"/>
        <v>Gurué</v>
      </c>
    </row>
    <row r="963" spans="1:5" ht="13.45" customHeight="1" x14ac:dyDescent="0.4">
      <c r="A963" s="390" t="s">
        <v>116</v>
      </c>
      <c r="B963" s="390" t="s">
        <v>1032</v>
      </c>
      <c r="C963" s="391">
        <v>21301040</v>
      </c>
      <c r="D963" s="291" t="s">
        <v>1032</v>
      </c>
      <c r="E963" s="291" t="str">
        <f t="shared" ref="E963:E1026" si="15">A963</f>
        <v>Gurué</v>
      </c>
    </row>
    <row r="964" spans="1:5" ht="13.45" customHeight="1" x14ac:dyDescent="0.4">
      <c r="A964" s="390" t="s">
        <v>122</v>
      </c>
      <c r="B964" s="390" t="s">
        <v>1033</v>
      </c>
      <c r="C964" s="391">
        <v>21305020</v>
      </c>
      <c r="D964" s="291" t="s">
        <v>1033</v>
      </c>
      <c r="E964" s="291" t="str">
        <f t="shared" si="15"/>
        <v>Ile</v>
      </c>
    </row>
    <row r="965" spans="1:5" ht="13.45" customHeight="1" x14ac:dyDescent="0.4">
      <c r="A965" s="390" t="s">
        <v>122</v>
      </c>
      <c r="B965" s="390" t="s">
        <v>1034</v>
      </c>
      <c r="C965" s="391">
        <v>21402010</v>
      </c>
      <c r="D965" s="291" t="s">
        <v>1034</v>
      </c>
      <c r="E965" s="291" t="str">
        <f t="shared" si="15"/>
        <v>Ile</v>
      </c>
    </row>
    <row r="966" spans="1:5" ht="13.45" customHeight="1" x14ac:dyDescent="0.4">
      <c r="A966" s="390" t="s">
        <v>122</v>
      </c>
      <c r="B966" s="390" t="s">
        <v>1035</v>
      </c>
      <c r="C966" s="391">
        <v>21401020</v>
      </c>
      <c r="D966" s="291" t="s">
        <v>1035</v>
      </c>
      <c r="E966" s="291" t="str">
        <f t="shared" si="15"/>
        <v>Ile</v>
      </c>
    </row>
    <row r="967" spans="1:5" ht="13.45" customHeight="1" x14ac:dyDescent="0.4">
      <c r="A967" s="390" t="s">
        <v>122</v>
      </c>
      <c r="B967" s="390" t="s">
        <v>1036</v>
      </c>
      <c r="C967" s="391">
        <v>21402020</v>
      </c>
      <c r="D967" s="291" t="s">
        <v>1036</v>
      </c>
      <c r="E967" s="291" t="str">
        <f t="shared" si="15"/>
        <v>Ile</v>
      </c>
    </row>
    <row r="968" spans="1:5" ht="13.45" customHeight="1" x14ac:dyDescent="0.4">
      <c r="A968" s="390" t="s">
        <v>122</v>
      </c>
      <c r="B968" s="390" t="s">
        <v>1037</v>
      </c>
      <c r="C968" s="391">
        <v>21402030</v>
      </c>
      <c r="D968" s="291" t="s">
        <v>1037</v>
      </c>
      <c r="E968" s="291" t="str">
        <f t="shared" si="15"/>
        <v>Ile</v>
      </c>
    </row>
    <row r="969" spans="1:5" ht="13.45" customHeight="1" x14ac:dyDescent="0.4">
      <c r="A969" s="390" t="s">
        <v>122</v>
      </c>
      <c r="B969" s="390" t="s">
        <v>1038</v>
      </c>
      <c r="C969" s="391">
        <v>21401010</v>
      </c>
      <c r="D969" s="291" t="s">
        <v>1038</v>
      </c>
      <c r="E969" s="291" t="str">
        <f t="shared" si="15"/>
        <v>Ile</v>
      </c>
    </row>
    <row r="970" spans="1:5" ht="13.45" customHeight="1" x14ac:dyDescent="0.4">
      <c r="A970" s="390" t="s">
        <v>122</v>
      </c>
      <c r="B970" s="390" t="s">
        <v>1039</v>
      </c>
      <c r="C970" s="391">
        <v>21402040</v>
      </c>
      <c r="D970" s="291" t="s">
        <v>1039</v>
      </c>
      <c r="E970" s="291" t="str">
        <f t="shared" si="15"/>
        <v>Ile</v>
      </c>
    </row>
    <row r="971" spans="1:5" ht="13.45" customHeight="1" x14ac:dyDescent="0.4">
      <c r="A971" s="390" t="s">
        <v>122</v>
      </c>
      <c r="B971" s="390" t="s">
        <v>1040</v>
      </c>
      <c r="C971" s="391">
        <v>11401010</v>
      </c>
      <c r="D971" s="291" t="s">
        <v>1040</v>
      </c>
      <c r="E971" s="291" t="str">
        <f t="shared" si="15"/>
        <v>Ile</v>
      </c>
    </row>
    <row r="972" spans="1:5" ht="13.45" customHeight="1" x14ac:dyDescent="0.4">
      <c r="A972" s="390" t="s">
        <v>122</v>
      </c>
      <c r="B972" s="390" t="s">
        <v>122</v>
      </c>
      <c r="C972" s="391">
        <v>11402010</v>
      </c>
      <c r="D972" s="291" t="s">
        <v>122</v>
      </c>
      <c r="E972" s="291" t="str">
        <f t="shared" si="15"/>
        <v>Ile</v>
      </c>
    </row>
    <row r="973" spans="1:5" ht="13.45" customHeight="1" x14ac:dyDescent="0.4">
      <c r="A973" s="390" t="s">
        <v>130</v>
      </c>
      <c r="B973" s="390" t="s">
        <v>1041</v>
      </c>
      <c r="C973" s="391">
        <v>11401020</v>
      </c>
      <c r="D973" s="291" t="s">
        <v>1041</v>
      </c>
      <c r="E973" s="291" t="str">
        <f t="shared" si="15"/>
        <v>Inhassunge</v>
      </c>
    </row>
    <row r="974" spans="1:5" ht="13.45" customHeight="1" x14ac:dyDescent="0.4">
      <c r="A974" s="390" t="s">
        <v>130</v>
      </c>
      <c r="B974" s="390" t="s">
        <v>1042</v>
      </c>
      <c r="C974" s="391">
        <v>11402910</v>
      </c>
      <c r="D974" s="291" t="s">
        <v>1042</v>
      </c>
      <c r="E974" s="291" t="str">
        <f t="shared" si="15"/>
        <v>Inhassunge</v>
      </c>
    </row>
    <row r="975" spans="1:5" ht="13.45" customHeight="1" x14ac:dyDescent="0.4">
      <c r="A975" s="390" t="s">
        <v>130</v>
      </c>
      <c r="B975" s="390" t="s">
        <v>1043</v>
      </c>
      <c r="C975" s="391">
        <v>11402020</v>
      </c>
      <c r="D975" s="291" t="s">
        <v>1043</v>
      </c>
      <c r="E975" s="291" t="str">
        <f t="shared" si="15"/>
        <v>Inhassunge</v>
      </c>
    </row>
    <row r="976" spans="1:5" ht="13.45" customHeight="1" x14ac:dyDescent="0.4">
      <c r="A976" s="390" t="s">
        <v>130</v>
      </c>
      <c r="B976" s="390" t="s">
        <v>1044</v>
      </c>
      <c r="C976" s="391">
        <v>71301010</v>
      </c>
      <c r="D976" s="291" t="s">
        <v>1044</v>
      </c>
      <c r="E976" s="291" t="str">
        <f t="shared" si="15"/>
        <v>Inhassunge</v>
      </c>
    </row>
    <row r="977" spans="1:5" ht="13.45" customHeight="1" x14ac:dyDescent="0.4">
      <c r="A977" s="390" t="s">
        <v>165</v>
      </c>
      <c r="B977" s="390" t="s">
        <v>165</v>
      </c>
      <c r="C977" s="391">
        <v>71302080</v>
      </c>
      <c r="D977" s="291" t="s">
        <v>165</v>
      </c>
      <c r="E977" s="291" t="str">
        <f t="shared" si="15"/>
        <v>Luabo</v>
      </c>
    </row>
    <row r="978" spans="1:5" ht="13.45" customHeight="1" x14ac:dyDescent="0.4">
      <c r="A978" s="390" t="s">
        <v>165</v>
      </c>
      <c r="B978" s="390" t="s">
        <v>1045</v>
      </c>
      <c r="C978" s="391">
        <v>71302020</v>
      </c>
      <c r="D978" s="291" t="s">
        <v>1045</v>
      </c>
      <c r="E978" s="291" t="str">
        <f t="shared" si="15"/>
        <v>Luabo</v>
      </c>
    </row>
    <row r="979" spans="1:5" ht="13.45" customHeight="1" x14ac:dyDescent="0.4">
      <c r="A979" s="390" t="s">
        <v>165</v>
      </c>
      <c r="B979" s="390" t="s">
        <v>1046</v>
      </c>
      <c r="C979" s="391">
        <v>41602020</v>
      </c>
      <c r="D979" s="291" t="s">
        <v>1046</v>
      </c>
      <c r="E979" s="291" t="str">
        <f t="shared" si="15"/>
        <v>Luabo</v>
      </c>
    </row>
    <row r="980" spans="1:5" ht="13.45" customHeight="1" x14ac:dyDescent="0.4">
      <c r="A980" s="390" t="s">
        <v>165</v>
      </c>
      <c r="B980" s="390" t="s">
        <v>1047</v>
      </c>
      <c r="C980" s="391">
        <v>41602030</v>
      </c>
      <c r="D980" s="291" t="s">
        <v>1047</v>
      </c>
      <c r="E980" s="291" t="str">
        <f t="shared" si="15"/>
        <v>Luabo</v>
      </c>
    </row>
    <row r="981" spans="1:5" ht="13.45" customHeight="1" x14ac:dyDescent="0.4">
      <c r="A981" s="390" t="s">
        <v>165</v>
      </c>
      <c r="B981" s="390" t="s">
        <v>1048</v>
      </c>
      <c r="C981" s="391">
        <v>41602040</v>
      </c>
      <c r="D981" s="291" t="s">
        <v>1048</v>
      </c>
      <c r="E981" s="291" t="str">
        <f t="shared" si="15"/>
        <v>Luabo</v>
      </c>
    </row>
    <row r="982" spans="1:5" ht="13.45" customHeight="1" x14ac:dyDescent="0.4">
      <c r="A982" s="390" t="s">
        <v>165</v>
      </c>
      <c r="B982" s="390" t="s">
        <v>1049</v>
      </c>
      <c r="C982" s="391">
        <v>41602050</v>
      </c>
      <c r="D982" s="291" t="s">
        <v>1049</v>
      </c>
      <c r="E982" s="291" t="str">
        <f t="shared" si="15"/>
        <v>Luabo</v>
      </c>
    </row>
    <row r="983" spans="1:5" ht="13.45" customHeight="1" x14ac:dyDescent="0.4">
      <c r="A983" s="390" t="s">
        <v>168</v>
      </c>
      <c r="B983" s="390" t="s">
        <v>168</v>
      </c>
      <c r="C983" s="391">
        <v>11502010</v>
      </c>
      <c r="D983" s="291" t="s">
        <v>168</v>
      </c>
      <c r="E983" s="291" t="str">
        <f t="shared" si="15"/>
        <v>Lugela</v>
      </c>
    </row>
    <row r="984" spans="1:5" ht="13.45" customHeight="1" x14ac:dyDescent="0.4">
      <c r="A984" s="390" t="s">
        <v>168</v>
      </c>
      <c r="B984" s="390" t="s">
        <v>1050</v>
      </c>
      <c r="C984" s="391">
        <v>11502020</v>
      </c>
      <c r="D984" s="291" t="s">
        <v>1050</v>
      </c>
      <c r="E984" s="291" t="str">
        <f t="shared" si="15"/>
        <v>Lugela</v>
      </c>
    </row>
    <row r="985" spans="1:5" ht="13.45" customHeight="1" x14ac:dyDescent="0.4">
      <c r="A985" s="390" t="s">
        <v>168</v>
      </c>
      <c r="B985" s="390" t="s">
        <v>1051</v>
      </c>
      <c r="C985" s="391">
        <v>11502000</v>
      </c>
      <c r="D985" s="291" t="s">
        <v>1051</v>
      </c>
      <c r="E985" s="291" t="str">
        <f t="shared" si="15"/>
        <v>Lugela</v>
      </c>
    </row>
    <row r="986" spans="1:5" ht="13.45" customHeight="1" x14ac:dyDescent="0.4">
      <c r="A986" s="390" t="s">
        <v>168</v>
      </c>
      <c r="B986" s="390" t="s">
        <v>1052</v>
      </c>
      <c r="C986" s="391">
        <v>11501020</v>
      </c>
      <c r="D986" s="291" t="s">
        <v>1052</v>
      </c>
      <c r="E986" s="291" t="str">
        <f t="shared" si="15"/>
        <v>Lugela</v>
      </c>
    </row>
    <row r="987" spans="1:5" ht="13.45" customHeight="1" x14ac:dyDescent="0.4">
      <c r="A987" s="390" t="s">
        <v>168</v>
      </c>
      <c r="B987" s="390" t="s">
        <v>1053</v>
      </c>
      <c r="C987" s="391">
        <v>11501010</v>
      </c>
      <c r="D987" s="291" t="s">
        <v>1053</v>
      </c>
      <c r="E987" s="291" t="str">
        <f t="shared" si="15"/>
        <v>Lugela</v>
      </c>
    </row>
    <row r="988" spans="1:5" ht="13.45" customHeight="1" x14ac:dyDescent="0.4">
      <c r="A988" s="390" t="s">
        <v>168</v>
      </c>
      <c r="B988" s="390" t="s">
        <v>1054</v>
      </c>
      <c r="C988" s="391">
        <v>11501030</v>
      </c>
      <c r="D988" s="291" t="s">
        <v>1054</v>
      </c>
      <c r="E988" s="291" t="str">
        <f t="shared" si="15"/>
        <v>Lugela</v>
      </c>
    </row>
    <row r="989" spans="1:5" ht="13.45" customHeight="1" x14ac:dyDescent="0.4">
      <c r="A989" s="390" t="s">
        <v>168</v>
      </c>
      <c r="B989" s="390" t="s">
        <v>1055</v>
      </c>
      <c r="C989" s="391">
        <v>11020000</v>
      </c>
      <c r="D989" s="291" t="s">
        <v>1055</v>
      </c>
      <c r="E989" s="291" t="str">
        <f t="shared" si="15"/>
        <v>Lugela</v>
      </c>
    </row>
    <row r="990" spans="1:5" ht="13.45" customHeight="1" x14ac:dyDescent="0.4">
      <c r="A990" s="390" t="s">
        <v>168</v>
      </c>
      <c r="B990" s="390" t="s">
        <v>1056</v>
      </c>
      <c r="C990" s="391">
        <v>21501020</v>
      </c>
      <c r="D990" s="291" t="s">
        <v>1056</v>
      </c>
      <c r="E990" s="291" t="str">
        <f t="shared" si="15"/>
        <v>Lugela</v>
      </c>
    </row>
    <row r="991" spans="1:5" ht="13.45" customHeight="1" x14ac:dyDescent="0.4">
      <c r="A991" s="390" t="s">
        <v>168</v>
      </c>
      <c r="B991" s="390" t="s">
        <v>1057</v>
      </c>
      <c r="C991" s="391">
        <v>21503010</v>
      </c>
      <c r="D991" s="291" t="s">
        <v>1057</v>
      </c>
      <c r="E991" s="291" t="str">
        <f t="shared" si="15"/>
        <v>Lugela</v>
      </c>
    </row>
    <row r="992" spans="1:5" ht="13.45" customHeight="1" x14ac:dyDescent="0.4">
      <c r="A992" s="390" t="s">
        <v>168</v>
      </c>
      <c r="B992" s="390" t="s">
        <v>1058</v>
      </c>
      <c r="C992" s="391">
        <v>21502010</v>
      </c>
      <c r="D992" s="291" t="s">
        <v>1058</v>
      </c>
      <c r="E992" s="291" t="str">
        <f t="shared" si="15"/>
        <v>Lugela</v>
      </c>
    </row>
    <row r="993" spans="1:5" ht="13.45" customHeight="1" x14ac:dyDescent="0.4">
      <c r="A993" s="390" t="s">
        <v>168</v>
      </c>
      <c r="B993" s="390" t="s">
        <v>1059</v>
      </c>
      <c r="C993" s="391">
        <v>21501010</v>
      </c>
      <c r="D993" s="291" t="s">
        <v>1059</v>
      </c>
      <c r="E993" s="291" t="str">
        <f t="shared" si="15"/>
        <v>Lugela</v>
      </c>
    </row>
    <row r="994" spans="1:5" ht="13.45" customHeight="1" x14ac:dyDescent="0.4">
      <c r="A994" s="390" t="s">
        <v>168</v>
      </c>
      <c r="B994" s="390" t="s">
        <v>1060</v>
      </c>
      <c r="C994" s="391">
        <v>21503020</v>
      </c>
      <c r="D994" s="291" t="s">
        <v>1060</v>
      </c>
      <c r="E994" s="291" t="str">
        <f t="shared" si="15"/>
        <v>Lugela</v>
      </c>
    </row>
    <row r="995" spans="1:5" ht="13.45" customHeight="1" x14ac:dyDescent="0.4">
      <c r="A995" s="390" t="s">
        <v>168</v>
      </c>
      <c r="B995" s="390" t="s">
        <v>1061</v>
      </c>
      <c r="C995" s="391">
        <v>21504020</v>
      </c>
      <c r="D995" s="291" t="s">
        <v>1061</v>
      </c>
      <c r="E995" s="291" t="str">
        <f t="shared" si="15"/>
        <v>Lugela</v>
      </c>
    </row>
    <row r="996" spans="1:5" ht="13.45" customHeight="1" x14ac:dyDescent="0.4">
      <c r="A996" s="390" t="s">
        <v>168</v>
      </c>
      <c r="B996" s="390" t="s">
        <v>1062</v>
      </c>
      <c r="C996" s="391">
        <v>21504010</v>
      </c>
      <c r="D996" s="291" t="s">
        <v>1062</v>
      </c>
      <c r="E996" s="291" t="str">
        <f t="shared" si="15"/>
        <v>Lugela</v>
      </c>
    </row>
    <row r="997" spans="1:5" ht="13.45" customHeight="1" x14ac:dyDescent="0.4">
      <c r="A997" s="390" t="s">
        <v>168</v>
      </c>
      <c r="B997" s="390" t="s">
        <v>1063</v>
      </c>
      <c r="C997" s="391">
        <v>21502020</v>
      </c>
      <c r="D997" s="291" t="s">
        <v>1063</v>
      </c>
      <c r="E997" s="291" t="str">
        <f t="shared" si="15"/>
        <v>Lugela</v>
      </c>
    </row>
    <row r="998" spans="1:5" ht="13.45" customHeight="1" x14ac:dyDescent="0.4">
      <c r="A998" s="390" t="s">
        <v>168</v>
      </c>
      <c r="B998" s="390" t="s">
        <v>1064</v>
      </c>
      <c r="C998" s="391">
        <v>81201020</v>
      </c>
      <c r="D998" s="291" t="s">
        <v>1064</v>
      </c>
      <c r="E998" s="291" t="str">
        <f t="shared" si="15"/>
        <v>Lugela</v>
      </c>
    </row>
    <row r="999" spans="1:5" ht="13.45" customHeight="1" x14ac:dyDescent="0.4">
      <c r="A999" s="390" t="s">
        <v>183</v>
      </c>
      <c r="B999" s="390" t="s">
        <v>1065</v>
      </c>
      <c r="C999" s="391">
        <v>81203000</v>
      </c>
      <c r="D999" s="291" t="s">
        <v>1065</v>
      </c>
      <c r="E999" s="291" t="str">
        <f t="shared" si="15"/>
        <v>Maganja da Costa</v>
      </c>
    </row>
    <row r="1000" spans="1:5" ht="13.45" customHeight="1" x14ac:dyDescent="0.4">
      <c r="A1000" s="390" t="s">
        <v>183</v>
      </c>
      <c r="B1000" s="390" t="s">
        <v>1066</v>
      </c>
      <c r="C1000" s="391">
        <v>81203020</v>
      </c>
      <c r="D1000" s="291" t="s">
        <v>1066</v>
      </c>
      <c r="E1000" s="291" t="str">
        <f t="shared" si="15"/>
        <v>Maganja da Costa</v>
      </c>
    </row>
    <row r="1001" spans="1:5" ht="13.45" customHeight="1" x14ac:dyDescent="0.4">
      <c r="A1001" s="390" t="s">
        <v>183</v>
      </c>
      <c r="B1001" s="390" t="s">
        <v>1067</v>
      </c>
      <c r="C1001" s="391">
        <v>81202020</v>
      </c>
      <c r="D1001" s="291" t="s">
        <v>1067</v>
      </c>
      <c r="E1001" s="291" t="str">
        <f t="shared" si="15"/>
        <v>Maganja da Costa</v>
      </c>
    </row>
    <row r="1002" spans="1:5" ht="13.45" customHeight="1" x14ac:dyDescent="0.4">
      <c r="A1002" s="390" t="s">
        <v>183</v>
      </c>
      <c r="B1002" s="390" t="s">
        <v>1068</v>
      </c>
      <c r="C1002" s="391">
        <v>81201030</v>
      </c>
      <c r="D1002" s="291" t="s">
        <v>1068</v>
      </c>
      <c r="E1002" s="291" t="str">
        <f t="shared" si="15"/>
        <v>Maganja da Costa</v>
      </c>
    </row>
    <row r="1003" spans="1:5" ht="13.45" customHeight="1" x14ac:dyDescent="0.4">
      <c r="A1003" s="390" t="s">
        <v>183</v>
      </c>
      <c r="B1003" s="390" t="s">
        <v>1069</v>
      </c>
      <c r="C1003" s="391">
        <v>81201040</v>
      </c>
      <c r="D1003" s="291" t="s">
        <v>1069</v>
      </c>
      <c r="E1003" s="291" t="str">
        <f t="shared" si="15"/>
        <v>Maganja da Costa</v>
      </c>
    </row>
    <row r="1004" spans="1:5" ht="13.45" customHeight="1" x14ac:dyDescent="0.4">
      <c r="A1004" s="390" t="s">
        <v>183</v>
      </c>
      <c r="B1004" s="390" t="s">
        <v>1070</v>
      </c>
      <c r="C1004" s="391">
        <v>81202010</v>
      </c>
      <c r="D1004" s="291" t="s">
        <v>1070</v>
      </c>
      <c r="E1004" s="291" t="str">
        <f t="shared" si="15"/>
        <v>Maganja da Costa</v>
      </c>
    </row>
    <row r="1005" spans="1:5" ht="13.45" customHeight="1" x14ac:dyDescent="0.4">
      <c r="A1005" s="390" t="s">
        <v>183</v>
      </c>
      <c r="B1005" s="390" t="s">
        <v>1071</v>
      </c>
      <c r="C1005" s="391">
        <v>81201010</v>
      </c>
      <c r="D1005" s="291" t="s">
        <v>1071</v>
      </c>
      <c r="E1005" s="291" t="str">
        <f t="shared" si="15"/>
        <v>Maganja da Costa</v>
      </c>
    </row>
    <row r="1006" spans="1:5" ht="13.45" customHeight="1" x14ac:dyDescent="0.4">
      <c r="A1006" s="390" t="s">
        <v>183</v>
      </c>
      <c r="B1006" s="390" t="s">
        <v>1072</v>
      </c>
      <c r="C1006" s="391">
        <v>81203030</v>
      </c>
      <c r="D1006" s="291" t="s">
        <v>1072</v>
      </c>
      <c r="E1006" s="291" t="str">
        <f t="shared" si="15"/>
        <v>Maganja da Costa</v>
      </c>
    </row>
    <row r="1007" spans="1:5" ht="13.45" customHeight="1" x14ac:dyDescent="0.4">
      <c r="A1007" s="390" t="s">
        <v>183</v>
      </c>
      <c r="B1007" s="390" t="s">
        <v>183</v>
      </c>
      <c r="C1007" s="391">
        <v>41702010</v>
      </c>
      <c r="D1007" s="291" t="s">
        <v>183</v>
      </c>
      <c r="E1007" s="291" t="str">
        <f t="shared" si="15"/>
        <v>Maganja da Costa</v>
      </c>
    </row>
    <row r="1008" spans="1:5" ht="13.45" customHeight="1" x14ac:dyDescent="0.4">
      <c r="A1008" s="390" t="s">
        <v>243</v>
      </c>
      <c r="B1008" s="390" t="s">
        <v>243</v>
      </c>
      <c r="C1008" s="391">
        <v>41702020</v>
      </c>
      <c r="D1008" s="291" t="s">
        <v>243</v>
      </c>
      <c r="E1008" s="291" t="str">
        <f t="shared" si="15"/>
        <v>Milange</v>
      </c>
    </row>
    <row r="1009" spans="1:5" ht="13.45" customHeight="1" x14ac:dyDescent="0.4">
      <c r="A1009" s="390" t="s">
        <v>243</v>
      </c>
      <c r="B1009" s="390" t="s">
        <v>1073</v>
      </c>
      <c r="C1009" s="391">
        <v>41701030</v>
      </c>
      <c r="D1009" s="291" t="s">
        <v>1073</v>
      </c>
      <c r="E1009" s="291" t="str">
        <f t="shared" si="15"/>
        <v>Milange</v>
      </c>
    </row>
    <row r="1010" spans="1:5" ht="13.45" customHeight="1" x14ac:dyDescent="0.4">
      <c r="A1010" s="390" t="s">
        <v>243</v>
      </c>
      <c r="B1010" s="390" t="s">
        <v>1074</v>
      </c>
      <c r="C1010" s="391">
        <v>41701040</v>
      </c>
      <c r="D1010" s="291" t="s">
        <v>1074</v>
      </c>
      <c r="E1010" s="291" t="str">
        <f t="shared" si="15"/>
        <v>Milange</v>
      </c>
    </row>
    <row r="1011" spans="1:5" ht="13.45" customHeight="1" x14ac:dyDescent="0.4">
      <c r="A1011" s="390" t="s">
        <v>243</v>
      </c>
      <c r="B1011" s="390" t="s">
        <v>1075</v>
      </c>
      <c r="C1011" s="391">
        <v>41703020</v>
      </c>
      <c r="D1011" s="291" t="s">
        <v>1075</v>
      </c>
      <c r="E1011" s="291" t="str">
        <f t="shared" si="15"/>
        <v>Milange</v>
      </c>
    </row>
    <row r="1012" spans="1:5" ht="13.45" customHeight="1" x14ac:dyDescent="0.4">
      <c r="A1012" s="390" t="s">
        <v>243</v>
      </c>
      <c r="B1012" s="390" t="s">
        <v>1076</v>
      </c>
      <c r="C1012" s="391">
        <v>41702040</v>
      </c>
      <c r="D1012" s="291" t="s">
        <v>1076</v>
      </c>
      <c r="E1012" s="291" t="str">
        <f t="shared" si="15"/>
        <v>Milange</v>
      </c>
    </row>
    <row r="1013" spans="1:5" ht="13.45" customHeight="1" x14ac:dyDescent="0.4">
      <c r="A1013" s="390" t="s">
        <v>243</v>
      </c>
      <c r="B1013" s="390" t="s">
        <v>1077</v>
      </c>
      <c r="C1013" s="391">
        <v>41703010</v>
      </c>
      <c r="D1013" s="291" t="s">
        <v>1077</v>
      </c>
      <c r="E1013" s="291" t="str">
        <f t="shared" si="15"/>
        <v>Milange</v>
      </c>
    </row>
    <row r="1014" spans="1:5" ht="13.45" customHeight="1" x14ac:dyDescent="0.4">
      <c r="A1014" s="390" t="s">
        <v>243</v>
      </c>
      <c r="B1014" s="390" t="s">
        <v>1078</v>
      </c>
      <c r="C1014" s="391">
        <v>41703030</v>
      </c>
      <c r="D1014" s="291" t="s">
        <v>1078</v>
      </c>
      <c r="E1014" s="291" t="str">
        <f t="shared" si="15"/>
        <v>Milange</v>
      </c>
    </row>
    <row r="1015" spans="1:5" ht="13.45" customHeight="1" x14ac:dyDescent="0.4">
      <c r="A1015" s="390" t="s">
        <v>243</v>
      </c>
      <c r="B1015" s="390" t="s">
        <v>1079</v>
      </c>
      <c r="C1015" s="391">
        <v>41702050</v>
      </c>
      <c r="D1015" s="291" t="s">
        <v>1079</v>
      </c>
      <c r="E1015" s="291" t="str">
        <f t="shared" si="15"/>
        <v>Milange</v>
      </c>
    </row>
    <row r="1016" spans="1:5" ht="13.45" customHeight="1" x14ac:dyDescent="0.4">
      <c r="A1016" s="390" t="s">
        <v>243</v>
      </c>
      <c r="B1016" s="390" t="s">
        <v>1080</v>
      </c>
      <c r="C1016" s="391">
        <v>41701050</v>
      </c>
      <c r="D1016" s="291" t="s">
        <v>1080</v>
      </c>
      <c r="E1016" s="291" t="str">
        <f t="shared" si="15"/>
        <v>Milange</v>
      </c>
    </row>
    <row r="1017" spans="1:5" ht="13.45" customHeight="1" x14ac:dyDescent="0.4">
      <c r="A1017" s="390" t="s">
        <v>243</v>
      </c>
      <c r="B1017" s="390" t="s">
        <v>1081</v>
      </c>
      <c r="C1017" s="391">
        <v>41701010</v>
      </c>
      <c r="D1017" s="291" t="s">
        <v>1081</v>
      </c>
      <c r="E1017" s="291" t="str">
        <f t="shared" si="15"/>
        <v>Milange</v>
      </c>
    </row>
    <row r="1018" spans="1:5" ht="13.45" customHeight="1" x14ac:dyDescent="0.4">
      <c r="A1018" s="390" t="s">
        <v>243</v>
      </c>
      <c r="B1018" s="390" t="s">
        <v>1082</v>
      </c>
      <c r="C1018" s="391">
        <v>41703040</v>
      </c>
      <c r="D1018" s="291" t="s">
        <v>1082</v>
      </c>
      <c r="E1018" s="291" t="str">
        <f t="shared" si="15"/>
        <v>Milange</v>
      </c>
    </row>
    <row r="1019" spans="1:5" ht="13.45" customHeight="1" x14ac:dyDescent="0.4">
      <c r="A1019" s="390" t="s">
        <v>252</v>
      </c>
      <c r="B1019" s="390" t="s">
        <v>252</v>
      </c>
      <c r="C1019" s="391">
        <v>41703050</v>
      </c>
      <c r="D1019" s="291" t="s">
        <v>252</v>
      </c>
      <c r="E1019" s="291" t="str">
        <f t="shared" si="15"/>
        <v>Mocuba</v>
      </c>
    </row>
    <row r="1020" spans="1:5" ht="13.45" customHeight="1" x14ac:dyDescent="0.4">
      <c r="A1020" s="390" t="s">
        <v>252</v>
      </c>
      <c r="B1020" s="390" t="s">
        <v>1083</v>
      </c>
      <c r="C1020" s="391">
        <v>20100000</v>
      </c>
      <c r="D1020" s="291" t="s">
        <v>1083</v>
      </c>
      <c r="E1020" s="291" t="str">
        <f t="shared" si="15"/>
        <v>Mocuba</v>
      </c>
    </row>
    <row r="1021" spans="1:5" ht="13.45" customHeight="1" x14ac:dyDescent="0.4">
      <c r="A1021" s="390" t="s">
        <v>252</v>
      </c>
      <c r="B1021" s="390" t="s">
        <v>1084</v>
      </c>
      <c r="C1021" s="391">
        <v>40100000</v>
      </c>
      <c r="D1021" s="291" t="s">
        <v>1084</v>
      </c>
      <c r="E1021" s="291" t="str">
        <f t="shared" si="15"/>
        <v>Mocuba</v>
      </c>
    </row>
    <row r="1022" spans="1:5" ht="13.45" customHeight="1" x14ac:dyDescent="0.4">
      <c r="A1022" s="390" t="s">
        <v>252</v>
      </c>
      <c r="B1022" s="390" t="s">
        <v>1085</v>
      </c>
      <c r="C1022" s="391">
        <v>21702010</v>
      </c>
      <c r="D1022" s="291" t="s">
        <v>1085</v>
      </c>
      <c r="E1022" s="291" t="str">
        <f t="shared" si="15"/>
        <v>Mocuba</v>
      </c>
    </row>
    <row r="1023" spans="1:5" ht="13.45" customHeight="1" x14ac:dyDescent="0.4">
      <c r="A1023" s="390" t="s">
        <v>252</v>
      </c>
      <c r="B1023" s="390" t="s">
        <v>1086</v>
      </c>
      <c r="C1023" s="391">
        <v>21703020</v>
      </c>
      <c r="D1023" s="291" t="s">
        <v>1086</v>
      </c>
      <c r="E1023" s="291" t="str">
        <f t="shared" si="15"/>
        <v>Mocuba</v>
      </c>
    </row>
    <row r="1024" spans="1:5" ht="13.45" customHeight="1" x14ac:dyDescent="0.4">
      <c r="A1024" s="390" t="s">
        <v>252</v>
      </c>
      <c r="B1024" s="390" t="s">
        <v>1087</v>
      </c>
      <c r="C1024" s="391">
        <v>21703010</v>
      </c>
      <c r="D1024" s="291" t="s">
        <v>1087</v>
      </c>
      <c r="E1024" s="291" t="str">
        <f t="shared" si="15"/>
        <v>Mocuba</v>
      </c>
    </row>
    <row r="1025" spans="1:5" ht="13.45" customHeight="1" x14ac:dyDescent="0.4">
      <c r="A1025" s="390" t="s">
        <v>252</v>
      </c>
      <c r="B1025" s="390" t="s">
        <v>1088</v>
      </c>
      <c r="C1025" s="391">
        <v>21703030</v>
      </c>
      <c r="D1025" s="291" t="s">
        <v>1088</v>
      </c>
      <c r="E1025" s="291" t="str">
        <f t="shared" si="15"/>
        <v>Mocuba</v>
      </c>
    </row>
    <row r="1026" spans="1:5" ht="13.45" customHeight="1" x14ac:dyDescent="0.4">
      <c r="A1026" s="390" t="s">
        <v>254</v>
      </c>
      <c r="B1026" s="390" t="s">
        <v>254</v>
      </c>
      <c r="C1026" s="391">
        <v>21702020</v>
      </c>
      <c r="D1026" s="291" t="s">
        <v>254</v>
      </c>
      <c r="E1026" s="291" t="str">
        <f t="shared" si="15"/>
        <v>Mocubela</v>
      </c>
    </row>
    <row r="1027" spans="1:5" ht="13.45" customHeight="1" x14ac:dyDescent="0.4">
      <c r="A1027" s="390" t="s">
        <v>254</v>
      </c>
      <c r="B1027" s="390" t="s">
        <v>1089</v>
      </c>
      <c r="C1027" s="391">
        <v>21701010</v>
      </c>
      <c r="D1027" s="291" t="s">
        <v>1089</v>
      </c>
      <c r="E1027" s="291" t="str">
        <f t="shared" ref="E1027:E1090" si="16">A1027</f>
        <v>Mocubela</v>
      </c>
    </row>
    <row r="1028" spans="1:5" ht="13.45" customHeight="1" x14ac:dyDescent="0.4">
      <c r="A1028" s="390" t="s">
        <v>254</v>
      </c>
      <c r="B1028" s="390" t="s">
        <v>1090</v>
      </c>
      <c r="C1028" s="391">
        <v>21702030</v>
      </c>
      <c r="D1028" s="291" t="s">
        <v>1090</v>
      </c>
      <c r="E1028" s="291" t="str">
        <f t="shared" si="16"/>
        <v>Mocubela</v>
      </c>
    </row>
    <row r="1029" spans="1:5" ht="13.45" customHeight="1" x14ac:dyDescent="0.4">
      <c r="A1029" s="390" t="s">
        <v>254</v>
      </c>
      <c r="B1029" s="390" t="s">
        <v>1091</v>
      </c>
      <c r="C1029" s="391">
        <v>32001020</v>
      </c>
      <c r="D1029" s="291" t="s">
        <v>1091</v>
      </c>
      <c r="E1029" s="291" t="str">
        <f t="shared" si="16"/>
        <v>Mocubela</v>
      </c>
    </row>
    <row r="1030" spans="1:5" ht="13.45" customHeight="1" x14ac:dyDescent="0.4">
      <c r="A1030" s="390" t="s">
        <v>254</v>
      </c>
      <c r="B1030" s="390" t="s">
        <v>1092</v>
      </c>
      <c r="C1030" s="391">
        <v>32003010</v>
      </c>
      <c r="D1030" s="291" t="s">
        <v>1092</v>
      </c>
      <c r="E1030" s="291" t="str">
        <f t="shared" si="16"/>
        <v>Mocubela</v>
      </c>
    </row>
    <row r="1031" spans="1:5" ht="13.45" customHeight="1" x14ac:dyDescent="0.4">
      <c r="A1031" s="390" t="s">
        <v>254</v>
      </c>
      <c r="B1031" s="390" t="s">
        <v>1093</v>
      </c>
      <c r="C1031" s="391">
        <v>32004010</v>
      </c>
      <c r="D1031" s="291" t="s">
        <v>1093</v>
      </c>
      <c r="E1031" s="291" t="str">
        <f t="shared" si="16"/>
        <v>Mocubela</v>
      </c>
    </row>
    <row r="1032" spans="1:5" ht="13.45" customHeight="1" x14ac:dyDescent="0.4">
      <c r="A1032" s="390" t="s">
        <v>254</v>
      </c>
      <c r="B1032" s="390" t="s">
        <v>1094</v>
      </c>
      <c r="C1032" s="391">
        <v>32001010</v>
      </c>
      <c r="D1032" s="291" t="s">
        <v>1094</v>
      </c>
      <c r="E1032" s="291" t="str">
        <f t="shared" si="16"/>
        <v>Mocubela</v>
      </c>
    </row>
    <row r="1033" spans="1:5" ht="13.45" customHeight="1" x14ac:dyDescent="0.4">
      <c r="A1033" s="390" t="s">
        <v>258</v>
      </c>
      <c r="B1033" s="390" t="s">
        <v>258</v>
      </c>
      <c r="C1033" s="391">
        <v>32001030</v>
      </c>
      <c r="D1033" s="291" t="s">
        <v>258</v>
      </c>
      <c r="E1033" s="291" t="str">
        <f t="shared" si="16"/>
        <v>Molumbo</v>
      </c>
    </row>
    <row r="1034" spans="1:5" ht="13.45" customHeight="1" x14ac:dyDescent="0.4">
      <c r="A1034" s="390" t="s">
        <v>258</v>
      </c>
      <c r="B1034" s="390" t="s">
        <v>1095</v>
      </c>
      <c r="C1034" s="391">
        <v>32101020</v>
      </c>
      <c r="D1034" s="291" t="s">
        <v>1095</v>
      </c>
      <c r="E1034" s="291" t="str">
        <f t="shared" si="16"/>
        <v>Molumbo</v>
      </c>
    </row>
    <row r="1035" spans="1:5" ht="13.45" customHeight="1" x14ac:dyDescent="0.4">
      <c r="A1035" s="390" t="s">
        <v>258</v>
      </c>
      <c r="B1035" s="390" t="s">
        <v>1096</v>
      </c>
      <c r="C1035" s="391">
        <v>32102010</v>
      </c>
      <c r="D1035" s="291" t="s">
        <v>1096</v>
      </c>
      <c r="E1035" s="291" t="str">
        <f t="shared" si="16"/>
        <v>Molumbo</v>
      </c>
    </row>
    <row r="1036" spans="1:5" ht="13.45" customHeight="1" x14ac:dyDescent="0.4">
      <c r="A1036" s="390" t="s">
        <v>258</v>
      </c>
      <c r="B1036" s="390" t="s">
        <v>1097</v>
      </c>
      <c r="C1036" s="391">
        <v>32103010</v>
      </c>
      <c r="D1036" s="291" t="s">
        <v>1097</v>
      </c>
      <c r="E1036" s="291" t="str">
        <f t="shared" si="16"/>
        <v>Molumbo</v>
      </c>
    </row>
    <row r="1037" spans="1:5" ht="13.45" customHeight="1" x14ac:dyDescent="0.4">
      <c r="A1037" s="390" t="s">
        <v>258</v>
      </c>
      <c r="B1037" s="390" t="s">
        <v>1098</v>
      </c>
      <c r="C1037" s="391">
        <v>32103040</v>
      </c>
      <c r="D1037" s="291" t="s">
        <v>1098</v>
      </c>
      <c r="E1037" s="291" t="str">
        <f t="shared" si="16"/>
        <v>Molumbo</v>
      </c>
    </row>
    <row r="1038" spans="1:5" ht="13.45" customHeight="1" x14ac:dyDescent="0.4">
      <c r="A1038" s="390" t="s">
        <v>263</v>
      </c>
      <c r="B1038" s="390" t="s">
        <v>263</v>
      </c>
      <c r="C1038" s="391">
        <v>32101010</v>
      </c>
      <c r="D1038" s="291" t="s">
        <v>263</v>
      </c>
      <c r="E1038" s="291" t="str">
        <f t="shared" si="16"/>
        <v>Mopeia</v>
      </c>
    </row>
    <row r="1039" spans="1:5" ht="13.45" customHeight="1" x14ac:dyDescent="0.4">
      <c r="A1039" s="390" t="s">
        <v>263</v>
      </c>
      <c r="B1039" s="390" t="s">
        <v>1099</v>
      </c>
      <c r="C1039" s="391">
        <v>11601010</v>
      </c>
      <c r="D1039" s="291" t="s">
        <v>1099</v>
      </c>
      <c r="E1039" s="291" t="str">
        <f t="shared" si="16"/>
        <v>Mopeia</v>
      </c>
    </row>
    <row r="1040" spans="1:5" ht="13.45" customHeight="1" x14ac:dyDescent="0.4">
      <c r="A1040" s="390" t="s">
        <v>263</v>
      </c>
      <c r="B1040" s="390" t="s">
        <v>1100</v>
      </c>
      <c r="C1040" s="391">
        <v>11602020</v>
      </c>
      <c r="D1040" s="291" t="s">
        <v>1100</v>
      </c>
      <c r="E1040" s="291" t="str">
        <f t="shared" si="16"/>
        <v>Mopeia</v>
      </c>
    </row>
    <row r="1041" spans="1:5" ht="13.45" customHeight="1" x14ac:dyDescent="0.4">
      <c r="A1041" s="390" t="s">
        <v>263</v>
      </c>
      <c r="B1041" s="390" t="s">
        <v>1101</v>
      </c>
      <c r="C1041" s="391">
        <v>11603010</v>
      </c>
      <c r="D1041" s="291" t="s">
        <v>1101</v>
      </c>
      <c r="E1041" s="291" t="str">
        <f t="shared" si="16"/>
        <v>Mopeia</v>
      </c>
    </row>
    <row r="1042" spans="1:5" ht="13.45" customHeight="1" x14ac:dyDescent="0.4">
      <c r="A1042" s="390" t="s">
        <v>263</v>
      </c>
      <c r="B1042" s="390" t="s">
        <v>1102</v>
      </c>
      <c r="C1042" s="391">
        <v>11601510</v>
      </c>
      <c r="D1042" s="291" t="s">
        <v>1102</v>
      </c>
      <c r="E1042" s="291" t="str">
        <f t="shared" si="16"/>
        <v>Mopeia</v>
      </c>
    </row>
    <row r="1043" spans="1:5" ht="13.45" customHeight="1" x14ac:dyDescent="0.4">
      <c r="A1043" s="390" t="s">
        <v>263</v>
      </c>
      <c r="B1043" s="390" t="s">
        <v>1103</v>
      </c>
      <c r="C1043" s="391">
        <v>11602040</v>
      </c>
      <c r="D1043" s="291" t="s">
        <v>1103</v>
      </c>
      <c r="E1043" s="291" t="str">
        <f t="shared" si="16"/>
        <v>Mopeia</v>
      </c>
    </row>
    <row r="1044" spans="1:5" ht="13.45" customHeight="1" x14ac:dyDescent="0.4">
      <c r="A1044" s="390" t="s">
        <v>263</v>
      </c>
      <c r="B1044" s="390" t="s">
        <v>1104</v>
      </c>
      <c r="C1044" s="391">
        <v>11604010</v>
      </c>
      <c r="D1044" s="291" t="s">
        <v>1104</v>
      </c>
      <c r="E1044" s="291" t="str">
        <f t="shared" si="16"/>
        <v>Mopeia</v>
      </c>
    </row>
    <row r="1045" spans="1:5" ht="13.45" customHeight="1" x14ac:dyDescent="0.4">
      <c r="A1045" s="390" t="s">
        <v>264</v>
      </c>
      <c r="B1045" s="390" t="s">
        <v>264</v>
      </c>
      <c r="C1045" s="391">
        <v>11603020</v>
      </c>
      <c r="D1045" s="291" t="s">
        <v>264</v>
      </c>
      <c r="E1045" s="291" t="str">
        <f t="shared" si="16"/>
        <v>Morrumbala</v>
      </c>
    </row>
    <row r="1046" spans="1:5" ht="13.45" customHeight="1" x14ac:dyDescent="0.4">
      <c r="A1046" s="390" t="s">
        <v>264</v>
      </c>
      <c r="B1046" s="390" t="s">
        <v>1105</v>
      </c>
      <c r="C1046" s="391">
        <v>60902010</v>
      </c>
      <c r="D1046" s="291" t="s">
        <v>1105</v>
      </c>
      <c r="E1046" s="291" t="str">
        <f t="shared" si="16"/>
        <v>Morrumbala</v>
      </c>
    </row>
    <row r="1047" spans="1:5" ht="13.45" customHeight="1" x14ac:dyDescent="0.4">
      <c r="A1047" s="390" t="s">
        <v>264</v>
      </c>
      <c r="B1047" s="390" t="s">
        <v>1106</v>
      </c>
      <c r="C1047" s="391">
        <v>60902030</v>
      </c>
      <c r="D1047" s="291" t="s">
        <v>1106</v>
      </c>
      <c r="E1047" s="291" t="str">
        <f t="shared" si="16"/>
        <v>Morrumbala</v>
      </c>
    </row>
    <row r="1048" spans="1:5" ht="13.45" customHeight="1" x14ac:dyDescent="0.4">
      <c r="A1048" s="390" t="s">
        <v>264</v>
      </c>
      <c r="B1048" s="390" t="s">
        <v>1107</v>
      </c>
      <c r="C1048" s="391">
        <v>60902050</v>
      </c>
      <c r="D1048" s="291" t="s">
        <v>1107</v>
      </c>
      <c r="E1048" s="291" t="str">
        <f t="shared" si="16"/>
        <v>Morrumbala</v>
      </c>
    </row>
    <row r="1049" spans="1:5" ht="13.45" customHeight="1" x14ac:dyDescent="0.4">
      <c r="A1049" s="390" t="s">
        <v>264</v>
      </c>
      <c r="B1049" s="390" t="s">
        <v>1108</v>
      </c>
      <c r="C1049" s="391">
        <v>60901020</v>
      </c>
      <c r="D1049" s="291" t="s">
        <v>1108</v>
      </c>
      <c r="E1049" s="291" t="str">
        <f t="shared" si="16"/>
        <v>Morrumbala</v>
      </c>
    </row>
    <row r="1050" spans="1:5" ht="13.45" customHeight="1" x14ac:dyDescent="0.4">
      <c r="A1050" s="390" t="s">
        <v>264</v>
      </c>
      <c r="B1050" s="390" t="s">
        <v>1109</v>
      </c>
      <c r="C1050" s="391">
        <v>60903010</v>
      </c>
      <c r="D1050" s="291" t="s">
        <v>1109</v>
      </c>
      <c r="E1050" s="291" t="str">
        <f t="shared" si="16"/>
        <v>Morrumbala</v>
      </c>
    </row>
    <row r="1051" spans="1:5" ht="13.45" customHeight="1" x14ac:dyDescent="0.4">
      <c r="A1051" s="390" t="s">
        <v>264</v>
      </c>
      <c r="B1051" s="390" t="s">
        <v>1110</v>
      </c>
      <c r="C1051" s="391">
        <v>60901040</v>
      </c>
      <c r="D1051" s="291" t="s">
        <v>1110</v>
      </c>
      <c r="E1051" s="291" t="str">
        <f t="shared" si="16"/>
        <v>Morrumbala</v>
      </c>
    </row>
    <row r="1052" spans="1:5" ht="13.45" customHeight="1" x14ac:dyDescent="0.4">
      <c r="A1052" s="390" t="s">
        <v>264</v>
      </c>
      <c r="B1052" s="390" t="s">
        <v>1111</v>
      </c>
      <c r="C1052" s="391">
        <v>60902040</v>
      </c>
      <c r="D1052" s="291" t="s">
        <v>1111</v>
      </c>
      <c r="E1052" s="291" t="str">
        <f t="shared" si="16"/>
        <v>Morrumbala</v>
      </c>
    </row>
    <row r="1053" spans="1:5" ht="13.45" customHeight="1" x14ac:dyDescent="0.4">
      <c r="A1053" s="390" t="s">
        <v>264</v>
      </c>
      <c r="B1053" s="390" t="s">
        <v>1112</v>
      </c>
      <c r="C1053" s="391">
        <v>60903020</v>
      </c>
      <c r="D1053" s="291" t="s">
        <v>1112</v>
      </c>
      <c r="E1053" s="291" t="str">
        <f t="shared" si="16"/>
        <v>Morrumbala</v>
      </c>
    </row>
    <row r="1054" spans="1:5" ht="13.45" customHeight="1" x14ac:dyDescent="0.4">
      <c r="A1054" s="390" t="s">
        <v>264</v>
      </c>
      <c r="B1054" s="390" t="s">
        <v>1113</v>
      </c>
      <c r="C1054" s="391">
        <v>60904020</v>
      </c>
      <c r="D1054" s="291" t="s">
        <v>1113</v>
      </c>
      <c r="E1054" s="291" t="str">
        <f t="shared" si="16"/>
        <v>Morrumbala</v>
      </c>
    </row>
    <row r="1055" spans="1:5" ht="13.45" customHeight="1" x14ac:dyDescent="0.4">
      <c r="A1055" s="390" t="s">
        <v>274</v>
      </c>
      <c r="B1055" s="390" t="s">
        <v>1114</v>
      </c>
      <c r="C1055" s="391">
        <v>60901030</v>
      </c>
      <c r="D1055" s="291" t="s">
        <v>1114</v>
      </c>
      <c r="E1055" s="291" t="str">
        <f t="shared" si="16"/>
        <v>Mulevala</v>
      </c>
    </row>
    <row r="1056" spans="1:5" ht="13.45" customHeight="1" x14ac:dyDescent="0.4">
      <c r="A1056" s="390" t="s">
        <v>274</v>
      </c>
      <c r="B1056" s="390" t="s">
        <v>1115</v>
      </c>
      <c r="C1056" s="391">
        <v>60904010</v>
      </c>
      <c r="D1056" s="291" t="s">
        <v>1115</v>
      </c>
      <c r="E1056" s="291" t="str">
        <f t="shared" si="16"/>
        <v>Mulevala</v>
      </c>
    </row>
    <row r="1057" spans="1:5" ht="13.45" customHeight="1" x14ac:dyDescent="0.4">
      <c r="A1057" s="390" t="s">
        <v>274</v>
      </c>
      <c r="B1057" s="390" t="s">
        <v>1116</v>
      </c>
      <c r="C1057" s="391">
        <v>60901010</v>
      </c>
      <c r="D1057" s="291" t="s">
        <v>1116</v>
      </c>
      <c r="E1057" s="291" t="str">
        <f t="shared" si="16"/>
        <v>Mulevala</v>
      </c>
    </row>
    <row r="1058" spans="1:5" ht="13.45" customHeight="1" x14ac:dyDescent="0.4">
      <c r="A1058" s="390" t="s">
        <v>274</v>
      </c>
      <c r="B1058" s="390" t="s">
        <v>1117</v>
      </c>
      <c r="C1058" s="391">
        <v>61002010</v>
      </c>
      <c r="D1058" s="291" t="s">
        <v>1117</v>
      </c>
      <c r="E1058" s="291" t="str">
        <f t="shared" si="16"/>
        <v>Mulevala</v>
      </c>
    </row>
    <row r="1059" spans="1:5" ht="13.45" customHeight="1" x14ac:dyDescent="0.4">
      <c r="A1059" s="390" t="s">
        <v>274</v>
      </c>
      <c r="B1059" s="390" t="s">
        <v>274</v>
      </c>
      <c r="C1059" s="391">
        <v>61001020</v>
      </c>
      <c r="D1059" s="291" t="s">
        <v>274</v>
      </c>
      <c r="E1059" s="291" t="str">
        <f t="shared" si="16"/>
        <v>Mulevala</v>
      </c>
    </row>
    <row r="1060" spans="1:5" ht="13.45" customHeight="1" x14ac:dyDescent="0.4">
      <c r="A1060" s="390" t="s">
        <v>274</v>
      </c>
      <c r="B1060" s="390" t="s">
        <v>1118</v>
      </c>
      <c r="C1060" s="391">
        <v>61002020</v>
      </c>
      <c r="D1060" s="291" t="s">
        <v>1118</v>
      </c>
      <c r="E1060" s="291" t="str">
        <f t="shared" si="16"/>
        <v>Mulevala</v>
      </c>
    </row>
    <row r="1061" spans="1:5" ht="13.45" customHeight="1" x14ac:dyDescent="0.4">
      <c r="A1061" s="390" t="s">
        <v>280</v>
      </c>
      <c r="B1061" s="390" t="s">
        <v>280</v>
      </c>
      <c r="C1061" s="391">
        <v>61003010</v>
      </c>
      <c r="D1061" s="291" t="s">
        <v>280</v>
      </c>
      <c r="E1061" s="291" t="str">
        <f t="shared" si="16"/>
        <v>Namacurra</v>
      </c>
    </row>
    <row r="1062" spans="1:5" ht="13.45" customHeight="1" x14ac:dyDescent="0.4">
      <c r="A1062" s="390" t="s">
        <v>280</v>
      </c>
      <c r="B1062" s="390" t="s">
        <v>1119</v>
      </c>
      <c r="C1062" s="391">
        <v>61001010</v>
      </c>
      <c r="D1062" s="291" t="s">
        <v>1119</v>
      </c>
      <c r="E1062" s="291" t="str">
        <f t="shared" si="16"/>
        <v>Namacurra</v>
      </c>
    </row>
    <row r="1063" spans="1:5" ht="13.45" customHeight="1" x14ac:dyDescent="0.4">
      <c r="A1063" s="390" t="s">
        <v>280</v>
      </c>
      <c r="B1063" s="390" t="s">
        <v>1120</v>
      </c>
      <c r="C1063" s="391">
        <v>61001030</v>
      </c>
      <c r="D1063" s="291" t="s">
        <v>1120</v>
      </c>
      <c r="E1063" s="291" t="str">
        <f t="shared" si="16"/>
        <v>Namacurra</v>
      </c>
    </row>
    <row r="1064" spans="1:5" ht="13.45" customHeight="1" x14ac:dyDescent="0.4">
      <c r="A1064" s="390" t="s">
        <v>280</v>
      </c>
      <c r="B1064" s="390" t="s">
        <v>1121</v>
      </c>
      <c r="C1064" s="391">
        <v>50100000</v>
      </c>
      <c r="D1064" s="291" t="s">
        <v>1121</v>
      </c>
      <c r="E1064" s="291" t="str">
        <f t="shared" si="16"/>
        <v>Namacurra</v>
      </c>
    </row>
    <row r="1065" spans="1:5" ht="13.45" customHeight="1" x14ac:dyDescent="0.4">
      <c r="A1065" s="390" t="s">
        <v>280</v>
      </c>
      <c r="B1065" s="390" t="s">
        <v>1122</v>
      </c>
      <c r="C1065" s="391">
        <v>51201020</v>
      </c>
      <c r="D1065" s="291" t="s">
        <v>1122</v>
      </c>
      <c r="E1065" s="291" t="str">
        <f t="shared" si="16"/>
        <v>Namacurra</v>
      </c>
    </row>
    <row r="1066" spans="1:5" ht="13.45" customHeight="1" x14ac:dyDescent="0.4">
      <c r="A1066" s="390" t="s">
        <v>280</v>
      </c>
      <c r="B1066" s="390" t="s">
        <v>1123</v>
      </c>
      <c r="C1066" s="391">
        <v>51202020</v>
      </c>
      <c r="D1066" s="291" t="s">
        <v>1123</v>
      </c>
      <c r="E1066" s="291" t="str">
        <f t="shared" si="16"/>
        <v>Namacurra</v>
      </c>
    </row>
    <row r="1067" spans="1:5" ht="13.45" customHeight="1" x14ac:dyDescent="0.4">
      <c r="A1067" s="390" t="s">
        <v>280</v>
      </c>
      <c r="B1067" s="390" t="s">
        <v>1124</v>
      </c>
      <c r="C1067" s="391">
        <v>51201030</v>
      </c>
      <c r="D1067" s="291" t="s">
        <v>1124</v>
      </c>
      <c r="E1067" s="291" t="str">
        <f t="shared" si="16"/>
        <v>Namacurra</v>
      </c>
    </row>
    <row r="1068" spans="1:5" ht="13.45" customHeight="1" x14ac:dyDescent="0.4">
      <c r="A1068" s="390" t="s">
        <v>280</v>
      </c>
      <c r="B1068" s="390" t="s">
        <v>1125</v>
      </c>
      <c r="C1068" s="391">
        <v>51202040</v>
      </c>
      <c r="D1068" s="291" t="s">
        <v>1125</v>
      </c>
      <c r="E1068" s="291" t="str">
        <f t="shared" si="16"/>
        <v>Namacurra</v>
      </c>
    </row>
    <row r="1069" spans="1:5" ht="13.45" customHeight="1" x14ac:dyDescent="0.4">
      <c r="A1069" s="390" t="s">
        <v>280</v>
      </c>
      <c r="B1069" s="390" t="s">
        <v>1126</v>
      </c>
      <c r="C1069" s="391">
        <v>51201010</v>
      </c>
      <c r="D1069" s="291" t="s">
        <v>1126</v>
      </c>
      <c r="E1069" s="291" t="str">
        <f t="shared" si="16"/>
        <v>Namacurra</v>
      </c>
    </row>
    <row r="1070" spans="1:5" ht="13.45" customHeight="1" x14ac:dyDescent="0.4">
      <c r="A1070" s="390" t="s">
        <v>282</v>
      </c>
      <c r="B1070" s="390" t="s">
        <v>282</v>
      </c>
      <c r="C1070" s="391">
        <v>51202010</v>
      </c>
      <c r="D1070" s="291" t="s">
        <v>282</v>
      </c>
      <c r="E1070" s="291" t="str">
        <f t="shared" si="16"/>
        <v>Namarroi</v>
      </c>
    </row>
    <row r="1071" spans="1:5" ht="13.45" customHeight="1" x14ac:dyDescent="0.4">
      <c r="A1071" s="390" t="s">
        <v>282</v>
      </c>
      <c r="B1071" s="390" t="s">
        <v>1127</v>
      </c>
      <c r="C1071" s="391">
        <v>61201020</v>
      </c>
      <c r="D1071" s="291" t="s">
        <v>1127</v>
      </c>
      <c r="E1071" s="291" t="str">
        <f t="shared" si="16"/>
        <v>Namarroi</v>
      </c>
    </row>
    <row r="1072" spans="1:5" ht="13.45" customHeight="1" x14ac:dyDescent="0.4">
      <c r="A1072" s="390" t="s">
        <v>282</v>
      </c>
      <c r="B1072" s="390" t="s">
        <v>1128</v>
      </c>
      <c r="C1072" s="391">
        <v>61202020</v>
      </c>
      <c r="D1072" s="291" t="s">
        <v>1128</v>
      </c>
      <c r="E1072" s="291" t="str">
        <f t="shared" si="16"/>
        <v>Namarroi</v>
      </c>
    </row>
    <row r="1073" spans="1:5" ht="13.45" customHeight="1" x14ac:dyDescent="0.4">
      <c r="A1073" s="390" t="s">
        <v>282</v>
      </c>
      <c r="B1073" s="390" t="s">
        <v>1129</v>
      </c>
      <c r="C1073" s="391">
        <v>61202010</v>
      </c>
      <c r="D1073" s="291" t="s">
        <v>1129</v>
      </c>
      <c r="E1073" s="291" t="str">
        <f t="shared" si="16"/>
        <v>Namarroi</v>
      </c>
    </row>
    <row r="1074" spans="1:5" ht="13.45" customHeight="1" x14ac:dyDescent="0.4">
      <c r="A1074" s="390" t="s">
        <v>282</v>
      </c>
      <c r="B1074" s="390" t="s">
        <v>1130</v>
      </c>
      <c r="C1074" s="391">
        <v>61201030</v>
      </c>
      <c r="D1074" s="291" t="s">
        <v>1130</v>
      </c>
      <c r="E1074" s="291" t="str">
        <f t="shared" si="16"/>
        <v>Namarroi</v>
      </c>
    </row>
    <row r="1075" spans="1:5" ht="13.45" customHeight="1" x14ac:dyDescent="0.4">
      <c r="A1075" s="390" t="s">
        <v>282</v>
      </c>
      <c r="B1075" s="390" t="s">
        <v>1131</v>
      </c>
      <c r="C1075" s="391">
        <v>61201010</v>
      </c>
      <c r="D1075" s="291" t="s">
        <v>1131</v>
      </c>
      <c r="E1075" s="291" t="str">
        <f t="shared" si="16"/>
        <v>Namarroi</v>
      </c>
    </row>
    <row r="1076" spans="1:5" ht="13.45" customHeight="1" x14ac:dyDescent="0.4">
      <c r="A1076" s="390" t="s">
        <v>282</v>
      </c>
      <c r="B1076" s="390" t="s">
        <v>1132</v>
      </c>
      <c r="C1076" s="391">
        <v>81301020</v>
      </c>
      <c r="D1076" s="291" t="s">
        <v>1132</v>
      </c>
      <c r="E1076" s="291" t="str">
        <f t="shared" si="16"/>
        <v>Namarroi</v>
      </c>
    </row>
    <row r="1077" spans="1:5" ht="13.45" customHeight="1" x14ac:dyDescent="0.4">
      <c r="A1077" s="390" t="s">
        <v>292</v>
      </c>
      <c r="B1077" s="390" t="s">
        <v>1133</v>
      </c>
      <c r="C1077" s="391">
        <v>81302020</v>
      </c>
      <c r="D1077" s="291" t="s">
        <v>1133</v>
      </c>
      <c r="E1077" s="291" t="str">
        <f t="shared" si="16"/>
        <v>Nicoadala</v>
      </c>
    </row>
    <row r="1078" spans="1:5" ht="13.45" customHeight="1" x14ac:dyDescent="0.4">
      <c r="A1078" s="390" t="s">
        <v>292</v>
      </c>
      <c r="B1078" s="390" t="s">
        <v>1134</v>
      </c>
      <c r="C1078" s="391">
        <v>81302010</v>
      </c>
      <c r="D1078" s="291" t="s">
        <v>1134</v>
      </c>
      <c r="E1078" s="291" t="str">
        <f t="shared" si="16"/>
        <v>Nicoadala</v>
      </c>
    </row>
    <row r="1079" spans="1:5" ht="13.45" customHeight="1" x14ac:dyDescent="0.4">
      <c r="A1079" s="390" t="s">
        <v>292</v>
      </c>
      <c r="B1079" s="390" t="s">
        <v>1135</v>
      </c>
      <c r="C1079" s="391">
        <v>81302030</v>
      </c>
      <c r="D1079" s="291" t="s">
        <v>1135</v>
      </c>
      <c r="E1079" s="291" t="str">
        <f t="shared" si="16"/>
        <v>Nicoadala</v>
      </c>
    </row>
    <row r="1080" spans="1:5" ht="13.45" customHeight="1" x14ac:dyDescent="0.4">
      <c r="A1080" s="390" t="s">
        <v>292</v>
      </c>
      <c r="B1080" s="390" t="s">
        <v>292</v>
      </c>
      <c r="C1080" s="391">
        <v>81301030</v>
      </c>
      <c r="D1080" s="291" t="s">
        <v>292</v>
      </c>
      <c r="E1080" s="291" t="str">
        <f t="shared" si="16"/>
        <v>Nicoadala</v>
      </c>
    </row>
    <row r="1081" spans="1:5" ht="13.45" customHeight="1" x14ac:dyDescent="0.4">
      <c r="A1081" s="390" t="s">
        <v>298</v>
      </c>
      <c r="B1081" s="390" t="s">
        <v>1136</v>
      </c>
      <c r="C1081" s="391">
        <v>90101990</v>
      </c>
      <c r="D1081" s="291" t="s">
        <v>1136</v>
      </c>
      <c r="E1081" s="291" t="str">
        <f t="shared" si="16"/>
        <v>Pebane</v>
      </c>
    </row>
    <row r="1082" spans="1:5" ht="13.45" customHeight="1" x14ac:dyDescent="0.4">
      <c r="A1082" s="390" t="s">
        <v>298</v>
      </c>
      <c r="B1082" s="390" t="s">
        <v>1137</v>
      </c>
      <c r="C1082" s="391">
        <v>81402020</v>
      </c>
      <c r="D1082" s="291" t="s">
        <v>1137</v>
      </c>
      <c r="E1082" s="291" t="str">
        <f t="shared" si="16"/>
        <v>Pebane</v>
      </c>
    </row>
    <row r="1083" spans="1:5" ht="13.45" customHeight="1" x14ac:dyDescent="0.4">
      <c r="A1083" s="390" t="s">
        <v>298</v>
      </c>
      <c r="B1083" s="390" t="s">
        <v>1138</v>
      </c>
      <c r="C1083" s="391">
        <v>81401030</v>
      </c>
      <c r="D1083" s="291" t="s">
        <v>1138</v>
      </c>
      <c r="E1083" s="291" t="str">
        <f t="shared" si="16"/>
        <v>Pebane</v>
      </c>
    </row>
    <row r="1084" spans="1:5" ht="13.45" customHeight="1" x14ac:dyDescent="0.4">
      <c r="A1084" s="390" t="s">
        <v>298</v>
      </c>
      <c r="B1084" s="390" t="s">
        <v>1139</v>
      </c>
      <c r="C1084" s="391">
        <v>81401020</v>
      </c>
      <c r="D1084" s="291" t="s">
        <v>1139</v>
      </c>
      <c r="E1084" s="291" t="str">
        <f t="shared" si="16"/>
        <v>Pebane</v>
      </c>
    </row>
    <row r="1085" spans="1:5" ht="13.45" customHeight="1" x14ac:dyDescent="0.4">
      <c r="A1085" s="390" t="s">
        <v>298</v>
      </c>
      <c r="B1085" s="390" t="s">
        <v>1140</v>
      </c>
      <c r="C1085" s="391">
        <v>81402010</v>
      </c>
      <c r="D1085" s="291" t="s">
        <v>1140</v>
      </c>
      <c r="E1085" s="291" t="str">
        <f t="shared" si="16"/>
        <v>Pebane</v>
      </c>
    </row>
    <row r="1086" spans="1:5" ht="13.45" customHeight="1" x14ac:dyDescent="0.4">
      <c r="A1086" s="390" t="s">
        <v>298</v>
      </c>
      <c r="B1086" s="390" t="s">
        <v>1141</v>
      </c>
      <c r="C1086" s="391">
        <v>51303030</v>
      </c>
      <c r="D1086" s="291" t="s">
        <v>1141</v>
      </c>
      <c r="E1086" s="291" t="str">
        <f t="shared" si="16"/>
        <v>Pebane</v>
      </c>
    </row>
    <row r="1087" spans="1:5" ht="13.45" customHeight="1" x14ac:dyDescent="0.4">
      <c r="A1087" s="390" t="s">
        <v>298</v>
      </c>
      <c r="B1087" s="390" t="s">
        <v>1142</v>
      </c>
      <c r="C1087" s="391">
        <v>51303020</v>
      </c>
      <c r="D1087" s="291" t="s">
        <v>1142</v>
      </c>
      <c r="E1087" s="291" t="str">
        <f t="shared" si="16"/>
        <v>Pebane</v>
      </c>
    </row>
    <row r="1088" spans="1:5" ht="13.45" customHeight="1" x14ac:dyDescent="0.4">
      <c r="A1088" s="390" t="s">
        <v>298</v>
      </c>
      <c r="B1088" s="390" t="s">
        <v>1143</v>
      </c>
      <c r="C1088" s="391">
        <v>51302020</v>
      </c>
      <c r="D1088" s="291" t="s">
        <v>1143</v>
      </c>
      <c r="E1088" s="291" t="str">
        <f t="shared" si="16"/>
        <v>Pebane</v>
      </c>
    </row>
    <row r="1089" spans="1:5" ht="13.45" customHeight="1" x14ac:dyDescent="0.4">
      <c r="A1089" s="390" t="s">
        <v>298</v>
      </c>
      <c r="B1089" s="390" t="s">
        <v>1144</v>
      </c>
      <c r="C1089" s="391">
        <v>51302030</v>
      </c>
      <c r="D1089" s="291" t="s">
        <v>1144</v>
      </c>
      <c r="E1089" s="291" t="str">
        <f t="shared" si="16"/>
        <v>Pebane</v>
      </c>
    </row>
    <row r="1090" spans="1:5" ht="13.45" customHeight="1" x14ac:dyDescent="0.4">
      <c r="A1090" s="390" t="s">
        <v>298</v>
      </c>
      <c r="B1090" s="390" t="s">
        <v>1145</v>
      </c>
      <c r="C1090" s="391">
        <v>51301020</v>
      </c>
      <c r="D1090" s="291" t="s">
        <v>1145</v>
      </c>
      <c r="E1090" s="291" t="str">
        <f t="shared" si="16"/>
        <v>Pebane</v>
      </c>
    </row>
    <row r="1091" spans="1:5" ht="13.45" customHeight="1" x14ac:dyDescent="0.4">
      <c r="A1091" s="390" t="s">
        <v>298</v>
      </c>
      <c r="B1091" s="390" t="s">
        <v>298</v>
      </c>
      <c r="C1091" s="391">
        <v>51301030</v>
      </c>
      <c r="D1091" s="291" t="s">
        <v>298</v>
      </c>
      <c r="E1091" s="291" t="str">
        <f t="shared" ref="E1091:E1154" si="17">A1091</f>
        <v>Pebane</v>
      </c>
    </row>
    <row r="1092" spans="1:5" ht="13.45" customHeight="1" x14ac:dyDescent="0.4">
      <c r="A1092" s="390" t="s">
        <v>298</v>
      </c>
      <c r="B1092" s="390" t="s">
        <v>1146</v>
      </c>
      <c r="C1092" s="391">
        <v>51302010</v>
      </c>
      <c r="D1092" s="291" t="s">
        <v>1146</v>
      </c>
      <c r="E1092" s="291" t="str">
        <f t="shared" si="17"/>
        <v>Pebane</v>
      </c>
    </row>
    <row r="1093" spans="1:5" ht="13.45" customHeight="1" x14ac:dyDescent="0.4">
      <c r="A1093" s="390" t="s">
        <v>298</v>
      </c>
      <c r="B1093" s="390" t="s">
        <v>1147</v>
      </c>
      <c r="C1093" s="391">
        <v>51303010</v>
      </c>
      <c r="D1093" s="291" t="s">
        <v>1147</v>
      </c>
      <c r="E1093" s="291" t="str">
        <f t="shared" si="17"/>
        <v>Pebane</v>
      </c>
    </row>
    <row r="1094" spans="1:5" ht="13.45" customHeight="1" x14ac:dyDescent="0.4">
      <c r="A1094" s="390" t="s">
        <v>300</v>
      </c>
      <c r="B1094" s="390" t="s">
        <v>300</v>
      </c>
      <c r="C1094" s="391">
        <v>51301010</v>
      </c>
      <c r="D1094" s="291" t="s">
        <v>300</v>
      </c>
      <c r="E1094" s="291" t="str">
        <f t="shared" si="17"/>
        <v>Quelimane</v>
      </c>
    </row>
    <row r="1095" spans="1:5" ht="13.45" customHeight="1" x14ac:dyDescent="0.4">
      <c r="A1095" s="390" t="s">
        <v>140</v>
      </c>
      <c r="B1095" s="399" t="s">
        <v>1153</v>
      </c>
      <c r="C1095" s="391">
        <v>3160304</v>
      </c>
      <c r="D1095" s="291" t="s">
        <v>1153</v>
      </c>
      <c r="E1095" s="291" t="str">
        <f t="shared" si="17"/>
        <v>KaMphumu</v>
      </c>
    </row>
    <row r="1096" spans="1:5" ht="13.45" customHeight="1" x14ac:dyDescent="0.4">
      <c r="A1096" s="390" t="s">
        <v>140</v>
      </c>
      <c r="B1096" s="399" t="s">
        <v>1154</v>
      </c>
      <c r="C1096" s="391">
        <v>3260304</v>
      </c>
      <c r="D1096" s="291" t="s">
        <v>1154</v>
      </c>
      <c r="E1096" s="291" t="str">
        <f t="shared" si="17"/>
        <v>KaMphumu</v>
      </c>
    </row>
    <row r="1097" spans="1:5" ht="13.45" customHeight="1" x14ac:dyDescent="0.4">
      <c r="A1097" s="390" t="s">
        <v>140</v>
      </c>
      <c r="B1097" s="399" t="s">
        <v>1155</v>
      </c>
      <c r="C1097" s="391">
        <v>3360304</v>
      </c>
      <c r="D1097" s="291" t="s">
        <v>1155</v>
      </c>
      <c r="E1097" s="291" t="str">
        <f t="shared" si="17"/>
        <v>KaMphumu</v>
      </c>
    </row>
    <row r="1098" spans="1:5" ht="13.45" customHeight="1" x14ac:dyDescent="0.4">
      <c r="A1098" s="390" t="s">
        <v>140</v>
      </c>
      <c r="B1098" s="399" t="s">
        <v>1156</v>
      </c>
      <c r="C1098" s="391">
        <v>3460304</v>
      </c>
      <c r="D1098" s="291" t="s">
        <v>1156</v>
      </c>
      <c r="E1098" s="291" t="str">
        <f t="shared" si="17"/>
        <v>KaMphumu</v>
      </c>
    </row>
    <row r="1099" spans="1:5" ht="13.45" customHeight="1" x14ac:dyDescent="0.4">
      <c r="A1099" s="390" t="s">
        <v>140</v>
      </c>
      <c r="B1099" s="399" t="s">
        <v>1157</v>
      </c>
      <c r="C1099" s="391">
        <v>3560304</v>
      </c>
      <c r="D1099" s="291" t="s">
        <v>1157</v>
      </c>
      <c r="E1099" s="291" t="str">
        <f t="shared" si="17"/>
        <v>KaMphumu</v>
      </c>
    </row>
    <row r="1100" spans="1:5" ht="13.45" customHeight="1" x14ac:dyDescent="0.4">
      <c r="A1100" s="390" t="s">
        <v>140</v>
      </c>
      <c r="B1100" s="399" t="s">
        <v>1158</v>
      </c>
      <c r="C1100" s="391">
        <v>3660304</v>
      </c>
      <c r="D1100" s="291" t="s">
        <v>1158</v>
      </c>
      <c r="E1100" s="291" t="str">
        <f t="shared" si="17"/>
        <v>KaMphumu</v>
      </c>
    </row>
    <row r="1101" spans="1:5" ht="13.45" customHeight="1" x14ac:dyDescent="0.4">
      <c r="A1101" s="390" t="s">
        <v>140</v>
      </c>
      <c r="B1101" s="399" t="s">
        <v>1159</v>
      </c>
      <c r="C1101" s="391">
        <v>3760304</v>
      </c>
      <c r="D1101" s="291" t="s">
        <v>1159</v>
      </c>
      <c r="E1101" s="291" t="str">
        <f t="shared" si="17"/>
        <v>KaMphumu</v>
      </c>
    </row>
    <row r="1102" spans="1:5" ht="13.45" customHeight="1" x14ac:dyDescent="0.4">
      <c r="A1102" s="390" t="s">
        <v>140</v>
      </c>
      <c r="B1102" s="399" t="s">
        <v>1160</v>
      </c>
      <c r="C1102" s="391">
        <v>3860304</v>
      </c>
      <c r="D1102" s="291" t="s">
        <v>1160</v>
      </c>
      <c r="E1102" s="291" t="str">
        <f t="shared" si="17"/>
        <v>KaMphumu</v>
      </c>
    </row>
    <row r="1103" spans="1:5" ht="13.45" customHeight="1" x14ac:dyDescent="0.4">
      <c r="A1103" s="390" t="s">
        <v>140</v>
      </c>
      <c r="B1103" s="399" t="s">
        <v>1161</v>
      </c>
      <c r="C1103" s="391">
        <v>3960304</v>
      </c>
      <c r="D1103" s="291" t="s">
        <v>1161</v>
      </c>
      <c r="E1103" s="291" t="str">
        <f t="shared" si="17"/>
        <v>KaMphumu</v>
      </c>
    </row>
    <row r="1104" spans="1:5" ht="13.45" customHeight="1" x14ac:dyDescent="0.4">
      <c r="A1104" s="390" t="s">
        <v>140</v>
      </c>
      <c r="B1104" s="399" t="s">
        <v>1162</v>
      </c>
      <c r="C1104" s="391">
        <v>3061304</v>
      </c>
      <c r="D1104" s="291" t="s">
        <v>1162</v>
      </c>
      <c r="E1104" s="291" t="str">
        <f t="shared" si="17"/>
        <v>KaMphumu</v>
      </c>
    </row>
    <row r="1105" spans="1:5" ht="13.45" customHeight="1" x14ac:dyDescent="0.4">
      <c r="A1105" s="390" t="s">
        <v>140</v>
      </c>
      <c r="B1105" s="399" t="s">
        <v>1163</v>
      </c>
      <c r="C1105" s="391">
        <v>3062304</v>
      </c>
      <c r="D1105" s="291" t="s">
        <v>1163</v>
      </c>
      <c r="E1105" s="291" t="str">
        <f t="shared" si="17"/>
        <v>KaMphumu</v>
      </c>
    </row>
    <row r="1106" spans="1:5" ht="13.45" customHeight="1" x14ac:dyDescent="0.4">
      <c r="A1106" s="390" t="s">
        <v>181</v>
      </c>
      <c r="B1106" s="399" t="s">
        <v>1164</v>
      </c>
      <c r="C1106" s="391">
        <v>3160301</v>
      </c>
      <c r="D1106" s="291" t="s">
        <v>1164</v>
      </c>
      <c r="E1106" s="291" t="str">
        <f t="shared" si="17"/>
        <v>Nlhamankulu</v>
      </c>
    </row>
    <row r="1107" spans="1:5" ht="13.45" customHeight="1" x14ac:dyDescent="0.4">
      <c r="A1107" s="390" t="s">
        <v>181</v>
      </c>
      <c r="B1107" s="399" t="s">
        <v>1165</v>
      </c>
      <c r="C1107" s="391">
        <v>3260301</v>
      </c>
      <c r="D1107" s="291" t="s">
        <v>1165</v>
      </c>
      <c r="E1107" s="291" t="str">
        <f t="shared" si="17"/>
        <v>Nlhamankulu</v>
      </c>
    </row>
    <row r="1108" spans="1:5" ht="13.45" customHeight="1" x14ac:dyDescent="0.4">
      <c r="A1108" s="390" t="s">
        <v>181</v>
      </c>
      <c r="B1108" s="399" t="s">
        <v>1166</v>
      </c>
      <c r="C1108" s="391">
        <v>3360301</v>
      </c>
      <c r="D1108" s="291" t="s">
        <v>1166</v>
      </c>
      <c r="E1108" s="291" t="str">
        <f t="shared" si="17"/>
        <v>Nlhamankulu</v>
      </c>
    </row>
    <row r="1109" spans="1:5" ht="13.45" customHeight="1" x14ac:dyDescent="0.4">
      <c r="A1109" s="390" t="s">
        <v>181</v>
      </c>
      <c r="B1109" s="399" t="s">
        <v>1167</v>
      </c>
      <c r="C1109" s="391">
        <v>3460301</v>
      </c>
      <c r="D1109" s="291" t="s">
        <v>1167</v>
      </c>
      <c r="E1109" s="291" t="str">
        <f t="shared" si="17"/>
        <v>Nlhamankulu</v>
      </c>
    </row>
    <row r="1110" spans="1:5" ht="13.45" customHeight="1" x14ac:dyDescent="0.4">
      <c r="A1110" s="390" t="s">
        <v>181</v>
      </c>
      <c r="B1110" s="399" t="s">
        <v>1168</v>
      </c>
      <c r="C1110" s="391">
        <v>3560301</v>
      </c>
      <c r="D1110" s="291" t="s">
        <v>1168</v>
      </c>
      <c r="E1110" s="291" t="str">
        <f t="shared" si="17"/>
        <v>Nlhamankulu</v>
      </c>
    </row>
    <row r="1111" spans="1:5" ht="13.45" customHeight="1" x14ac:dyDescent="0.4">
      <c r="A1111" s="390" t="s">
        <v>181</v>
      </c>
      <c r="B1111" s="399" t="s">
        <v>1169</v>
      </c>
      <c r="C1111" s="391">
        <v>3660301</v>
      </c>
      <c r="D1111" s="291" t="s">
        <v>1169</v>
      </c>
      <c r="E1111" s="291" t="str">
        <f t="shared" si="17"/>
        <v>Nlhamankulu</v>
      </c>
    </row>
    <row r="1112" spans="1:5" ht="13.45" customHeight="1" x14ac:dyDescent="0.4">
      <c r="A1112" s="390" t="s">
        <v>181</v>
      </c>
      <c r="B1112" s="399" t="s">
        <v>786</v>
      </c>
      <c r="C1112" s="391">
        <v>3760301</v>
      </c>
      <c r="D1112" s="291" t="s">
        <v>786</v>
      </c>
      <c r="E1112" s="291" t="str">
        <f t="shared" si="17"/>
        <v>Nlhamankulu</v>
      </c>
    </row>
    <row r="1113" spans="1:5" ht="13.45" customHeight="1" x14ac:dyDescent="0.4">
      <c r="A1113" s="390" t="s">
        <v>181</v>
      </c>
      <c r="B1113" s="399" t="s">
        <v>1170</v>
      </c>
      <c r="C1113" s="391">
        <v>3860301</v>
      </c>
      <c r="D1113" s="291" t="s">
        <v>1170</v>
      </c>
      <c r="E1113" s="291" t="str">
        <f t="shared" si="17"/>
        <v>Nlhamankulu</v>
      </c>
    </row>
    <row r="1114" spans="1:5" ht="13.45" customHeight="1" x14ac:dyDescent="0.4">
      <c r="A1114" s="390" t="s">
        <v>181</v>
      </c>
      <c r="B1114" s="399" t="s">
        <v>1171</v>
      </c>
      <c r="C1114" s="391">
        <v>3960301</v>
      </c>
      <c r="D1114" s="291" t="s">
        <v>1171</v>
      </c>
      <c r="E1114" s="291" t="str">
        <f t="shared" si="17"/>
        <v>Nlhamankulu</v>
      </c>
    </row>
    <row r="1115" spans="1:5" ht="13.45" customHeight="1" x14ac:dyDescent="0.4">
      <c r="A1115" s="390" t="s">
        <v>181</v>
      </c>
      <c r="B1115" s="399" t="s">
        <v>1172</v>
      </c>
      <c r="C1115" s="391">
        <v>3161301</v>
      </c>
      <c r="D1115" s="291" t="s">
        <v>1172</v>
      </c>
      <c r="E1115" s="291" t="str">
        <f t="shared" si="17"/>
        <v>Nlhamankulu</v>
      </c>
    </row>
    <row r="1116" spans="1:5" ht="13.45" customHeight="1" x14ac:dyDescent="0.4">
      <c r="A1116" s="390" t="s">
        <v>181</v>
      </c>
      <c r="B1116" s="399" t="s">
        <v>1173</v>
      </c>
      <c r="C1116" s="391">
        <v>3162301</v>
      </c>
      <c r="D1116" s="291" t="s">
        <v>1173</v>
      </c>
      <c r="E1116" s="291" t="str">
        <f t="shared" si="17"/>
        <v>Nlhamankulu</v>
      </c>
    </row>
    <row r="1117" spans="1:5" ht="13.45" customHeight="1" x14ac:dyDescent="0.4">
      <c r="A1117" s="399" t="s">
        <v>137</v>
      </c>
      <c r="B1117" s="399" t="s">
        <v>1174</v>
      </c>
      <c r="C1117" s="391">
        <v>1050202</v>
      </c>
      <c r="D1117" s="291" t="s">
        <v>1174</v>
      </c>
      <c r="E1117" s="291" t="str">
        <f t="shared" si="17"/>
        <v>KaMaxakeni</v>
      </c>
    </row>
    <row r="1118" spans="1:5" ht="13.45" customHeight="1" x14ac:dyDescent="0.4">
      <c r="A1118" s="399" t="s">
        <v>137</v>
      </c>
      <c r="B1118" s="399" t="s">
        <v>1175</v>
      </c>
      <c r="C1118" s="391">
        <v>1150202</v>
      </c>
      <c r="D1118" s="291" t="s">
        <v>1175</v>
      </c>
      <c r="E1118" s="291" t="str">
        <f t="shared" si="17"/>
        <v>KaMaxakeni</v>
      </c>
    </row>
    <row r="1119" spans="1:5" ht="13.45" customHeight="1" x14ac:dyDescent="0.4">
      <c r="A1119" s="399" t="s">
        <v>137</v>
      </c>
      <c r="B1119" s="399" t="s">
        <v>1176</v>
      </c>
      <c r="C1119" s="391">
        <v>1250202</v>
      </c>
      <c r="D1119" s="291" t="s">
        <v>1176</v>
      </c>
      <c r="E1119" s="291" t="str">
        <f t="shared" si="17"/>
        <v>KaMaxakeni</v>
      </c>
    </row>
    <row r="1120" spans="1:5" ht="13.45" customHeight="1" x14ac:dyDescent="0.4">
      <c r="A1120" s="399" t="s">
        <v>137</v>
      </c>
      <c r="B1120" s="399" t="s">
        <v>1177</v>
      </c>
      <c r="C1120" s="391">
        <v>1350202</v>
      </c>
      <c r="D1120" s="291" t="s">
        <v>1177</v>
      </c>
      <c r="E1120" s="291" t="str">
        <f t="shared" si="17"/>
        <v>KaMaxakeni</v>
      </c>
    </row>
    <row r="1121" spans="1:5" ht="13.45" customHeight="1" x14ac:dyDescent="0.4">
      <c r="A1121" s="399" t="s">
        <v>137</v>
      </c>
      <c r="B1121" s="399" t="s">
        <v>1178</v>
      </c>
      <c r="C1121" s="391">
        <v>1450202</v>
      </c>
      <c r="D1121" s="291" t="s">
        <v>1178</v>
      </c>
      <c r="E1121" s="291" t="str">
        <f t="shared" si="17"/>
        <v>KaMaxakeni</v>
      </c>
    </row>
    <row r="1122" spans="1:5" ht="13.45" customHeight="1" x14ac:dyDescent="0.4">
      <c r="A1122" s="399" t="s">
        <v>137</v>
      </c>
      <c r="B1122" s="399" t="s">
        <v>1179</v>
      </c>
      <c r="C1122" s="391">
        <v>1550202</v>
      </c>
      <c r="D1122" s="291" t="s">
        <v>1179</v>
      </c>
      <c r="E1122" s="291" t="str">
        <f t="shared" si="17"/>
        <v>KaMaxakeni</v>
      </c>
    </row>
    <row r="1123" spans="1:5" ht="13.45" customHeight="1" x14ac:dyDescent="0.4">
      <c r="A1123" s="399" t="s">
        <v>137</v>
      </c>
      <c r="B1123" s="399" t="s">
        <v>1180</v>
      </c>
      <c r="C1123" s="391">
        <v>1650202</v>
      </c>
      <c r="D1123" s="291" t="s">
        <v>1180</v>
      </c>
      <c r="E1123" s="291" t="str">
        <f t="shared" si="17"/>
        <v>KaMaxakeni</v>
      </c>
    </row>
    <row r="1124" spans="1:5" ht="13.45" customHeight="1" x14ac:dyDescent="0.4">
      <c r="A1124" s="399" t="s">
        <v>137</v>
      </c>
      <c r="B1124" s="399" t="s">
        <v>1181</v>
      </c>
      <c r="C1124" s="391">
        <v>1750202</v>
      </c>
      <c r="D1124" s="291" t="s">
        <v>1181</v>
      </c>
      <c r="E1124" s="291" t="str">
        <f t="shared" si="17"/>
        <v>KaMaxakeni</v>
      </c>
    </row>
    <row r="1125" spans="1:5" ht="13.45" customHeight="1" x14ac:dyDescent="0.4">
      <c r="A1125" s="390" t="s">
        <v>638</v>
      </c>
      <c r="B1125" s="399" t="s">
        <v>597</v>
      </c>
      <c r="C1125" s="391">
        <v>1150302</v>
      </c>
      <c r="D1125" s="291" t="s">
        <v>597</v>
      </c>
      <c r="E1125" s="291" t="str">
        <f t="shared" si="17"/>
        <v>KaMavota</v>
      </c>
    </row>
    <row r="1126" spans="1:5" ht="13.45" customHeight="1" x14ac:dyDescent="0.4">
      <c r="A1126" s="390" t="s">
        <v>638</v>
      </c>
      <c r="B1126" s="399" t="s">
        <v>1182</v>
      </c>
      <c r="C1126" s="391">
        <v>1250302</v>
      </c>
      <c r="D1126" s="291" t="s">
        <v>1182</v>
      </c>
      <c r="E1126" s="291" t="str">
        <f t="shared" si="17"/>
        <v>KaMavota</v>
      </c>
    </row>
    <row r="1127" spans="1:5" ht="13.45" customHeight="1" x14ac:dyDescent="0.4">
      <c r="A1127" s="390" t="s">
        <v>638</v>
      </c>
      <c r="B1127" s="399" t="s">
        <v>1183</v>
      </c>
      <c r="C1127" s="391">
        <v>1350302</v>
      </c>
      <c r="D1127" s="291" t="s">
        <v>1183</v>
      </c>
      <c r="E1127" s="291" t="str">
        <f t="shared" si="17"/>
        <v>KaMavota</v>
      </c>
    </row>
    <row r="1128" spans="1:5" ht="13.45" customHeight="1" x14ac:dyDescent="0.4">
      <c r="A1128" s="390" t="s">
        <v>638</v>
      </c>
      <c r="B1128" s="399" t="s">
        <v>1213</v>
      </c>
      <c r="C1128" s="391">
        <v>1450302</v>
      </c>
      <c r="D1128" s="291" t="s">
        <v>1213</v>
      </c>
      <c r="E1128" s="291" t="str">
        <f t="shared" si="17"/>
        <v>KaMavota</v>
      </c>
    </row>
    <row r="1129" spans="1:5" ht="13.45" customHeight="1" x14ac:dyDescent="0.4">
      <c r="A1129" s="390" t="s">
        <v>638</v>
      </c>
      <c r="B1129" s="399" t="s">
        <v>1184</v>
      </c>
      <c r="C1129" s="391">
        <v>1550302</v>
      </c>
      <c r="D1129" s="291" t="s">
        <v>1184</v>
      </c>
      <c r="E1129" s="291" t="str">
        <f t="shared" si="17"/>
        <v>KaMavota</v>
      </c>
    </row>
    <row r="1130" spans="1:5" ht="13.45" customHeight="1" x14ac:dyDescent="0.4">
      <c r="A1130" s="390" t="s">
        <v>638</v>
      </c>
      <c r="B1130" s="399" t="s">
        <v>1185</v>
      </c>
      <c r="C1130" s="391">
        <v>1650302</v>
      </c>
      <c r="D1130" s="291" t="s">
        <v>1185</v>
      </c>
      <c r="E1130" s="291" t="str">
        <f t="shared" si="17"/>
        <v>KaMavota</v>
      </c>
    </row>
    <row r="1131" spans="1:5" ht="13.45" customHeight="1" x14ac:dyDescent="0.4">
      <c r="A1131" s="390" t="s">
        <v>638</v>
      </c>
      <c r="B1131" s="399" t="s">
        <v>1186</v>
      </c>
      <c r="C1131" s="391">
        <v>1750302</v>
      </c>
      <c r="D1131" s="291" t="s">
        <v>1186</v>
      </c>
      <c r="E1131" s="291" t="str">
        <f t="shared" si="17"/>
        <v>KaMavota</v>
      </c>
    </row>
    <row r="1132" spans="1:5" ht="13.45" customHeight="1" x14ac:dyDescent="0.4">
      <c r="A1132" s="390" t="s">
        <v>638</v>
      </c>
      <c r="B1132" s="399" t="s">
        <v>1187</v>
      </c>
      <c r="C1132" s="391">
        <v>1850302</v>
      </c>
      <c r="D1132" s="291" t="s">
        <v>1187</v>
      </c>
      <c r="E1132" s="291" t="str">
        <f t="shared" si="17"/>
        <v>KaMavota</v>
      </c>
    </row>
    <row r="1133" spans="1:5" ht="13.45" customHeight="1" x14ac:dyDescent="0.4">
      <c r="A1133" s="390" t="s">
        <v>638</v>
      </c>
      <c r="B1133" s="399" t="s">
        <v>1188</v>
      </c>
      <c r="C1133" s="391">
        <v>1050302</v>
      </c>
      <c r="D1133" s="291" t="s">
        <v>1188</v>
      </c>
      <c r="E1133" s="291" t="str">
        <f t="shared" si="17"/>
        <v>KaMavota</v>
      </c>
    </row>
    <row r="1134" spans="1:5" ht="13.45" customHeight="1" x14ac:dyDescent="0.4">
      <c r="A1134" s="390" t="s">
        <v>638</v>
      </c>
      <c r="B1134" s="399" t="s">
        <v>1189</v>
      </c>
      <c r="C1134" s="391">
        <v>1950302</v>
      </c>
      <c r="D1134" s="291" t="s">
        <v>1189</v>
      </c>
      <c r="E1134" s="291" t="str">
        <f t="shared" si="17"/>
        <v>KaMavota</v>
      </c>
    </row>
    <row r="1135" spans="1:5" ht="13.45" customHeight="1" x14ac:dyDescent="0.4">
      <c r="A1135" s="390" t="s">
        <v>638</v>
      </c>
      <c r="B1135" s="399" t="s">
        <v>1190</v>
      </c>
      <c r="C1135" s="391">
        <v>1051302</v>
      </c>
      <c r="D1135" s="291" t="s">
        <v>1190</v>
      </c>
      <c r="E1135" s="291" t="str">
        <f t="shared" si="17"/>
        <v>KaMavota</v>
      </c>
    </row>
    <row r="1136" spans="1:5" ht="13.45" customHeight="1" x14ac:dyDescent="0.4">
      <c r="A1136" s="390" t="s">
        <v>142</v>
      </c>
      <c r="B1136" s="399" t="s">
        <v>1191</v>
      </c>
      <c r="C1136" s="391">
        <v>3160201</v>
      </c>
      <c r="D1136" s="291" t="s">
        <v>1191</v>
      </c>
      <c r="E1136" s="291" t="str">
        <f t="shared" si="17"/>
        <v>KaMubukwana</v>
      </c>
    </row>
    <row r="1137" spans="1:5" ht="13.45" customHeight="1" x14ac:dyDescent="0.4">
      <c r="A1137" s="390" t="s">
        <v>142</v>
      </c>
      <c r="B1137" s="399" t="s">
        <v>1192</v>
      </c>
      <c r="C1137" s="391">
        <v>3260201</v>
      </c>
      <c r="D1137" s="291" t="s">
        <v>1192</v>
      </c>
      <c r="E1137" s="291" t="str">
        <f t="shared" si="17"/>
        <v>KaMubukwana</v>
      </c>
    </row>
    <row r="1138" spans="1:5" ht="13.45" customHeight="1" x14ac:dyDescent="0.4">
      <c r="A1138" s="390" t="s">
        <v>142</v>
      </c>
      <c r="B1138" s="399" t="s">
        <v>1193</v>
      </c>
      <c r="C1138" s="391">
        <v>3060201</v>
      </c>
      <c r="D1138" s="291" t="s">
        <v>1193</v>
      </c>
      <c r="E1138" s="291" t="str">
        <f t="shared" si="17"/>
        <v>KaMubukwana</v>
      </c>
    </row>
    <row r="1139" spans="1:5" ht="13.45" customHeight="1" x14ac:dyDescent="0.4">
      <c r="A1139" s="390" t="s">
        <v>142</v>
      </c>
      <c r="B1139" s="399" t="s">
        <v>1194</v>
      </c>
      <c r="C1139" s="391">
        <v>3460201</v>
      </c>
      <c r="D1139" s="291" t="s">
        <v>1194</v>
      </c>
      <c r="E1139" s="291" t="str">
        <f t="shared" si="17"/>
        <v>KaMubukwana</v>
      </c>
    </row>
    <row r="1140" spans="1:5" ht="13.45" customHeight="1" x14ac:dyDescent="0.4">
      <c r="A1140" s="390" t="s">
        <v>142</v>
      </c>
      <c r="B1140" s="399" t="s">
        <v>1195</v>
      </c>
      <c r="C1140" s="391">
        <v>3560201</v>
      </c>
      <c r="D1140" s="291" t="s">
        <v>1195</v>
      </c>
      <c r="E1140" s="291" t="str">
        <f t="shared" si="17"/>
        <v>KaMubukwana</v>
      </c>
    </row>
    <row r="1141" spans="1:5" ht="13.45" customHeight="1" x14ac:dyDescent="0.4">
      <c r="A1141" s="390" t="s">
        <v>142</v>
      </c>
      <c r="B1141" s="399" t="s">
        <v>1196</v>
      </c>
      <c r="C1141" s="391">
        <v>3660201</v>
      </c>
      <c r="D1141" s="291" t="s">
        <v>1196</v>
      </c>
      <c r="E1141" s="291" t="str">
        <f t="shared" si="17"/>
        <v>KaMubukwana</v>
      </c>
    </row>
    <row r="1142" spans="1:5" ht="13.45" customHeight="1" x14ac:dyDescent="0.4">
      <c r="A1142" s="390" t="s">
        <v>142</v>
      </c>
      <c r="B1142" s="399" t="s">
        <v>1197</v>
      </c>
      <c r="C1142" s="391">
        <v>3760201</v>
      </c>
      <c r="D1142" s="291" t="s">
        <v>1197</v>
      </c>
      <c r="E1142" s="291" t="str">
        <f t="shared" si="17"/>
        <v>KaMubukwana</v>
      </c>
    </row>
    <row r="1143" spans="1:5" ht="13.45" customHeight="1" x14ac:dyDescent="0.4">
      <c r="A1143" s="390" t="s">
        <v>142</v>
      </c>
      <c r="B1143" s="399" t="s">
        <v>1212</v>
      </c>
      <c r="C1143" s="391">
        <v>3860201</v>
      </c>
      <c r="D1143" s="291" t="s">
        <v>1212</v>
      </c>
      <c r="E1143" s="291" t="str">
        <f t="shared" si="17"/>
        <v>KaMubukwana</v>
      </c>
    </row>
    <row r="1144" spans="1:5" ht="13.45" customHeight="1" x14ac:dyDescent="0.4">
      <c r="A1144" s="390" t="s">
        <v>142</v>
      </c>
      <c r="B1144" s="399" t="s">
        <v>1198</v>
      </c>
      <c r="C1144" s="391">
        <v>3960201</v>
      </c>
      <c r="D1144" s="291" t="s">
        <v>1198</v>
      </c>
      <c r="E1144" s="291" t="str">
        <f t="shared" si="17"/>
        <v>KaMubukwana</v>
      </c>
    </row>
    <row r="1145" spans="1:5" ht="13.45" customHeight="1" x14ac:dyDescent="0.4">
      <c r="A1145" s="390" t="s">
        <v>142</v>
      </c>
      <c r="B1145" s="399" t="s">
        <v>1199</v>
      </c>
      <c r="C1145" s="391">
        <v>3061201</v>
      </c>
      <c r="D1145" s="291" t="s">
        <v>1199</v>
      </c>
      <c r="E1145" s="291" t="str">
        <f t="shared" si="17"/>
        <v>KaMubukwana</v>
      </c>
    </row>
    <row r="1146" spans="1:5" ht="13.45" customHeight="1" x14ac:dyDescent="0.4">
      <c r="A1146" s="390" t="s">
        <v>142</v>
      </c>
      <c r="B1146" s="399" t="s">
        <v>1200</v>
      </c>
      <c r="C1146" s="391">
        <v>3062201</v>
      </c>
      <c r="D1146" s="291" t="s">
        <v>1200</v>
      </c>
      <c r="E1146" s="291" t="str">
        <f t="shared" si="17"/>
        <v>KaMubukwana</v>
      </c>
    </row>
    <row r="1147" spans="1:5" ht="13.45" customHeight="1" x14ac:dyDescent="0.4">
      <c r="A1147" s="390" t="s">
        <v>142</v>
      </c>
      <c r="B1147" s="399" t="s">
        <v>1211</v>
      </c>
      <c r="C1147" s="391">
        <v>3063201</v>
      </c>
      <c r="D1147" s="291" t="s">
        <v>1211</v>
      </c>
      <c r="E1147" s="291" t="str">
        <f t="shared" si="17"/>
        <v>KaMubukwana</v>
      </c>
    </row>
    <row r="1148" spans="1:5" ht="13.45" customHeight="1" x14ac:dyDescent="0.4">
      <c r="A1148" s="390" t="s">
        <v>142</v>
      </c>
      <c r="B1148" s="399" t="s">
        <v>1201</v>
      </c>
      <c r="C1148" s="391">
        <v>3064201</v>
      </c>
      <c r="D1148" s="291" t="s">
        <v>1201</v>
      </c>
      <c r="E1148" s="291" t="str">
        <f t="shared" si="17"/>
        <v>KaMubukwana</v>
      </c>
    </row>
    <row r="1149" spans="1:5" ht="13.45" customHeight="1" x14ac:dyDescent="0.4">
      <c r="A1149" s="390" t="s">
        <v>142</v>
      </c>
      <c r="B1149" s="399" t="s">
        <v>1202</v>
      </c>
      <c r="C1149" s="391">
        <v>3065201</v>
      </c>
      <c r="D1149" s="291" t="s">
        <v>1202</v>
      </c>
      <c r="E1149" s="291" t="str">
        <f t="shared" si="17"/>
        <v>KaMubukwana</v>
      </c>
    </row>
    <row r="1150" spans="1:5" ht="13.45" customHeight="1" x14ac:dyDescent="0.4">
      <c r="A1150" s="399" t="s">
        <v>639</v>
      </c>
      <c r="B1150" s="399" t="s">
        <v>1203</v>
      </c>
      <c r="C1150" s="391">
        <v>3060103</v>
      </c>
      <c r="D1150" s="291" t="s">
        <v>1203</v>
      </c>
      <c r="E1150" s="291" t="str">
        <f t="shared" si="17"/>
        <v>KaTembe</v>
      </c>
    </row>
    <row r="1151" spans="1:5" ht="13.45" customHeight="1" x14ac:dyDescent="0.4">
      <c r="A1151" s="399" t="s">
        <v>639</v>
      </c>
      <c r="B1151" s="399" t="s">
        <v>1204</v>
      </c>
      <c r="C1151" s="391">
        <v>3260103</v>
      </c>
      <c r="D1151" s="291" t="s">
        <v>1204</v>
      </c>
      <c r="E1151" s="291" t="str">
        <f t="shared" si="17"/>
        <v>KaTembe</v>
      </c>
    </row>
    <row r="1152" spans="1:5" ht="13.45" customHeight="1" x14ac:dyDescent="0.4">
      <c r="A1152" s="399" t="s">
        <v>639</v>
      </c>
      <c r="B1152" s="399" t="s">
        <v>1205</v>
      </c>
      <c r="C1152" s="391">
        <v>3360103</v>
      </c>
      <c r="D1152" s="291" t="s">
        <v>1205</v>
      </c>
      <c r="E1152" s="291" t="str">
        <f t="shared" si="17"/>
        <v>KaTembe</v>
      </c>
    </row>
    <row r="1153" spans="1:5" ht="13.45" customHeight="1" x14ac:dyDescent="0.4">
      <c r="A1153" s="399" t="s">
        <v>639</v>
      </c>
      <c r="B1153" s="399" t="s">
        <v>1206</v>
      </c>
      <c r="C1153" s="391">
        <v>3460103</v>
      </c>
      <c r="D1153" s="291" t="s">
        <v>1206</v>
      </c>
      <c r="E1153" s="291" t="str">
        <f t="shared" si="17"/>
        <v>KaTembe</v>
      </c>
    </row>
    <row r="1154" spans="1:5" ht="13.45" customHeight="1" x14ac:dyDescent="0.4">
      <c r="A1154" s="399" t="s">
        <v>639</v>
      </c>
      <c r="B1154" s="399" t="s">
        <v>1207</v>
      </c>
      <c r="C1154" s="391">
        <v>3560103</v>
      </c>
      <c r="D1154" s="291" t="s">
        <v>1207</v>
      </c>
      <c r="E1154" s="291" t="str">
        <f t="shared" si="17"/>
        <v>KaTembe</v>
      </c>
    </row>
    <row r="1155" spans="1:5" ht="13.45" customHeight="1" x14ac:dyDescent="0.4">
      <c r="A1155" s="390" t="s">
        <v>147</v>
      </c>
      <c r="B1155" s="390" t="s">
        <v>639</v>
      </c>
      <c r="C1155" s="391">
        <v>3060103</v>
      </c>
      <c r="D1155" s="291" t="s">
        <v>639</v>
      </c>
      <c r="E1155" s="291" t="str">
        <f t="shared" ref="E1155:E1159" si="18">A1155</f>
        <v>Katembe</v>
      </c>
    </row>
    <row r="1156" spans="1:5" ht="13.45" customHeight="1" x14ac:dyDescent="0.4">
      <c r="A1156" s="399" t="s">
        <v>145</v>
      </c>
      <c r="B1156" s="399" t="s">
        <v>1208</v>
      </c>
      <c r="C1156" s="391">
        <v>3160101</v>
      </c>
      <c r="D1156" s="291" t="s">
        <v>1208</v>
      </c>
      <c r="E1156" s="291" t="str">
        <f t="shared" si="18"/>
        <v>KaNyaka</v>
      </c>
    </row>
    <row r="1157" spans="1:5" ht="13.45" customHeight="1" x14ac:dyDescent="0.4">
      <c r="A1157" s="399" t="s">
        <v>145</v>
      </c>
      <c r="B1157" s="399" t="s">
        <v>1209</v>
      </c>
      <c r="C1157" s="391">
        <v>3260101</v>
      </c>
      <c r="D1157" s="291" t="s">
        <v>1209</v>
      </c>
      <c r="E1157" s="291" t="str">
        <f t="shared" si="18"/>
        <v>KaNyaka</v>
      </c>
    </row>
    <row r="1158" spans="1:5" ht="13.45" customHeight="1" x14ac:dyDescent="0.4">
      <c r="A1158" s="399" t="s">
        <v>145</v>
      </c>
      <c r="B1158" s="399" t="s">
        <v>1210</v>
      </c>
      <c r="C1158" s="391">
        <v>3360101</v>
      </c>
      <c r="D1158" s="291" t="s">
        <v>1210</v>
      </c>
      <c r="E1158" s="291" t="str">
        <f t="shared" si="18"/>
        <v>KaNyaka</v>
      </c>
    </row>
    <row r="1159" spans="1:5" ht="13.45" customHeight="1" x14ac:dyDescent="0.4">
      <c r="A1159" s="390" t="s">
        <v>145</v>
      </c>
      <c r="B1159" s="390" t="s">
        <v>145</v>
      </c>
      <c r="C1159" s="391">
        <v>3060101</v>
      </c>
      <c r="D1159" s="291" t="s">
        <v>145</v>
      </c>
      <c r="E1159" s="291" t="str">
        <f t="shared" si="18"/>
        <v>KaNyaka</v>
      </c>
    </row>
  </sheetData>
  <autoFilter ref="W1:X1167" xr:uid="{D5C5D8D3-8F61-43FF-B090-BC3B9A7AF058}">
    <sortState xmlns:xlrd2="http://schemas.microsoft.com/office/spreadsheetml/2017/richdata2" ref="W2:X1166">
      <sortCondition ref="X1:X1167"/>
    </sortState>
  </autoFilter>
  <sortState xmlns:xlrd2="http://schemas.microsoft.com/office/spreadsheetml/2017/richdata2" ref="AF22:AF38">
    <sortCondition ref="AF21:AF38"/>
  </sortState>
  <phoneticPr fontId="21" type="noConversion"/>
  <dataValidations disablePrompts="1" count="1">
    <dataValidation type="list" allowBlank="1" showInputMessage="1" showErrorMessage="1" sqref="Z2:Z30" xr:uid="{B58F0108-1CDF-4FE5-BD9F-12A7A163895A}">
      <formula1>"entities_choices"</formula1>
    </dataValidation>
  </dataValidation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032FA-92CB-4FDB-8610-97E6D6481987}">
  <sheetPr codeName="Sheet11"/>
  <dimension ref="A1:N14"/>
  <sheetViews>
    <sheetView showGridLines="0" zoomScale="130" zoomScaleNormal="130" workbookViewId="0">
      <selection activeCell="C1" sqref="C1"/>
    </sheetView>
  </sheetViews>
  <sheetFormatPr defaultColWidth="9.33203125" defaultRowHeight="13.5" x14ac:dyDescent="0.35"/>
  <cols>
    <col min="1" max="2" width="12.265625" style="53" customWidth="1"/>
    <col min="3" max="3" width="12.06640625" style="259" customWidth="1"/>
    <col min="4" max="4" width="11.9296875" style="259" customWidth="1"/>
    <col min="5" max="5" width="16.46484375" style="174" customWidth="1"/>
    <col min="6" max="6" width="7.46484375" style="53" customWidth="1"/>
    <col min="7" max="7" width="8.9296875" style="53" customWidth="1"/>
    <col min="8" max="8" width="11.6640625" style="53" customWidth="1"/>
    <col min="9" max="9" width="16.6640625" style="174" customWidth="1"/>
    <col min="10" max="10" width="16.1328125" style="174" customWidth="1"/>
    <col min="11" max="11" width="37.86328125" style="174" customWidth="1"/>
    <col min="12" max="12" width="47.9296875" style="174" customWidth="1"/>
    <col min="13" max="13" width="15.6640625" style="174" customWidth="1"/>
    <col min="14" max="14" width="54.1328125" style="50" bestFit="1" customWidth="1"/>
    <col min="15" max="16384" width="9.33203125" style="50"/>
  </cols>
  <sheetData>
    <row r="1" spans="1:14" s="257" customFormat="1" ht="28.8" customHeight="1" x14ac:dyDescent="0.45">
      <c r="A1" s="255" t="s">
        <v>1895</v>
      </c>
      <c r="B1" s="255" t="s">
        <v>1879</v>
      </c>
      <c r="C1" s="258" t="s">
        <v>1882</v>
      </c>
      <c r="D1" s="258" t="s">
        <v>1883</v>
      </c>
      <c r="E1" s="256" t="s">
        <v>1884</v>
      </c>
      <c r="F1" s="353" t="s">
        <v>1885</v>
      </c>
      <c r="G1" s="353" t="s">
        <v>1886</v>
      </c>
      <c r="H1" s="255" t="s">
        <v>2228</v>
      </c>
      <c r="I1" s="256" t="s">
        <v>2305</v>
      </c>
      <c r="J1" s="256" t="s">
        <v>1904</v>
      </c>
      <c r="K1" s="256" t="s">
        <v>1873</v>
      </c>
      <c r="L1" s="256" t="s">
        <v>2315</v>
      </c>
      <c r="M1" s="256" t="s">
        <v>2249</v>
      </c>
      <c r="N1" s="360" t="s">
        <v>2250</v>
      </c>
    </row>
    <row r="2" spans="1:14" x14ac:dyDescent="0.35">
      <c r="A2" s="53" t="str">
        <f>IFERROR(VLOOKUP(+'101 TREINAMENTO BENEFICIARIO'!E$10,lists!W$1:$X$88,2,FALSE),"BENTRAIN-99")</f>
        <v>BENTRAIN-99</v>
      </c>
      <c r="B2" s="53">
        <f>IFERROR(IFERROR(VLOOKUP('101 TREINAMENTO BENEFICIARIO'!AH$6,localidades,2,FALSE),VLOOKUP('101 TREINAMENTO BENEFICIARIO'!AH$5,district_codes,2,FALSE)),999)</f>
        <v>999</v>
      </c>
      <c r="C2" s="259">
        <f>+'101 TREINAMENTO BENEFICIARIO'!AP$10</f>
        <v>0</v>
      </c>
      <c r="D2" s="259">
        <f>IF(+'101 TREINAMENTO BENEFICIARIO'!BF$10=0,C2,+'101 TREINAMENTO BENEFICIARIO'!BF$10)</f>
        <v>0</v>
      </c>
      <c r="E2" s="174" t="str">
        <f>IF(IF(+'101 TREINAMENTO BENEFICIARIO'!AH8=0,"",+'101 TREINAMENTO BENEFICIARIO'!AH8)=0,"",(IF(+'101 TREINAMENTO BENEFICIARIO'!AH8=0,"",+'101 TREINAMENTO BENEFICIARIO'!AH8)))</f>
        <v/>
      </c>
      <c r="F2" s="351">
        <f>+'101 TREINAMENTO BENEFICIARIO'!AL284</f>
        <v>0</v>
      </c>
      <c r="G2" s="351">
        <f>+'101 TREINAMENTO BENEFICIARIO'!BA284</f>
        <v>0</v>
      </c>
      <c r="H2" s="53">
        <f>+'101 TREINAMENTO BENEFICIARIO'!AH$3</f>
        <v>0</v>
      </c>
      <c r="I2" s="174">
        <f>+'101 TREINAMENTO BENEFICIARIO'!AH$2</f>
        <v>0</v>
      </c>
      <c r="J2" s="174">
        <f>+'101 TREINAMENTO BENEFICIARIO'!AH$4</f>
        <v>0</v>
      </c>
      <c r="K2" s="361">
        <f>+'101 TREINAMENTO BENEFICIARIO'!$AB$10</f>
        <v>0</v>
      </c>
      <c r="L2" s="174">
        <f>+'101 TREINAMENTO BENEFICIARIO'!E$10</f>
        <v>0</v>
      </c>
      <c r="M2" s="361">
        <f>+'101 TREINAMENTO BENEFICIARIO'!AH7</f>
        <v>0</v>
      </c>
      <c r="N2" s="50" t="s">
        <v>2105</v>
      </c>
    </row>
    <row r="3" spans="1:14" x14ac:dyDescent="0.35">
      <c r="A3" s="53" t="str">
        <f>IFERROR(VLOOKUP(+'102 DIA DE CAMPO OU DE DEMONSTR'!G24,tech_topics,2,FALSE),"BENTRAIN-99")</f>
        <v>TECTRAIN-99</v>
      </c>
      <c r="B3" s="53" t="e">
        <f>VLOOKUP(+'102 DIA DE CAMPO OU DE DEMONSTR'!AL6,localidades,2,FALSE)</f>
        <v>#N/A</v>
      </c>
      <c r="C3" s="259">
        <f>+'102 DIA DE CAMPO OU DE DEMONSTR'!AQ24</f>
        <v>0</v>
      </c>
      <c r="D3" s="259">
        <f>+'102 DIA DE CAMPO OU DE DEMONSTR'!AZ24</f>
        <v>0</v>
      </c>
      <c r="E3" s="174" t="str">
        <f>IF(+'102 DIA DE CAMPO OU DE DEMONSTR'!$AS$168=0,"",+'102 DIA DE CAMPO OU DE DEMONSTR'!$AS$168)</f>
        <v/>
      </c>
      <c r="F3" s="351">
        <f>+'102 DIA DE CAMPO OU DE DEMONSTR'!$AY$168</f>
        <v>0</v>
      </c>
      <c r="G3" s="351">
        <f>+'102 DIA DE CAMPO OU DE DEMONSTR'!$BB$168</f>
        <v>0</v>
      </c>
      <c r="H3" s="53">
        <f>+'102 DIA DE CAMPO OU DE DEMONSTR'!AL$3</f>
        <v>0</v>
      </c>
      <c r="I3" s="174">
        <f>+'102 DIA DE CAMPO OU DE DEMONSTR'!AL$2</f>
        <v>0</v>
      </c>
      <c r="J3" s="174">
        <f>+'102 DIA DE CAMPO OU DE DEMONSTR'!$AL$4</f>
        <v>0</v>
      </c>
      <c r="K3" s="361">
        <f>+'102 DIA DE CAMPO OU DE DEMONSTR'!$AG$24</f>
        <v>0</v>
      </c>
      <c r="L3" s="174">
        <f>+'102 DIA DE CAMPO OU DE DEMONSTR'!G24</f>
        <v>0</v>
      </c>
      <c r="M3" s="361">
        <f>+'102 DIA DE CAMPO OU DE DEMONSTR'!AL7</f>
        <v>0</v>
      </c>
      <c r="N3" s="50" t="s">
        <v>2251</v>
      </c>
    </row>
    <row r="4" spans="1:14" x14ac:dyDescent="0.35">
      <c r="A4" s="53" t="str">
        <f>IFERROR(VLOOKUP(+'103 FEIRAS, GALAS E EXPOSIÇÕES'!G$10,tech_topics,2,FALSE),"BENTRAIN-99")</f>
        <v>TECTRAIN-99</v>
      </c>
      <c r="B4" s="53" t="e">
        <f>IFERROR(VLOOKUP('103 FEIRAS, GALAS E EXPOSIÇÕES'!AF$7,localidades,2,FALSE),VLOOKUP('103 FEIRAS, GALAS E EXPOSIÇÕES'!AF$6,localidades,2,FALSE))</f>
        <v>#N/A</v>
      </c>
      <c r="C4" s="259">
        <f>'103 FEIRAS, GALAS E EXPOSIÇÕES'!AL$10</f>
        <v>0</v>
      </c>
      <c r="D4" s="259">
        <f>'103 FEIRAS, GALAS E EXPOSIÇÕES'!AS$10</f>
        <v>0</v>
      </c>
      <c r="E4" s="174" t="str">
        <f>IF(+'103 FEIRAS, GALAS E EXPOSIÇÕES'!AF5=0,"",+'103 FEIRAS, GALAS E EXPOSIÇÕES'!AF5)</f>
        <v/>
      </c>
      <c r="F4" s="351"/>
      <c r="G4" s="351"/>
      <c r="H4" s="53">
        <f>+'103 FEIRAS, GALAS E EXPOSIÇÕES'!AF3</f>
        <v>0</v>
      </c>
      <c r="I4" s="174">
        <f>+'103 FEIRAS, GALAS E EXPOSIÇÕES'!AF2</f>
        <v>0</v>
      </c>
      <c r="K4" s="361">
        <f>+'103 FEIRAS, GALAS E EXPOSIÇÕES'!AA$10</f>
        <v>0</v>
      </c>
      <c r="L4" s="174">
        <f>+'103 FEIRAS, GALAS E EXPOSIÇÕES'!G$10</f>
        <v>0</v>
      </c>
      <c r="M4" s="361">
        <f>+'103 FEIRAS, GALAS E EXPOSIÇÕES'!AF8</f>
        <v>0</v>
      </c>
      <c r="N4" s="50" t="s">
        <v>2252</v>
      </c>
    </row>
    <row r="5" spans="1:14" x14ac:dyDescent="0.35">
      <c r="A5" s="53" t="str">
        <f>IFERROR(IFERROR(VLOOKUP('104 PLATAFORMAS'!G11,tech_topics,2,FALSE),VLOOKUP('104 PLATAFORMAS'!G11,tech_topics,2,TRUE)),"BENTRAIN-99")</f>
        <v>TECTRAIN-99</v>
      </c>
      <c r="B5" s="53" t="e">
        <f>IFERROR(IFERROR(IFERROR(VLOOKUP(+'104 PLATAFORMAS'!AF$7,localidades,2,FALSE),VLOOKUP('104 PLATAFORMAS'!AF6,district_codes,2,FALSE)),VLOOKUP('104 PLATAFORMAS'!V16,localidades,2,FALSE)),VLOOKUP('104 PLATAFORMAS'!R16,district_codes,2,FALSE))</f>
        <v>#N/A</v>
      </c>
      <c r="C5" s="259">
        <f>+'104 PLATAFORMAS'!AL11</f>
        <v>0</v>
      </c>
      <c r="D5" s="259">
        <f>+'104 PLATAFORMAS'!AR11</f>
        <v>0</v>
      </c>
      <c r="E5" s="174" t="str">
        <f>IF(+'104 PLATAFORMAS'!AF8=0,"",+'103 FEIRAS, GALAS E EXPOSIÇÕES'!AF5)</f>
        <v/>
      </c>
      <c r="F5" s="351"/>
      <c r="G5" s="351"/>
      <c r="H5" s="53">
        <f>+'104 PLATAFORMAS'!AF3</f>
        <v>0</v>
      </c>
      <c r="I5" s="174">
        <f>+'104 PLATAFORMAS'!AF2</f>
        <v>0</v>
      </c>
      <c r="J5" s="174">
        <f>+'104 PLATAFORMAS'!AF$5</f>
        <v>0</v>
      </c>
      <c r="K5" s="361">
        <f>+'104 PLATAFORMAS'!AA$11</f>
        <v>0</v>
      </c>
      <c r="L5" s="174">
        <f>'104 PLATAFORMAS'!G11</f>
        <v>0</v>
      </c>
      <c r="M5" s="361">
        <f>+'104 PLATAFORMAS'!AF9</f>
        <v>0</v>
      </c>
      <c r="N5" s="50" t="s">
        <v>2253</v>
      </c>
    </row>
    <row r="6" spans="1:14" s="214" customFormat="1" x14ac:dyDescent="0.35">
      <c r="A6" s="53" t="str">
        <f>IFERROR(VLOOKUP(+'202 TREINAMENTO TÉCNICO'!F11,tech_topics,2,FALSE),"TECTRAIN-99")</f>
        <v>TECTRAIN-99</v>
      </c>
      <c r="B6" s="53" t="e">
        <f>IFERROR(VLOOKUP('202 TREINAMENTO TÉCNICO'!AE6,localidades,2,FALSE),VLOOKUP('202 TREINAMENTO TÉCNICO'!AE5,district_codes,2,FALSE))</f>
        <v>#N/A</v>
      </c>
      <c r="C6" s="259">
        <f>+'202 TREINAMENTO TÉCNICO'!AJ11</f>
        <v>0</v>
      </c>
      <c r="D6" s="259">
        <f>+'202 TREINAMENTO TÉCNICO'!AP11</f>
        <v>0</v>
      </c>
      <c r="E6" s="174">
        <f>+'202 TREINAMENTO TÉCNICO'!AE7</f>
        <v>0</v>
      </c>
      <c r="F6" s="351">
        <f>+'202 TREINAMENTO TÉCNICO'!AF127</f>
        <v>0</v>
      </c>
      <c r="G6" s="351">
        <f>+'202 TREINAMENTO TÉCNICO'!AP127</f>
        <v>0</v>
      </c>
      <c r="H6" s="53">
        <f>+'202 TREINAMENTO TÉCNICO'!AE3</f>
        <v>0</v>
      </c>
      <c r="I6" s="174">
        <f>+'202 TREINAMENTO TÉCNICO'!AE2</f>
        <v>0</v>
      </c>
      <c r="J6" s="174"/>
      <c r="K6" s="361">
        <f>+'202 TREINAMENTO TÉCNICO'!Z11</f>
        <v>0</v>
      </c>
      <c r="L6" s="174">
        <f>+'202 TREINAMENTO TÉCNICO'!F11</f>
        <v>0</v>
      </c>
      <c r="M6" s="361">
        <f>+'202 TREINAMENTO TÉCNICO'!AE9</f>
        <v>0</v>
      </c>
      <c r="N6" s="50" t="s">
        <v>2254</v>
      </c>
    </row>
    <row r="7" spans="1:14" x14ac:dyDescent="0.35">
      <c r="A7" s="53" t="str">
        <f>IFERROR(VLOOKUP(+'201 REGISTO PARTICIPAÇÃO'!E10,tech_topics,2,FALSE),"TECTRAIN-99")</f>
        <v>TECTRAIN-99</v>
      </c>
      <c r="B7" s="53" t="e">
        <f>VLOOKUP('201 REGISTO PARTICIPAÇÃO'!AE6,localidades,2,FALSE)</f>
        <v>#N/A</v>
      </c>
      <c r="C7" s="259">
        <f>'201 REGISTO PARTICIPAÇÃO'!AI10</f>
        <v>0</v>
      </c>
      <c r="D7" s="259">
        <f>'201 REGISTO PARTICIPAÇÃO'!AM10</f>
        <v>0</v>
      </c>
      <c r="E7" s="174">
        <f>'201 REGISTO PARTICIPAÇÃO'!AE7</f>
        <v>0</v>
      </c>
      <c r="F7" s="351">
        <f>'201 REGISTO PARTICIPAÇÃO'!AH127</f>
        <v>0</v>
      </c>
      <c r="G7" s="351">
        <f>'201 REGISTO PARTICIPAÇÃO'!AN127</f>
        <v>0</v>
      </c>
      <c r="H7" s="53">
        <f>'201 REGISTO PARTICIPAÇÃO'!AE3</f>
        <v>0</v>
      </c>
      <c r="I7" s="174">
        <f>'201 REGISTO PARTICIPAÇÃO'!AE2</f>
        <v>0</v>
      </c>
      <c r="K7" s="361">
        <f>+'201 REGISTO PARTICIPAÇÃO'!X10</f>
        <v>0</v>
      </c>
      <c r="L7" s="174">
        <f>+'201 REGISTO PARTICIPAÇÃO'!E10</f>
        <v>0</v>
      </c>
      <c r="M7" s="361">
        <f>+'201 REGISTO PARTICIPAÇÃO'!AE8</f>
        <v>0</v>
      </c>
      <c r="N7" s="50">
        <f>+'201 REGISTO PARTICIPAÇÃO'!X10</f>
        <v>0</v>
      </c>
    </row>
    <row r="8" spans="1:14" x14ac:dyDescent="0.35">
      <c r="A8" s="252" t="str">
        <f>IFERROR(+VLOOKUP('105 PALESTRAS'!G10,benef_topics,2,FALSE),"BENTRAIN-99")</f>
        <v>BENTRAIN-99</v>
      </c>
      <c r="B8" s="252" t="e">
        <f>IFERROR(VLOOKUP('105 PALESTRAS'!AG$7,localidade,2,FALSE),VLOOKUP('105 PALESTRAS'!AG$6,district_codes,2,FALSE))</f>
        <v>#N/A</v>
      </c>
      <c r="C8" s="260">
        <f>+'105 PALESTRAS'!AL10</f>
        <v>0</v>
      </c>
      <c r="D8" s="260">
        <f>+'105 PALESTRAS'!AL10</f>
        <v>0</v>
      </c>
      <c r="E8" s="253">
        <f>+'105 PALESTRAS'!AG5</f>
        <v>0</v>
      </c>
      <c r="F8" s="352"/>
      <c r="G8" s="352"/>
      <c r="H8" s="252">
        <f>+'105 PALESTRAS'!AG3</f>
        <v>0</v>
      </c>
      <c r="I8" s="253">
        <f>+'105 PALESTRAS'!AG2</f>
        <v>0</v>
      </c>
      <c r="J8" s="253"/>
      <c r="K8" s="362">
        <f>+'105 PALESTRAS'!W10</f>
        <v>0</v>
      </c>
      <c r="L8" s="253">
        <f>'105 PALESTRAS'!G10</f>
        <v>0</v>
      </c>
      <c r="M8" s="362">
        <f>+'105 PALESTRAS'!AG8</f>
        <v>0</v>
      </c>
      <c r="N8" s="254" t="s">
        <v>2255</v>
      </c>
    </row>
    <row r="12" spans="1:14" x14ac:dyDescent="0.35">
      <c r="A12" s="53" t="s">
        <v>2259</v>
      </c>
      <c r="B12" s="53" t="s">
        <v>2261</v>
      </c>
      <c r="C12" s="259" t="s">
        <v>2260</v>
      </c>
      <c r="D12" s="259" t="s">
        <v>2260</v>
      </c>
      <c r="E12" s="174" t="s">
        <v>2259</v>
      </c>
      <c r="F12" s="53" t="s">
        <v>2261</v>
      </c>
      <c r="G12" s="53" t="s">
        <v>2261</v>
      </c>
      <c r="H12" s="53" t="s">
        <v>2261</v>
      </c>
      <c r="I12" s="174" t="s">
        <v>2259</v>
      </c>
      <c r="J12" s="53" t="s">
        <v>2261</v>
      </c>
      <c r="K12" s="174" t="s">
        <v>2259</v>
      </c>
      <c r="L12" s="174" t="s">
        <v>2259</v>
      </c>
      <c r="M12" s="174" t="s">
        <v>2259</v>
      </c>
      <c r="N12" s="174" t="s">
        <v>2259</v>
      </c>
    </row>
    <row r="14" spans="1:14" x14ac:dyDescent="0.35">
      <c r="A14" s="174" t="str">
        <f>"c('"&amp;_xlfn.TEXTJOIN("', '",,12:12)&amp;"')"</f>
        <v>c('text', 'numeric', 'date', 'date', 'text', 'numeric', 'numeric', 'numeric', 'text', 'numeric', 'text', 'text', 'text', 'text')</v>
      </c>
    </row>
  </sheetData>
  <conditionalFormatting sqref="A14">
    <cfRule type="duplicateValues" dxfId="7" priority="1"/>
    <cfRule type="cellIs" dxfId="6" priority="2" operator="equal">
      <formula>0</formula>
    </cfRule>
  </conditionalFormatting>
  <pageMargins left="0.7" right="0.7" top="0.75" bottom="0.75" header="0.3" footer="0.3"/>
  <pageSetup paperSize="9" orientation="portrait" r:id="rId1"/>
  <ignoredErrors>
    <ignoredError xmlns:x16r3="http://schemas.microsoft.com/office/spreadsheetml/2018/08/main" sqref="C2 C4:D5 D6:D7 C8:D8" x16r3:misleadingFormat="1"/>
    <ignoredError sqref="B2:B8" evalError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9A95-DAE6-490E-9B78-246C1A65F75A}">
  <sheetPr codeName="Sheet20"/>
  <dimension ref="A1:G25"/>
  <sheetViews>
    <sheetView showGridLines="0" topLeftCell="A12" zoomScale="92" zoomScaleNormal="92" workbookViewId="0">
      <selection activeCell="A22" sqref="A22:XFD22"/>
    </sheetView>
  </sheetViews>
  <sheetFormatPr defaultRowHeight="13.9" x14ac:dyDescent="0.4"/>
  <cols>
    <col min="1" max="1" width="12.6640625" style="291" customWidth="1"/>
    <col min="2" max="2" width="56.86328125" style="291" bestFit="1" customWidth="1"/>
    <col min="3" max="3" width="13.46484375" style="321" customWidth="1"/>
    <col min="4" max="4" width="11" style="287" customWidth="1"/>
    <col min="5" max="5" width="18.06640625" style="287" customWidth="1"/>
    <col min="6" max="7" width="12.33203125" style="322" customWidth="1"/>
    <col min="8" max="16384" width="9.06640625" style="39"/>
  </cols>
  <sheetData>
    <row r="1" spans="1:7" ht="18.75" customHeight="1" x14ac:dyDescent="0.4">
      <c r="A1" s="313" t="s">
        <v>1895</v>
      </c>
      <c r="B1" s="313" t="s">
        <v>2250</v>
      </c>
      <c r="C1" s="314" t="s">
        <v>1882</v>
      </c>
      <c r="D1" s="312" t="s">
        <v>1879</v>
      </c>
      <c r="E1" s="315" t="s">
        <v>1888</v>
      </c>
      <c r="F1" s="316" t="s">
        <v>1885</v>
      </c>
      <c r="G1" s="316" t="s">
        <v>1886</v>
      </c>
    </row>
    <row r="2" spans="1:7" x14ac:dyDescent="0.4">
      <c r="A2" s="318" t="str">
        <f>+sessoes!A2</f>
        <v>BENTRAIN-99</v>
      </c>
      <c r="B2" s="318" t="str">
        <f>+sessoes!N$2</f>
        <v>Capacitação de Beneficiários</v>
      </c>
      <c r="C2" s="319">
        <f>+sessoes!C2</f>
        <v>0</v>
      </c>
      <c r="D2" s="317">
        <f>+sessoes!B2</f>
        <v>999</v>
      </c>
      <c r="E2" s="317">
        <f>+'101 TREINAMENTO BENEFICIARIO'!AH$8</f>
        <v>0</v>
      </c>
      <c r="F2" s="320">
        <f>+'101 TREINAMENTO BENEFICIARIO'!AL$284</f>
        <v>0</v>
      </c>
      <c r="G2" s="320">
        <f>+'101 TREINAMENTO BENEFICIARIO'!BA$284</f>
        <v>0</v>
      </c>
    </row>
    <row r="3" spans="1:7" x14ac:dyDescent="0.4">
      <c r="A3" s="318" t="str">
        <f>+sessoes!A$3</f>
        <v>TECTRAIN-99</v>
      </c>
      <c r="B3" s="318" t="str">
        <f>+sessoes!N$3</f>
        <v>Dias de Demonstração, Dias de Campo, Visita de Troca de Experiência</v>
      </c>
      <c r="C3" s="319">
        <f>+sessoes!C$3</f>
        <v>0</v>
      </c>
      <c r="D3" s="317" t="e">
        <f>IFERROR(IFERROR(VLOOKUP('102 DIA DE CAMPO OU DE DEMONSTR'!AN168,localidades,2,FALSE),VLOOKUP('102 DIA DE CAMPO OU DE DEMONSTR'!AL$6,localidades,2,FALSE)),VLOOKUP('102 DIA DE CAMPO OU DE DEMONSTR'!AL$5,district_codes,2,FALSE))</f>
        <v>#N/A</v>
      </c>
      <c r="E3" s="317">
        <f>+'102 DIA DE CAMPO OU DE DEMONSTR'!AS168</f>
        <v>0</v>
      </c>
      <c r="F3" s="320">
        <f>+'102 DIA DE CAMPO OU DE DEMONSTR'!AY168</f>
        <v>0</v>
      </c>
      <c r="G3" s="320">
        <f>+'102 DIA DE CAMPO OU DE DEMONSTR'!BB168</f>
        <v>0</v>
      </c>
    </row>
    <row r="4" spans="1:7" x14ac:dyDescent="0.4">
      <c r="A4" s="318" t="str">
        <f>+sessoes!A$3</f>
        <v>TECTRAIN-99</v>
      </c>
      <c r="B4" s="318" t="str">
        <f>+sessoes!N$3</f>
        <v>Dias de Demonstração, Dias de Campo, Visita de Troca de Experiência</v>
      </c>
      <c r="C4" s="319">
        <f>+sessoes!C$3</f>
        <v>0</v>
      </c>
      <c r="D4" s="317" t="e">
        <f>IFERROR(IFERROR(VLOOKUP('102 DIA DE CAMPO OU DE DEMONSTR'!AN169,localidades,2,FALSE),VLOOKUP('102 DIA DE CAMPO OU DE DEMONSTR'!AL$6,localidades,2,FALSE)),VLOOKUP('102 DIA DE CAMPO OU DE DEMONSTR'!AL$5,district_codes,2,FALSE))</f>
        <v>#N/A</v>
      </c>
      <c r="E4" s="317">
        <f>+'102 DIA DE CAMPO OU DE DEMONSTR'!AS169</f>
        <v>0</v>
      </c>
      <c r="F4" s="320">
        <f>+'102 DIA DE CAMPO OU DE DEMONSTR'!AY169</f>
        <v>0</v>
      </c>
      <c r="G4" s="320">
        <f>+'102 DIA DE CAMPO OU DE DEMONSTR'!BB169</f>
        <v>0</v>
      </c>
    </row>
    <row r="5" spans="1:7" x14ac:dyDescent="0.4">
      <c r="A5" s="318" t="str">
        <f>+sessoes!A$3</f>
        <v>TECTRAIN-99</v>
      </c>
      <c r="B5" s="318" t="str">
        <f>+sessoes!N$3</f>
        <v>Dias de Demonstração, Dias de Campo, Visita de Troca de Experiência</v>
      </c>
      <c r="C5" s="319">
        <f>+sessoes!C$3</f>
        <v>0</v>
      </c>
      <c r="D5" s="317" t="e">
        <f>IFERROR(IFERROR(VLOOKUP('102 DIA DE CAMPO OU DE DEMONSTR'!AN170,localidades,2,FALSE),VLOOKUP('102 DIA DE CAMPO OU DE DEMONSTR'!AL$6,localidades,2,FALSE)),VLOOKUP('102 DIA DE CAMPO OU DE DEMONSTR'!AL$5,district_codes,2,FALSE))</f>
        <v>#N/A</v>
      </c>
      <c r="E5" s="317">
        <f>+'102 DIA DE CAMPO OU DE DEMONSTR'!AS170</f>
        <v>0</v>
      </c>
      <c r="F5" s="320">
        <f>+'102 DIA DE CAMPO OU DE DEMONSTR'!AY170</f>
        <v>0</v>
      </c>
      <c r="G5" s="320">
        <f>+'102 DIA DE CAMPO OU DE DEMONSTR'!BB170</f>
        <v>0</v>
      </c>
    </row>
    <row r="6" spans="1:7" x14ac:dyDescent="0.4">
      <c r="A6" s="318" t="str">
        <f>+sessoes!A$3</f>
        <v>TECTRAIN-99</v>
      </c>
      <c r="B6" s="318" t="str">
        <f>+sessoes!N$3</f>
        <v>Dias de Demonstração, Dias de Campo, Visita de Troca de Experiência</v>
      </c>
      <c r="C6" s="319">
        <f>+sessoes!C$3</f>
        <v>0</v>
      </c>
      <c r="D6" s="317" t="e">
        <f>IFERROR(IFERROR(VLOOKUP('102 DIA DE CAMPO OU DE DEMONSTR'!AN171,localidades,2,FALSE),VLOOKUP('102 DIA DE CAMPO OU DE DEMONSTR'!AL$6,localidades,2,FALSE)),VLOOKUP('102 DIA DE CAMPO OU DE DEMONSTR'!AL$5,district_codes,2,FALSE))</f>
        <v>#N/A</v>
      </c>
      <c r="E6" s="317">
        <f>+'102 DIA DE CAMPO OU DE DEMONSTR'!AS171</f>
        <v>0</v>
      </c>
      <c r="F6" s="320">
        <f>+'102 DIA DE CAMPO OU DE DEMONSTR'!AY171</f>
        <v>0</v>
      </c>
      <c r="G6" s="320">
        <f>+'102 DIA DE CAMPO OU DE DEMONSTR'!BB171</f>
        <v>0</v>
      </c>
    </row>
    <row r="7" spans="1:7" x14ac:dyDescent="0.4">
      <c r="A7" s="318" t="str">
        <f>+sessoes!A$3</f>
        <v>TECTRAIN-99</v>
      </c>
      <c r="B7" s="318" t="str">
        <f>+sessoes!N$3</f>
        <v>Dias de Demonstração, Dias de Campo, Visita de Troca de Experiência</v>
      </c>
      <c r="C7" s="319">
        <f>+sessoes!C$3</f>
        <v>0</v>
      </c>
      <c r="D7" s="317" t="e">
        <f>IFERROR(IFERROR(VLOOKUP('102 DIA DE CAMPO OU DE DEMONSTR'!AN172,localidades,2,FALSE),VLOOKUP('102 DIA DE CAMPO OU DE DEMONSTR'!AL$6,localidades,2,FALSE)),VLOOKUP('102 DIA DE CAMPO OU DE DEMONSTR'!AL$5,district_codes,2,FALSE))</f>
        <v>#N/A</v>
      </c>
      <c r="E7" s="317">
        <f>+'102 DIA DE CAMPO OU DE DEMONSTR'!AS172</f>
        <v>0</v>
      </c>
      <c r="F7" s="320">
        <f>+'102 DIA DE CAMPO OU DE DEMONSTR'!AY172</f>
        <v>0</v>
      </c>
      <c r="G7" s="320">
        <f>+'102 DIA DE CAMPO OU DE DEMONSTR'!BB172</f>
        <v>0</v>
      </c>
    </row>
    <row r="8" spans="1:7" x14ac:dyDescent="0.4">
      <c r="A8" s="318" t="str">
        <f>+sessoes!A$3</f>
        <v>TECTRAIN-99</v>
      </c>
      <c r="B8" s="318" t="str">
        <f>+sessoes!N$3</f>
        <v>Dias de Demonstração, Dias de Campo, Visita de Troca de Experiência</v>
      </c>
      <c r="C8" s="319">
        <f>+sessoes!C$3</f>
        <v>0</v>
      </c>
      <c r="D8" s="317" t="e">
        <f>IFERROR(IFERROR(VLOOKUP('102 DIA DE CAMPO OU DE DEMONSTR'!AN173,localidades,2,FALSE),VLOOKUP('102 DIA DE CAMPO OU DE DEMONSTR'!AL$6,localidades,2,FALSE)),VLOOKUP('102 DIA DE CAMPO OU DE DEMONSTR'!AL$5,district_codes,2,FALSE))</f>
        <v>#N/A</v>
      </c>
      <c r="E8" s="317">
        <f>+'102 DIA DE CAMPO OU DE DEMONSTR'!AS173</f>
        <v>0</v>
      </c>
      <c r="F8" s="320">
        <f>+'102 DIA DE CAMPO OU DE DEMONSTR'!AY173</f>
        <v>0</v>
      </c>
      <c r="G8" s="320">
        <f>+'102 DIA DE CAMPO OU DE DEMONSTR'!BB173</f>
        <v>0</v>
      </c>
    </row>
    <row r="9" spans="1:7" x14ac:dyDescent="0.4">
      <c r="A9" s="318" t="str">
        <f>+sessoes!A$3</f>
        <v>TECTRAIN-99</v>
      </c>
      <c r="B9" s="318" t="str">
        <f>+sessoes!N$3</f>
        <v>Dias de Demonstração, Dias de Campo, Visita de Troca de Experiência</v>
      </c>
      <c r="C9" s="319">
        <f>+sessoes!C$3</f>
        <v>0</v>
      </c>
      <c r="D9" s="317" t="e">
        <f>IFERROR(IFERROR(VLOOKUP('102 DIA DE CAMPO OU DE DEMONSTR'!AN174,localidades,2,FALSE),VLOOKUP('102 DIA DE CAMPO OU DE DEMONSTR'!AL$6,localidades,2,FALSE)),VLOOKUP('102 DIA DE CAMPO OU DE DEMONSTR'!AL$5,district_codes,2,FALSE))</f>
        <v>#N/A</v>
      </c>
      <c r="E9" s="317">
        <f>+'102 DIA DE CAMPO OU DE DEMONSTR'!AS174</f>
        <v>0</v>
      </c>
      <c r="F9" s="320">
        <f>+'102 DIA DE CAMPO OU DE DEMONSTR'!AY174</f>
        <v>0</v>
      </c>
      <c r="G9" s="320">
        <f>+'102 DIA DE CAMPO OU DE DEMONSTR'!BB174</f>
        <v>0</v>
      </c>
    </row>
    <row r="10" spans="1:7" x14ac:dyDescent="0.4">
      <c r="A10" s="318" t="str">
        <f>+sessoes!A$3</f>
        <v>TECTRAIN-99</v>
      </c>
      <c r="B10" s="318" t="str">
        <f>+sessoes!N$3</f>
        <v>Dias de Demonstração, Dias de Campo, Visita de Troca de Experiência</v>
      </c>
      <c r="C10" s="319">
        <f>+sessoes!C$3</f>
        <v>0</v>
      </c>
      <c r="D10" s="317" t="e">
        <f>IFERROR(IFERROR(VLOOKUP('102 DIA DE CAMPO OU DE DEMONSTR'!AN175,localidades,2,FALSE),VLOOKUP('102 DIA DE CAMPO OU DE DEMONSTR'!AL$6,localidades,2,FALSE)),VLOOKUP('102 DIA DE CAMPO OU DE DEMONSTR'!AL$5,district_codes,2,FALSE))</f>
        <v>#N/A</v>
      </c>
      <c r="E10" s="317">
        <f>+'102 DIA DE CAMPO OU DE DEMONSTR'!AS175</f>
        <v>0</v>
      </c>
      <c r="F10" s="320">
        <f>+'102 DIA DE CAMPO OU DE DEMONSTR'!AY175</f>
        <v>0</v>
      </c>
      <c r="G10" s="320">
        <f>+'102 DIA DE CAMPO OU DE DEMONSTR'!BB175</f>
        <v>0</v>
      </c>
    </row>
    <row r="11" spans="1:7" x14ac:dyDescent="0.4">
      <c r="A11" s="318" t="str">
        <f>+sessoes!A$3</f>
        <v>TECTRAIN-99</v>
      </c>
      <c r="B11" s="318" t="str">
        <f>+sessoes!N$3</f>
        <v>Dias de Demonstração, Dias de Campo, Visita de Troca de Experiência</v>
      </c>
      <c r="C11" s="319">
        <f>+sessoes!C$3</f>
        <v>0</v>
      </c>
      <c r="D11" s="317" t="e">
        <f>IFERROR(IFERROR(VLOOKUP('102 DIA DE CAMPO OU DE DEMONSTR'!AN176,localidades,2,FALSE),VLOOKUP('102 DIA DE CAMPO OU DE DEMONSTR'!AL$6,localidades,2,FALSE)),VLOOKUP('102 DIA DE CAMPO OU DE DEMONSTR'!AL$5,district_codes,2,FALSE))</f>
        <v>#N/A</v>
      </c>
      <c r="E11" s="317">
        <f>+'102 DIA DE CAMPO OU DE DEMONSTR'!AS176</f>
        <v>0</v>
      </c>
      <c r="F11" s="320">
        <f>+'102 DIA DE CAMPO OU DE DEMONSTR'!AY176</f>
        <v>0</v>
      </c>
      <c r="G11" s="320">
        <f>+'102 DIA DE CAMPO OU DE DEMONSTR'!BB176</f>
        <v>0</v>
      </c>
    </row>
    <row r="12" spans="1:7" x14ac:dyDescent="0.4">
      <c r="A12" s="318" t="str">
        <f>+sessoes!A$3</f>
        <v>TECTRAIN-99</v>
      </c>
      <c r="B12" s="318" t="str">
        <f>+sessoes!N$3</f>
        <v>Dias de Demonstração, Dias de Campo, Visita de Troca de Experiência</v>
      </c>
      <c r="C12" s="319">
        <f>+sessoes!C$3</f>
        <v>0</v>
      </c>
      <c r="D12" s="317" t="e">
        <f>IFERROR(IFERROR(VLOOKUP('102 DIA DE CAMPO OU DE DEMONSTR'!AN177,localidades,2,FALSE),VLOOKUP('102 DIA DE CAMPO OU DE DEMONSTR'!AL$6,localidades,2,FALSE)),VLOOKUP('102 DIA DE CAMPO OU DE DEMONSTR'!AL$5,district_codes,2,FALSE))</f>
        <v>#N/A</v>
      </c>
      <c r="E12" s="317">
        <f>+'102 DIA DE CAMPO OU DE DEMONSTR'!AS177</f>
        <v>0</v>
      </c>
      <c r="F12" s="320">
        <f>+'102 DIA DE CAMPO OU DE DEMONSTR'!AY177</f>
        <v>0</v>
      </c>
      <c r="G12" s="320">
        <f>+'102 DIA DE CAMPO OU DE DEMONSTR'!BB177</f>
        <v>0</v>
      </c>
    </row>
    <row r="13" spans="1:7" x14ac:dyDescent="0.4">
      <c r="A13" s="318" t="str">
        <f>+sessoes!A$3</f>
        <v>TECTRAIN-99</v>
      </c>
      <c r="B13" s="318" t="str">
        <f>+sessoes!N$3</f>
        <v>Dias de Demonstração, Dias de Campo, Visita de Troca de Experiência</v>
      </c>
      <c r="C13" s="319">
        <f>+sessoes!C$3</f>
        <v>0</v>
      </c>
      <c r="D13" s="317" t="e">
        <f>IFERROR(IFERROR(VLOOKUP('102 DIA DE CAMPO OU DE DEMONSTR'!AN178,localidades,2,FALSE),VLOOKUP('102 DIA DE CAMPO OU DE DEMONSTR'!AL$6,localidades,2,FALSE)),VLOOKUP('102 DIA DE CAMPO OU DE DEMONSTR'!AL$5,district_codes,2,FALSE))</f>
        <v>#N/A</v>
      </c>
      <c r="E13" s="317">
        <f>+'102 DIA DE CAMPO OU DE DEMONSTR'!AS178</f>
        <v>0</v>
      </c>
      <c r="F13" s="320">
        <f>+'102 DIA DE CAMPO OU DE DEMONSTR'!AY178</f>
        <v>0</v>
      </c>
      <c r="G13" s="320">
        <f>+'102 DIA DE CAMPO OU DE DEMONSTR'!BB178</f>
        <v>0</v>
      </c>
    </row>
    <row r="14" spans="1:7" x14ac:dyDescent="0.4">
      <c r="A14" s="318" t="str">
        <f>+sessoes!A$3</f>
        <v>TECTRAIN-99</v>
      </c>
      <c r="B14" s="318" t="str">
        <f>+sessoes!N$3</f>
        <v>Dias de Demonstração, Dias de Campo, Visita de Troca de Experiência</v>
      </c>
      <c r="C14" s="319">
        <f>+sessoes!C$3</f>
        <v>0</v>
      </c>
      <c r="D14" s="317" t="e">
        <f>IFERROR(IFERROR(VLOOKUP('102 DIA DE CAMPO OU DE DEMONSTR'!AN179,localidades,2,FALSE),VLOOKUP('102 DIA DE CAMPO OU DE DEMONSTR'!AL$6,localidades,2,FALSE)),VLOOKUP('102 DIA DE CAMPO OU DE DEMONSTR'!AL$5,district_codes,2,FALSE))</f>
        <v>#N/A</v>
      </c>
      <c r="E14" s="317">
        <f>+'102 DIA DE CAMPO OU DE DEMONSTR'!AS179</f>
        <v>0</v>
      </c>
      <c r="F14" s="320">
        <f>+'102 DIA DE CAMPO OU DE DEMONSTR'!AY179</f>
        <v>0</v>
      </c>
      <c r="G14" s="320">
        <f>+'102 DIA DE CAMPO OU DE DEMONSTR'!BB179</f>
        <v>0</v>
      </c>
    </row>
    <row r="15" spans="1:7" x14ac:dyDescent="0.4">
      <c r="A15" s="318" t="str">
        <f>+sessoes!A$3</f>
        <v>TECTRAIN-99</v>
      </c>
      <c r="B15" s="318" t="str">
        <f>+sessoes!N$3</f>
        <v>Dias de Demonstração, Dias de Campo, Visita de Troca de Experiência</v>
      </c>
      <c r="C15" s="319">
        <f>+sessoes!C$3</f>
        <v>0</v>
      </c>
      <c r="D15" s="317" t="e">
        <f>IFERROR(IFERROR(VLOOKUP('102 DIA DE CAMPO OU DE DEMONSTR'!AN180,localidades,2,FALSE),VLOOKUP('102 DIA DE CAMPO OU DE DEMONSTR'!AL$6,localidades,2,FALSE)),VLOOKUP('102 DIA DE CAMPO OU DE DEMONSTR'!AL$5,district_codes,2,FALSE))</f>
        <v>#N/A</v>
      </c>
      <c r="E15" s="317">
        <f>+'102 DIA DE CAMPO OU DE DEMONSTR'!AS180</f>
        <v>0</v>
      </c>
      <c r="F15" s="320">
        <f>+'102 DIA DE CAMPO OU DE DEMONSTR'!AY180</f>
        <v>0</v>
      </c>
      <c r="G15" s="320">
        <f>+'102 DIA DE CAMPO OU DE DEMONSTR'!BB180</f>
        <v>0</v>
      </c>
    </row>
    <row r="16" spans="1:7" x14ac:dyDescent="0.4">
      <c r="A16" s="318" t="str">
        <f>+sessoes!A4</f>
        <v>TECTRAIN-99</v>
      </c>
      <c r="B16" s="318" t="str">
        <f>+sessoes!N4</f>
        <v>Feiras, Exposições, Galas</v>
      </c>
      <c r="C16" s="319">
        <f>+sessoes!C$4</f>
        <v>0</v>
      </c>
      <c r="D16" s="317" t="e">
        <f>+sessoes!B4</f>
        <v>#N/A</v>
      </c>
      <c r="E16" s="317" t="str">
        <f>+sessoes!E4</f>
        <v/>
      </c>
      <c r="F16" s="320">
        <f>+sessoes!F4</f>
        <v>0</v>
      </c>
      <c r="G16" s="320">
        <f>+sessoes!G4</f>
        <v>0</v>
      </c>
    </row>
    <row r="17" spans="1:7" x14ac:dyDescent="0.4">
      <c r="A17" s="318" t="str">
        <f>+sessoes!A5</f>
        <v>TECTRAIN-99</v>
      </c>
      <c r="B17" s="318" t="str">
        <f>+sessoes!N5</f>
        <v>Plataformas de Actores das Cadeias de Valor</v>
      </c>
      <c r="C17" s="319">
        <f>+sessoes!C$5</f>
        <v>0</v>
      </c>
      <c r="D17" s="317" t="e">
        <f>+sessoes!B5</f>
        <v>#N/A</v>
      </c>
      <c r="E17" s="317" t="str">
        <f>+sessoes!E5</f>
        <v/>
      </c>
      <c r="F17" s="320">
        <f>+sessoes!F5</f>
        <v>0</v>
      </c>
      <c r="G17" s="320">
        <f>+sessoes!G5</f>
        <v>0</v>
      </c>
    </row>
    <row r="18" spans="1:7" x14ac:dyDescent="0.4">
      <c r="A18" s="318" t="str">
        <f>+sessoes!A6</f>
        <v>TECTRAIN-99</v>
      </c>
      <c r="B18" s="318" t="str">
        <f>+sessoes!N6</f>
        <v>Capacitação de Técnicos</v>
      </c>
      <c r="C18" s="319">
        <f>+sessoes!C6</f>
        <v>0</v>
      </c>
      <c r="D18" s="317" t="e">
        <f>+sessoes!B6</f>
        <v>#N/A</v>
      </c>
      <c r="E18" s="317">
        <f>+sessoes!E6</f>
        <v>0</v>
      </c>
      <c r="F18" s="320">
        <f>+sessoes!F6</f>
        <v>0</v>
      </c>
      <c r="G18" s="320">
        <f>+sessoes!G6</f>
        <v>0</v>
      </c>
    </row>
    <row r="19" spans="1:7" x14ac:dyDescent="0.4">
      <c r="A19" s="318" t="str">
        <f>+sessoes!A7</f>
        <v>TECTRAIN-99</v>
      </c>
      <c r="B19" s="318">
        <f>+sessoes!N7</f>
        <v>0</v>
      </c>
      <c r="C19" s="319">
        <f>+sessoes!C7</f>
        <v>0</v>
      </c>
      <c r="D19" s="317" t="e">
        <f>+sessoes!B7</f>
        <v>#N/A</v>
      </c>
      <c r="E19" s="317">
        <f>+sessoes!E7</f>
        <v>0</v>
      </c>
      <c r="F19" s="320">
        <f>+sessoes!F7</f>
        <v>0</v>
      </c>
      <c r="G19" s="320">
        <f>+sessoes!G7</f>
        <v>0</v>
      </c>
    </row>
    <row r="20" spans="1:7" x14ac:dyDescent="0.4">
      <c r="A20" s="318" t="str">
        <f>+sessoes!A8</f>
        <v>BENTRAIN-99</v>
      </c>
      <c r="B20" s="318" t="str">
        <f>+sessoes!N8</f>
        <v>Palestras</v>
      </c>
      <c r="C20" s="319">
        <f>+sessoes!C8</f>
        <v>0</v>
      </c>
      <c r="D20" s="317" t="e">
        <f>+sessoes!B8</f>
        <v>#N/A</v>
      </c>
      <c r="E20" s="317">
        <f>+sessoes!E8</f>
        <v>0</v>
      </c>
      <c r="F20" s="320">
        <f>+sessoes!F8</f>
        <v>0</v>
      </c>
      <c r="G20" s="320">
        <f>+sessoes!G8</f>
        <v>0</v>
      </c>
    </row>
    <row r="23" spans="1:7" x14ac:dyDescent="0.4">
      <c r="A23" s="291" t="s">
        <v>2259</v>
      </c>
      <c r="B23" s="291" t="s">
        <v>2259</v>
      </c>
      <c r="C23" s="321" t="s">
        <v>2260</v>
      </c>
      <c r="D23" s="287" t="s">
        <v>2261</v>
      </c>
      <c r="E23" s="287" t="s">
        <v>2259</v>
      </c>
      <c r="F23" s="322" t="s">
        <v>2261</v>
      </c>
      <c r="G23" s="322" t="s">
        <v>2261</v>
      </c>
    </row>
    <row r="25" spans="1:7" x14ac:dyDescent="0.4">
      <c r="A25" s="174" t="str">
        <f>"c('"&amp;_xlfn.TEXTJOIN("', '",,23:23)&amp;"')"</f>
        <v>c('text', 'text', 'date', 'numeric', 'text', 'numeric', 'numeric')</v>
      </c>
    </row>
  </sheetData>
  <conditionalFormatting sqref="A25">
    <cfRule type="duplicateValues" dxfId="5" priority="1"/>
    <cfRule type="cellIs" dxfId="4" priority="2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68E24-0E65-44DA-9B31-B87F3E1C6118}">
  <sheetPr codeName="Sheet12"/>
  <dimension ref="A1:AL1368"/>
  <sheetViews>
    <sheetView showGridLines="0" zoomScale="145" zoomScaleNormal="145" workbookViewId="0">
      <selection activeCell="D1361" sqref="D1361"/>
    </sheetView>
  </sheetViews>
  <sheetFormatPr defaultColWidth="9.33203125" defaultRowHeight="13.5" x14ac:dyDescent="0.35"/>
  <cols>
    <col min="1" max="1" width="7.73046875" style="53" customWidth="1"/>
    <col min="2" max="2" width="6.3984375" style="53" bestFit="1" customWidth="1"/>
    <col min="3" max="3" width="13.9296875" style="53" bestFit="1" customWidth="1"/>
    <col min="4" max="4" width="13.46484375" style="53" bestFit="1" customWidth="1"/>
    <col min="5" max="5" width="4.33203125" style="281" bestFit="1" customWidth="1"/>
    <col min="6" max="6" width="6.33203125" style="53" bestFit="1" customWidth="1"/>
    <col min="7" max="7" width="15.796875" style="53" bestFit="1" customWidth="1"/>
    <col min="8" max="8" width="11.19921875" style="53" bestFit="1" customWidth="1"/>
    <col min="9" max="9" width="10.6640625" style="53" customWidth="1"/>
    <col min="10" max="10" width="10.1328125" style="69" bestFit="1" customWidth="1"/>
    <col min="11" max="11" width="4" style="53" bestFit="1" customWidth="1"/>
    <col min="12" max="12" width="3.86328125" style="53" bestFit="1" customWidth="1"/>
    <col min="13" max="13" width="8.53125" style="53" bestFit="1" customWidth="1"/>
    <col min="14" max="14" width="15.33203125" style="53" customWidth="1"/>
    <col min="15" max="19" width="5.19921875" style="53" bestFit="1" customWidth="1"/>
    <col min="20" max="20" width="14.265625" style="53" bestFit="1" customWidth="1"/>
    <col min="21" max="21" width="15.59765625" style="53" bestFit="1" customWidth="1"/>
    <col min="22" max="22" width="17.796875" style="53" bestFit="1" customWidth="1"/>
    <col min="23" max="16384" width="9.33203125" style="53"/>
  </cols>
  <sheetData>
    <row r="1" spans="1:22" ht="18.75" customHeight="1" x14ac:dyDescent="0.35">
      <c r="A1" s="48" t="s">
        <v>1889</v>
      </c>
      <c r="B1" s="48" t="s">
        <v>1890</v>
      </c>
      <c r="C1" s="48" t="s">
        <v>1935</v>
      </c>
      <c r="D1" s="48" t="s">
        <v>1888</v>
      </c>
      <c r="E1" s="278" t="s">
        <v>1880</v>
      </c>
      <c r="F1" s="48" t="s">
        <v>1881</v>
      </c>
      <c r="G1" s="48" t="s">
        <v>1887</v>
      </c>
      <c r="H1" s="48" t="s">
        <v>1895</v>
      </c>
      <c r="I1" s="48" t="s">
        <v>1879</v>
      </c>
      <c r="J1" s="274" t="s">
        <v>1882</v>
      </c>
      <c r="K1" s="49" t="s">
        <v>1902</v>
      </c>
      <c r="L1" s="49" t="s">
        <v>1901</v>
      </c>
      <c r="M1" s="49" t="s">
        <v>2192</v>
      </c>
      <c r="N1" s="49" t="s">
        <v>2190</v>
      </c>
      <c r="O1" s="49" t="s">
        <v>1896</v>
      </c>
      <c r="P1" s="49" t="s">
        <v>1897</v>
      </c>
      <c r="Q1" s="49" t="s">
        <v>1898</v>
      </c>
      <c r="R1" s="49" t="s">
        <v>1899</v>
      </c>
      <c r="S1" s="49" t="s">
        <v>1900</v>
      </c>
      <c r="T1" s="49" t="s">
        <v>1215</v>
      </c>
      <c r="U1" s="49" t="s">
        <v>2263</v>
      </c>
      <c r="V1" s="49" t="s">
        <v>2229</v>
      </c>
    </row>
    <row r="2" spans="1:22" x14ac:dyDescent="0.35">
      <c r="A2" s="51">
        <f>+'101 TREINAMENTO BENEFICIARIO'!C23</f>
        <v>0</v>
      </c>
      <c r="B2" s="51">
        <f>+'101 TREINAMENTO BENEFICIARIO'!G23</f>
        <v>0</v>
      </c>
      <c r="C2" s="51">
        <f>IFERROR(IFERROR(IFERROR(+VLOOKUP('101 TREINAMENTO BENEFICIARIO'!Q23,localidades,2,FALSE),VLOOKUP('101 TREINAMENTO BENEFICIARIO'!AH$6,localidades,2,FALSE)),VLOOKUP('101 TREINAMENTO BENEFICIARIO'!AH$5,district_codes,2,FALSE)),999)</f>
        <v>999</v>
      </c>
      <c r="D2" s="51">
        <f>IF(IF(IF(+'101 TREINAMENTO BENEFICIARIO'!V23=0,'101 TREINAMENTO BENEFICIARIO'!Q23,+'101 TREINAMENTO BENEFICIARIO'!V23)=0,'101 TREINAMENTO BENEFICIARIO'!AH$6,IF(+'101 TREINAMENTO BENEFICIARIO'!V23=0,'101 TREINAMENTO BENEFICIARIO'!Q23,+'101 TREINAMENTO BENEFICIARIO'!V23))=0,'101 TREINAMENTO BENEFICIARIO'!AH$5,IF(IF(+'101 TREINAMENTO BENEFICIARIO'!V23=0,'101 TREINAMENTO BENEFICIARIO'!Q23,+'101 TREINAMENTO BENEFICIARIO'!V23)=0,'101 TREINAMENTO BENEFICIARIO'!AH$6,IF(+'101 TREINAMENTO BENEFICIARIO'!V23=0,'101 TREINAMENTO BENEFICIARIO'!Q23,+'101 TREINAMENTO BENEFICIARIO'!V23)))</f>
        <v>0</v>
      </c>
      <c r="E2" s="279">
        <f>+'101 TREINAMENTO BENEFICIARIO'!O23</f>
        <v>0</v>
      </c>
      <c r="F2" s="51">
        <f>+'101 TREINAMENTO BENEFICIARIO'!P23</f>
        <v>0</v>
      </c>
      <c r="G2" s="51">
        <f>+'101 TREINAMENTO BENEFICIARIO'!AO23</f>
        <v>0</v>
      </c>
      <c r="H2" s="52" t="str">
        <f>+sessoes!A$2</f>
        <v>BENTRAIN-99</v>
      </c>
      <c r="I2" s="52">
        <f>+sessoes!B$2</f>
        <v>999</v>
      </c>
      <c r="J2" s="66">
        <f>+'101 TREINAMENTO BENEFICIARIO'!AP$10</f>
        <v>0</v>
      </c>
      <c r="K2" s="283">
        <f>+'101 TREINAMENTO BENEFICIARIO'!AD23</f>
        <v>0</v>
      </c>
      <c r="L2" s="283">
        <f>+'101 TREINAMENTO BENEFICIARIO'!AG23</f>
        <v>0</v>
      </c>
      <c r="M2" s="51">
        <f>+'101 TREINAMENTO BENEFICIARIO'!AA23</f>
        <v>0</v>
      </c>
      <c r="N2" s="51">
        <f>+'101 TREINAMENTO BENEFICIARIO'!AI$23</f>
        <v>0</v>
      </c>
      <c r="O2" s="51">
        <f>+'101 TREINAMENTO BENEFICIARIO'!AU23</f>
        <v>0</v>
      </c>
      <c r="P2" s="51">
        <f>+'101 TREINAMENTO BENEFICIARIO'!AW23</f>
        <v>0</v>
      </c>
      <c r="Q2" s="51">
        <f>+'101 TREINAMENTO BENEFICIARIO'!AY23</f>
        <v>0</v>
      </c>
      <c r="R2" s="51">
        <f>+'101 TREINAMENTO BENEFICIARIO'!BA23</f>
        <v>0</v>
      </c>
      <c r="S2" s="51">
        <f>+'101 TREINAMENTO BENEFICIARIO'!BC23</f>
        <v>0</v>
      </c>
      <c r="T2" s="51" t="str">
        <f t="shared" ref="T2:T65" si="0">IFERROR(IFERROR(VLOOKUP(C2,nomes_distritos,3,FALSE),VLOOKUP(I2,nomes_distritos,3,FALSE)),"Local Não Indicado")</f>
        <v>Local Não Indicado</v>
      </c>
      <c r="U2" s="51" t="str">
        <f t="shared" ref="U2:U65" si="1">IF(F2=0,"Sem dados de idade",IF(F2&lt;35,"Jovem","Adulto"))</f>
        <v>Sem dados de idade</v>
      </c>
      <c r="V2" s="51" t="str">
        <f t="shared" ref="V2:V65" si="2">IF(A2=0,"",A2&amp;B2&amp;C2)</f>
        <v/>
      </c>
    </row>
    <row r="3" spans="1:22" hidden="1" x14ac:dyDescent="0.35">
      <c r="A3" s="51">
        <f>+'101 TREINAMENTO BENEFICIARIO'!C24</f>
        <v>0</v>
      </c>
      <c r="B3" s="51">
        <f>+'101 TREINAMENTO BENEFICIARIO'!G24</f>
        <v>0</v>
      </c>
      <c r="C3" s="51">
        <f>IFERROR(IFERROR(IFERROR(+VLOOKUP('101 TREINAMENTO BENEFICIARIO'!Q24,localidades,2,FALSE),VLOOKUP('101 TREINAMENTO BENEFICIARIO'!AH$6,localidades,2,FALSE)),VLOOKUP('101 TREINAMENTO BENEFICIARIO'!AH$5,district_codes,2,FALSE)),999)</f>
        <v>999</v>
      </c>
      <c r="D3" s="51">
        <f>IF(IF(IF(+'101 TREINAMENTO BENEFICIARIO'!V24=0,'101 TREINAMENTO BENEFICIARIO'!Q24,+'101 TREINAMENTO BENEFICIARIO'!V24)=0,'101 TREINAMENTO BENEFICIARIO'!AH$6,IF(+'101 TREINAMENTO BENEFICIARIO'!V24=0,'101 TREINAMENTO BENEFICIARIO'!Q24,+'101 TREINAMENTO BENEFICIARIO'!V24))=0,'101 TREINAMENTO BENEFICIARIO'!AH$5,IF(IF(+'101 TREINAMENTO BENEFICIARIO'!V24=0,'101 TREINAMENTO BENEFICIARIO'!Q24,+'101 TREINAMENTO BENEFICIARIO'!V24)=0,'101 TREINAMENTO BENEFICIARIO'!AH$6,IF(+'101 TREINAMENTO BENEFICIARIO'!V24=0,'101 TREINAMENTO BENEFICIARIO'!Q24,+'101 TREINAMENTO BENEFICIARIO'!V24)))</f>
        <v>0</v>
      </c>
      <c r="E3" s="279">
        <f>+'101 TREINAMENTO BENEFICIARIO'!O24</f>
        <v>0</v>
      </c>
      <c r="F3" s="51">
        <f>+'101 TREINAMENTO BENEFICIARIO'!P24</f>
        <v>0</v>
      </c>
      <c r="G3" s="51">
        <f>+'101 TREINAMENTO BENEFICIARIO'!AO24</f>
        <v>0</v>
      </c>
      <c r="H3" s="51" t="str">
        <f>+sessoes!A$2</f>
        <v>BENTRAIN-99</v>
      </c>
      <c r="I3" s="51">
        <f>+sessoes!B$2</f>
        <v>999</v>
      </c>
      <c r="J3" s="66">
        <f>+'101 TREINAMENTO BENEFICIARIO'!AP$10</f>
        <v>0</v>
      </c>
      <c r="K3" s="283">
        <f>+'101 TREINAMENTO BENEFICIARIO'!AD24</f>
        <v>0</v>
      </c>
      <c r="L3" s="283">
        <f>+'101 TREINAMENTO BENEFICIARIO'!AG24</f>
        <v>0</v>
      </c>
      <c r="M3" s="51">
        <f>+'101 TREINAMENTO BENEFICIARIO'!AA24</f>
        <v>0</v>
      </c>
      <c r="N3" s="51">
        <f>+'101 TREINAMENTO BENEFICIARIO'!AI$23</f>
        <v>0</v>
      </c>
      <c r="O3" s="51">
        <f>+'101 TREINAMENTO BENEFICIARIO'!AU24</f>
        <v>0</v>
      </c>
      <c r="P3" s="51">
        <f>+'101 TREINAMENTO BENEFICIARIO'!AW24</f>
        <v>0</v>
      </c>
      <c r="Q3" s="51">
        <f>+'101 TREINAMENTO BENEFICIARIO'!AY24</f>
        <v>0</v>
      </c>
      <c r="R3" s="51">
        <f>+'101 TREINAMENTO BENEFICIARIO'!BA24</f>
        <v>0</v>
      </c>
      <c r="S3" s="51">
        <f>+'101 TREINAMENTO BENEFICIARIO'!BC24</f>
        <v>0</v>
      </c>
      <c r="T3" s="51" t="str">
        <f t="shared" si="0"/>
        <v>Local Não Indicado</v>
      </c>
      <c r="U3" s="51" t="str">
        <f t="shared" si="1"/>
        <v>Sem dados de idade</v>
      </c>
      <c r="V3" s="51" t="str">
        <f t="shared" si="2"/>
        <v/>
      </c>
    </row>
    <row r="4" spans="1:22" hidden="1" x14ac:dyDescent="0.35">
      <c r="A4" s="51">
        <f>+'101 TREINAMENTO BENEFICIARIO'!C25</f>
        <v>0</v>
      </c>
      <c r="B4" s="51">
        <f>+'101 TREINAMENTO BENEFICIARIO'!G25</f>
        <v>0</v>
      </c>
      <c r="C4" s="51">
        <f>IFERROR(IFERROR(IFERROR(+VLOOKUP('101 TREINAMENTO BENEFICIARIO'!Q25,localidades,2,FALSE),VLOOKUP('101 TREINAMENTO BENEFICIARIO'!AH$6,localidades,2,FALSE)),VLOOKUP('101 TREINAMENTO BENEFICIARIO'!AH$5,district_codes,2,FALSE)),999)</f>
        <v>999</v>
      </c>
      <c r="D4" s="51">
        <f>IF(IF(IF(+'101 TREINAMENTO BENEFICIARIO'!V25=0,'101 TREINAMENTO BENEFICIARIO'!Q25,+'101 TREINAMENTO BENEFICIARIO'!V25)=0,'101 TREINAMENTO BENEFICIARIO'!AH$6,IF(+'101 TREINAMENTO BENEFICIARIO'!V25=0,'101 TREINAMENTO BENEFICIARIO'!Q25,+'101 TREINAMENTO BENEFICIARIO'!V25))=0,'101 TREINAMENTO BENEFICIARIO'!AH$5,IF(IF(+'101 TREINAMENTO BENEFICIARIO'!V25=0,'101 TREINAMENTO BENEFICIARIO'!Q25,+'101 TREINAMENTO BENEFICIARIO'!V25)=0,'101 TREINAMENTO BENEFICIARIO'!AH$6,IF(+'101 TREINAMENTO BENEFICIARIO'!V25=0,'101 TREINAMENTO BENEFICIARIO'!Q25,+'101 TREINAMENTO BENEFICIARIO'!V25)))</f>
        <v>0</v>
      </c>
      <c r="E4" s="279">
        <f>+'101 TREINAMENTO BENEFICIARIO'!O25</f>
        <v>0</v>
      </c>
      <c r="F4" s="51">
        <f>+'101 TREINAMENTO BENEFICIARIO'!P25</f>
        <v>0</v>
      </c>
      <c r="G4" s="51">
        <f>+'101 TREINAMENTO BENEFICIARIO'!AO25</f>
        <v>0</v>
      </c>
      <c r="H4" s="51" t="str">
        <f>+sessoes!A$2</f>
        <v>BENTRAIN-99</v>
      </c>
      <c r="I4" s="51">
        <f>+sessoes!B$2</f>
        <v>999</v>
      </c>
      <c r="J4" s="66">
        <f>+'101 TREINAMENTO BENEFICIARIO'!AP$10</f>
        <v>0</v>
      </c>
      <c r="K4" s="283">
        <f>+'101 TREINAMENTO BENEFICIARIO'!AD25</f>
        <v>0</v>
      </c>
      <c r="L4" s="283">
        <f>+'101 TREINAMENTO BENEFICIARIO'!AG25</f>
        <v>0</v>
      </c>
      <c r="M4" s="51">
        <f>+'101 TREINAMENTO BENEFICIARIO'!AA25</f>
        <v>0</v>
      </c>
      <c r="N4" s="51">
        <f>+'101 TREINAMENTO BENEFICIARIO'!AI$23</f>
        <v>0</v>
      </c>
      <c r="O4" s="51">
        <f>+'101 TREINAMENTO BENEFICIARIO'!AU25</f>
        <v>0</v>
      </c>
      <c r="P4" s="51">
        <f>+'101 TREINAMENTO BENEFICIARIO'!AW25</f>
        <v>0</v>
      </c>
      <c r="Q4" s="51">
        <f>+'101 TREINAMENTO BENEFICIARIO'!AY25</f>
        <v>0</v>
      </c>
      <c r="R4" s="51">
        <f>+'101 TREINAMENTO BENEFICIARIO'!BA25</f>
        <v>0</v>
      </c>
      <c r="S4" s="51">
        <f>+'101 TREINAMENTO BENEFICIARIO'!BC25</f>
        <v>0</v>
      </c>
      <c r="T4" s="51" t="str">
        <f t="shared" si="0"/>
        <v>Local Não Indicado</v>
      </c>
      <c r="U4" s="51" t="str">
        <f t="shared" si="1"/>
        <v>Sem dados de idade</v>
      </c>
      <c r="V4" s="51" t="str">
        <f t="shared" si="2"/>
        <v/>
      </c>
    </row>
    <row r="5" spans="1:22" hidden="1" x14ac:dyDescent="0.35">
      <c r="A5" s="51">
        <f>+'101 TREINAMENTO BENEFICIARIO'!C26</f>
        <v>0</v>
      </c>
      <c r="B5" s="51">
        <f>+'101 TREINAMENTO BENEFICIARIO'!G26</f>
        <v>0</v>
      </c>
      <c r="C5" s="51">
        <f>IFERROR(IFERROR(IFERROR(+VLOOKUP('101 TREINAMENTO BENEFICIARIO'!Q26,localidades,2,FALSE),VLOOKUP('101 TREINAMENTO BENEFICIARIO'!AH$6,localidades,2,FALSE)),VLOOKUP('101 TREINAMENTO BENEFICIARIO'!AH$5,district_codes,2,FALSE)),999)</f>
        <v>999</v>
      </c>
      <c r="D5" s="51">
        <f>IF(IF(IF(+'101 TREINAMENTO BENEFICIARIO'!V26=0,'101 TREINAMENTO BENEFICIARIO'!Q26,+'101 TREINAMENTO BENEFICIARIO'!V26)=0,'101 TREINAMENTO BENEFICIARIO'!AH$6,IF(+'101 TREINAMENTO BENEFICIARIO'!V26=0,'101 TREINAMENTO BENEFICIARIO'!Q26,+'101 TREINAMENTO BENEFICIARIO'!V26))=0,'101 TREINAMENTO BENEFICIARIO'!AH$5,IF(IF(+'101 TREINAMENTO BENEFICIARIO'!V26=0,'101 TREINAMENTO BENEFICIARIO'!Q26,+'101 TREINAMENTO BENEFICIARIO'!V26)=0,'101 TREINAMENTO BENEFICIARIO'!AH$6,IF(+'101 TREINAMENTO BENEFICIARIO'!V26=0,'101 TREINAMENTO BENEFICIARIO'!Q26,+'101 TREINAMENTO BENEFICIARIO'!V26)))</f>
        <v>0</v>
      </c>
      <c r="E5" s="279">
        <f>+'101 TREINAMENTO BENEFICIARIO'!O26</f>
        <v>0</v>
      </c>
      <c r="F5" s="51">
        <f>+'101 TREINAMENTO BENEFICIARIO'!P26</f>
        <v>0</v>
      </c>
      <c r="G5" s="51">
        <f>+'101 TREINAMENTO BENEFICIARIO'!AO26</f>
        <v>0</v>
      </c>
      <c r="H5" s="51" t="str">
        <f>+sessoes!A$2</f>
        <v>BENTRAIN-99</v>
      </c>
      <c r="I5" s="51">
        <f>+sessoes!B$2</f>
        <v>999</v>
      </c>
      <c r="J5" s="66">
        <f>+'101 TREINAMENTO BENEFICIARIO'!AP$10</f>
        <v>0</v>
      </c>
      <c r="K5" s="283">
        <f>+'101 TREINAMENTO BENEFICIARIO'!AD26</f>
        <v>0</v>
      </c>
      <c r="L5" s="283">
        <f>+'101 TREINAMENTO BENEFICIARIO'!AG26</f>
        <v>0</v>
      </c>
      <c r="M5" s="51">
        <f>+'101 TREINAMENTO BENEFICIARIO'!AA26</f>
        <v>0</v>
      </c>
      <c r="N5" s="51">
        <f>+'101 TREINAMENTO BENEFICIARIO'!AI$23</f>
        <v>0</v>
      </c>
      <c r="O5" s="51">
        <f>+'101 TREINAMENTO BENEFICIARIO'!AU26</f>
        <v>0</v>
      </c>
      <c r="P5" s="51">
        <f>+'101 TREINAMENTO BENEFICIARIO'!AW26</f>
        <v>0</v>
      </c>
      <c r="Q5" s="51">
        <f>+'101 TREINAMENTO BENEFICIARIO'!AY26</f>
        <v>0</v>
      </c>
      <c r="R5" s="51">
        <f>+'101 TREINAMENTO BENEFICIARIO'!BA26</f>
        <v>0</v>
      </c>
      <c r="S5" s="51">
        <f>+'101 TREINAMENTO BENEFICIARIO'!BC26</f>
        <v>0</v>
      </c>
      <c r="T5" s="51" t="str">
        <f t="shared" si="0"/>
        <v>Local Não Indicado</v>
      </c>
      <c r="U5" s="51" t="str">
        <f t="shared" si="1"/>
        <v>Sem dados de idade</v>
      </c>
      <c r="V5" s="51" t="str">
        <f t="shared" si="2"/>
        <v/>
      </c>
    </row>
    <row r="6" spans="1:22" hidden="1" x14ac:dyDescent="0.35">
      <c r="A6" s="51">
        <f>+'101 TREINAMENTO BENEFICIARIO'!C27</f>
        <v>0</v>
      </c>
      <c r="B6" s="51">
        <f>+'101 TREINAMENTO BENEFICIARIO'!G27</f>
        <v>0</v>
      </c>
      <c r="C6" s="51">
        <f>IFERROR(IFERROR(IFERROR(+VLOOKUP('101 TREINAMENTO BENEFICIARIO'!Q27,localidades,2,FALSE),VLOOKUP('101 TREINAMENTO BENEFICIARIO'!AH$6,localidades,2,FALSE)),VLOOKUP('101 TREINAMENTO BENEFICIARIO'!AH$5,district_codes,2,FALSE)),999)</f>
        <v>999</v>
      </c>
      <c r="D6" s="51">
        <f>IF(IF(IF(+'101 TREINAMENTO BENEFICIARIO'!V27=0,'101 TREINAMENTO BENEFICIARIO'!Q27,+'101 TREINAMENTO BENEFICIARIO'!V27)=0,'101 TREINAMENTO BENEFICIARIO'!AH$6,IF(+'101 TREINAMENTO BENEFICIARIO'!V27=0,'101 TREINAMENTO BENEFICIARIO'!Q27,+'101 TREINAMENTO BENEFICIARIO'!V27))=0,'101 TREINAMENTO BENEFICIARIO'!AH$5,IF(IF(+'101 TREINAMENTO BENEFICIARIO'!V27=0,'101 TREINAMENTO BENEFICIARIO'!Q27,+'101 TREINAMENTO BENEFICIARIO'!V27)=0,'101 TREINAMENTO BENEFICIARIO'!AH$6,IF(+'101 TREINAMENTO BENEFICIARIO'!V27=0,'101 TREINAMENTO BENEFICIARIO'!Q27,+'101 TREINAMENTO BENEFICIARIO'!V27)))</f>
        <v>0</v>
      </c>
      <c r="E6" s="279">
        <f>+'101 TREINAMENTO BENEFICIARIO'!O27</f>
        <v>0</v>
      </c>
      <c r="F6" s="51">
        <f>+'101 TREINAMENTO BENEFICIARIO'!P27</f>
        <v>0</v>
      </c>
      <c r="G6" s="51">
        <f>+'101 TREINAMENTO BENEFICIARIO'!AO27</f>
        <v>0</v>
      </c>
      <c r="H6" s="51" t="str">
        <f>+sessoes!A$2</f>
        <v>BENTRAIN-99</v>
      </c>
      <c r="I6" s="51">
        <f>+sessoes!B$2</f>
        <v>999</v>
      </c>
      <c r="J6" s="66">
        <f>+'101 TREINAMENTO BENEFICIARIO'!AP$10</f>
        <v>0</v>
      </c>
      <c r="K6" s="283">
        <f>+'101 TREINAMENTO BENEFICIARIO'!AD27</f>
        <v>0</v>
      </c>
      <c r="L6" s="283">
        <f>+'101 TREINAMENTO BENEFICIARIO'!AG27</f>
        <v>0</v>
      </c>
      <c r="M6" s="51">
        <f>+'101 TREINAMENTO BENEFICIARIO'!AA27</f>
        <v>0</v>
      </c>
      <c r="N6" s="51">
        <f>+'101 TREINAMENTO BENEFICIARIO'!AI$23</f>
        <v>0</v>
      </c>
      <c r="O6" s="51">
        <f>+'101 TREINAMENTO BENEFICIARIO'!AU27</f>
        <v>0</v>
      </c>
      <c r="P6" s="51">
        <f>+'101 TREINAMENTO BENEFICIARIO'!AW27</f>
        <v>0</v>
      </c>
      <c r="Q6" s="51">
        <f>+'101 TREINAMENTO BENEFICIARIO'!AY27</f>
        <v>0</v>
      </c>
      <c r="R6" s="51">
        <f>+'101 TREINAMENTO BENEFICIARIO'!BA27</f>
        <v>0</v>
      </c>
      <c r="S6" s="51">
        <f>+'101 TREINAMENTO BENEFICIARIO'!BC27</f>
        <v>0</v>
      </c>
      <c r="T6" s="51" t="str">
        <f t="shared" si="0"/>
        <v>Local Não Indicado</v>
      </c>
      <c r="U6" s="51" t="str">
        <f t="shared" si="1"/>
        <v>Sem dados de idade</v>
      </c>
      <c r="V6" s="51" t="str">
        <f t="shared" si="2"/>
        <v/>
      </c>
    </row>
    <row r="7" spans="1:22" hidden="1" x14ac:dyDescent="0.35">
      <c r="A7" s="51">
        <f>+'101 TREINAMENTO BENEFICIARIO'!C28</f>
        <v>0</v>
      </c>
      <c r="B7" s="51">
        <f>+'101 TREINAMENTO BENEFICIARIO'!G28</f>
        <v>0</v>
      </c>
      <c r="C7" s="51">
        <f>IFERROR(IFERROR(IFERROR(+VLOOKUP('101 TREINAMENTO BENEFICIARIO'!Q28,localidades,2,FALSE),VLOOKUP('101 TREINAMENTO BENEFICIARIO'!AH$6,localidades,2,FALSE)),VLOOKUP('101 TREINAMENTO BENEFICIARIO'!AH$5,district_codes,2,FALSE)),999)</f>
        <v>999</v>
      </c>
      <c r="D7" s="51">
        <f>IF(IF(IF(+'101 TREINAMENTO BENEFICIARIO'!V28=0,'101 TREINAMENTO BENEFICIARIO'!Q28,+'101 TREINAMENTO BENEFICIARIO'!V28)=0,'101 TREINAMENTO BENEFICIARIO'!AH$6,IF(+'101 TREINAMENTO BENEFICIARIO'!V28=0,'101 TREINAMENTO BENEFICIARIO'!Q28,+'101 TREINAMENTO BENEFICIARIO'!V28))=0,'101 TREINAMENTO BENEFICIARIO'!AH$5,IF(IF(+'101 TREINAMENTO BENEFICIARIO'!V28=0,'101 TREINAMENTO BENEFICIARIO'!Q28,+'101 TREINAMENTO BENEFICIARIO'!V28)=0,'101 TREINAMENTO BENEFICIARIO'!AH$6,IF(+'101 TREINAMENTO BENEFICIARIO'!V28=0,'101 TREINAMENTO BENEFICIARIO'!Q28,+'101 TREINAMENTO BENEFICIARIO'!V28)))</f>
        <v>0</v>
      </c>
      <c r="E7" s="279">
        <f>+'101 TREINAMENTO BENEFICIARIO'!O28</f>
        <v>0</v>
      </c>
      <c r="F7" s="51">
        <f>+'101 TREINAMENTO BENEFICIARIO'!P28</f>
        <v>0</v>
      </c>
      <c r="G7" s="51">
        <f>+'101 TREINAMENTO BENEFICIARIO'!AO28</f>
        <v>0</v>
      </c>
      <c r="H7" s="51" t="str">
        <f>+sessoes!A$2</f>
        <v>BENTRAIN-99</v>
      </c>
      <c r="I7" s="51">
        <f>+sessoes!B$2</f>
        <v>999</v>
      </c>
      <c r="J7" s="66">
        <f>+'101 TREINAMENTO BENEFICIARIO'!AP$10</f>
        <v>0</v>
      </c>
      <c r="K7" s="283">
        <f>+'101 TREINAMENTO BENEFICIARIO'!AD28</f>
        <v>0</v>
      </c>
      <c r="L7" s="283">
        <f>+'101 TREINAMENTO BENEFICIARIO'!AG28</f>
        <v>0</v>
      </c>
      <c r="M7" s="51">
        <f>+'101 TREINAMENTO BENEFICIARIO'!AA28</f>
        <v>0</v>
      </c>
      <c r="N7" s="51">
        <f>+'101 TREINAMENTO BENEFICIARIO'!AI$23</f>
        <v>0</v>
      </c>
      <c r="O7" s="51">
        <f>+'101 TREINAMENTO BENEFICIARIO'!AU28</f>
        <v>0</v>
      </c>
      <c r="P7" s="51">
        <f>+'101 TREINAMENTO BENEFICIARIO'!AW28</f>
        <v>0</v>
      </c>
      <c r="Q7" s="51">
        <f>+'101 TREINAMENTO BENEFICIARIO'!AY28</f>
        <v>0</v>
      </c>
      <c r="R7" s="51">
        <f>+'101 TREINAMENTO BENEFICIARIO'!BA28</f>
        <v>0</v>
      </c>
      <c r="S7" s="51">
        <f>+'101 TREINAMENTO BENEFICIARIO'!BC28</f>
        <v>0</v>
      </c>
      <c r="T7" s="51" t="str">
        <f t="shared" si="0"/>
        <v>Local Não Indicado</v>
      </c>
      <c r="U7" s="51" t="str">
        <f t="shared" si="1"/>
        <v>Sem dados de idade</v>
      </c>
      <c r="V7" s="51" t="str">
        <f t="shared" si="2"/>
        <v/>
      </c>
    </row>
    <row r="8" spans="1:22" hidden="1" x14ac:dyDescent="0.35">
      <c r="A8" s="51">
        <f>+'101 TREINAMENTO BENEFICIARIO'!C29</f>
        <v>0</v>
      </c>
      <c r="B8" s="51">
        <f>+'101 TREINAMENTO BENEFICIARIO'!G29</f>
        <v>0</v>
      </c>
      <c r="C8" s="51">
        <f>IFERROR(IFERROR(IFERROR(+VLOOKUP('101 TREINAMENTO BENEFICIARIO'!Q29,localidades,2,FALSE),VLOOKUP('101 TREINAMENTO BENEFICIARIO'!AH$6,localidades,2,FALSE)),VLOOKUP('101 TREINAMENTO BENEFICIARIO'!AH$5,district_codes,2,FALSE)),999)</f>
        <v>999</v>
      </c>
      <c r="D8" s="51">
        <f>IF(IF(IF(+'101 TREINAMENTO BENEFICIARIO'!V29=0,'101 TREINAMENTO BENEFICIARIO'!Q29,+'101 TREINAMENTO BENEFICIARIO'!V29)=0,'101 TREINAMENTO BENEFICIARIO'!AH$6,IF(+'101 TREINAMENTO BENEFICIARIO'!V29=0,'101 TREINAMENTO BENEFICIARIO'!Q29,+'101 TREINAMENTO BENEFICIARIO'!V29))=0,'101 TREINAMENTO BENEFICIARIO'!AH$5,IF(IF(+'101 TREINAMENTO BENEFICIARIO'!V29=0,'101 TREINAMENTO BENEFICIARIO'!Q29,+'101 TREINAMENTO BENEFICIARIO'!V29)=0,'101 TREINAMENTO BENEFICIARIO'!AH$6,IF(+'101 TREINAMENTO BENEFICIARIO'!V29=0,'101 TREINAMENTO BENEFICIARIO'!Q29,+'101 TREINAMENTO BENEFICIARIO'!V29)))</f>
        <v>0</v>
      </c>
      <c r="E8" s="279">
        <f>+'101 TREINAMENTO BENEFICIARIO'!O29</f>
        <v>0</v>
      </c>
      <c r="F8" s="51">
        <f>+'101 TREINAMENTO BENEFICIARIO'!P29</f>
        <v>0</v>
      </c>
      <c r="G8" s="51">
        <f>+'101 TREINAMENTO BENEFICIARIO'!AO29</f>
        <v>0</v>
      </c>
      <c r="H8" s="51" t="str">
        <f>+sessoes!A$2</f>
        <v>BENTRAIN-99</v>
      </c>
      <c r="I8" s="51">
        <f>+sessoes!B$2</f>
        <v>999</v>
      </c>
      <c r="J8" s="66">
        <f>+'101 TREINAMENTO BENEFICIARIO'!AP$10</f>
        <v>0</v>
      </c>
      <c r="K8" s="283">
        <f>+'101 TREINAMENTO BENEFICIARIO'!AD29</f>
        <v>0</v>
      </c>
      <c r="L8" s="283">
        <f>+'101 TREINAMENTO BENEFICIARIO'!AG29</f>
        <v>0</v>
      </c>
      <c r="M8" s="51">
        <f>+'101 TREINAMENTO BENEFICIARIO'!AA29</f>
        <v>0</v>
      </c>
      <c r="N8" s="51">
        <f>+'101 TREINAMENTO BENEFICIARIO'!AI$23</f>
        <v>0</v>
      </c>
      <c r="O8" s="51">
        <f>+'101 TREINAMENTO BENEFICIARIO'!AU29</f>
        <v>0</v>
      </c>
      <c r="P8" s="51">
        <f>+'101 TREINAMENTO BENEFICIARIO'!AW29</f>
        <v>0</v>
      </c>
      <c r="Q8" s="51">
        <f>+'101 TREINAMENTO BENEFICIARIO'!AY29</f>
        <v>0</v>
      </c>
      <c r="R8" s="51">
        <f>+'101 TREINAMENTO BENEFICIARIO'!BA29</f>
        <v>0</v>
      </c>
      <c r="S8" s="51">
        <f>+'101 TREINAMENTO BENEFICIARIO'!BC29</f>
        <v>0</v>
      </c>
      <c r="T8" s="51" t="str">
        <f t="shared" si="0"/>
        <v>Local Não Indicado</v>
      </c>
      <c r="U8" s="51" t="str">
        <f t="shared" si="1"/>
        <v>Sem dados de idade</v>
      </c>
      <c r="V8" s="51" t="str">
        <f t="shared" si="2"/>
        <v/>
      </c>
    </row>
    <row r="9" spans="1:22" hidden="1" x14ac:dyDescent="0.35">
      <c r="A9" s="51">
        <f>+'101 TREINAMENTO BENEFICIARIO'!C30</f>
        <v>0</v>
      </c>
      <c r="B9" s="51">
        <f>+'101 TREINAMENTO BENEFICIARIO'!G30</f>
        <v>0</v>
      </c>
      <c r="C9" s="51">
        <f>IFERROR(IFERROR(IFERROR(+VLOOKUP('101 TREINAMENTO BENEFICIARIO'!Q30,localidades,2,FALSE),VLOOKUP('101 TREINAMENTO BENEFICIARIO'!AH$6,localidades,2,FALSE)),VLOOKUP('101 TREINAMENTO BENEFICIARIO'!AH$5,district_codes,2,FALSE)),999)</f>
        <v>999</v>
      </c>
      <c r="D9" s="51">
        <f>IF(IF(IF(+'101 TREINAMENTO BENEFICIARIO'!V30=0,'101 TREINAMENTO BENEFICIARIO'!Q30,+'101 TREINAMENTO BENEFICIARIO'!V30)=0,'101 TREINAMENTO BENEFICIARIO'!AH$6,IF(+'101 TREINAMENTO BENEFICIARIO'!V30=0,'101 TREINAMENTO BENEFICIARIO'!Q30,+'101 TREINAMENTO BENEFICIARIO'!V30))=0,'101 TREINAMENTO BENEFICIARIO'!AH$5,IF(IF(+'101 TREINAMENTO BENEFICIARIO'!V30=0,'101 TREINAMENTO BENEFICIARIO'!Q30,+'101 TREINAMENTO BENEFICIARIO'!V30)=0,'101 TREINAMENTO BENEFICIARIO'!AH$6,IF(+'101 TREINAMENTO BENEFICIARIO'!V30=0,'101 TREINAMENTO BENEFICIARIO'!Q30,+'101 TREINAMENTO BENEFICIARIO'!V30)))</f>
        <v>0</v>
      </c>
      <c r="E9" s="279">
        <f>+'101 TREINAMENTO BENEFICIARIO'!O30</f>
        <v>0</v>
      </c>
      <c r="F9" s="51">
        <f>+'101 TREINAMENTO BENEFICIARIO'!P30</f>
        <v>0</v>
      </c>
      <c r="G9" s="51">
        <f>+'101 TREINAMENTO BENEFICIARIO'!AO30</f>
        <v>0</v>
      </c>
      <c r="H9" s="51" t="str">
        <f>+sessoes!A$2</f>
        <v>BENTRAIN-99</v>
      </c>
      <c r="I9" s="51">
        <f>+sessoes!B$2</f>
        <v>999</v>
      </c>
      <c r="J9" s="66">
        <f>+'101 TREINAMENTO BENEFICIARIO'!AP$10</f>
        <v>0</v>
      </c>
      <c r="K9" s="283">
        <f>+'101 TREINAMENTO BENEFICIARIO'!AD30</f>
        <v>0</v>
      </c>
      <c r="L9" s="283">
        <f>+'101 TREINAMENTO BENEFICIARIO'!AG30</f>
        <v>0</v>
      </c>
      <c r="M9" s="51">
        <f>+'101 TREINAMENTO BENEFICIARIO'!AA30</f>
        <v>0</v>
      </c>
      <c r="N9" s="51">
        <f>+'101 TREINAMENTO BENEFICIARIO'!AI$23</f>
        <v>0</v>
      </c>
      <c r="O9" s="51">
        <f>+'101 TREINAMENTO BENEFICIARIO'!AU30</f>
        <v>0</v>
      </c>
      <c r="P9" s="51">
        <f>+'101 TREINAMENTO BENEFICIARIO'!AW30</f>
        <v>0</v>
      </c>
      <c r="Q9" s="51">
        <f>+'101 TREINAMENTO BENEFICIARIO'!AY30</f>
        <v>0</v>
      </c>
      <c r="R9" s="51">
        <f>+'101 TREINAMENTO BENEFICIARIO'!BA30</f>
        <v>0</v>
      </c>
      <c r="S9" s="51">
        <f>+'101 TREINAMENTO BENEFICIARIO'!BC30</f>
        <v>0</v>
      </c>
      <c r="T9" s="51" t="str">
        <f t="shared" si="0"/>
        <v>Local Não Indicado</v>
      </c>
      <c r="U9" s="51" t="str">
        <f t="shared" si="1"/>
        <v>Sem dados de idade</v>
      </c>
      <c r="V9" s="51" t="str">
        <f t="shared" si="2"/>
        <v/>
      </c>
    </row>
    <row r="10" spans="1:22" hidden="1" x14ac:dyDescent="0.35">
      <c r="A10" s="51">
        <f>+'101 TREINAMENTO BENEFICIARIO'!C31</f>
        <v>0</v>
      </c>
      <c r="B10" s="51">
        <f>+'101 TREINAMENTO BENEFICIARIO'!G31</f>
        <v>0</v>
      </c>
      <c r="C10" s="51">
        <f>IFERROR(IFERROR(IFERROR(+VLOOKUP('101 TREINAMENTO BENEFICIARIO'!Q31,localidades,2,FALSE),VLOOKUP('101 TREINAMENTO BENEFICIARIO'!AH$6,localidades,2,FALSE)),VLOOKUP('101 TREINAMENTO BENEFICIARIO'!AH$5,district_codes,2,FALSE)),999)</f>
        <v>999</v>
      </c>
      <c r="D10" s="51">
        <f>IF(IF(IF(+'101 TREINAMENTO BENEFICIARIO'!V31=0,'101 TREINAMENTO BENEFICIARIO'!Q31,+'101 TREINAMENTO BENEFICIARIO'!V31)=0,'101 TREINAMENTO BENEFICIARIO'!AH$6,IF(+'101 TREINAMENTO BENEFICIARIO'!V31=0,'101 TREINAMENTO BENEFICIARIO'!Q31,+'101 TREINAMENTO BENEFICIARIO'!V31))=0,'101 TREINAMENTO BENEFICIARIO'!AH$5,IF(IF(+'101 TREINAMENTO BENEFICIARIO'!V31=0,'101 TREINAMENTO BENEFICIARIO'!Q31,+'101 TREINAMENTO BENEFICIARIO'!V31)=0,'101 TREINAMENTO BENEFICIARIO'!AH$6,IF(+'101 TREINAMENTO BENEFICIARIO'!V31=0,'101 TREINAMENTO BENEFICIARIO'!Q31,+'101 TREINAMENTO BENEFICIARIO'!V31)))</f>
        <v>0</v>
      </c>
      <c r="E10" s="279">
        <f>+'101 TREINAMENTO BENEFICIARIO'!O31</f>
        <v>0</v>
      </c>
      <c r="F10" s="51">
        <f>+'101 TREINAMENTO BENEFICIARIO'!P31</f>
        <v>0</v>
      </c>
      <c r="G10" s="51">
        <f>+'101 TREINAMENTO BENEFICIARIO'!AO31</f>
        <v>0</v>
      </c>
      <c r="H10" s="51" t="str">
        <f>+sessoes!A$2</f>
        <v>BENTRAIN-99</v>
      </c>
      <c r="I10" s="51">
        <f>+sessoes!B$2</f>
        <v>999</v>
      </c>
      <c r="J10" s="66">
        <f>+'101 TREINAMENTO BENEFICIARIO'!AP$10</f>
        <v>0</v>
      </c>
      <c r="K10" s="283">
        <f>+'101 TREINAMENTO BENEFICIARIO'!AD31</f>
        <v>0</v>
      </c>
      <c r="L10" s="283">
        <f>+'101 TREINAMENTO BENEFICIARIO'!AG31</f>
        <v>0</v>
      </c>
      <c r="M10" s="51">
        <f>+'101 TREINAMENTO BENEFICIARIO'!AA31</f>
        <v>0</v>
      </c>
      <c r="N10" s="51">
        <f>+'101 TREINAMENTO BENEFICIARIO'!AI$23</f>
        <v>0</v>
      </c>
      <c r="O10" s="51">
        <f>+'101 TREINAMENTO BENEFICIARIO'!AU31</f>
        <v>0</v>
      </c>
      <c r="P10" s="51">
        <f>+'101 TREINAMENTO BENEFICIARIO'!AW31</f>
        <v>0</v>
      </c>
      <c r="Q10" s="51">
        <f>+'101 TREINAMENTO BENEFICIARIO'!AY31</f>
        <v>0</v>
      </c>
      <c r="R10" s="51">
        <f>+'101 TREINAMENTO BENEFICIARIO'!BA31</f>
        <v>0</v>
      </c>
      <c r="S10" s="51">
        <f>+'101 TREINAMENTO BENEFICIARIO'!BC31</f>
        <v>0</v>
      </c>
      <c r="T10" s="51" t="str">
        <f t="shared" si="0"/>
        <v>Local Não Indicado</v>
      </c>
      <c r="U10" s="51" t="str">
        <f t="shared" si="1"/>
        <v>Sem dados de idade</v>
      </c>
      <c r="V10" s="51" t="str">
        <f t="shared" si="2"/>
        <v/>
      </c>
    </row>
    <row r="11" spans="1:22" hidden="1" x14ac:dyDescent="0.35">
      <c r="A11" s="51">
        <f>+'101 TREINAMENTO BENEFICIARIO'!C32</f>
        <v>0</v>
      </c>
      <c r="B11" s="51">
        <f>+'101 TREINAMENTO BENEFICIARIO'!G32</f>
        <v>0</v>
      </c>
      <c r="C11" s="51">
        <f>IFERROR(IFERROR(IFERROR(+VLOOKUP('101 TREINAMENTO BENEFICIARIO'!Q32,localidades,2,FALSE),VLOOKUP('101 TREINAMENTO BENEFICIARIO'!AH$6,localidades,2,FALSE)),VLOOKUP('101 TREINAMENTO BENEFICIARIO'!AH$5,district_codes,2,FALSE)),999)</f>
        <v>999</v>
      </c>
      <c r="D11" s="51">
        <f>IF(IF(IF(+'101 TREINAMENTO BENEFICIARIO'!V32=0,'101 TREINAMENTO BENEFICIARIO'!Q32,+'101 TREINAMENTO BENEFICIARIO'!V32)=0,'101 TREINAMENTO BENEFICIARIO'!AH$6,IF(+'101 TREINAMENTO BENEFICIARIO'!V32=0,'101 TREINAMENTO BENEFICIARIO'!Q32,+'101 TREINAMENTO BENEFICIARIO'!V32))=0,'101 TREINAMENTO BENEFICIARIO'!AH$5,IF(IF(+'101 TREINAMENTO BENEFICIARIO'!V32=0,'101 TREINAMENTO BENEFICIARIO'!Q32,+'101 TREINAMENTO BENEFICIARIO'!V32)=0,'101 TREINAMENTO BENEFICIARIO'!AH$6,IF(+'101 TREINAMENTO BENEFICIARIO'!V32=0,'101 TREINAMENTO BENEFICIARIO'!Q32,+'101 TREINAMENTO BENEFICIARIO'!V32)))</f>
        <v>0</v>
      </c>
      <c r="E11" s="279">
        <f>+'101 TREINAMENTO BENEFICIARIO'!O32</f>
        <v>0</v>
      </c>
      <c r="F11" s="51">
        <f>+'101 TREINAMENTO BENEFICIARIO'!P32</f>
        <v>0</v>
      </c>
      <c r="G11" s="51">
        <f>+'101 TREINAMENTO BENEFICIARIO'!AO32</f>
        <v>0</v>
      </c>
      <c r="H11" s="51" t="str">
        <f>+sessoes!A$2</f>
        <v>BENTRAIN-99</v>
      </c>
      <c r="I11" s="51">
        <f>+sessoes!B$2</f>
        <v>999</v>
      </c>
      <c r="J11" s="66">
        <f>+'101 TREINAMENTO BENEFICIARIO'!AP$10</f>
        <v>0</v>
      </c>
      <c r="K11" s="283">
        <f>+'101 TREINAMENTO BENEFICIARIO'!AD32</f>
        <v>0</v>
      </c>
      <c r="L11" s="283">
        <f>+'101 TREINAMENTO BENEFICIARIO'!AG32</f>
        <v>0</v>
      </c>
      <c r="M11" s="51">
        <f>+'101 TREINAMENTO BENEFICIARIO'!AA32</f>
        <v>0</v>
      </c>
      <c r="N11" s="51">
        <f>+'101 TREINAMENTO BENEFICIARIO'!AI$23</f>
        <v>0</v>
      </c>
      <c r="O11" s="51">
        <f>+'101 TREINAMENTO BENEFICIARIO'!AU32</f>
        <v>0</v>
      </c>
      <c r="P11" s="51">
        <f>+'101 TREINAMENTO BENEFICIARIO'!AW32</f>
        <v>0</v>
      </c>
      <c r="Q11" s="51">
        <f>+'101 TREINAMENTO BENEFICIARIO'!AY32</f>
        <v>0</v>
      </c>
      <c r="R11" s="51">
        <f>+'101 TREINAMENTO BENEFICIARIO'!BA32</f>
        <v>0</v>
      </c>
      <c r="S11" s="51">
        <f>+'101 TREINAMENTO BENEFICIARIO'!BC32</f>
        <v>0</v>
      </c>
      <c r="T11" s="51" t="str">
        <f t="shared" si="0"/>
        <v>Local Não Indicado</v>
      </c>
      <c r="U11" s="51" t="str">
        <f t="shared" si="1"/>
        <v>Sem dados de idade</v>
      </c>
      <c r="V11" s="51" t="str">
        <f t="shared" si="2"/>
        <v/>
      </c>
    </row>
    <row r="12" spans="1:22" hidden="1" x14ac:dyDescent="0.35">
      <c r="A12" s="51">
        <f>+'101 TREINAMENTO BENEFICIARIO'!C33</f>
        <v>0</v>
      </c>
      <c r="B12" s="51">
        <f>+'101 TREINAMENTO BENEFICIARIO'!G33</f>
        <v>0</v>
      </c>
      <c r="C12" s="51">
        <f>IFERROR(IFERROR(IFERROR(+VLOOKUP('101 TREINAMENTO BENEFICIARIO'!Q33,localidades,2,FALSE),VLOOKUP('101 TREINAMENTO BENEFICIARIO'!AH$6,localidades,2,FALSE)),VLOOKUP('101 TREINAMENTO BENEFICIARIO'!AH$5,district_codes,2,FALSE)),999)</f>
        <v>999</v>
      </c>
      <c r="D12" s="51">
        <f>IF(IF(IF(+'101 TREINAMENTO BENEFICIARIO'!V33=0,'101 TREINAMENTO BENEFICIARIO'!Q33,+'101 TREINAMENTO BENEFICIARIO'!V33)=0,'101 TREINAMENTO BENEFICIARIO'!AH$6,IF(+'101 TREINAMENTO BENEFICIARIO'!V33=0,'101 TREINAMENTO BENEFICIARIO'!Q33,+'101 TREINAMENTO BENEFICIARIO'!V33))=0,'101 TREINAMENTO BENEFICIARIO'!AH$5,IF(IF(+'101 TREINAMENTO BENEFICIARIO'!V33=0,'101 TREINAMENTO BENEFICIARIO'!Q33,+'101 TREINAMENTO BENEFICIARIO'!V33)=0,'101 TREINAMENTO BENEFICIARIO'!AH$6,IF(+'101 TREINAMENTO BENEFICIARIO'!V33=0,'101 TREINAMENTO BENEFICIARIO'!Q33,+'101 TREINAMENTO BENEFICIARIO'!V33)))</f>
        <v>0</v>
      </c>
      <c r="E12" s="279">
        <f>+'101 TREINAMENTO BENEFICIARIO'!O33</f>
        <v>0</v>
      </c>
      <c r="F12" s="51">
        <f>+'101 TREINAMENTO BENEFICIARIO'!P33</f>
        <v>0</v>
      </c>
      <c r="G12" s="51">
        <f>+'101 TREINAMENTO BENEFICIARIO'!AO33</f>
        <v>0</v>
      </c>
      <c r="H12" s="51" t="str">
        <f>+sessoes!A$2</f>
        <v>BENTRAIN-99</v>
      </c>
      <c r="I12" s="51">
        <f>+sessoes!B$2</f>
        <v>999</v>
      </c>
      <c r="J12" s="66">
        <f>+'101 TREINAMENTO BENEFICIARIO'!AP$10</f>
        <v>0</v>
      </c>
      <c r="K12" s="51">
        <f>+'101 TREINAMENTO BENEFICIARIO'!AD33</f>
        <v>0</v>
      </c>
      <c r="L12" s="51">
        <f>+'101 TREINAMENTO BENEFICIARIO'!AG33</f>
        <v>0</v>
      </c>
      <c r="M12" s="51">
        <f>+'101 TREINAMENTO BENEFICIARIO'!AA33</f>
        <v>0</v>
      </c>
      <c r="N12" s="51">
        <f>+'101 TREINAMENTO BENEFICIARIO'!AI$23</f>
        <v>0</v>
      </c>
      <c r="O12" s="51">
        <f>+'101 TREINAMENTO BENEFICIARIO'!AU33</f>
        <v>0</v>
      </c>
      <c r="P12" s="51">
        <f>+'101 TREINAMENTO BENEFICIARIO'!AW33</f>
        <v>0</v>
      </c>
      <c r="Q12" s="51">
        <f>+'101 TREINAMENTO BENEFICIARIO'!AY33</f>
        <v>0</v>
      </c>
      <c r="R12" s="51">
        <f>+'101 TREINAMENTO BENEFICIARIO'!BA33</f>
        <v>0</v>
      </c>
      <c r="S12" s="51">
        <f>+'101 TREINAMENTO BENEFICIARIO'!BC33</f>
        <v>0</v>
      </c>
      <c r="T12" s="51" t="str">
        <f t="shared" si="0"/>
        <v>Local Não Indicado</v>
      </c>
      <c r="U12" s="51" t="str">
        <f t="shared" si="1"/>
        <v>Sem dados de idade</v>
      </c>
      <c r="V12" s="51" t="str">
        <f t="shared" si="2"/>
        <v/>
      </c>
    </row>
    <row r="13" spans="1:22" hidden="1" x14ac:dyDescent="0.35">
      <c r="A13" s="51">
        <f>+'101 TREINAMENTO BENEFICIARIO'!C34</f>
        <v>0</v>
      </c>
      <c r="B13" s="51">
        <f>+'101 TREINAMENTO BENEFICIARIO'!G34</f>
        <v>0</v>
      </c>
      <c r="C13" s="51">
        <f>IFERROR(IFERROR(IFERROR(+VLOOKUP('101 TREINAMENTO BENEFICIARIO'!Q34,localidades,2,FALSE),VLOOKUP('101 TREINAMENTO BENEFICIARIO'!AH$6,localidades,2,FALSE)),VLOOKUP('101 TREINAMENTO BENEFICIARIO'!AH$5,district_codes,2,FALSE)),999)</f>
        <v>999</v>
      </c>
      <c r="D13" s="51">
        <f>IF(IF(IF(+'101 TREINAMENTO BENEFICIARIO'!V34=0,'101 TREINAMENTO BENEFICIARIO'!Q34,+'101 TREINAMENTO BENEFICIARIO'!V34)=0,'101 TREINAMENTO BENEFICIARIO'!AH$6,IF(+'101 TREINAMENTO BENEFICIARIO'!V34=0,'101 TREINAMENTO BENEFICIARIO'!Q34,+'101 TREINAMENTO BENEFICIARIO'!V34))=0,'101 TREINAMENTO BENEFICIARIO'!AH$5,IF(IF(+'101 TREINAMENTO BENEFICIARIO'!V34=0,'101 TREINAMENTO BENEFICIARIO'!Q34,+'101 TREINAMENTO BENEFICIARIO'!V34)=0,'101 TREINAMENTO BENEFICIARIO'!AH$6,IF(+'101 TREINAMENTO BENEFICIARIO'!V34=0,'101 TREINAMENTO BENEFICIARIO'!Q34,+'101 TREINAMENTO BENEFICIARIO'!V34)))</f>
        <v>0</v>
      </c>
      <c r="E13" s="279">
        <f>+'101 TREINAMENTO BENEFICIARIO'!O34</f>
        <v>0</v>
      </c>
      <c r="F13" s="51">
        <f>+'101 TREINAMENTO BENEFICIARIO'!P34</f>
        <v>0</v>
      </c>
      <c r="G13" s="51">
        <f>+'101 TREINAMENTO BENEFICIARIO'!AO34</f>
        <v>0</v>
      </c>
      <c r="H13" s="51" t="str">
        <f>+sessoes!A$2</f>
        <v>BENTRAIN-99</v>
      </c>
      <c r="I13" s="51">
        <f>+sessoes!B$2</f>
        <v>999</v>
      </c>
      <c r="J13" s="66">
        <f>+'101 TREINAMENTO BENEFICIARIO'!AP$10</f>
        <v>0</v>
      </c>
      <c r="K13" s="51">
        <f>+'101 TREINAMENTO BENEFICIARIO'!AD34</f>
        <v>0</v>
      </c>
      <c r="L13" s="51">
        <f>+'101 TREINAMENTO BENEFICIARIO'!AG34</f>
        <v>0</v>
      </c>
      <c r="M13" s="51">
        <f>+'101 TREINAMENTO BENEFICIARIO'!AA34</f>
        <v>0</v>
      </c>
      <c r="N13" s="51">
        <f>+'101 TREINAMENTO BENEFICIARIO'!AI$23</f>
        <v>0</v>
      </c>
      <c r="O13" s="51">
        <f>+'101 TREINAMENTO BENEFICIARIO'!AU34</f>
        <v>0</v>
      </c>
      <c r="P13" s="51">
        <f>+'101 TREINAMENTO BENEFICIARIO'!AW34</f>
        <v>0</v>
      </c>
      <c r="Q13" s="51">
        <f>+'101 TREINAMENTO BENEFICIARIO'!AY34</f>
        <v>0</v>
      </c>
      <c r="R13" s="51">
        <f>+'101 TREINAMENTO BENEFICIARIO'!BA34</f>
        <v>0</v>
      </c>
      <c r="S13" s="51">
        <f>+'101 TREINAMENTO BENEFICIARIO'!BC34</f>
        <v>0</v>
      </c>
      <c r="T13" s="51" t="str">
        <f t="shared" si="0"/>
        <v>Local Não Indicado</v>
      </c>
      <c r="U13" s="51" t="str">
        <f t="shared" si="1"/>
        <v>Sem dados de idade</v>
      </c>
      <c r="V13" s="51" t="str">
        <f t="shared" si="2"/>
        <v/>
      </c>
    </row>
    <row r="14" spans="1:22" hidden="1" x14ac:dyDescent="0.35">
      <c r="A14" s="51">
        <f>+'101 TREINAMENTO BENEFICIARIO'!C35</f>
        <v>0</v>
      </c>
      <c r="B14" s="51">
        <f>+'101 TREINAMENTO BENEFICIARIO'!G35</f>
        <v>0</v>
      </c>
      <c r="C14" s="51">
        <f>IFERROR(IFERROR(IFERROR(+VLOOKUP('101 TREINAMENTO BENEFICIARIO'!Q35,localidades,2,FALSE),VLOOKUP('101 TREINAMENTO BENEFICIARIO'!AH$6,localidades,2,FALSE)),VLOOKUP('101 TREINAMENTO BENEFICIARIO'!AH$5,district_codes,2,FALSE)),999)</f>
        <v>999</v>
      </c>
      <c r="D14" s="51">
        <f>IF(IF(IF(+'101 TREINAMENTO BENEFICIARIO'!V35=0,'101 TREINAMENTO BENEFICIARIO'!Q35,+'101 TREINAMENTO BENEFICIARIO'!V35)=0,'101 TREINAMENTO BENEFICIARIO'!AH$6,IF(+'101 TREINAMENTO BENEFICIARIO'!V35=0,'101 TREINAMENTO BENEFICIARIO'!Q35,+'101 TREINAMENTO BENEFICIARIO'!V35))=0,'101 TREINAMENTO BENEFICIARIO'!AH$5,IF(IF(+'101 TREINAMENTO BENEFICIARIO'!V35=0,'101 TREINAMENTO BENEFICIARIO'!Q35,+'101 TREINAMENTO BENEFICIARIO'!V35)=0,'101 TREINAMENTO BENEFICIARIO'!AH$6,IF(+'101 TREINAMENTO BENEFICIARIO'!V35=0,'101 TREINAMENTO BENEFICIARIO'!Q35,+'101 TREINAMENTO BENEFICIARIO'!V35)))</f>
        <v>0</v>
      </c>
      <c r="E14" s="279">
        <f>+'101 TREINAMENTO BENEFICIARIO'!O35</f>
        <v>0</v>
      </c>
      <c r="F14" s="51">
        <f>+'101 TREINAMENTO BENEFICIARIO'!P35</f>
        <v>0</v>
      </c>
      <c r="G14" s="51">
        <f>+'101 TREINAMENTO BENEFICIARIO'!AO35</f>
        <v>0</v>
      </c>
      <c r="H14" s="51" t="str">
        <f>+sessoes!A$2</f>
        <v>BENTRAIN-99</v>
      </c>
      <c r="I14" s="51">
        <f>+sessoes!B$2</f>
        <v>999</v>
      </c>
      <c r="J14" s="66">
        <f>+'101 TREINAMENTO BENEFICIARIO'!AP$10</f>
        <v>0</v>
      </c>
      <c r="K14" s="51">
        <f>+'101 TREINAMENTO BENEFICIARIO'!AD35</f>
        <v>0</v>
      </c>
      <c r="L14" s="51">
        <f>+'101 TREINAMENTO BENEFICIARIO'!AG35</f>
        <v>0</v>
      </c>
      <c r="M14" s="51">
        <f>+'101 TREINAMENTO BENEFICIARIO'!AA35</f>
        <v>0</v>
      </c>
      <c r="N14" s="51">
        <f>+'101 TREINAMENTO BENEFICIARIO'!AI$23</f>
        <v>0</v>
      </c>
      <c r="O14" s="51">
        <f>+'101 TREINAMENTO BENEFICIARIO'!AU35</f>
        <v>0</v>
      </c>
      <c r="P14" s="51">
        <f>+'101 TREINAMENTO BENEFICIARIO'!AW35</f>
        <v>0</v>
      </c>
      <c r="Q14" s="51">
        <f>+'101 TREINAMENTO BENEFICIARIO'!AY35</f>
        <v>0</v>
      </c>
      <c r="R14" s="51">
        <f>+'101 TREINAMENTO BENEFICIARIO'!BA35</f>
        <v>0</v>
      </c>
      <c r="S14" s="51">
        <f>+'101 TREINAMENTO BENEFICIARIO'!BC35</f>
        <v>0</v>
      </c>
      <c r="T14" s="51" t="str">
        <f t="shared" si="0"/>
        <v>Local Não Indicado</v>
      </c>
      <c r="U14" s="51" t="str">
        <f t="shared" si="1"/>
        <v>Sem dados de idade</v>
      </c>
      <c r="V14" s="51" t="str">
        <f t="shared" si="2"/>
        <v/>
      </c>
    </row>
    <row r="15" spans="1:22" hidden="1" x14ac:dyDescent="0.35">
      <c r="A15" s="51">
        <f>+'101 TREINAMENTO BENEFICIARIO'!C36</f>
        <v>0</v>
      </c>
      <c r="B15" s="51">
        <f>+'101 TREINAMENTO BENEFICIARIO'!G36</f>
        <v>0</v>
      </c>
      <c r="C15" s="51">
        <f>IFERROR(IFERROR(IFERROR(+VLOOKUP('101 TREINAMENTO BENEFICIARIO'!Q36,localidades,2,FALSE),VLOOKUP('101 TREINAMENTO BENEFICIARIO'!AH$6,localidades,2,FALSE)),VLOOKUP('101 TREINAMENTO BENEFICIARIO'!AH$5,district_codes,2,FALSE)),999)</f>
        <v>999</v>
      </c>
      <c r="D15" s="51">
        <f>IF(IF(IF(+'101 TREINAMENTO BENEFICIARIO'!V36=0,'101 TREINAMENTO BENEFICIARIO'!Q36,+'101 TREINAMENTO BENEFICIARIO'!V36)=0,'101 TREINAMENTO BENEFICIARIO'!AH$6,IF(+'101 TREINAMENTO BENEFICIARIO'!V36=0,'101 TREINAMENTO BENEFICIARIO'!Q36,+'101 TREINAMENTO BENEFICIARIO'!V36))=0,'101 TREINAMENTO BENEFICIARIO'!AH$5,IF(IF(+'101 TREINAMENTO BENEFICIARIO'!V36=0,'101 TREINAMENTO BENEFICIARIO'!Q36,+'101 TREINAMENTO BENEFICIARIO'!V36)=0,'101 TREINAMENTO BENEFICIARIO'!AH$6,IF(+'101 TREINAMENTO BENEFICIARIO'!V36=0,'101 TREINAMENTO BENEFICIARIO'!Q36,+'101 TREINAMENTO BENEFICIARIO'!V36)))</f>
        <v>0</v>
      </c>
      <c r="E15" s="279">
        <f>+'101 TREINAMENTO BENEFICIARIO'!O36</f>
        <v>0</v>
      </c>
      <c r="F15" s="51">
        <f>+'101 TREINAMENTO BENEFICIARIO'!P36</f>
        <v>0</v>
      </c>
      <c r="G15" s="51">
        <f>+'101 TREINAMENTO BENEFICIARIO'!AO36</f>
        <v>0</v>
      </c>
      <c r="H15" s="51" t="str">
        <f>+sessoes!A$2</f>
        <v>BENTRAIN-99</v>
      </c>
      <c r="I15" s="51">
        <f>+sessoes!B$2</f>
        <v>999</v>
      </c>
      <c r="J15" s="66">
        <f>+'101 TREINAMENTO BENEFICIARIO'!AP$10</f>
        <v>0</v>
      </c>
      <c r="K15" s="51">
        <f>+'101 TREINAMENTO BENEFICIARIO'!AD36</f>
        <v>0</v>
      </c>
      <c r="L15" s="51">
        <f>+'101 TREINAMENTO BENEFICIARIO'!AG36</f>
        <v>0</v>
      </c>
      <c r="M15" s="51">
        <f>+'101 TREINAMENTO BENEFICIARIO'!AA36</f>
        <v>0</v>
      </c>
      <c r="N15" s="51">
        <f>+'101 TREINAMENTO BENEFICIARIO'!AI$23</f>
        <v>0</v>
      </c>
      <c r="O15" s="51">
        <f>+'101 TREINAMENTO BENEFICIARIO'!AU36</f>
        <v>0</v>
      </c>
      <c r="P15" s="51">
        <f>+'101 TREINAMENTO BENEFICIARIO'!AW36</f>
        <v>0</v>
      </c>
      <c r="Q15" s="51">
        <f>+'101 TREINAMENTO BENEFICIARIO'!AY36</f>
        <v>0</v>
      </c>
      <c r="R15" s="51">
        <f>+'101 TREINAMENTO BENEFICIARIO'!BA36</f>
        <v>0</v>
      </c>
      <c r="S15" s="51">
        <f>+'101 TREINAMENTO BENEFICIARIO'!BC36</f>
        <v>0</v>
      </c>
      <c r="T15" s="51" t="str">
        <f t="shared" si="0"/>
        <v>Local Não Indicado</v>
      </c>
      <c r="U15" s="51" t="str">
        <f t="shared" si="1"/>
        <v>Sem dados de idade</v>
      </c>
      <c r="V15" s="51" t="str">
        <f t="shared" si="2"/>
        <v/>
      </c>
    </row>
    <row r="16" spans="1:22" hidden="1" x14ac:dyDescent="0.35">
      <c r="A16" s="51">
        <f>+'101 TREINAMENTO BENEFICIARIO'!C37</f>
        <v>0</v>
      </c>
      <c r="B16" s="51">
        <f>+'101 TREINAMENTO BENEFICIARIO'!G37</f>
        <v>0</v>
      </c>
      <c r="C16" s="51">
        <f>IFERROR(IFERROR(IFERROR(+VLOOKUP('101 TREINAMENTO BENEFICIARIO'!Q37,localidades,2,FALSE),VLOOKUP('101 TREINAMENTO BENEFICIARIO'!AH$6,localidades,2,FALSE)),VLOOKUP('101 TREINAMENTO BENEFICIARIO'!AH$5,district_codes,2,FALSE)),999)</f>
        <v>999</v>
      </c>
      <c r="D16" s="51">
        <f>IF(IF(IF(+'101 TREINAMENTO BENEFICIARIO'!V37=0,'101 TREINAMENTO BENEFICIARIO'!Q37,+'101 TREINAMENTO BENEFICIARIO'!V37)=0,'101 TREINAMENTO BENEFICIARIO'!AH$6,IF(+'101 TREINAMENTO BENEFICIARIO'!V37=0,'101 TREINAMENTO BENEFICIARIO'!Q37,+'101 TREINAMENTO BENEFICIARIO'!V37))=0,'101 TREINAMENTO BENEFICIARIO'!AH$5,IF(IF(+'101 TREINAMENTO BENEFICIARIO'!V37=0,'101 TREINAMENTO BENEFICIARIO'!Q37,+'101 TREINAMENTO BENEFICIARIO'!V37)=0,'101 TREINAMENTO BENEFICIARIO'!AH$6,IF(+'101 TREINAMENTO BENEFICIARIO'!V37=0,'101 TREINAMENTO BENEFICIARIO'!Q37,+'101 TREINAMENTO BENEFICIARIO'!V37)))</f>
        <v>0</v>
      </c>
      <c r="E16" s="279">
        <f>+'101 TREINAMENTO BENEFICIARIO'!O37</f>
        <v>0</v>
      </c>
      <c r="F16" s="51">
        <f>+'101 TREINAMENTO BENEFICIARIO'!P37</f>
        <v>0</v>
      </c>
      <c r="G16" s="51">
        <f>+'101 TREINAMENTO BENEFICIARIO'!AO37</f>
        <v>0</v>
      </c>
      <c r="H16" s="51" t="str">
        <f>+sessoes!A$2</f>
        <v>BENTRAIN-99</v>
      </c>
      <c r="I16" s="51">
        <f>+sessoes!B$2</f>
        <v>999</v>
      </c>
      <c r="J16" s="66">
        <f>+'101 TREINAMENTO BENEFICIARIO'!AP$10</f>
        <v>0</v>
      </c>
      <c r="K16" s="51">
        <f>+'101 TREINAMENTO BENEFICIARIO'!AD37</f>
        <v>0</v>
      </c>
      <c r="L16" s="51">
        <f>+'101 TREINAMENTO BENEFICIARIO'!AG37</f>
        <v>0</v>
      </c>
      <c r="M16" s="51">
        <f>+'101 TREINAMENTO BENEFICIARIO'!AA37</f>
        <v>0</v>
      </c>
      <c r="N16" s="51">
        <f>+'101 TREINAMENTO BENEFICIARIO'!AI$23</f>
        <v>0</v>
      </c>
      <c r="O16" s="51">
        <f>+'101 TREINAMENTO BENEFICIARIO'!AU37</f>
        <v>0</v>
      </c>
      <c r="P16" s="51">
        <f>+'101 TREINAMENTO BENEFICIARIO'!AW37</f>
        <v>0</v>
      </c>
      <c r="Q16" s="51">
        <f>+'101 TREINAMENTO BENEFICIARIO'!AY37</f>
        <v>0</v>
      </c>
      <c r="R16" s="51">
        <f>+'101 TREINAMENTO BENEFICIARIO'!BA37</f>
        <v>0</v>
      </c>
      <c r="S16" s="51">
        <f>+'101 TREINAMENTO BENEFICIARIO'!BC37</f>
        <v>0</v>
      </c>
      <c r="T16" s="51" t="str">
        <f t="shared" si="0"/>
        <v>Local Não Indicado</v>
      </c>
      <c r="U16" s="51" t="str">
        <f t="shared" si="1"/>
        <v>Sem dados de idade</v>
      </c>
      <c r="V16" s="51" t="str">
        <f t="shared" si="2"/>
        <v/>
      </c>
    </row>
    <row r="17" spans="1:22" hidden="1" x14ac:dyDescent="0.35">
      <c r="A17" s="51">
        <f>+'101 TREINAMENTO BENEFICIARIO'!C38</f>
        <v>0</v>
      </c>
      <c r="B17" s="51">
        <f>+'101 TREINAMENTO BENEFICIARIO'!G38</f>
        <v>0</v>
      </c>
      <c r="C17" s="51">
        <f>IFERROR(IFERROR(IFERROR(+VLOOKUP('101 TREINAMENTO BENEFICIARIO'!Q38,localidades,2,FALSE),VLOOKUP('101 TREINAMENTO BENEFICIARIO'!AH$6,localidades,2,FALSE)),VLOOKUP('101 TREINAMENTO BENEFICIARIO'!AH$5,district_codes,2,FALSE)),999)</f>
        <v>999</v>
      </c>
      <c r="D17" s="51">
        <f>IF(IF(IF(+'101 TREINAMENTO BENEFICIARIO'!V38=0,'101 TREINAMENTO BENEFICIARIO'!Q38,+'101 TREINAMENTO BENEFICIARIO'!V38)=0,'101 TREINAMENTO BENEFICIARIO'!AH$6,IF(+'101 TREINAMENTO BENEFICIARIO'!V38=0,'101 TREINAMENTO BENEFICIARIO'!Q38,+'101 TREINAMENTO BENEFICIARIO'!V38))=0,'101 TREINAMENTO BENEFICIARIO'!AH$5,IF(IF(+'101 TREINAMENTO BENEFICIARIO'!V38=0,'101 TREINAMENTO BENEFICIARIO'!Q38,+'101 TREINAMENTO BENEFICIARIO'!V38)=0,'101 TREINAMENTO BENEFICIARIO'!AH$6,IF(+'101 TREINAMENTO BENEFICIARIO'!V38=0,'101 TREINAMENTO BENEFICIARIO'!Q38,+'101 TREINAMENTO BENEFICIARIO'!V38)))</f>
        <v>0</v>
      </c>
      <c r="E17" s="279">
        <f>+'101 TREINAMENTO BENEFICIARIO'!O38</f>
        <v>0</v>
      </c>
      <c r="F17" s="51">
        <f>+'101 TREINAMENTO BENEFICIARIO'!P38</f>
        <v>0</v>
      </c>
      <c r="G17" s="51">
        <f>+'101 TREINAMENTO BENEFICIARIO'!AO38</f>
        <v>0</v>
      </c>
      <c r="H17" s="51" t="str">
        <f>+sessoes!A$2</f>
        <v>BENTRAIN-99</v>
      </c>
      <c r="I17" s="51">
        <f>+sessoes!B$2</f>
        <v>999</v>
      </c>
      <c r="J17" s="66">
        <f>+'101 TREINAMENTO BENEFICIARIO'!AP$10</f>
        <v>0</v>
      </c>
      <c r="K17" s="51">
        <f>+'101 TREINAMENTO BENEFICIARIO'!AD38</f>
        <v>0</v>
      </c>
      <c r="L17" s="51">
        <f>+'101 TREINAMENTO BENEFICIARIO'!AG38</f>
        <v>0</v>
      </c>
      <c r="M17" s="51">
        <f>+'101 TREINAMENTO BENEFICIARIO'!AA38</f>
        <v>0</v>
      </c>
      <c r="N17" s="51">
        <f>+'101 TREINAMENTO BENEFICIARIO'!AI$23</f>
        <v>0</v>
      </c>
      <c r="O17" s="51">
        <f>+'101 TREINAMENTO BENEFICIARIO'!AU38</f>
        <v>0</v>
      </c>
      <c r="P17" s="51">
        <f>+'101 TREINAMENTO BENEFICIARIO'!AW38</f>
        <v>0</v>
      </c>
      <c r="Q17" s="51">
        <f>+'101 TREINAMENTO BENEFICIARIO'!AY38</f>
        <v>0</v>
      </c>
      <c r="R17" s="51">
        <f>+'101 TREINAMENTO BENEFICIARIO'!BA38</f>
        <v>0</v>
      </c>
      <c r="S17" s="51">
        <f>+'101 TREINAMENTO BENEFICIARIO'!BC38</f>
        <v>0</v>
      </c>
      <c r="T17" s="51" t="str">
        <f t="shared" si="0"/>
        <v>Local Não Indicado</v>
      </c>
      <c r="U17" s="51" t="str">
        <f t="shared" si="1"/>
        <v>Sem dados de idade</v>
      </c>
      <c r="V17" s="51" t="str">
        <f t="shared" si="2"/>
        <v/>
      </c>
    </row>
    <row r="18" spans="1:22" hidden="1" x14ac:dyDescent="0.35">
      <c r="A18" s="51">
        <f>+'101 TREINAMENTO BENEFICIARIO'!C39</f>
        <v>0</v>
      </c>
      <c r="B18" s="51">
        <f>+'101 TREINAMENTO BENEFICIARIO'!G39</f>
        <v>0</v>
      </c>
      <c r="C18" s="51">
        <f>IFERROR(IFERROR(IFERROR(+VLOOKUP('101 TREINAMENTO BENEFICIARIO'!Q39,localidades,2,FALSE),VLOOKUP('101 TREINAMENTO BENEFICIARIO'!AH$6,localidades,2,FALSE)),VLOOKUP('101 TREINAMENTO BENEFICIARIO'!AH$5,district_codes,2,FALSE)),999)</f>
        <v>999</v>
      </c>
      <c r="D18" s="51">
        <f>IF(IF(IF(+'101 TREINAMENTO BENEFICIARIO'!V39=0,'101 TREINAMENTO BENEFICIARIO'!Q39,+'101 TREINAMENTO BENEFICIARIO'!V39)=0,'101 TREINAMENTO BENEFICIARIO'!AH$6,IF(+'101 TREINAMENTO BENEFICIARIO'!V39=0,'101 TREINAMENTO BENEFICIARIO'!Q39,+'101 TREINAMENTO BENEFICIARIO'!V39))=0,'101 TREINAMENTO BENEFICIARIO'!AH$5,IF(IF(+'101 TREINAMENTO BENEFICIARIO'!V39=0,'101 TREINAMENTO BENEFICIARIO'!Q39,+'101 TREINAMENTO BENEFICIARIO'!V39)=0,'101 TREINAMENTO BENEFICIARIO'!AH$6,IF(+'101 TREINAMENTO BENEFICIARIO'!V39=0,'101 TREINAMENTO BENEFICIARIO'!Q39,+'101 TREINAMENTO BENEFICIARIO'!V39)))</f>
        <v>0</v>
      </c>
      <c r="E18" s="279">
        <f>+'101 TREINAMENTO BENEFICIARIO'!O39</f>
        <v>0</v>
      </c>
      <c r="F18" s="51">
        <f>+'101 TREINAMENTO BENEFICIARIO'!P39</f>
        <v>0</v>
      </c>
      <c r="G18" s="51">
        <f>+'101 TREINAMENTO BENEFICIARIO'!AO39</f>
        <v>0</v>
      </c>
      <c r="H18" s="51" t="str">
        <f>+sessoes!A$2</f>
        <v>BENTRAIN-99</v>
      </c>
      <c r="I18" s="51">
        <f>+sessoes!B$2</f>
        <v>999</v>
      </c>
      <c r="J18" s="66">
        <f>+'101 TREINAMENTO BENEFICIARIO'!AP$10</f>
        <v>0</v>
      </c>
      <c r="K18" s="51">
        <f>+'101 TREINAMENTO BENEFICIARIO'!AD39</f>
        <v>0</v>
      </c>
      <c r="L18" s="51">
        <f>+'101 TREINAMENTO BENEFICIARIO'!AG39</f>
        <v>0</v>
      </c>
      <c r="M18" s="51">
        <f>+'101 TREINAMENTO BENEFICIARIO'!AA39</f>
        <v>0</v>
      </c>
      <c r="N18" s="51">
        <f>+'101 TREINAMENTO BENEFICIARIO'!AI$23</f>
        <v>0</v>
      </c>
      <c r="O18" s="51">
        <f>+'101 TREINAMENTO BENEFICIARIO'!AU39</f>
        <v>0</v>
      </c>
      <c r="P18" s="51">
        <f>+'101 TREINAMENTO BENEFICIARIO'!AW39</f>
        <v>0</v>
      </c>
      <c r="Q18" s="51">
        <f>+'101 TREINAMENTO BENEFICIARIO'!AY39</f>
        <v>0</v>
      </c>
      <c r="R18" s="51">
        <f>+'101 TREINAMENTO BENEFICIARIO'!BA39</f>
        <v>0</v>
      </c>
      <c r="S18" s="51">
        <f>+'101 TREINAMENTO BENEFICIARIO'!BC39</f>
        <v>0</v>
      </c>
      <c r="T18" s="51" t="str">
        <f t="shared" si="0"/>
        <v>Local Não Indicado</v>
      </c>
      <c r="U18" s="51" t="str">
        <f t="shared" si="1"/>
        <v>Sem dados de idade</v>
      </c>
      <c r="V18" s="51" t="str">
        <f t="shared" si="2"/>
        <v/>
      </c>
    </row>
    <row r="19" spans="1:22" hidden="1" x14ac:dyDescent="0.35">
      <c r="A19" s="51">
        <f>+'101 TREINAMENTO BENEFICIARIO'!C40</f>
        <v>0</v>
      </c>
      <c r="B19" s="51">
        <f>+'101 TREINAMENTO BENEFICIARIO'!G40</f>
        <v>0</v>
      </c>
      <c r="C19" s="51">
        <f>IFERROR(IFERROR(IFERROR(+VLOOKUP('101 TREINAMENTO BENEFICIARIO'!Q40,localidades,2,FALSE),VLOOKUP('101 TREINAMENTO BENEFICIARIO'!AH$6,localidades,2,FALSE)),VLOOKUP('101 TREINAMENTO BENEFICIARIO'!AH$5,district_codes,2,FALSE)),999)</f>
        <v>999</v>
      </c>
      <c r="D19" s="51">
        <f>IF(IF(IF(+'101 TREINAMENTO BENEFICIARIO'!V40=0,'101 TREINAMENTO BENEFICIARIO'!Q40,+'101 TREINAMENTO BENEFICIARIO'!V40)=0,'101 TREINAMENTO BENEFICIARIO'!AH$6,IF(+'101 TREINAMENTO BENEFICIARIO'!V40=0,'101 TREINAMENTO BENEFICIARIO'!Q40,+'101 TREINAMENTO BENEFICIARIO'!V40))=0,'101 TREINAMENTO BENEFICIARIO'!AH$5,IF(IF(+'101 TREINAMENTO BENEFICIARIO'!V40=0,'101 TREINAMENTO BENEFICIARIO'!Q40,+'101 TREINAMENTO BENEFICIARIO'!V40)=0,'101 TREINAMENTO BENEFICIARIO'!AH$6,IF(+'101 TREINAMENTO BENEFICIARIO'!V40=0,'101 TREINAMENTO BENEFICIARIO'!Q40,+'101 TREINAMENTO BENEFICIARIO'!V40)))</f>
        <v>0</v>
      </c>
      <c r="E19" s="279">
        <f>+'101 TREINAMENTO BENEFICIARIO'!O40</f>
        <v>0</v>
      </c>
      <c r="F19" s="51">
        <f>+'101 TREINAMENTO BENEFICIARIO'!P40</f>
        <v>0</v>
      </c>
      <c r="G19" s="51">
        <f>+'101 TREINAMENTO BENEFICIARIO'!AO40</f>
        <v>0</v>
      </c>
      <c r="H19" s="51" t="str">
        <f>+sessoes!A$2</f>
        <v>BENTRAIN-99</v>
      </c>
      <c r="I19" s="51">
        <f>+sessoes!B$2</f>
        <v>999</v>
      </c>
      <c r="J19" s="66">
        <f>+'101 TREINAMENTO BENEFICIARIO'!AP$10</f>
        <v>0</v>
      </c>
      <c r="K19" s="51">
        <f>+'101 TREINAMENTO BENEFICIARIO'!AD40</f>
        <v>0</v>
      </c>
      <c r="L19" s="51">
        <f>+'101 TREINAMENTO BENEFICIARIO'!AG40</f>
        <v>0</v>
      </c>
      <c r="M19" s="51">
        <f>+'101 TREINAMENTO BENEFICIARIO'!AA40</f>
        <v>0</v>
      </c>
      <c r="N19" s="51">
        <f>+'101 TREINAMENTO BENEFICIARIO'!AI$23</f>
        <v>0</v>
      </c>
      <c r="O19" s="51">
        <f>+'101 TREINAMENTO BENEFICIARIO'!AU40</f>
        <v>0</v>
      </c>
      <c r="P19" s="51">
        <f>+'101 TREINAMENTO BENEFICIARIO'!AW40</f>
        <v>0</v>
      </c>
      <c r="Q19" s="51">
        <f>+'101 TREINAMENTO BENEFICIARIO'!AY40</f>
        <v>0</v>
      </c>
      <c r="R19" s="51">
        <f>+'101 TREINAMENTO BENEFICIARIO'!BA40</f>
        <v>0</v>
      </c>
      <c r="S19" s="51">
        <f>+'101 TREINAMENTO BENEFICIARIO'!BC40</f>
        <v>0</v>
      </c>
      <c r="T19" s="51" t="str">
        <f t="shared" si="0"/>
        <v>Local Não Indicado</v>
      </c>
      <c r="U19" s="51" t="str">
        <f t="shared" si="1"/>
        <v>Sem dados de idade</v>
      </c>
      <c r="V19" s="51" t="str">
        <f t="shared" si="2"/>
        <v/>
      </c>
    </row>
    <row r="20" spans="1:22" hidden="1" x14ac:dyDescent="0.35">
      <c r="A20" s="51">
        <f>+'101 TREINAMENTO BENEFICIARIO'!C41</f>
        <v>0</v>
      </c>
      <c r="B20" s="51">
        <f>+'101 TREINAMENTO BENEFICIARIO'!G41</f>
        <v>0</v>
      </c>
      <c r="C20" s="51">
        <f>IFERROR(IFERROR(IFERROR(+VLOOKUP('101 TREINAMENTO BENEFICIARIO'!Q41,localidades,2,FALSE),VLOOKUP('101 TREINAMENTO BENEFICIARIO'!AH$6,localidades,2,FALSE)),VLOOKUP('101 TREINAMENTO BENEFICIARIO'!AH$5,district_codes,2,FALSE)),999)</f>
        <v>999</v>
      </c>
      <c r="D20" s="51">
        <f>IF(IF(IF(+'101 TREINAMENTO BENEFICIARIO'!V41=0,'101 TREINAMENTO BENEFICIARIO'!Q41,+'101 TREINAMENTO BENEFICIARIO'!V41)=0,'101 TREINAMENTO BENEFICIARIO'!AH$6,IF(+'101 TREINAMENTO BENEFICIARIO'!V41=0,'101 TREINAMENTO BENEFICIARIO'!Q41,+'101 TREINAMENTO BENEFICIARIO'!V41))=0,'101 TREINAMENTO BENEFICIARIO'!AH$5,IF(IF(+'101 TREINAMENTO BENEFICIARIO'!V41=0,'101 TREINAMENTO BENEFICIARIO'!Q41,+'101 TREINAMENTO BENEFICIARIO'!V41)=0,'101 TREINAMENTO BENEFICIARIO'!AH$6,IF(+'101 TREINAMENTO BENEFICIARIO'!V41=0,'101 TREINAMENTO BENEFICIARIO'!Q41,+'101 TREINAMENTO BENEFICIARIO'!V41)))</f>
        <v>0</v>
      </c>
      <c r="E20" s="279">
        <f>+'101 TREINAMENTO BENEFICIARIO'!O41</f>
        <v>0</v>
      </c>
      <c r="F20" s="51">
        <f>+'101 TREINAMENTO BENEFICIARIO'!P41</f>
        <v>0</v>
      </c>
      <c r="G20" s="51">
        <f>+'101 TREINAMENTO BENEFICIARIO'!AO41</f>
        <v>0</v>
      </c>
      <c r="H20" s="51" t="str">
        <f>+sessoes!A$2</f>
        <v>BENTRAIN-99</v>
      </c>
      <c r="I20" s="51">
        <f>+sessoes!B$2</f>
        <v>999</v>
      </c>
      <c r="J20" s="66">
        <f>+'101 TREINAMENTO BENEFICIARIO'!AP$10</f>
        <v>0</v>
      </c>
      <c r="K20" s="51">
        <f>+'101 TREINAMENTO BENEFICIARIO'!AD41</f>
        <v>0</v>
      </c>
      <c r="L20" s="51">
        <f>+'101 TREINAMENTO BENEFICIARIO'!AG41</f>
        <v>0</v>
      </c>
      <c r="M20" s="51">
        <f>+'101 TREINAMENTO BENEFICIARIO'!AA41</f>
        <v>0</v>
      </c>
      <c r="N20" s="51">
        <f>+'101 TREINAMENTO BENEFICIARIO'!AI$23</f>
        <v>0</v>
      </c>
      <c r="O20" s="51">
        <f>+'101 TREINAMENTO BENEFICIARIO'!AU41</f>
        <v>0</v>
      </c>
      <c r="P20" s="51">
        <f>+'101 TREINAMENTO BENEFICIARIO'!AW41</f>
        <v>0</v>
      </c>
      <c r="Q20" s="51">
        <f>+'101 TREINAMENTO BENEFICIARIO'!AY41</f>
        <v>0</v>
      </c>
      <c r="R20" s="51">
        <f>+'101 TREINAMENTO BENEFICIARIO'!BA41</f>
        <v>0</v>
      </c>
      <c r="S20" s="51">
        <f>+'101 TREINAMENTO BENEFICIARIO'!BC41</f>
        <v>0</v>
      </c>
      <c r="T20" s="51" t="str">
        <f t="shared" si="0"/>
        <v>Local Não Indicado</v>
      </c>
      <c r="U20" s="51" t="str">
        <f t="shared" si="1"/>
        <v>Sem dados de idade</v>
      </c>
      <c r="V20" s="51" t="str">
        <f t="shared" si="2"/>
        <v/>
      </c>
    </row>
    <row r="21" spans="1:22" hidden="1" x14ac:dyDescent="0.35">
      <c r="A21" s="51">
        <f>+'101 TREINAMENTO BENEFICIARIO'!C42</f>
        <v>0</v>
      </c>
      <c r="B21" s="51">
        <f>+'101 TREINAMENTO BENEFICIARIO'!G42</f>
        <v>0</v>
      </c>
      <c r="C21" s="51">
        <f>IFERROR(IFERROR(IFERROR(+VLOOKUP('101 TREINAMENTO BENEFICIARIO'!Q42,localidades,2,FALSE),VLOOKUP('101 TREINAMENTO BENEFICIARIO'!AH$6,localidades,2,FALSE)),VLOOKUP('101 TREINAMENTO BENEFICIARIO'!AH$5,district_codes,2,FALSE)),999)</f>
        <v>999</v>
      </c>
      <c r="D21" s="51">
        <f>IF(IF(IF(+'101 TREINAMENTO BENEFICIARIO'!V42=0,'101 TREINAMENTO BENEFICIARIO'!Q42,+'101 TREINAMENTO BENEFICIARIO'!V42)=0,'101 TREINAMENTO BENEFICIARIO'!AH$6,IF(+'101 TREINAMENTO BENEFICIARIO'!V42=0,'101 TREINAMENTO BENEFICIARIO'!Q42,+'101 TREINAMENTO BENEFICIARIO'!V42))=0,'101 TREINAMENTO BENEFICIARIO'!AH$5,IF(IF(+'101 TREINAMENTO BENEFICIARIO'!V42=0,'101 TREINAMENTO BENEFICIARIO'!Q42,+'101 TREINAMENTO BENEFICIARIO'!V42)=0,'101 TREINAMENTO BENEFICIARIO'!AH$6,IF(+'101 TREINAMENTO BENEFICIARIO'!V42=0,'101 TREINAMENTO BENEFICIARIO'!Q42,+'101 TREINAMENTO BENEFICIARIO'!V42)))</f>
        <v>0</v>
      </c>
      <c r="E21" s="279">
        <f>+'101 TREINAMENTO BENEFICIARIO'!O42</f>
        <v>0</v>
      </c>
      <c r="F21" s="51">
        <f>+'101 TREINAMENTO BENEFICIARIO'!P42</f>
        <v>0</v>
      </c>
      <c r="G21" s="51">
        <f>+'101 TREINAMENTO BENEFICIARIO'!AO42</f>
        <v>0</v>
      </c>
      <c r="H21" s="51" t="str">
        <f>+sessoes!A$2</f>
        <v>BENTRAIN-99</v>
      </c>
      <c r="I21" s="51">
        <f>+sessoes!B$2</f>
        <v>999</v>
      </c>
      <c r="J21" s="66">
        <f>+'101 TREINAMENTO BENEFICIARIO'!AP$10</f>
        <v>0</v>
      </c>
      <c r="K21" s="51">
        <f>+'101 TREINAMENTO BENEFICIARIO'!AD42</f>
        <v>0</v>
      </c>
      <c r="L21" s="51">
        <f>+'101 TREINAMENTO BENEFICIARIO'!AG42</f>
        <v>0</v>
      </c>
      <c r="M21" s="51">
        <f>+'101 TREINAMENTO BENEFICIARIO'!AA42</f>
        <v>0</v>
      </c>
      <c r="N21" s="51">
        <f>+'101 TREINAMENTO BENEFICIARIO'!AI$23</f>
        <v>0</v>
      </c>
      <c r="O21" s="51">
        <f>+'101 TREINAMENTO BENEFICIARIO'!AU42</f>
        <v>0</v>
      </c>
      <c r="P21" s="51">
        <f>+'101 TREINAMENTO BENEFICIARIO'!AW42</f>
        <v>0</v>
      </c>
      <c r="Q21" s="51">
        <f>+'101 TREINAMENTO BENEFICIARIO'!AY42</f>
        <v>0</v>
      </c>
      <c r="R21" s="51">
        <f>+'101 TREINAMENTO BENEFICIARIO'!BA42</f>
        <v>0</v>
      </c>
      <c r="S21" s="51">
        <f>+'101 TREINAMENTO BENEFICIARIO'!BC42</f>
        <v>0</v>
      </c>
      <c r="T21" s="51" t="str">
        <f t="shared" si="0"/>
        <v>Local Não Indicado</v>
      </c>
      <c r="U21" s="51" t="str">
        <f t="shared" si="1"/>
        <v>Sem dados de idade</v>
      </c>
      <c r="V21" s="51" t="str">
        <f t="shared" si="2"/>
        <v/>
      </c>
    </row>
    <row r="22" spans="1:22" hidden="1" x14ac:dyDescent="0.35">
      <c r="A22" s="51">
        <f>+'101 TREINAMENTO BENEFICIARIO'!C43</f>
        <v>0</v>
      </c>
      <c r="B22" s="51">
        <f>+'101 TREINAMENTO BENEFICIARIO'!G43</f>
        <v>0</v>
      </c>
      <c r="C22" s="51">
        <f>IFERROR(IFERROR(IFERROR(+VLOOKUP('101 TREINAMENTO BENEFICIARIO'!Q43,localidades,2,FALSE),VLOOKUP('101 TREINAMENTO BENEFICIARIO'!AH$6,localidades,2,FALSE)),VLOOKUP('101 TREINAMENTO BENEFICIARIO'!AH$5,district_codes,2,FALSE)),999)</f>
        <v>999</v>
      </c>
      <c r="D22" s="51">
        <f>IF(IF(IF(+'101 TREINAMENTO BENEFICIARIO'!V43=0,'101 TREINAMENTO BENEFICIARIO'!Q43,+'101 TREINAMENTO BENEFICIARIO'!V43)=0,'101 TREINAMENTO BENEFICIARIO'!AH$6,IF(+'101 TREINAMENTO BENEFICIARIO'!V43=0,'101 TREINAMENTO BENEFICIARIO'!Q43,+'101 TREINAMENTO BENEFICIARIO'!V43))=0,'101 TREINAMENTO BENEFICIARIO'!AH$5,IF(IF(+'101 TREINAMENTO BENEFICIARIO'!V43=0,'101 TREINAMENTO BENEFICIARIO'!Q43,+'101 TREINAMENTO BENEFICIARIO'!V43)=0,'101 TREINAMENTO BENEFICIARIO'!AH$6,IF(+'101 TREINAMENTO BENEFICIARIO'!V43=0,'101 TREINAMENTO BENEFICIARIO'!Q43,+'101 TREINAMENTO BENEFICIARIO'!V43)))</f>
        <v>0</v>
      </c>
      <c r="E22" s="279">
        <f>+'101 TREINAMENTO BENEFICIARIO'!O43</f>
        <v>0</v>
      </c>
      <c r="F22" s="51">
        <f>+'101 TREINAMENTO BENEFICIARIO'!P43</f>
        <v>0</v>
      </c>
      <c r="G22" s="51">
        <f>+'101 TREINAMENTO BENEFICIARIO'!AO43</f>
        <v>0</v>
      </c>
      <c r="H22" s="51" t="str">
        <f>+sessoes!A$2</f>
        <v>BENTRAIN-99</v>
      </c>
      <c r="I22" s="51">
        <f>+sessoes!B$2</f>
        <v>999</v>
      </c>
      <c r="J22" s="66">
        <f>+'101 TREINAMENTO BENEFICIARIO'!AP$10</f>
        <v>0</v>
      </c>
      <c r="K22" s="51">
        <f>+'101 TREINAMENTO BENEFICIARIO'!AD43</f>
        <v>0</v>
      </c>
      <c r="L22" s="51">
        <f>+'101 TREINAMENTO BENEFICIARIO'!AG43</f>
        <v>0</v>
      </c>
      <c r="M22" s="51">
        <f>+'101 TREINAMENTO BENEFICIARIO'!AA43</f>
        <v>0</v>
      </c>
      <c r="N22" s="51">
        <f>+'101 TREINAMENTO BENEFICIARIO'!AI$23</f>
        <v>0</v>
      </c>
      <c r="O22" s="51">
        <f>+'101 TREINAMENTO BENEFICIARIO'!AU43</f>
        <v>0</v>
      </c>
      <c r="P22" s="51">
        <f>+'101 TREINAMENTO BENEFICIARIO'!AW43</f>
        <v>0</v>
      </c>
      <c r="Q22" s="51">
        <f>+'101 TREINAMENTO BENEFICIARIO'!AY43</f>
        <v>0</v>
      </c>
      <c r="R22" s="51">
        <f>+'101 TREINAMENTO BENEFICIARIO'!BA43</f>
        <v>0</v>
      </c>
      <c r="S22" s="51">
        <f>+'101 TREINAMENTO BENEFICIARIO'!BC43</f>
        <v>0</v>
      </c>
      <c r="T22" s="51" t="str">
        <f t="shared" si="0"/>
        <v>Local Não Indicado</v>
      </c>
      <c r="U22" s="51" t="str">
        <f t="shared" si="1"/>
        <v>Sem dados de idade</v>
      </c>
      <c r="V22" s="51" t="str">
        <f t="shared" si="2"/>
        <v/>
      </c>
    </row>
    <row r="23" spans="1:22" hidden="1" x14ac:dyDescent="0.35">
      <c r="A23" s="51">
        <f>+'101 TREINAMENTO BENEFICIARIO'!C44</f>
        <v>0</v>
      </c>
      <c r="B23" s="51">
        <f>+'101 TREINAMENTO BENEFICIARIO'!G44</f>
        <v>0</v>
      </c>
      <c r="C23" s="51">
        <f>IFERROR(IFERROR(IFERROR(+VLOOKUP('101 TREINAMENTO BENEFICIARIO'!Q44,localidades,2,FALSE),VLOOKUP('101 TREINAMENTO BENEFICIARIO'!AH$6,localidades,2,FALSE)),VLOOKUP('101 TREINAMENTO BENEFICIARIO'!AH$5,district_codes,2,FALSE)),999)</f>
        <v>999</v>
      </c>
      <c r="D23" s="51">
        <f>IF(IF(IF(+'101 TREINAMENTO BENEFICIARIO'!V44=0,'101 TREINAMENTO BENEFICIARIO'!Q44,+'101 TREINAMENTO BENEFICIARIO'!V44)=0,'101 TREINAMENTO BENEFICIARIO'!AH$6,IF(+'101 TREINAMENTO BENEFICIARIO'!V44=0,'101 TREINAMENTO BENEFICIARIO'!Q44,+'101 TREINAMENTO BENEFICIARIO'!V44))=0,'101 TREINAMENTO BENEFICIARIO'!AH$5,IF(IF(+'101 TREINAMENTO BENEFICIARIO'!V44=0,'101 TREINAMENTO BENEFICIARIO'!Q44,+'101 TREINAMENTO BENEFICIARIO'!V44)=0,'101 TREINAMENTO BENEFICIARIO'!AH$6,IF(+'101 TREINAMENTO BENEFICIARIO'!V44=0,'101 TREINAMENTO BENEFICIARIO'!Q44,+'101 TREINAMENTO BENEFICIARIO'!V44)))</f>
        <v>0</v>
      </c>
      <c r="E23" s="279">
        <f>+'101 TREINAMENTO BENEFICIARIO'!O44</f>
        <v>0</v>
      </c>
      <c r="F23" s="51">
        <f>+'101 TREINAMENTO BENEFICIARIO'!P44</f>
        <v>0</v>
      </c>
      <c r="G23" s="51">
        <f>+'101 TREINAMENTO BENEFICIARIO'!AO44</f>
        <v>0</v>
      </c>
      <c r="H23" s="51" t="str">
        <f>+sessoes!A$2</f>
        <v>BENTRAIN-99</v>
      </c>
      <c r="I23" s="51">
        <f>+sessoes!B$2</f>
        <v>999</v>
      </c>
      <c r="J23" s="66">
        <f>+'101 TREINAMENTO BENEFICIARIO'!AP$10</f>
        <v>0</v>
      </c>
      <c r="K23" s="51">
        <f>+'101 TREINAMENTO BENEFICIARIO'!AD44</f>
        <v>0</v>
      </c>
      <c r="L23" s="51">
        <f>+'101 TREINAMENTO BENEFICIARIO'!AG44</f>
        <v>0</v>
      </c>
      <c r="M23" s="51">
        <f>+'101 TREINAMENTO BENEFICIARIO'!AA44</f>
        <v>0</v>
      </c>
      <c r="N23" s="51">
        <f>+'101 TREINAMENTO BENEFICIARIO'!AI$23</f>
        <v>0</v>
      </c>
      <c r="O23" s="51">
        <f>+'101 TREINAMENTO BENEFICIARIO'!AU44</f>
        <v>0</v>
      </c>
      <c r="P23" s="51">
        <f>+'101 TREINAMENTO BENEFICIARIO'!AW44</f>
        <v>0</v>
      </c>
      <c r="Q23" s="51">
        <f>+'101 TREINAMENTO BENEFICIARIO'!AY44</f>
        <v>0</v>
      </c>
      <c r="R23" s="51">
        <f>+'101 TREINAMENTO BENEFICIARIO'!BA44</f>
        <v>0</v>
      </c>
      <c r="S23" s="51">
        <f>+'101 TREINAMENTO BENEFICIARIO'!BC44</f>
        <v>0</v>
      </c>
      <c r="T23" s="51" t="str">
        <f t="shared" si="0"/>
        <v>Local Não Indicado</v>
      </c>
      <c r="U23" s="51" t="str">
        <f t="shared" si="1"/>
        <v>Sem dados de idade</v>
      </c>
      <c r="V23" s="51" t="str">
        <f t="shared" si="2"/>
        <v/>
      </c>
    </row>
    <row r="24" spans="1:22" hidden="1" x14ac:dyDescent="0.35">
      <c r="A24" s="51">
        <f>+'101 TREINAMENTO BENEFICIARIO'!C45</f>
        <v>0</v>
      </c>
      <c r="B24" s="51">
        <f>+'101 TREINAMENTO BENEFICIARIO'!G45</f>
        <v>0</v>
      </c>
      <c r="C24" s="51">
        <f>IFERROR(IFERROR(IFERROR(+VLOOKUP('101 TREINAMENTO BENEFICIARIO'!Q45,localidades,2,FALSE),VLOOKUP('101 TREINAMENTO BENEFICIARIO'!AH$6,localidades,2,FALSE)),VLOOKUP('101 TREINAMENTO BENEFICIARIO'!AH$5,district_codes,2,FALSE)),999)</f>
        <v>999</v>
      </c>
      <c r="D24" s="51">
        <f>IF(IF(IF(+'101 TREINAMENTO BENEFICIARIO'!V45=0,'101 TREINAMENTO BENEFICIARIO'!Q45,+'101 TREINAMENTO BENEFICIARIO'!V45)=0,'101 TREINAMENTO BENEFICIARIO'!AH$6,IF(+'101 TREINAMENTO BENEFICIARIO'!V45=0,'101 TREINAMENTO BENEFICIARIO'!Q45,+'101 TREINAMENTO BENEFICIARIO'!V45))=0,'101 TREINAMENTO BENEFICIARIO'!AH$5,IF(IF(+'101 TREINAMENTO BENEFICIARIO'!V45=0,'101 TREINAMENTO BENEFICIARIO'!Q45,+'101 TREINAMENTO BENEFICIARIO'!V45)=0,'101 TREINAMENTO BENEFICIARIO'!AH$6,IF(+'101 TREINAMENTO BENEFICIARIO'!V45=0,'101 TREINAMENTO BENEFICIARIO'!Q45,+'101 TREINAMENTO BENEFICIARIO'!V45)))</f>
        <v>0</v>
      </c>
      <c r="E24" s="279">
        <f>+'101 TREINAMENTO BENEFICIARIO'!O45</f>
        <v>0</v>
      </c>
      <c r="F24" s="51">
        <f>+'101 TREINAMENTO BENEFICIARIO'!P45</f>
        <v>0</v>
      </c>
      <c r="G24" s="51">
        <f>+'101 TREINAMENTO BENEFICIARIO'!AO45</f>
        <v>0</v>
      </c>
      <c r="H24" s="51" t="str">
        <f>+sessoes!A$2</f>
        <v>BENTRAIN-99</v>
      </c>
      <c r="I24" s="51">
        <f>+sessoes!B$2</f>
        <v>999</v>
      </c>
      <c r="J24" s="66">
        <f>+'101 TREINAMENTO BENEFICIARIO'!AP$10</f>
        <v>0</v>
      </c>
      <c r="K24" s="51">
        <f>+'101 TREINAMENTO BENEFICIARIO'!AD45</f>
        <v>0</v>
      </c>
      <c r="L24" s="51">
        <f>+'101 TREINAMENTO BENEFICIARIO'!AG45</f>
        <v>0</v>
      </c>
      <c r="M24" s="51">
        <f>+'101 TREINAMENTO BENEFICIARIO'!AA45</f>
        <v>0</v>
      </c>
      <c r="N24" s="51">
        <f>+'101 TREINAMENTO BENEFICIARIO'!AI$23</f>
        <v>0</v>
      </c>
      <c r="O24" s="51">
        <f>+'101 TREINAMENTO BENEFICIARIO'!AU45</f>
        <v>0</v>
      </c>
      <c r="P24" s="51">
        <f>+'101 TREINAMENTO BENEFICIARIO'!AW45</f>
        <v>0</v>
      </c>
      <c r="Q24" s="51">
        <f>+'101 TREINAMENTO BENEFICIARIO'!AY45</f>
        <v>0</v>
      </c>
      <c r="R24" s="51">
        <f>+'101 TREINAMENTO BENEFICIARIO'!BA45</f>
        <v>0</v>
      </c>
      <c r="S24" s="51">
        <f>+'101 TREINAMENTO BENEFICIARIO'!BC45</f>
        <v>0</v>
      </c>
      <c r="T24" s="51" t="str">
        <f t="shared" si="0"/>
        <v>Local Não Indicado</v>
      </c>
      <c r="U24" s="51" t="str">
        <f t="shared" si="1"/>
        <v>Sem dados de idade</v>
      </c>
      <c r="V24" s="51" t="str">
        <f t="shared" si="2"/>
        <v/>
      </c>
    </row>
    <row r="25" spans="1:22" hidden="1" x14ac:dyDescent="0.35">
      <c r="A25" s="51">
        <f>+'101 TREINAMENTO BENEFICIARIO'!C46</f>
        <v>0</v>
      </c>
      <c r="B25" s="51">
        <f>+'101 TREINAMENTO BENEFICIARIO'!G46</f>
        <v>0</v>
      </c>
      <c r="C25" s="51">
        <f>IFERROR(IFERROR(IFERROR(+VLOOKUP('101 TREINAMENTO BENEFICIARIO'!Q46,localidades,2,FALSE),VLOOKUP('101 TREINAMENTO BENEFICIARIO'!AH$6,localidades,2,FALSE)),VLOOKUP('101 TREINAMENTO BENEFICIARIO'!AH$5,district_codes,2,FALSE)),999)</f>
        <v>999</v>
      </c>
      <c r="D25" s="51">
        <f>IF(IF(IF(+'101 TREINAMENTO BENEFICIARIO'!V46=0,'101 TREINAMENTO BENEFICIARIO'!Q46,+'101 TREINAMENTO BENEFICIARIO'!V46)=0,'101 TREINAMENTO BENEFICIARIO'!AH$6,IF(+'101 TREINAMENTO BENEFICIARIO'!V46=0,'101 TREINAMENTO BENEFICIARIO'!Q46,+'101 TREINAMENTO BENEFICIARIO'!V46))=0,'101 TREINAMENTO BENEFICIARIO'!AH$5,IF(IF(+'101 TREINAMENTO BENEFICIARIO'!V46=0,'101 TREINAMENTO BENEFICIARIO'!Q46,+'101 TREINAMENTO BENEFICIARIO'!V46)=0,'101 TREINAMENTO BENEFICIARIO'!AH$6,IF(+'101 TREINAMENTO BENEFICIARIO'!V46=0,'101 TREINAMENTO BENEFICIARIO'!Q46,+'101 TREINAMENTO BENEFICIARIO'!V46)))</f>
        <v>0</v>
      </c>
      <c r="E25" s="279">
        <f>+'101 TREINAMENTO BENEFICIARIO'!O46</f>
        <v>0</v>
      </c>
      <c r="F25" s="51">
        <f>+'101 TREINAMENTO BENEFICIARIO'!P46</f>
        <v>0</v>
      </c>
      <c r="G25" s="51">
        <f>+'101 TREINAMENTO BENEFICIARIO'!AO46</f>
        <v>0</v>
      </c>
      <c r="H25" s="51" t="str">
        <f>+sessoes!A$2</f>
        <v>BENTRAIN-99</v>
      </c>
      <c r="I25" s="51">
        <f>+sessoes!B$2</f>
        <v>999</v>
      </c>
      <c r="J25" s="66">
        <f>+'101 TREINAMENTO BENEFICIARIO'!AP$10</f>
        <v>0</v>
      </c>
      <c r="K25" s="51">
        <f>+'101 TREINAMENTO BENEFICIARIO'!AD46</f>
        <v>0</v>
      </c>
      <c r="L25" s="51">
        <f>+'101 TREINAMENTO BENEFICIARIO'!AG46</f>
        <v>0</v>
      </c>
      <c r="M25" s="51">
        <f>+'101 TREINAMENTO BENEFICIARIO'!AA46</f>
        <v>0</v>
      </c>
      <c r="N25" s="51">
        <f>+'101 TREINAMENTO BENEFICIARIO'!AI$23</f>
        <v>0</v>
      </c>
      <c r="O25" s="51">
        <f>+'101 TREINAMENTO BENEFICIARIO'!AU46</f>
        <v>0</v>
      </c>
      <c r="P25" s="51">
        <f>+'101 TREINAMENTO BENEFICIARIO'!AW46</f>
        <v>0</v>
      </c>
      <c r="Q25" s="51">
        <f>+'101 TREINAMENTO BENEFICIARIO'!AY46</f>
        <v>0</v>
      </c>
      <c r="R25" s="51">
        <f>+'101 TREINAMENTO BENEFICIARIO'!BA46</f>
        <v>0</v>
      </c>
      <c r="S25" s="51">
        <f>+'101 TREINAMENTO BENEFICIARIO'!BC46</f>
        <v>0</v>
      </c>
      <c r="T25" s="51" t="str">
        <f t="shared" si="0"/>
        <v>Local Não Indicado</v>
      </c>
      <c r="U25" s="51" t="str">
        <f t="shared" si="1"/>
        <v>Sem dados de idade</v>
      </c>
      <c r="V25" s="51" t="str">
        <f t="shared" si="2"/>
        <v/>
      </c>
    </row>
    <row r="26" spans="1:22" hidden="1" x14ac:dyDescent="0.35">
      <c r="A26" s="51">
        <f>+'101 TREINAMENTO BENEFICIARIO'!C47</f>
        <v>0</v>
      </c>
      <c r="B26" s="51">
        <f>+'101 TREINAMENTO BENEFICIARIO'!G47</f>
        <v>0</v>
      </c>
      <c r="C26" s="51">
        <f>IFERROR(IFERROR(IFERROR(+VLOOKUP('101 TREINAMENTO BENEFICIARIO'!Q47,localidades,2,FALSE),VLOOKUP('101 TREINAMENTO BENEFICIARIO'!AH$6,localidades,2,FALSE)),VLOOKUP('101 TREINAMENTO BENEFICIARIO'!AH$5,district_codes,2,FALSE)),999)</f>
        <v>999</v>
      </c>
      <c r="D26" s="51">
        <f>IF(IF(IF(+'101 TREINAMENTO BENEFICIARIO'!V47=0,'101 TREINAMENTO BENEFICIARIO'!Q47,+'101 TREINAMENTO BENEFICIARIO'!V47)=0,'101 TREINAMENTO BENEFICIARIO'!AH$6,IF(+'101 TREINAMENTO BENEFICIARIO'!V47=0,'101 TREINAMENTO BENEFICIARIO'!Q47,+'101 TREINAMENTO BENEFICIARIO'!V47))=0,'101 TREINAMENTO BENEFICIARIO'!AH$5,IF(IF(+'101 TREINAMENTO BENEFICIARIO'!V47=0,'101 TREINAMENTO BENEFICIARIO'!Q47,+'101 TREINAMENTO BENEFICIARIO'!V47)=0,'101 TREINAMENTO BENEFICIARIO'!AH$6,IF(+'101 TREINAMENTO BENEFICIARIO'!V47=0,'101 TREINAMENTO BENEFICIARIO'!Q47,+'101 TREINAMENTO BENEFICIARIO'!V47)))</f>
        <v>0</v>
      </c>
      <c r="E26" s="279">
        <f>+'101 TREINAMENTO BENEFICIARIO'!O47</f>
        <v>0</v>
      </c>
      <c r="F26" s="51">
        <f>+'101 TREINAMENTO BENEFICIARIO'!P47</f>
        <v>0</v>
      </c>
      <c r="G26" s="51">
        <f>+'101 TREINAMENTO BENEFICIARIO'!AO47</f>
        <v>0</v>
      </c>
      <c r="H26" s="51" t="str">
        <f>+sessoes!A$2</f>
        <v>BENTRAIN-99</v>
      </c>
      <c r="I26" s="51">
        <f>+sessoes!B$2</f>
        <v>999</v>
      </c>
      <c r="J26" s="66">
        <f>+'101 TREINAMENTO BENEFICIARIO'!AP$10</f>
        <v>0</v>
      </c>
      <c r="K26" s="51">
        <f>+'101 TREINAMENTO BENEFICIARIO'!AD47</f>
        <v>0</v>
      </c>
      <c r="L26" s="51">
        <f>+'101 TREINAMENTO BENEFICIARIO'!AG47</f>
        <v>0</v>
      </c>
      <c r="M26" s="51">
        <f>+'101 TREINAMENTO BENEFICIARIO'!AA47</f>
        <v>0</v>
      </c>
      <c r="N26" s="51">
        <f>+'101 TREINAMENTO BENEFICIARIO'!AI$23</f>
        <v>0</v>
      </c>
      <c r="O26" s="51">
        <f>+'101 TREINAMENTO BENEFICIARIO'!AU47</f>
        <v>0</v>
      </c>
      <c r="P26" s="51">
        <f>+'101 TREINAMENTO BENEFICIARIO'!AW47</f>
        <v>0</v>
      </c>
      <c r="Q26" s="51">
        <f>+'101 TREINAMENTO BENEFICIARIO'!AY47</f>
        <v>0</v>
      </c>
      <c r="R26" s="51">
        <f>+'101 TREINAMENTO BENEFICIARIO'!BA47</f>
        <v>0</v>
      </c>
      <c r="S26" s="51">
        <f>+'101 TREINAMENTO BENEFICIARIO'!BC47</f>
        <v>0</v>
      </c>
      <c r="T26" s="51" t="str">
        <f t="shared" si="0"/>
        <v>Local Não Indicado</v>
      </c>
      <c r="U26" s="51" t="str">
        <f t="shared" si="1"/>
        <v>Sem dados de idade</v>
      </c>
      <c r="V26" s="51" t="str">
        <f t="shared" si="2"/>
        <v/>
      </c>
    </row>
    <row r="27" spans="1:22" hidden="1" x14ac:dyDescent="0.35">
      <c r="A27" s="51">
        <f>+'101 TREINAMENTO BENEFICIARIO'!C48</f>
        <v>0</v>
      </c>
      <c r="B27" s="51">
        <f>+'101 TREINAMENTO BENEFICIARIO'!G48</f>
        <v>0</v>
      </c>
      <c r="C27" s="51">
        <f>IFERROR(IFERROR(IFERROR(+VLOOKUP('101 TREINAMENTO BENEFICIARIO'!Q48,localidades,2,FALSE),VLOOKUP('101 TREINAMENTO BENEFICIARIO'!AH$6,localidades,2,FALSE)),VLOOKUP('101 TREINAMENTO BENEFICIARIO'!AH$5,district_codes,2,FALSE)),999)</f>
        <v>999</v>
      </c>
      <c r="D27" s="51">
        <f>IF(IF(IF(+'101 TREINAMENTO BENEFICIARIO'!V48=0,'101 TREINAMENTO BENEFICIARIO'!Q48,+'101 TREINAMENTO BENEFICIARIO'!V48)=0,'101 TREINAMENTO BENEFICIARIO'!AH$6,IF(+'101 TREINAMENTO BENEFICIARIO'!V48=0,'101 TREINAMENTO BENEFICIARIO'!Q48,+'101 TREINAMENTO BENEFICIARIO'!V48))=0,'101 TREINAMENTO BENEFICIARIO'!AH$5,IF(IF(+'101 TREINAMENTO BENEFICIARIO'!V48=0,'101 TREINAMENTO BENEFICIARIO'!Q48,+'101 TREINAMENTO BENEFICIARIO'!V48)=0,'101 TREINAMENTO BENEFICIARIO'!AH$6,IF(+'101 TREINAMENTO BENEFICIARIO'!V48=0,'101 TREINAMENTO BENEFICIARIO'!Q48,+'101 TREINAMENTO BENEFICIARIO'!V48)))</f>
        <v>0</v>
      </c>
      <c r="E27" s="279">
        <f>+'101 TREINAMENTO BENEFICIARIO'!O48</f>
        <v>0</v>
      </c>
      <c r="F27" s="51">
        <f>+'101 TREINAMENTO BENEFICIARIO'!P48</f>
        <v>0</v>
      </c>
      <c r="G27" s="51">
        <f>+'101 TREINAMENTO BENEFICIARIO'!AO48</f>
        <v>0</v>
      </c>
      <c r="H27" s="51" t="str">
        <f>+sessoes!A$2</f>
        <v>BENTRAIN-99</v>
      </c>
      <c r="I27" s="51">
        <f>+sessoes!B$2</f>
        <v>999</v>
      </c>
      <c r="J27" s="66">
        <f>+'101 TREINAMENTO BENEFICIARIO'!AP$10</f>
        <v>0</v>
      </c>
      <c r="K27" s="51">
        <f>+'101 TREINAMENTO BENEFICIARIO'!AD48</f>
        <v>0</v>
      </c>
      <c r="L27" s="51">
        <f>+'101 TREINAMENTO BENEFICIARIO'!AG48</f>
        <v>0</v>
      </c>
      <c r="M27" s="51">
        <f>+'101 TREINAMENTO BENEFICIARIO'!AA48</f>
        <v>0</v>
      </c>
      <c r="N27" s="51">
        <f>+'101 TREINAMENTO BENEFICIARIO'!AI$23</f>
        <v>0</v>
      </c>
      <c r="O27" s="51">
        <f>+'101 TREINAMENTO BENEFICIARIO'!AU48</f>
        <v>0</v>
      </c>
      <c r="P27" s="51">
        <f>+'101 TREINAMENTO BENEFICIARIO'!AW48</f>
        <v>0</v>
      </c>
      <c r="Q27" s="51">
        <f>+'101 TREINAMENTO BENEFICIARIO'!AY48</f>
        <v>0</v>
      </c>
      <c r="R27" s="51">
        <f>+'101 TREINAMENTO BENEFICIARIO'!BA48</f>
        <v>0</v>
      </c>
      <c r="S27" s="51">
        <f>+'101 TREINAMENTO BENEFICIARIO'!BC48</f>
        <v>0</v>
      </c>
      <c r="T27" s="51" t="str">
        <f t="shared" si="0"/>
        <v>Local Não Indicado</v>
      </c>
      <c r="U27" s="51" t="str">
        <f t="shared" si="1"/>
        <v>Sem dados de idade</v>
      </c>
      <c r="V27" s="51" t="str">
        <f t="shared" si="2"/>
        <v/>
      </c>
    </row>
    <row r="28" spans="1:22" hidden="1" x14ac:dyDescent="0.35">
      <c r="A28" s="51">
        <f>+'101 TREINAMENTO BENEFICIARIO'!C49</f>
        <v>0</v>
      </c>
      <c r="B28" s="51">
        <f>+'101 TREINAMENTO BENEFICIARIO'!G49</f>
        <v>0</v>
      </c>
      <c r="C28" s="51">
        <f>IFERROR(IFERROR(IFERROR(+VLOOKUP('101 TREINAMENTO BENEFICIARIO'!Q49,localidades,2,FALSE),VLOOKUP('101 TREINAMENTO BENEFICIARIO'!AH$6,localidades,2,FALSE)),VLOOKUP('101 TREINAMENTO BENEFICIARIO'!AH$5,district_codes,2,FALSE)),999)</f>
        <v>999</v>
      </c>
      <c r="D28" s="51">
        <f>IF(IF(IF(+'101 TREINAMENTO BENEFICIARIO'!V49=0,'101 TREINAMENTO BENEFICIARIO'!Q49,+'101 TREINAMENTO BENEFICIARIO'!V49)=0,'101 TREINAMENTO BENEFICIARIO'!AH$6,IF(+'101 TREINAMENTO BENEFICIARIO'!V49=0,'101 TREINAMENTO BENEFICIARIO'!Q49,+'101 TREINAMENTO BENEFICIARIO'!V49))=0,'101 TREINAMENTO BENEFICIARIO'!AH$5,IF(IF(+'101 TREINAMENTO BENEFICIARIO'!V49=0,'101 TREINAMENTO BENEFICIARIO'!Q49,+'101 TREINAMENTO BENEFICIARIO'!V49)=0,'101 TREINAMENTO BENEFICIARIO'!AH$6,IF(+'101 TREINAMENTO BENEFICIARIO'!V49=0,'101 TREINAMENTO BENEFICIARIO'!Q49,+'101 TREINAMENTO BENEFICIARIO'!V49)))</f>
        <v>0</v>
      </c>
      <c r="E28" s="279">
        <f>+'101 TREINAMENTO BENEFICIARIO'!O49</f>
        <v>0</v>
      </c>
      <c r="F28" s="51">
        <f>+'101 TREINAMENTO BENEFICIARIO'!P49</f>
        <v>0</v>
      </c>
      <c r="G28" s="51">
        <f>+'101 TREINAMENTO BENEFICIARIO'!AO49</f>
        <v>0</v>
      </c>
      <c r="H28" s="51" t="str">
        <f>+sessoes!A$2</f>
        <v>BENTRAIN-99</v>
      </c>
      <c r="I28" s="51">
        <f>+sessoes!B$2</f>
        <v>999</v>
      </c>
      <c r="J28" s="66">
        <f>+'101 TREINAMENTO BENEFICIARIO'!AP$10</f>
        <v>0</v>
      </c>
      <c r="K28" s="51">
        <f>+'101 TREINAMENTO BENEFICIARIO'!AD49</f>
        <v>0</v>
      </c>
      <c r="L28" s="51">
        <f>+'101 TREINAMENTO BENEFICIARIO'!AG49</f>
        <v>0</v>
      </c>
      <c r="M28" s="51">
        <f>+'101 TREINAMENTO BENEFICIARIO'!AA49</f>
        <v>0</v>
      </c>
      <c r="N28" s="51">
        <f>+'101 TREINAMENTO BENEFICIARIO'!AI$23</f>
        <v>0</v>
      </c>
      <c r="O28" s="51">
        <f>+'101 TREINAMENTO BENEFICIARIO'!AU49</f>
        <v>0</v>
      </c>
      <c r="P28" s="51">
        <f>+'101 TREINAMENTO BENEFICIARIO'!AW49</f>
        <v>0</v>
      </c>
      <c r="Q28" s="51">
        <f>+'101 TREINAMENTO BENEFICIARIO'!AY49</f>
        <v>0</v>
      </c>
      <c r="R28" s="51">
        <f>+'101 TREINAMENTO BENEFICIARIO'!BA49</f>
        <v>0</v>
      </c>
      <c r="S28" s="51">
        <f>+'101 TREINAMENTO BENEFICIARIO'!BC49</f>
        <v>0</v>
      </c>
      <c r="T28" s="51" t="str">
        <f t="shared" si="0"/>
        <v>Local Não Indicado</v>
      </c>
      <c r="U28" s="51" t="str">
        <f t="shared" si="1"/>
        <v>Sem dados de idade</v>
      </c>
      <c r="V28" s="51" t="str">
        <f t="shared" si="2"/>
        <v/>
      </c>
    </row>
    <row r="29" spans="1:22" hidden="1" x14ac:dyDescent="0.35">
      <c r="A29" s="51">
        <f>+'101 TREINAMENTO BENEFICIARIO'!C50</f>
        <v>0</v>
      </c>
      <c r="B29" s="51">
        <f>+'101 TREINAMENTO BENEFICIARIO'!G50</f>
        <v>0</v>
      </c>
      <c r="C29" s="51">
        <f>IFERROR(IFERROR(IFERROR(+VLOOKUP('101 TREINAMENTO BENEFICIARIO'!Q50,localidades,2,FALSE),VLOOKUP('101 TREINAMENTO BENEFICIARIO'!AH$6,localidades,2,FALSE)),VLOOKUP('101 TREINAMENTO BENEFICIARIO'!AH$5,district_codes,2,FALSE)),999)</f>
        <v>999</v>
      </c>
      <c r="D29" s="51">
        <f>IF(IF(IF(+'101 TREINAMENTO BENEFICIARIO'!V50=0,'101 TREINAMENTO BENEFICIARIO'!Q50,+'101 TREINAMENTO BENEFICIARIO'!V50)=0,'101 TREINAMENTO BENEFICIARIO'!AH$6,IF(+'101 TREINAMENTO BENEFICIARIO'!V50=0,'101 TREINAMENTO BENEFICIARIO'!Q50,+'101 TREINAMENTO BENEFICIARIO'!V50))=0,'101 TREINAMENTO BENEFICIARIO'!AH$5,IF(IF(+'101 TREINAMENTO BENEFICIARIO'!V50=0,'101 TREINAMENTO BENEFICIARIO'!Q50,+'101 TREINAMENTO BENEFICIARIO'!V50)=0,'101 TREINAMENTO BENEFICIARIO'!AH$6,IF(+'101 TREINAMENTO BENEFICIARIO'!V50=0,'101 TREINAMENTO BENEFICIARIO'!Q50,+'101 TREINAMENTO BENEFICIARIO'!V50)))</f>
        <v>0</v>
      </c>
      <c r="E29" s="279">
        <f>+'101 TREINAMENTO BENEFICIARIO'!O50</f>
        <v>0</v>
      </c>
      <c r="F29" s="51">
        <f>+'101 TREINAMENTO BENEFICIARIO'!P50</f>
        <v>0</v>
      </c>
      <c r="G29" s="51">
        <f>+'101 TREINAMENTO BENEFICIARIO'!AO50</f>
        <v>0</v>
      </c>
      <c r="H29" s="51" t="str">
        <f>+sessoes!A$2</f>
        <v>BENTRAIN-99</v>
      </c>
      <c r="I29" s="51">
        <f>+sessoes!B$2</f>
        <v>999</v>
      </c>
      <c r="J29" s="66">
        <f>+'101 TREINAMENTO BENEFICIARIO'!AP$10</f>
        <v>0</v>
      </c>
      <c r="K29" s="51">
        <f>+'101 TREINAMENTO BENEFICIARIO'!AD50</f>
        <v>0</v>
      </c>
      <c r="L29" s="51">
        <f>+'101 TREINAMENTO BENEFICIARIO'!AG50</f>
        <v>0</v>
      </c>
      <c r="M29" s="51">
        <f>+'101 TREINAMENTO BENEFICIARIO'!AA50</f>
        <v>0</v>
      </c>
      <c r="N29" s="51">
        <f>+'101 TREINAMENTO BENEFICIARIO'!AI$23</f>
        <v>0</v>
      </c>
      <c r="O29" s="51">
        <f>+'101 TREINAMENTO BENEFICIARIO'!AU50</f>
        <v>0</v>
      </c>
      <c r="P29" s="51">
        <f>+'101 TREINAMENTO BENEFICIARIO'!AW50</f>
        <v>0</v>
      </c>
      <c r="Q29" s="51">
        <f>+'101 TREINAMENTO BENEFICIARIO'!AY50</f>
        <v>0</v>
      </c>
      <c r="R29" s="51">
        <f>+'101 TREINAMENTO BENEFICIARIO'!BA50</f>
        <v>0</v>
      </c>
      <c r="S29" s="51">
        <f>+'101 TREINAMENTO BENEFICIARIO'!BC50</f>
        <v>0</v>
      </c>
      <c r="T29" s="51" t="str">
        <f t="shared" si="0"/>
        <v>Local Não Indicado</v>
      </c>
      <c r="U29" s="51" t="str">
        <f t="shared" si="1"/>
        <v>Sem dados de idade</v>
      </c>
      <c r="V29" s="51" t="str">
        <f t="shared" si="2"/>
        <v/>
      </c>
    </row>
    <row r="30" spans="1:22" hidden="1" x14ac:dyDescent="0.35">
      <c r="A30" s="51">
        <f>+'101 TREINAMENTO BENEFICIARIO'!C51</f>
        <v>0</v>
      </c>
      <c r="B30" s="51">
        <f>+'101 TREINAMENTO BENEFICIARIO'!G51</f>
        <v>0</v>
      </c>
      <c r="C30" s="51">
        <f>IFERROR(IFERROR(IFERROR(+VLOOKUP('101 TREINAMENTO BENEFICIARIO'!Q51,localidades,2,FALSE),VLOOKUP('101 TREINAMENTO BENEFICIARIO'!AH$6,localidades,2,FALSE)),VLOOKUP('101 TREINAMENTO BENEFICIARIO'!AH$5,district_codes,2,FALSE)),999)</f>
        <v>999</v>
      </c>
      <c r="D30" s="51">
        <f>IF(IF(IF(+'101 TREINAMENTO BENEFICIARIO'!V51=0,'101 TREINAMENTO BENEFICIARIO'!Q51,+'101 TREINAMENTO BENEFICIARIO'!V51)=0,'101 TREINAMENTO BENEFICIARIO'!AH$6,IF(+'101 TREINAMENTO BENEFICIARIO'!V51=0,'101 TREINAMENTO BENEFICIARIO'!Q51,+'101 TREINAMENTO BENEFICIARIO'!V51))=0,'101 TREINAMENTO BENEFICIARIO'!AH$5,IF(IF(+'101 TREINAMENTO BENEFICIARIO'!V51=0,'101 TREINAMENTO BENEFICIARIO'!Q51,+'101 TREINAMENTO BENEFICIARIO'!V51)=0,'101 TREINAMENTO BENEFICIARIO'!AH$6,IF(+'101 TREINAMENTO BENEFICIARIO'!V51=0,'101 TREINAMENTO BENEFICIARIO'!Q51,+'101 TREINAMENTO BENEFICIARIO'!V51)))</f>
        <v>0</v>
      </c>
      <c r="E30" s="279">
        <f>+'101 TREINAMENTO BENEFICIARIO'!O51</f>
        <v>0</v>
      </c>
      <c r="F30" s="51">
        <f>+'101 TREINAMENTO BENEFICIARIO'!P51</f>
        <v>0</v>
      </c>
      <c r="G30" s="51">
        <f>+'101 TREINAMENTO BENEFICIARIO'!AO51</f>
        <v>0</v>
      </c>
      <c r="H30" s="51" t="str">
        <f>+sessoes!A$2</f>
        <v>BENTRAIN-99</v>
      </c>
      <c r="I30" s="51">
        <f>+sessoes!B$2</f>
        <v>999</v>
      </c>
      <c r="J30" s="66">
        <f>+'101 TREINAMENTO BENEFICIARIO'!AP$10</f>
        <v>0</v>
      </c>
      <c r="K30" s="51">
        <f>+'101 TREINAMENTO BENEFICIARIO'!AD51</f>
        <v>0</v>
      </c>
      <c r="L30" s="51">
        <f>+'101 TREINAMENTO BENEFICIARIO'!AG51</f>
        <v>0</v>
      </c>
      <c r="M30" s="51">
        <f>+'101 TREINAMENTO BENEFICIARIO'!AA51</f>
        <v>0</v>
      </c>
      <c r="N30" s="51">
        <f>+'101 TREINAMENTO BENEFICIARIO'!AI$23</f>
        <v>0</v>
      </c>
      <c r="O30" s="51">
        <f>+'101 TREINAMENTO BENEFICIARIO'!AU51</f>
        <v>0</v>
      </c>
      <c r="P30" s="51">
        <f>+'101 TREINAMENTO BENEFICIARIO'!AW51</f>
        <v>0</v>
      </c>
      <c r="Q30" s="51">
        <f>+'101 TREINAMENTO BENEFICIARIO'!AY51</f>
        <v>0</v>
      </c>
      <c r="R30" s="51">
        <f>+'101 TREINAMENTO BENEFICIARIO'!BA51</f>
        <v>0</v>
      </c>
      <c r="S30" s="51">
        <f>+'101 TREINAMENTO BENEFICIARIO'!BC51</f>
        <v>0</v>
      </c>
      <c r="T30" s="51" t="str">
        <f t="shared" si="0"/>
        <v>Local Não Indicado</v>
      </c>
      <c r="U30" s="51" t="str">
        <f t="shared" si="1"/>
        <v>Sem dados de idade</v>
      </c>
      <c r="V30" s="51" t="str">
        <f t="shared" si="2"/>
        <v/>
      </c>
    </row>
    <row r="31" spans="1:22" hidden="1" x14ac:dyDescent="0.35">
      <c r="A31" s="51">
        <f>+'101 TREINAMENTO BENEFICIARIO'!C52</f>
        <v>0</v>
      </c>
      <c r="B31" s="51">
        <f>+'101 TREINAMENTO BENEFICIARIO'!G52</f>
        <v>0</v>
      </c>
      <c r="C31" s="51">
        <f>IFERROR(IFERROR(IFERROR(+VLOOKUP('101 TREINAMENTO BENEFICIARIO'!Q52,localidades,2,FALSE),VLOOKUP('101 TREINAMENTO BENEFICIARIO'!AH$6,localidades,2,FALSE)),VLOOKUP('101 TREINAMENTO BENEFICIARIO'!AH$5,district_codes,2,FALSE)),999)</f>
        <v>999</v>
      </c>
      <c r="D31" s="51">
        <f>IF(IF(IF(+'101 TREINAMENTO BENEFICIARIO'!V52=0,'101 TREINAMENTO BENEFICIARIO'!Q52,+'101 TREINAMENTO BENEFICIARIO'!V52)=0,'101 TREINAMENTO BENEFICIARIO'!AH$6,IF(+'101 TREINAMENTO BENEFICIARIO'!V52=0,'101 TREINAMENTO BENEFICIARIO'!Q52,+'101 TREINAMENTO BENEFICIARIO'!V52))=0,'101 TREINAMENTO BENEFICIARIO'!AH$5,IF(IF(+'101 TREINAMENTO BENEFICIARIO'!V52=0,'101 TREINAMENTO BENEFICIARIO'!Q52,+'101 TREINAMENTO BENEFICIARIO'!V52)=0,'101 TREINAMENTO BENEFICIARIO'!AH$6,IF(+'101 TREINAMENTO BENEFICIARIO'!V52=0,'101 TREINAMENTO BENEFICIARIO'!Q52,+'101 TREINAMENTO BENEFICIARIO'!V52)))</f>
        <v>0</v>
      </c>
      <c r="E31" s="279">
        <f>+'101 TREINAMENTO BENEFICIARIO'!O52</f>
        <v>0</v>
      </c>
      <c r="F31" s="51">
        <f>+'101 TREINAMENTO BENEFICIARIO'!P52</f>
        <v>0</v>
      </c>
      <c r="G31" s="51">
        <f>+'101 TREINAMENTO BENEFICIARIO'!AO52</f>
        <v>0</v>
      </c>
      <c r="H31" s="51" t="str">
        <f>+sessoes!A$2</f>
        <v>BENTRAIN-99</v>
      </c>
      <c r="I31" s="51">
        <f>+sessoes!B$2</f>
        <v>999</v>
      </c>
      <c r="J31" s="66">
        <f>+'101 TREINAMENTO BENEFICIARIO'!AP$10</f>
        <v>0</v>
      </c>
      <c r="K31" s="51">
        <f>+'101 TREINAMENTO BENEFICIARIO'!AD52</f>
        <v>0</v>
      </c>
      <c r="L31" s="51">
        <f>+'101 TREINAMENTO BENEFICIARIO'!AG52</f>
        <v>0</v>
      </c>
      <c r="M31" s="51">
        <f>+'101 TREINAMENTO BENEFICIARIO'!AA52</f>
        <v>0</v>
      </c>
      <c r="N31" s="51">
        <f>+'101 TREINAMENTO BENEFICIARIO'!AI$23</f>
        <v>0</v>
      </c>
      <c r="O31" s="51">
        <f>+'101 TREINAMENTO BENEFICIARIO'!AU52</f>
        <v>0</v>
      </c>
      <c r="P31" s="51">
        <f>+'101 TREINAMENTO BENEFICIARIO'!AW52</f>
        <v>0</v>
      </c>
      <c r="Q31" s="51">
        <f>+'101 TREINAMENTO BENEFICIARIO'!AY52</f>
        <v>0</v>
      </c>
      <c r="R31" s="51">
        <f>+'101 TREINAMENTO BENEFICIARIO'!BA52</f>
        <v>0</v>
      </c>
      <c r="S31" s="51">
        <f>+'101 TREINAMENTO BENEFICIARIO'!BC52</f>
        <v>0</v>
      </c>
      <c r="T31" s="51" t="str">
        <f t="shared" si="0"/>
        <v>Local Não Indicado</v>
      </c>
      <c r="U31" s="51" t="str">
        <f t="shared" si="1"/>
        <v>Sem dados de idade</v>
      </c>
      <c r="V31" s="51" t="str">
        <f t="shared" si="2"/>
        <v/>
      </c>
    </row>
    <row r="32" spans="1:22" hidden="1" x14ac:dyDescent="0.35">
      <c r="A32" s="51">
        <f>+'101 TREINAMENTO BENEFICIARIO'!C53</f>
        <v>0</v>
      </c>
      <c r="B32" s="51">
        <f>+'101 TREINAMENTO BENEFICIARIO'!G53</f>
        <v>0</v>
      </c>
      <c r="C32" s="51">
        <f>IFERROR(IFERROR(IFERROR(+VLOOKUP('101 TREINAMENTO BENEFICIARIO'!Q53,localidades,2,FALSE),VLOOKUP('101 TREINAMENTO BENEFICIARIO'!AH$6,localidades,2,FALSE)),VLOOKUP('101 TREINAMENTO BENEFICIARIO'!AH$5,district_codes,2,FALSE)),999)</f>
        <v>999</v>
      </c>
      <c r="D32" s="51">
        <f>IF(IF(IF(+'101 TREINAMENTO BENEFICIARIO'!V53=0,'101 TREINAMENTO BENEFICIARIO'!Q53,+'101 TREINAMENTO BENEFICIARIO'!V53)=0,'101 TREINAMENTO BENEFICIARIO'!AH$6,IF(+'101 TREINAMENTO BENEFICIARIO'!V53=0,'101 TREINAMENTO BENEFICIARIO'!Q53,+'101 TREINAMENTO BENEFICIARIO'!V53))=0,'101 TREINAMENTO BENEFICIARIO'!AH$5,IF(IF(+'101 TREINAMENTO BENEFICIARIO'!V53=0,'101 TREINAMENTO BENEFICIARIO'!Q53,+'101 TREINAMENTO BENEFICIARIO'!V53)=0,'101 TREINAMENTO BENEFICIARIO'!AH$6,IF(+'101 TREINAMENTO BENEFICIARIO'!V53=0,'101 TREINAMENTO BENEFICIARIO'!Q53,+'101 TREINAMENTO BENEFICIARIO'!V53)))</f>
        <v>0</v>
      </c>
      <c r="E32" s="279">
        <f>+'101 TREINAMENTO BENEFICIARIO'!O53</f>
        <v>0</v>
      </c>
      <c r="F32" s="51">
        <f>+'101 TREINAMENTO BENEFICIARIO'!P53</f>
        <v>0</v>
      </c>
      <c r="G32" s="51">
        <f>+'101 TREINAMENTO BENEFICIARIO'!AO53</f>
        <v>0</v>
      </c>
      <c r="H32" s="51" t="str">
        <f>+sessoes!A$2</f>
        <v>BENTRAIN-99</v>
      </c>
      <c r="I32" s="51">
        <f>+sessoes!B$2</f>
        <v>999</v>
      </c>
      <c r="J32" s="66">
        <f>+'101 TREINAMENTO BENEFICIARIO'!AP$10</f>
        <v>0</v>
      </c>
      <c r="K32" s="51">
        <f>+'101 TREINAMENTO BENEFICIARIO'!AD53</f>
        <v>0</v>
      </c>
      <c r="L32" s="51">
        <f>+'101 TREINAMENTO BENEFICIARIO'!AG53</f>
        <v>0</v>
      </c>
      <c r="M32" s="51">
        <f>+'101 TREINAMENTO BENEFICIARIO'!AA53</f>
        <v>0</v>
      </c>
      <c r="N32" s="51">
        <f>+'101 TREINAMENTO BENEFICIARIO'!AI$23</f>
        <v>0</v>
      </c>
      <c r="O32" s="51">
        <f>+'101 TREINAMENTO BENEFICIARIO'!AU53</f>
        <v>0</v>
      </c>
      <c r="P32" s="51">
        <f>+'101 TREINAMENTO BENEFICIARIO'!AW53</f>
        <v>0</v>
      </c>
      <c r="Q32" s="51">
        <f>+'101 TREINAMENTO BENEFICIARIO'!AY53</f>
        <v>0</v>
      </c>
      <c r="R32" s="51">
        <f>+'101 TREINAMENTO BENEFICIARIO'!BA53</f>
        <v>0</v>
      </c>
      <c r="S32" s="51">
        <f>+'101 TREINAMENTO BENEFICIARIO'!BC53</f>
        <v>0</v>
      </c>
      <c r="T32" s="51" t="str">
        <f t="shared" si="0"/>
        <v>Local Não Indicado</v>
      </c>
      <c r="U32" s="51" t="str">
        <f t="shared" si="1"/>
        <v>Sem dados de idade</v>
      </c>
      <c r="V32" s="51" t="str">
        <f t="shared" si="2"/>
        <v/>
      </c>
    </row>
    <row r="33" spans="1:22" hidden="1" x14ac:dyDescent="0.35">
      <c r="A33" s="51">
        <f>+'101 TREINAMENTO BENEFICIARIO'!C54</f>
        <v>0</v>
      </c>
      <c r="B33" s="51">
        <f>+'101 TREINAMENTO BENEFICIARIO'!G54</f>
        <v>0</v>
      </c>
      <c r="C33" s="51">
        <f>IFERROR(IFERROR(IFERROR(+VLOOKUP('101 TREINAMENTO BENEFICIARIO'!Q54,localidades,2,FALSE),VLOOKUP('101 TREINAMENTO BENEFICIARIO'!AH$6,localidades,2,FALSE)),VLOOKUP('101 TREINAMENTO BENEFICIARIO'!AH$5,district_codes,2,FALSE)),999)</f>
        <v>999</v>
      </c>
      <c r="D33" s="51">
        <f>IF(IF(IF(+'101 TREINAMENTO BENEFICIARIO'!V54=0,'101 TREINAMENTO BENEFICIARIO'!Q54,+'101 TREINAMENTO BENEFICIARIO'!V54)=0,'101 TREINAMENTO BENEFICIARIO'!AH$6,IF(+'101 TREINAMENTO BENEFICIARIO'!V54=0,'101 TREINAMENTO BENEFICIARIO'!Q54,+'101 TREINAMENTO BENEFICIARIO'!V54))=0,'101 TREINAMENTO BENEFICIARIO'!AH$5,IF(IF(+'101 TREINAMENTO BENEFICIARIO'!V54=0,'101 TREINAMENTO BENEFICIARIO'!Q54,+'101 TREINAMENTO BENEFICIARIO'!V54)=0,'101 TREINAMENTO BENEFICIARIO'!AH$6,IF(+'101 TREINAMENTO BENEFICIARIO'!V54=0,'101 TREINAMENTO BENEFICIARIO'!Q54,+'101 TREINAMENTO BENEFICIARIO'!V54)))</f>
        <v>0</v>
      </c>
      <c r="E33" s="279">
        <f>+'101 TREINAMENTO BENEFICIARIO'!O54</f>
        <v>0</v>
      </c>
      <c r="F33" s="51">
        <f>+'101 TREINAMENTO BENEFICIARIO'!P54</f>
        <v>0</v>
      </c>
      <c r="G33" s="51">
        <f>+'101 TREINAMENTO BENEFICIARIO'!AO54</f>
        <v>0</v>
      </c>
      <c r="H33" s="51" t="str">
        <f>+sessoes!A$2</f>
        <v>BENTRAIN-99</v>
      </c>
      <c r="I33" s="51">
        <f>+sessoes!B$2</f>
        <v>999</v>
      </c>
      <c r="J33" s="66">
        <f>+'101 TREINAMENTO BENEFICIARIO'!AP$10</f>
        <v>0</v>
      </c>
      <c r="K33" s="51">
        <f>+'101 TREINAMENTO BENEFICIARIO'!AD54</f>
        <v>0</v>
      </c>
      <c r="L33" s="51">
        <f>+'101 TREINAMENTO BENEFICIARIO'!AG54</f>
        <v>0</v>
      </c>
      <c r="M33" s="51">
        <f>+'101 TREINAMENTO BENEFICIARIO'!AA54</f>
        <v>0</v>
      </c>
      <c r="N33" s="51">
        <f>+'101 TREINAMENTO BENEFICIARIO'!AI$23</f>
        <v>0</v>
      </c>
      <c r="O33" s="51">
        <f>+'101 TREINAMENTO BENEFICIARIO'!AU54</f>
        <v>0</v>
      </c>
      <c r="P33" s="51">
        <f>+'101 TREINAMENTO BENEFICIARIO'!AW54</f>
        <v>0</v>
      </c>
      <c r="Q33" s="51">
        <f>+'101 TREINAMENTO BENEFICIARIO'!AY54</f>
        <v>0</v>
      </c>
      <c r="R33" s="51">
        <f>+'101 TREINAMENTO BENEFICIARIO'!BA54</f>
        <v>0</v>
      </c>
      <c r="S33" s="51">
        <f>+'101 TREINAMENTO BENEFICIARIO'!BC54</f>
        <v>0</v>
      </c>
      <c r="T33" s="51" t="str">
        <f t="shared" si="0"/>
        <v>Local Não Indicado</v>
      </c>
      <c r="U33" s="51" t="str">
        <f t="shared" si="1"/>
        <v>Sem dados de idade</v>
      </c>
      <c r="V33" s="51" t="str">
        <f t="shared" si="2"/>
        <v/>
      </c>
    </row>
    <row r="34" spans="1:22" hidden="1" x14ac:dyDescent="0.35">
      <c r="A34" s="51">
        <f>+'101 TREINAMENTO BENEFICIARIO'!C55</f>
        <v>0</v>
      </c>
      <c r="B34" s="51">
        <f>+'101 TREINAMENTO BENEFICIARIO'!G55</f>
        <v>0</v>
      </c>
      <c r="C34" s="51">
        <f>IFERROR(IFERROR(IFERROR(+VLOOKUP('101 TREINAMENTO BENEFICIARIO'!Q55,localidades,2,FALSE),VLOOKUP('101 TREINAMENTO BENEFICIARIO'!AH$6,localidades,2,FALSE)),VLOOKUP('101 TREINAMENTO BENEFICIARIO'!AH$5,district_codes,2,FALSE)),999)</f>
        <v>999</v>
      </c>
      <c r="D34" s="51">
        <f>IF(IF(IF(+'101 TREINAMENTO BENEFICIARIO'!V55=0,'101 TREINAMENTO BENEFICIARIO'!Q55,+'101 TREINAMENTO BENEFICIARIO'!V55)=0,'101 TREINAMENTO BENEFICIARIO'!AH$6,IF(+'101 TREINAMENTO BENEFICIARIO'!V55=0,'101 TREINAMENTO BENEFICIARIO'!Q55,+'101 TREINAMENTO BENEFICIARIO'!V55))=0,'101 TREINAMENTO BENEFICIARIO'!AH$5,IF(IF(+'101 TREINAMENTO BENEFICIARIO'!V55=0,'101 TREINAMENTO BENEFICIARIO'!Q55,+'101 TREINAMENTO BENEFICIARIO'!V55)=0,'101 TREINAMENTO BENEFICIARIO'!AH$6,IF(+'101 TREINAMENTO BENEFICIARIO'!V55=0,'101 TREINAMENTO BENEFICIARIO'!Q55,+'101 TREINAMENTO BENEFICIARIO'!V55)))</f>
        <v>0</v>
      </c>
      <c r="E34" s="279">
        <f>+'101 TREINAMENTO BENEFICIARIO'!O55</f>
        <v>0</v>
      </c>
      <c r="F34" s="51">
        <f>+'101 TREINAMENTO BENEFICIARIO'!P55</f>
        <v>0</v>
      </c>
      <c r="G34" s="51">
        <f>+'101 TREINAMENTO BENEFICIARIO'!AO55</f>
        <v>0</v>
      </c>
      <c r="H34" s="51" t="str">
        <f>+sessoes!A$2</f>
        <v>BENTRAIN-99</v>
      </c>
      <c r="I34" s="51">
        <f>+sessoes!B$2</f>
        <v>999</v>
      </c>
      <c r="J34" s="66">
        <f>+'101 TREINAMENTO BENEFICIARIO'!AP$10</f>
        <v>0</v>
      </c>
      <c r="K34" s="51">
        <f>+'101 TREINAMENTO BENEFICIARIO'!AD55</f>
        <v>0</v>
      </c>
      <c r="L34" s="51">
        <f>+'101 TREINAMENTO BENEFICIARIO'!AG55</f>
        <v>0</v>
      </c>
      <c r="M34" s="51">
        <f>+'101 TREINAMENTO BENEFICIARIO'!AA55</f>
        <v>0</v>
      </c>
      <c r="N34" s="51">
        <f>+'101 TREINAMENTO BENEFICIARIO'!AI$23</f>
        <v>0</v>
      </c>
      <c r="O34" s="51">
        <f>+'101 TREINAMENTO BENEFICIARIO'!AU55</f>
        <v>0</v>
      </c>
      <c r="P34" s="51">
        <f>+'101 TREINAMENTO BENEFICIARIO'!AW55</f>
        <v>0</v>
      </c>
      <c r="Q34" s="51">
        <f>+'101 TREINAMENTO BENEFICIARIO'!AY55</f>
        <v>0</v>
      </c>
      <c r="R34" s="51">
        <f>+'101 TREINAMENTO BENEFICIARIO'!BA55</f>
        <v>0</v>
      </c>
      <c r="S34" s="51">
        <f>+'101 TREINAMENTO BENEFICIARIO'!BC55</f>
        <v>0</v>
      </c>
      <c r="T34" s="51" t="str">
        <f t="shared" si="0"/>
        <v>Local Não Indicado</v>
      </c>
      <c r="U34" s="51" t="str">
        <f t="shared" si="1"/>
        <v>Sem dados de idade</v>
      </c>
      <c r="V34" s="51" t="str">
        <f t="shared" si="2"/>
        <v/>
      </c>
    </row>
    <row r="35" spans="1:22" hidden="1" x14ac:dyDescent="0.35">
      <c r="A35" s="51">
        <f>+'101 TREINAMENTO BENEFICIARIO'!C56</f>
        <v>0</v>
      </c>
      <c r="B35" s="51">
        <f>+'101 TREINAMENTO BENEFICIARIO'!G56</f>
        <v>0</v>
      </c>
      <c r="C35" s="51">
        <f>IFERROR(IFERROR(IFERROR(+VLOOKUP('101 TREINAMENTO BENEFICIARIO'!Q56,localidades,2,FALSE),VLOOKUP('101 TREINAMENTO BENEFICIARIO'!AH$6,localidades,2,FALSE)),VLOOKUP('101 TREINAMENTO BENEFICIARIO'!AH$5,district_codes,2,FALSE)),999)</f>
        <v>999</v>
      </c>
      <c r="D35" s="51">
        <f>IF(IF(IF(+'101 TREINAMENTO BENEFICIARIO'!V56=0,'101 TREINAMENTO BENEFICIARIO'!Q56,+'101 TREINAMENTO BENEFICIARIO'!V56)=0,'101 TREINAMENTO BENEFICIARIO'!AH$6,IF(+'101 TREINAMENTO BENEFICIARIO'!V56=0,'101 TREINAMENTO BENEFICIARIO'!Q56,+'101 TREINAMENTO BENEFICIARIO'!V56))=0,'101 TREINAMENTO BENEFICIARIO'!AH$5,IF(IF(+'101 TREINAMENTO BENEFICIARIO'!V56=0,'101 TREINAMENTO BENEFICIARIO'!Q56,+'101 TREINAMENTO BENEFICIARIO'!V56)=0,'101 TREINAMENTO BENEFICIARIO'!AH$6,IF(+'101 TREINAMENTO BENEFICIARIO'!V56=0,'101 TREINAMENTO BENEFICIARIO'!Q56,+'101 TREINAMENTO BENEFICIARIO'!V56)))</f>
        <v>0</v>
      </c>
      <c r="E35" s="279">
        <f>+'101 TREINAMENTO BENEFICIARIO'!O56</f>
        <v>0</v>
      </c>
      <c r="F35" s="51">
        <f>+'101 TREINAMENTO BENEFICIARIO'!P56</f>
        <v>0</v>
      </c>
      <c r="G35" s="51">
        <f>+'101 TREINAMENTO BENEFICIARIO'!AO56</f>
        <v>0</v>
      </c>
      <c r="H35" s="51" t="str">
        <f>+sessoes!A$2</f>
        <v>BENTRAIN-99</v>
      </c>
      <c r="I35" s="51">
        <f>+sessoes!B$2</f>
        <v>999</v>
      </c>
      <c r="J35" s="66">
        <f>+'101 TREINAMENTO BENEFICIARIO'!AP$10</f>
        <v>0</v>
      </c>
      <c r="K35" s="51">
        <f>+'101 TREINAMENTO BENEFICIARIO'!AD56</f>
        <v>0</v>
      </c>
      <c r="L35" s="51">
        <f>+'101 TREINAMENTO BENEFICIARIO'!AG56</f>
        <v>0</v>
      </c>
      <c r="M35" s="51">
        <f>+'101 TREINAMENTO BENEFICIARIO'!AA56</f>
        <v>0</v>
      </c>
      <c r="N35" s="51">
        <f>+'101 TREINAMENTO BENEFICIARIO'!AI$23</f>
        <v>0</v>
      </c>
      <c r="O35" s="51">
        <f>+'101 TREINAMENTO BENEFICIARIO'!AU56</f>
        <v>0</v>
      </c>
      <c r="P35" s="51">
        <f>+'101 TREINAMENTO BENEFICIARIO'!AW56</f>
        <v>0</v>
      </c>
      <c r="Q35" s="51">
        <f>+'101 TREINAMENTO BENEFICIARIO'!AY56</f>
        <v>0</v>
      </c>
      <c r="R35" s="51">
        <f>+'101 TREINAMENTO BENEFICIARIO'!BA56</f>
        <v>0</v>
      </c>
      <c r="S35" s="51">
        <f>+'101 TREINAMENTO BENEFICIARIO'!BC56</f>
        <v>0</v>
      </c>
      <c r="T35" s="51" t="str">
        <f t="shared" si="0"/>
        <v>Local Não Indicado</v>
      </c>
      <c r="U35" s="51" t="str">
        <f t="shared" si="1"/>
        <v>Sem dados de idade</v>
      </c>
      <c r="V35" s="51" t="str">
        <f t="shared" si="2"/>
        <v/>
      </c>
    </row>
    <row r="36" spans="1:22" hidden="1" x14ac:dyDescent="0.35">
      <c r="A36" s="51">
        <f>+'101 TREINAMENTO BENEFICIARIO'!C57</f>
        <v>0</v>
      </c>
      <c r="B36" s="51">
        <f>+'101 TREINAMENTO BENEFICIARIO'!G57</f>
        <v>0</v>
      </c>
      <c r="C36" s="51">
        <f>IFERROR(IFERROR(IFERROR(+VLOOKUP('101 TREINAMENTO BENEFICIARIO'!Q57,localidades,2,FALSE),VLOOKUP('101 TREINAMENTO BENEFICIARIO'!AH$6,localidades,2,FALSE)),VLOOKUP('101 TREINAMENTO BENEFICIARIO'!AH$5,district_codes,2,FALSE)),999)</f>
        <v>999</v>
      </c>
      <c r="D36" s="51">
        <f>IF(IF(IF(+'101 TREINAMENTO BENEFICIARIO'!V57=0,'101 TREINAMENTO BENEFICIARIO'!Q57,+'101 TREINAMENTO BENEFICIARIO'!V57)=0,'101 TREINAMENTO BENEFICIARIO'!AH$6,IF(+'101 TREINAMENTO BENEFICIARIO'!V57=0,'101 TREINAMENTO BENEFICIARIO'!Q57,+'101 TREINAMENTO BENEFICIARIO'!V57))=0,'101 TREINAMENTO BENEFICIARIO'!AH$5,IF(IF(+'101 TREINAMENTO BENEFICIARIO'!V57=0,'101 TREINAMENTO BENEFICIARIO'!Q57,+'101 TREINAMENTO BENEFICIARIO'!V57)=0,'101 TREINAMENTO BENEFICIARIO'!AH$6,IF(+'101 TREINAMENTO BENEFICIARIO'!V57=0,'101 TREINAMENTO BENEFICIARIO'!Q57,+'101 TREINAMENTO BENEFICIARIO'!V57)))</f>
        <v>0</v>
      </c>
      <c r="E36" s="279">
        <f>+'101 TREINAMENTO BENEFICIARIO'!O57</f>
        <v>0</v>
      </c>
      <c r="F36" s="51">
        <f>+'101 TREINAMENTO BENEFICIARIO'!P57</f>
        <v>0</v>
      </c>
      <c r="G36" s="51">
        <f>+'101 TREINAMENTO BENEFICIARIO'!AO57</f>
        <v>0</v>
      </c>
      <c r="H36" s="51" t="str">
        <f>+sessoes!A$2</f>
        <v>BENTRAIN-99</v>
      </c>
      <c r="I36" s="51">
        <f>+sessoes!B$2</f>
        <v>999</v>
      </c>
      <c r="J36" s="66">
        <f>+'101 TREINAMENTO BENEFICIARIO'!AP$10</f>
        <v>0</v>
      </c>
      <c r="K36" s="51">
        <f>+'101 TREINAMENTO BENEFICIARIO'!AD57</f>
        <v>0</v>
      </c>
      <c r="L36" s="51">
        <f>+'101 TREINAMENTO BENEFICIARIO'!AG57</f>
        <v>0</v>
      </c>
      <c r="M36" s="51">
        <f>+'101 TREINAMENTO BENEFICIARIO'!AA57</f>
        <v>0</v>
      </c>
      <c r="N36" s="51">
        <f>+'101 TREINAMENTO BENEFICIARIO'!AI$23</f>
        <v>0</v>
      </c>
      <c r="O36" s="51">
        <f>+'101 TREINAMENTO BENEFICIARIO'!AU57</f>
        <v>0</v>
      </c>
      <c r="P36" s="51">
        <f>+'101 TREINAMENTO BENEFICIARIO'!AW57</f>
        <v>0</v>
      </c>
      <c r="Q36" s="51">
        <f>+'101 TREINAMENTO BENEFICIARIO'!AY57</f>
        <v>0</v>
      </c>
      <c r="R36" s="51">
        <f>+'101 TREINAMENTO BENEFICIARIO'!BA57</f>
        <v>0</v>
      </c>
      <c r="S36" s="51">
        <f>+'101 TREINAMENTO BENEFICIARIO'!BC57</f>
        <v>0</v>
      </c>
      <c r="T36" s="51" t="str">
        <f t="shared" si="0"/>
        <v>Local Não Indicado</v>
      </c>
      <c r="U36" s="51" t="str">
        <f t="shared" si="1"/>
        <v>Sem dados de idade</v>
      </c>
      <c r="V36" s="51" t="str">
        <f t="shared" si="2"/>
        <v/>
      </c>
    </row>
    <row r="37" spans="1:22" hidden="1" x14ac:dyDescent="0.35">
      <c r="A37" s="51">
        <f>+'101 TREINAMENTO BENEFICIARIO'!C58</f>
        <v>0</v>
      </c>
      <c r="B37" s="51">
        <f>+'101 TREINAMENTO BENEFICIARIO'!G58</f>
        <v>0</v>
      </c>
      <c r="C37" s="51">
        <f>IFERROR(IFERROR(IFERROR(+VLOOKUP('101 TREINAMENTO BENEFICIARIO'!Q58,localidades,2,FALSE),VLOOKUP('101 TREINAMENTO BENEFICIARIO'!AH$6,localidades,2,FALSE)),VLOOKUP('101 TREINAMENTO BENEFICIARIO'!AH$5,district_codes,2,FALSE)),999)</f>
        <v>999</v>
      </c>
      <c r="D37" s="51">
        <f>IF(IF(IF(+'101 TREINAMENTO BENEFICIARIO'!V58=0,'101 TREINAMENTO BENEFICIARIO'!Q58,+'101 TREINAMENTO BENEFICIARIO'!V58)=0,'101 TREINAMENTO BENEFICIARIO'!AH$6,IF(+'101 TREINAMENTO BENEFICIARIO'!V58=0,'101 TREINAMENTO BENEFICIARIO'!Q58,+'101 TREINAMENTO BENEFICIARIO'!V58))=0,'101 TREINAMENTO BENEFICIARIO'!AH$5,IF(IF(+'101 TREINAMENTO BENEFICIARIO'!V58=0,'101 TREINAMENTO BENEFICIARIO'!Q58,+'101 TREINAMENTO BENEFICIARIO'!V58)=0,'101 TREINAMENTO BENEFICIARIO'!AH$6,IF(+'101 TREINAMENTO BENEFICIARIO'!V58=0,'101 TREINAMENTO BENEFICIARIO'!Q58,+'101 TREINAMENTO BENEFICIARIO'!V58)))</f>
        <v>0</v>
      </c>
      <c r="E37" s="279">
        <f>+'101 TREINAMENTO BENEFICIARIO'!O58</f>
        <v>0</v>
      </c>
      <c r="F37" s="51">
        <f>+'101 TREINAMENTO BENEFICIARIO'!P58</f>
        <v>0</v>
      </c>
      <c r="G37" s="51">
        <f>+'101 TREINAMENTO BENEFICIARIO'!AO58</f>
        <v>0</v>
      </c>
      <c r="H37" s="51" t="str">
        <f>+sessoes!A$2</f>
        <v>BENTRAIN-99</v>
      </c>
      <c r="I37" s="51">
        <f>+sessoes!B$2</f>
        <v>999</v>
      </c>
      <c r="J37" s="66">
        <f>+'101 TREINAMENTO BENEFICIARIO'!AP$10</f>
        <v>0</v>
      </c>
      <c r="K37" s="51">
        <f>+'101 TREINAMENTO BENEFICIARIO'!AD58</f>
        <v>0</v>
      </c>
      <c r="L37" s="51">
        <f>+'101 TREINAMENTO BENEFICIARIO'!AG58</f>
        <v>0</v>
      </c>
      <c r="M37" s="51">
        <f>+'101 TREINAMENTO BENEFICIARIO'!AA58</f>
        <v>0</v>
      </c>
      <c r="N37" s="51">
        <f>+'101 TREINAMENTO BENEFICIARIO'!AI$23</f>
        <v>0</v>
      </c>
      <c r="O37" s="51">
        <f>+'101 TREINAMENTO BENEFICIARIO'!AU58</f>
        <v>0</v>
      </c>
      <c r="P37" s="51">
        <f>+'101 TREINAMENTO BENEFICIARIO'!AW58</f>
        <v>0</v>
      </c>
      <c r="Q37" s="51">
        <f>+'101 TREINAMENTO BENEFICIARIO'!AY58</f>
        <v>0</v>
      </c>
      <c r="R37" s="51">
        <f>+'101 TREINAMENTO BENEFICIARIO'!BA58</f>
        <v>0</v>
      </c>
      <c r="S37" s="51">
        <f>+'101 TREINAMENTO BENEFICIARIO'!BC58</f>
        <v>0</v>
      </c>
      <c r="T37" s="51" t="str">
        <f t="shared" si="0"/>
        <v>Local Não Indicado</v>
      </c>
      <c r="U37" s="51" t="str">
        <f t="shared" si="1"/>
        <v>Sem dados de idade</v>
      </c>
      <c r="V37" s="51" t="str">
        <f t="shared" si="2"/>
        <v/>
      </c>
    </row>
    <row r="38" spans="1:22" hidden="1" x14ac:dyDescent="0.35">
      <c r="A38" s="51">
        <f>+'101 TREINAMENTO BENEFICIARIO'!C59</f>
        <v>0</v>
      </c>
      <c r="B38" s="51">
        <f>+'101 TREINAMENTO BENEFICIARIO'!G59</f>
        <v>0</v>
      </c>
      <c r="C38" s="51">
        <f>IFERROR(IFERROR(IFERROR(+VLOOKUP('101 TREINAMENTO BENEFICIARIO'!Q59,localidades,2,FALSE),VLOOKUP('101 TREINAMENTO BENEFICIARIO'!AH$6,localidades,2,FALSE)),VLOOKUP('101 TREINAMENTO BENEFICIARIO'!AH$5,district_codes,2,FALSE)),999)</f>
        <v>999</v>
      </c>
      <c r="D38" s="51">
        <f>IF(IF(IF(+'101 TREINAMENTO BENEFICIARIO'!V59=0,'101 TREINAMENTO BENEFICIARIO'!Q59,+'101 TREINAMENTO BENEFICIARIO'!V59)=0,'101 TREINAMENTO BENEFICIARIO'!AH$6,IF(+'101 TREINAMENTO BENEFICIARIO'!V59=0,'101 TREINAMENTO BENEFICIARIO'!Q59,+'101 TREINAMENTO BENEFICIARIO'!V59))=0,'101 TREINAMENTO BENEFICIARIO'!AH$5,IF(IF(+'101 TREINAMENTO BENEFICIARIO'!V59=0,'101 TREINAMENTO BENEFICIARIO'!Q59,+'101 TREINAMENTO BENEFICIARIO'!V59)=0,'101 TREINAMENTO BENEFICIARIO'!AH$6,IF(+'101 TREINAMENTO BENEFICIARIO'!V59=0,'101 TREINAMENTO BENEFICIARIO'!Q59,+'101 TREINAMENTO BENEFICIARIO'!V59)))</f>
        <v>0</v>
      </c>
      <c r="E38" s="279">
        <f>+'101 TREINAMENTO BENEFICIARIO'!O59</f>
        <v>0</v>
      </c>
      <c r="F38" s="51">
        <f>+'101 TREINAMENTO BENEFICIARIO'!P59</f>
        <v>0</v>
      </c>
      <c r="G38" s="51">
        <f>+'101 TREINAMENTO BENEFICIARIO'!AO59</f>
        <v>0</v>
      </c>
      <c r="H38" s="51" t="str">
        <f>+sessoes!A$2</f>
        <v>BENTRAIN-99</v>
      </c>
      <c r="I38" s="51">
        <f>+sessoes!B$2</f>
        <v>999</v>
      </c>
      <c r="J38" s="66">
        <f>+'101 TREINAMENTO BENEFICIARIO'!AP$10</f>
        <v>0</v>
      </c>
      <c r="K38" s="51">
        <f>+'101 TREINAMENTO BENEFICIARIO'!AD59</f>
        <v>0</v>
      </c>
      <c r="L38" s="51">
        <f>+'101 TREINAMENTO BENEFICIARIO'!AG59</f>
        <v>0</v>
      </c>
      <c r="M38" s="51">
        <f>+'101 TREINAMENTO BENEFICIARIO'!AA59</f>
        <v>0</v>
      </c>
      <c r="N38" s="51">
        <f>+'101 TREINAMENTO BENEFICIARIO'!AI$23</f>
        <v>0</v>
      </c>
      <c r="O38" s="51">
        <f>+'101 TREINAMENTO BENEFICIARIO'!AU59</f>
        <v>0</v>
      </c>
      <c r="P38" s="51">
        <f>+'101 TREINAMENTO BENEFICIARIO'!AW59</f>
        <v>0</v>
      </c>
      <c r="Q38" s="51">
        <f>+'101 TREINAMENTO BENEFICIARIO'!AY59</f>
        <v>0</v>
      </c>
      <c r="R38" s="51">
        <f>+'101 TREINAMENTO BENEFICIARIO'!BA59</f>
        <v>0</v>
      </c>
      <c r="S38" s="51">
        <f>+'101 TREINAMENTO BENEFICIARIO'!BC59</f>
        <v>0</v>
      </c>
      <c r="T38" s="51" t="str">
        <f t="shared" si="0"/>
        <v>Local Não Indicado</v>
      </c>
      <c r="U38" s="51" t="str">
        <f t="shared" si="1"/>
        <v>Sem dados de idade</v>
      </c>
      <c r="V38" s="51" t="str">
        <f t="shared" si="2"/>
        <v/>
      </c>
    </row>
    <row r="39" spans="1:22" hidden="1" x14ac:dyDescent="0.35">
      <c r="A39" s="51">
        <f>+'101 TREINAMENTO BENEFICIARIO'!C60</f>
        <v>0</v>
      </c>
      <c r="B39" s="51">
        <f>+'101 TREINAMENTO BENEFICIARIO'!G60</f>
        <v>0</v>
      </c>
      <c r="C39" s="51">
        <f>IFERROR(IFERROR(IFERROR(+VLOOKUP('101 TREINAMENTO BENEFICIARIO'!Q60,localidades,2,FALSE),VLOOKUP('101 TREINAMENTO BENEFICIARIO'!AH$6,localidades,2,FALSE)),VLOOKUP('101 TREINAMENTO BENEFICIARIO'!AH$5,district_codes,2,FALSE)),999)</f>
        <v>999</v>
      </c>
      <c r="D39" s="51">
        <f>IF(IF(IF(+'101 TREINAMENTO BENEFICIARIO'!V60=0,'101 TREINAMENTO BENEFICIARIO'!Q60,+'101 TREINAMENTO BENEFICIARIO'!V60)=0,'101 TREINAMENTO BENEFICIARIO'!AH$6,IF(+'101 TREINAMENTO BENEFICIARIO'!V60=0,'101 TREINAMENTO BENEFICIARIO'!Q60,+'101 TREINAMENTO BENEFICIARIO'!V60))=0,'101 TREINAMENTO BENEFICIARIO'!AH$5,IF(IF(+'101 TREINAMENTO BENEFICIARIO'!V60=0,'101 TREINAMENTO BENEFICIARIO'!Q60,+'101 TREINAMENTO BENEFICIARIO'!V60)=0,'101 TREINAMENTO BENEFICIARIO'!AH$6,IF(+'101 TREINAMENTO BENEFICIARIO'!V60=0,'101 TREINAMENTO BENEFICIARIO'!Q60,+'101 TREINAMENTO BENEFICIARIO'!V60)))</f>
        <v>0</v>
      </c>
      <c r="E39" s="279">
        <f>+'101 TREINAMENTO BENEFICIARIO'!O60</f>
        <v>0</v>
      </c>
      <c r="F39" s="51">
        <f>+'101 TREINAMENTO BENEFICIARIO'!P60</f>
        <v>0</v>
      </c>
      <c r="G39" s="51">
        <f>+'101 TREINAMENTO BENEFICIARIO'!AO60</f>
        <v>0</v>
      </c>
      <c r="H39" s="51" t="str">
        <f>+sessoes!A$2</f>
        <v>BENTRAIN-99</v>
      </c>
      <c r="I39" s="51">
        <f>+sessoes!B$2</f>
        <v>999</v>
      </c>
      <c r="J39" s="66">
        <f>+'101 TREINAMENTO BENEFICIARIO'!AP$10</f>
        <v>0</v>
      </c>
      <c r="K39" s="51">
        <f>+'101 TREINAMENTO BENEFICIARIO'!AD60</f>
        <v>0</v>
      </c>
      <c r="L39" s="51">
        <f>+'101 TREINAMENTO BENEFICIARIO'!AG60</f>
        <v>0</v>
      </c>
      <c r="M39" s="51">
        <f>+'101 TREINAMENTO BENEFICIARIO'!AA60</f>
        <v>0</v>
      </c>
      <c r="N39" s="51">
        <f>+'101 TREINAMENTO BENEFICIARIO'!AI$23</f>
        <v>0</v>
      </c>
      <c r="O39" s="51">
        <f>+'101 TREINAMENTO BENEFICIARIO'!AU60</f>
        <v>0</v>
      </c>
      <c r="P39" s="51">
        <f>+'101 TREINAMENTO BENEFICIARIO'!AW60</f>
        <v>0</v>
      </c>
      <c r="Q39" s="51">
        <f>+'101 TREINAMENTO BENEFICIARIO'!AY60</f>
        <v>0</v>
      </c>
      <c r="R39" s="51">
        <f>+'101 TREINAMENTO BENEFICIARIO'!BA60</f>
        <v>0</v>
      </c>
      <c r="S39" s="51">
        <f>+'101 TREINAMENTO BENEFICIARIO'!BC60</f>
        <v>0</v>
      </c>
      <c r="T39" s="51" t="str">
        <f t="shared" si="0"/>
        <v>Local Não Indicado</v>
      </c>
      <c r="U39" s="51" t="str">
        <f t="shared" si="1"/>
        <v>Sem dados de idade</v>
      </c>
      <c r="V39" s="51" t="str">
        <f t="shared" si="2"/>
        <v/>
      </c>
    </row>
    <row r="40" spans="1:22" hidden="1" x14ac:dyDescent="0.35">
      <c r="A40" s="51">
        <f>+'101 TREINAMENTO BENEFICIARIO'!C61</f>
        <v>0</v>
      </c>
      <c r="B40" s="51">
        <f>+'101 TREINAMENTO BENEFICIARIO'!G61</f>
        <v>0</v>
      </c>
      <c r="C40" s="51">
        <f>IFERROR(IFERROR(IFERROR(+VLOOKUP('101 TREINAMENTO BENEFICIARIO'!Q61,localidades,2,FALSE),VLOOKUP('101 TREINAMENTO BENEFICIARIO'!AH$6,localidades,2,FALSE)),VLOOKUP('101 TREINAMENTO BENEFICIARIO'!AH$5,district_codes,2,FALSE)),999)</f>
        <v>999</v>
      </c>
      <c r="D40" s="51">
        <f>IF(IF(IF(+'101 TREINAMENTO BENEFICIARIO'!V61=0,'101 TREINAMENTO BENEFICIARIO'!Q61,+'101 TREINAMENTO BENEFICIARIO'!V61)=0,'101 TREINAMENTO BENEFICIARIO'!AH$6,IF(+'101 TREINAMENTO BENEFICIARIO'!V61=0,'101 TREINAMENTO BENEFICIARIO'!Q61,+'101 TREINAMENTO BENEFICIARIO'!V61))=0,'101 TREINAMENTO BENEFICIARIO'!AH$5,IF(IF(+'101 TREINAMENTO BENEFICIARIO'!V61=0,'101 TREINAMENTO BENEFICIARIO'!Q61,+'101 TREINAMENTO BENEFICIARIO'!V61)=0,'101 TREINAMENTO BENEFICIARIO'!AH$6,IF(+'101 TREINAMENTO BENEFICIARIO'!V61=0,'101 TREINAMENTO BENEFICIARIO'!Q61,+'101 TREINAMENTO BENEFICIARIO'!V61)))</f>
        <v>0</v>
      </c>
      <c r="E40" s="279">
        <f>+'101 TREINAMENTO BENEFICIARIO'!O61</f>
        <v>0</v>
      </c>
      <c r="F40" s="51">
        <f>+'101 TREINAMENTO BENEFICIARIO'!P61</f>
        <v>0</v>
      </c>
      <c r="G40" s="51">
        <f>+'101 TREINAMENTO BENEFICIARIO'!AO61</f>
        <v>0</v>
      </c>
      <c r="H40" s="51" t="str">
        <f>+sessoes!A$2</f>
        <v>BENTRAIN-99</v>
      </c>
      <c r="I40" s="51">
        <f>+sessoes!B$2</f>
        <v>999</v>
      </c>
      <c r="J40" s="66">
        <f>+'101 TREINAMENTO BENEFICIARIO'!AP$10</f>
        <v>0</v>
      </c>
      <c r="K40" s="51">
        <f>+'101 TREINAMENTO BENEFICIARIO'!AD61</f>
        <v>0</v>
      </c>
      <c r="L40" s="51">
        <f>+'101 TREINAMENTO BENEFICIARIO'!AG61</f>
        <v>0</v>
      </c>
      <c r="M40" s="51">
        <f>+'101 TREINAMENTO BENEFICIARIO'!AA61</f>
        <v>0</v>
      </c>
      <c r="N40" s="51">
        <f>+'101 TREINAMENTO BENEFICIARIO'!AI$23</f>
        <v>0</v>
      </c>
      <c r="O40" s="51">
        <f>+'101 TREINAMENTO BENEFICIARIO'!AU61</f>
        <v>0</v>
      </c>
      <c r="P40" s="51">
        <f>+'101 TREINAMENTO BENEFICIARIO'!AW61</f>
        <v>0</v>
      </c>
      <c r="Q40" s="51">
        <f>+'101 TREINAMENTO BENEFICIARIO'!AY61</f>
        <v>0</v>
      </c>
      <c r="R40" s="51">
        <f>+'101 TREINAMENTO BENEFICIARIO'!BA61</f>
        <v>0</v>
      </c>
      <c r="S40" s="51">
        <f>+'101 TREINAMENTO BENEFICIARIO'!BC61</f>
        <v>0</v>
      </c>
      <c r="T40" s="51" t="str">
        <f t="shared" si="0"/>
        <v>Local Não Indicado</v>
      </c>
      <c r="U40" s="51" t="str">
        <f t="shared" si="1"/>
        <v>Sem dados de idade</v>
      </c>
      <c r="V40" s="51" t="str">
        <f t="shared" si="2"/>
        <v/>
      </c>
    </row>
    <row r="41" spans="1:22" hidden="1" x14ac:dyDescent="0.35">
      <c r="A41" s="51">
        <f>+'101 TREINAMENTO BENEFICIARIO'!C62</f>
        <v>0</v>
      </c>
      <c r="B41" s="51">
        <f>+'101 TREINAMENTO BENEFICIARIO'!G62</f>
        <v>0</v>
      </c>
      <c r="C41" s="51">
        <f>IFERROR(IFERROR(IFERROR(+VLOOKUP('101 TREINAMENTO BENEFICIARIO'!Q62,localidades,2,FALSE),VLOOKUP('101 TREINAMENTO BENEFICIARIO'!AH$6,localidades,2,FALSE)),VLOOKUP('101 TREINAMENTO BENEFICIARIO'!AH$5,district_codes,2,FALSE)),999)</f>
        <v>999</v>
      </c>
      <c r="D41" s="51">
        <f>IF(IF(IF(+'101 TREINAMENTO BENEFICIARIO'!V62=0,'101 TREINAMENTO BENEFICIARIO'!Q62,+'101 TREINAMENTO BENEFICIARIO'!V62)=0,'101 TREINAMENTO BENEFICIARIO'!AH$6,IF(+'101 TREINAMENTO BENEFICIARIO'!V62=0,'101 TREINAMENTO BENEFICIARIO'!Q62,+'101 TREINAMENTO BENEFICIARIO'!V62))=0,'101 TREINAMENTO BENEFICIARIO'!AH$5,IF(IF(+'101 TREINAMENTO BENEFICIARIO'!V62=0,'101 TREINAMENTO BENEFICIARIO'!Q62,+'101 TREINAMENTO BENEFICIARIO'!V62)=0,'101 TREINAMENTO BENEFICIARIO'!AH$6,IF(+'101 TREINAMENTO BENEFICIARIO'!V62=0,'101 TREINAMENTO BENEFICIARIO'!Q62,+'101 TREINAMENTO BENEFICIARIO'!V62)))</f>
        <v>0</v>
      </c>
      <c r="E41" s="279">
        <f>+'101 TREINAMENTO BENEFICIARIO'!O62</f>
        <v>0</v>
      </c>
      <c r="F41" s="51">
        <f>+'101 TREINAMENTO BENEFICIARIO'!P62</f>
        <v>0</v>
      </c>
      <c r="G41" s="51">
        <f>+'101 TREINAMENTO BENEFICIARIO'!AO62</f>
        <v>0</v>
      </c>
      <c r="H41" s="51" t="str">
        <f>+sessoes!A$2</f>
        <v>BENTRAIN-99</v>
      </c>
      <c r="I41" s="51">
        <f>+sessoes!B$2</f>
        <v>999</v>
      </c>
      <c r="J41" s="66">
        <f>+'101 TREINAMENTO BENEFICIARIO'!AP$10</f>
        <v>0</v>
      </c>
      <c r="K41" s="51">
        <f>+'101 TREINAMENTO BENEFICIARIO'!AD62</f>
        <v>0</v>
      </c>
      <c r="L41" s="51">
        <f>+'101 TREINAMENTO BENEFICIARIO'!AG62</f>
        <v>0</v>
      </c>
      <c r="M41" s="51">
        <f>+'101 TREINAMENTO BENEFICIARIO'!AA62</f>
        <v>0</v>
      </c>
      <c r="N41" s="51">
        <f>+'101 TREINAMENTO BENEFICIARIO'!AI$23</f>
        <v>0</v>
      </c>
      <c r="O41" s="51">
        <f>+'101 TREINAMENTO BENEFICIARIO'!AU62</f>
        <v>0</v>
      </c>
      <c r="P41" s="51">
        <f>+'101 TREINAMENTO BENEFICIARIO'!AW62</f>
        <v>0</v>
      </c>
      <c r="Q41" s="51">
        <f>+'101 TREINAMENTO BENEFICIARIO'!AY62</f>
        <v>0</v>
      </c>
      <c r="R41" s="51">
        <f>+'101 TREINAMENTO BENEFICIARIO'!BA62</f>
        <v>0</v>
      </c>
      <c r="S41" s="51">
        <f>+'101 TREINAMENTO BENEFICIARIO'!BC62</f>
        <v>0</v>
      </c>
      <c r="T41" s="51" t="str">
        <f t="shared" si="0"/>
        <v>Local Não Indicado</v>
      </c>
      <c r="U41" s="51" t="str">
        <f t="shared" si="1"/>
        <v>Sem dados de idade</v>
      </c>
      <c r="V41" s="51" t="str">
        <f t="shared" si="2"/>
        <v/>
      </c>
    </row>
    <row r="42" spans="1:22" hidden="1" x14ac:dyDescent="0.35">
      <c r="A42" s="51">
        <f>+'101 TREINAMENTO BENEFICIARIO'!C63</f>
        <v>0</v>
      </c>
      <c r="B42" s="51">
        <f>+'101 TREINAMENTO BENEFICIARIO'!G63</f>
        <v>0</v>
      </c>
      <c r="C42" s="51">
        <f>IFERROR(IFERROR(IFERROR(+VLOOKUP('101 TREINAMENTO BENEFICIARIO'!Q63,localidades,2,FALSE),VLOOKUP('101 TREINAMENTO BENEFICIARIO'!AH$6,localidades,2,FALSE)),VLOOKUP('101 TREINAMENTO BENEFICIARIO'!AH$5,district_codes,2,FALSE)),999)</f>
        <v>999</v>
      </c>
      <c r="D42" s="51">
        <f>IF(IF(IF(+'101 TREINAMENTO BENEFICIARIO'!V63=0,'101 TREINAMENTO BENEFICIARIO'!Q63,+'101 TREINAMENTO BENEFICIARIO'!V63)=0,'101 TREINAMENTO BENEFICIARIO'!AH$6,IF(+'101 TREINAMENTO BENEFICIARIO'!V63=0,'101 TREINAMENTO BENEFICIARIO'!Q63,+'101 TREINAMENTO BENEFICIARIO'!V63))=0,'101 TREINAMENTO BENEFICIARIO'!AH$5,IF(IF(+'101 TREINAMENTO BENEFICIARIO'!V63=0,'101 TREINAMENTO BENEFICIARIO'!Q63,+'101 TREINAMENTO BENEFICIARIO'!V63)=0,'101 TREINAMENTO BENEFICIARIO'!AH$6,IF(+'101 TREINAMENTO BENEFICIARIO'!V63=0,'101 TREINAMENTO BENEFICIARIO'!Q63,+'101 TREINAMENTO BENEFICIARIO'!V63)))</f>
        <v>0</v>
      </c>
      <c r="E42" s="279">
        <f>+'101 TREINAMENTO BENEFICIARIO'!O63</f>
        <v>0</v>
      </c>
      <c r="F42" s="51">
        <f>+'101 TREINAMENTO BENEFICIARIO'!P63</f>
        <v>0</v>
      </c>
      <c r="G42" s="51">
        <f>+'101 TREINAMENTO BENEFICIARIO'!AO63</f>
        <v>0</v>
      </c>
      <c r="H42" s="51" t="str">
        <f>+sessoes!A$2</f>
        <v>BENTRAIN-99</v>
      </c>
      <c r="I42" s="51">
        <f>+sessoes!B$2</f>
        <v>999</v>
      </c>
      <c r="J42" s="66">
        <f>+'101 TREINAMENTO BENEFICIARIO'!AP$10</f>
        <v>0</v>
      </c>
      <c r="K42" s="51">
        <f>+'101 TREINAMENTO BENEFICIARIO'!AD63</f>
        <v>0</v>
      </c>
      <c r="L42" s="51">
        <f>+'101 TREINAMENTO BENEFICIARIO'!AG63</f>
        <v>0</v>
      </c>
      <c r="M42" s="51">
        <f>+'101 TREINAMENTO BENEFICIARIO'!AA63</f>
        <v>0</v>
      </c>
      <c r="N42" s="51">
        <f>+'101 TREINAMENTO BENEFICIARIO'!AI$23</f>
        <v>0</v>
      </c>
      <c r="O42" s="51">
        <f>+'101 TREINAMENTO BENEFICIARIO'!AU63</f>
        <v>0</v>
      </c>
      <c r="P42" s="51">
        <f>+'101 TREINAMENTO BENEFICIARIO'!AW63</f>
        <v>0</v>
      </c>
      <c r="Q42" s="51">
        <f>+'101 TREINAMENTO BENEFICIARIO'!AY63</f>
        <v>0</v>
      </c>
      <c r="R42" s="51">
        <f>+'101 TREINAMENTO BENEFICIARIO'!BA63</f>
        <v>0</v>
      </c>
      <c r="S42" s="51">
        <f>+'101 TREINAMENTO BENEFICIARIO'!BC63</f>
        <v>0</v>
      </c>
      <c r="T42" s="51" t="str">
        <f t="shared" si="0"/>
        <v>Local Não Indicado</v>
      </c>
      <c r="U42" s="51" t="str">
        <f t="shared" si="1"/>
        <v>Sem dados de idade</v>
      </c>
      <c r="V42" s="51" t="str">
        <f t="shared" si="2"/>
        <v/>
      </c>
    </row>
    <row r="43" spans="1:22" hidden="1" x14ac:dyDescent="0.35">
      <c r="A43" s="51">
        <f>+'101 TREINAMENTO BENEFICIARIO'!C64</f>
        <v>0</v>
      </c>
      <c r="B43" s="51">
        <f>+'101 TREINAMENTO BENEFICIARIO'!G64</f>
        <v>0</v>
      </c>
      <c r="C43" s="51">
        <f>IFERROR(IFERROR(IFERROR(+VLOOKUP('101 TREINAMENTO BENEFICIARIO'!Q64,localidades,2,FALSE),VLOOKUP('101 TREINAMENTO BENEFICIARIO'!AH$6,localidades,2,FALSE)),VLOOKUP('101 TREINAMENTO BENEFICIARIO'!AH$5,district_codes,2,FALSE)),999)</f>
        <v>999</v>
      </c>
      <c r="D43" s="51">
        <f>IF(IF(IF(+'101 TREINAMENTO BENEFICIARIO'!V64=0,'101 TREINAMENTO BENEFICIARIO'!Q64,+'101 TREINAMENTO BENEFICIARIO'!V64)=0,'101 TREINAMENTO BENEFICIARIO'!AH$6,IF(+'101 TREINAMENTO BENEFICIARIO'!V64=0,'101 TREINAMENTO BENEFICIARIO'!Q64,+'101 TREINAMENTO BENEFICIARIO'!V64))=0,'101 TREINAMENTO BENEFICIARIO'!AH$5,IF(IF(+'101 TREINAMENTO BENEFICIARIO'!V64=0,'101 TREINAMENTO BENEFICIARIO'!Q64,+'101 TREINAMENTO BENEFICIARIO'!V64)=0,'101 TREINAMENTO BENEFICIARIO'!AH$6,IF(+'101 TREINAMENTO BENEFICIARIO'!V64=0,'101 TREINAMENTO BENEFICIARIO'!Q64,+'101 TREINAMENTO BENEFICIARIO'!V64)))</f>
        <v>0</v>
      </c>
      <c r="E43" s="279">
        <f>+'101 TREINAMENTO BENEFICIARIO'!O64</f>
        <v>0</v>
      </c>
      <c r="F43" s="51">
        <f>+'101 TREINAMENTO BENEFICIARIO'!P64</f>
        <v>0</v>
      </c>
      <c r="G43" s="51">
        <f>+'101 TREINAMENTO BENEFICIARIO'!AO64</f>
        <v>0</v>
      </c>
      <c r="H43" s="51" t="str">
        <f>+sessoes!A$2</f>
        <v>BENTRAIN-99</v>
      </c>
      <c r="I43" s="51">
        <f>+sessoes!B$2</f>
        <v>999</v>
      </c>
      <c r="J43" s="66">
        <f>+'101 TREINAMENTO BENEFICIARIO'!AP$10</f>
        <v>0</v>
      </c>
      <c r="K43" s="51">
        <f>+'101 TREINAMENTO BENEFICIARIO'!AD64</f>
        <v>0</v>
      </c>
      <c r="L43" s="51">
        <f>+'101 TREINAMENTO BENEFICIARIO'!AG64</f>
        <v>0</v>
      </c>
      <c r="M43" s="51">
        <f>+'101 TREINAMENTO BENEFICIARIO'!AA64</f>
        <v>0</v>
      </c>
      <c r="N43" s="51">
        <f>+'101 TREINAMENTO BENEFICIARIO'!AI$23</f>
        <v>0</v>
      </c>
      <c r="O43" s="51">
        <f>+'101 TREINAMENTO BENEFICIARIO'!AU64</f>
        <v>0</v>
      </c>
      <c r="P43" s="51">
        <f>+'101 TREINAMENTO BENEFICIARIO'!AW64</f>
        <v>0</v>
      </c>
      <c r="Q43" s="51">
        <f>+'101 TREINAMENTO BENEFICIARIO'!AY64</f>
        <v>0</v>
      </c>
      <c r="R43" s="51">
        <f>+'101 TREINAMENTO BENEFICIARIO'!BA64</f>
        <v>0</v>
      </c>
      <c r="S43" s="51">
        <f>+'101 TREINAMENTO BENEFICIARIO'!BC64</f>
        <v>0</v>
      </c>
      <c r="T43" s="51" t="str">
        <f t="shared" si="0"/>
        <v>Local Não Indicado</v>
      </c>
      <c r="U43" s="51" t="str">
        <f t="shared" si="1"/>
        <v>Sem dados de idade</v>
      </c>
      <c r="V43" s="51" t="str">
        <f t="shared" si="2"/>
        <v/>
      </c>
    </row>
    <row r="44" spans="1:22" hidden="1" x14ac:dyDescent="0.35">
      <c r="A44" s="51">
        <f>+'101 TREINAMENTO BENEFICIARIO'!C65</f>
        <v>0</v>
      </c>
      <c r="B44" s="51">
        <f>+'101 TREINAMENTO BENEFICIARIO'!G65</f>
        <v>0</v>
      </c>
      <c r="C44" s="51">
        <f>IFERROR(IFERROR(IFERROR(+VLOOKUP('101 TREINAMENTO BENEFICIARIO'!Q65,localidades,2,FALSE),VLOOKUP('101 TREINAMENTO BENEFICIARIO'!AH$6,localidades,2,FALSE)),VLOOKUP('101 TREINAMENTO BENEFICIARIO'!AH$5,district_codes,2,FALSE)),999)</f>
        <v>999</v>
      </c>
      <c r="D44" s="51">
        <f>IF(IF(IF(+'101 TREINAMENTO BENEFICIARIO'!V65=0,'101 TREINAMENTO BENEFICIARIO'!Q65,+'101 TREINAMENTO BENEFICIARIO'!V65)=0,'101 TREINAMENTO BENEFICIARIO'!AH$6,IF(+'101 TREINAMENTO BENEFICIARIO'!V65=0,'101 TREINAMENTO BENEFICIARIO'!Q65,+'101 TREINAMENTO BENEFICIARIO'!V65))=0,'101 TREINAMENTO BENEFICIARIO'!AH$5,IF(IF(+'101 TREINAMENTO BENEFICIARIO'!V65=0,'101 TREINAMENTO BENEFICIARIO'!Q65,+'101 TREINAMENTO BENEFICIARIO'!V65)=0,'101 TREINAMENTO BENEFICIARIO'!AH$6,IF(+'101 TREINAMENTO BENEFICIARIO'!V65=0,'101 TREINAMENTO BENEFICIARIO'!Q65,+'101 TREINAMENTO BENEFICIARIO'!V65)))</f>
        <v>0</v>
      </c>
      <c r="E44" s="279">
        <f>+'101 TREINAMENTO BENEFICIARIO'!O65</f>
        <v>0</v>
      </c>
      <c r="F44" s="51">
        <f>+'101 TREINAMENTO BENEFICIARIO'!P65</f>
        <v>0</v>
      </c>
      <c r="G44" s="51">
        <f>+'101 TREINAMENTO BENEFICIARIO'!AO65</f>
        <v>0</v>
      </c>
      <c r="H44" s="51" t="str">
        <f>+sessoes!A$2</f>
        <v>BENTRAIN-99</v>
      </c>
      <c r="I44" s="51">
        <f>+sessoes!B$2</f>
        <v>999</v>
      </c>
      <c r="J44" s="66">
        <f>+'101 TREINAMENTO BENEFICIARIO'!AP$10</f>
        <v>0</v>
      </c>
      <c r="K44" s="51">
        <f>+'101 TREINAMENTO BENEFICIARIO'!AD65</f>
        <v>0</v>
      </c>
      <c r="L44" s="51">
        <f>+'101 TREINAMENTO BENEFICIARIO'!AG65</f>
        <v>0</v>
      </c>
      <c r="M44" s="51">
        <f>+'101 TREINAMENTO BENEFICIARIO'!AA65</f>
        <v>0</v>
      </c>
      <c r="N44" s="51">
        <f>+'101 TREINAMENTO BENEFICIARIO'!AI$23</f>
        <v>0</v>
      </c>
      <c r="O44" s="51">
        <f>+'101 TREINAMENTO BENEFICIARIO'!AU65</f>
        <v>0</v>
      </c>
      <c r="P44" s="51">
        <f>+'101 TREINAMENTO BENEFICIARIO'!AW65</f>
        <v>0</v>
      </c>
      <c r="Q44" s="51">
        <f>+'101 TREINAMENTO BENEFICIARIO'!AY65</f>
        <v>0</v>
      </c>
      <c r="R44" s="51">
        <f>+'101 TREINAMENTO BENEFICIARIO'!BA65</f>
        <v>0</v>
      </c>
      <c r="S44" s="51">
        <f>+'101 TREINAMENTO BENEFICIARIO'!BC65</f>
        <v>0</v>
      </c>
      <c r="T44" s="51" t="str">
        <f t="shared" si="0"/>
        <v>Local Não Indicado</v>
      </c>
      <c r="U44" s="51" t="str">
        <f t="shared" si="1"/>
        <v>Sem dados de idade</v>
      </c>
      <c r="V44" s="51" t="str">
        <f t="shared" si="2"/>
        <v/>
      </c>
    </row>
    <row r="45" spans="1:22" hidden="1" x14ac:dyDescent="0.35">
      <c r="A45" s="51">
        <f>+'101 TREINAMENTO BENEFICIARIO'!C66</f>
        <v>0</v>
      </c>
      <c r="B45" s="51">
        <f>+'101 TREINAMENTO BENEFICIARIO'!G66</f>
        <v>0</v>
      </c>
      <c r="C45" s="51">
        <f>IFERROR(IFERROR(IFERROR(+VLOOKUP('101 TREINAMENTO BENEFICIARIO'!Q66,localidades,2,FALSE),VLOOKUP('101 TREINAMENTO BENEFICIARIO'!AH$6,localidades,2,FALSE)),VLOOKUP('101 TREINAMENTO BENEFICIARIO'!AH$5,district_codes,2,FALSE)),999)</f>
        <v>999</v>
      </c>
      <c r="D45" s="51">
        <f>IF(IF(IF(+'101 TREINAMENTO BENEFICIARIO'!V66=0,'101 TREINAMENTO BENEFICIARIO'!Q66,+'101 TREINAMENTO BENEFICIARIO'!V66)=0,'101 TREINAMENTO BENEFICIARIO'!AH$6,IF(+'101 TREINAMENTO BENEFICIARIO'!V66=0,'101 TREINAMENTO BENEFICIARIO'!Q66,+'101 TREINAMENTO BENEFICIARIO'!V66))=0,'101 TREINAMENTO BENEFICIARIO'!AH$5,IF(IF(+'101 TREINAMENTO BENEFICIARIO'!V66=0,'101 TREINAMENTO BENEFICIARIO'!Q66,+'101 TREINAMENTO BENEFICIARIO'!V66)=0,'101 TREINAMENTO BENEFICIARIO'!AH$6,IF(+'101 TREINAMENTO BENEFICIARIO'!V66=0,'101 TREINAMENTO BENEFICIARIO'!Q66,+'101 TREINAMENTO BENEFICIARIO'!V66)))</f>
        <v>0</v>
      </c>
      <c r="E45" s="279">
        <f>+'101 TREINAMENTO BENEFICIARIO'!O66</f>
        <v>0</v>
      </c>
      <c r="F45" s="51">
        <f>+'101 TREINAMENTO BENEFICIARIO'!P66</f>
        <v>0</v>
      </c>
      <c r="G45" s="51">
        <f>+'101 TREINAMENTO BENEFICIARIO'!AO66</f>
        <v>0</v>
      </c>
      <c r="H45" s="51" t="str">
        <f>+sessoes!A$2</f>
        <v>BENTRAIN-99</v>
      </c>
      <c r="I45" s="51">
        <f>+sessoes!B$2</f>
        <v>999</v>
      </c>
      <c r="J45" s="66">
        <f>+'101 TREINAMENTO BENEFICIARIO'!AP$10</f>
        <v>0</v>
      </c>
      <c r="K45" s="51">
        <f>+'101 TREINAMENTO BENEFICIARIO'!AD66</f>
        <v>0</v>
      </c>
      <c r="L45" s="51">
        <f>+'101 TREINAMENTO BENEFICIARIO'!AG66</f>
        <v>0</v>
      </c>
      <c r="M45" s="51">
        <f>+'101 TREINAMENTO BENEFICIARIO'!AA66</f>
        <v>0</v>
      </c>
      <c r="N45" s="51">
        <f>+'101 TREINAMENTO BENEFICIARIO'!AI$23</f>
        <v>0</v>
      </c>
      <c r="O45" s="51">
        <f>+'101 TREINAMENTO BENEFICIARIO'!AU66</f>
        <v>0</v>
      </c>
      <c r="P45" s="51">
        <f>+'101 TREINAMENTO BENEFICIARIO'!AW66</f>
        <v>0</v>
      </c>
      <c r="Q45" s="51">
        <f>+'101 TREINAMENTO BENEFICIARIO'!AY66</f>
        <v>0</v>
      </c>
      <c r="R45" s="51">
        <f>+'101 TREINAMENTO BENEFICIARIO'!BA66</f>
        <v>0</v>
      </c>
      <c r="S45" s="51">
        <f>+'101 TREINAMENTO BENEFICIARIO'!BC66</f>
        <v>0</v>
      </c>
      <c r="T45" s="51" t="str">
        <f t="shared" si="0"/>
        <v>Local Não Indicado</v>
      </c>
      <c r="U45" s="51" t="str">
        <f t="shared" si="1"/>
        <v>Sem dados de idade</v>
      </c>
      <c r="V45" s="51" t="str">
        <f t="shared" si="2"/>
        <v/>
      </c>
    </row>
    <row r="46" spans="1:22" hidden="1" x14ac:dyDescent="0.35">
      <c r="A46" s="51">
        <f>+'101 TREINAMENTO BENEFICIARIO'!C67</f>
        <v>0</v>
      </c>
      <c r="B46" s="51">
        <f>+'101 TREINAMENTO BENEFICIARIO'!G67</f>
        <v>0</v>
      </c>
      <c r="C46" s="51">
        <f>IFERROR(IFERROR(IFERROR(+VLOOKUP('101 TREINAMENTO BENEFICIARIO'!Q67,localidades,2,FALSE),VLOOKUP('101 TREINAMENTO BENEFICIARIO'!AH$6,localidades,2,FALSE)),VLOOKUP('101 TREINAMENTO BENEFICIARIO'!AH$5,district_codes,2,FALSE)),999)</f>
        <v>999</v>
      </c>
      <c r="D46" s="51">
        <f>IF(IF(IF(+'101 TREINAMENTO BENEFICIARIO'!V67=0,'101 TREINAMENTO BENEFICIARIO'!Q67,+'101 TREINAMENTO BENEFICIARIO'!V67)=0,'101 TREINAMENTO BENEFICIARIO'!AH$6,IF(+'101 TREINAMENTO BENEFICIARIO'!V67=0,'101 TREINAMENTO BENEFICIARIO'!Q67,+'101 TREINAMENTO BENEFICIARIO'!V67))=0,'101 TREINAMENTO BENEFICIARIO'!AH$5,IF(IF(+'101 TREINAMENTO BENEFICIARIO'!V67=0,'101 TREINAMENTO BENEFICIARIO'!Q67,+'101 TREINAMENTO BENEFICIARIO'!V67)=0,'101 TREINAMENTO BENEFICIARIO'!AH$6,IF(+'101 TREINAMENTO BENEFICIARIO'!V67=0,'101 TREINAMENTO BENEFICIARIO'!Q67,+'101 TREINAMENTO BENEFICIARIO'!V67)))</f>
        <v>0</v>
      </c>
      <c r="E46" s="279">
        <f>+'101 TREINAMENTO BENEFICIARIO'!O67</f>
        <v>0</v>
      </c>
      <c r="F46" s="51">
        <f>+'101 TREINAMENTO BENEFICIARIO'!P67</f>
        <v>0</v>
      </c>
      <c r="G46" s="51">
        <f>+'101 TREINAMENTO BENEFICIARIO'!AO67</f>
        <v>0</v>
      </c>
      <c r="H46" s="51" t="str">
        <f>+sessoes!A$2</f>
        <v>BENTRAIN-99</v>
      </c>
      <c r="I46" s="51">
        <f>+sessoes!B$2</f>
        <v>999</v>
      </c>
      <c r="J46" s="66">
        <f>+'101 TREINAMENTO BENEFICIARIO'!AP$10</f>
        <v>0</v>
      </c>
      <c r="K46" s="51">
        <f>+'101 TREINAMENTO BENEFICIARIO'!AD67</f>
        <v>0</v>
      </c>
      <c r="L46" s="51">
        <f>+'101 TREINAMENTO BENEFICIARIO'!AG67</f>
        <v>0</v>
      </c>
      <c r="M46" s="51">
        <f>+'101 TREINAMENTO BENEFICIARIO'!AA67</f>
        <v>0</v>
      </c>
      <c r="N46" s="51">
        <f>+'101 TREINAMENTO BENEFICIARIO'!AI$23</f>
        <v>0</v>
      </c>
      <c r="O46" s="51">
        <f>+'101 TREINAMENTO BENEFICIARIO'!AU67</f>
        <v>0</v>
      </c>
      <c r="P46" s="51">
        <f>+'101 TREINAMENTO BENEFICIARIO'!AW67</f>
        <v>0</v>
      </c>
      <c r="Q46" s="51">
        <f>+'101 TREINAMENTO BENEFICIARIO'!AY67</f>
        <v>0</v>
      </c>
      <c r="R46" s="51">
        <f>+'101 TREINAMENTO BENEFICIARIO'!BA67</f>
        <v>0</v>
      </c>
      <c r="S46" s="51">
        <f>+'101 TREINAMENTO BENEFICIARIO'!BC67</f>
        <v>0</v>
      </c>
      <c r="T46" s="51" t="str">
        <f t="shared" si="0"/>
        <v>Local Não Indicado</v>
      </c>
      <c r="U46" s="51" t="str">
        <f t="shared" si="1"/>
        <v>Sem dados de idade</v>
      </c>
      <c r="V46" s="51" t="str">
        <f t="shared" si="2"/>
        <v/>
      </c>
    </row>
    <row r="47" spans="1:22" hidden="1" x14ac:dyDescent="0.35">
      <c r="A47" s="51">
        <f>+'101 TREINAMENTO BENEFICIARIO'!C68</f>
        <v>0</v>
      </c>
      <c r="B47" s="51">
        <f>+'101 TREINAMENTO BENEFICIARIO'!G68</f>
        <v>0</v>
      </c>
      <c r="C47" s="51">
        <f>IFERROR(IFERROR(IFERROR(+VLOOKUP('101 TREINAMENTO BENEFICIARIO'!Q68,localidades,2,FALSE),VLOOKUP('101 TREINAMENTO BENEFICIARIO'!AH$6,localidades,2,FALSE)),VLOOKUP('101 TREINAMENTO BENEFICIARIO'!AH$5,district_codes,2,FALSE)),999)</f>
        <v>999</v>
      </c>
      <c r="D47" s="51">
        <f>IF(IF(IF(+'101 TREINAMENTO BENEFICIARIO'!V68=0,'101 TREINAMENTO BENEFICIARIO'!Q68,+'101 TREINAMENTO BENEFICIARIO'!V68)=0,'101 TREINAMENTO BENEFICIARIO'!AH$6,IF(+'101 TREINAMENTO BENEFICIARIO'!V68=0,'101 TREINAMENTO BENEFICIARIO'!Q68,+'101 TREINAMENTO BENEFICIARIO'!V68))=0,'101 TREINAMENTO BENEFICIARIO'!AH$5,IF(IF(+'101 TREINAMENTO BENEFICIARIO'!V68=0,'101 TREINAMENTO BENEFICIARIO'!Q68,+'101 TREINAMENTO BENEFICIARIO'!V68)=0,'101 TREINAMENTO BENEFICIARIO'!AH$6,IF(+'101 TREINAMENTO BENEFICIARIO'!V68=0,'101 TREINAMENTO BENEFICIARIO'!Q68,+'101 TREINAMENTO BENEFICIARIO'!V68)))</f>
        <v>0</v>
      </c>
      <c r="E47" s="279">
        <f>+'101 TREINAMENTO BENEFICIARIO'!O68</f>
        <v>0</v>
      </c>
      <c r="F47" s="51">
        <f>+'101 TREINAMENTO BENEFICIARIO'!P68</f>
        <v>0</v>
      </c>
      <c r="G47" s="51">
        <f>+'101 TREINAMENTO BENEFICIARIO'!AO68</f>
        <v>0</v>
      </c>
      <c r="H47" s="51" t="str">
        <f>+sessoes!A$2</f>
        <v>BENTRAIN-99</v>
      </c>
      <c r="I47" s="51">
        <f>+sessoes!B$2</f>
        <v>999</v>
      </c>
      <c r="J47" s="66">
        <f>+'101 TREINAMENTO BENEFICIARIO'!AP$10</f>
        <v>0</v>
      </c>
      <c r="K47" s="51">
        <f>+'101 TREINAMENTO BENEFICIARIO'!AD68</f>
        <v>0</v>
      </c>
      <c r="L47" s="51">
        <f>+'101 TREINAMENTO BENEFICIARIO'!AG68</f>
        <v>0</v>
      </c>
      <c r="M47" s="51">
        <f>+'101 TREINAMENTO BENEFICIARIO'!AA68</f>
        <v>0</v>
      </c>
      <c r="N47" s="51">
        <f>+'101 TREINAMENTO BENEFICIARIO'!AI$23</f>
        <v>0</v>
      </c>
      <c r="O47" s="51">
        <f>+'101 TREINAMENTO BENEFICIARIO'!AU68</f>
        <v>0</v>
      </c>
      <c r="P47" s="51">
        <f>+'101 TREINAMENTO BENEFICIARIO'!AW68</f>
        <v>0</v>
      </c>
      <c r="Q47" s="51">
        <f>+'101 TREINAMENTO BENEFICIARIO'!AY68</f>
        <v>0</v>
      </c>
      <c r="R47" s="51">
        <f>+'101 TREINAMENTO BENEFICIARIO'!BA68</f>
        <v>0</v>
      </c>
      <c r="S47" s="51">
        <f>+'101 TREINAMENTO BENEFICIARIO'!BC68</f>
        <v>0</v>
      </c>
      <c r="T47" s="51" t="str">
        <f t="shared" si="0"/>
        <v>Local Não Indicado</v>
      </c>
      <c r="U47" s="51" t="str">
        <f t="shared" si="1"/>
        <v>Sem dados de idade</v>
      </c>
      <c r="V47" s="51" t="str">
        <f t="shared" si="2"/>
        <v/>
      </c>
    </row>
    <row r="48" spans="1:22" hidden="1" x14ac:dyDescent="0.35">
      <c r="A48" s="51">
        <f>+'101 TREINAMENTO BENEFICIARIO'!C69</f>
        <v>0</v>
      </c>
      <c r="B48" s="51">
        <f>+'101 TREINAMENTO BENEFICIARIO'!G69</f>
        <v>0</v>
      </c>
      <c r="C48" s="51">
        <f>IFERROR(IFERROR(IFERROR(+VLOOKUP('101 TREINAMENTO BENEFICIARIO'!Q69,localidades,2,FALSE),VLOOKUP('101 TREINAMENTO BENEFICIARIO'!AH$6,localidades,2,FALSE)),VLOOKUP('101 TREINAMENTO BENEFICIARIO'!AH$5,district_codes,2,FALSE)),999)</f>
        <v>999</v>
      </c>
      <c r="D48" s="51">
        <f>IF(IF(IF(+'101 TREINAMENTO BENEFICIARIO'!V69=0,'101 TREINAMENTO BENEFICIARIO'!Q69,+'101 TREINAMENTO BENEFICIARIO'!V69)=0,'101 TREINAMENTO BENEFICIARIO'!AH$6,IF(+'101 TREINAMENTO BENEFICIARIO'!V69=0,'101 TREINAMENTO BENEFICIARIO'!Q69,+'101 TREINAMENTO BENEFICIARIO'!V69))=0,'101 TREINAMENTO BENEFICIARIO'!AH$5,IF(IF(+'101 TREINAMENTO BENEFICIARIO'!V69=0,'101 TREINAMENTO BENEFICIARIO'!Q69,+'101 TREINAMENTO BENEFICIARIO'!V69)=0,'101 TREINAMENTO BENEFICIARIO'!AH$6,IF(+'101 TREINAMENTO BENEFICIARIO'!V69=0,'101 TREINAMENTO BENEFICIARIO'!Q69,+'101 TREINAMENTO BENEFICIARIO'!V69)))</f>
        <v>0</v>
      </c>
      <c r="E48" s="279">
        <f>+'101 TREINAMENTO BENEFICIARIO'!O69</f>
        <v>0</v>
      </c>
      <c r="F48" s="51">
        <f>+'101 TREINAMENTO BENEFICIARIO'!P69</f>
        <v>0</v>
      </c>
      <c r="G48" s="51">
        <f>+'101 TREINAMENTO BENEFICIARIO'!AO69</f>
        <v>0</v>
      </c>
      <c r="H48" s="51" t="str">
        <f>+sessoes!A$2</f>
        <v>BENTRAIN-99</v>
      </c>
      <c r="I48" s="51">
        <f>+sessoes!B$2</f>
        <v>999</v>
      </c>
      <c r="J48" s="66">
        <f>+'101 TREINAMENTO BENEFICIARIO'!AP$10</f>
        <v>0</v>
      </c>
      <c r="K48" s="51">
        <f>+'101 TREINAMENTO BENEFICIARIO'!AD69</f>
        <v>0</v>
      </c>
      <c r="L48" s="51">
        <f>+'101 TREINAMENTO BENEFICIARIO'!AG69</f>
        <v>0</v>
      </c>
      <c r="M48" s="51">
        <f>+'101 TREINAMENTO BENEFICIARIO'!AA69</f>
        <v>0</v>
      </c>
      <c r="N48" s="51">
        <f>+'101 TREINAMENTO BENEFICIARIO'!AI$23</f>
        <v>0</v>
      </c>
      <c r="O48" s="51">
        <f>+'101 TREINAMENTO BENEFICIARIO'!AU69</f>
        <v>0</v>
      </c>
      <c r="P48" s="51">
        <f>+'101 TREINAMENTO BENEFICIARIO'!AW69</f>
        <v>0</v>
      </c>
      <c r="Q48" s="51">
        <f>+'101 TREINAMENTO BENEFICIARIO'!AY69</f>
        <v>0</v>
      </c>
      <c r="R48" s="51">
        <f>+'101 TREINAMENTO BENEFICIARIO'!BA69</f>
        <v>0</v>
      </c>
      <c r="S48" s="51">
        <f>+'101 TREINAMENTO BENEFICIARIO'!BC69</f>
        <v>0</v>
      </c>
      <c r="T48" s="51" t="str">
        <f t="shared" si="0"/>
        <v>Local Não Indicado</v>
      </c>
      <c r="U48" s="51" t="str">
        <f t="shared" si="1"/>
        <v>Sem dados de idade</v>
      </c>
      <c r="V48" s="51" t="str">
        <f t="shared" si="2"/>
        <v/>
      </c>
    </row>
    <row r="49" spans="1:22" hidden="1" x14ac:dyDescent="0.35">
      <c r="A49" s="51">
        <f>+'101 TREINAMENTO BENEFICIARIO'!C70</f>
        <v>0</v>
      </c>
      <c r="B49" s="51">
        <f>+'101 TREINAMENTO BENEFICIARIO'!G70</f>
        <v>0</v>
      </c>
      <c r="C49" s="51">
        <f>IFERROR(IFERROR(IFERROR(+VLOOKUP('101 TREINAMENTO BENEFICIARIO'!Q70,localidades,2,FALSE),VLOOKUP('101 TREINAMENTO BENEFICIARIO'!AH$6,localidades,2,FALSE)),VLOOKUP('101 TREINAMENTO BENEFICIARIO'!AH$5,district_codes,2,FALSE)),999)</f>
        <v>999</v>
      </c>
      <c r="D49" s="51">
        <f>IF(IF(IF(+'101 TREINAMENTO BENEFICIARIO'!V70=0,'101 TREINAMENTO BENEFICIARIO'!Q70,+'101 TREINAMENTO BENEFICIARIO'!V70)=0,'101 TREINAMENTO BENEFICIARIO'!AH$6,IF(+'101 TREINAMENTO BENEFICIARIO'!V70=0,'101 TREINAMENTO BENEFICIARIO'!Q70,+'101 TREINAMENTO BENEFICIARIO'!V70))=0,'101 TREINAMENTO BENEFICIARIO'!AH$5,IF(IF(+'101 TREINAMENTO BENEFICIARIO'!V70=0,'101 TREINAMENTO BENEFICIARIO'!Q70,+'101 TREINAMENTO BENEFICIARIO'!V70)=0,'101 TREINAMENTO BENEFICIARIO'!AH$6,IF(+'101 TREINAMENTO BENEFICIARIO'!V70=0,'101 TREINAMENTO BENEFICIARIO'!Q70,+'101 TREINAMENTO BENEFICIARIO'!V70)))</f>
        <v>0</v>
      </c>
      <c r="E49" s="279">
        <f>+'101 TREINAMENTO BENEFICIARIO'!O70</f>
        <v>0</v>
      </c>
      <c r="F49" s="51">
        <f>+'101 TREINAMENTO BENEFICIARIO'!P70</f>
        <v>0</v>
      </c>
      <c r="G49" s="51">
        <f>+'101 TREINAMENTO BENEFICIARIO'!AO70</f>
        <v>0</v>
      </c>
      <c r="H49" s="51" t="str">
        <f>+sessoes!A$2</f>
        <v>BENTRAIN-99</v>
      </c>
      <c r="I49" s="51">
        <f>+sessoes!B$2</f>
        <v>999</v>
      </c>
      <c r="J49" s="66">
        <f>+'101 TREINAMENTO BENEFICIARIO'!AP$10</f>
        <v>0</v>
      </c>
      <c r="K49" s="51">
        <f>+'101 TREINAMENTO BENEFICIARIO'!AD70</f>
        <v>0</v>
      </c>
      <c r="L49" s="51">
        <f>+'101 TREINAMENTO BENEFICIARIO'!AG70</f>
        <v>0</v>
      </c>
      <c r="M49" s="51">
        <f>+'101 TREINAMENTO BENEFICIARIO'!AA70</f>
        <v>0</v>
      </c>
      <c r="N49" s="51">
        <f>+'101 TREINAMENTO BENEFICIARIO'!AI$23</f>
        <v>0</v>
      </c>
      <c r="O49" s="51">
        <f>+'101 TREINAMENTO BENEFICIARIO'!AU70</f>
        <v>0</v>
      </c>
      <c r="P49" s="51">
        <f>+'101 TREINAMENTO BENEFICIARIO'!AW70</f>
        <v>0</v>
      </c>
      <c r="Q49" s="51">
        <f>+'101 TREINAMENTO BENEFICIARIO'!AY70</f>
        <v>0</v>
      </c>
      <c r="R49" s="51">
        <f>+'101 TREINAMENTO BENEFICIARIO'!BA70</f>
        <v>0</v>
      </c>
      <c r="S49" s="51">
        <f>+'101 TREINAMENTO BENEFICIARIO'!BC70</f>
        <v>0</v>
      </c>
      <c r="T49" s="51" t="str">
        <f t="shared" si="0"/>
        <v>Local Não Indicado</v>
      </c>
      <c r="U49" s="51" t="str">
        <f t="shared" si="1"/>
        <v>Sem dados de idade</v>
      </c>
      <c r="V49" s="51" t="str">
        <f t="shared" si="2"/>
        <v/>
      </c>
    </row>
    <row r="50" spans="1:22" hidden="1" x14ac:dyDescent="0.35">
      <c r="A50" s="51">
        <f>+'101 TREINAMENTO BENEFICIARIO'!C71</f>
        <v>0</v>
      </c>
      <c r="B50" s="51">
        <f>+'101 TREINAMENTO BENEFICIARIO'!G71</f>
        <v>0</v>
      </c>
      <c r="C50" s="51">
        <f>IFERROR(IFERROR(IFERROR(+VLOOKUP('101 TREINAMENTO BENEFICIARIO'!Q71,localidades,2,FALSE),VLOOKUP('101 TREINAMENTO BENEFICIARIO'!AH$6,localidades,2,FALSE)),VLOOKUP('101 TREINAMENTO BENEFICIARIO'!AH$5,district_codes,2,FALSE)),999)</f>
        <v>999</v>
      </c>
      <c r="D50" s="51">
        <f>IF(IF(IF(+'101 TREINAMENTO BENEFICIARIO'!V71=0,'101 TREINAMENTO BENEFICIARIO'!Q71,+'101 TREINAMENTO BENEFICIARIO'!V71)=0,'101 TREINAMENTO BENEFICIARIO'!AH$6,IF(+'101 TREINAMENTO BENEFICIARIO'!V71=0,'101 TREINAMENTO BENEFICIARIO'!Q71,+'101 TREINAMENTO BENEFICIARIO'!V71))=0,'101 TREINAMENTO BENEFICIARIO'!AH$5,IF(IF(+'101 TREINAMENTO BENEFICIARIO'!V71=0,'101 TREINAMENTO BENEFICIARIO'!Q71,+'101 TREINAMENTO BENEFICIARIO'!V71)=0,'101 TREINAMENTO BENEFICIARIO'!AH$6,IF(+'101 TREINAMENTO BENEFICIARIO'!V71=0,'101 TREINAMENTO BENEFICIARIO'!Q71,+'101 TREINAMENTO BENEFICIARIO'!V71)))</f>
        <v>0</v>
      </c>
      <c r="E50" s="279">
        <f>+'101 TREINAMENTO BENEFICIARIO'!O71</f>
        <v>0</v>
      </c>
      <c r="F50" s="51">
        <f>+'101 TREINAMENTO BENEFICIARIO'!P71</f>
        <v>0</v>
      </c>
      <c r="G50" s="51">
        <f>+'101 TREINAMENTO BENEFICIARIO'!AO71</f>
        <v>0</v>
      </c>
      <c r="H50" s="51" t="str">
        <f>+sessoes!A$2</f>
        <v>BENTRAIN-99</v>
      </c>
      <c r="I50" s="51">
        <f>+sessoes!B$2</f>
        <v>999</v>
      </c>
      <c r="J50" s="66">
        <f>+'101 TREINAMENTO BENEFICIARIO'!AP$10</f>
        <v>0</v>
      </c>
      <c r="K50" s="51">
        <f>+'101 TREINAMENTO BENEFICIARIO'!AD71</f>
        <v>0</v>
      </c>
      <c r="L50" s="51">
        <f>+'101 TREINAMENTO BENEFICIARIO'!AG71</f>
        <v>0</v>
      </c>
      <c r="M50" s="51">
        <f>+'101 TREINAMENTO BENEFICIARIO'!AA71</f>
        <v>0</v>
      </c>
      <c r="N50" s="51">
        <f>+'101 TREINAMENTO BENEFICIARIO'!AI$23</f>
        <v>0</v>
      </c>
      <c r="O50" s="51">
        <f>+'101 TREINAMENTO BENEFICIARIO'!AU71</f>
        <v>0</v>
      </c>
      <c r="P50" s="51">
        <f>+'101 TREINAMENTO BENEFICIARIO'!AW71</f>
        <v>0</v>
      </c>
      <c r="Q50" s="51">
        <f>+'101 TREINAMENTO BENEFICIARIO'!AY71</f>
        <v>0</v>
      </c>
      <c r="R50" s="51">
        <f>+'101 TREINAMENTO BENEFICIARIO'!BA71</f>
        <v>0</v>
      </c>
      <c r="S50" s="51">
        <f>+'101 TREINAMENTO BENEFICIARIO'!BC71</f>
        <v>0</v>
      </c>
      <c r="T50" s="51" t="str">
        <f t="shared" si="0"/>
        <v>Local Não Indicado</v>
      </c>
      <c r="U50" s="51" t="str">
        <f t="shared" si="1"/>
        <v>Sem dados de idade</v>
      </c>
      <c r="V50" s="51" t="str">
        <f t="shared" si="2"/>
        <v/>
      </c>
    </row>
    <row r="51" spans="1:22" hidden="1" x14ac:dyDescent="0.35">
      <c r="A51" s="51">
        <f>+'101 TREINAMENTO BENEFICIARIO'!C72</f>
        <v>0</v>
      </c>
      <c r="B51" s="51">
        <f>+'101 TREINAMENTO BENEFICIARIO'!G72</f>
        <v>0</v>
      </c>
      <c r="C51" s="51">
        <f>IFERROR(IFERROR(IFERROR(+VLOOKUP('101 TREINAMENTO BENEFICIARIO'!Q72,localidades,2,FALSE),VLOOKUP('101 TREINAMENTO BENEFICIARIO'!AH$6,localidades,2,FALSE)),VLOOKUP('101 TREINAMENTO BENEFICIARIO'!AH$5,district_codes,2,FALSE)),999)</f>
        <v>999</v>
      </c>
      <c r="D51" s="51">
        <f>IF(IF(IF(+'101 TREINAMENTO BENEFICIARIO'!V72=0,'101 TREINAMENTO BENEFICIARIO'!Q72,+'101 TREINAMENTO BENEFICIARIO'!V72)=0,'101 TREINAMENTO BENEFICIARIO'!AH$6,IF(+'101 TREINAMENTO BENEFICIARIO'!V72=0,'101 TREINAMENTO BENEFICIARIO'!Q72,+'101 TREINAMENTO BENEFICIARIO'!V72))=0,'101 TREINAMENTO BENEFICIARIO'!AH$5,IF(IF(+'101 TREINAMENTO BENEFICIARIO'!V72=0,'101 TREINAMENTO BENEFICIARIO'!Q72,+'101 TREINAMENTO BENEFICIARIO'!V72)=0,'101 TREINAMENTO BENEFICIARIO'!AH$6,IF(+'101 TREINAMENTO BENEFICIARIO'!V72=0,'101 TREINAMENTO BENEFICIARIO'!Q72,+'101 TREINAMENTO BENEFICIARIO'!V72)))</f>
        <v>0</v>
      </c>
      <c r="E51" s="279">
        <f>+'101 TREINAMENTO BENEFICIARIO'!O72</f>
        <v>0</v>
      </c>
      <c r="F51" s="51">
        <f>+'101 TREINAMENTO BENEFICIARIO'!P72</f>
        <v>0</v>
      </c>
      <c r="G51" s="51">
        <f>+'101 TREINAMENTO BENEFICIARIO'!AO72</f>
        <v>0</v>
      </c>
      <c r="H51" s="51" t="str">
        <f>+sessoes!A$2</f>
        <v>BENTRAIN-99</v>
      </c>
      <c r="I51" s="51">
        <f>+sessoes!B$2</f>
        <v>999</v>
      </c>
      <c r="J51" s="66">
        <f>+'101 TREINAMENTO BENEFICIARIO'!AP$10</f>
        <v>0</v>
      </c>
      <c r="K51" s="51">
        <f>+'101 TREINAMENTO BENEFICIARIO'!AD72</f>
        <v>0</v>
      </c>
      <c r="L51" s="51">
        <f>+'101 TREINAMENTO BENEFICIARIO'!AG72</f>
        <v>0</v>
      </c>
      <c r="M51" s="51">
        <f>+'101 TREINAMENTO BENEFICIARIO'!AA72</f>
        <v>0</v>
      </c>
      <c r="N51" s="51">
        <f>+'101 TREINAMENTO BENEFICIARIO'!AI$23</f>
        <v>0</v>
      </c>
      <c r="O51" s="51">
        <f>+'101 TREINAMENTO BENEFICIARIO'!AU72</f>
        <v>0</v>
      </c>
      <c r="P51" s="51">
        <f>+'101 TREINAMENTO BENEFICIARIO'!AW72</f>
        <v>0</v>
      </c>
      <c r="Q51" s="51">
        <f>+'101 TREINAMENTO BENEFICIARIO'!AY72</f>
        <v>0</v>
      </c>
      <c r="R51" s="51">
        <f>+'101 TREINAMENTO BENEFICIARIO'!BA72</f>
        <v>0</v>
      </c>
      <c r="S51" s="51">
        <f>+'101 TREINAMENTO BENEFICIARIO'!BC72</f>
        <v>0</v>
      </c>
      <c r="T51" s="51" t="str">
        <f t="shared" si="0"/>
        <v>Local Não Indicado</v>
      </c>
      <c r="U51" s="51" t="str">
        <f t="shared" si="1"/>
        <v>Sem dados de idade</v>
      </c>
      <c r="V51" s="51" t="str">
        <f t="shared" si="2"/>
        <v/>
      </c>
    </row>
    <row r="52" spans="1:22" hidden="1" x14ac:dyDescent="0.35">
      <c r="A52" s="51">
        <f>+'101 TREINAMENTO BENEFICIARIO'!C73</f>
        <v>0</v>
      </c>
      <c r="B52" s="51">
        <f>+'101 TREINAMENTO BENEFICIARIO'!G73</f>
        <v>0</v>
      </c>
      <c r="C52" s="51">
        <f>IFERROR(IFERROR(IFERROR(+VLOOKUP('101 TREINAMENTO BENEFICIARIO'!Q73,localidades,2,FALSE),VLOOKUP('101 TREINAMENTO BENEFICIARIO'!AH$6,localidades,2,FALSE)),VLOOKUP('101 TREINAMENTO BENEFICIARIO'!AH$5,district_codes,2,FALSE)),999)</f>
        <v>999</v>
      </c>
      <c r="D52" s="51">
        <f>IF(IF(IF(+'101 TREINAMENTO BENEFICIARIO'!V73=0,'101 TREINAMENTO BENEFICIARIO'!Q73,+'101 TREINAMENTO BENEFICIARIO'!V73)=0,'101 TREINAMENTO BENEFICIARIO'!AH$6,IF(+'101 TREINAMENTO BENEFICIARIO'!V73=0,'101 TREINAMENTO BENEFICIARIO'!Q73,+'101 TREINAMENTO BENEFICIARIO'!V73))=0,'101 TREINAMENTO BENEFICIARIO'!AH$5,IF(IF(+'101 TREINAMENTO BENEFICIARIO'!V73=0,'101 TREINAMENTO BENEFICIARIO'!Q73,+'101 TREINAMENTO BENEFICIARIO'!V73)=0,'101 TREINAMENTO BENEFICIARIO'!AH$6,IF(+'101 TREINAMENTO BENEFICIARIO'!V73=0,'101 TREINAMENTO BENEFICIARIO'!Q73,+'101 TREINAMENTO BENEFICIARIO'!V73)))</f>
        <v>0</v>
      </c>
      <c r="E52" s="279">
        <f>+'101 TREINAMENTO BENEFICIARIO'!O73</f>
        <v>0</v>
      </c>
      <c r="F52" s="51">
        <f>+'101 TREINAMENTO BENEFICIARIO'!P73</f>
        <v>0</v>
      </c>
      <c r="G52" s="51">
        <f>+'101 TREINAMENTO BENEFICIARIO'!AO73</f>
        <v>0</v>
      </c>
      <c r="H52" s="51" t="str">
        <f>+sessoes!A$2</f>
        <v>BENTRAIN-99</v>
      </c>
      <c r="I52" s="51">
        <f>+sessoes!B$2</f>
        <v>999</v>
      </c>
      <c r="J52" s="66">
        <f>+'101 TREINAMENTO BENEFICIARIO'!AP$10</f>
        <v>0</v>
      </c>
      <c r="K52" s="51">
        <f>+'101 TREINAMENTO BENEFICIARIO'!AD73</f>
        <v>0</v>
      </c>
      <c r="L52" s="51">
        <f>+'101 TREINAMENTO BENEFICIARIO'!AG73</f>
        <v>0</v>
      </c>
      <c r="M52" s="51">
        <f>+'101 TREINAMENTO BENEFICIARIO'!AA73</f>
        <v>0</v>
      </c>
      <c r="N52" s="51">
        <f>+'101 TREINAMENTO BENEFICIARIO'!AI$23</f>
        <v>0</v>
      </c>
      <c r="O52" s="51">
        <f>+'101 TREINAMENTO BENEFICIARIO'!AU73</f>
        <v>0</v>
      </c>
      <c r="P52" s="51">
        <f>+'101 TREINAMENTO BENEFICIARIO'!AW73</f>
        <v>0</v>
      </c>
      <c r="Q52" s="51">
        <f>+'101 TREINAMENTO BENEFICIARIO'!AY73</f>
        <v>0</v>
      </c>
      <c r="R52" s="51">
        <f>+'101 TREINAMENTO BENEFICIARIO'!BA73</f>
        <v>0</v>
      </c>
      <c r="S52" s="51">
        <f>+'101 TREINAMENTO BENEFICIARIO'!BC73</f>
        <v>0</v>
      </c>
      <c r="T52" s="51" t="str">
        <f t="shared" si="0"/>
        <v>Local Não Indicado</v>
      </c>
      <c r="U52" s="51" t="str">
        <f t="shared" si="1"/>
        <v>Sem dados de idade</v>
      </c>
      <c r="V52" s="51" t="str">
        <f t="shared" si="2"/>
        <v/>
      </c>
    </row>
    <row r="53" spans="1:22" hidden="1" x14ac:dyDescent="0.35">
      <c r="A53" s="51">
        <f>+'101 TREINAMENTO BENEFICIARIO'!C74</f>
        <v>0</v>
      </c>
      <c r="B53" s="51">
        <f>+'101 TREINAMENTO BENEFICIARIO'!G74</f>
        <v>0</v>
      </c>
      <c r="C53" s="51">
        <f>IFERROR(IFERROR(IFERROR(+VLOOKUP('101 TREINAMENTO BENEFICIARIO'!Q74,localidades,2,FALSE),VLOOKUP('101 TREINAMENTO BENEFICIARIO'!AH$6,localidades,2,FALSE)),VLOOKUP('101 TREINAMENTO BENEFICIARIO'!AH$5,district_codes,2,FALSE)),999)</f>
        <v>999</v>
      </c>
      <c r="D53" s="51">
        <f>IF(IF(IF(+'101 TREINAMENTO BENEFICIARIO'!V74=0,'101 TREINAMENTO BENEFICIARIO'!Q74,+'101 TREINAMENTO BENEFICIARIO'!V74)=0,'101 TREINAMENTO BENEFICIARIO'!AH$6,IF(+'101 TREINAMENTO BENEFICIARIO'!V74=0,'101 TREINAMENTO BENEFICIARIO'!Q74,+'101 TREINAMENTO BENEFICIARIO'!V74))=0,'101 TREINAMENTO BENEFICIARIO'!AH$5,IF(IF(+'101 TREINAMENTO BENEFICIARIO'!V74=0,'101 TREINAMENTO BENEFICIARIO'!Q74,+'101 TREINAMENTO BENEFICIARIO'!V74)=0,'101 TREINAMENTO BENEFICIARIO'!AH$6,IF(+'101 TREINAMENTO BENEFICIARIO'!V74=0,'101 TREINAMENTO BENEFICIARIO'!Q74,+'101 TREINAMENTO BENEFICIARIO'!V74)))</f>
        <v>0</v>
      </c>
      <c r="E53" s="279">
        <f>+'101 TREINAMENTO BENEFICIARIO'!O74</f>
        <v>0</v>
      </c>
      <c r="F53" s="51">
        <f>+'101 TREINAMENTO BENEFICIARIO'!P74</f>
        <v>0</v>
      </c>
      <c r="G53" s="51">
        <f>+'101 TREINAMENTO BENEFICIARIO'!AO74</f>
        <v>0</v>
      </c>
      <c r="H53" s="51" t="str">
        <f>+sessoes!A$2</f>
        <v>BENTRAIN-99</v>
      </c>
      <c r="I53" s="51">
        <f>+sessoes!B$2</f>
        <v>999</v>
      </c>
      <c r="J53" s="66">
        <f>+'101 TREINAMENTO BENEFICIARIO'!AP$10</f>
        <v>0</v>
      </c>
      <c r="K53" s="51">
        <f>+'101 TREINAMENTO BENEFICIARIO'!AD74</f>
        <v>0</v>
      </c>
      <c r="L53" s="51">
        <f>+'101 TREINAMENTO BENEFICIARIO'!AG74</f>
        <v>0</v>
      </c>
      <c r="M53" s="51">
        <f>+'101 TREINAMENTO BENEFICIARIO'!AA74</f>
        <v>0</v>
      </c>
      <c r="N53" s="51">
        <f>+'101 TREINAMENTO BENEFICIARIO'!AI$23</f>
        <v>0</v>
      </c>
      <c r="O53" s="51">
        <f>+'101 TREINAMENTO BENEFICIARIO'!AU74</f>
        <v>0</v>
      </c>
      <c r="P53" s="51">
        <f>+'101 TREINAMENTO BENEFICIARIO'!AW74</f>
        <v>0</v>
      </c>
      <c r="Q53" s="51">
        <f>+'101 TREINAMENTO BENEFICIARIO'!AY74</f>
        <v>0</v>
      </c>
      <c r="R53" s="51">
        <f>+'101 TREINAMENTO BENEFICIARIO'!BA74</f>
        <v>0</v>
      </c>
      <c r="S53" s="51">
        <f>+'101 TREINAMENTO BENEFICIARIO'!BC74</f>
        <v>0</v>
      </c>
      <c r="T53" s="51" t="str">
        <f t="shared" si="0"/>
        <v>Local Não Indicado</v>
      </c>
      <c r="U53" s="51" t="str">
        <f t="shared" si="1"/>
        <v>Sem dados de idade</v>
      </c>
      <c r="V53" s="51" t="str">
        <f t="shared" si="2"/>
        <v/>
      </c>
    </row>
    <row r="54" spans="1:22" hidden="1" x14ac:dyDescent="0.35">
      <c r="A54" s="51">
        <f>+'101 TREINAMENTO BENEFICIARIO'!C75</f>
        <v>0</v>
      </c>
      <c r="B54" s="51">
        <f>+'101 TREINAMENTO BENEFICIARIO'!G75</f>
        <v>0</v>
      </c>
      <c r="C54" s="51">
        <f>IFERROR(IFERROR(IFERROR(+VLOOKUP('101 TREINAMENTO BENEFICIARIO'!Q75,localidades,2,FALSE),VLOOKUP('101 TREINAMENTO BENEFICIARIO'!AH$6,localidades,2,FALSE)),VLOOKUP('101 TREINAMENTO BENEFICIARIO'!AH$5,district_codes,2,FALSE)),999)</f>
        <v>999</v>
      </c>
      <c r="D54" s="51">
        <f>IF(IF(IF(+'101 TREINAMENTO BENEFICIARIO'!V75=0,'101 TREINAMENTO BENEFICIARIO'!Q75,+'101 TREINAMENTO BENEFICIARIO'!V75)=0,'101 TREINAMENTO BENEFICIARIO'!AH$6,IF(+'101 TREINAMENTO BENEFICIARIO'!V75=0,'101 TREINAMENTO BENEFICIARIO'!Q75,+'101 TREINAMENTO BENEFICIARIO'!V75))=0,'101 TREINAMENTO BENEFICIARIO'!AH$5,IF(IF(+'101 TREINAMENTO BENEFICIARIO'!V75=0,'101 TREINAMENTO BENEFICIARIO'!Q75,+'101 TREINAMENTO BENEFICIARIO'!V75)=0,'101 TREINAMENTO BENEFICIARIO'!AH$6,IF(+'101 TREINAMENTO BENEFICIARIO'!V75=0,'101 TREINAMENTO BENEFICIARIO'!Q75,+'101 TREINAMENTO BENEFICIARIO'!V75)))</f>
        <v>0</v>
      </c>
      <c r="E54" s="279">
        <f>+'101 TREINAMENTO BENEFICIARIO'!O75</f>
        <v>0</v>
      </c>
      <c r="F54" s="51">
        <f>+'101 TREINAMENTO BENEFICIARIO'!P75</f>
        <v>0</v>
      </c>
      <c r="G54" s="51">
        <f>+'101 TREINAMENTO BENEFICIARIO'!AO75</f>
        <v>0</v>
      </c>
      <c r="H54" s="51" t="str">
        <f>+sessoes!A$2</f>
        <v>BENTRAIN-99</v>
      </c>
      <c r="I54" s="51">
        <f>+sessoes!B$2</f>
        <v>999</v>
      </c>
      <c r="J54" s="66">
        <f>+'101 TREINAMENTO BENEFICIARIO'!AP$10</f>
        <v>0</v>
      </c>
      <c r="K54" s="51">
        <f>+'101 TREINAMENTO BENEFICIARIO'!AD75</f>
        <v>0</v>
      </c>
      <c r="L54" s="51">
        <f>+'101 TREINAMENTO BENEFICIARIO'!AG75</f>
        <v>0</v>
      </c>
      <c r="M54" s="51">
        <f>+'101 TREINAMENTO BENEFICIARIO'!AA75</f>
        <v>0</v>
      </c>
      <c r="N54" s="51">
        <f>+'101 TREINAMENTO BENEFICIARIO'!AI$23</f>
        <v>0</v>
      </c>
      <c r="O54" s="51">
        <f>+'101 TREINAMENTO BENEFICIARIO'!AU75</f>
        <v>0</v>
      </c>
      <c r="P54" s="51">
        <f>+'101 TREINAMENTO BENEFICIARIO'!AW75</f>
        <v>0</v>
      </c>
      <c r="Q54" s="51">
        <f>+'101 TREINAMENTO BENEFICIARIO'!AY75</f>
        <v>0</v>
      </c>
      <c r="R54" s="51">
        <f>+'101 TREINAMENTO BENEFICIARIO'!BA75</f>
        <v>0</v>
      </c>
      <c r="S54" s="51">
        <f>+'101 TREINAMENTO BENEFICIARIO'!BC75</f>
        <v>0</v>
      </c>
      <c r="T54" s="51" t="str">
        <f t="shared" si="0"/>
        <v>Local Não Indicado</v>
      </c>
      <c r="U54" s="51" t="str">
        <f t="shared" si="1"/>
        <v>Sem dados de idade</v>
      </c>
      <c r="V54" s="51" t="str">
        <f t="shared" si="2"/>
        <v/>
      </c>
    </row>
    <row r="55" spans="1:22" hidden="1" x14ac:dyDescent="0.35">
      <c r="A55" s="51">
        <f>+'101 TREINAMENTO BENEFICIARIO'!C76</f>
        <v>0</v>
      </c>
      <c r="B55" s="51">
        <f>+'101 TREINAMENTO BENEFICIARIO'!G76</f>
        <v>0</v>
      </c>
      <c r="C55" s="51">
        <f>IFERROR(IFERROR(IFERROR(+VLOOKUP('101 TREINAMENTO BENEFICIARIO'!Q76,localidades,2,FALSE),VLOOKUP('101 TREINAMENTO BENEFICIARIO'!AH$6,localidades,2,FALSE)),VLOOKUP('101 TREINAMENTO BENEFICIARIO'!AH$5,district_codes,2,FALSE)),999)</f>
        <v>999</v>
      </c>
      <c r="D55" s="51">
        <f>IF(IF(IF(+'101 TREINAMENTO BENEFICIARIO'!V76=0,'101 TREINAMENTO BENEFICIARIO'!Q76,+'101 TREINAMENTO BENEFICIARIO'!V76)=0,'101 TREINAMENTO BENEFICIARIO'!AH$6,IF(+'101 TREINAMENTO BENEFICIARIO'!V76=0,'101 TREINAMENTO BENEFICIARIO'!Q76,+'101 TREINAMENTO BENEFICIARIO'!V76))=0,'101 TREINAMENTO BENEFICIARIO'!AH$5,IF(IF(+'101 TREINAMENTO BENEFICIARIO'!V76=0,'101 TREINAMENTO BENEFICIARIO'!Q76,+'101 TREINAMENTO BENEFICIARIO'!V76)=0,'101 TREINAMENTO BENEFICIARIO'!AH$6,IF(+'101 TREINAMENTO BENEFICIARIO'!V76=0,'101 TREINAMENTO BENEFICIARIO'!Q76,+'101 TREINAMENTO BENEFICIARIO'!V76)))</f>
        <v>0</v>
      </c>
      <c r="E55" s="279">
        <f>+'101 TREINAMENTO BENEFICIARIO'!O76</f>
        <v>0</v>
      </c>
      <c r="F55" s="51">
        <f>+'101 TREINAMENTO BENEFICIARIO'!P76</f>
        <v>0</v>
      </c>
      <c r="G55" s="51">
        <f>+'101 TREINAMENTO BENEFICIARIO'!AO76</f>
        <v>0</v>
      </c>
      <c r="H55" s="51" t="str">
        <f>+sessoes!A$2</f>
        <v>BENTRAIN-99</v>
      </c>
      <c r="I55" s="51">
        <f>+sessoes!B$2</f>
        <v>999</v>
      </c>
      <c r="J55" s="66">
        <f>+'101 TREINAMENTO BENEFICIARIO'!AP$10</f>
        <v>0</v>
      </c>
      <c r="K55" s="51">
        <f>+'101 TREINAMENTO BENEFICIARIO'!AD76</f>
        <v>0</v>
      </c>
      <c r="L55" s="51">
        <f>+'101 TREINAMENTO BENEFICIARIO'!AG76</f>
        <v>0</v>
      </c>
      <c r="M55" s="51">
        <f>+'101 TREINAMENTO BENEFICIARIO'!AA76</f>
        <v>0</v>
      </c>
      <c r="N55" s="51">
        <f>+'101 TREINAMENTO BENEFICIARIO'!AI$23</f>
        <v>0</v>
      </c>
      <c r="O55" s="51">
        <f>+'101 TREINAMENTO BENEFICIARIO'!AU76</f>
        <v>0</v>
      </c>
      <c r="P55" s="51">
        <f>+'101 TREINAMENTO BENEFICIARIO'!AW76</f>
        <v>0</v>
      </c>
      <c r="Q55" s="51">
        <f>+'101 TREINAMENTO BENEFICIARIO'!AY76</f>
        <v>0</v>
      </c>
      <c r="R55" s="51">
        <f>+'101 TREINAMENTO BENEFICIARIO'!BA76</f>
        <v>0</v>
      </c>
      <c r="S55" s="51">
        <f>+'101 TREINAMENTO BENEFICIARIO'!BC76</f>
        <v>0</v>
      </c>
      <c r="T55" s="51" t="str">
        <f t="shared" si="0"/>
        <v>Local Não Indicado</v>
      </c>
      <c r="U55" s="51" t="str">
        <f t="shared" si="1"/>
        <v>Sem dados de idade</v>
      </c>
      <c r="V55" s="51" t="str">
        <f t="shared" si="2"/>
        <v/>
      </c>
    </row>
    <row r="56" spans="1:22" hidden="1" x14ac:dyDescent="0.35">
      <c r="A56" s="51">
        <f>+'101 TREINAMENTO BENEFICIARIO'!C77</f>
        <v>0</v>
      </c>
      <c r="B56" s="51">
        <f>+'101 TREINAMENTO BENEFICIARIO'!G77</f>
        <v>0</v>
      </c>
      <c r="C56" s="51">
        <f>IFERROR(IFERROR(IFERROR(+VLOOKUP('101 TREINAMENTO BENEFICIARIO'!Q77,localidades,2,FALSE),VLOOKUP('101 TREINAMENTO BENEFICIARIO'!AH$6,localidades,2,FALSE)),VLOOKUP('101 TREINAMENTO BENEFICIARIO'!AH$5,district_codes,2,FALSE)),999)</f>
        <v>999</v>
      </c>
      <c r="D56" s="51">
        <f>IF(IF(IF(+'101 TREINAMENTO BENEFICIARIO'!V77=0,'101 TREINAMENTO BENEFICIARIO'!Q77,+'101 TREINAMENTO BENEFICIARIO'!V77)=0,'101 TREINAMENTO BENEFICIARIO'!AH$6,IF(+'101 TREINAMENTO BENEFICIARIO'!V77=0,'101 TREINAMENTO BENEFICIARIO'!Q77,+'101 TREINAMENTO BENEFICIARIO'!V77))=0,'101 TREINAMENTO BENEFICIARIO'!AH$5,IF(IF(+'101 TREINAMENTO BENEFICIARIO'!V77=0,'101 TREINAMENTO BENEFICIARIO'!Q77,+'101 TREINAMENTO BENEFICIARIO'!V77)=0,'101 TREINAMENTO BENEFICIARIO'!AH$6,IF(+'101 TREINAMENTO BENEFICIARIO'!V77=0,'101 TREINAMENTO BENEFICIARIO'!Q77,+'101 TREINAMENTO BENEFICIARIO'!V77)))</f>
        <v>0</v>
      </c>
      <c r="E56" s="279">
        <f>+'101 TREINAMENTO BENEFICIARIO'!O77</f>
        <v>0</v>
      </c>
      <c r="F56" s="51">
        <f>+'101 TREINAMENTO BENEFICIARIO'!P77</f>
        <v>0</v>
      </c>
      <c r="G56" s="51">
        <f>+'101 TREINAMENTO BENEFICIARIO'!AO77</f>
        <v>0</v>
      </c>
      <c r="H56" s="51" t="str">
        <f>+sessoes!A$2</f>
        <v>BENTRAIN-99</v>
      </c>
      <c r="I56" s="51">
        <f>+sessoes!B$2</f>
        <v>999</v>
      </c>
      <c r="J56" s="66">
        <f>+'101 TREINAMENTO BENEFICIARIO'!AP$10</f>
        <v>0</v>
      </c>
      <c r="K56" s="51">
        <f>+'101 TREINAMENTO BENEFICIARIO'!AD77</f>
        <v>0</v>
      </c>
      <c r="L56" s="51">
        <f>+'101 TREINAMENTO BENEFICIARIO'!AG77</f>
        <v>0</v>
      </c>
      <c r="M56" s="51">
        <f>+'101 TREINAMENTO BENEFICIARIO'!AA77</f>
        <v>0</v>
      </c>
      <c r="N56" s="51">
        <f>+'101 TREINAMENTO BENEFICIARIO'!AI$23</f>
        <v>0</v>
      </c>
      <c r="O56" s="51">
        <f>+'101 TREINAMENTO BENEFICIARIO'!AU77</f>
        <v>0</v>
      </c>
      <c r="P56" s="51">
        <f>+'101 TREINAMENTO BENEFICIARIO'!AW77</f>
        <v>0</v>
      </c>
      <c r="Q56" s="51">
        <f>+'101 TREINAMENTO BENEFICIARIO'!AY77</f>
        <v>0</v>
      </c>
      <c r="R56" s="51">
        <f>+'101 TREINAMENTO BENEFICIARIO'!BA77</f>
        <v>0</v>
      </c>
      <c r="S56" s="51">
        <f>+'101 TREINAMENTO BENEFICIARIO'!BC77</f>
        <v>0</v>
      </c>
      <c r="T56" s="51" t="str">
        <f t="shared" si="0"/>
        <v>Local Não Indicado</v>
      </c>
      <c r="U56" s="51" t="str">
        <f t="shared" si="1"/>
        <v>Sem dados de idade</v>
      </c>
      <c r="V56" s="51" t="str">
        <f t="shared" si="2"/>
        <v/>
      </c>
    </row>
    <row r="57" spans="1:22" hidden="1" x14ac:dyDescent="0.35">
      <c r="A57" s="51">
        <f>+'101 TREINAMENTO BENEFICIARIO'!C78</f>
        <v>0</v>
      </c>
      <c r="B57" s="51">
        <f>+'101 TREINAMENTO BENEFICIARIO'!G78</f>
        <v>0</v>
      </c>
      <c r="C57" s="51">
        <f>IFERROR(IFERROR(IFERROR(+VLOOKUP('101 TREINAMENTO BENEFICIARIO'!Q78,localidades,2,FALSE),VLOOKUP('101 TREINAMENTO BENEFICIARIO'!AH$6,localidades,2,FALSE)),VLOOKUP('101 TREINAMENTO BENEFICIARIO'!AH$5,district_codes,2,FALSE)),999)</f>
        <v>999</v>
      </c>
      <c r="D57" s="51">
        <f>IF(IF(IF(+'101 TREINAMENTO BENEFICIARIO'!V78=0,'101 TREINAMENTO BENEFICIARIO'!Q78,+'101 TREINAMENTO BENEFICIARIO'!V78)=0,'101 TREINAMENTO BENEFICIARIO'!AH$6,IF(+'101 TREINAMENTO BENEFICIARIO'!V78=0,'101 TREINAMENTO BENEFICIARIO'!Q78,+'101 TREINAMENTO BENEFICIARIO'!V78))=0,'101 TREINAMENTO BENEFICIARIO'!AH$5,IF(IF(+'101 TREINAMENTO BENEFICIARIO'!V78=0,'101 TREINAMENTO BENEFICIARIO'!Q78,+'101 TREINAMENTO BENEFICIARIO'!V78)=0,'101 TREINAMENTO BENEFICIARIO'!AH$6,IF(+'101 TREINAMENTO BENEFICIARIO'!V78=0,'101 TREINAMENTO BENEFICIARIO'!Q78,+'101 TREINAMENTO BENEFICIARIO'!V78)))</f>
        <v>0</v>
      </c>
      <c r="E57" s="279">
        <f>+'101 TREINAMENTO BENEFICIARIO'!O78</f>
        <v>0</v>
      </c>
      <c r="F57" s="51">
        <f>+'101 TREINAMENTO BENEFICIARIO'!P78</f>
        <v>0</v>
      </c>
      <c r="G57" s="51">
        <f>+'101 TREINAMENTO BENEFICIARIO'!AO78</f>
        <v>0</v>
      </c>
      <c r="H57" s="51" t="str">
        <f>+sessoes!A$2</f>
        <v>BENTRAIN-99</v>
      </c>
      <c r="I57" s="51">
        <f>+sessoes!B$2</f>
        <v>999</v>
      </c>
      <c r="J57" s="66">
        <f>+'101 TREINAMENTO BENEFICIARIO'!AP$10</f>
        <v>0</v>
      </c>
      <c r="K57" s="51">
        <f>+'101 TREINAMENTO BENEFICIARIO'!AD78</f>
        <v>0</v>
      </c>
      <c r="L57" s="51">
        <f>+'101 TREINAMENTO BENEFICIARIO'!AG78</f>
        <v>0</v>
      </c>
      <c r="M57" s="51">
        <f>+'101 TREINAMENTO BENEFICIARIO'!AA78</f>
        <v>0</v>
      </c>
      <c r="N57" s="51">
        <f>+'101 TREINAMENTO BENEFICIARIO'!AI$23</f>
        <v>0</v>
      </c>
      <c r="O57" s="51">
        <f>+'101 TREINAMENTO BENEFICIARIO'!AU78</f>
        <v>0</v>
      </c>
      <c r="P57" s="51">
        <f>+'101 TREINAMENTO BENEFICIARIO'!AW78</f>
        <v>0</v>
      </c>
      <c r="Q57" s="51">
        <f>+'101 TREINAMENTO BENEFICIARIO'!AY78</f>
        <v>0</v>
      </c>
      <c r="R57" s="51">
        <f>+'101 TREINAMENTO BENEFICIARIO'!BA78</f>
        <v>0</v>
      </c>
      <c r="S57" s="51">
        <f>+'101 TREINAMENTO BENEFICIARIO'!BC78</f>
        <v>0</v>
      </c>
      <c r="T57" s="51" t="str">
        <f t="shared" si="0"/>
        <v>Local Não Indicado</v>
      </c>
      <c r="U57" s="51" t="str">
        <f t="shared" si="1"/>
        <v>Sem dados de idade</v>
      </c>
      <c r="V57" s="51" t="str">
        <f t="shared" si="2"/>
        <v/>
      </c>
    </row>
    <row r="58" spans="1:22" hidden="1" x14ac:dyDescent="0.35">
      <c r="A58" s="51">
        <f>+'101 TREINAMENTO BENEFICIARIO'!C79</f>
        <v>0</v>
      </c>
      <c r="B58" s="51">
        <f>+'101 TREINAMENTO BENEFICIARIO'!G79</f>
        <v>0</v>
      </c>
      <c r="C58" s="51">
        <f>IFERROR(IFERROR(IFERROR(+VLOOKUP('101 TREINAMENTO BENEFICIARIO'!Q79,localidades,2,FALSE),VLOOKUP('101 TREINAMENTO BENEFICIARIO'!AH$6,localidades,2,FALSE)),VLOOKUP('101 TREINAMENTO BENEFICIARIO'!AH$5,district_codes,2,FALSE)),999)</f>
        <v>999</v>
      </c>
      <c r="D58" s="51">
        <f>IF(IF(IF(+'101 TREINAMENTO BENEFICIARIO'!V79=0,'101 TREINAMENTO BENEFICIARIO'!Q79,+'101 TREINAMENTO BENEFICIARIO'!V79)=0,'101 TREINAMENTO BENEFICIARIO'!AH$6,IF(+'101 TREINAMENTO BENEFICIARIO'!V79=0,'101 TREINAMENTO BENEFICIARIO'!Q79,+'101 TREINAMENTO BENEFICIARIO'!V79))=0,'101 TREINAMENTO BENEFICIARIO'!AH$5,IF(IF(+'101 TREINAMENTO BENEFICIARIO'!V79=0,'101 TREINAMENTO BENEFICIARIO'!Q79,+'101 TREINAMENTO BENEFICIARIO'!V79)=0,'101 TREINAMENTO BENEFICIARIO'!AH$6,IF(+'101 TREINAMENTO BENEFICIARIO'!V79=0,'101 TREINAMENTO BENEFICIARIO'!Q79,+'101 TREINAMENTO BENEFICIARIO'!V79)))</f>
        <v>0</v>
      </c>
      <c r="E58" s="279">
        <f>+'101 TREINAMENTO BENEFICIARIO'!O79</f>
        <v>0</v>
      </c>
      <c r="F58" s="51">
        <f>+'101 TREINAMENTO BENEFICIARIO'!P79</f>
        <v>0</v>
      </c>
      <c r="G58" s="51">
        <f>+'101 TREINAMENTO BENEFICIARIO'!AO79</f>
        <v>0</v>
      </c>
      <c r="H58" s="51" t="str">
        <f>+sessoes!A$2</f>
        <v>BENTRAIN-99</v>
      </c>
      <c r="I58" s="51">
        <f>+sessoes!B$2</f>
        <v>999</v>
      </c>
      <c r="J58" s="66">
        <f>+'101 TREINAMENTO BENEFICIARIO'!AP$10</f>
        <v>0</v>
      </c>
      <c r="K58" s="51">
        <f>+'101 TREINAMENTO BENEFICIARIO'!AD79</f>
        <v>0</v>
      </c>
      <c r="L58" s="51">
        <f>+'101 TREINAMENTO BENEFICIARIO'!AG79</f>
        <v>0</v>
      </c>
      <c r="M58" s="51">
        <f>+'101 TREINAMENTO BENEFICIARIO'!AA79</f>
        <v>0</v>
      </c>
      <c r="N58" s="51">
        <f>+'101 TREINAMENTO BENEFICIARIO'!AI$23</f>
        <v>0</v>
      </c>
      <c r="O58" s="51">
        <f>+'101 TREINAMENTO BENEFICIARIO'!AU79</f>
        <v>0</v>
      </c>
      <c r="P58" s="51">
        <f>+'101 TREINAMENTO BENEFICIARIO'!AW79</f>
        <v>0</v>
      </c>
      <c r="Q58" s="51">
        <f>+'101 TREINAMENTO BENEFICIARIO'!AY79</f>
        <v>0</v>
      </c>
      <c r="R58" s="51">
        <f>+'101 TREINAMENTO BENEFICIARIO'!BA79</f>
        <v>0</v>
      </c>
      <c r="S58" s="51">
        <f>+'101 TREINAMENTO BENEFICIARIO'!BC79</f>
        <v>0</v>
      </c>
      <c r="T58" s="51" t="str">
        <f t="shared" si="0"/>
        <v>Local Não Indicado</v>
      </c>
      <c r="U58" s="51" t="str">
        <f t="shared" si="1"/>
        <v>Sem dados de idade</v>
      </c>
      <c r="V58" s="51" t="str">
        <f t="shared" si="2"/>
        <v/>
      </c>
    </row>
    <row r="59" spans="1:22" hidden="1" x14ac:dyDescent="0.35">
      <c r="A59" s="51">
        <f>+'101 TREINAMENTO BENEFICIARIO'!C80</f>
        <v>0</v>
      </c>
      <c r="B59" s="51">
        <f>+'101 TREINAMENTO BENEFICIARIO'!G80</f>
        <v>0</v>
      </c>
      <c r="C59" s="51">
        <f>IFERROR(IFERROR(IFERROR(+VLOOKUP('101 TREINAMENTO BENEFICIARIO'!Q80,localidades,2,FALSE),VLOOKUP('101 TREINAMENTO BENEFICIARIO'!AH$6,localidades,2,FALSE)),VLOOKUP('101 TREINAMENTO BENEFICIARIO'!AH$5,district_codes,2,FALSE)),999)</f>
        <v>999</v>
      </c>
      <c r="D59" s="51">
        <f>IF(IF(IF(+'101 TREINAMENTO BENEFICIARIO'!V80=0,'101 TREINAMENTO BENEFICIARIO'!Q80,+'101 TREINAMENTO BENEFICIARIO'!V80)=0,'101 TREINAMENTO BENEFICIARIO'!AH$6,IF(+'101 TREINAMENTO BENEFICIARIO'!V80=0,'101 TREINAMENTO BENEFICIARIO'!Q80,+'101 TREINAMENTO BENEFICIARIO'!V80))=0,'101 TREINAMENTO BENEFICIARIO'!AH$5,IF(IF(+'101 TREINAMENTO BENEFICIARIO'!V80=0,'101 TREINAMENTO BENEFICIARIO'!Q80,+'101 TREINAMENTO BENEFICIARIO'!V80)=0,'101 TREINAMENTO BENEFICIARIO'!AH$6,IF(+'101 TREINAMENTO BENEFICIARIO'!V80=0,'101 TREINAMENTO BENEFICIARIO'!Q80,+'101 TREINAMENTO BENEFICIARIO'!V80)))</f>
        <v>0</v>
      </c>
      <c r="E59" s="279">
        <f>+'101 TREINAMENTO BENEFICIARIO'!O80</f>
        <v>0</v>
      </c>
      <c r="F59" s="51">
        <f>+'101 TREINAMENTO BENEFICIARIO'!P80</f>
        <v>0</v>
      </c>
      <c r="G59" s="51">
        <f>+'101 TREINAMENTO BENEFICIARIO'!AO80</f>
        <v>0</v>
      </c>
      <c r="H59" s="51" t="str">
        <f>+sessoes!A$2</f>
        <v>BENTRAIN-99</v>
      </c>
      <c r="I59" s="51">
        <f>+sessoes!B$2</f>
        <v>999</v>
      </c>
      <c r="J59" s="66">
        <f>+'101 TREINAMENTO BENEFICIARIO'!AP$10</f>
        <v>0</v>
      </c>
      <c r="K59" s="51">
        <f>+'101 TREINAMENTO BENEFICIARIO'!AD80</f>
        <v>0</v>
      </c>
      <c r="L59" s="51">
        <f>+'101 TREINAMENTO BENEFICIARIO'!AG80</f>
        <v>0</v>
      </c>
      <c r="M59" s="51">
        <f>+'101 TREINAMENTO BENEFICIARIO'!AA80</f>
        <v>0</v>
      </c>
      <c r="N59" s="51">
        <f>+'101 TREINAMENTO BENEFICIARIO'!AI$23</f>
        <v>0</v>
      </c>
      <c r="O59" s="51">
        <f>+'101 TREINAMENTO BENEFICIARIO'!AU80</f>
        <v>0</v>
      </c>
      <c r="P59" s="51">
        <f>+'101 TREINAMENTO BENEFICIARIO'!AW80</f>
        <v>0</v>
      </c>
      <c r="Q59" s="51">
        <f>+'101 TREINAMENTO BENEFICIARIO'!AY80</f>
        <v>0</v>
      </c>
      <c r="R59" s="51">
        <f>+'101 TREINAMENTO BENEFICIARIO'!BA80</f>
        <v>0</v>
      </c>
      <c r="S59" s="51">
        <f>+'101 TREINAMENTO BENEFICIARIO'!BC80</f>
        <v>0</v>
      </c>
      <c r="T59" s="51" t="str">
        <f t="shared" si="0"/>
        <v>Local Não Indicado</v>
      </c>
      <c r="U59" s="51" t="str">
        <f t="shared" si="1"/>
        <v>Sem dados de idade</v>
      </c>
      <c r="V59" s="51" t="str">
        <f t="shared" si="2"/>
        <v/>
      </c>
    </row>
    <row r="60" spans="1:22" hidden="1" x14ac:dyDescent="0.35">
      <c r="A60" s="51">
        <f>+'101 TREINAMENTO BENEFICIARIO'!C81</f>
        <v>0</v>
      </c>
      <c r="B60" s="51">
        <f>+'101 TREINAMENTO BENEFICIARIO'!G81</f>
        <v>0</v>
      </c>
      <c r="C60" s="51">
        <f>IFERROR(IFERROR(IFERROR(+VLOOKUP('101 TREINAMENTO BENEFICIARIO'!Q81,localidades,2,FALSE),VLOOKUP('101 TREINAMENTO BENEFICIARIO'!AH$6,localidades,2,FALSE)),VLOOKUP('101 TREINAMENTO BENEFICIARIO'!AH$5,district_codes,2,FALSE)),999)</f>
        <v>999</v>
      </c>
      <c r="D60" s="51">
        <f>IF(IF(IF(+'101 TREINAMENTO BENEFICIARIO'!V81=0,'101 TREINAMENTO BENEFICIARIO'!Q81,+'101 TREINAMENTO BENEFICIARIO'!V81)=0,'101 TREINAMENTO BENEFICIARIO'!AH$6,IF(+'101 TREINAMENTO BENEFICIARIO'!V81=0,'101 TREINAMENTO BENEFICIARIO'!Q81,+'101 TREINAMENTO BENEFICIARIO'!V81))=0,'101 TREINAMENTO BENEFICIARIO'!AH$5,IF(IF(+'101 TREINAMENTO BENEFICIARIO'!V81=0,'101 TREINAMENTO BENEFICIARIO'!Q81,+'101 TREINAMENTO BENEFICIARIO'!V81)=0,'101 TREINAMENTO BENEFICIARIO'!AH$6,IF(+'101 TREINAMENTO BENEFICIARIO'!V81=0,'101 TREINAMENTO BENEFICIARIO'!Q81,+'101 TREINAMENTO BENEFICIARIO'!V81)))</f>
        <v>0</v>
      </c>
      <c r="E60" s="279">
        <f>+'101 TREINAMENTO BENEFICIARIO'!O81</f>
        <v>0</v>
      </c>
      <c r="F60" s="51">
        <f>+'101 TREINAMENTO BENEFICIARIO'!P81</f>
        <v>0</v>
      </c>
      <c r="G60" s="51">
        <f>+'101 TREINAMENTO BENEFICIARIO'!AO81</f>
        <v>0</v>
      </c>
      <c r="H60" s="51" t="str">
        <f>+sessoes!A$2</f>
        <v>BENTRAIN-99</v>
      </c>
      <c r="I60" s="51">
        <f>+sessoes!B$2</f>
        <v>999</v>
      </c>
      <c r="J60" s="66">
        <f>+'101 TREINAMENTO BENEFICIARIO'!AP$10</f>
        <v>0</v>
      </c>
      <c r="K60" s="51">
        <f>+'101 TREINAMENTO BENEFICIARIO'!AD81</f>
        <v>0</v>
      </c>
      <c r="L60" s="51">
        <f>+'101 TREINAMENTO BENEFICIARIO'!AG81</f>
        <v>0</v>
      </c>
      <c r="M60" s="51">
        <f>+'101 TREINAMENTO BENEFICIARIO'!AA81</f>
        <v>0</v>
      </c>
      <c r="N60" s="51">
        <f>+'101 TREINAMENTO BENEFICIARIO'!AI$23</f>
        <v>0</v>
      </c>
      <c r="O60" s="51">
        <f>+'101 TREINAMENTO BENEFICIARIO'!AU81</f>
        <v>0</v>
      </c>
      <c r="P60" s="51">
        <f>+'101 TREINAMENTO BENEFICIARIO'!AW81</f>
        <v>0</v>
      </c>
      <c r="Q60" s="51">
        <f>+'101 TREINAMENTO BENEFICIARIO'!AY81</f>
        <v>0</v>
      </c>
      <c r="R60" s="51">
        <f>+'101 TREINAMENTO BENEFICIARIO'!BA81</f>
        <v>0</v>
      </c>
      <c r="S60" s="51">
        <f>+'101 TREINAMENTO BENEFICIARIO'!BC81</f>
        <v>0</v>
      </c>
      <c r="T60" s="51" t="str">
        <f t="shared" si="0"/>
        <v>Local Não Indicado</v>
      </c>
      <c r="U60" s="51" t="str">
        <f t="shared" si="1"/>
        <v>Sem dados de idade</v>
      </c>
      <c r="V60" s="51" t="str">
        <f t="shared" si="2"/>
        <v/>
      </c>
    </row>
    <row r="61" spans="1:22" hidden="1" x14ac:dyDescent="0.35">
      <c r="A61" s="51">
        <f>+'101 TREINAMENTO BENEFICIARIO'!C82</f>
        <v>0</v>
      </c>
      <c r="B61" s="51">
        <f>+'101 TREINAMENTO BENEFICIARIO'!G82</f>
        <v>0</v>
      </c>
      <c r="C61" s="51">
        <f>IFERROR(IFERROR(IFERROR(+VLOOKUP('101 TREINAMENTO BENEFICIARIO'!Q82,localidades,2,FALSE),VLOOKUP('101 TREINAMENTO BENEFICIARIO'!AH$6,localidades,2,FALSE)),VLOOKUP('101 TREINAMENTO BENEFICIARIO'!AH$5,district_codes,2,FALSE)),999)</f>
        <v>999</v>
      </c>
      <c r="D61" s="51">
        <f>IF(IF(IF(+'101 TREINAMENTO BENEFICIARIO'!V82=0,'101 TREINAMENTO BENEFICIARIO'!Q82,+'101 TREINAMENTO BENEFICIARIO'!V82)=0,'101 TREINAMENTO BENEFICIARIO'!AH$6,IF(+'101 TREINAMENTO BENEFICIARIO'!V82=0,'101 TREINAMENTO BENEFICIARIO'!Q82,+'101 TREINAMENTO BENEFICIARIO'!V82))=0,'101 TREINAMENTO BENEFICIARIO'!AH$5,IF(IF(+'101 TREINAMENTO BENEFICIARIO'!V82=0,'101 TREINAMENTO BENEFICIARIO'!Q82,+'101 TREINAMENTO BENEFICIARIO'!V82)=0,'101 TREINAMENTO BENEFICIARIO'!AH$6,IF(+'101 TREINAMENTO BENEFICIARIO'!V82=0,'101 TREINAMENTO BENEFICIARIO'!Q82,+'101 TREINAMENTO BENEFICIARIO'!V82)))</f>
        <v>0</v>
      </c>
      <c r="E61" s="279">
        <f>+'101 TREINAMENTO BENEFICIARIO'!O82</f>
        <v>0</v>
      </c>
      <c r="F61" s="51">
        <f>+'101 TREINAMENTO BENEFICIARIO'!P82</f>
        <v>0</v>
      </c>
      <c r="G61" s="51">
        <f>+'101 TREINAMENTO BENEFICIARIO'!AO82</f>
        <v>0</v>
      </c>
      <c r="H61" s="51" t="str">
        <f>+sessoes!A$2</f>
        <v>BENTRAIN-99</v>
      </c>
      <c r="I61" s="51">
        <f>+sessoes!B$2</f>
        <v>999</v>
      </c>
      <c r="J61" s="66">
        <f>+'101 TREINAMENTO BENEFICIARIO'!AP$10</f>
        <v>0</v>
      </c>
      <c r="K61" s="51">
        <f>+'101 TREINAMENTO BENEFICIARIO'!AD82</f>
        <v>0</v>
      </c>
      <c r="L61" s="51">
        <f>+'101 TREINAMENTO BENEFICIARIO'!AG82</f>
        <v>0</v>
      </c>
      <c r="M61" s="51">
        <f>+'101 TREINAMENTO BENEFICIARIO'!AA82</f>
        <v>0</v>
      </c>
      <c r="N61" s="51">
        <f>+'101 TREINAMENTO BENEFICIARIO'!AI$23</f>
        <v>0</v>
      </c>
      <c r="O61" s="51">
        <f>+'101 TREINAMENTO BENEFICIARIO'!AU82</f>
        <v>0</v>
      </c>
      <c r="P61" s="51">
        <f>+'101 TREINAMENTO BENEFICIARIO'!AW82</f>
        <v>0</v>
      </c>
      <c r="Q61" s="51">
        <f>+'101 TREINAMENTO BENEFICIARIO'!AY82</f>
        <v>0</v>
      </c>
      <c r="R61" s="51">
        <f>+'101 TREINAMENTO BENEFICIARIO'!BA82</f>
        <v>0</v>
      </c>
      <c r="S61" s="51">
        <f>+'101 TREINAMENTO BENEFICIARIO'!BC82</f>
        <v>0</v>
      </c>
      <c r="T61" s="51" t="str">
        <f t="shared" si="0"/>
        <v>Local Não Indicado</v>
      </c>
      <c r="U61" s="51" t="str">
        <f t="shared" si="1"/>
        <v>Sem dados de idade</v>
      </c>
      <c r="V61" s="51" t="str">
        <f t="shared" si="2"/>
        <v/>
      </c>
    </row>
    <row r="62" spans="1:22" hidden="1" x14ac:dyDescent="0.35">
      <c r="A62" s="51">
        <f>+'101 TREINAMENTO BENEFICIARIO'!C83</f>
        <v>0</v>
      </c>
      <c r="B62" s="51">
        <f>+'101 TREINAMENTO BENEFICIARIO'!G83</f>
        <v>0</v>
      </c>
      <c r="C62" s="51">
        <f>IFERROR(IFERROR(IFERROR(+VLOOKUP('101 TREINAMENTO BENEFICIARIO'!Q83,localidades,2,FALSE),VLOOKUP('101 TREINAMENTO BENEFICIARIO'!AH$6,localidades,2,FALSE)),VLOOKUP('101 TREINAMENTO BENEFICIARIO'!AH$5,district_codes,2,FALSE)),999)</f>
        <v>999</v>
      </c>
      <c r="D62" s="51">
        <f>IF(IF(IF(+'101 TREINAMENTO BENEFICIARIO'!V83=0,'101 TREINAMENTO BENEFICIARIO'!Q83,+'101 TREINAMENTO BENEFICIARIO'!V83)=0,'101 TREINAMENTO BENEFICIARIO'!AH$6,IF(+'101 TREINAMENTO BENEFICIARIO'!V83=0,'101 TREINAMENTO BENEFICIARIO'!Q83,+'101 TREINAMENTO BENEFICIARIO'!V83))=0,'101 TREINAMENTO BENEFICIARIO'!AH$5,IF(IF(+'101 TREINAMENTO BENEFICIARIO'!V83=0,'101 TREINAMENTO BENEFICIARIO'!Q83,+'101 TREINAMENTO BENEFICIARIO'!V83)=0,'101 TREINAMENTO BENEFICIARIO'!AH$6,IF(+'101 TREINAMENTO BENEFICIARIO'!V83=0,'101 TREINAMENTO BENEFICIARIO'!Q83,+'101 TREINAMENTO BENEFICIARIO'!V83)))</f>
        <v>0</v>
      </c>
      <c r="E62" s="279">
        <f>+'101 TREINAMENTO BENEFICIARIO'!O83</f>
        <v>0</v>
      </c>
      <c r="F62" s="51">
        <f>+'101 TREINAMENTO BENEFICIARIO'!P83</f>
        <v>0</v>
      </c>
      <c r="G62" s="51">
        <f>+'101 TREINAMENTO BENEFICIARIO'!AO83</f>
        <v>0</v>
      </c>
      <c r="H62" s="51" t="str">
        <f>+sessoes!A$2</f>
        <v>BENTRAIN-99</v>
      </c>
      <c r="I62" s="51">
        <f>+sessoes!B$2</f>
        <v>999</v>
      </c>
      <c r="J62" s="66">
        <f>+'101 TREINAMENTO BENEFICIARIO'!AP$10</f>
        <v>0</v>
      </c>
      <c r="K62" s="51">
        <f>+'101 TREINAMENTO BENEFICIARIO'!AD83</f>
        <v>0</v>
      </c>
      <c r="L62" s="51">
        <f>+'101 TREINAMENTO BENEFICIARIO'!AG83</f>
        <v>0</v>
      </c>
      <c r="M62" s="51">
        <f>+'101 TREINAMENTO BENEFICIARIO'!AA83</f>
        <v>0</v>
      </c>
      <c r="N62" s="51">
        <f>+'101 TREINAMENTO BENEFICIARIO'!AI$23</f>
        <v>0</v>
      </c>
      <c r="O62" s="51">
        <f>+'101 TREINAMENTO BENEFICIARIO'!AU83</f>
        <v>0</v>
      </c>
      <c r="P62" s="51">
        <f>+'101 TREINAMENTO BENEFICIARIO'!AW83</f>
        <v>0</v>
      </c>
      <c r="Q62" s="51">
        <f>+'101 TREINAMENTO BENEFICIARIO'!AY83</f>
        <v>0</v>
      </c>
      <c r="R62" s="51">
        <f>+'101 TREINAMENTO BENEFICIARIO'!BA83</f>
        <v>0</v>
      </c>
      <c r="S62" s="51">
        <f>+'101 TREINAMENTO BENEFICIARIO'!BC83</f>
        <v>0</v>
      </c>
      <c r="T62" s="51" t="str">
        <f t="shared" si="0"/>
        <v>Local Não Indicado</v>
      </c>
      <c r="U62" s="51" t="str">
        <f t="shared" si="1"/>
        <v>Sem dados de idade</v>
      </c>
      <c r="V62" s="51" t="str">
        <f t="shared" si="2"/>
        <v/>
      </c>
    </row>
    <row r="63" spans="1:22" hidden="1" x14ac:dyDescent="0.35">
      <c r="A63" s="51">
        <f>+'101 TREINAMENTO BENEFICIARIO'!C84</f>
        <v>0</v>
      </c>
      <c r="B63" s="51">
        <f>+'101 TREINAMENTO BENEFICIARIO'!G84</f>
        <v>0</v>
      </c>
      <c r="C63" s="51">
        <f>IFERROR(IFERROR(IFERROR(+VLOOKUP('101 TREINAMENTO BENEFICIARIO'!Q84,localidades,2,FALSE),VLOOKUP('101 TREINAMENTO BENEFICIARIO'!AH$6,localidades,2,FALSE)),VLOOKUP('101 TREINAMENTO BENEFICIARIO'!AH$5,district_codes,2,FALSE)),999)</f>
        <v>999</v>
      </c>
      <c r="D63" s="51">
        <f>IF(IF(IF(+'101 TREINAMENTO BENEFICIARIO'!V84=0,'101 TREINAMENTO BENEFICIARIO'!Q84,+'101 TREINAMENTO BENEFICIARIO'!V84)=0,'101 TREINAMENTO BENEFICIARIO'!AH$6,IF(+'101 TREINAMENTO BENEFICIARIO'!V84=0,'101 TREINAMENTO BENEFICIARIO'!Q84,+'101 TREINAMENTO BENEFICIARIO'!V84))=0,'101 TREINAMENTO BENEFICIARIO'!AH$5,IF(IF(+'101 TREINAMENTO BENEFICIARIO'!V84=0,'101 TREINAMENTO BENEFICIARIO'!Q84,+'101 TREINAMENTO BENEFICIARIO'!V84)=0,'101 TREINAMENTO BENEFICIARIO'!AH$6,IF(+'101 TREINAMENTO BENEFICIARIO'!V84=0,'101 TREINAMENTO BENEFICIARIO'!Q84,+'101 TREINAMENTO BENEFICIARIO'!V84)))</f>
        <v>0</v>
      </c>
      <c r="E63" s="279">
        <f>+'101 TREINAMENTO BENEFICIARIO'!O84</f>
        <v>0</v>
      </c>
      <c r="F63" s="51">
        <f>+'101 TREINAMENTO BENEFICIARIO'!P84</f>
        <v>0</v>
      </c>
      <c r="G63" s="51">
        <f>+'101 TREINAMENTO BENEFICIARIO'!AO84</f>
        <v>0</v>
      </c>
      <c r="H63" s="51" t="str">
        <f>+sessoes!A$2</f>
        <v>BENTRAIN-99</v>
      </c>
      <c r="I63" s="51">
        <f>+sessoes!B$2</f>
        <v>999</v>
      </c>
      <c r="J63" s="66">
        <f>+'101 TREINAMENTO BENEFICIARIO'!AP$10</f>
        <v>0</v>
      </c>
      <c r="K63" s="51">
        <f>+'101 TREINAMENTO BENEFICIARIO'!AD84</f>
        <v>0</v>
      </c>
      <c r="L63" s="51">
        <f>+'101 TREINAMENTO BENEFICIARIO'!AG84</f>
        <v>0</v>
      </c>
      <c r="M63" s="51">
        <f>+'101 TREINAMENTO BENEFICIARIO'!AA84</f>
        <v>0</v>
      </c>
      <c r="N63" s="51">
        <f>+'101 TREINAMENTO BENEFICIARIO'!AI$23</f>
        <v>0</v>
      </c>
      <c r="O63" s="51">
        <f>+'101 TREINAMENTO BENEFICIARIO'!AU84</f>
        <v>0</v>
      </c>
      <c r="P63" s="51">
        <f>+'101 TREINAMENTO BENEFICIARIO'!AW84</f>
        <v>0</v>
      </c>
      <c r="Q63" s="51">
        <f>+'101 TREINAMENTO BENEFICIARIO'!AY84</f>
        <v>0</v>
      </c>
      <c r="R63" s="51">
        <f>+'101 TREINAMENTO BENEFICIARIO'!BA84</f>
        <v>0</v>
      </c>
      <c r="S63" s="51">
        <f>+'101 TREINAMENTO BENEFICIARIO'!BC84</f>
        <v>0</v>
      </c>
      <c r="T63" s="51" t="str">
        <f t="shared" si="0"/>
        <v>Local Não Indicado</v>
      </c>
      <c r="U63" s="51" t="str">
        <f t="shared" si="1"/>
        <v>Sem dados de idade</v>
      </c>
      <c r="V63" s="51" t="str">
        <f t="shared" si="2"/>
        <v/>
      </c>
    </row>
    <row r="64" spans="1:22" hidden="1" x14ac:dyDescent="0.35">
      <c r="A64" s="51">
        <f>+'101 TREINAMENTO BENEFICIARIO'!C85</f>
        <v>0</v>
      </c>
      <c r="B64" s="51">
        <f>+'101 TREINAMENTO BENEFICIARIO'!G85</f>
        <v>0</v>
      </c>
      <c r="C64" s="51">
        <f>IFERROR(IFERROR(IFERROR(+VLOOKUP('101 TREINAMENTO BENEFICIARIO'!Q85,localidades,2,FALSE),VLOOKUP('101 TREINAMENTO BENEFICIARIO'!AH$6,localidades,2,FALSE)),VLOOKUP('101 TREINAMENTO BENEFICIARIO'!AH$5,district_codes,2,FALSE)),999)</f>
        <v>999</v>
      </c>
      <c r="D64" s="51">
        <f>IF(IF(IF(+'101 TREINAMENTO BENEFICIARIO'!V85=0,'101 TREINAMENTO BENEFICIARIO'!Q85,+'101 TREINAMENTO BENEFICIARIO'!V85)=0,'101 TREINAMENTO BENEFICIARIO'!AH$6,IF(+'101 TREINAMENTO BENEFICIARIO'!V85=0,'101 TREINAMENTO BENEFICIARIO'!Q85,+'101 TREINAMENTO BENEFICIARIO'!V85))=0,'101 TREINAMENTO BENEFICIARIO'!AH$5,IF(IF(+'101 TREINAMENTO BENEFICIARIO'!V85=0,'101 TREINAMENTO BENEFICIARIO'!Q85,+'101 TREINAMENTO BENEFICIARIO'!V85)=0,'101 TREINAMENTO BENEFICIARIO'!AH$6,IF(+'101 TREINAMENTO BENEFICIARIO'!V85=0,'101 TREINAMENTO BENEFICIARIO'!Q85,+'101 TREINAMENTO BENEFICIARIO'!V85)))</f>
        <v>0</v>
      </c>
      <c r="E64" s="279">
        <f>+'101 TREINAMENTO BENEFICIARIO'!O85</f>
        <v>0</v>
      </c>
      <c r="F64" s="51">
        <f>+'101 TREINAMENTO BENEFICIARIO'!P85</f>
        <v>0</v>
      </c>
      <c r="G64" s="51">
        <f>+'101 TREINAMENTO BENEFICIARIO'!AO85</f>
        <v>0</v>
      </c>
      <c r="H64" s="51" t="str">
        <f>+sessoes!A$2</f>
        <v>BENTRAIN-99</v>
      </c>
      <c r="I64" s="51">
        <f>+sessoes!B$2</f>
        <v>999</v>
      </c>
      <c r="J64" s="66">
        <f>+'101 TREINAMENTO BENEFICIARIO'!AP$10</f>
        <v>0</v>
      </c>
      <c r="K64" s="51">
        <f>+'101 TREINAMENTO BENEFICIARIO'!AD85</f>
        <v>0</v>
      </c>
      <c r="L64" s="51">
        <f>+'101 TREINAMENTO BENEFICIARIO'!AG85</f>
        <v>0</v>
      </c>
      <c r="M64" s="51">
        <f>+'101 TREINAMENTO BENEFICIARIO'!AA85</f>
        <v>0</v>
      </c>
      <c r="N64" s="51">
        <f>+'101 TREINAMENTO BENEFICIARIO'!AI$23</f>
        <v>0</v>
      </c>
      <c r="O64" s="51">
        <f>+'101 TREINAMENTO BENEFICIARIO'!AU85</f>
        <v>0</v>
      </c>
      <c r="P64" s="51">
        <f>+'101 TREINAMENTO BENEFICIARIO'!AW85</f>
        <v>0</v>
      </c>
      <c r="Q64" s="51">
        <f>+'101 TREINAMENTO BENEFICIARIO'!AY85</f>
        <v>0</v>
      </c>
      <c r="R64" s="51">
        <f>+'101 TREINAMENTO BENEFICIARIO'!BA85</f>
        <v>0</v>
      </c>
      <c r="S64" s="51">
        <f>+'101 TREINAMENTO BENEFICIARIO'!BC85</f>
        <v>0</v>
      </c>
      <c r="T64" s="51" t="str">
        <f t="shared" si="0"/>
        <v>Local Não Indicado</v>
      </c>
      <c r="U64" s="51" t="str">
        <f t="shared" si="1"/>
        <v>Sem dados de idade</v>
      </c>
      <c r="V64" s="51" t="str">
        <f t="shared" si="2"/>
        <v/>
      </c>
    </row>
    <row r="65" spans="1:22" hidden="1" x14ac:dyDescent="0.35">
      <c r="A65" s="51">
        <f>+'101 TREINAMENTO BENEFICIARIO'!C86</f>
        <v>0</v>
      </c>
      <c r="B65" s="51">
        <f>+'101 TREINAMENTO BENEFICIARIO'!G86</f>
        <v>0</v>
      </c>
      <c r="C65" s="51">
        <f>IFERROR(IFERROR(IFERROR(+VLOOKUP('101 TREINAMENTO BENEFICIARIO'!Q86,localidades,2,FALSE),VLOOKUP('101 TREINAMENTO BENEFICIARIO'!AH$6,localidades,2,FALSE)),VLOOKUP('101 TREINAMENTO BENEFICIARIO'!AH$5,district_codes,2,FALSE)),999)</f>
        <v>999</v>
      </c>
      <c r="D65" s="51">
        <f>IF(IF(IF(+'101 TREINAMENTO BENEFICIARIO'!V86=0,'101 TREINAMENTO BENEFICIARIO'!Q86,+'101 TREINAMENTO BENEFICIARIO'!V86)=0,'101 TREINAMENTO BENEFICIARIO'!AH$6,IF(+'101 TREINAMENTO BENEFICIARIO'!V86=0,'101 TREINAMENTO BENEFICIARIO'!Q86,+'101 TREINAMENTO BENEFICIARIO'!V86))=0,'101 TREINAMENTO BENEFICIARIO'!AH$5,IF(IF(+'101 TREINAMENTO BENEFICIARIO'!V86=0,'101 TREINAMENTO BENEFICIARIO'!Q86,+'101 TREINAMENTO BENEFICIARIO'!V86)=0,'101 TREINAMENTO BENEFICIARIO'!AH$6,IF(+'101 TREINAMENTO BENEFICIARIO'!V86=0,'101 TREINAMENTO BENEFICIARIO'!Q86,+'101 TREINAMENTO BENEFICIARIO'!V86)))</f>
        <v>0</v>
      </c>
      <c r="E65" s="279">
        <f>+'101 TREINAMENTO BENEFICIARIO'!O86</f>
        <v>0</v>
      </c>
      <c r="F65" s="51">
        <f>+'101 TREINAMENTO BENEFICIARIO'!P86</f>
        <v>0</v>
      </c>
      <c r="G65" s="51">
        <f>+'101 TREINAMENTO BENEFICIARIO'!AO86</f>
        <v>0</v>
      </c>
      <c r="H65" s="51" t="str">
        <f>+sessoes!A$2</f>
        <v>BENTRAIN-99</v>
      </c>
      <c r="I65" s="51">
        <f>+sessoes!B$2</f>
        <v>999</v>
      </c>
      <c r="J65" s="66">
        <f>+'101 TREINAMENTO BENEFICIARIO'!AP$10</f>
        <v>0</v>
      </c>
      <c r="K65" s="51">
        <f>+'101 TREINAMENTO BENEFICIARIO'!AD86</f>
        <v>0</v>
      </c>
      <c r="L65" s="51">
        <f>+'101 TREINAMENTO BENEFICIARIO'!AG86</f>
        <v>0</v>
      </c>
      <c r="M65" s="51">
        <f>+'101 TREINAMENTO BENEFICIARIO'!AA86</f>
        <v>0</v>
      </c>
      <c r="N65" s="51">
        <f>+'101 TREINAMENTO BENEFICIARIO'!AI$23</f>
        <v>0</v>
      </c>
      <c r="O65" s="51">
        <f>+'101 TREINAMENTO BENEFICIARIO'!AU86</f>
        <v>0</v>
      </c>
      <c r="P65" s="51">
        <f>+'101 TREINAMENTO BENEFICIARIO'!AW86</f>
        <v>0</v>
      </c>
      <c r="Q65" s="51">
        <f>+'101 TREINAMENTO BENEFICIARIO'!AY86</f>
        <v>0</v>
      </c>
      <c r="R65" s="51">
        <f>+'101 TREINAMENTO BENEFICIARIO'!BA86</f>
        <v>0</v>
      </c>
      <c r="S65" s="51">
        <f>+'101 TREINAMENTO BENEFICIARIO'!BC86</f>
        <v>0</v>
      </c>
      <c r="T65" s="51" t="str">
        <f t="shared" si="0"/>
        <v>Local Não Indicado</v>
      </c>
      <c r="U65" s="51" t="str">
        <f t="shared" si="1"/>
        <v>Sem dados de idade</v>
      </c>
      <c r="V65" s="51" t="str">
        <f t="shared" si="2"/>
        <v/>
      </c>
    </row>
    <row r="66" spans="1:22" hidden="1" x14ac:dyDescent="0.35">
      <c r="A66" s="51">
        <f>+'101 TREINAMENTO BENEFICIARIO'!C87</f>
        <v>0</v>
      </c>
      <c r="B66" s="51">
        <f>+'101 TREINAMENTO BENEFICIARIO'!G87</f>
        <v>0</v>
      </c>
      <c r="C66" s="51">
        <f>IFERROR(IFERROR(IFERROR(+VLOOKUP('101 TREINAMENTO BENEFICIARIO'!Q87,localidades,2,FALSE),VLOOKUP('101 TREINAMENTO BENEFICIARIO'!AH$6,localidades,2,FALSE)),VLOOKUP('101 TREINAMENTO BENEFICIARIO'!AH$5,district_codes,2,FALSE)),999)</f>
        <v>999</v>
      </c>
      <c r="D66" s="51">
        <f>IF(IF(IF(+'101 TREINAMENTO BENEFICIARIO'!V87=0,'101 TREINAMENTO BENEFICIARIO'!Q87,+'101 TREINAMENTO BENEFICIARIO'!V87)=0,'101 TREINAMENTO BENEFICIARIO'!AH$6,IF(+'101 TREINAMENTO BENEFICIARIO'!V87=0,'101 TREINAMENTO BENEFICIARIO'!Q87,+'101 TREINAMENTO BENEFICIARIO'!V87))=0,'101 TREINAMENTO BENEFICIARIO'!AH$5,IF(IF(+'101 TREINAMENTO BENEFICIARIO'!V87=0,'101 TREINAMENTO BENEFICIARIO'!Q87,+'101 TREINAMENTO BENEFICIARIO'!V87)=0,'101 TREINAMENTO BENEFICIARIO'!AH$6,IF(+'101 TREINAMENTO BENEFICIARIO'!V87=0,'101 TREINAMENTO BENEFICIARIO'!Q87,+'101 TREINAMENTO BENEFICIARIO'!V87)))</f>
        <v>0</v>
      </c>
      <c r="E66" s="279">
        <f>+'101 TREINAMENTO BENEFICIARIO'!O87</f>
        <v>0</v>
      </c>
      <c r="F66" s="51">
        <f>+'101 TREINAMENTO BENEFICIARIO'!P87</f>
        <v>0</v>
      </c>
      <c r="G66" s="51">
        <f>+'101 TREINAMENTO BENEFICIARIO'!AO87</f>
        <v>0</v>
      </c>
      <c r="H66" s="51" t="str">
        <f>+sessoes!A$2</f>
        <v>BENTRAIN-99</v>
      </c>
      <c r="I66" s="51">
        <f>+sessoes!B$2</f>
        <v>999</v>
      </c>
      <c r="J66" s="66">
        <f>+'101 TREINAMENTO BENEFICIARIO'!AP$10</f>
        <v>0</v>
      </c>
      <c r="K66" s="51">
        <f>+'101 TREINAMENTO BENEFICIARIO'!AD87</f>
        <v>0</v>
      </c>
      <c r="L66" s="51">
        <f>+'101 TREINAMENTO BENEFICIARIO'!AG87</f>
        <v>0</v>
      </c>
      <c r="M66" s="51">
        <f>+'101 TREINAMENTO BENEFICIARIO'!AA87</f>
        <v>0</v>
      </c>
      <c r="N66" s="51">
        <f>+'101 TREINAMENTO BENEFICIARIO'!AI$23</f>
        <v>0</v>
      </c>
      <c r="O66" s="51">
        <f>+'101 TREINAMENTO BENEFICIARIO'!AU87</f>
        <v>0</v>
      </c>
      <c r="P66" s="51">
        <f>+'101 TREINAMENTO BENEFICIARIO'!AW87</f>
        <v>0</v>
      </c>
      <c r="Q66" s="51">
        <f>+'101 TREINAMENTO BENEFICIARIO'!AY87</f>
        <v>0</v>
      </c>
      <c r="R66" s="51">
        <f>+'101 TREINAMENTO BENEFICIARIO'!BA87</f>
        <v>0</v>
      </c>
      <c r="S66" s="51">
        <f>+'101 TREINAMENTO BENEFICIARIO'!BC87</f>
        <v>0</v>
      </c>
      <c r="T66" s="51" t="str">
        <f t="shared" ref="T66:T129" si="3">IFERROR(IFERROR(VLOOKUP(C66,nomes_distritos,3,FALSE),VLOOKUP(I66,nomes_distritos,3,FALSE)),"Local Não Indicado")</f>
        <v>Local Não Indicado</v>
      </c>
      <c r="U66" s="51" t="str">
        <f t="shared" ref="U66:U129" si="4">IF(F66=0,"Sem dados de idade",IF(F66&lt;35,"Jovem","Adulto"))</f>
        <v>Sem dados de idade</v>
      </c>
      <c r="V66" s="51" t="str">
        <f t="shared" ref="V66:V129" si="5">IF(A66=0,"",A66&amp;B66&amp;C66)</f>
        <v/>
      </c>
    </row>
    <row r="67" spans="1:22" hidden="1" x14ac:dyDescent="0.35">
      <c r="A67" s="51">
        <f>+'101 TREINAMENTO BENEFICIARIO'!C88</f>
        <v>0</v>
      </c>
      <c r="B67" s="51">
        <f>+'101 TREINAMENTO BENEFICIARIO'!G88</f>
        <v>0</v>
      </c>
      <c r="C67" s="51">
        <f>IFERROR(IFERROR(IFERROR(+VLOOKUP('101 TREINAMENTO BENEFICIARIO'!Q88,localidades,2,FALSE),VLOOKUP('101 TREINAMENTO BENEFICIARIO'!AH$6,localidades,2,FALSE)),VLOOKUP('101 TREINAMENTO BENEFICIARIO'!AH$5,district_codes,2,FALSE)),999)</f>
        <v>999</v>
      </c>
      <c r="D67" s="51">
        <f>IF(IF(IF(+'101 TREINAMENTO BENEFICIARIO'!V88=0,'101 TREINAMENTO BENEFICIARIO'!Q88,+'101 TREINAMENTO BENEFICIARIO'!V88)=0,'101 TREINAMENTO BENEFICIARIO'!AH$6,IF(+'101 TREINAMENTO BENEFICIARIO'!V88=0,'101 TREINAMENTO BENEFICIARIO'!Q88,+'101 TREINAMENTO BENEFICIARIO'!V88))=0,'101 TREINAMENTO BENEFICIARIO'!AH$5,IF(IF(+'101 TREINAMENTO BENEFICIARIO'!V88=0,'101 TREINAMENTO BENEFICIARIO'!Q88,+'101 TREINAMENTO BENEFICIARIO'!V88)=0,'101 TREINAMENTO BENEFICIARIO'!AH$6,IF(+'101 TREINAMENTO BENEFICIARIO'!V88=0,'101 TREINAMENTO BENEFICIARIO'!Q88,+'101 TREINAMENTO BENEFICIARIO'!V88)))</f>
        <v>0</v>
      </c>
      <c r="E67" s="279">
        <f>+'101 TREINAMENTO BENEFICIARIO'!O88</f>
        <v>0</v>
      </c>
      <c r="F67" s="51">
        <f>+'101 TREINAMENTO BENEFICIARIO'!P88</f>
        <v>0</v>
      </c>
      <c r="G67" s="51">
        <f>+'101 TREINAMENTO BENEFICIARIO'!AO88</f>
        <v>0</v>
      </c>
      <c r="H67" s="51" t="str">
        <f>+sessoes!A$2</f>
        <v>BENTRAIN-99</v>
      </c>
      <c r="I67" s="51">
        <f>+sessoes!B$2</f>
        <v>999</v>
      </c>
      <c r="J67" s="66">
        <f>+'101 TREINAMENTO BENEFICIARIO'!AP$10</f>
        <v>0</v>
      </c>
      <c r="K67" s="51">
        <f>+'101 TREINAMENTO BENEFICIARIO'!AD88</f>
        <v>0</v>
      </c>
      <c r="L67" s="51">
        <f>+'101 TREINAMENTO BENEFICIARIO'!AG88</f>
        <v>0</v>
      </c>
      <c r="M67" s="51">
        <f>+'101 TREINAMENTO BENEFICIARIO'!AA88</f>
        <v>0</v>
      </c>
      <c r="N67" s="51">
        <f>+'101 TREINAMENTO BENEFICIARIO'!AI$23</f>
        <v>0</v>
      </c>
      <c r="O67" s="51">
        <f>+'101 TREINAMENTO BENEFICIARIO'!AU88</f>
        <v>0</v>
      </c>
      <c r="P67" s="51">
        <f>+'101 TREINAMENTO BENEFICIARIO'!AW88</f>
        <v>0</v>
      </c>
      <c r="Q67" s="51">
        <f>+'101 TREINAMENTO BENEFICIARIO'!AY88</f>
        <v>0</v>
      </c>
      <c r="R67" s="51">
        <f>+'101 TREINAMENTO BENEFICIARIO'!BA88</f>
        <v>0</v>
      </c>
      <c r="S67" s="51">
        <f>+'101 TREINAMENTO BENEFICIARIO'!BC88</f>
        <v>0</v>
      </c>
      <c r="T67" s="51" t="str">
        <f t="shared" si="3"/>
        <v>Local Não Indicado</v>
      </c>
      <c r="U67" s="51" t="str">
        <f t="shared" si="4"/>
        <v>Sem dados de idade</v>
      </c>
      <c r="V67" s="51" t="str">
        <f t="shared" si="5"/>
        <v/>
      </c>
    </row>
    <row r="68" spans="1:22" hidden="1" x14ac:dyDescent="0.35">
      <c r="A68" s="51">
        <f>+'101 TREINAMENTO BENEFICIARIO'!C89</f>
        <v>0</v>
      </c>
      <c r="B68" s="51">
        <f>+'101 TREINAMENTO BENEFICIARIO'!G89</f>
        <v>0</v>
      </c>
      <c r="C68" s="51">
        <f>IFERROR(IFERROR(IFERROR(+VLOOKUP('101 TREINAMENTO BENEFICIARIO'!Q89,localidades,2,FALSE),VLOOKUP('101 TREINAMENTO BENEFICIARIO'!AH$6,localidades,2,FALSE)),VLOOKUP('101 TREINAMENTO BENEFICIARIO'!AH$5,district_codes,2,FALSE)),999)</f>
        <v>999</v>
      </c>
      <c r="D68" s="51">
        <f>IF(IF(IF(+'101 TREINAMENTO BENEFICIARIO'!V89=0,'101 TREINAMENTO BENEFICIARIO'!Q89,+'101 TREINAMENTO BENEFICIARIO'!V89)=0,'101 TREINAMENTO BENEFICIARIO'!AH$6,IF(+'101 TREINAMENTO BENEFICIARIO'!V89=0,'101 TREINAMENTO BENEFICIARIO'!Q89,+'101 TREINAMENTO BENEFICIARIO'!V89))=0,'101 TREINAMENTO BENEFICIARIO'!AH$5,IF(IF(+'101 TREINAMENTO BENEFICIARIO'!V89=0,'101 TREINAMENTO BENEFICIARIO'!Q89,+'101 TREINAMENTO BENEFICIARIO'!V89)=0,'101 TREINAMENTO BENEFICIARIO'!AH$6,IF(+'101 TREINAMENTO BENEFICIARIO'!V89=0,'101 TREINAMENTO BENEFICIARIO'!Q89,+'101 TREINAMENTO BENEFICIARIO'!V89)))</f>
        <v>0</v>
      </c>
      <c r="E68" s="279">
        <f>+'101 TREINAMENTO BENEFICIARIO'!O89</f>
        <v>0</v>
      </c>
      <c r="F68" s="51">
        <f>+'101 TREINAMENTO BENEFICIARIO'!P89</f>
        <v>0</v>
      </c>
      <c r="G68" s="51">
        <f>+'101 TREINAMENTO BENEFICIARIO'!AO89</f>
        <v>0</v>
      </c>
      <c r="H68" s="51" t="str">
        <f>+sessoes!A$2</f>
        <v>BENTRAIN-99</v>
      </c>
      <c r="I68" s="51">
        <f>+sessoes!B$2</f>
        <v>999</v>
      </c>
      <c r="J68" s="66">
        <f>+'101 TREINAMENTO BENEFICIARIO'!AP$10</f>
        <v>0</v>
      </c>
      <c r="K68" s="51">
        <f>+'101 TREINAMENTO BENEFICIARIO'!AD89</f>
        <v>0</v>
      </c>
      <c r="L68" s="51">
        <f>+'101 TREINAMENTO BENEFICIARIO'!AG89</f>
        <v>0</v>
      </c>
      <c r="M68" s="51">
        <f>+'101 TREINAMENTO BENEFICIARIO'!AA89</f>
        <v>0</v>
      </c>
      <c r="N68" s="51">
        <f>+'101 TREINAMENTO BENEFICIARIO'!AI$23</f>
        <v>0</v>
      </c>
      <c r="O68" s="51">
        <f>+'101 TREINAMENTO BENEFICIARIO'!AU89</f>
        <v>0</v>
      </c>
      <c r="P68" s="51">
        <f>+'101 TREINAMENTO BENEFICIARIO'!AW89</f>
        <v>0</v>
      </c>
      <c r="Q68" s="51">
        <f>+'101 TREINAMENTO BENEFICIARIO'!AY89</f>
        <v>0</v>
      </c>
      <c r="R68" s="51">
        <f>+'101 TREINAMENTO BENEFICIARIO'!BA89</f>
        <v>0</v>
      </c>
      <c r="S68" s="51">
        <f>+'101 TREINAMENTO BENEFICIARIO'!BC89</f>
        <v>0</v>
      </c>
      <c r="T68" s="51" t="str">
        <f t="shared" si="3"/>
        <v>Local Não Indicado</v>
      </c>
      <c r="U68" s="51" t="str">
        <f t="shared" si="4"/>
        <v>Sem dados de idade</v>
      </c>
      <c r="V68" s="51" t="str">
        <f t="shared" si="5"/>
        <v/>
      </c>
    </row>
    <row r="69" spans="1:22" hidden="1" x14ac:dyDescent="0.35">
      <c r="A69" s="51">
        <f>+'101 TREINAMENTO BENEFICIARIO'!C90</f>
        <v>0</v>
      </c>
      <c r="B69" s="51">
        <f>+'101 TREINAMENTO BENEFICIARIO'!G90</f>
        <v>0</v>
      </c>
      <c r="C69" s="51">
        <f>IFERROR(IFERROR(IFERROR(+VLOOKUP('101 TREINAMENTO BENEFICIARIO'!Q90,localidades,2,FALSE),VLOOKUP('101 TREINAMENTO BENEFICIARIO'!AH$6,localidades,2,FALSE)),VLOOKUP('101 TREINAMENTO BENEFICIARIO'!AH$5,district_codes,2,FALSE)),999)</f>
        <v>999</v>
      </c>
      <c r="D69" s="51">
        <f>IF(IF(IF(+'101 TREINAMENTO BENEFICIARIO'!V90=0,'101 TREINAMENTO BENEFICIARIO'!Q90,+'101 TREINAMENTO BENEFICIARIO'!V90)=0,'101 TREINAMENTO BENEFICIARIO'!AH$6,IF(+'101 TREINAMENTO BENEFICIARIO'!V90=0,'101 TREINAMENTO BENEFICIARIO'!Q90,+'101 TREINAMENTO BENEFICIARIO'!V90))=0,'101 TREINAMENTO BENEFICIARIO'!AH$5,IF(IF(+'101 TREINAMENTO BENEFICIARIO'!V90=0,'101 TREINAMENTO BENEFICIARIO'!Q90,+'101 TREINAMENTO BENEFICIARIO'!V90)=0,'101 TREINAMENTO BENEFICIARIO'!AH$6,IF(+'101 TREINAMENTO BENEFICIARIO'!V90=0,'101 TREINAMENTO BENEFICIARIO'!Q90,+'101 TREINAMENTO BENEFICIARIO'!V90)))</f>
        <v>0</v>
      </c>
      <c r="E69" s="279">
        <f>+'101 TREINAMENTO BENEFICIARIO'!O90</f>
        <v>0</v>
      </c>
      <c r="F69" s="51">
        <f>+'101 TREINAMENTO BENEFICIARIO'!P90</f>
        <v>0</v>
      </c>
      <c r="G69" s="51">
        <f>+'101 TREINAMENTO BENEFICIARIO'!AO90</f>
        <v>0</v>
      </c>
      <c r="H69" s="51" t="str">
        <f>+sessoes!A$2</f>
        <v>BENTRAIN-99</v>
      </c>
      <c r="I69" s="51">
        <f>+sessoes!B$2</f>
        <v>999</v>
      </c>
      <c r="J69" s="66">
        <f>+'101 TREINAMENTO BENEFICIARIO'!AP$10</f>
        <v>0</v>
      </c>
      <c r="K69" s="51">
        <f>+'101 TREINAMENTO BENEFICIARIO'!AD90</f>
        <v>0</v>
      </c>
      <c r="L69" s="51">
        <f>+'101 TREINAMENTO BENEFICIARIO'!AG90</f>
        <v>0</v>
      </c>
      <c r="M69" s="51">
        <f>+'101 TREINAMENTO BENEFICIARIO'!AA90</f>
        <v>0</v>
      </c>
      <c r="N69" s="51">
        <f>+'101 TREINAMENTO BENEFICIARIO'!AI$23</f>
        <v>0</v>
      </c>
      <c r="O69" s="51">
        <f>+'101 TREINAMENTO BENEFICIARIO'!AU90</f>
        <v>0</v>
      </c>
      <c r="P69" s="51">
        <f>+'101 TREINAMENTO BENEFICIARIO'!AW90</f>
        <v>0</v>
      </c>
      <c r="Q69" s="51">
        <f>+'101 TREINAMENTO BENEFICIARIO'!AY90</f>
        <v>0</v>
      </c>
      <c r="R69" s="51">
        <f>+'101 TREINAMENTO BENEFICIARIO'!BA90</f>
        <v>0</v>
      </c>
      <c r="S69" s="51">
        <f>+'101 TREINAMENTO BENEFICIARIO'!BC90</f>
        <v>0</v>
      </c>
      <c r="T69" s="51" t="str">
        <f t="shared" si="3"/>
        <v>Local Não Indicado</v>
      </c>
      <c r="U69" s="51" t="str">
        <f t="shared" si="4"/>
        <v>Sem dados de idade</v>
      </c>
      <c r="V69" s="51" t="str">
        <f t="shared" si="5"/>
        <v/>
      </c>
    </row>
    <row r="70" spans="1:22" hidden="1" x14ac:dyDescent="0.35">
      <c r="A70" s="51">
        <f>+'101 TREINAMENTO BENEFICIARIO'!C91</f>
        <v>0</v>
      </c>
      <c r="B70" s="51">
        <f>+'101 TREINAMENTO BENEFICIARIO'!G91</f>
        <v>0</v>
      </c>
      <c r="C70" s="51">
        <f>IFERROR(IFERROR(IFERROR(+VLOOKUP('101 TREINAMENTO BENEFICIARIO'!Q91,localidades,2,FALSE),VLOOKUP('101 TREINAMENTO BENEFICIARIO'!AH$6,localidades,2,FALSE)),VLOOKUP('101 TREINAMENTO BENEFICIARIO'!AH$5,district_codes,2,FALSE)),999)</f>
        <v>999</v>
      </c>
      <c r="D70" s="51">
        <f>IF(IF(IF(+'101 TREINAMENTO BENEFICIARIO'!V91=0,'101 TREINAMENTO BENEFICIARIO'!Q91,+'101 TREINAMENTO BENEFICIARIO'!V91)=0,'101 TREINAMENTO BENEFICIARIO'!AH$6,IF(+'101 TREINAMENTO BENEFICIARIO'!V91=0,'101 TREINAMENTO BENEFICIARIO'!Q91,+'101 TREINAMENTO BENEFICIARIO'!V91))=0,'101 TREINAMENTO BENEFICIARIO'!AH$5,IF(IF(+'101 TREINAMENTO BENEFICIARIO'!V91=0,'101 TREINAMENTO BENEFICIARIO'!Q91,+'101 TREINAMENTO BENEFICIARIO'!V91)=0,'101 TREINAMENTO BENEFICIARIO'!AH$6,IF(+'101 TREINAMENTO BENEFICIARIO'!V91=0,'101 TREINAMENTO BENEFICIARIO'!Q91,+'101 TREINAMENTO BENEFICIARIO'!V91)))</f>
        <v>0</v>
      </c>
      <c r="E70" s="279">
        <f>+'101 TREINAMENTO BENEFICIARIO'!O91</f>
        <v>0</v>
      </c>
      <c r="F70" s="51">
        <f>+'101 TREINAMENTO BENEFICIARIO'!P91</f>
        <v>0</v>
      </c>
      <c r="G70" s="51">
        <f>+'101 TREINAMENTO BENEFICIARIO'!AO91</f>
        <v>0</v>
      </c>
      <c r="H70" s="51" t="str">
        <f>+sessoes!A$2</f>
        <v>BENTRAIN-99</v>
      </c>
      <c r="I70" s="51">
        <f>+sessoes!B$2</f>
        <v>999</v>
      </c>
      <c r="J70" s="66">
        <f>+'101 TREINAMENTO BENEFICIARIO'!AP$10</f>
        <v>0</v>
      </c>
      <c r="K70" s="51">
        <f>+'101 TREINAMENTO BENEFICIARIO'!AD91</f>
        <v>0</v>
      </c>
      <c r="L70" s="51">
        <f>+'101 TREINAMENTO BENEFICIARIO'!AG91</f>
        <v>0</v>
      </c>
      <c r="M70" s="51">
        <f>+'101 TREINAMENTO BENEFICIARIO'!AA91</f>
        <v>0</v>
      </c>
      <c r="N70" s="51">
        <f>+'101 TREINAMENTO BENEFICIARIO'!AI$23</f>
        <v>0</v>
      </c>
      <c r="O70" s="51">
        <f>+'101 TREINAMENTO BENEFICIARIO'!AU91</f>
        <v>0</v>
      </c>
      <c r="P70" s="51">
        <f>+'101 TREINAMENTO BENEFICIARIO'!AW91</f>
        <v>0</v>
      </c>
      <c r="Q70" s="51">
        <f>+'101 TREINAMENTO BENEFICIARIO'!AY91</f>
        <v>0</v>
      </c>
      <c r="R70" s="51">
        <f>+'101 TREINAMENTO BENEFICIARIO'!BA91</f>
        <v>0</v>
      </c>
      <c r="S70" s="51">
        <f>+'101 TREINAMENTO BENEFICIARIO'!BC91</f>
        <v>0</v>
      </c>
      <c r="T70" s="51" t="str">
        <f t="shared" si="3"/>
        <v>Local Não Indicado</v>
      </c>
      <c r="U70" s="51" t="str">
        <f t="shared" si="4"/>
        <v>Sem dados de idade</v>
      </c>
      <c r="V70" s="51" t="str">
        <f t="shared" si="5"/>
        <v/>
      </c>
    </row>
    <row r="71" spans="1:22" hidden="1" x14ac:dyDescent="0.35">
      <c r="A71" s="51">
        <f>+'101 TREINAMENTO BENEFICIARIO'!C92</f>
        <v>0</v>
      </c>
      <c r="B71" s="51">
        <f>+'101 TREINAMENTO BENEFICIARIO'!G92</f>
        <v>0</v>
      </c>
      <c r="C71" s="51">
        <f>IFERROR(IFERROR(IFERROR(+VLOOKUP('101 TREINAMENTO BENEFICIARIO'!Q92,localidades,2,FALSE),VLOOKUP('101 TREINAMENTO BENEFICIARIO'!AH$6,localidades,2,FALSE)),VLOOKUP('101 TREINAMENTO BENEFICIARIO'!AH$5,district_codes,2,FALSE)),999)</f>
        <v>999</v>
      </c>
      <c r="D71" s="51">
        <f>IF(IF(IF(+'101 TREINAMENTO BENEFICIARIO'!V92=0,'101 TREINAMENTO BENEFICIARIO'!Q92,+'101 TREINAMENTO BENEFICIARIO'!V92)=0,'101 TREINAMENTO BENEFICIARIO'!AH$6,IF(+'101 TREINAMENTO BENEFICIARIO'!V92=0,'101 TREINAMENTO BENEFICIARIO'!Q92,+'101 TREINAMENTO BENEFICIARIO'!V92))=0,'101 TREINAMENTO BENEFICIARIO'!AH$5,IF(IF(+'101 TREINAMENTO BENEFICIARIO'!V92=0,'101 TREINAMENTO BENEFICIARIO'!Q92,+'101 TREINAMENTO BENEFICIARIO'!V92)=0,'101 TREINAMENTO BENEFICIARIO'!AH$6,IF(+'101 TREINAMENTO BENEFICIARIO'!V92=0,'101 TREINAMENTO BENEFICIARIO'!Q92,+'101 TREINAMENTO BENEFICIARIO'!V92)))</f>
        <v>0</v>
      </c>
      <c r="E71" s="279">
        <f>+'101 TREINAMENTO BENEFICIARIO'!O92</f>
        <v>0</v>
      </c>
      <c r="F71" s="51">
        <f>+'101 TREINAMENTO BENEFICIARIO'!P92</f>
        <v>0</v>
      </c>
      <c r="G71" s="51">
        <f>+'101 TREINAMENTO BENEFICIARIO'!AO92</f>
        <v>0</v>
      </c>
      <c r="H71" s="51" t="str">
        <f>+sessoes!A$2</f>
        <v>BENTRAIN-99</v>
      </c>
      <c r="I71" s="51">
        <f>+sessoes!B$2</f>
        <v>999</v>
      </c>
      <c r="J71" s="66">
        <f>+'101 TREINAMENTO BENEFICIARIO'!AP$10</f>
        <v>0</v>
      </c>
      <c r="K71" s="51">
        <f>+'101 TREINAMENTO BENEFICIARIO'!AD92</f>
        <v>0</v>
      </c>
      <c r="L71" s="51">
        <f>+'101 TREINAMENTO BENEFICIARIO'!AG92</f>
        <v>0</v>
      </c>
      <c r="M71" s="51">
        <f>+'101 TREINAMENTO BENEFICIARIO'!AA92</f>
        <v>0</v>
      </c>
      <c r="N71" s="51">
        <f>+'101 TREINAMENTO BENEFICIARIO'!AI$23</f>
        <v>0</v>
      </c>
      <c r="O71" s="51">
        <f>+'101 TREINAMENTO BENEFICIARIO'!AU92</f>
        <v>0</v>
      </c>
      <c r="P71" s="51">
        <f>+'101 TREINAMENTO BENEFICIARIO'!AW92</f>
        <v>0</v>
      </c>
      <c r="Q71" s="51">
        <f>+'101 TREINAMENTO BENEFICIARIO'!AY92</f>
        <v>0</v>
      </c>
      <c r="R71" s="51">
        <f>+'101 TREINAMENTO BENEFICIARIO'!BA92</f>
        <v>0</v>
      </c>
      <c r="S71" s="51">
        <f>+'101 TREINAMENTO BENEFICIARIO'!BC92</f>
        <v>0</v>
      </c>
      <c r="T71" s="51" t="str">
        <f t="shared" si="3"/>
        <v>Local Não Indicado</v>
      </c>
      <c r="U71" s="51" t="str">
        <f t="shared" si="4"/>
        <v>Sem dados de idade</v>
      </c>
      <c r="V71" s="51" t="str">
        <f t="shared" si="5"/>
        <v/>
      </c>
    </row>
    <row r="72" spans="1:22" hidden="1" x14ac:dyDescent="0.35">
      <c r="A72" s="51">
        <f>+'101 TREINAMENTO BENEFICIARIO'!C93</f>
        <v>0</v>
      </c>
      <c r="B72" s="51">
        <f>+'101 TREINAMENTO BENEFICIARIO'!G93</f>
        <v>0</v>
      </c>
      <c r="C72" s="51">
        <f>IFERROR(IFERROR(IFERROR(+VLOOKUP('101 TREINAMENTO BENEFICIARIO'!Q93,localidades,2,FALSE),VLOOKUP('101 TREINAMENTO BENEFICIARIO'!AH$6,localidades,2,FALSE)),VLOOKUP('101 TREINAMENTO BENEFICIARIO'!AH$5,district_codes,2,FALSE)),999)</f>
        <v>999</v>
      </c>
      <c r="D72" s="51">
        <f>IF(IF(IF(+'101 TREINAMENTO BENEFICIARIO'!V93=0,'101 TREINAMENTO BENEFICIARIO'!Q93,+'101 TREINAMENTO BENEFICIARIO'!V93)=0,'101 TREINAMENTO BENEFICIARIO'!AH$6,IF(+'101 TREINAMENTO BENEFICIARIO'!V93=0,'101 TREINAMENTO BENEFICIARIO'!Q93,+'101 TREINAMENTO BENEFICIARIO'!V93))=0,'101 TREINAMENTO BENEFICIARIO'!AH$5,IF(IF(+'101 TREINAMENTO BENEFICIARIO'!V93=0,'101 TREINAMENTO BENEFICIARIO'!Q93,+'101 TREINAMENTO BENEFICIARIO'!V93)=0,'101 TREINAMENTO BENEFICIARIO'!AH$6,IF(+'101 TREINAMENTO BENEFICIARIO'!V93=0,'101 TREINAMENTO BENEFICIARIO'!Q93,+'101 TREINAMENTO BENEFICIARIO'!V93)))</f>
        <v>0</v>
      </c>
      <c r="E72" s="279">
        <f>+'101 TREINAMENTO BENEFICIARIO'!O93</f>
        <v>0</v>
      </c>
      <c r="F72" s="51">
        <f>+'101 TREINAMENTO BENEFICIARIO'!P93</f>
        <v>0</v>
      </c>
      <c r="G72" s="51">
        <f>+'101 TREINAMENTO BENEFICIARIO'!AO93</f>
        <v>0</v>
      </c>
      <c r="H72" s="51" t="str">
        <f>+sessoes!A$2</f>
        <v>BENTRAIN-99</v>
      </c>
      <c r="I72" s="51">
        <f>+sessoes!B$2</f>
        <v>999</v>
      </c>
      <c r="J72" s="66">
        <f>+'101 TREINAMENTO BENEFICIARIO'!AP$10</f>
        <v>0</v>
      </c>
      <c r="K72" s="51">
        <f>+'101 TREINAMENTO BENEFICIARIO'!AD93</f>
        <v>0</v>
      </c>
      <c r="L72" s="51">
        <f>+'101 TREINAMENTO BENEFICIARIO'!AG93</f>
        <v>0</v>
      </c>
      <c r="M72" s="51">
        <f>+'101 TREINAMENTO BENEFICIARIO'!AA93</f>
        <v>0</v>
      </c>
      <c r="N72" s="51">
        <f>+'101 TREINAMENTO BENEFICIARIO'!AI$23</f>
        <v>0</v>
      </c>
      <c r="O72" s="51">
        <f>+'101 TREINAMENTO BENEFICIARIO'!AU93</f>
        <v>0</v>
      </c>
      <c r="P72" s="51">
        <f>+'101 TREINAMENTO BENEFICIARIO'!AW93</f>
        <v>0</v>
      </c>
      <c r="Q72" s="51">
        <f>+'101 TREINAMENTO BENEFICIARIO'!AY93</f>
        <v>0</v>
      </c>
      <c r="R72" s="51">
        <f>+'101 TREINAMENTO BENEFICIARIO'!BA93</f>
        <v>0</v>
      </c>
      <c r="S72" s="51">
        <f>+'101 TREINAMENTO BENEFICIARIO'!BC93</f>
        <v>0</v>
      </c>
      <c r="T72" s="51" t="str">
        <f t="shared" si="3"/>
        <v>Local Não Indicado</v>
      </c>
      <c r="U72" s="51" t="str">
        <f t="shared" si="4"/>
        <v>Sem dados de idade</v>
      </c>
      <c r="V72" s="51" t="str">
        <f t="shared" si="5"/>
        <v/>
      </c>
    </row>
    <row r="73" spans="1:22" hidden="1" x14ac:dyDescent="0.35">
      <c r="A73" s="51">
        <f>+'101 TREINAMENTO BENEFICIARIO'!C94</f>
        <v>0</v>
      </c>
      <c r="B73" s="51">
        <f>+'101 TREINAMENTO BENEFICIARIO'!G94</f>
        <v>0</v>
      </c>
      <c r="C73" s="51">
        <f>IFERROR(IFERROR(IFERROR(+VLOOKUP('101 TREINAMENTO BENEFICIARIO'!Q94,localidades,2,FALSE),VLOOKUP('101 TREINAMENTO BENEFICIARIO'!AH$6,localidades,2,FALSE)),VLOOKUP('101 TREINAMENTO BENEFICIARIO'!AH$5,district_codes,2,FALSE)),999)</f>
        <v>999</v>
      </c>
      <c r="D73" s="51">
        <f>IF(IF(IF(+'101 TREINAMENTO BENEFICIARIO'!V94=0,'101 TREINAMENTO BENEFICIARIO'!Q94,+'101 TREINAMENTO BENEFICIARIO'!V94)=0,'101 TREINAMENTO BENEFICIARIO'!AH$6,IF(+'101 TREINAMENTO BENEFICIARIO'!V94=0,'101 TREINAMENTO BENEFICIARIO'!Q94,+'101 TREINAMENTO BENEFICIARIO'!V94))=0,'101 TREINAMENTO BENEFICIARIO'!AH$5,IF(IF(+'101 TREINAMENTO BENEFICIARIO'!V94=0,'101 TREINAMENTO BENEFICIARIO'!Q94,+'101 TREINAMENTO BENEFICIARIO'!V94)=0,'101 TREINAMENTO BENEFICIARIO'!AH$6,IF(+'101 TREINAMENTO BENEFICIARIO'!V94=0,'101 TREINAMENTO BENEFICIARIO'!Q94,+'101 TREINAMENTO BENEFICIARIO'!V94)))</f>
        <v>0</v>
      </c>
      <c r="E73" s="279">
        <f>+'101 TREINAMENTO BENEFICIARIO'!O94</f>
        <v>0</v>
      </c>
      <c r="F73" s="51">
        <f>+'101 TREINAMENTO BENEFICIARIO'!P94</f>
        <v>0</v>
      </c>
      <c r="G73" s="51">
        <f>+'101 TREINAMENTO BENEFICIARIO'!AO94</f>
        <v>0</v>
      </c>
      <c r="H73" s="51" t="str">
        <f>+sessoes!A$2</f>
        <v>BENTRAIN-99</v>
      </c>
      <c r="I73" s="51">
        <f>+sessoes!B$2</f>
        <v>999</v>
      </c>
      <c r="J73" s="66">
        <f>+'101 TREINAMENTO BENEFICIARIO'!AP$10</f>
        <v>0</v>
      </c>
      <c r="K73" s="51">
        <f>+'101 TREINAMENTO BENEFICIARIO'!AD94</f>
        <v>0</v>
      </c>
      <c r="L73" s="51">
        <f>+'101 TREINAMENTO BENEFICIARIO'!AG94</f>
        <v>0</v>
      </c>
      <c r="M73" s="51">
        <f>+'101 TREINAMENTO BENEFICIARIO'!AA94</f>
        <v>0</v>
      </c>
      <c r="N73" s="51">
        <f>+'101 TREINAMENTO BENEFICIARIO'!AI$23</f>
        <v>0</v>
      </c>
      <c r="O73" s="51">
        <f>+'101 TREINAMENTO BENEFICIARIO'!AU94</f>
        <v>0</v>
      </c>
      <c r="P73" s="51">
        <f>+'101 TREINAMENTO BENEFICIARIO'!AW94</f>
        <v>0</v>
      </c>
      <c r="Q73" s="51">
        <f>+'101 TREINAMENTO BENEFICIARIO'!AY94</f>
        <v>0</v>
      </c>
      <c r="R73" s="51">
        <f>+'101 TREINAMENTO BENEFICIARIO'!BA94</f>
        <v>0</v>
      </c>
      <c r="S73" s="51">
        <f>+'101 TREINAMENTO BENEFICIARIO'!BC94</f>
        <v>0</v>
      </c>
      <c r="T73" s="51" t="str">
        <f t="shared" si="3"/>
        <v>Local Não Indicado</v>
      </c>
      <c r="U73" s="51" t="str">
        <f t="shared" si="4"/>
        <v>Sem dados de idade</v>
      </c>
      <c r="V73" s="51" t="str">
        <f t="shared" si="5"/>
        <v/>
      </c>
    </row>
    <row r="74" spans="1:22" hidden="1" x14ac:dyDescent="0.35">
      <c r="A74" s="51">
        <f>+'101 TREINAMENTO BENEFICIARIO'!C95</f>
        <v>0</v>
      </c>
      <c r="B74" s="51">
        <f>+'101 TREINAMENTO BENEFICIARIO'!G95</f>
        <v>0</v>
      </c>
      <c r="C74" s="51">
        <f>IFERROR(IFERROR(IFERROR(+VLOOKUP('101 TREINAMENTO BENEFICIARIO'!Q95,localidades,2,FALSE),VLOOKUP('101 TREINAMENTO BENEFICIARIO'!AH$6,localidades,2,FALSE)),VLOOKUP('101 TREINAMENTO BENEFICIARIO'!AH$5,district_codes,2,FALSE)),999)</f>
        <v>999</v>
      </c>
      <c r="D74" s="51">
        <f>IF(IF(IF(+'101 TREINAMENTO BENEFICIARIO'!V95=0,'101 TREINAMENTO BENEFICIARIO'!Q95,+'101 TREINAMENTO BENEFICIARIO'!V95)=0,'101 TREINAMENTO BENEFICIARIO'!AH$6,IF(+'101 TREINAMENTO BENEFICIARIO'!V95=0,'101 TREINAMENTO BENEFICIARIO'!Q95,+'101 TREINAMENTO BENEFICIARIO'!V95))=0,'101 TREINAMENTO BENEFICIARIO'!AH$5,IF(IF(+'101 TREINAMENTO BENEFICIARIO'!V95=0,'101 TREINAMENTO BENEFICIARIO'!Q95,+'101 TREINAMENTO BENEFICIARIO'!V95)=0,'101 TREINAMENTO BENEFICIARIO'!AH$6,IF(+'101 TREINAMENTO BENEFICIARIO'!V95=0,'101 TREINAMENTO BENEFICIARIO'!Q95,+'101 TREINAMENTO BENEFICIARIO'!V95)))</f>
        <v>0</v>
      </c>
      <c r="E74" s="279">
        <f>+'101 TREINAMENTO BENEFICIARIO'!O95</f>
        <v>0</v>
      </c>
      <c r="F74" s="51">
        <f>+'101 TREINAMENTO BENEFICIARIO'!P95</f>
        <v>0</v>
      </c>
      <c r="G74" s="51">
        <f>+'101 TREINAMENTO BENEFICIARIO'!AO95</f>
        <v>0</v>
      </c>
      <c r="H74" s="51" t="str">
        <f>+sessoes!A$2</f>
        <v>BENTRAIN-99</v>
      </c>
      <c r="I74" s="51">
        <f>+sessoes!B$2</f>
        <v>999</v>
      </c>
      <c r="J74" s="66">
        <f>+'101 TREINAMENTO BENEFICIARIO'!AP$10</f>
        <v>0</v>
      </c>
      <c r="K74" s="51">
        <f>+'101 TREINAMENTO BENEFICIARIO'!AD95</f>
        <v>0</v>
      </c>
      <c r="L74" s="51">
        <f>+'101 TREINAMENTO BENEFICIARIO'!AG95</f>
        <v>0</v>
      </c>
      <c r="M74" s="51">
        <f>+'101 TREINAMENTO BENEFICIARIO'!AA95</f>
        <v>0</v>
      </c>
      <c r="N74" s="51">
        <f>+'101 TREINAMENTO BENEFICIARIO'!AI$23</f>
        <v>0</v>
      </c>
      <c r="O74" s="51">
        <f>+'101 TREINAMENTO BENEFICIARIO'!AU95</f>
        <v>0</v>
      </c>
      <c r="P74" s="51">
        <f>+'101 TREINAMENTO BENEFICIARIO'!AW95</f>
        <v>0</v>
      </c>
      <c r="Q74" s="51">
        <f>+'101 TREINAMENTO BENEFICIARIO'!AY95</f>
        <v>0</v>
      </c>
      <c r="R74" s="51">
        <f>+'101 TREINAMENTO BENEFICIARIO'!BA95</f>
        <v>0</v>
      </c>
      <c r="S74" s="51">
        <f>+'101 TREINAMENTO BENEFICIARIO'!BC95</f>
        <v>0</v>
      </c>
      <c r="T74" s="51" t="str">
        <f t="shared" si="3"/>
        <v>Local Não Indicado</v>
      </c>
      <c r="U74" s="51" t="str">
        <f t="shared" si="4"/>
        <v>Sem dados de idade</v>
      </c>
      <c r="V74" s="51" t="str">
        <f t="shared" si="5"/>
        <v/>
      </c>
    </row>
    <row r="75" spans="1:22" hidden="1" x14ac:dyDescent="0.35">
      <c r="A75" s="51">
        <f>+'101 TREINAMENTO BENEFICIARIO'!C96</f>
        <v>0</v>
      </c>
      <c r="B75" s="51">
        <f>+'101 TREINAMENTO BENEFICIARIO'!G96</f>
        <v>0</v>
      </c>
      <c r="C75" s="51">
        <f>IFERROR(IFERROR(IFERROR(+VLOOKUP('101 TREINAMENTO BENEFICIARIO'!Q96,localidades,2,FALSE),VLOOKUP('101 TREINAMENTO BENEFICIARIO'!AH$6,localidades,2,FALSE)),VLOOKUP('101 TREINAMENTO BENEFICIARIO'!AH$5,district_codes,2,FALSE)),999)</f>
        <v>999</v>
      </c>
      <c r="D75" s="51">
        <f>IF(IF(IF(+'101 TREINAMENTO BENEFICIARIO'!V96=0,'101 TREINAMENTO BENEFICIARIO'!Q96,+'101 TREINAMENTO BENEFICIARIO'!V96)=0,'101 TREINAMENTO BENEFICIARIO'!AH$6,IF(+'101 TREINAMENTO BENEFICIARIO'!V96=0,'101 TREINAMENTO BENEFICIARIO'!Q96,+'101 TREINAMENTO BENEFICIARIO'!V96))=0,'101 TREINAMENTO BENEFICIARIO'!AH$5,IF(IF(+'101 TREINAMENTO BENEFICIARIO'!V96=0,'101 TREINAMENTO BENEFICIARIO'!Q96,+'101 TREINAMENTO BENEFICIARIO'!V96)=0,'101 TREINAMENTO BENEFICIARIO'!AH$6,IF(+'101 TREINAMENTO BENEFICIARIO'!V96=0,'101 TREINAMENTO BENEFICIARIO'!Q96,+'101 TREINAMENTO BENEFICIARIO'!V96)))</f>
        <v>0</v>
      </c>
      <c r="E75" s="279">
        <f>+'101 TREINAMENTO BENEFICIARIO'!O96</f>
        <v>0</v>
      </c>
      <c r="F75" s="51">
        <f>+'101 TREINAMENTO BENEFICIARIO'!P96</f>
        <v>0</v>
      </c>
      <c r="G75" s="51">
        <f>+'101 TREINAMENTO BENEFICIARIO'!AO96</f>
        <v>0</v>
      </c>
      <c r="H75" s="51" t="str">
        <f>+sessoes!A$2</f>
        <v>BENTRAIN-99</v>
      </c>
      <c r="I75" s="51">
        <f>+sessoes!B$2</f>
        <v>999</v>
      </c>
      <c r="J75" s="66">
        <f>+'101 TREINAMENTO BENEFICIARIO'!AP$10</f>
        <v>0</v>
      </c>
      <c r="K75" s="51">
        <f>+'101 TREINAMENTO BENEFICIARIO'!AD96</f>
        <v>0</v>
      </c>
      <c r="L75" s="51">
        <f>+'101 TREINAMENTO BENEFICIARIO'!AG96</f>
        <v>0</v>
      </c>
      <c r="M75" s="51">
        <f>+'101 TREINAMENTO BENEFICIARIO'!AA96</f>
        <v>0</v>
      </c>
      <c r="N75" s="51">
        <f>+'101 TREINAMENTO BENEFICIARIO'!AI$23</f>
        <v>0</v>
      </c>
      <c r="O75" s="51">
        <f>+'101 TREINAMENTO BENEFICIARIO'!AU96</f>
        <v>0</v>
      </c>
      <c r="P75" s="51">
        <f>+'101 TREINAMENTO BENEFICIARIO'!AW96</f>
        <v>0</v>
      </c>
      <c r="Q75" s="51">
        <f>+'101 TREINAMENTO BENEFICIARIO'!AY96</f>
        <v>0</v>
      </c>
      <c r="R75" s="51">
        <f>+'101 TREINAMENTO BENEFICIARIO'!BA96</f>
        <v>0</v>
      </c>
      <c r="S75" s="51">
        <f>+'101 TREINAMENTO BENEFICIARIO'!BC96</f>
        <v>0</v>
      </c>
      <c r="T75" s="51" t="str">
        <f t="shared" si="3"/>
        <v>Local Não Indicado</v>
      </c>
      <c r="U75" s="51" t="str">
        <f t="shared" si="4"/>
        <v>Sem dados de idade</v>
      </c>
      <c r="V75" s="51" t="str">
        <f t="shared" si="5"/>
        <v/>
      </c>
    </row>
    <row r="76" spans="1:22" hidden="1" x14ac:dyDescent="0.35">
      <c r="A76" s="51">
        <f>+'101 TREINAMENTO BENEFICIARIO'!C97</f>
        <v>0</v>
      </c>
      <c r="B76" s="51">
        <f>+'101 TREINAMENTO BENEFICIARIO'!G97</f>
        <v>0</v>
      </c>
      <c r="C76" s="51">
        <f>IFERROR(IFERROR(IFERROR(+VLOOKUP('101 TREINAMENTO BENEFICIARIO'!Q97,localidades,2,FALSE),VLOOKUP('101 TREINAMENTO BENEFICIARIO'!AH$6,localidades,2,FALSE)),VLOOKUP('101 TREINAMENTO BENEFICIARIO'!AH$5,district_codes,2,FALSE)),999)</f>
        <v>999</v>
      </c>
      <c r="D76" s="51">
        <f>IF(IF(IF(+'101 TREINAMENTO BENEFICIARIO'!V97=0,'101 TREINAMENTO BENEFICIARIO'!Q97,+'101 TREINAMENTO BENEFICIARIO'!V97)=0,'101 TREINAMENTO BENEFICIARIO'!AH$6,IF(+'101 TREINAMENTO BENEFICIARIO'!V97=0,'101 TREINAMENTO BENEFICIARIO'!Q97,+'101 TREINAMENTO BENEFICIARIO'!V97))=0,'101 TREINAMENTO BENEFICIARIO'!AH$5,IF(IF(+'101 TREINAMENTO BENEFICIARIO'!V97=0,'101 TREINAMENTO BENEFICIARIO'!Q97,+'101 TREINAMENTO BENEFICIARIO'!V97)=0,'101 TREINAMENTO BENEFICIARIO'!AH$6,IF(+'101 TREINAMENTO BENEFICIARIO'!V97=0,'101 TREINAMENTO BENEFICIARIO'!Q97,+'101 TREINAMENTO BENEFICIARIO'!V97)))</f>
        <v>0</v>
      </c>
      <c r="E76" s="279">
        <f>+'101 TREINAMENTO BENEFICIARIO'!O97</f>
        <v>0</v>
      </c>
      <c r="F76" s="51">
        <f>+'101 TREINAMENTO BENEFICIARIO'!P97</f>
        <v>0</v>
      </c>
      <c r="G76" s="51">
        <f>+'101 TREINAMENTO BENEFICIARIO'!AO97</f>
        <v>0</v>
      </c>
      <c r="H76" s="51" t="str">
        <f>+sessoes!A$2</f>
        <v>BENTRAIN-99</v>
      </c>
      <c r="I76" s="51">
        <f>+sessoes!B$2</f>
        <v>999</v>
      </c>
      <c r="J76" s="66">
        <f>+'101 TREINAMENTO BENEFICIARIO'!AP$10</f>
        <v>0</v>
      </c>
      <c r="K76" s="51">
        <f>+'101 TREINAMENTO BENEFICIARIO'!AD97</f>
        <v>0</v>
      </c>
      <c r="L76" s="51">
        <f>+'101 TREINAMENTO BENEFICIARIO'!AG97</f>
        <v>0</v>
      </c>
      <c r="M76" s="51">
        <f>+'101 TREINAMENTO BENEFICIARIO'!AA97</f>
        <v>0</v>
      </c>
      <c r="N76" s="51">
        <f>+'101 TREINAMENTO BENEFICIARIO'!AI$23</f>
        <v>0</v>
      </c>
      <c r="O76" s="51">
        <f>+'101 TREINAMENTO BENEFICIARIO'!AU97</f>
        <v>0</v>
      </c>
      <c r="P76" s="51">
        <f>+'101 TREINAMENTO BENEFICIARIO'!AW97</f>
        <v>0</v>
      </c>
      <c r="Q76" s="51">
        <f>+'101 TREINAMENTO BENEFICIARIO'!AY97</f>
        <v>0</v>
      </c>
      <c r="R76" s="51">
        <f>+'101 TREINAMENTO BENEFICIARIO'!BA97</f>
        <v>0</v>
      </c>
      <c r="S76" s="51">
        <f>+'101 TREINAMENTO BENEFICIARIO'!BC97</f>
        <v>0</v>
      </c>
      <c r="T76" s="51" t="str">
        <f t="shared" si="3"/>
        <v>Local Não Indicado</v>
      </c>
      <c r="U76" s="51" t="str">
        <f t="shared" si="4"/>
        <v>Sem dados de idade</v>
      </c>
      <c r="V76" s="51" t="str">
        <f t="shared" si="5"/>
        <v/>
      </c>
    </row>
    <row r="77" spans="1:22" hidden="1" x14ac:dyDescent="0.35">
      <c r="A77" s="51">
        <f>+'101 TREINAMENTO BENEFICIARIO'!C98</f>
        <v>0</v>
      </c>
      <c r="B77" s="51">
        <f>+'101 TREINAMENTO BENEFICIARIO'!G98</f>
        <v>0</v>
      </c>
      <c r="C77" s="51">
        <f>IFERROR(IFERROR(IFERROR(+VLOOKUP('101 TREINAMENTO BENEFICIARIO'!Q98,localidades,2,FALSE),VLOOKUP('101 TREINAMENTO BENEFICIARIO'!AH$6,localidades,2,FALSE)),VLOOKUP('101 TREINAMENTO BENEFICIARIO'!AH$5,district_codes,2,FALSE)),999)</f>
        <v>999</v>
      </c>
      <c r="D77" s="51">
        <f>IF(IF(IF(+'101 TREINAMENTO BENEFICIARIO'!V98=0,'101 TREINAMENTO BENEFICIARIO'!Q98,+'101 TREINAMENTO BENEFICIARIO'!V98)=0,'101 TREINAMENTO BENEFICIARIO'!AH$6,IF(+'101 TREINAMENTO BENEFICIARIO'!V98=0,'101 TREINAMENTO BENEFICIARIO'!Q98,+'101 TREINAMENTO BENEFICIARIO'!V98))=0,'101 TREINAMENTO BENEFICIARIO'!AH$5,IF(IF(+'101 TREINAMENTO BENEFICIARIO'!V98=0,'101 TREINAMENTO BENEFICIARIO'!Q98,+'101 TREINAMENTO BENEFICIARIO'!V98)=0,'101 TREINAMENTO BENEFICIARIO'!AH$6,IF(+'101 TREINAMENTO BENEFICIARIO'!V98=0,'101 TREINAMENTO BENEFICIARIO'!Q98,+'101 TREINAMENTO BENEFICIARIO'!V98)))</f>
        <v>0</v>
      </c>
      <c r="E77" s="279">
        <f>+'101 TREINAMENTO BENEFICIARIO'!O98</f>
        <v>0</v>
      </c>
      <c r="F77" s="51">
        <f>+'101 TREINAMENTO BENEFICIARIO'!P98</f>
        <v>0</v>
      </c>
      <c r="G77" s="51">
        <f>+'101 TREINAMENTO BENEFICIARIO'!AO98</f>
        <v>0</v>
      </c>
      <c r="H77" s="51" t="str">
        <f>+sessoes!A$2</f>
        <v>BENTRAIN-99</v>
      </c>
      <c r="I77" s="51">
        <f>+sessoes!B$2</f>
        <v>999</v>
      </c>
      <c r="J77" s="66">
        <f>+'101 TREINAMENTO BENEFICIARIO'!AP$10</f>
        <v>0</v>
      </c>
      <c r="K77" s="51">
        <f>+'101 TREINAMENTO BENEFICIARIO'!AD98</f>
        <v>0</v>
      </c>
      <c r="L77" s="51">
        <f>+'101 TREINAMENTO BENEFICIARIO'!AG98</f>
        <v>0</v>
      </c>
      <c r="M77" s="51">
        <f>+'101 TREINAMENTO BENEFICIARIO'!AA98</f>
        <v>0</v>
      </c>
      <c r="N77" s="51">
        <f>+'101 TREINAMENTO BENEFICIARIO'!AI$23</f>
        <v>0</v>
      </c>
      <c r="O77" s="51">
        <f>+'101 TREINAMENTO BENEFICIARIO'!AU98</f>
        <v>0</v>
      </c>
      <c r="P77" s="51">
        <f>+'101 TREINAMENTO BENEFICIARIO'!AW98</f>
        <v>0</v>
      </c>
      <c r="Q77" s="51">
        <f>+'101 TREINAMENTO BENEFICIARIO'!AY98</f>
        <v>0</v>
      </c>
      <c r="R77" s="51">
        <f>+'101 TREINAMENTO BENEFICIARIO'!BA98</f>
        <v>0</v>
      </c>
      <c r="S77" s="51">
        <f>+'101 TREINAMENTO BENEFICIARIO'!BC98</f>
        <v>0</v>
      </c>
      <c r="T77" s="51" t="str">
        <f t="shared" si="3"/>
        <v>Local Não Indicado</v>
      </c>
      <c r="U77" s="51" t="str">
        <f t="shared" si="4"/>
        <v>Sem dados de idade</v>
      </c>
      <c r="V77" s="51" t="str">
        <f t="shared" si="5"/>
        <v/>
      </c>
    </row>
    <row r="78" spans="1:22" hidden="1" x14ac:dyDescent="0.35">
      <c r="A78" s="51">
        <f>+'101 TREINAMENTO BENEFICIARIO'!C99</f>
        <v>0</v>
      </c>
      <c r="B78" s="51">
        <f>+'101 TREINAMENTO BENEFICIARIO'!G99</f>
        <v>0</v>
      </c>
      <c r="C78" s="51">
        <f>IFERROR(IFERROR(IFERROR(+VLOOKUP('101 TREINAMENTO BENEFICIARIO'!Q99,localidades,2,FALSE),VLOOKUP('101 TREINAMENTO BENEFICIARIO'!AH$6,localidades,2,FALSE)),VLOOKUP('101 TREINAMENTO BENEFICIARIO'!AH$5,district_codes,2,FALSE)),999)</f>
        <v>999</v>
      </c>
      <c r="D78" s="51">
        <f>IF(IF(IF(+'101 TREINAMENTO BENEFICIARIO'!V99=0,'101 TREINAMENTO BENEFICIARIO'!Q99,+'101 TREINAMENTO BENEFICIARIO'!V99)=0,'101 TREINAMENTO BENEFICIARIO'!AH$6,IF(+'101 TREINAMENTO BENEFICIARIO'!V99=0,'101 TREINAMENTO BENEFICIARIO'!Q99,+'101 TREINAMENTO BENEFICIARIO'!V99))=0,'101 TREINAMENTO BENEFICIARIO'!AH$5,IF(IF(+'101 TREINAMENTO BENEFICIARIO'!V99=0,'101 TREINAMENTO BENEFICIARIO'!Q99,+'101 TREINAMENTO BENEFICIARIO'!V99)=0,'101 TREINAMENTO BENEFICIARIO'!AH$6,IF(+'101 TREINAMENTO BENEFICIARIO'!V99=0,'101 TREINAMENTO BENEFICIARIO'!Q99,+'101 TREINAMENTO BENEFICIARIO'!V99)))</f>
        <v>0</v>
      </c>
      <c r="E78" s="279">
        <f>+'101 TREINAMENTO BENEFICIARIO'!O99</f>
        <v>0</v>
      </c>
      <c r="F78" s="51">
        <f>+'101 TREINAMENTO BENEFICIARIO'!P99</f>
        <v>0</v>
      </c>
      <c r="G78" s="51">
        <f>+'101 TREINAMENTO BENEFICIARIO'!AO99</f>
        <v>0</v>
      </c>
      <c r="H78" s="51" t="str">
        <f>+sessoes!A$2</f>
        <v>BENTRAIN-99</v>
      </c>
      <c r="I78" s="51">
        <f>+sessoes!B$2</f>
        <v>999</v>
      </c>
      <c r="J78" s="66">
        <f>+'101 TREINAMENTO BENEFICIARIO'!AP$10</f>
        <v>0</v>
      </c>
      <c r="K78" s="51">
        <f>+'101 TREINAMENTO BENEFICIARIO'!AD99</f>
        <v>0</v>
      </c>
      <c r="L78" s="51">
        <f>+'101 TREINAMENTO BENEFICIARIO'!AG99</f>
        <v>0</v>
      </c>
      <c r="M78" s="51">
        <f>+'101 TREINAMENTO BENEFICIARIO'!AA99</f>
        <v>0</v>
      </c>
      <c r="N78" s="51">
        <f>+'101 TREINAMENTO BENEFICIARIO'!AI$23</f>
        <v>0</v>
      </c>
      <c r="O78" s="51">
        <f>+'101 TREINAMENTO BENEFICIARIO'!AU99</f>
        <v>0</v>
      </c>
      <c r="P78" s="51">
        <f>+'101 TREINAMENTO BENEFICIARIO'!AW99</f>
        <v>0</v>
      </c>
      <c r="Q78" s="51">
        <f>+'101 TREINAMENTO BENEFICIARIO'!AY99</f>
        <v>0</v>
      </c>
      <c r="R78" s="51">
        <f>+'101 TREINAMENTO BENEFICIARIO'!BA99</f>
        <v>0</v>
      </c>
      <c r="S78" s="51">
        <f>+'101 TREINAMENTO BENEFICIARIO'!BC99</f>
        <v>0</v>
      </c>
      <c r="T78" s="51" t="str">
        <f t="shared" si="3"/>
        <v>Local Não Indicado</v>
      </c>
      <c r="U78" s="51" t="str">
        <f t="shared" si="4"/>
        <v>Sem dados de idade</v>
      </c>
      <c r="V78" s="51" t="str">
        <f t="shared" si="5"/>
        <v/>
      </c>
    </row>
    <row r="79" spans="1:22" hidden="1" x14ac:dyDescent="0.35">
      <c r="A79" s="51">
        <f>+'101 TREINAMENTO BENEFICIARIO'!C100</f>
        <v>0</v>
      </c>
      <c r="B79" s="51">
        <f>+'101 TREINAMENTO BENEFICIARIO'!G100</f>
        <v>0</v>
      </c>
      <c r="C79" s="51">
        <f>IFERROR(IFERROR(IFERROR(+VLOOKUP('101 TREINAMENTO BENEFICIARIO'!Q100,localidades,2,FALSE),VLOOKUP('101 TREINAMENTO BENEFICIARIO'!AH$6,localidades,2,FALSE)),VLOOKUP('101 TREINAMENTO BENEFICIARIO'!AH$5,district_codes,2,FALSE)),999)</f>
        <v>999</v>
      </c>
      <c r="D79" s="51">
        <f>IF(IF(IF(+'101 TREINAMENTO BENEFICIARIO'!V100=0,'101 TREINAMENTO BENEFICIARIO'!Q100,+'101 TREINAMENTO BENEFICIARIO'!V100)=0,'101 TREINAMENTO BENEFICIARIO'!AH$6,IF(+'101 TREINAMENTO BENEFICIARIO'!V100=0,'101 TREINAMENTO BENEFICIARIO'!Q100,+'101 TREINAMENTO BENEFICIARIO'!V100))=0,'101 TREINAMENTO BENEFICIARIO'!AH$5,IF(IF(+'101 TREINAMENTO BENEFICIARIO'!V100=0,'101 TREINAMENTO BENEFICIARIO'!Q100,+'101 TREINAMENTO BENEFICIARIO'!V100)=0,'101 TREINAMENTO BENEFICIARIO'!AH$6,IF(+'101 TREINAMENTO BENEFICIARIO'!V100=0,'101 TREINAMENTO BENEFICIARIO'!Q100,+'101 TREINAMENTO BENEFICIARIO'!V100)))</f>
        <v>0</v>
      </c>
      <c r="E79" s="279">
        <f>+'101 TREINAMENTO BENEFICIARIO'!O100</f>
        <v>0</v>
      </c>
      <c r="F79" s="51">
        <f>+'101 TREINAMENTO BENEFICIARIO'!P100</f>
        <v>0</v>
      </c>
      <c r="G79" s="51">
        <f>+'101 TREINAMENTO BENEFICIARIO'!AO100</f>
        <v>0</v>
      </c>
      <c r="H79" s="51" t="str">
        <f>+sessoes!A$2</f>
        <v>BENTRAIN-99</v>
      </c>
      <c r="I79" s="51">
        <f>+sessoes!B$2</f>
        <v>999</v>
      </c>
      <c r="J79" s="66">
        <f>+'101 TREINAMENTO BENEFICIARIO'!AP$10</f>
        <v>0</v>
      </c>
      <c r="K79" s="51">
        <f>+'101 TREINAMENTO BENEFICIARIO'!AD100</f>
        <v>0</v>
      </c>
      <c r="L79" s="51">
        <f>+'101 TREINAMENTO BENEFICIARIO'!AG100</f>
        <v>0</v>
      </c>
      <c r="M79" s="51">
        <f>+'101 TREINAMENTO BENEFICIARIO'!AA100</f>
        <v>0</v>
      </c>
      <c r="N79" s="51">
        <f>+'101 TREINAMENTO BENEFICIARIO'!AI$23</f>
        <v>0</v>
      </c>
      <c r="O79" s="51">
        <f>+'101 TREINAMENTO BENEFICIARIO'!AU100</f>
        <v>0</v>
      </c>
      <c r="P79" s="51">
        <f>+'101 TREINAMENTO BENEFICIARIO'!AW100</f>
        <v>0</v>
      </c>
      <c r="Q79" s="51">
        <f>+'101 TREINAMENTO BENEFICIARIO'!AY100</f>
        <v>0</v>
      </c>
      <c r="R79" s="51">
        <f>+'101 TREINAMENTO BENEFICIARIO'!BA100</f>
        <v>0</v>
      </c>
      <c r="S79" s="51">
        <f>+'101 TREINAMENTO BENEFICIARIO'!BC100</f>
        <v>0</v>
      </c>
      <c r="T79" s="51" t="str">
        <f t="shared" si="3"/>
        <v>Local Não Indicado</v>
      </c>
      <c r="U79" s="51" t="str">
        <f t="shared" si="4"/>
        <v>Sem dados de idade</v>
      </c>
      <c r="V79" s="51" t="str">
        <f t="shared" si="5"/>
        <v/>
      </c>
    </row>
    <row r="80" spans="1:22" hidden="1" x14ac:dyDescent="0.35">
      <c r="A80" s="51">
        <f>+'101 TREINAMENTO BENEFICIARIO'!C101</f>
        <v>0</v>
      </c>
      <c r="B80" s="51">
        <f>+'101 TREINAMENTO BENEFICIARIO'!G101</f>
        <v>0</v>
      </c>
      <c r="C80" s="51">
        <f>IFERROR(IFERROR(IFERROR(+VLOOKUP('101 TREINAMENTO BENEFICIARIO'!Q101,localidades,2,FALSE),VLOOKUP('101 TREINAMENTO BENEFICIARIO'!AH$6,localidades,2,FALSE)),VLOOKUP('101 TREINAMENTO BENEFICIARIO'!AH$5,district_codes,2,FALSE)),999)</f>
        <v>999</v>
      </c>
      <c r="D80" s="51">
        <f>IF(IF(IF(+'101 TREINAMENTO BENEFICIARIO'!V101=0,'101 TREINAMENTO BENEFICIARIO'!Q101,+'101 TREINAMENTO BENEFICIARIO'!V101)=0,'101 TREINAMENTO BENEFICIARIO'!AH$6,IF(+'101 TREINAMENTO BENEFICIARIO'!V101=0,'101 TREINAMENTO BENEFICIARIO'!Q101,+'101 TREINAMENTO BENEFICIARIO'!V101))=0,'101 TREINAMENTO BENEFICIARIO'!AH$5,IF(IF(+'101 TREINAMENTO BENEFICIARIO'!V101=0,'101 TREINAMENTO BENEFICIARIO'!Q101,+'101 TREINAMENTO BENEFICIARIO'!V101)=0,'101 TREINAMENTO BENEFICIARIO'!AH$6,IF(+'101 TREINAMENTO BENEFICIARIO'!V101=0,'101 TREINAMENTO BENEFICIARIO'!Q101,+'101 TREINAMENTO BENEFICIARIO'!V101)))</f>
        <v>0</v>
      </c>
      <c r="E80" s="279">
        <f>+'101 TREINAMENTO BENEFICIARIO'!O101</f>
        <v>0</v>
      </c>
      <c r="F80" s="51">
        <f>+'101 TREINAMENTO BENEFICIARIO'!P101</f>
        <v>0</v>
      </c>
      <c r="G80" s="51">
        <f>+'101 TREINAMENTO BENEFICIARIO'!AO101</f>
        <v>0</v>
      </c>
      <c r="H80" s="51" t="str">
        <f>+sessoes!A$2</f>
        <v>BENTRAIN-99</v>
      </c>
      <c r="I80" s="51">
        <f>+sessoes!B$2</f>
        <v>999</v>
      </c>
      <c r="J80" s="66">
        <f>+'101 TREINAMENTO BENEFICIARIO'!AP$10</f>
        <v>0</v>
      </c>
      <c r="K80" s="51">
        <f>+'101 TREINAMENTO BENEFICIARIO'!AD101</f>
        <v>0</v>
      </c>
      <c r="L80" s="51">
        <f>+'101 TREINAMENTO BENEFICIARIO'!AG101</f>
        <v>0</v>
      </c>
      <c r="M80" s="51">
        <f>+'101 TREINAMENTO BENEFICIARIO'!AA101</f>
        <v>0</v>
      </c>
      <c r="N80" s="51">
        <f>+'101 TREINAMENTO BENEFICIARIO'!AI$23</f>
        <v>0</v>
      </c>
      <c r="O80" s="51">
        <f>+'101 TREINAMENTO BENEFICIARIO'!AU101</f>
        <v>0</v>
      </c>
      <c r="P80" s="51">
        <f>+'101 TREINAMENTO BENEFICIARIO'!AW101</f>
        <v>0</v>
      </c>
      <c r="Q80" s="51">
        <f>+'101 TREINAMENTO BENEFICIARIO'!AY101</f>
        <v>0</v>
      </c>
      <c r="R80" s="51">
        <f>+'101 TREINAMENTO BENEFICIARIO'!BA101</f>
        <v>0</v>
      </c>
      <c r="S80" s="51">
        <f>+'101 TREINAMENTO BENEFICIARIO'!BC101</f>
        <v>0</v>
      </c>
      <c r="T80" s="51" t="str">
        <f t="shared" si="3"/>
        <v>Local Não Indicado</v>
      </c>
      <c r="U80" s="51" t="str">
        <f t="shared" si="4"/>
        <v>Sem dados de idade</v>
      </c>
      <c r="V80" s="51" t="str">
        <f t="shared" si="5"/>
        <v/>
      </c>
    </row>
    <row r="81" spans="1:22" hidden="1" x14ac:dyDescent="0.35">
      <c r="A81" s="51">
        <f>+'101 TREINAMENTO BENEFICIARIO'!C102</f>
        <v>0</v>
      </c>
      <c r="B81" s="51">
        <f>+'101 TREINAMENTO BENEFICIARIO'!G102</f>
        <v>0</v>
      </c>
      <c r="C81" s="51">
        <f>IFERROR(IFERROR(IFERROR(+VLOOKUP('101 TREINAMENTO BENEFICIARIO'!Q102,localidades,2,FALSE),VLOOKUP('101 TREINAMENTO BENEFICIARIO'!AH$6,localidades,2,FALSE)),VLOOKUP('101 TREINAMENTO BENEFICIARIO'!AH$5,district_codes,2,FALSE)),999)</f>
        <v>999</v>
      </c>
      <c r="D81" s="51">
        <f>IF(IF(IF(+'101 TREINAMENTO BENEFICIARIO'!V102=0,'101 TREINAMENTO BENEFICIARIO'!Q102,+'101 TREINAMENTO BENEFICIARIO'!V102)=0,'101 TREINAMENTO BENEFICIARIO'!AH$6,IF(+'101 TREINAMENTO BENEFICIARIO'!V102=0,'101 TREINAMENTO BENEFICIARIO'!Q102,+'101 TREINAMENTO BENEFICIARIO'!V102))=0,'101 TREINAMENTO BENEFICIARIO'!AH$5,IF(IF(+'101 TREINAMENTO BENEFICIARIO'!V102=0,'101 TREINAMENTO BENEFICIARIO'!Q102,+'101 TREINAMENTO BENEFICIARIO'!V102)=0,'101 TREINAMENTO BENEFICIARIO'!AH$6,IF(+'101 TREINAMENTO BENEFICIARIO'!V102=0,'101 TREINAMENTO BENEFICIARIO'!Q102,+'101 TREINAMENTO BENEFICIARIO'!V102)))</f>
        <v>0</v>
      </c>
      <c r="E81" s="279">
        <f>+'101 TREINAMENTO BENEFICIARIO'!O102</f>
        <v>0</v>
      </c>
      <c r="F81" s="51">
        <f>+'101 TREINAMENTO BENEFICIARIO'!P102</f>
        <v>0</v>
      </c>
      <c r="G81" s="51">
        <f>+'101 TREINAMENTO BENEFICIARIO'!AO102</f>
        <v>0</v>
      </c>
      <c r="H81" s="51" t="str">
        <f>+sessoes!A$2</f>
        <v>BENTRAIN-99</v>
      </c>
      <c r="I81" s="51">
        <f>+sessoes!B$2</f>
        <v>999</v>
      </c>
      <c r="J81" s="66">
        <f>+'101 TREINAMENTO BENEFICIARIO'!AP$10</f>
        <v>0</v>
      </c>
      <c r="K81" s="51">
        <f>+'101 TREINAMENTO BENEFICIARIO'!AD102</f>
        <v>0</v>
      </c>
      <c r="L81" s="51">
        <f>+'101 TREINAMENTO BENEFICIARIO'!AG102</f>
        <v>0</v>
      </c>
      <c r="M81" s="51">
        <f>+'101 TREINAMENTO BENEFICIARIO'!AA102</f>
        <v>0</v>
      </c>
      <c r="N81" s="51">
        <f>+'101 TREINAMENTO BENEFICIARIO'!AI$23</f>
        <v>0</v>
      </c>
      <c r="O81" s="51">
        <f>+'101 TREINAMENTO BENEFICIARIO'!AU102</f>
        <v>0</v>
      </c>
      <c r="P81" s="51">
        <f>+'101 TREINAMENTO BENEFICIARIO'!AW102</f>
        <v>0</v>
      </c>
      <c r="Q81" s="51">
        <f>+'101 TREINAMENTO BENEFICIARIO'!AY102</f>
        <v>0</v>
      </c>
      <c r="R81" s="51">
        <f>+'101 TREINAMENTO BENEFICIARIO'!BA102</f>
        <v>0</v>
      </c>
      <c r="S81" s="51">
        <f>+'101 TREINAMENTO BENEFICIARIO'!BC102</f>
        <v>0</v>
      </c>
      <c r="T81" s="51" t="str">
        <f t="shared" si="3"/>
        <v>Local Não Indicado</v>
      </c>
      <c r="U81" s="51" t="str">
        <f t="shared" si="4"/>
        <v>Sem dados de idade</v>
      </c>
      <c r="V81" s="51" t="str">
        <f t="shared" si="5"/>
        <v/>
      </c>
    </row>
    <row r="82" spans="1:22" hidden="1" x14ac:dyDescent="0.35">
      <c r="A82" s="51">
        <f>+'101 TREINAMENTO BENEFICIARIO'!C103</f>
        <v>0</v>
      </c>
      <c r="B82" s="51">
        <f>+'101 TREINAMENTO BENEFICIARIO'!G103</f>
        <v>0</v>
      </c>
      <c r="C82" s="51">
        <f>IFERROR(IFERROR(IFERROR(+VLOOKUP('101 TREINAMENTO BENEFICIARIO'!Q103,localidades,2,FALSE),VLOOKUP('101 TREINAMENTO BENEFICIARIO'!AH$6,localidades,2,FALSE)),VLOOKUP('101 TREINAMENTO BENEFICIARIO'!AH$5,district_codes,2,FALSE)),999)</f>
        <v>999</v>
      </c>
      <c r="D82" s="51">
        <f>IF(IF(IF(+'101 TREINAMENTO BENEFICIARIO'!V103=0,'101 TREINAMENTO BENEFICIARIO'!Q103,+'101 TREINAMENTO BENEFICIARIO'!V103)=0,'101 TREINAMENTO BENEFICIARIO'!AH$6,IF(+'101 TREINAMENTO BENEFICIARIO'!V103=0,'101 TREINAMENTO BENEFICIARIO'!Q103,+'101 TREINAMENTO BENEFICIARIO'!V103))=0,'101 TREINAMENTO BENEFICIARIO'!AH$5,IF(IF(+'101 TREINAMENTO BENEFICIARIO'!V103=0,'101 TREINAMENTO BENEFICIARIO'!Q103,+'101 TREINAMENTO BENEFICIARIO'!V103)=0,'101 TREINAMENTO BENEFICIARIO'!AH$6,IF(+'101 TREINAMENTO BENEFICIARIO'!V103=0,'101 TREINAMENTO BENEFICIARIO'!Q103,+'101 TREINAMENTO BENEFICIARIO'!V103)))</f>
        <v>0</v>
      </c>
      <c r="E82" s="279">
        <f>+'101 TREINAMENTO BENEFICIARIO'!O103</f>
        <v>0</v>
      </c>
      <c r="F82" s="51">
        <f>+'101 TREINAMENTO BENEFICIARIO'!P103</f>
        <v>0</v>
      </c>
      <c r="G82" s="51">
        <f>+'101 TREINAMENTO BENEFICIARIO'!AO103</f>
        <v>0</v>
      </c>
      <c r="H82" s="51" t="str">
        <f>+sessoes!A$2</f>
        <v>BENTRAIN-99</v>
      </c>
      <c r="I82" s="51">
        <f>+sessoes!B$2</f>
        <v>999</v>
      </c>
      <c r="J82" s="66">
        <f>+'101 TREINAMENTO BENEFICIARIO'!AP$10</f>
        <v>0</v>
      </c>
      <c r="K82" s="51">
        <f>+'101 TREINAMENTO BENEFICIARIO'!AD103</f>
        <v>0</v>
      </c>
      <c r="L82" s="51">
        <f>+'101 TREINAMENTO BENEFICIARIO'!AG103</f>
        <v>0</v>
      </c>
      <c r="M82" s="51">
        <f>+'101 TREINAMENTO BENEFICIARIO'!AA103</f>
        <v>0</v>
      </c>
      <c r="N82" s="51">
        <f>+'101 TREINAMENTO BENEFICIARIO'!AI$23</f>
        <v>0</v>
      </c>
      <c r="O82" s="51">
        <f>+'101 TREINAMENTO BENEFICIARIO'!AU103</f>
        <v>0</v>
      </c>
      <c r="P82" s="51">
        <f>+'101 TREINAMENTO BENEFICIARIO'!AW103</f>
        <v>0</v>
      </c>
      <c r="Q82" s="51">
        <f>+'101 TREINAMENTO BENEFICIARIO'!AY103</f>
        <v>0</v>
      </c>
      <c r="R82" s="51">
        <f>+'101 TREINAMENTO BENEFICIARIO'!BA103</f>
        <v>0</v>
      </c>
      <c r="S82" s="51">
        <f>+'101 TREINAMENTO BENEFICIARIO'!BC103</f>
        <v>0</v>
      </c>
      <c r="T82" s="51" t="str">
        <f t="shared" si="3"/>
        <v>Local Não Indicado</v>
      </c>
      <c r="U82" s="51" t="str">
        <f t="shared" si="4"/>
        <v>Sem dados de idade</v>
      </c>
      <c r="V82" s="51" t="str">
        <f t="shared" si="5"/>
        <v/>
      </c>
    </row>
    <row r="83" spans="1:22" hidden="1" x14ac:dyDescent="0.35">
      <c r="A83" s="51">
        <f>+'101 TREINAMENTO BENEFICIARIO'!C104</f>
        <v>0</v>
      </c>
      <c r="B83" s="51">
        <f>+'101 TREINAMENTO BENEFICIARIO'!G104</f>
        <v>0</v>
      </c>
      <c r="C83" s="51">
        <f>IFERROR(IFERROR(IFERROR(+VLOOKUP('101 TREINAMENTO BENEFICIARIO'!Q104,localidades,2,FALSE),VLOOKUP('101 TREINAMENTO BENEFICIARIO'!AH$6,localidades,2,FALSE)),VLOOKUP('101 TREINAMENTO BENEFICIARIO'!AH$5,district_codes,2,FALSE)),999)</f>
        <v>999</v>
      </c>
      <c r="D83" s="51">
        <f>IF(IF(IF(+'101 TREINAMENTO BENEFICIARIO'!V104=0,'101 TREINAMENTO BENEFICIARIO'!Q104,+'101 TREINAMENTO BENEFICIARIO'!V104)=0,'101 TREINAMENTO BENEFICIARIO'!AH$6,IF(+'101 TREINAMENTO BENEFICIARIO'!V104=0,'101 TREINAMENTO BENEFICIARIO'!Q104,+'101 TREINAMENTO BENEFICIARIO'!V104))=0,'101 TREINAMENTO BENEFICIARIO'!AH$5,IF(IF(+'101 TREINAMENTO BENEFICIARIO'!V104=0,'101 TREINAMENTO BENEFICIARIO'!Q104,+'101 TREINAMENTO BENEFICIARIO'!V104)=0,'101 TREINAMENTO BENEFICIARIO'!AH$6,IF(+'101 TREINAMENTO BENEFICIARIO'!V104=0,'101 TREINAMENTO BENEFICIARIO'!Q104,+'101 TREINAMENTO BENEFICIARIO'!V104)))</f>
        <v>0</v>
      </c>
      <c r="E83" s="279">
        <f>+'101 TREINAMENTO BENEFICIARIO'!O104</f>
        <v>0</v>
      </c>
      <c r="F83" s="51">
        <f>+'101 TREINAMENTO BENEFICIARIO'!P104</f>
        <v>0</v>
      </c>
      <c r="G83" s="51">
        <f>+'101 TREINAMENTO BENEFICIARIO'!AO104</f>
        <v>0</v>
      </c>
      <c r="H83" s="51" t="str">
        <f>+sessoes!A$2</f>
        <v>BENTRAIN-99</v>
      </c>
      <c r="I83" s="51">
        <f>+sessoes!B$2</f>
        <v>999</v>
      </c>
      <c r="J83" s="66">
        <f>+'101 TREINAMENTO BENEFICIARIO'!AP$10</f>
        <v>0</v>
      </c>
      <c r="K83" s="51">
        <f>+'101 TREINAMENTO BENEFICIARIO'!AD104</f>
        <v>0</v>
      </c>
      <c r="L83" s="51">
        <f>+'101 TREINAMENTO BENEFICIARIO'!AG104</f>
        <v>0</v>
      </c>
      <c r="M83" s="51">
        <f>+'101 TREINAMENTO BENEFICIARIO'!AA104</f>
        <v>0</v>
      </c>
      <c r="N83" s="51">
        <f>+'101 TREINAMENTO BENEFICIARIO'!AI$23</f>
        <v>0</v>
      </c>
      <c r="O83" s="51">
        <f>+'101 TREINAMENTO BENEFICIARIO'!AU104</f>
        <v>0</v>
      </c>
      <c r="P83" s="51">
        <f>+'101 TREINAMENTO BENEFICIARIO'!AW104</f>
        <v>0</v>
      </c>
      <c r="Q83" s="51">
        <f>+'101 TREINAMENTO BENEFICIARIO'!AY104</f>
        <v>0</v>
      </c>
      <c r="R83" s="51">
        <f>+'101 TREINAMENTO BENEFICIARIO'!BA104</f>
        <v>0</v>
      </c>
      <c r="S83" s="51">
        <f>+'101 TREINAMENTO BENEFICIARIO'!BC104</f>
        <v>0</v>
      </c>
      <c r="T83" s="51" t="str">
        <f t="shared" si="3"/>
        <v>Local Não Indicado</v>
      </c>
      <c r="U83" s="51" t="str">
        <f t="shared" si="4"/>
        <v>Sem dados de idade</v>
      </c>
      <c r="V83" s="51" t="str">
        <f t="shared" si="5"/>
        <v/>
      </c>
    </row>
    <row r="84" spans="1:22" hidden="1" x14ac:dyDescent="0.35">
      <c r="A84" s="51">
        <f>+'101 TREINAMENTO BENEFICIARIO'!C105</f>
        <v>0</v>
      </c>
      <c r="B84" s="51">
        <f>+'101 TREINAMENTO BENEFICIARIO'!G105</f>
        <v>0</v>
      </c>
      <c r="C84" s="51">
        <f>IFERROR(IFERROR(IFERROR(+VLOOKUP('101 TREINAMENTO BENEFICIARIO'!Q105,localidades,2,FALSE),VLOOKUP('101 TREINAMENTO BENEFICIARIO'!AH$6,localidades,2,FALSE)),VLOOKUP('101 TREINAMENTO BENEFICIARIO'!AH$5,district_codes,2,FALSE)),999)</f>
        <v>999</v>
      </c>
      <c r="D84" s="51">
        <f>IF(IF(IF(+'101 TREINAMENTO BENEFICIARIO'!V105=0,'101 TREINAMENTO BENEFICIARIO'!Q105,+'101 TREINAMENTO BENEFICIARIO'!V105)=0,'101 TREINAMENTO BENEFICIARIO'!AH$6,IF(+'101 TREINAMENTO BENEFICIARIO'!V105=0,'101 TREINAMENTO BENEFICIARIO'!Q105,+'101 TREINAMENTO BENEFICIARIO'!V105))=0,'101 TREINAMENTO BENEFICIARIO'!AH$5,IF(IF(+'101 TREINAMENTO BENEFICIARIO'!V105=0,'101 TREINAMENTO BENEFICIARIO'!Q105,+'101 TREINAMENTO BENEFICIARIO'!V105)=0,'101 TREINAMENTO BENEFICIARIO'!AH$6,IF(+'101 TREINAMENTO BENEFICIARIO'!V105=0,'101 TREINAMENTO BENEFICIARIO'!Q105,+'101 TREINAMENTO BENEFICIARIO'!V105)))</f>
        <v>0</v>
      </c>
      <c r="E84" s="279">
        <f>+'101 TREINAMENTO BENEFICIARIO'!O105</f>
        <v>0</v>
      </c>
      <c r="F84" s="51">
        <f>+'101 TREINAMENTO BENEFICIARIO'!P105</f>
        <v>0</v>
      </c>
      <c r="G84" s="51">
        <f>+'101 TREINAMENTO BENEFICIARIO'!AO105</f>
        <v>0</v>
      </c>
      <c r="H84" s="51" t="str">
        <f>+sessoes!A$2</f>
        <v>BENTRAIN-99</v>
      </c>
      <c r="I84" s="51">
        <f>+sessoes!B$2</f>
        <v>999</v>
      </c>
      <c r="J84" s="66">
        <f>+'101 TREINAMENTO BENEFICIARIO'!AP$10</f>
        <v>0</v>
      </c>
      <c r="K84" s="51">
        <f>+'101 TREINAMENTO BENEFICIARIO'!AD105</f>
        <v>0</v>
      </c>
      <c r="L84" s="51">
        <f>+'101 TREINAMENTO BENEFICIARIO'!AG105</f>
        <v>0</v>
      </c>
      <c r="M84" s="51">
        <f>+'101 TREINAMENTO BENEFICIARIO'!AA105</f>
        <v>0</v>
      </c>
      <c r="N84" s="51">
        <f>+'101 TREINAMENTO BENEFICIARIO'!AI$23</f>
        <v>0</v>
      </c>
      <c r="O84" s="51">
        <f>+'101 TREINAMENTO BENEFICIARIO'!AU105</f>
        <v>0</v>
      </c>
      <c r="P84" s="51">
        <f>+'101 TREINAMENTO BENEFICIARIO'!AW105</f>
        <v>0</v>
      </c>
      <c r="Q84" s="51">
        <f>+'101 TREINAMENTO BENEFICIARIO'!AY105</f>
        <v>0</v>
      </c>
      <c r="R84" s="51">
        <f>+'101 TREINAMENTO BENEFICIARIO'!BA105</f>
        <v>0</v>
      </c>
      <c r="S84" s="51">
        <f>+'101 TREINAMENTO BENEFICIARIO'!BC105</f>
        <v>0</v>
      </c>
      <c r="T84" s="51" t="str">
        <f t="shared" si="3"/>
        <v>Local Não Indicado</v>
      </c>
      <c r="U84" s="51" t="str">
        <f t="shared" si="4"/>
        <v>Sem dados de idade</v>
      </c>
      <c r="V84" s="51" t="str">
        <f t="shared" si="5"/>
        <v/>
      </c>
    </row>
    <row r="85" spans="1:22" hidden="1" x14ac:dyDescent="0.35">
      <c r="A85" s="51">
        <f>+'101 TREINAMENTO BENEFICIARIO'!C106</f>
        <v>0</v>
      </c>
      <c r="B85" s="51">
        <f>+'101 TREINAMENTO BENEFICIARIO'!G106</f>
        <v>0</v>
      </c>
      <c r="C85" s="51">
        <f>IFERROR(IFERROR(IFERROR(+VLOOKUP('101 TREINAMENTO BENEFICIARIO'!Q106,localidades,2,FALSE),VLOOKUP('101 TREINAMENTO BENEFICIARIO'!AH$6,localidades,2,FALSE)),VLOOKUP('101 TREINAMENTO BENEFICIARIO'!AH$5,district_codes,2,FALSE)),999)</f>
        <v>999</v>
      </c>
      <c r="D85" s="51">
        <f>IF(IF(IF(+'101 TREINAMENTO BENEFICIARIO'!V106=0,'101 TREINAMENTO BENEFICIARIO'!Q106,+'101 TREINAMENTO BENEFICIARIO'!V106)=0,'101 TREINAMENTO BENEFICIARIO'!AH$6,IF(+'101 TREINAMENTO BENEFICIARIO'!V106=0,'101 TREINAMENTO BENEFICIARIO'!Q106,+'101 TREINAMENTO BENEFICIARIO'!V106))=0,'101 TREINAMENTO BENEFICIARIO'!AH$5,IF(IF(+'101 TREINAMENTO BENEFICIARIO'!V106=0,'101 TREINAMENTO BENEFICIARIO'!Q106,+'101 TREINAMENTO BENEFICIARIO'!V106)=0,'101 TREINAMENTO BENEFICIARIO'!AH$6,IF(+'101 TREINAMENTO BENEFICIARIO'!V106=0,'101 TREINAMENTO BENEFICIARIO'!Q106,+'101 TREINAMENTO BENEFICIARIO'!V106)))</f>
        <v>0</v>
      </c>
      <c r="E85" s="279">
        <f>+'101 TREINAMENTO BENEFICIARIO'!O106</f>
        <v>0</v>
      </c>
      <c r="F85" s="51">
        <f>+'101 TREINAMENTO BENEFICIARIO'!P106</f>
        <v>0</v>
      </c>
      <c r="G85" s="51">
        <f>+'101 TREINAMENTO BENEFICIARIO'!AO106</f>
        <v>0</v>
      </c>
      <c r="H85" s="51" t="str">
        <f>+sessoes!A$2</f>
        <v>BENTRAIN-99</v>
      </c>
      <c r="I85" s="51">
        <f>+sessoes!B$2</f>
        <v>999</v>
      </c>
      <c r="J85" s="66">
        <f>+'101 TREINAMENTO BENEFICIARIO'!AP$10</f>
        <v>0</v>
      </c>
      <c r="K85" s="51">
        <f>+'101 TREINAMENTO BENEFICIARIO'!AD106</f>
        <v>0</v>
      </c>
      <c r="L85" s="51">
        <f>+'101 TREINAMENTO BENEFICIARIO'!AG106</f>
        <v>0</v>
      </c>
      <c r="M85" s="51">
        <f>+'101 TREINAMENTO BENEFICIARIO'!AA106</f>
        <v>0</v>
      </c>
      <c r="N85" s="51">
        <f>+'101 TREINAMENTO BENEFICIARIO'!AI$23</f>
        <v>0</v>
      </c>
      <c r="O85" s="51">
        <f>+'101 TREINAMENTO BENEFICIARIO'!AU106</f>
        <v>0</v>
      </c>
      <c r="P85" s="51">
        <f>+'101 TREINAMENTO BENEFICIARIO'!AW106</f>
        <v>0</v>
      </c>
      <c r="Q85" s="51">
        <f>+'101 TREINAMENTO BENEFICIARIO'!AY106</f>
        <v>0</v>
      </c>
      <c r="R85" s="51">
        <f>+'101 TREINAMENTO BENEFICIARIO'!BA106</f>
        <v>0</v>
      </c>
      <c r="S85" s="51">
        <f>+'101 TREINAMENTO BENEFICIARIO'!BC106</f>
        <v>0</v>
      </c>
      <c r="T85" s="51" t="str">
        <f t="shared" si="3"/>
        <v>Local Não Indicado</v>
      </c>
      <c r="U85" s="51" t="str">
        <f t="shared" si="4"/>
        <v>Sem dados de idade</v>
      </c>
      <c r="V85" s="51" t="str">
        <f t="shared" si="5"/>
        <v/>
      </c>
    </row>
    <row r="86" spans="1:22" hidden="1" x14ac:dyDescent="0.35">
      <c r="A86" s="51">
        <f>+'101 TREINAMENTO BENEFICIARIO'!C107</f>
        <v>0</v>
      </c>
      <c r="B86" s="51">
        <f>+'101 TREINAMENTO BENEFICIARIO'!G107</f>
        <v>0</v>
      </c>
      <c r="C86" s="51">
        <f>IFERROR(IFERROR(IFERROR(+VLOOKUP('101 TREINAMENTO BENEFICIARIO'!Q107,localidades,2,FALSE),VLOOKUP('101 TREINAMENTO BENEFICIARIO'!AH$6,localidades,2,FALSE)),VLOOKUP('101 TREINAMENTO BENEFICIARIO'!AH$5,district_codes,2,FALSE)),999)</f>
        <v>999</v>
      </c>
      <c r="D86" s="51">
        <f>IF(IF(IF(+'101 TREINAMENTO BENEFICIARIO'!V107=0,'101 TREINAMENTO BENEFICIARIO'!Q107,+'101 TREINAMENTO BENEFICIARIO'!V107)=0,'101 TREINAMENTO BENEFICIARIO'!AH$6,IF(+'101 TREINAMENTO BENEFICIARIO'!V107=0,'101 TREINAMENTO BENEFICIARIO'!Q107,+'101 TREINAMENTO BENEFICIARIO'!V107))=0,'101 TREINAMENTO BENEFICIARIO'!AH$5,IF(IF(+'101 TREINAMENTO BENEFICIARIO'!V107=0,'101 TREINAMENTO BENEFICIARIO'!Q107,+'101 TREINAMENTO BENEFICIARIO'!V107)=0,'101 TREINAMENTO BENEFICIARIO'!AH$6,IF(+'101 TREINAMENTO BENEFICIARIO'!V107=0,'101 TREINAMENTO BENEFICIARIO'!Q107,+'101 TREINAMENTO BENEFICIARIO'!V107)))</f>
        <v>0</v>
      </c>
      <c r="E86" s="279">
        <f>+'101 TREINAMENTO BENEFICIARIO'!O107</f>
        <v>0</v>
      </c>
      <c r="F86" s="51">
        <f>+'101 TREINAMENTO BENEFICIARIO'!P107</f>
        <v>0</v>
      </c>
      <c r="G86" s="51">
        <f>+'101 TREINAMENTO BENEFICIARIO'!AO107</f>
        <v>0</v>
      </c>
      <c r="H86" s="51" t="str">
        <f>+sessoes!A$2</f>
        <v>BENTRAIN-99</v>
      </c>
      <c r="I86" s="51">
        <f>+sessoes!B$2</f>
        <v>999</v>
      </c>
      <c r="J86" s="66">
        <f>+'101 TREINAMENTO BENEFICIARIO'!AP$10</f>
        <v>0</v>
      </c>
      <c r="K86" s="51">
        <f>+'101 TREINAMENTO BENEFICIARIO'!AD107</f>
        <v>0</v>
      </c>
      <c r="L86" s="51">
        <f>+'101 TREINAMENTO BENEFICIARIO'!AG107</f>
        <v>0</v>
      </c>
      <c r="M86" s="51">
        <f>+'101 TREINAMENTO BENEFICIARIO'!AA107</f>
        <v>0</v>
      </c>
      <c r="N86" s="51">
        <f>+'101 TREINAMENTO BENEFICIARIO'!AI$23</f>
        <v>0</v>
      </c>
      <c r="O86" s="51">
        <f>+'101 TREINAMENTO BENEFICIARIO'!AU107</f>
        <v>0</v>
      </c>
      <c r="P86" s="51">
        <f>+'101 TREINAMENTO BENEFICIARIO'!AW107</f>
        <v>0</v>
      </c>
      <c r="Q86" s="51">
        <f>+'101 TREINAMENTO BENEFICIARIO'!AY107</f>
        <v>0</v>
      </c>
      <c r="R86" s="51">
        <f>+'101 TREINAMENTO BENEFICIARIO'!BA107</f>
        <v>0</v>
      </c>
      <c r="S86" s="51">
        <f>+'101 TREINAMENTO BENEFICIARIO'!BC107</f>
        <v>0</v>
      </c>
      <c r="T86" s="51" t="str">
        <f t="shared" si="3"/>
        <v>Local Não Indicado</v>
      </c>
      <c r="U86" s="51" t="str">
        <f t="shared" si="4"/>
        <v>Sem dados de idade</v>
      </c>
      <c r="V86" s="51" t="str">
        <f t="shared" si="5"/>
        <v/>
      </c>
    </row>
    <row r="87" spans="1:22" hidden="1" x14ac:dyDescent="0.35">
      <c r="A87" s="51">
        <f>+'101 TREINAMENTO BENEFICIARIO'!C108</f>
        <v>0</v>
      </c>
      <c r="B87" s="51">
        <f>+'101 TREINAMENTO BENEFICIARIO'!G108</f>
        <v>0</v>
      </c>
      <c r="C87" s="51">
        <f>IFERROR(IFERROR(IFERROR(+VLOOKUP('101 TREINAMENTO BENEFICIARIO'!Q108,localidades,2,FALSE),VLOOKUP('101 TREINAMENTO BENEFICIARIO'!AH$6,localidades,2,FALSE)),VLOOKUP('101 TREINAMENTO BENEFICIARIO'!AH$5,district_codes,2,FALSE)),999)</f>
        <v>999</v>
      </c>
      <c r="D87" s="51">
        <f>IF(IF(IF(+'101 TREINAMENTO BENEFICIARIO'!V108=0,'101 TREINAMENTO BENEFICIARIO'!Q108,+'101 TREINAMENTO BENEFICIARIO'!V108)=0,'101 TREINAMENTO BENEFICIARIO'!AH$6,IF(+'101 TREINAMENTO BENEFICIARIO'!V108=0,'101 TREINAMENTO BENEFICIARIO'!Q108,+'101 TREINAMENTO BENEFICIARIO'!V108))=0,'101 TREINAMENTO BENEFICIARIO'!AH$5,IF(IF(+'101 TREINAMENTO BENEFICIARIO'!V108=0,'101 TREINAMENTO BENEFICIARIO'!Q108,+'101 TREINAMENTO BENEFICIARIO'!V108)=0,'101 TREINAMENTO BENEFICIARIO'!AH$6,IF(+'101 TREINAMENTO BENEFICIARIO'!V108=0,'101 TREINAMENTO BENEFICIARIO'!Q108,+'101 TREINAMENTO BENEFICIARIO'!V108)))</f>
        <v>0</v>
      </c>
      <c r="E87" s="279">
        <f>+'101 TREINAMENTO BENEFICIARIO'!O108</f>
        <v>0</v>
      </c>
      <c r="F87" s="51">
        <f>+'101 TREINAMENTO BENEFICIARIO'!P108</f>
        <v>0</v>
      </c>
      <c r="G87" s="51">
        <f>+'101 TREINAMENTO BENEFICIARIO'!AO108</f>
        <v>0</v>
      </c>
      <c r="H87" s="51" t="str">
        <f>+sessoes!A$2</f>
        <v>BENTRAIN-99</v>
      </c>
      <c r="I87" s="51">
        <f>+sessoes!B$2</f>
        <v>999</v>
      </c>
      <c r="J87" s="66">
        <f>+'101 TREINAMENTO BENEFICIARIO'!AP$10</f>
        <v>0</v>
      </c>
      <c r="K87" s="51">
        <f>+'101 TREINAMENTO BENEFICIARIO'!AD108</f>
        <v>0</v>
      </c>
      <c r="L87" s="51">
        <f>+'101 TREINAMENTO BENEFICIARIO'!AG108</f>
        <v>0</v>
      </c>
      <c r="M87" s="51">
        <f>+'101 TREINAMENTO BENEFICIARIO'!AA108</f>
        <v>0</v>
      </c>
      <c r="N87" s="51">
        <f>+'101 TREINAMENTO BENEFICIARIO'!AI$23</f>
        <v>0</v>
      </c>
      <c r="O87" s="51">
        <f>+'101 TREINAMENTO BENEFICIARIO'!AU108</f>
        <v>0</v>
      </c>
      <c r="P87" s="51">
        <f>+'101 TREINAMENTO BENEFICIARIO'!AW108</f>
        <v>0</v>
      </c>
      <c r="Q87" s="51">
        <f>+'101 TREINAMENTO BENEFICIARIO'!AY108</f>
        <v>0</v>
      </c>
      <c r="R87" s="51">
        <f>+'101 TREINAMENTO BENEFICIARIO'!BA108</f>
        <v>0</v>
      </c>
      <c r="S87" s="51">
        <f>+'101 TREINAMENTO BENEFICIARIO'!BC108</f>
        <v>0</v>
      </c>
      <c r="T87" s="51" t="str">
        <f t="shared" si="3"/>
        <v>Local Não Indicado</v>
      </c>
      <c r="U87" s="51" t="str">
        <f t="shared" si="4"/>
        <v>Sem dados de idade</v>
      </c>
      <c r="V87" s="51" t="str">
        <f t="shared" si="5"/>
        <v/>
      </c>
    </row>
    <row r="88" spans="1:22" hidden="1" x14ac:dyDescent="0.35">
      <c r="A88" s="51">
        <f>+'101 TREINAMENTO BENEFICIARIO'!C109</f>
        <v>0</v>
      </c>
      <c r="B88" s="51">
        <f>+'101 TREINAMENTO BENEFICIARIO'!G109</f>
        <v>0</v>
      </c>
      <c r="C88" s="51">
        <f>IFERROR(IFERROR(IFERROR(+VLOOKUP('101 TREINAMENTO BENEFICIARIO'!Q109,localidades,2,FALSE),VLOOKUP('101 TREINAMENTO BENEFICIARIO'!AH$6,localidades,2,FALSE)),VLOOKUP('101 TREINAMENTO BENEFICIARIO'!AH$5,district_codes,2,FALSE)),999)</f>
        <v>999</v>
      </c>
      <c r="D88" s="51">
        <f>IF(IF(IF(+'101 TREINAMENTO BENEFICIARIO'!V109=0,'101 TREINAMENTO BENEFICIARIO'!Q109,+'101 TREINAMENTO BENEFICIARIO'!V109)=0,'101 TREINAMENTO BENEFICIARIO'!AH$6,IF(+'101 TREINAMENTO BENEFICIARIO'!V109=0,'101 TREINAMENTO BENEFICIARIO'!Q109,+'101 TREINAMENTO BENEFICIARIO'!V109))=0,'101 TREINAMENTO BENEFICIARIO'!AH$5,IF(IF(+'101 TREINAMENTO BENEFICIARIO'!V109=0,'101 TREINAMENTO BENEFICIARIO'!Q109,+'101 TREINAMENTO BENEFICIARIO'!V109)=0,'101 TREINAMENTO BENEFICIARIO'!AH$6,IF(+'101 TREINAMENTO BENEFICIARIO'!V109=0,'101 TREINAMENTO BENEFICIARIO'!Q109,+'101 TREINAMENTO BENEFICIARIO'!V109)))</f>
        <v>0</v>
      </c>
      <c r="E88" s="279">
        <f>+'101 TREINAMENTO BENEFICIARIO'!O109</f>
        <v>0</v>
      </c>
      <c r="F88" s="51">
        <f>+'101 TREINAMENTO BENEFICIARIO'!P109</f>
        <v>0</v>
      </c>
      <c r="G88" s="51">
        <f>+'101 TREINAMENTO BENEFICIARIO'!AO109</f>
        <v>0</v>
      </c>
      <c r="H88" s="51" t="str">
        <f>+sessoes!A$2</f>
        <v>BENTRAIN-99</v>
      </c>
      <c r="I88" s="51">
        <f>+sessoes!B$2</f>
        <v>999</v>
      </c>
      <c r="J88" s="66">
        <f>+'101 TREINAMENTO BENEFICIARIO'!AP$10</f>
        <v>0</v>
      </c>
      <c r="K88" s="51">
        <f>+'101 TREINAMENTO BENEFICIARIO'!AD109</f>
        <v>0</v>
      </c>
      <c r="L88" s="51">
        <f>+'101 TREINAMENTO BENEFICIARIO'!AG109</f>
        <v>0</v>
      </c>
      <c r="M88" s="51">
        <f>+'101 TREINAMENTO BENEFICIARIO'!AA109</f>
        <v>0</v>
      </c>
      <c r="N88" s="51">
        <f>+'101 TREINAMENTO BENEFICIARIO'!AI$23</f>
        <v>0</v>
      </c>
      <c r="O88" s="51">
        <f>+'101 TREINAMENTO BENEFICIARIO'!AU109</f>
        <v>0</v>
      </c>
      <c r="P88" s="51">
        <f>+'101 TREINAMENTO BENEFICIARIO'!AW109</f>
        <v>0</v>
      </c>
      <c r="Q88" s="51">
        <f>+'101 TREINAMENTO BENEFICIARIO'!AY109</f>
        <v>0</v>
      </c>
      <c r="R88" s="51">
        <f>+'101 TREINAMENTO BENEFICIARIO'!BA109</f>
        <v>0</v>
      </c>
      <c r="S88" s="51">
        <f>+'101 TREINAMENTO BENEFICIARIO'!BC109</f>
        <v>0</v>
      </c>
      <c r="T88" s="51" t="str">
        <f t="shared" si="3"/>
        <v>Local Não Indicado</v>
      </c>
      <c r="U88" s="51" t="str">
        <f t="shared" si="4"/>
        <v>Sem dados de idade</v>
      </c>
      <c r="V88" s="51" t="str">
        <f t="shared" si="5"/>
        <v/>
      </c>
    </row>
    <row r="89" spans="1:22" hidden="1" x14ac:dyDescent="0.35">
      <c r="A89" s="51">
        <f>+'101 TREINAMENTO BENEFICIARIO'!C110</f>
        <v>0</v>
      </c>
      <c r="B89" s="51">
        <f>+'101 TREINAMENTO BENEFICIARIO'!G110</f>
        <v>0</v>
      </c>
      <c r="C89" s="51">
        <f>IFERROR(IFERROR(IFERROR(+VLOOKUP('101 TREINAMENTO BENEFICIARIO'!Q110,localidades,2,FALSE),VLOOKUP('101 TREINAMENTO BENEFICIARIO'!AH$6,localidades,2,FALSE)),VLOOKUP('101 TREINAMENTO BENEFICIARIO'!AH$5,district_codes,2,FALSE)),999)</f>
        <v>999</v>
      </c>
      <c r="D89" s="51">
        <f>IF(IF(IF(+'101 TREINAMENTO BENEFICIARIO'!V110=0,'101 TREINAMENTO BENEFICIARIO'!Q110,+'101 TREINAMENTO BENEFICIARIO'!V110)=0,'101 TREINAMENTO BENEFICIARIO'!AH$6,IF(+'101 TREINAMENTO BENEFICIARIO'!V110=0,'101 TREINAMENTO BENEFICIARIO'!Q110,+'101 TREINAMENTO BENEFICIARIO'!V110))=0,'101 TREINAMENTO BENEFICIARIO'!AH$5,IF(IF(+'101 TREINAMENTO BENEFICIARIO'!V110=0,'101 TREINAMENTO BENEFICIARIO'!Q110,+'101 TREINAMENTO BENEFICIARIO'!V110)=0,'101 TREINAMENTO BENEFICIARIO'!AH$6,IF(+'101 TREINAMENTO BENEFICIARIO'!V110=0,'101 TREINAMENTO BENEFICIARIO'!Q110,+'101 TREINAMENTO BENEFICIARIO'!V110)))</f>
        <v>0</v>
      </c>
      <c r="E89" s="279">
        <f>+'101 TREINAMENTO BENEFICIARIO'!O110</f>
        <v>0</v>
      </c>
      <c r="F89" s="51">
        <f>+'101 TREINAMENTO BENEFICIARIO'!P110</f>
        <v>0</v>
      </c>
      <c r="G89" s="51">
        <f>+'101 TREINAMENTO BENEFICIARIO'!AO110</f>
        <v>0</v>
      </c>
      <c r="H89" s="51" t="str">
        <f>+sessoes!A$2</f>
        <v>BENTRAIN-99</v>
      </c>
      <c r="I89" s="51">
        <f>+sessoes!B$2</f>
        <v>999</v>
      </c>
      <c r="J89" s="66">
        <f>+'101 TREINAMENTO BENEFICIARIO'!AP$10</f>
        <v>0</v>
      </c>
      <c r="K89" s="51">
        <f>+'101 TREINAMENTO BENEFICIARIO'!AD110</f>
        <v>0</v>
      </c>
      <c r="L89" s="51">
        <f>+'101 TREINAMENTO BENEFICIARIO'!AG110</f>
        <v>0</v>
      </c>
      <c r="M89" s="51">
        <f>+'101 TREINAMENTO BENEFICIARIO'!AA110</f>
        <v>0</v>
      </c>
      <c r="N89" s="51">
        <f>+'101 TREINAMENTO BENEFICIARIO'!AI$23</f>
        <v>0</v>
      </c>
      <c r="O89" s="51">
        <f>+'101 TREINAMENTO BENEFICIARIO'!AU110</f>
        <v>0</v>
      </c>
      <c r="P89" s="51">
        <f>+'101 TREINAMENTO BENEFICIARIO'!AW110</f>
        <v>0</v>
      </c>
      <c r="Q89" s="51">
        <f>+'101 TREINAMENTO BENEFICIARIO'!AY110</f>
        <v>0</v>
      </c>
      <c r="R89" s="51">
        <f>+'101 TREINAMENTO BENEFICIARIO'!BA110</f>
        <v>0</v>
      </c>
      <c r="S89" s="51">
        <f>+'101 TREINAMENTO BENEFICIARIO'!BC110</f>
        <v>0</v>
      </c>
      <c r="T89" s="51" t="str">
        <f t="shared" si="3"/>
        <v>Local Não Indicado</v>
      </c>
      <c r="U89" s="51" t="str">
        <f t="shared" si="4"/>
        <v>Sem dados de idade</v>
      </c>
      <c r="V89" s="51" t="str">
        <f t="shared" si="5"/>
        <v/>
      </c>
    </row>
    <row r="90" spans="1:22" hidden="1" x14ac:dyDescent="0.35">
      <c r="A90" s="51">
        <f>+'101 TREINAMENTO BENEFICIARIO'!C111</f>
        <v>0</v>
      </c>
      <c r="B90" s="51">
        <f>+'101 TREINAMENTO BENEFICIARIO'!G111</f>
        <v>0</v>
      </c>
      <c r="C90" s="51">
        <f>IFERROR(IFERROR(IFERROR(+VLOOKUP('101 TREINAMENTO BENEFICIARIO'!Q111,localidades,2,FALSE),VLOOKUP('101 TREINAMENTO BENEFICIARIO'!AH$6,localidades,2,FALSE)),VLOOKUP('101 TREINAMENTO BENEFICIARIO'!AH$5,district_codes,2,FALSE)),999)</f>
        <v>999</v>
      </c>
      <c r="D90" s="51">
        <f>IF(IF(IF(+'101 TREINAMENTO BENEFICIARIO'!V111=0,'101 TREINAMENTO BENEFICIARIO'!Q111,+'101 TREINAMENTO BENEFICIARIO'!V111)=0,'101 TREINAMENTO BENEFICIARIO'!AH$6,IF(+'101 TREINAMENTO BENEFICIARIO'!V111=0,'101 TREINAMENTO BENEFICIARIO'!Q111,+'101 TREINAMENTO BENEFICIARIO'!V111))=0,'101 TREINAMENTO BENEFICIARIO'!AH$5,IF(IF(+'101 TREINAMENTO BENEFICIARIO'!V111=0,'101 TREINAMENTO BENEFICIARIO'!Q111,+'101 TREINAMENTO BENEFICIARIO'!V111)=0,'101 TREINAMENTO BENEFICIARIO'!AH$6,IF(+'101 TREINAMENTO BENEFICIARIO'!V111=0,'101 TREINAMENTO BENEFICIARIO'!Q111,+'101 TREINAMENTO BENEFICIARIO'!V111)))</f>
        <v>0</v>
      </c>
      <c r="E90" s="279">
        <f>+'101 TREINAMENTO BENEFICIARIO'!O111</f>
        <v>0</v>
      </c>
      <c r="F90" s="51">
        <f>+'101 TREINAMENTO BENEFICIARIO'!P111</f>
        <v>0</v>
      </c>
      <c r="G90" s="51">
        <f>+'101 TREINAMENTO BENEFICIARIO'!AO111</f>
        <v>0</v>
      </c>
      <c r="H90" s="51" t="str">
        <f>+sessoes!A$2</f>
        <v>BENTRAIN-99</v>
      </c>
      <c r="I90" s="51">
        <f>+sessoes!B$2</f>
        <v>999</v>
      </c>
      <c r="J90" s="66">
        <f>+'101 TREINAMENTO BENEFICIARIO'!AP$10</f>
        <v>0</v>
      </c>
      <c r="K90" s="51">
        <f>+'101 TREINAMENTO BENEFICIARIO'!AD111</f>
        <v>0</v>
      </c>
      <c r="L90" s="51">
        <f>+'101 TREINAMENTO BENEFICIARIO'!AG111</f>
        <v>0</v>
      </c>
      <c r="M90" s="51">
        <f>+'101 TREINAMENTO BENEFICIARIO'!AA111</f>
        <v>0</v>
      </c>
      <c r="N90" s="51">
        <f>+'101 TREINAMENTO BENEFICIARIO'!AI$23</f>
        <v>0</v>
      </c>
      <c r="O90" s="51">
        <f>+'101 TREINAMENTO BENEFICIARIO'!AU111</f>
        <v>0</v>
      </c>
      <c r="P90" s="51">
        <f>+'101 TREINAMENTO BENEFICIARIO'!AW111</f>
        <v>0</v>
      </c>
      <c r="Q90" s="51">
        <f>+'101 TREINAMENTO BENEFICIARIO'!AY111</f>
        <v>0</v>
      </c>
      <c r="R90" s="51">
        <f>+'101 TREINAMENTO BENEFICIARIO'!BA111</f>
        <v>0</v>
      </c>
      <c r="S90" s="51">
        <f>+'101 TREINAMENTO BENEFICIARIO'!BC111</f>
        <v>0</v>
      </c>
      <c r="T90" s="51" t="str">
        <f t="shared" si="3"/>
        <v>Local Não Indicado</v>
      </c>
      <c r="U90" s="51" t="str">
        <f t="shared" si="4"/>
        <v>Sem dados de idade</v>
      </c>
      <c r="V90" s="51" t="str">
        <f t="shared" si="5"/>
        <v/>
      </c>
    </row>
    <row r="91" spans="1:22" hidden="1" x14ac:dyDescent="0.35">
      <c r="A91" s="51">
        <f>+'101 TREINAMENTO BENEFICIARIO'!C112</f>
        <v>0</v>
      </c>
      <c r="B91" s="51">
        <f>+'101 TREINAMENTO BENEFICIARIO'!G112</f>
        <v>0</v>
      </c>
      <c r="C91" s="51">
        <f>IFERROR(IFERROR(IFERROR(+VLOOKUP('101 TREINAMENTO BENEFICIARIO'!Q112,localidades,2,FALSE),VLOOKUP('101 TREINAMENTO BENEFICIARIO'!AH$6,localidades,2,FALSE)),VLOOKUP('101 TREINAMENTO BENEFICIARIO'!AH$5,district_codes,2,FALSE)),999)</f>
        <v>999</v>
      </c>
      <c r="D91" s="51">
        <f>IF(IF(IF(+'101 TREINAMENTO BENEFICIARIO'!V112=0,'101 TREINAMENTO BENEFICIARIO'!Q112,+'101 TREINAMENTO BENEFICIARIO'!V112)=0,'101 TREINAMENTO BENEFICIARIO'!AH$6,IF(+'101 TREINAMENTO BENEFICIARIO'!V112=0,'101 TREINAMENTO BENEFICIARIO'!Q112,+'101 TREINAMENTO BENEFICIARIO'!V112))=0,'101 TREINAMENTO BENEFICIARIO'!AH$5,IF(IF(+'101 TREINAMENTO BENEFICIARIO'!V112=0,'101 TREINAMENTO BENEFICIARIO'!Q112,+'101 TREINAMENTO BENEFICIARIO'!V112)=0,'101 TREINAMENTO BENEFICIARIO'!AH$6,IF(+'101 TREINAMENTO BENEFICIARIO'!V112=0,'101 TREINAMENTO BENEFICIARIO'!Q112,+'101 TREINAMENTO BENEFICIARIO'!V112)))</f>
        <v>0</v>
      </c>
      <c r="E91" s="279">
        <f>+'101 TREINAMENTO BENEFICIARIO'!O112</f>
        <v>0</v>
      </c>
      <c r="F91" s="51">
        <f>+'101 TREINAMENTO BENEFICIARIO'!P112</f>
        <v>0</v>
      </c>
      <c r="G91" s="51">
        <f>+'101 TREINAMENTO BENEFICIARIO'!AO112</f>
        <v>0</v>
      </c>
      <c r="H91" s="51" t="str">
        <f>+sessoes!A$2</f>
        <v>BENTRAIN-99</v>
      </c>
      <c r="I91" s="51">
        <f>+sessoes!B$2</f>
        <v>999</v>
      </c>
      <c r="J91" s="66">
        <f>+'101 TREINAMENTO BENEFICIARIO'!AP$10</f>
        <v>0</v>
      </c>
      <c r="K91" s="51">
        <f>+'101 TREINAMENTO BENEFICIARIO'!AD112</f>
        <v>0</v>
      </c>
      <c r="L91" s="51">
        <f>+'101 TREINAMENTO BENEFICIARIO'!AG112</f>
        <v>0</v>
      </c>
      <c r="M91" s="51">
        <f>+'101 TREINAMENTO BENEFICIARIO'!AA112</f>
        <v>0</v>
      </c>
      <c r="N91" s="51">
        <f>+'101 TREINAMENTO BENEFICIARIO'!AI$23</f>
        <v>0</v>
      </c>
      <c r="O91" s="51">
        <f>+'101 TREINAMENTO BENEFICIARIO'!AU112</f>
        <v>0</v>
      </c>
      <c r="P91" s="51">
        <f>+'101 TREINAMENTO BENEFICIARIO'!AW112</f>
        <v>0</v>
      </c>
      <c r="Q91" s="51">
        <f>+'101 TREINAMENTO BENEFICIARIO'!AY112</f>
        <v>0</v>
      </c>
      <c r="R91" s="51">
        <f>+'101 TREINAMENTO BENEFICIARIO'!BA112</f>
        <v>0</v>
      </c>
      <c r="S91" s="51">
        <f>+'101 TREINAMENTO BENEFICIARIO'!BC112</f>
        <v>0</v>
      </c>
      <c r="T91" s="51" t="str">
        <f t="shared" si="3"/>
        <v>Local Não Indicado</v>
      </c>
      <c r="U91" s="51" t="str">
        <f t="shared" si="4"/>
        <v>Sem dados de idade</v>
      </c>
      <c r="V91" s="51" t="str">
        <f t="shared" si="5"/>
        <v/>
      </c>
    </row>
    <row r="92" spans="1:22" hidden="1" x14ac:dyDescent="0.35">
      <c r="A92" s="51">
        <f>+'101 TREINAMENTO BENEFICIARIO'!C113</f>
        <v>0</v>
      </c>
      <c r="B92" s="51">
        <f>+'101 TREINAMENTO BENEFICIARIO'!G113</f>
        <v>0</v>
      </c>
      <c r="C92" s="51">
        <f>IFERROR(IFERROR(IFERROR(+VLOOKUP('101 TREINAMENTO BENEFICIARIO'!Q113,localidades,2,FALSE),VLOOKUP('101 TREINAMENTO BENEFICIARIO'!AH$6,localidades,2,FALSE)),VLOOKUP('101 TREINAMENTO BENEFICIARIO'!AH$5,district_codes,2,FALSE)),999)</f>
        <v>999</v>
      </c>
      <c r="D92" s="51">
        <f>IF(IF(IF(+'101 TREINAMENTO BENEFICIARIO'!V113=0,'101 TREINAMENTO BENEFICIARIO'!Q113,+'101 TREINAMENTO BENEFICIARIO'!V113)=0,'101 TREINAMENTO BENEFICIARIO'!AH$6,IF(+'101 TREINAMENTO BENEFICIARIO'!V113=0,'101 TREINAMENTO BENEFICIARIO'!Q113,+'101 TREINAMENTO BENEFICIARIO'!V113))=0,'101 TREINAMENTO BENEFICIARIO'!AH$5,IF(IF(+'101 TREINAMENTO BENEFICIARIO'!V113=0,'101 TREINAMENTO BENEFICIARIO'!Q113,+'101 TREINAMENTO BENEFICIARIO'!V113)=0,'101 TREINAMENTO BENEFICIARIO'!AH$6,IF(+'101 TREINAMENTO BENEFICIARIO'!V113=0,'101 TREINAMENTO BENEFICIARIO'!Q113,+'101 TREINAMENTO BENEFICIARIO'!V113)))</f>
        <v>0</v>
      </c>
      <c r="E92" s="279">
        <f>+'101 TREINAMENTO BENEFICIARIO'!O113</f>
        <v>0</v>
      </c>
      <c r="F92" s="51">
        <f>+'101 TREINAMENTO BENEFICIARIO'!P113</f>
        <v>0</v>
      </c>
      <c r="G92" s="51">
        <f>+'101 TREINAMENTO BENEFICIARIO'!AO113</f>
        <v>0</v>
      </c>
      <c r="H92" s="51" t="str">
        <f>+sessoes!A$2</f>
        <v>BENTRAIN-99</v>
      </c>
      <c r="I92" s="51">
        <f>+sessoes!B$2</f>
        <v>999</v>
      </c>
      <c r="J92" s="66">
        <f>+'101 TREINAMENTO BENEFICIARIO'!AP$10</f>
        <v>0</v>
      </c>
      <c r="K92" s="51">
        <f>+'101 TREINAMENTO BENEFICIARIO'!AD113</f>
        <v>0</v>
      </c>
      <c r="L92" s="51">
        <f>+'101 TREINAMENTO BENEFICIARIO'!AG113</f>
        <v>0</v>
      </c>
      <c r="M92" s="51">
        <f>+'101 TREINAMENTO BENEFICIARIO'!AA113</f>
        <v>0</v>
      </c>
      <c r="N92" s="51">
        <f>+'101 TREINAMENTO BENEFICIARIO'!AI$23</f>
        <v>0</v>
      </c>
      <c r="O92" s="51">
        <f>+'101 TREINAMENTO BENEFICIARIO'!AU113</f>
        <v>0</v>
      </c>
      <c r="P92" s="51">
        <f>+'101 TREINAMENTO BENEFICIARIO'!AW113</f>
        <v>0</v>
      </c>
      <c r="Q92" s="51">
        <f>+'101 TREINAMENTO BENEFICIARIO'!AY113</f>
        <v>0</v>
      </c>
      <c r="R92" s="51">
        <f>+'101 TREINAMENTO BENEFICIARIO'!BA113</f>
        <v>0</v>
      </c>
      <c r="S92" s="51">
        <f>+'101 TREINAMENTO BENEFICIARIO'!BC113</f>
        <v>0</v>
      </c>
      <c r="T92" s="51" t="str">
        <f t="shared" si="3"/>
        <v>Local Não Indicado</v>
      </c>
      <c r="U92" s="51" t="str">
        <f t="shared" si="4"/>
        <v>Sem dados de idade</v>
      </c>
      <c r="V92" s="51" t="str">
        <f t="shared" si="5"/>
        <v/>
      </c>
    </row>
    <row r="93" spans="1:22" hidden="1" x14ac:dyDescent="0.35">
      <c r="A93" s="51">
        <f>+'101 TREINAMENTO BENEFICIARIO'!C114</f>
        <v>0</v>
      </c>
      <c r="B93" s="51">
        <f>+'101 TREINAMENTO BENEFICIARIO'!G114</f>
        <v>0</v>
      </c>
      <c r="C93" s="51">
        <f>IFERROR(IFERROR(IFERROR(+VLOOKUP('101 TREINAMENTO BENEFICIARIO'!Q114,localidades,2,FALSE),VLOOKUP('101 TREINAMENTO BENEFICIARIO'!AH$6,localidades,2,FALSE)),VLOOKUP('101 TREINAMENTO BENEFICIARIO'!AH$5,district_codes,2,FALSE)),999)</f>
        <v>999</v>
      </c>
      <c r="D93" s="51">
        <f>IF(IF(IF(+'101 TREINAMENTO BENEFICIARIO'!V114=0,'101 TREINAMENTO BENEFICIARIO'!Q114,+'101 TREINAMENTO BENEFICIARIO'!V114)=0,'101 TREINAMENTO BENEFICIARIO'!AH$6,IF(+'101 TREINAMENTO BENEFICIARIO'!V114=0,'101 TREINAMENTO BENEFICIARIO'!Q114,+'101 TREINAMENTO BENEFICIARIO'!V114))=0,'101 TREINAMENTO BENEFICIARIO'!AH$5,IF(IF(+'101 TREINAMENTO BENEFICIARIO'!V114=0,'101 TREINAMENTO BENEFICIARIO'!Q114,+'101 TREINAMENTO BENEFICIARIO'!V114)=0,'101 TREINAMENTO BENEFICIARIO'!AH$6,IF(+'101 TREINAMENTO BENEFICIARIO'!V114=0,'101 TREINAMENTO BENEFICIARIO'!Q114,+'101 TREINAMENTO BENEFICIARIO'!V114)))</f>
        <v>0</v>
      </c>
      <c r="E93" s="279">
        <f>+'101 TREINAMENTO BENEFICIARIO'!O114</f>
        <v>0</v>
      </c>
      <c r="F93" s="51">
        <f>+'101 TREINAMENTO BENEFICIARIO'!P114</f>
        <v>0</v>
      </c>
      <c r="G93" s="51">
        <f>+'101 TREINAMENTO BENEFICIARIO'!AO114</f>
        <v>0</v>
      </c>
      <c r="H93" s="51" t="str">
        <f>+sessoes!A$2</f>
        <v>BENTRAIN-99</v>
      </c>
      <c r="I93" s="51">
        <f>+sessoes!B$2</f>
        <v>999</v>
      </c>
      <c r="J93" s="66">
        <f>+'101 TREINAMENTO BENEFICIARIO'!AP$10</f>
        <v>0</v>
      </c>
      <c r="K93" s="51">
        <f>+'101 TREINAMENTO BENEFICIARIO'!AD114</f>
        <v>0</v>
      </c>
      <c r="L93" s="51">
        <f>+'101 TREINAMENTO BENEFICIARIO'!AG114</f>
        <v>0</v>
      </c>
      <c r="M93" s="51">
        <f>+'101 TREINAMENTO BENEFICIARIO'!AA114</f>
        <v>0</v>
      </c>
      <c r="N93" s="51">
        <f>+'101 TREINAMENTO BENEFICIARIO'!AI$23</f>
        <v>0</v>
      </c>
      <c r="O93" s="51">
        <f>+'101 TREINAMENTO BENEFICIARIO'!AU114</f>
        <v>0</v>
      </c>
      <c r="P93" s="51">
        <f>+'101 TREINAMENTO BENEFICIARIO'!AW114</f>
        <v>0</v>
      </c>
      <c r="Q93" s="51">
        <f>+'101 TREINAMENTO BENEFICIARIO'!AY114</f>
        <v>0</v>
      </c>
      <c r="R93" s="51">
        <f>+'101 TREINAMENTO BENEFICIARIO'!BA114</f>
        <v>0</v>
      </c>
      <c r="S93" s="51">
        <f>+'101 TREINAMENTO BENEFICIARIO'!BC114</f>
        <v>0</v>
      </c>
      <c r="T93" s="51" t="str">
        <f t="shared" si="3"/>
        <v>Local Não Indicado</v>
      </c>
      <c r="U93" s="51" t="str">
        <f t="shared" si="4"/>
        <v>Sem dados de idade</v>
      </c>
      <c r="V93" s="51" t="str">
        <f t="shared" si="5"/>
        <v/>
      </c>
    </row>
    <row r="94" spans="1:22" hidden="1" x14ac:dyDescent="0.35">
      <c r="A94" s="51">
        <f>+'101 TREINAMENTO BENEFICIARIO'!C115</f>
        <v>0</v>
      </c>
      <c r="B94" s="51">
        <f>+'101 TREINAMENTO BENEFICIARIO'!G115</f>
        <v>0</v>
      </c>
      <c r="C94" s="51">
        <f>IFERROR(IFERROR(IFERROR(+VLOOKUP('101 TREINAMENTO BENEFICIARIO'!Q115,localidades,2,FALSE),VLOOKUP('101 TREINAMENTO BENEFICIARIO'!AH$6,localidades,2,FALSE)),VLOOKUP('101 TREINAMENTO BENEFICIARIO'!AH$5,district_codes,2,FALSE)),999)</f>
        <v>999</v>
      </c>
      <c r="D94" s="51">
        <f>IF(IF(IF(+'101 TREINAMENTO BENEFICIARIO'!V115=0,'101 TREINAMENTO BENEFICIARIO'!Q115,+'101 TREINAMENTO BENEFICIARIO'!V115)=0,'101 TREINAMENTO BENEFICIARIO'!AH$6,IF(+'101 TREINAMENTO BENEFICIARIO'!V115=0,'101 TREINAMENTO BENEFICIARIO'!Q115,+'101 TREINAMENTO BENEFICIARIO'!V115))=0,'101 TREINAMENTO BENEFICIARIO'!AH$5,IF(IF(+'101 TREINAMENTO BENEFICIARIO'!V115=0,'101 TREINAMENTO BENEFICIARIO'!Q115,+'101 TREINAMENTO BENEFICIARIO'!V115)=0,'101 TREINAMENTO BENEFICIARIO'!AH$6,IF(+'101 TREINAMENTO BENEFICIARIO'!V115=0,'101 TREINAMENTO BENEFICIARIO'!Q115,+'101 TREINAMENTO BENEFICIARIO'!V115)))</f>
        <v>0</v>
      </c>
      <c r="E94" s="279">
        <f>+'101 TREINAMENTO BENEFICIARIO'!O115</f>
        <v>0</v>
      </c>
      <c r="F94" s="51">
        <f>+'101 TREINAMENTO BENEFICIARIO'!P115</f>
        <v>0</v>
      </c>
      <c r="G94" s="51">
        <f>+'101 TREINAMENTO BENEFICIARIO'!AO115</f>
        <v>0</v>
      </c>
      <c r="H94" s="51" t="str">
        <f>+sessoes!A$2</f>
        <v>BENTRAIN-99</v>
      </c>
      <c r="I94" s="51">
        <f>+sessoes!B$2</f>
        <v>999</v>
      </c>
      <c r="J94" s="66">
        <f>+'101 TREINAMENTO BENEFICIARIO'!AP$10</f>
        <v>0</v>
      </c>
      <c r="K94" s="51">
        <f>+'101 TREINAMENTO BENEFICIARIO'!AD115</f>
        <v>0</v>
      </c>
      <c r="L94" s="51">
        <f>+'101 TREINAMENTO BENEFICIARIO'!AG115</f>
        <v>0</v>
      </c>
      <c r="M94" s="51">
        <f>+'101 TREINAMENTO BENEFICIARIO'!AA115</f>
        <v>0</v>
      </c>
      <c r="N94" s="51">
        <f>+'101 TREINAMENTO BENEFICIARIO'!AI$23</f>
        <v>0</v>
      </c>
      <c r="O94" s="51">
        <f>+'101 TREINAMENTO BENEFICIARIO'!AU115</f>
        <v>0</v>
      </c>
      <c r="P94" s="51">
        <f>+'101 TREINAMENTO BENEFICIARIO'!AW115</f>
        <v>0</v>
      </c>
      <c r="Q94" s="51">
        <f>+'101 TREINAMENTO BENEFICIARIO'!AY115</f>
        <v>0</v>
      </c>
      <c r="R94" s="51">
        <f>+'101 TREINAMENTO BENEFICIARIO'!BA115</f>
        <v>0</v>
      </c>
      <c r="S94" s="51">
        <f>+'101 TREINAMENTO BENEFICIARIO'!BC115</f>
        <v>0</v>
      </c>
      <c r="T94" s="51" t="str">
        <f t="shared" si="3"/>
        <v>Local Não Indicado</v>
      </c>
      <c r="U94" s="51" t="str">
        <f t="shared" si="4"/>
        <v>Sem dados de idade</v>
      </c>
      <c r="V94" s="51" t="str">
        <f t="shared" si="5"/>
        <v/>
      </c>
    </row>
    <row r="95" spans="1:22" hidden="1" x14ac:dyDescent="0.35">
      <c r="A95" s="51">
        <f>+'101 TREINAMENTO BENEFICIARIO'!C116</f>
        <v>0</v>
      </c>
      <c r="B95" s="51">
        <f>+'101 TREINAMENTO BENEFICIARIO'!G116</f>
        <v>0</v>
      </c>
      <c r="C95" s="51">
        <f>IFERROR(IFERROR(IFERROR(+VLOOKUP('101 TREINAMENTO BENEFICIARIO'!Q116,localidades,2,FALSE),VLOOKUP('101 TREINAMENTO BENEFICIARIO'!AH$6,localidades,2,FALSE)),VLOOKUP('101 TREINAMENTO BENEFICIARIO'!AH$5,district_codes,2,FALSE)),999)</f>
        <v>999</v>
      </c>
      <c r="D95" s="51">
        <f>IF(IF(IF(+'101 TREINAMENTO BENEFICIARIO'!V116=0,'101 TREINAMENTO BENEFICIARIO'!Q116,+'101 TREINAMENTO BENEFICIARIO'!V116)=0,'101 TREINAMENTO BENEFICIARIO'!AH$6,IF(+'101 TREINAMENTO BENEFICIARIO'!V116=0,'101 TREINAMENTO BENEFICIARIO'!Q116,+'101 TREINAMENTO BENEFICIARIO'!V116))=0,'101 TREINAMENTO BENEFICIARIO'!AH$5,IF(IF(+'101 TREINAMENTO BENEFICIARIO'!V116=0,'101 TREINAMENTO BENEFICIARIO'!Q116,+'101 TREINAMENTO BENEFICIARIO'!V116)=0,'101 TREINAMENTO BENEFICIARIO'!AH$6,IF(+'101 TREINAMENTO BENEFICIARIO'!V116=0,'101 TREINAMENTO BENEFICIARIO'!Q116,+'101 TREINAMENTO BENEFICIARIO'!V116)))</f>
        <v>0</v>
      </c>
      <c r="E95" s="279">
        <f>+'101 TREINAMENTO BENEFICIARIO'!O116</f>
        <v>0</v>
      </c>
      <c r="F95" s="51">
        <f>+'101 TREINAMENTO BENEFICIARIO'!P116</f>
        <v>0</v>
      </c>
      <c r="G95" s="51">
        <f>+'101 TREINAMENTO BENEFICIARIO'!AO116</f>
        <v>0</v>
      </c>
      <c r="H95" s="51" t="str">
        <f>+sessoes!A$2</f>
        <v>BENTRAIN-99</v>
      </c>
      <c r="I95" s="51">
        <f>+sessoes!B$2</f>
        <v>999</v>
      </c>
      <c r="J95" s="66">
        <f>+'101 TREINAMENTO BENEFICIARIO'!AP$10</f>
        <v>0</v>
      </c>
      <c r="K95" s="51">
        <f>+'101 TREINAMENTO BENEFICIARIO'!AD116</f>
        <v>0</v>
      </c>
      <c r="L95" s="51">
        <f>+'101 TREINAMENTO BENEFICIARIO'!AG116</f>
        <v>0</v>
      </c>
      <c r="M95" s="51">
        <f>+'101 TREINAMENTO BENEFICIARIO'!AA116</f>
        <v>0</v>
      </c>
      <c r="N95" s="51">
        <f>+'101 TREINAMENTO BENEFICIARIO'!AI$23</f>
        <v>0</v>
      </c>
      <c r="O95" s="51">
        <f>+'101 TREINAMENTO BENEFICIARIO'!AU116</f>
        <v>0</v>
      </c>
      <c r="P95" s="51">
        <f>+'101 TREINAMENTO BENEFICIARIO'!AW116</f>
        <v>0</v>
      </c>
      <c r="Q95" s="51">
        <f>+'101 TREINAMENTO BENEFICIARIO'!AY116</f>
        <v>0</v>
      </c>
      <c r="R95" s="51">
        <f>+'101 TREINAMENTO BENEFICIARIO'!BA116</f>
        <v>0</v>
      </c>
      <c r="S95" s="51">
        <f>+'101 TREINAMENTO BENEFICIARIO'!BC116</f>
        <v>0</v>
      </c>
      <c r="T95" s="51" t="str">
        <f t="shared" si="3"/>
        <v>Local Não Indicado</v>
      </c>
      <c r="U95" s="51" t="str">
        <f t="shared" si="4"/>
        <v>Sem dados de idade</v>
      </c>
      <c r="V95" s="51" t="str">
        <f t="shared" si="5"/>
        <v/>
      </c>
    </row>
    <row r="96" spans="1:22" hidden="1" x14ac:dyDescent="0.35">
      <c r="A96" s="51">
        <f>+'101 TREINAMENTO BENEFICIARIO'!C117</f>
        <v>0</v>
      </c>
      <c r="B96" s="51">
        <f>+'101 TREINAMENTO BENEFICIARIO'!G117</f>
        <v>0</v>
      </c>
      <c r="C96" s="51">
        <f>IFERROR(IFERROR(IFERROR(+VLOOKUP('101 TREINAMENTO BENEFICIARIO'!Q117,localidades,2,FALSE),VLOOKUP('101 TREINAMENTO BENEFICIARIO'!AH$6,localidades,2,FALSE)),VLOOKUP('101 TREINAMENTO BENEFICIARIO'!AH$5,district_codes,2,FALSE)),999)</f>
        <v>999</v>
      </c>
      <c r="D96" s="51">
        <f>IF(IF(IF(+'101 TREINAMENTO BENEFICIARIO'!V117=0,'101 TREINAMENTO BENEFICIARIO'!Q117,+'101 TREINAMENTO BENEFICIARIO'!V117)=0,'101 TREINAMENTO BENEFICIARIO'!AH$6,IF(+'101 TREINAMENTO BENEFICIARIO'!V117=0,'101 TREINAMENTO BENEFICIARIO'!Q117,+'101 TREINAMENTO BENEFICIARIO'!V117))=0,'101 TREINAMENTO BENEFICIARIO'!AH$5,IF(IF(+'101 TREINAMENTO BENEFICIARIO'!V117=0,'101 TREINAMENTO BENEFICIARIO'!Q117,+'101 TREINAMENTO BENEFICIARIO'!V117)=0,'101 TREINAMENTO BENEFICIARIO'!AH$6,IF(+'101 TREINAMENTO BENEFICIARIO'!V117=0,'101 TREINAMENTO BENEFICIARIO'!Q117,+'101 TREINAMENTO BENEFICIARIO'!V117)))</f>
        <v>0</v>
      </c>
      <c r="E96" s="279">
        <f>+'101 TREINAMENTO BENEFICIARIO'!O117</f>
        <v>0</v>
      </c>
      <c r="F96" s="51">
        <f>+'101 TREINAMENTO BENEFICIARIO'!P117</f>
        <v>0</v>
      </c>
      <c r="G96" s="51">
        <f>+'101 TREINAMENTO BENEFICIARIO'!AO117</f>
        <v>0</v>
      </c>
      <c r="H96" s="51" t="str">
        <f>+sessoes!A$2</f>
        <v>BENTRAIN-99</v>
      </c>
      <c r="I96" s="51">
        <f>+sessoes!B$2</f>
        <v>999</v>
      </c>
      <c r="J96" s="66">
        <f>+'101 TREINAMENTO BENEFICIARIO'!AP$10</f>
        <v>0</v>
      </c>
      <c r="K96" s="51">
        <f>+'101 TREINAMENTO BENEFICIARIO'!AD117</f>
        <v>0</v>
      </c>
      <c r="L96" s="51">
        <f>+'101 TREINAMENTO BENEFICIARIO'!AG117</f>
        <v>0</v>
      </c>
      <c r="M96" s="51">
        <f>+'101 TREINAMENTO BENEFICIARIO'!AA117</f>
        <v>0</v>
      </c>
      <c r="N96" s="51">
        <f>+'101 TREINAMENTO BENEFICIARIO'!AI$23</f>
        <v>0</v>
      </c>
      <c r="O96" s="51">
        <f>+'101 TREINAMENTO BENEFICIARIO'!AU117</f>
        <v>0</v>
      </c>
      <c r="P96" s="51">
        <f>+'101 TREINAMENTO BENEFICIARIO'!AW117</f>
        <v>0</v>
      </c>
      <c r="Q96" s="51">
        <f>+'101 TREINAMENTO BENEFICIARIO'!AY117</f>
        <v>0</v>
      </c>
      <c r="R96" s="51">
        <f>+'101 TREINAMENTO BENEFICIARIO'!BA117</f>
        <v>0</v>
      </c>
      <c r="S96" s="51">
        <f>+'101 TREINAMENTO BENEFICIARIO'!BC117</f>
        <v>0</v>
      </c>
      <c r="T96" s="51" t="str">
        <f t="shared" si="3"/>
        <v>Local Não Indicado</v>
      </c>
      <c r="U96" s="51" t="str">
        <f t="shared" si="4"/>
        <v>Sem dados de idade</v>
      </c>
      <c r="V96" s="51" t="str">
        <f t="shared" si="5"/>
        <v/>
      </c>
    </row>
    <row r="97" spans="1:22" hidden="1" x14ac:dyDescent="0.35">
      <c r="A97" s="51">
        <f>+'101 TREINAMENTO BENEFICIARIO'!C118</f>
        <v>0</v>
      </c>
      <c r="B97" s="51">
        <f>+'101 TREINAMENTO BENEFICIARIO'!G118</f>
        <v>0</v>
      </c>
      <c r="C97" s="51">
        <f>IFERROR(IFERROR(IFERROR(+VLOOKUP('101 TREINAMENTO BENEFICIARIO'!Q118,localidades,2,FALSE),VLOOKUP('101 TREINAMENTO BENEFICIARIO'!AH$6,localidades,2,FALSE)),VLOOKUP('101 TREINAMENTO BENEFICIARIO'!AH$5,district_codes,2,FALSE)),999)</f>
        <v>999</v>
      </c>
      <c r="D97" s="51">
        <f>IF(IF(IF(+'101 TREINAMENTO BENEFICIARIO'!V118=0,'101 TREINAMENTO BENEFICIARIO'!Q118,+'101 TREINAMENTO BENEFICIARIO'!V118)=0,'101 TREINAMENTO BENEFICIARIO'!AH$6,IF(+'101 TREINAMENTO BENEFICIARIO'!V118=0,'101 TREINAMENTO BENEFICIARIO'!Q118,+'101 TREINAMENTO BENEFICIARIO'!V118))=0,'101 TREINAMENTO BENEFICIARIO'!AH$5,IF(IF(+'101 TREINAMENTO BENEFICIARIO'!V118=0,'101 TREINAMENTO BENEFICIARIO'!Q118,+'101 TREINAMENTO BENEFICIARIO'!V118)=0,'101 TREINAMENTO BENEFICIARIO'!AH$6,IF(+'101 TREINAMENTO BENEFICIARIO'!V118=0,'101 TREINAMENTO BENEFICIARIO'!Q118,+'101 TREINAMENTO BENEFICIARIO'!V118)))</f>
        <v>0</v>
      </c>
      <c r="E97" s="279">
        <f>+'101 TREINAMENTO BENEFICIARIO'!O118</f>
        <v>0</v>
      </c>
      <c r="F97" s="51">
        <f>+'101 TREINAMENTO BENEFICIARIO'!P118</f>
        <v>0</v>
      </c>
      <c r="G97" s="51">
        <f>+'101 TREINAMENTO BENEFICIARIO'!AO118</f>
        <v>0</v>
      </c>
      <c r="H97" s="51" t="str">
        <f>+sessoes!A$2</f>
        <v>BENTRAIN-99</v>
      </c>
      <c r="I97" s="51">
        <f>+sessoes!B$2</f>
        <v>999</v>
      </c>
      <c r="J97" s="66">
        <f>+'101 TREINAMENTO BENEFICIARIO'!AP$10</f>
        <v>0</v>
      </c>
      <c r="K97" s="51">
        <f>+'101 TREINAMENTO BENEFICIARIO'!AD118</f>
        <v>0</v>
      </c>
      <c r="L97" s="51">
        <f>+'101 TREINAMENTO BENEFICIARIO'!AG118</f>
        <v>0</v>
      </c>
      <c r="M97" s="51">
        <f>+'101 TREINAMENTO BENEFICIARIO'!AA118</f>
        <v>0</v>
      </c>
      <c r="N97" s="51">
        <f>+'101 TREINAMENTO BENEFICIARIO'!AI$23</f>
        <v>0</v>
      </c>
      <c r="O97" s="51">
        <f>+'101 TREINAMENTO BENEFICIARIO'!AU118</f>
        <v>0</v>
      </c>
      <c r="P97" s="51">
        <f>+'101 TREINAMENTO BENEFICIARIO'!AW118</f>
        <v>0</v>
      </c>
      <c r="Q97" s="51">
        <f>+'101 TREINAMENTO BENEFICIARIO'!AY118</f>
        <v>0</v>
      </c>
      <c r="R97" s="51">
        <f>+'101 TREINAMENTO BENEFICIARIO'!BA118</f>
        <v>0</v>
      </c>
      <c r="S97" s="51">
        <f>+'101 TREINAMENTO BENEFICIARIO'!BC118</f>
        <v>0</v>
      </c>
      <c r="T97" s="51" t="str">
        <f t="shared" si="3"/>
        <v>Local Não Indicado</v>
      </c>
      <c r="U97" s="51" t="str">
        <f t="shared" si="4"/>
        <v>Sem dados de idade</v>
      </c>
      <c r="V97" s="51" t="str">
        <f t="shared" si="5"/>
        <v/>
      </c>
    </row>
    <row r="98" spans="1:22" hidden="1" x14ac:dyDescent="0.35">
      <c r="A98" s="51">
        <f>+'101 TREINAMENTO BENEFICIARIO'!C119</f>
        <v>0</v>
      </c>
      <c r="B98" s="51">
        <f>+'101 TREINAMENTO BENEFICIARIO'!G119</f>
        <v>0</v>
      </c>
      <c r="C98" s="51">
        <f>IFERROR(IFERROR(IFERROR(+VLOOKUP('101 TREINAMENTO BENEFICIARIO'!Q119,localidades,2,FALSE),VLOOKUP('101 TREINAMENTO BENEFICIARIO'!AH$6,localidades,2,FALSE)),VLOOKUP('101 TREINAMENTO BENEFICIARIO'!AH$5,district_codes,2,FALSE)),999)</f>
        <v>999</v>
      </c>
      <c r="D98" s="51">
        <f>IF(IF(IF(+'101 TREINAMENTO BENEFICIARIO'!V119=0,'101 TREINAMENTO BENEFICIARIO'!Q119,+'101 TREINAMENTO BENEFICIARIO'!V119)=0,'101 TREINAMENTO BENEFICIARIO'!AH$6,IF(+'101 TREINAMENTO BENEFICIARIO'!V119=0,'101 TREINAMENTO BENEFICIARIO'!Q119,+'101 TREINAMENTO BENEFICIARIO'!V119))=0,'101 TREINAMENTO BENEFICIARIO'!AH$5,IF(IF(+'101 TREINAMENTO BENEFICIARIO'!V119=0,'101 TREINAMENTO BENEFICIARIO'!Q119,+'101 TREINAMENTO BENEFICIARIO'!V119)=0,'101 TREINAMENTO BENEFICIARIO'!AH$6,IF(+'101 TREINAMENTO BENEFICIARIO'!V119=0,'101 TREINAMENTO BENEFICIARIO'!Q119,+'101 TREINAMENTO BENEFICIARIO'!V119)))</f>
        <v>0</v>
      </c>
      <c r="E98" s="279">
        <f>+'101 TREINAMENTO BENEFICIARIO'!O119</f>
        <v>0</v>
      </c>
      <c r="F98" s="51">
        <f>+'101 TREINAMENTO BENEFICIARIO'!P119</f>
        <v>0</v>
      </c>
      <c r="G98" s="51">
        <f>+'101 TREINAMENTO BENEFICIARIO'!AO119</f>
        <v>0</v>
      </c>
      <c r="H98" s="51" t="str">
        <f>+sessoes!A$2</f>
        <v>BENTRAIN-99</v>
      </c>
      <c r="I98" s="51">
        <f>+sessoes!B$2</f>
        <v>999</v>
      </c>
      <c r="J98" s="66">
        <f>+'101 TREINAMENTO BENEFICIARIO'!AP$10</f>
        <v>0</v>
      </c>
      <c r="K98" s="51">
        <f>+'101 TREINAMENTO BENEFICIARIO'!AD119</f>
        <v>0</v>
      </c>
      <c r="L98" s="51">
        <f>+'101 TREINAMENTO BENEFICIARIO'!AG119</f>
        <v>0</v>
      </c>
      <c r="M98" s="51">
        <f>+'101 TREINAMENTO BENEFICIARIO'!AA119</f>
        <v>0</v>
      </c>
      <c r="N98" s="51">
        <f>+'101 TREINAMENTO BENEFICIARIO'!AI$23</f>
        <v>0</v>
      </c>
      <c r="O98" s="51">
        <f>+'101 TREINAMENTO BENEFICIARIO'!AU119</f>
        <v>0</v>
      </c>
      <c r="P98" s="51">
        <f>+'101 TREINAMENTO BENEFICIARIO'!AW119</f>
        <v>0</v>
      </c>
      <c r="Q98" s="51">
        <f>+'101 TREINAMENTO BENEFICIARIO'!AY119</f>
        <v>0</v>
      </c>
      <c r="R98" s="51">
        <f>+'101 TREINAMENTO BENEFICIARIO'!BA119</f>
        <v>0</v>
      </c>
      <c r="S98" s="51">
        <f>+'101 TREINAMENTO BENEFICIARIO'!BC119</f>
        <v>0</v>
      </c>
      <c r="T98" s="51" t="str">
        <f t="shared" si="3"/>
        <v>Local Não Indicado</v>
      </c>
      <c r="U98" s="51" t="str">
        <f t="shared" si="4"/>
        <v>Sem dados de idade</v>
      </c>
      <c r="V98" s="51" t="str">
        <f t="shared" si="5"/>
        <v/>
      </c>
    </row>
    <row r="99" spans="1:22" hidden="1" x14ac:dyDescent="0.35">
      <c r="A99" s="51">
        <f>+'101 TREINAMENTO BENEFICIARIO'!C120</f>
        <v>0</v>
      </c>
      <c r="B99" s="51">
        <f>+'101 TREINAMENTO BENEFICIARIO'!G120</f>
        <v>0</v>
      </c>
      <c r="C99" s="51">
        <f>IFERROR(IFERROR(IFERROR(+VLOOKUP('101 TREINAMENTO BENEFICIARIO'!Q120,localidades,2,FALSE),VLOOKUP('101 TREINAMENTO BENEFICIARIO'!AH$6,localidades,2,FALSE)),VLOOKUP('101 TREINAMENTO BENEFICIARIO'!AH$5,district_codes,2,FALSE)),999)</f>
        <v>999</v>
      </c>
      <c r="D99" s="51">
        <f>IF(IF(IF(+'101 TREINAMENTO BENEFICIARIO'!V120=0,'101 TREINAMENTO BENEFICIARIO'!Q120,+'101 TREINAMENTO BENEFICIARIO'!V120)=0,'101 TREINAMENTO BENEFICIARIO'!AH$6,IF(+'101 TREINAMENTO BENEFICIARIO'!V120=0,'101 TREINAMENTO BENEFICIARIO'!Q120,+'101 TREINAMENTO BENEFICIARIO'!V120))=0,'101 TREINAMENTO BENEFICIARIO'!AH$5,IF(IF(+'101 TREINAMENTO BENEFICIARIO'!V120=0,'101 TREINAMENTO BENEFICIARIO'!Q120,+'101 TREINAMENTO BENEFICIARIO'!V120)=0,'101 TREINAMENTO BENEFICIARIO'!AH$6,IF(+'101 TREINAMENTO BENEFICIARIO'!V120=0,'101 TREINAMENTO BENEFICIARIO'!Q120,+'101 TREINAMENTO BENEFICIARIO'!V120)))</f>
        <v>0</v>
      </c>
      <c r="E99" s="279">
        <f>+'101 TREINAMENTO BENEFICIARIO'!O120</f>
        <v>0</v>
      </c>
      <c r="F99" s="51">
        <f>+'101 TREINAMENTO BENEFICIARIO'!P120</f>
        <v>0</v>
      </c>
      <c r="G99" s="51">
        <f>+'101 TREINAMENTO BENEFICIARIO'!AO120</f>
        <v>0</v>
      </c>
      <c r="H99" s="51" t="str">
        <f>+sessoes!A$2</f>
        <v>BENTRAIN-99</v>
      </c>
      <c r="I99" s="51">
        <f>+sessoes!B$2</f>
        <v>999</v>
      </c>
      <c r="J99" s="66">
        <f>+'101 TREINAMENTO BENEFICIARIO'!AP$10</f>
        <v>0</v>
      </c>
      <c r="K99" s="51">
        <f>+'101 TREINAMENTO BENEFICIARIO'!AD120</f>
        <v>0</v>
      </c>
      <c r="L99" s="51">
        <f>+'101 TREINAMENTO BENEFICIARIO'!AG120</f>
        <v>0</v>
      </c>
      <c r="M99" s="51">
        <f>+'101 TREINAMENTO BENEFICIARIO'!AA120</f>
        <v>0</v>
      </c>
      <c r="N99" s="51">
        <f>+'101 TREINAMENTO BENEFICIARIO'!AI$23</f>
        <v>0</v>
      </c>
      <c r="O99" s="51">
        <f>+'101 TREINAMENTO BENEFICIARIO'!AU120</f>
        <v>0</v>
      </c>
      <c r="P99" s="51">
        <f>+'101 TREINAMENTO BENEFICIARIO'!AW120</f>
        <v>0</v>
      </c>
      <c r="Q99" s="51">
        <f>+'101 TREINAMENTO BENEFICIARIO'!AY120</f>
        <v>0</v>
      </c>
      <c r="R99" s="51">
        <f>+'101 TREINAMENTO BENEFICIARIO'!BA120</f>
        <v>0</v>
      </c>
      <c r="S99" s="51">
        <f>+'101 TREINAMENTO BENEFICIARIO'!BC120</f>
        <v>0</v>
      </c>
      <c r="T99" s="51" t="str">
        <f t="shared" si="3"/>
        <v>Local Não Indicado</v>
      </c>
      <c r="U99" s="51" t="str">
        <f t="shared" si="4"/>
        <v>Sem dados de idade</v>
      </c>
      <c r="V99" s="51" t="str">
        <f t="shared" si="5"/>
        <v/>
      </c>
    </row>
    <row r="100" spans="1:22" hidden="1" x14ac:dyDescent="0.35">
      <c r="A100" s="51">
        <f>+'101 TREINAMENTO BENEFICIARIO'!C121</f>
        <v>0</v>
      </c>
      <c r="B100" s="51">
        <f>+'101 TREINAMENTO BENEFICIARIO'!G121</f>
        <v>0</v>
      </c>
      <c r="C100" s="51">
        <f>IFERROR(IFERROR(IFERROR(+VLOOKUP('101 TREINAMENTO BENEFICIARIO'!Q121,localidades,2,FALSE),VLOOKUP('101 TREINAMENTO BENEFICIARIO'!AH$6,localidades,2,FALSE)),VLOOKUP('101 TREINAMENTO BENEFICIARIO'!AH$5,district_codes,2,FALSE)),999)</f>
        <v>999</v>
      </c>
      <c r="D100" s="51">
        <f>IF(IF(IF(+'101 TREINAMENTO BENEFICIARIO'!V121=0,'101 TREINAMENTO BENEFICIARIO'!Q121,+'101 TREINAMENTO BENEFICIARIO'!V121)=0,'101 TREINAMENTO BENEFICIARIO'!AH$6,IF(+'101 TREINAMENTO BENEFICIARIO'!V121=0,'101 TREINAMENTO BENEFICIARIO'!Q121,+'101 TREINAMENTO BENEFICIARIO'!V121))=0,'101 TREINAMENTO BENEFICIARIO'!AH$5,IF(IF(+'101 TREINAMENTO BENEFICIARIO'!V121=0,'101 TREINAMENTO BENEFICIARIO'!Q121,+'101 TREINAMENTO BENEFICIARIO'!V121)=0,'101 TREINAMENTO BENEFICIARIO'!AH$6,IF(+'101 TREINAMENTO BENEFICIARIO'!V121=0,'101 TREINAMENTO BENEFICIARIO'!Q121,+'101 TREINAMENTO BENEFICIARIO'!V121)))</f>
        <v>0</v>
      </c>
      <c r="E100" s="279">
        <f>+'101 TREINAMENTO BENEFICIARIO'!O121</f>
        <v>0</v>
      </c>
      <c r="F100" s="51">
        <f>+'101 TREINAMENTO BENEFICIARIO'!P121</f>
        <v>0</v>
      </c>
      <c r="G100" s="51">
        <f>+'101 TREINAMENTO BENEFICIARIO'!AO121</f>
        <v>0</v>
      </c>
      <c r="H100" s="51" t="str">
        <f>+sessoes!A$2</f>
        <v>BENTRAIN-99</v>
      </c>
      <c r="I100" s="51">
        <f>+sessoes!B$2</f>
        <v>999</v>
      </c>
      <c r="J100" s="66">
        <f>+'101 TREINAMENTO BENEFICIARIO'!AP$10</f>
        <v>0</v>
      </c>
      <c r="K100" s="51">
        <f>+'101 TREINAMENTO BENEFICIARIO'!AD121</f>
        <v>0</v>
      </c>
      <c r="L100" s="51">
        <f>+'101 TREINAMENTO BENEFICIARIO'!AG121</f>
        <v>0</v>
      </c>
      <c r="M100" s="51">
        <f>+'101 TREINAMENTO BENEFICIARIO'!AA121</f>
        <v>0</v>
      </c>
      <c r="N100" s="51">
        <f>+'101 TREINAMENTO BENEFICIARIO'!AI$23</f>
        <v>0</v>
      </c>
      <c r="O100" s="51">
        <f>+'101 TREINAMENTO BENEFICIARIO'!AU121</f>
        <v>0</v>
      </c>
      <c r="P100" s="51">
        <f>+'101 TREINAMENTO BENEFICIARIO'!AW121</f>
        <v>0</v>
      </c>
      <c r="Q100" s="51">
        <f>+'101 TREINAMENTO BENEFICIARIO'!AY121</f>
        <v>0</v>
      </c>
      <c r="R100" s="51">
        <f>+'101 TREINAMENTO BENEFICIARIO'!BA121</f>
        <v>0</v>
      </c>
      <c r="S100" s="51">
        <f>+'101 TREINAMENTO BENEFICIARIO'!BC121</f>
        <v>0</v>
      </c>
      <c r="T100" s="51" t="str">
        <f t="shared" si="3"/>
        <v>Local Não Indicado</v>
      </c>
      <c r="U100" s="51" t="str">
        <f t="shared" si="4"/>
        <v>Sem dados de idade</v>
      </c>
      <c r="V100" s="51" t="str">
        <f t="shared" si="5"/>
        <v/>
      </c>
    </row>
    <row r="101" spans="1:22" hidden="1" x14ac:dyDescent="0.35">
      <c r="A101" s="51">
        <f>+'101 TREINAMENTO BENEFICIARIO'!C122</f>
        <v>0</v>
      </c>
      <c r="B101" s="51">
        <f>+'101 TREINAMENTO BENEFICIARIO'!G122</f>
        <v>0</v>
      </c>
      <c r="C101" s="51">
        <f>IFERROR(IFERROR(IFERROR(+VLOOKUP('101 TREINAMENTO BENEFICIARIO'!Q122,localidades,2,FALSE),VLOOKUP('101 TREINAMENTO BENEFICIARIO'!AH$6,localidades,2,FALSE)),VLOOKUP('101 TREINAMENTO BENEFICIARIO'!AH$5,district_codes,2,FALSE)),999)</f>
        <v>999</v>
      </c>
      <c r="D101" s="51">
        <f>IF(IF(IF(+'101 TREINAMENTO BENEFICIARIO'!V122=0,'101 TREINAMENTO BENEFICIARIO'!Q122,+'101 TREINAMENTO BENEFICIARIO'!V122)=0,'101 TREINAMENTO BENEFICIARIO'!AH$6,IF(+'101 TREINAMENTO BENEFICIARIO'!V122=0,'101 TREINAMENTO BENEFICIARIO'!Q122,+'101 TREINAMENTO BENEFICIARIO'!V122))=0,'101 TREINAMENTO BENEFICIARIO'!AH$5,IF(IF(+'101 TREINAMENTO BENEFICIARIO'!V122=0,'101 TREINAMENTO BENEFICIARIO'!Q122,+'101 TREINAMENTO BENEFICIARIO'!V122)=0,'101 TREINAMENTO BENEFICIARIO'!AH$6,IF(+'101 TREINAMENTO BENEFICIARIO'!V122=0,'101 TREINAMENTO BENEFICIARIO'!Q122,+'101 TREINAMENTO BENEFICIARIO'!V122)))</f>
        <v>0</v>
      </c>
      <c r="E101" s="279">
        <f>+'101 TREINAMENTO BENEFICIARIO'!O122</f>
        <v>0</v>
      </c>
      <c r="F101" s="51">
        <f>+'101 TREINAMENTO BENEFICIARIO'!P122</f>
        <v>0</v>
      </c>
      <c r="G101" s="51">
        <f>+'101 TREINAMENTO BENEFICIARIO'!AO122</f>
        <v>0</v>
      </c>
      <c r="H101" s="51" t="str">
        <f>+sessoes!A$2</f>
        <v>BENTRAIN-99</v>
      </c>
      <c r="I101" s="51">
        <f>+sessoes!B$2</f>
        <v>999</v>
      </c>
      <c r="J101" s="66">
        <f>+'101 TREINAMENTO BENEFICIARIO'!AP$10</f>
        <v>0</v>
      </c>
      <c r="K101" s="51">
        <f>+'101 TREINAMENTO BENEFICIARIO'!AD122</f>
        <v>0</v>
      </c>
      <c r="L101" s="51">
        <f>+'101 TREINAMENTO BENEFICIARIO'!AG122</f>
        <v>0</v>
      </c>
      <c r="M101" s="51">
        <f>+'101 TREINAMENTO BENEFICIARIO'!AA122</f>
        <v>0</v>
      </c>
      <c r="N101" s="51">
        <f>+'101 TREINAMENTO BENEFICIARIO'!AI$23</f>
        <v>0</v>
      </c>
      <c r="O101" s="51">
        <f>+'101 TREINAMENTO BENEFICIARIO'!AU122</f>
        <v>0</v>
      </c>
      <c r="P101" s="51">
        <f>+'101 TREINAMENTO BENEFICIARIO'!AW122</f>
        <v>0</v>
      </c>
      <c r="Q101" s="51">
        <f>+'101 TREINAMENTO BENEFICIARIO'!AY122</f>
        <v>0</v>
      </c>
      <c r="R101" s="51">
        <f>+'101 TREINAMENTO BENEFICIARIO'!BA122</f>
        <v>0</v>
      </c>
      <c r="S101" s="51">
        <f>+'101 TREINAMENTO BENEFICIARIO'!BC122</f>
        <v>0</v>
      </c>
      <c r="T101" s="51" t="str">
        <f t="shared" si="3"/>
        <v>Local Não Indicado</v>
      </c>
      <c r="U101" s="51" t="str">
        <f t="shared" si="4"/>
        <v>Sem dados de idade</v>
      </c>
      <c r="V101" s="51" t="str">
        <f t="shared" si="5"/>
        <v/>
      </c>
    </row>
    <row r="102" spans="1:22" hidden="1" x14ac:dyDescent="0.35">
      <c r="A102" s="51">
        <f>+'101 TREINAMENTO BENEFICIARIO'!C123</f>
        <v>0</v>
      </c>
      <c r="B102" s="51">
        <f>+'101 TREINAMENTO BENEFICIARIO'!G123</f>
        <v>0</v>
      </c>
      <c r="C102" s="51">
        <f>IFERROR(IFERROR(IFERROR(+VLOOKUP('101 TREINAMENTO BENEFICIARIO'!Q123,localidades,2,FALSE),VLOOKUP('101 TREINAMENTO BENEFICIARIO'!AH$6,localidades,2,FALSE)),VLOOKUP('101 TREINAMENTO BENEFICIARIO'!AH$5,district_codes,2,FALSE)),999)</f>
        <v>999</v>
      </c>
      <c r="D102" s="51">
        <f>IF(IF(IF(+'101 TREINAMENTO BENEFICIARIO'!V123=0,'101 TREINAMENTO BENEFICIARIO'!Q123,+'101 TREINAMENTO BENEFICIARIO'!V123)=0,'101 TREINAMENTO BENEFICIARIO'!AH$6,IF(+'101 TREINAMENTO BENEFICIARIO'!V123=0,'101 TREINAMENTO BENEFICIARIO'!Q123,+'101 TREINAMENTO BENEFICIARIO'!V123))=0,'101 TREINAMENTO BENEFICIARIO'!AH$5,IF(IF(+'101 TREINAMENTO BENEFICIARIO'!V123=0,'101 TREINAMENTO BENEFICIARIO'!Q123,+'101 TREINAMENTO BENEFICIARIO'!V123)=0,'101 TREINAMENTO BENEFICIARIO'!AH$6,IF(+'101 TREINAMENTO BENEFICIARIO'!V123=0,'101 TREINAMENTO BENEFICIARIO'!Q123,+'101 TREINAMENTO BENEFICIARIO'!V123)))</f>
        <v>0</v>
      </c>
      <c r="E102" s="279">
        <f>+'101 TREINAMENTO BENEFICIARIO'!O123</f>
        <v>0</v>
      </c>
      <c r="F102" s="51">
        <f>+'101 TREINAMENTO BENEFICIARIO'!P123</f>
        <v>0</v>
      </c>
      <c r="G102" s="51">
        <f>+'101 TREINAMENTO BENEFICIARIO'!AO123</f>
        <v>0</v>
      </c>
      <c r="H102" s="51" t="str">
        <f>+sessoes!A$2</f>
        <v>BENTRAIN-99</v>
      </c>
      <c r="I102" s="51">
        <f>+sessoes!B$2</f>
        <v>999</v>
      </c>
      <c r="J102" s="66">
        <f>+'101 TREINAMENTO BENEFICIARIO'!AP$10</f>
        <v>0</v>
      </c>
      <c r="K102" s="51">
        <f>+'101 TREINAMENTO BENEFICIARIO'!AD123</f>
        <v>0</v>
      </c>
      <c r="L102" s="51">
        <f>+'101 TREINAMENTO BENEFICIARIO'!AG123</f>
        <v>0</v>
      </c>
      <c r="M102" s="51">
        <f>+'101 TREINAMENTO BENEFICIARIO'!AA123</f>
        <v>0</v>
      </c>
      <c r="N102" s="51">
        <f>+'101 TREINAMENTO BENEFICIARIO'!AI$23</f>
        <v>0</v>
      </c>
      <c r="O102" s="51">
        <f>+'101 TREINAMENTO BENEFICIARIO'!AU123</f>
        <v>0</v>
      </c>
      <c r="P102" s="51">
        <f>+'101 TREINAMENTO BENEFICIARIO'!AW123</f>
        <v>0</v>
      </c>
      <c r="Q102" s="51">
        <f>+'101 TREINAMENTO BENEFICIARIO'!AY123</f>
        <v>0</v>
      </c>
      <c r="R102" s="51">
        <f>+'101 TREINAMENTO BENEFICIARIO'!BA123</f>
        <v>0</v>
      </c>
      <c r="S102" s="51">
        <f>+'101 TREINAMENTO BENEFICIARIO'!BC123</f>
        <v>0</v>
      </c>
      <c r="T102" s="51" t="str">
        <f t="shared" si="3"/>
        <v>Local Não Indicado</v>
      </c>
      <c r="U102" s="51" t="str">
        <f t="shared" si="4"/>
        <v>Sem dados de idade</v>
      </c>
      <c r="V102" s="51" t="str">
        <f t="shared" si="5"/>
        <v/>
      </c>
    </row>
    <row r="103" spans="1:22" hidden="1" x14ac:dyDescent="0.35">
      <c r="A103" s="51">
        <f>+'101 TREINAMENTO BENEFICIARIO'!C124</f>
        <v>0</v>
      </c>
      <c r="B103" s="51">
        <f>+'101 TREINAMENTO BENEFICIARIO'!G124</f>
        <v>0</v>
      </c>
      <c r="C103" s="51">
        <f>IFERROR(IFERROR(IFERROR(+VLOOKUP('101 TREINAMENTO BENEFICIARIO'!Q124,localidades,2,FALSE),VLOOKUP('101 TREINAMENTO BENEFICIARIO'!AH$6,localidades,2,FALSE)),VLOOKUP('101 TREINAMENTO BENEFICIARIO'!AH$5,district_codes,2,FALSE)),999)</f>
        <v>999</v>
      </c>
      <c r="D103" s="51">
        <f>IF(IF(IF(+'101 TREINAMENTO BENEFICIARIO'!V124=0,'101 TREINAMENTO BENEFICIARIO'!Q124,+'101 TREINAMENTO BENEFICIARIO'!V124)=0,'101 TREINAMENTO BENEFICIARIO'!AH$6,IF(+'101 TREINAMENTO BENEFICIARIO'!V124=0,'101 TREINAMENTO BENEFICIARIO'!Q124,+'101 TREINAMENTO BENEFICIARIO'!V124))=0,'101 TREINAMENTO BENEFICIARIO'!AH$5,IF(IF(+'101 TREINAMENTO BENEFICIARIO'!V124=0,'101 TREINAMENTO BENEFICIARIO'!Q124,+'101 TREINAMENTO BENEFICIARIO'!V124)=0,'101 TREINAMENTO BENEFICIARIO'!AH$6,IF(+'101 TREINAMENTO BENEFICIARIO'!V124=0,'101 TREINAMENTO BENEFICIARIO'!Q124,+'101 TREINAMENTO BENEFICIARIO'!V124)))</f>
        <v>0</v>
      </c>
      <c r="E103" s="279">
        <f>+'101 TREINAMENTO BENEFICIARIO'!O124</f>
        <v>0</v>
      </c>
      <c r="F103" s="51">
        <f>+'101 TREINAMENTO BENEFICIARIO'!P124</f>
        <v>0</v>
      </c>
      <c r="G103" s="51">
        <f>+'101 TREINAMENTO BENEFICIARIO'!AO124</f>
        <v>0</v>
      </c>
      <c r="H103" s="51" t="str">
        <f>+sessoes!A$2</f>
        <v>BENTRAIN-99</v>
      </c>
      <c r="I103" s="51">
        <f>+sessoes!B$2</f>
        <v>999</v>
      </c>
      <c r="J103" s="66">
        <f>+'101 TREINAMENTO BENEFICIARIO'!AP$10</f>
        <v>0</v>
      </c>
      <c r="K103" s="51">
        <f>+'101 TREINAMENTO BENEFICIARIO'!AD124</f>
        <v>0</v>
      </c>
      <c r="L103" s="51">
        <f>+'101 TREINAMENTO BENEFICIARIO'!AG124</f>
        <v>0</v>
      </c>
      <c r="M103" s="51">
        <f>+'101 TREINAMENTO BENEFICIARIO'!AA124</f>
        <v>0</v>
      </c>
      <c r="N103" s="51">
        <f>+'101 TREINAMENTO BENEFICIARIO'!AI$23</f>
        <v>0</v>
      </c>
      <c r="O103" s="51">
        <f>+'101 TREINAMENTO BENEFICIARIO'!AU124</f>
        <v>0</v>
      </c>
      <c r="P103" s="51">
        <f>+'101 TREINAMENTO BENEFICIARIO'!AW124</f>
        <v>0</v>
      </c>
      <c r="Q103" s="51">
        <f>+'101 TREINAMENTO BENEFICIARIO'!AY124</f>
        <v>0</v>
      </c>
      <c r="R103" s="51">
        <f>+'101 TREINAMENTO BENEFICIARIO'!BA124</f>
        <v>0</v>
      </c>
      <c r="S103" s="51">
        <f>+'101 TREINAMENTO BENEFICIARIO'!BC124</f>
        <v>0</v>
      </c>
      <c r="T103" s="51" t="str">
        <f t="shared" si="3"/>
        <v>Local Não Indicado</v>
      </c>
      <c r="U103" s="51" t="str">
        <f t="shared" si="4"/>
        <v>Sem dados de idade</v>
      </c>
      <c r="V103" s="51" t="str">
        <f t="shared" si="5"/>
        <v/>
      </c>
    </row>
    <row r="104" spans="1:22" hidden="1" x14ac:dyDescent="0.35">
      <c r="A104" s="51">
        <f>+'101 TREINAMENTO BENEFICIARIO'!C125</f>
        <v>0</v>
      </c>
      <c r="B104" s="51">
        <f>+'101 TREINAMENTO BENEFICIARIO'!G125</f>
        <v>0</v>
      </c>
      <c r="C104" s="51">
        <f>IFERROR(IFERROR(IFERROR(+VLOOKUP('101 TREINAMENTO BENEFICIARIO'!Q125,localidades,2,FALSE),VLOOKUP('101 TREINAMENTO BENEFICIARIO'!AH$6,localidades,2,FALSE)),VLOOKUP('101 TREINAMENTO BENEFICIARIO'!AH$5,district_codes,2,FALSE)),999)</f>
        <v>999</v>
      </c>
      <c r="D104" s="51">
        <f>IF(IF(IF(+'101 TREINAMENTO BENEFICIARIO'!V125=0,'101 TREINAMENTO BENEFICIARIO'!Q125,+'101 TREINAMENTO BENEFICIARIO'!V125)=0,'101 TREINAMENTO BENEFICIARIO'!AH$6,IF(+'101 TREINAMENTO BENEFICIARIO'!V125=0,'101 TREINAMENTO BENEFICIARIO'!Q125,+'101 TREINAMENTO BENEFICIARIO'!V125))=0,'101 TREINAMENTO BENEFICIARIO'!AH$5,IF(IF(+'101 TREINAMENTO BENEFICIARIO'!V125=0,'101 TREINAMENTO BENEFICIARIO'!Q125,+'101 TREINAMENTO BENEFICIARIO'!V125)=0,'101 TREINAMENTO BENEFICIARIO'!AH$6,IF(+'101 TREINAMENTO BENEFICIARIO'!V125=0,'101 TREINAMENTO BENEFICIARIO'!Q125,+'101 TREINAMENTO BENEFICIARIO'!V125)))</f>
        <v>0</v>
      </c>
      <c r="E104" s="279">
        <f>+'101 TREINAMENTO BENEFICIARIO'!O125</f>
        <v>0</v>
      </c>
      <c r="F104" s="51">
        <f>+'101 TREINAMENTO BENEFICIARIO'!P125</f>
        <v>0</v>
      </c>
      <c r="G104" s="51">
        <f>+'101 TREINAMENTO BENEFICIARIO'!AO125</f>
        <v>0</v>
      </c>
      <c r="H104" s="51" t="str">
        <f>+sessoes!A$2</f>
        <v>BENTRAIN-99</v>
      </c>
      <c r="I104" s="51">
        <f>+sessoes!B$2</f>
        <v>999</v>
      </c>
      <c r="J104" s="66">
        <f>+'101 TREINAMENTO BENEFICIARIO'!AP$10</f>
        <v>0</v>
      </c>
      <c r="K104" s="51">
        <f>+'101 TREINAMENTO BENEFICIARIO'!AD125</f>
        <v>0</v>
      </c>
      <c r="L104" s="51">
        <f>+'101 TREINAMENTO BENEFICIARIO'!AG125</f>
        <v>0</v>
      </c>
      <c r="M104" s="51">
        <f>+'101 TREINAMENTO BENEFICIARIO'!AA125</f>
        <v>0</v>
      </c>
      <c r="N104" s="51">
        <f>+'101 TREINAMENTO BENEFICIARIO'!AI$23</f>
        <v>0</v>
      </c>
      <c r="O104" s="51">
        <f>+'101 TREINAMENTO BENEFICIARIO'!AU125</f>
        <v>0</v>
      </c>
      <c r="P104" s="51">
        <f>+'101 TREINAMENTO BENEFICIARIO'!AW125</f>
        <v>0</v>
      </c>
      <c r="Q104" s="51">
        <f>+'101 TREINAMENTO BENEFICIARIO'!AY125</f>
        <v>0</v>
      </c>
      <c r="R104" s="51">
        <f>+'101 TREINAMENTO BENEFICIARIO'!BA125</f>
        <v>0</v>
      </c>
      <c r="S104" s="51">
        <f>+'101 TREINAMENTO BENEFICIARIO'!BC125</f>
        <v>0</v>
      </c>
      <c r="T104" s="51" t="str">
        <f t="shared" si="3"/>
        <v>Local Não Indicado</v>
      </c>
      <c r="U104" s="51" t="str">
        <f t="shared" si="4"/>
        <v>Sem dados de idade</v>
      </c>
      <c r="V104" s="51" t="str">
        <f t="shared" si="5"/>
        <v/>
      </c>
    </row>
    <row r="105" spans="1:22" hidden="1" x14ac:dyDescent="0.35">
      <c r="A105" s="51">
        <f>+'101 TREINAMENTO BENEFICIARIO'!C126</f>
        <v>0</v>
      </c>
      <c r="B105" s="51">
        <f>+'101 TREINAMENTO BENEFICIARIO'!G126</f>
        <v>0</v>
      </c>
      <c r="C105" s="51">
        <f>IFERROR(IFERROR(IFERROR(+VLOOKUP('101 TREINAMENTO BENEFICIARIO'!Q126,localidades,2,FALSE),VLOOKUP('101 TREINAMENTO BENEFICIARIO'!AH$6,localidades,2,FALSE)),VLOOKUP('101 TREINAMENTO BENEFICIARIO'!AH$5,district_codes,2,FALSE)),999)</f>
        <v>999</v>
      </c>
      <c r="D105" s="51">
        <f>IF(IF(IF(+'101 TREINAMENTO BENEFICIARIO'!V126=0,'101 TREINAMENTO BENEFICIARIO'!Q126,+'101 TREINAMENTO BENEFICIARIO'!V126)=0,'101 TREINAMENTO BENEFICIARIO'!AH$6,IF(+'101 TREINAMENTO BENEFICIARIO'!V126=0,'101 TREINAMENTO BENEFICIARIO'!Q126,+'101 TREINAMENTO BENEFICIARIO'!V126))=0,'101 TREINAMENTO BENEFICIARIO'!AH$5,IF(IF(+'101 TREINAMENTO BENEFICIARIO'!V126=0,'101 TREINAMENTO BENEFICIARIO'!Q126,+'101 TREINAMENTO BENEFICIARIO'!V126)=0,'101 TREINAMENTO BENEFICIARIO'!AH$6,IF(+'101 TREINAMENTO BENEFICIARIO'!V126=0,'101 TREINAMENTO BENEFICIARIO'!Q126,+'101 TREINAMENTO BENEFICIARIO'!V126)))</f>
        <v>0</v>
      </c>
      <c r="E105" s="279">
        <f>+'101 TREINAMENTO BENEFICIARIO'!O126</f>
        <v>0</v>
      </c>
      <c r="F105" s="51">
        <f>+'101 TREINAMENTO BENEFICIARIO'!P126</f>
        <v>0</v>
      </c>
      <c r="G105" s="51">
        <f>+'101 TREINAMENTO BENEFICIARIO'!AO126</f>
        <v>0</v>
      </c>
      <c r="H105" s="51" t="str">
        <f>+sessoes!A$2</f>
        <v>BENTRAIN-99</v>
      </c>
      <c r="I105" s="51">
        <f>+sessoes!B$2</f>
        <v>999</v>
      </c>
      <c r="J105" s="66">
        <f>+'101 TREINAMENTO BENEFICIARIO'!AP$10</f>
        <v>0</v>
      </c>
      <c r="K105" s="51">
        <f>+'101 TREINAMENTO BENEFICIARIO'!AD126</f>
        <v>0</v>
      </c>
      <c r="L105" s="51">
        <f>+'101 TREINAMENTO BENEFICIARIO'!AG126</f>
        <v>0</v>
      </c>
      <c r="M105" s="51">
        <f>+'101 TREINAMENTO BENEFICIARIO'!AA126</f>
        <v>0</v>
      </c>
      <c r="N105" s="51">
        <f>+'101 TREINAMENTO BENEFICIARIO'!AI$23</f>
        <v>0</v>
      </c>
      <c r="O105" s="51">
        <f>+'101 TREINAMENTO BENEFICIARIO'!AU126</f>
        <v>0</v>
      </c>
      <c r="P105" s="51">
        <f>+'101 TREINAMENTO BENEFICIARIO'!AW126</f>
        <v>0</v>
      </c>
      <c r="Q105" s="51">
        <f>+'101 TREINAMENTO BENEFICIARIO'!AY126</f>
        <v>0</v>
      </c>
      <c r="R105" s="51">
        <f>+'101 TREINAMENTO BENEFICIARIO'!BA126</f>
        <v>0</v>
      </c>
      <c r="S105" s="51">
        <f>+'101 TREINAMENTO BENEFICIARIO'!BC126</f>
        <v>0</v>
      </c>
      <c r="T105" s="51" t="str">
        <f t="shared" si="3"/>
        <v>Local Não Indicado</v>
      </c>
      <c r="U105" s="51" t="str">
        <f t="shared" si="4"/>
        <v>Sem dados de idade</v>
      </c>
      <c r="V105" s="51" t="str">
        <f t="shared" si="5"/>
        <v/>
      </c>
    </row>
    <row r="106" spans="1:22" hidden="1" x14ac:dyDescent="0.35">
      <c r="A106" s="51">
        <f>+'101 TREINAMENTO BENEFICIARIO'!C127</f>
        <v>0</v>
      </c>
      <c r="B106" s="51">
        <f>+'101 TREINAMENTO BENEFICIARIO'!G127</f>
        <v>0</v>
      </c>
      <c r="C106" s="51">
        <f>IFERROR(IFERROR(IFERROR(+VLOOKUP('101 TREINAMENTO BENEFICIARIO'!Q127,localidades,2,FALSE),VLOOKUP('101 TREINAMENTO BENEFICIARIO'!AH$6,localidades,2,FALSE)),VLOOKUP('101 TREINAMENTO BENEFICIARIO'!AH$5,district_codes,2,FALSE)),999)</f>
        <v>999</v>
      </c>
      <c r="D106" s="51">
        <f>IF(IF(IF(+'101 TREINAMENTO BENEFICIARIO'!V127=0,'101 TREINAMENTO BENEFICIARIO'!Q127,+'101 TREINAMENTO BENEFICIARIO'!V127)=0,'101 TREINAMENTO BENEFICIARIO'!AH$6,IF(+'101 TREINAMENTO BENEFICIARIO'!V127=0,'101 TREINAMENTO BENEFICIARIO'!Q127,+'101 TREINAMENTO BENEFICIARIO'!V127))=0,'101 TREINAMENTO BENEFICIARIO'!AH$5,IF(IF(+'101 TREINAMENTO BENEFICIARIO'!V127=0,'101 TREINAMENTO BENEFICIARIO'!Q127,+'101 TREINAMENTO BENEFICIARIO'!V127)=0,'101 TREINAMENTO BENEFICIARIO'!AH$6,IF(+'101 TREINAMENTO BENEFICIARIO'!V127=0,'101 TREINAMENTO BENEFICIARIO'!Q127,+'101 TREINAMENTO BENEFICIARIO'!V127)))</f>
        <v>0</v>
      </c>
      <c r="E106" s="279">
        <f>+'101 TREINAMENTO BENEFICIARIO'!O127</f>
        <v>0</v>
      </c>
      <c r="F106" s="51">
        <f>+'101 TREINAMENTO BENEFICIARIO'!P127</f>
        <v>0</v>
      </c>
      <c r="G106" s="51">
        <f>+'101 TREINAMENTO BENEFICIARIO'!AO127</f>
        <v>0</v>
      </c>
      <c r="H106" s="51" t="str">
        <f>+sessoes!A$2</f>
        <v>BENTRAIN-99</v>
      </c>
      <c r="I106" s="51">
        <f>+sessoes!B$2</f>
        <v>999</v>
      </c>
      <c r="J106" s="66">
        <f>+'101 TREINAMENTO BENEFICIARIO'!AP$10</f>
        <v>0</v>
      </c>
      <c r="K106" s="51">
        <f>+'101 TREINAMENTO BENEFICIARIO'!AD127</f>
        <v>0</v>
      </c>
      <c r="L106" s="51">
        <f>+'101 TREINAMENTO BENEFICIARIO'!AG127</f>
        <v>0</v>
      </c>
      <c r="M106" s="51">
        <f>+'101 TREINAMENTO BENEFICIARIO'!AA127</f>
        <v>0</v>
      </c>
      <c r="N106" s="51">
        <f>+'101 TREINAMENTO BENEFICIARIO'!AI$23</f>
        <v>0</v>
      </c>
      <c r="O106" s="51">
        <f>+'101 TREINAMENTO BENEFICIARIO'!AU127</f>
        <v>0</v>
      </c>
      <c r="P106" s="51">
        <f>+'101 TREINAMENTO BENEFICIARIO'!AW127</f>
        <v>0</v>
      </c>
      <c r="Q106" s="51">
        <f>+'101 TREINAMENTO BENEFICIARIO'!AY127</f>
        <v>0</v>
      </c>
      <c r="R106" s="51">
        <f>+'101 TREINAMENTO BENEFICIARIO'!BA127</f>
        <v>0</v>
      </c>
      <c r="S106" s="51">
        <f>+'101 TREINAMENTO BENEFICIARIO'!BC127</f>
        <v>0</v>
      </c>
      <c r="T106" s="51" t="str">
        <f t="shared" si="3"/>
        <v>Local Não Indicado</v>
      </c>
      <c r="U106" s="51" t="str">
        <f t="shared" si="4"/>
        <v>Sem dados de idade</v>
      </c>
      <c r="V106" s="51" t="str">
        <f t="shared" si="5"/>
        <v/>
      </c>
    </row>
    <row r="107" spans="1:22" hidden="1" x14ac:dyDescent="0.35">
      <c r="A107" s="51">
        <f>+'101 TREINAMENTO BENEFICIARIO'!C128</f>
        <v>0</v>
      </c>
      <c r="B107" s="51">
        <f>+'101 TREINAMENTO BENEFICIARIO'!G128</f>
        <v>0</v>
      </c>
      <c r="C107" s="51">
        <f>IFERROR(IFERROR(IFERROR(+VLOOKUP('101 TREINAMENTO BENEFICIARIO'!Q128,localidades,2,FALSE),VLOOKUP('101 TREINAMENTO BENEFICIARIO'!AH$6,localidades,2,FALSE)),VLOOKUP('101 TREINAMENTO BENEFICIARIO'!AH$5,district_codes,2,FALSE)),999)</f>
        <v>999</v>
      </c>
      <c r="D107" s="51">
        <f>IF(IF(IF(+'101 TREINAMENTO BENEFICIARIO'!V128=0,'101 TREINAMENTO BENEFICIARIO'!Q128,+'101 TREINAMENTO BENEFICIARIO'!V128)=0,'101 TREINAMENTO BENEFICIARIO'!AH$6,IF(+'101 TREINAMENTO BENEFICIARIO'!V128=0,'101 TREINAMENTO BENEFICIARIO'!Q128,+'101 TREINAMENTO BENEFICIARIO'!V128))=0,'101 TREINAMENTO BENEFICIARIO'!AH$5,IF(IF(+'101 TREINAMENTO BENEFICIARIO'!V128=0,'101 TREINAMENTO BENEFICIARIO'!Q128,+'101 TREINAMENTO BENEFICIARIO'!V128)=0,'101 TREINAMENTO BENEFICIARIO'!AH$6,IF(+'101 TREINAMENTO BENEFICIARIO'!V128=0,'101 TREINAMENTO BENEFICIARIO'!Q128,+'101 TREINAMENTO BENEFICIARIO'!V128)))</f>
        <v>0</v>
      </c>
      <c r="E107" s="279">
        <f>+'101 TREINAMENTO BENEFICIARIO'!O128</f>
        <v>0</v>
      </c>
      <c r="F107" s="51">
        <f>+'101 TREINAMENTO BENEFICIARIO'!P128</f>
        <v>0</v>
      </c>
      <c r="G107" s="51">
        <f>+'101 TREINAMENTO BENEFICIARIO'!AO128</f>
        <v>0</v>
      </c>
      <c r="H107" s="51" t="str">
        <f>+sessoes!A$2</f>
        <v>BENTRAIN-99</v>
      </c>
      <c r="I107" s="51">
        <f>+sessoes!B$2</f>
        <v>999</v>
      </c>
      <c r="J107" s="66">
        <f>+'101 TREINAMENTO BENEFICIARIO'!AP$10</f>
        <v>0</v>
      </c>
      <c r="K107" s="51">
        <f>+'101 TREINAMENTO BENEFICIARIO'!AD128</f>
        <v>0</v>
      </c>
      <c r="L107" s="51">
        <f>+'101 TREINAMENTO BENEFICIARIO'!AG128</f>
        <v>0</v>
      </c>
      <c r="M107" s="51">
        <f>+'101 TREINAMENTO BENEFICIARIO'!AA128</f>
        <v>0</v>
      </c>
      <c r="N107" s="51">
        <f>+'101 TREINAMENTO BENEFICIARIO'!AI$23</f>
        <v>0</v>
      </c>
      <c r="O107" s="51">
        <f>+'101 TREINAMENTO BENEFICIARIO'!AU128</f>
        <v>0</v>
      </c>
      <c r="P107" s="51">
        <f>+'101 TREINAMENTO BENEFICIARIO'!AW128</f>
        <v>0</v>
      </c>
      <c r="Q107" s="51">
        <f>+'101 TREINAMENTO BENEFICIARIO'!AY128</f>
        <v>0</v>
      </c>
      <c r="R107" s="51">
        <f>+'101 TREINAMENTO BENEFICIARIO'!BA128</f>
        <v>0</v>
      </c>
      <c r="S107" s="51">
        <f>+'101 TREINAMENTO BENEFICIARIO'!BC128</f>
        <v>0</v>
      </c>
      <c r="T107" s="51" t="str">
        <f t="shared" si="3"/>
        <v>Local Não Indicado</v>
      </c>
      <c r="U107" s="51" t="str">
        <f t="shared" si="4"/>
        <v>Sem dados de idade</v>
      </c>
      <c r="V107" s="51" t="str">
        <f t="shared" si="5"/>
        <v/>
      </c>
    </row>
    <row r="108" spans="1:22" hidden="1" x14ac:dyDescent="0.35">
      <c r="A108" s="51">
        <f>+'101 TREINAMENTO BENEFICIARIO'!C129</f>
        <v>0</v>
      </c>
      <c r="B108" s="51">
        <f>+'101 TREINAMENTO BENEFICIARIO'!G129</f>
        <v>0</v>
      </c>
      <c r="C108" s="51">
        <f>IFERROR(IFERROR(IFERROR(+VLOOKUP('101 TREINAMENTO BENEFICIARIO'!Q129,localidades,2,FALSE),VLOOKUP('101 TREINAMENTO BENEFICIARIO'!AH$6,localidades,2,FALSE)),VLOOKUP('101 TREINAMENTO BENEFICIARIO'!AH$5,district_codes,2,FALSE)),999)</f>
        <v>999</v>
      </c>
      <c r="D108" s="51">
        <f>IF(IF(IF(+'101 TREINAMENTO BENEFICIARIO'!V129=0,'101 TREINAMENTO BENEFICIARIO'!Q129,+'101 TREINAMENTO BENEFICIARIO'!V129)=0,'101 TREINAMENTO BENEFICIARIO'!AH$6,IF(+'101 TREINAMENTO BENEFICIARIO'!V129=0,'101 TREINAMENTO BENEFICIARIO'!Q129,+'101 TREINAMENTO BENEFICIARIO'!V129))=0,'101 TREINAMENTO BENEFICIARIO'!AH$5,IF(IF(+'101 TREINAMENTO BENEFICIARIO'!V129=0,'101 TREINAMENTO BENEFICIARIO'!Q129,+'101 TREINAMENTO BENEFICIARIO'!V129)=0,'101 TREINAMENTO BENEFICIARIO'!AH$6,IF(+'101 TREINAMENTO BENEFICIARIO'!V129=0,'101 TREINAMENTO BENEFICIARIO'!Q129,+'101 TREINAMENTO BENEFICIARIO'!V129)))</f>
        <v>0</v>
      </c>
      <c r="E108" s="279">
        <f>+'101 TREINAMENTO BENEFICIARIO'!O129</f>
        <v>0</v>
      </c>
      <c r="F108" s="51">
        <f>+'101 TREINAMENTO BENEFICIARIO'!P129</f>
        <v>0</v>
      </c>
      <c r="G108" s="51">
        <f>+'101 TREINAMENTO BENEFICIARIO'!AO129</f>
        <v>0</v>
      </c>
      <c r="H108" s="51" t="str">
        <f>+sessoes!A$2</f>
        <v>BENTRAIN-99</v>
      </c>
      <c r="I108" s="51">
        <f>+sessoes!B$2</f>
        <v>999</v>
      </c>
      <c r="J108" s="66">
        <f>+'101 TREINAMENTO BENEFICIARIO'!AP$10</f>
        <v>0</v>
      </c>
      <c r="K108" s="51">
        <f>+'101 TREINAMENTO BENEFICIARIO'!AD129</f>
        <v>0</v>
      </c>
      <c r="L108" s="51">
        <f>+'101 TREINAMENTO BENEFICIARIO'!AG129</f>
        <v>0</v>
      </c>
      <c r="M108" s="51">
        <f>+'101 TREINAMENTO BENEFICIARIO'!AA129</f>
        <v>0</v>
      </c>
      <c r="N108" s="51">
        <f>+'101 TREINAMENTO BENEFICIARIO'!AI$23</f>
        <v>0</v>
      </c>
      <c r="O108" s="51">
        <f>+'101 TREINAMENTO BENEFICIARIO'!AU129</f>
        <v>0</v>
      </c>
      <c r="P108" s="51">
        <f>+'101 TREINAMENTO BENEFICIARIO'!AW129</f>
        <v>0</v>
      </c>
      <c r="Q108" s="51">
        <f>+'101 TREINAMENTO BENEFICIARIO'!AY129</f>
        <v>0</v>
      </c>
      <c r="R108" s="51">
        <f>+'101 TREINAMENTO BENEFICIARIO'!BA129</f>
        <v>0</v>
      </c>
      <c r="S108" s="51">
        <f>+'101 TREINAMENTO BENEFICIARIO'!BC129</f>
        <v>0</v>
      </c>
      <c r="T108" s="51" t="str">
        <f t="shared" si="3"/>
        <v>Local Não Indicado</v>
      </c>
      <c r="U108" s="51" t="str">
        <f t="shared" si="4"/>
        <v>Sem dados de idade</v>
      </c>
      <c r="V108" s="51" t="str">
        <f t="shared" si="5"/>
        <v/>
      </c>
    </row>
    <row r="109" spans="1:22" hidden="1" x14ac:dyDescent="0.35">
      <c r="A109" s="51">
        <f>+'101 TREINAMENTO BENEFICIARIO'!C130</f>
        <v>0</v>
      </c>
      <c r="B109" s="51">
        <f>+'101 TREINAMENTO BENEFICIARIO'!G130</f>
        <v>0</v>
      </c>
      <c r="C109" s="51">
        <f>IFERROR(IFERROR(IFERROR(+VLOOKUP('101 TREINAMENTO BENEFICIARIO'!Q130,localidades,2,FALSE),VLOOKUP('101 TREINAMENTO BENEFICIARIO'!AH$6,localidades,2,FALSE)),VLOOKUP('101 TREINAMENTO BENEFICIARIO'!AH$5,district_codes,2,FALSE)),999)</f>
        <v>999</v>
      </c>
      <c r="D109" s="51">
        <f>IF(IF(IF(+'101 TREINAMENTO BENEFICIARIO'!V130=0,'101 TREINAMENTO BENEFICIARIO'!Q130,+'101 TREINAMENTO BENEFICIARIO'!V130)=0,'101 TREINAMENTO BENEFICIARIO'!AH$6,IF(+'101 TREINAMENTO BENEFICIARIO'!V130=0,'101 TREINAMENTO BENEFICIARIO'!Q130,+'101 TREINAMENTO BENEFICIARIO'!V130))=0,'101 TREINAMENTO BENEFICIARIO'!AH$5,IF(IF(+'101 TREINAMENTO BENEFICIARIO'!V130=0,'101 TREINAMENTO BENEFICIARIO'!Q130,+'101 TREINAMENTO BENEFICIARIO'!V130)=0,'101 TREINAMENTO BENEFICIARIO'!AH$6,IF(+'101 TREINAMENTO BENEFICIARIO'!V130=0,'101 TREINAMENTO BENEFICIARIO'!Q130,+'101 TREINAMENTO BENEFICIARIO'!V130)))</f>
        <v>0</v>
      </c>
      <c r="E109" s="279">
        <f>+'101 TREINAMENTO BENEFICIARIO'!O130</f>
        <v>0</v>
      </c>
      <c r="F109" s="51">
        <f>+'101 TREINAMENTO BENEFICIARIO'!P130</f>
        <v>0</v>
      </c>
      <c r="G109" s="51">
        <f>+'101 TREINAMENTO BENEFICIARIO'!AO130</f>
        <v>0</v>
      </c>
      <c r="H109" s="51" t="str">
        <f>+sessoes!A$2</f>
        <v>BENTRAIN-99</v>
      </c>
      <c r="I109" s="51">
        <f>+sessoes!B$2</f>
        <v>999</v>
      </c>
      <c r="J109" s="66">
        <f>+'101 TREINAMENTO BENEFICIARIO'!AP$10</f>
        <v>0</v>
      </c>
      <c r="K109" s="51">
        <f>+'101 TREINAMENTO BENEFICIARIO'!AD130</f>
        <v>0</v>
      </c>
      <c r="L109" s="51">
        <f>+'101 TREINAMENTO BENEFICIARIO'!AG130</f>
        <v>0</v>
      </c>
      <c r="M109" s="51">
        <f>+'101 TREINAMENTO BENEFICIARIO'!AA130</f>
        <v>0</v>
      </c>
      <c r="N109" s="51">
        <f>+'101 TREINAMENTO BENEFICIARIO'!AI$23</f>
        <v>0</v>
      </c>
      <c r="O109" s="51">
        <f>+'101 TREINAMENTO BENEFICIARIO'!AU130</f>
        <v>0</v>
      </c>
      <c r="P109" s="51">
        <f>+'101 TREINAMENTO BENEFICIARIO'!AW130</f>
        <v>0</v>
      </c>
      <c r="Q109" s="51">
        <f>+'101 TREINAMENTO BENEFICIARIO'!AY130</f>
        <v>0</v>
      </c>
      <c r="R109" s="51">
        <f>+'101 TREINAMENTO BENEFICIARIO'!BA130</f>
        <v>0</v>
      </c>
      <c r="S109" s="51">
        <f>+'101 TREINAMENTO BENEFICIARIO'!BC130</f>
        <v>0</v>
      </c>
      <c r="T109" s="51" t="str">
        <f t="shared" si="3"/>
        <v>Local Não Indicado</v>
      </c>
      <c r="U109" s="51" t="str">
        <f t="shared" si="4"/>
        <v>Sem dados de idade</v>
      </c>
      <c r="V109" s="51" t="str">
        <f t="shared" si="5"/>
        <v/>
      </c>
    </row>
    <row r="110" spans="1:22" hidden="1" x14ac:dyDescent="0.35">
      <c r="A110" s="51">
        <f>+'101 TREINAMENTO BENEFICIARIO'!C131</f>
        <v>0</v>
      </c>
      <c r="B110" s="51">
        <f>+'101 TREINAMENTO BENEFICIARIO'!G131</f>
        <v>0</v>
      </c>
      <c r="C110" s="51">
        <f>IFERROR(IFERROR(IFERROR(+VLOOKUP('101 TREINAMENTO BENEFICIARIO'!Q131,localidades,2,FALSE),VLOOKUP('101 TREINAMENTO BENEFICIARIO'!AH$6,localidades,2,FALSE)),VLOOKUP('101 TREINAMENTO BENEFICIARIO'!AH$5,district_codes,2,FALSE)),999)</f>
        <v>999</v>
      </c>
      <c r="D110" s="51">
        <f>IF(IF(IF(+'101 TREINAMENTO BENEFICIARIO'!V131=0,'101 TREINAMENTO BENEFICIARIO'!Q131,+'101 TREINAMENTO BENEFICIARIO'!V131)=0,'101 TREINAMENTO BENEFICIARIO'!AH$6,IF(+'101 TREINAMENTO BENEFICIARIO'!V131=0,'101 TREINAMENTO BENEFICIARIO'!Q131,+'101 TREINAMENTO BENEFICIARIO'!V131))=0,'101 TREINAMENTO BENEFICIARIO'!AH$5,IF(IF(+'101 TREINAMENTO BENEFICIARIO'!V131=0,'101 TREINAMENTO BENEFICIARIO'!Q131,+'101 TREINAMENTO BENEFICIARIO'!V131)=0,'101 TREINAMENTO BENEFICIARIO'!AH$6,IF(+'101 TREINAMENTO BENEFICIARIO'!V131=0,'101 TREINAMENTO BENEFICIARIO'!Q131,+'101 TREINAMENTO BENEFICIARIO'!V131)))</f>
        <v>0</v>
      </c>
      <c r="E110" s="279">
        <f>+'101 TREINAMENTO BENEFICIARIO'!O131</f>
        <v>0</v>
      </c>
      <c r="F110" s="51">
        <f>+'101 TREINAMENTO BENEFICIARIO'!P131</f>
        <v>0</v>
      </c>
      <c r="G110" s="51">
        <f>+'101 TREINAMENTO BENEFICIARIO'!AO131</f>
        <v>0</v>
      </c>
      <c r="H110" s="51" t="str">
        <f>+sessoes!A$2</f>
        <v>BENTRAIN-99</v>
      </c>
      <c r="I110" s="51">
        <f>+sessoes!B$2</f>
        <v>999</v>
      </c>
      <c r="J110" s="66">
        <f>+'101 TREINAMENTO BENEFICIARIO'!AP$10</f>
        <v>0</v>
      </c>
      <c r="K110" s="51">
        <f>+'101 TREINAMENTO BENEFICIARIO'!AD131</f>
        <v>0</v>
      </c>
      <c r="L110" s="51">
        <f>+'101 TREINAMENTO BENEFICIARIO'!AG131</f>
        <v>0</v>
      </c>
      <c r="M110" s="51">
        <f>+'101 TREINAMENTO BENEFICIARIO'!AA131</f>
        <v>0</v>
      </c>
      <c r="N110" s="51">
        <f>+'101 TREINAMENTO BENEFICIARIO'!AI$23</f>
        <v>0</v>
      </c>
      <c r="O110" s="51">
        <f>+'101 TREINAMENTO BENEFICIARIO'!AU131</f>
        <v>0</v>
      </c>
      <c r="P110" s="51">
        <f>+'101 TREINAMENTO BENEFICIARIO'!AW131</f>
        <v>0</v>
      </c>
      <c r="Q110" s="51">
        <f>+'101 TREINAMENTO BENEFICIARIO'!AY131</f>
        <v>0</v>
      </c>
      <c r="R110" s="51">
        <f>+'101 TREINAMENTO BENEFICIARIO'!BA131</f>
        <v>0</v>
      </c>
      <c r="S110" s="51">
        <f>+'101 TREINAMENTO BENEFICIARIO'!BC131</f>
        <v>0</v>
      </c>
      <c r="T110" s="51" t="str">
        <f t="shared" si="3"/>
        <v>Local Não Indicado</v>
      </c>
      <c r="U110" s="51" t="str">
        <f t="shared" si="4"/>
        <v>Sem dados de idade</v>
      </c>
      <c r="V110" s="51" t="str">
        <f t="shared" si="5"/>
        <v/>
      </c>
    </row>
    <row r="111" spans="1:22" hidden="1" x14ac:dyDescent="0.35">
      <c r="A111" s="51">
        <f>+'101 TREINAMENTO BENEFICIARIO'!C132</f>
        <v>0</v>
      </c>
      <c r="B111" s="51">
        <f>+'101 TREINAMENTO BENEFICIARIO'!G132</f>
        <v>0</v>
      </c>
      <c r="C111" s="51">
        <f>IFERROR(IFERROR(IFERROR(+VLOOKUP('101 TREINAMENTO BENEFICIARIO'!Q132,localidades,2,FALSE),VLOOKUP('101 TREINAMENTO BENEFICIARIO'!AH$6,localidades,2,FALSE)),VLOOKUP('101 TREINAMENTO BENEFICIARIO'!AH$5,district_codes,2,FALSE)),999)</f>
        <v>999</v>
      </c>
      <c r="D111" s="51">
        <f>IF(IF(IF(+'101 TREINAMENTO BENEFICIARIO'!V132=0,'101 TREINAMENTO BENEFICIARIO'!Q132,+'101 TREINAMENTO BENEFICIARIO'!V132)=0,'101 TREINAMENTO BENEFICIARIO'!AH$6,IF(+'101 TREINAMENTO BENEFICIARIO'!V132=0,'101 TREINAMENTO BENEFICIARIO'!Q132,+'101 TREINAMENTO BENEFICIARIO'!V132))=0,'101 TREINAMENTO BENEFICIARIO'!AH$5,IF(IF(+'101 TREINAMENTO BENEFICIARIO'!V132=0,'101 TREINAMENTO BENEFICIARIO'!Q132,+'101 TREINAMENTO BENEFICIARIO'!V132)=0,'101 TREINAMENTO BENEFICIARIO'!AH$6,IF(+'101 TREINAMENTO BENEFICIARIO'!V132=0,'101 TREINAMENTO BENEFICIARIO'!Q132,+'101 TREINAMENTO BENEFICIARIO'!V132)))</f>
        <v>0</v>
      </c>
      <c r="E111" s="279">
        <f>+'101 TREINAMENTO BENEFICIARIO'!O132</f>
        <v>0</v>
      </c>
      <c r="F111" s="51">
        <f>+'101 TREINAMENTO BENEFICIARIO'!P132</f>
        <v>0</v>
      </c>
      <c r="G111" s="51">
        <f>+'101 TREINAMENTO BENEFICIARIO'!AO132</f>
        <v>0</v>
      </c>
      <c r="H111" s="51" t="str">
        <f>+sessoes!A$2</f>
        <v>BENTRAIN-99</v>
      </c>
      <c r="I111" s="51">
        <f>+sessoes!B$2</f>
        <v>999</v>
      </c>
      <c r="J111" s="66">
        <f>+'101 TREINAMENTO BENEFICIARIO'!AP$10</f>
        <v>0</v>
      </c>
      <c r="K111" s="51">
        <f>+'101 TREINAMENTO BENEFICIARIO'!AD132</f>
        <v>0</v>
      </c>
      <c r="L111" s="51">
        <f>+'101 TREINAMENTO BENEFICIARIO'!AG132</f>
        <v>0</v>
      </c>
      <c r="M111" s="51">
        <f>+'101 TREINAMENTO BENEFICIARIO'!AA132</f>
        <v>0</v>
      </c>
      <c r="N111" s="51">
        <f>+'101 TREINAMENTO BENEFICIARIO'!AI$23</f>
        <v>0</v>
      </c>
      <c r="O111" s="51">
        <f>+'101 TREINAMENTO BENEFICIARIO'!AU132</f>
        <v>0</v>
      </c>
      <c r="P111" s="51">
        <f>+'101 TREINAMENTO BENEFICIARIO'!AW132</f>
        <v>0</v>
      </c>
      <c r="Q111" s="51">
        <f>+'101 TREINAMENTO BENEFICIARIO'!AY132</f>
        <v>0</v>
      </c>
      <c r="R111" s="51">
        <f>+'101 TREINAMENTO BENEFICIARIO'!BA132</f>
        <v>0</v>
      </c>
      <c r="S111" s="51">
        <f>+'101 TREINAMENTO BENEFICIARIO'!BC132</f>
        <v>0</v>
      </c>
      <c r="T111" s="51" t="str">
        <f t="shared" si="3"/>
        <v>Local Não Indicado</v>
      </c>
      <c r="U111" s="51" t="str">
        <f t="shared" si="4"/>
        <v>Sem dados de idade</v>
      </c>
      <c r="V111" s="51" t="str">
        <f t="shared" si="5"/>
        <v/>
      </c>
    </row>
    <row r="112" spans="1:22" hidden="1" x14ac:dyDescent="0.35">
      <c r="A112" s="51">
        <f>+'101 TREINAMENTO BENEFICIARIO'!C133</f>
        <v>0</v>
      </c>
      <c r="B112" s="51">
        <f>+'101 TREINAMENTO BENEFICIARIO'!G133</f>
        <v>0</v>
      </c>
      <c r="C112" s="51">
        <f>IFERROR(IFERROR(IFERROR(+VLOOKUP('101 TREINAMENTO BENEFICIARIO'!Q133,localidades,2,FALSE),VLOOKUP('101 TREINAMENTO BENEFICIARIO'!AH$6,localidades,2,FALSE)),VLOOKUP('101 TREINAMENTO BENEFICIARIO'!AH$5,district_codes,2,FALSE)),999)</f>
        <v>999</v>
      </c>
      <c r="D112" s="51">
        <f>IF(IF(IF(+'101 TREINAMENTO BENEFICIARIO'!V133=0,'101 TREINAMENTO BENEFICIARIO'!Q133,+'101 TREINAMENTO BENEFICIARIO'!V133)=0,'101 TREINAMENTO BENEFICIARIO'!AH$6,IF(+'101 TREINAMENTO BENEFICIARIO'!V133=0,'101 TREINAMENTO BENEFICIARIO'!Q133,+'101 TREINAMENTO BENEFICIARIO'!V133))=0,'101 TREINAMENTO BENEFICIARIO'!AH$5,IF(IF(+'101 TREINAMENTO BENEFICIARIO'!V133=0,'101 TREINAMENTO BENEFICIARIO'!Q133,+'101 TREINAMENTO BENEFICIARIO'!V133)=0,'101 TREINAMENTO BENEFICIARIO'!AH$6,IF(+'101 TREINAMENTO BENEFICIARIO'!V133=0,'101 TREINAMENTO BENEFICIARIO'!Q133,+'101 TREINAMENTO BENEFICIARIO'!V133)))</f>
        <v>0</v>
      </c>
      <c r="E112" s="279">
        <f>+'101 TREINAMENTO BENEFICIARIO'!O133</f>
        <v>0</v>
      </c>
      <c r="F112" s="51">
        <f>+'101 TREINAMENTO BENEFICIARIO'!P133</f>
        <v>0</v>
      </c>
      <c r="G112" s="51">
        <f>+'101 TREINAMENTO BENEFICIARIO'!AO133</f>
        <v>0</v>
      </c>
      <c r="H112" s="51" t="str">
        <f>+sessoes!A$2</f>
        <v>BENTRAIN-99</v>
      </c>
      <c r="I112" s="51">
        <f>+sessoes!B$2</f>
        <v>999</v>
      </c>
      <c r="J112" s="66">
        <f>+'101 TREINAMENTO BENEFICIARIO'!AP$10</f>
        <v>0</v>
      </c>
      <c r="K112" s="51">
        <f>+'101 TREINAMENTO BENEFICIARIO'!AD133</f>
        <v>0</v>
      </c>
      <c r="L112" s="51">
        <f>+'101 TREINAMENTO BENEFICIARIO'!AG133</f>
        <v>0</v>
      </c>
      <c r="M112" s="51">
        <f>+'101 TREINAMENTO BENEFICIARIO'!AA133</f>
        <v>0</v>
      </c>
      <c r="N112" s="51">
        <f>+'101 TREINAMENTO BENEFICIARIO'!AI$23</f>
        <v>0</v>
      </c>
      <c r="O112" s="51">
        <f>+'101 TREINAMENTO BENEFICIARIO'!AU133</f>
        <v>0</v>
      </c>
      <c r="P112" s="51">
        <f>+'101 TREINAMENTO BENEFICIARIO'!AW133</f>
        <v>0</v>
      </c>
      <c r="Q112" s="51">
        <f>+'101 TREINAMENTO BENEFICIARIO'!AY133</f>
        <v>0</v>
      </c>
      <c r="R112" s="51">
        <f>+'101 TREINAMENTO BENEFICIARIO'!BA133</f>
        <v>0</v>
      </c>
      <c r="S112" s="51">
        <f>+'101 TREINAMENTO BENEFICIARIO'!BC133</f>
        <v>0</v>
      </c>
      <c r="T112" s="51" t="str">
        <f t="shared" si="3"/>
        <v>Local Não Indicado</v>
      </c>
      <c r="U112" s="51" t="str">
        <f t="shared" si="4"/>
        <v>Sem dados de idade</v>
      </c>
      <c r="V112" s="51" t="str">
        <f t="shared" si="5"/>
        <v/>
      </c>
    </row>
    <row r="113" spans="1:22" hidden="1" x14ac:dyDescent="0.35">
      <c r="A113" s="51">
        <f>+'101 TREINAMENTO BENEFICIARIO'!C134</f>
        <v>0</v>
      </c>
      <c r="B113" s="51">
        <f>+'101 TREINAMENTO BENEFICIARIO'!G134</f>
        <v>0</v>
      </c>
      <c r="C113" s="51">
        <f>IFERROR(IFERROR(IFERROR(+VLOOKUP('101 TREINAMENTO BENEFICIARIO'!Q134,localidades,2,FALSE),VLOOKUP('101 TREINAMENTO BENEFICIARIO'!AH$6,localidades,2,FALSE)),VLOOKUP('101 TREINAMENTO BENEFICIARIO'!AH$5,district_codes,2,FALSE)),999)</f>
        <v>999</v>
      </c>
      <c r="D113" s="51">
        <f>IF(IF(IF(+'101 TREINAMENTO BENEFICIARIO'!V134=0,'101 TREINAMENTO BENEFICIARIO'!Q134,+'101 TREINAMENTO BENEFICIARIO'!V134)=0,'101 TREINAMENTO BENEFICIARIO'!AH$6,IF(+'101 TREINAMENTO BENEFICIARIO'!V134=0,'101 TREINAMENTO BENEFICIARIO'!Q134,+'101 TREINAMENTO BENEFICIARIO'!V134))=0,'101 TREINAMENTO BENEFICIARIO'!AH$5,IF(IF(+'101 TREINAMENTO BENEFICIARIO'!V134=0,'101 TREINAMENTO BENEFICIARIO'!Q134,+'101 TREINAMENTO BENEFICIARIO'!V134)=0,'101 TREINAMENTO BENEFICIARIO'!AH$6,IF(+'101 TREINAMENTO BENEFICIARIO'!V134=0,'101 TREINAMENTO BENEFICIARIO'!Q134,+'101 TREINAMENTO BENEFICIARIO'!V134)))</f>
        <v>0</v>
      </c>
      <c r="E113" s="279">
        <f>+'101 TREINAMENTO BENEFICIARIO'!O134</f>
        <v>0</v>
      </c>
      <c r="F113" s="51">
        <f>+'101 TREINAMENTO BENEFICIARIO'!P134</f>
        <v>0</v>
      </c>
      <c r="G113" s="51">
        <f>+'101 TREINAMENTO BENEFICIARIO'!AO134</f>
        <v>0</v>
      </c>
      <c r="H113" s="51" t="str">
        <f>+sessoes!A$2</f>
        <v>BENTRAIN-99</v>
      </c>
      <c r="I113" s="51">
        <f>+sessoes!B$2</f>
        <v>999</v>
      </c>
      <c r="J113" s="66">
        <f>+'101 TREINAMENTO BENEFICIARIO'!AP$10</f>
        <v>0</v>
      </c>
      <c r="K113" s="51">
        <f>+'101 TREINAMENTO BENEFICIARIO'!AD134</f>
        <v>0</v>
      </c>
      <c r="L113" s="51">
        <f>+'101 TREINAMENTO BENEFICIARIO'!AG134</f>
        <v>0</v>
      </c>
      <c r="M113" s="51">
        <f>+'101 TREINAMENTO BENEFICIARIO'!AA134</f>
        <v>0</v>
      </c>
      <c r="N113" s="51">
        <f>+'101 TREINAMENTO BENEFICIARIO'!AI$23</f>
        <v>0</v>
      </c>
      <c r="O113" s="51">
        <f>+'101 TREINAMENTO BENEFICIARIO'!AU134</f>
        <v>0</v>
      </c>
      <c r="P113" s="51">
        <f>+'101 TREINAMENTO BENEFICIARIO'!AW134</f>
        <v>0</v>
      </c>
      <c r="Q113" s="51">
        <f>+'101 TREINAMENTO BENEFICIARIO'!AY134</f>
        <v>0</v>
      </c>
      <c r="R113" s="51">
        <f>+'101 TREINAMENTO BENEFICIARIO'!BA134</f>
        <v>0</v>
      </c>
      <c r="S113" s="51">
        <f>+'101 TREINAMENTO BENEFICIARIO'!BC134</f>
        <v>0</v>
      </c>
      <c r="T113" s="51" t="str">
        <f t="shared" si="3"/>
        <v>Local Não Indicado</v>
      </c>
      <c r="U113" s="51" t="str">
        <f t="shared" si="4"/>
        <v>Sem dados de idade</v>
      </c>
      <c r="V113" s="51" t="str">
        <f t="shared" si="5"/>
        <v/>
      </c>
    </row>
    <row r="114" spans="1:22" hidden="1" x14ac:dyDescent="0.35">
      <c r="A114" s="51">
        <f>+'101 TREINAMENTO BENEFICIARIO'!C135</f>
        <v>0</v>
      </c>
      <c r="B114" s="51">
        <f>+'101 TREINAMENTO BENEFICIARIO'!G135</f>
        <v>0</v>
      </c>
      <c r="C114" s="51">
        <f>IFERROR(IFERROR(IFERROR(+VLOOKUP('101 TREINAMENTO BENEFICIARIO'!Q135,localidades,2,FALSE),VLOOKUP('101 TREINAMENTO BENEFICIARIO'!AH$6,localidades,2,FALSE)),VLOOKUP('101 TREINAMENTO BENEFICIARIO'!AH$5,district_codes,2,FALSE)),999)</f>
        <v>999</v>
      </c>
      <c r="D114" s="51">
        <f>IF(IF(IF(+'101 TREINAMENTO BENEFICIARIO'!V135=0,'101 TREINAMENTO BENEFICIARIO'!Q135,+'101 TREINAMENTO BENEFICIARIO'!V135)=0,'101 TREINAMENTO BENEFICIARIO'!AH$6,IF(+'101 TREINAMENTO BENEFICIARIO'!V135=0,'101 TREINAMENTO BENEFICIARIO'!Q135,+'101 TREINAMENTO BENEFICIARIO'!V135))=0,'101 TREINAMENTO BENEFICIARIO'!AH$5,IF(IF(+'101 TREINAMENTO BENEFICIARIO'!V135=0,'101 TREINAMENTO BENEFICIARIO'!Q135,+'101 TREINAMENTO BENEFICIARIO'!V135)=0,'101 TREINAMENTO BENEFICIARIO'!AH$6,IF(+'101 TREINAMENTO BENEFICIARIO'!V135=0,'101 TREINAMENTO BENEFICIARIO'!Q135,+'101 TREINAMENTO BENEFICIARIO'!V135)))</f>
        <v>0</v>
      </c>
      <c r="E114" s="279">
        <f>+'101 TREINAMENTO BENEFICIARIO'!O135</f>
        <v>0</v>
      </c>
      <c r="F114" s="51">
        <f>+'101 TREINAMENTO BENEFICIARIO'!P135</f>
        <v>0</v>
      </c>
      <c r="G114" s="51">
        <f>+'101 TREINAMENTO BENEFICIARIO'!AO135</f>
        <v>0</v>
      </c>
      <c r="H114" s="51" t="str">
        <f>+sessoes!A$2</f>
        <v>BENTRAIN-99</v>
      </c>
      <c r="I114" s="51">
        <f>+sessoes!B$2</f>
        <v>999</v>
      </c>
      <c r="J114" s="66">
        <f>+'101 TREINAMENTO BENEFICIARIO'!AP$10</f>
        <v>0</v>
      </c>
      <c r="K114" s="51">
        <f>+'101 TREINAMENTO BENEFICIARIO'!AD135</f>
        <v>0</v>
      </c>
      <c r="L114" s="51">
        <f>+'101 TREINAMENTO BENEFICIARIO'!AG135</f>
        <v>0</v>
      </c>
      <c r="M114" s="51">
        <f>+'101 TREINAMENTO BENEFICIARIO'!AA135</f>
        <v>0</v>
      </c>
      <c r="N114" s="51">
        <f>+'101 TREINAMENTO BENEFICIARIO'!AI$23</f>
        <v>0</v>
      </c>
      <c r="O114" s="51">
        <f>+'101 TREINAMENTO BENEFICIARIO'!AU135</f>
        <v>0</v>
      </c>
      <c r="P114" s="51">
        <f>+'101 TREINAMENTO BENEFICIARIO'!AW135</f>
        <v>0</v>
      </c>
      <c r="Q114" s="51">
        <f>+'101 TREINAMENTO BENEFICIARIO'!AY135</f>
        <v>0</v>
      </c>
      <c r="R114" s="51">
        <f>+'101 TREINAMENTO BENEFICIARIO'!BA135</f>
        <v>0</v>
      </c>
      <c r="S114" s="51">
        <f>+'101 TREINAMENTO BENEFICIARIO'!BC135</f>
        <v>0</v>
      </c>
      <c r="T114" s="51" t="str">
        <f t="shared" si="3"/>
        <v>Local Não Indicado</v>
      </c>
      <c r="U114" s="51" t="str">
        <f t="shared" si="4"/>
        <v>Sem dados de idade</v>
      </c>
      <c r="V114" s="51" t="str">
        <f t="shared" si="5"/>
        <v/>
      </c>
    </row>
    <row r="115" spans="1:22" hidden="1" x14ac:dyDescent="0.35">
      <c r="A115" s="51">
        <f>+'101 TREINAMENTO BENEFICIARIO'!C136</f>
        <v>0</v>
      </c>
      <c r="B115" s="51">
        <f>+'101 TREINAMENTO BENEFICIARIO'!G136</f>
        <v>0</v>
      </c>
      <c r="C115" s="51">
        <f>IFERROR(IFERROR(IFERROR(+VLOOKUP('101 TREINAMENTO BENEFICIARIO'!Q136,localidades,2,FALSE),VLOOKUP('101 TREINAMENTO BENEFICIARIO'!AH$6,localidades,2,FALSE)),VLOOKUP('101 TREINAMENTO BENEFICIARIO'!AH$5,district_codes,2,FALSE)),999)</f>
        <v>999</v>
      </c>
      <c r="D115" s="51">
        <f>IF(IF(IF(+'101 TREINAMENTO BENEFICIARIO'!V136=0,'101 TREINAMENTO BENEFICIARIO'!Q136,+'101 TREINAMENTO BENEFICIARIO'!V136)=0,'101 TREINAMENTO BENEFICIARIO'!AH$6,IF(+'101 TREINAMENTO BENEFICIARIO'!V136=0,'101 TREINAMENTO BENEFICIARIO'!Q136,+'101 TREINAMENTO BENEFICIARIO'!V136))=0,'101 TREINAMENTO BENEFICIARIO'!AH$5,IF(IF(+'101 TREINAMENTO BENEFICIARIO'!V136=0,'101 TREINAMENTO BENEFICIARIO'!Q136,+'101 TREINAMENTO BENEFICIARIO'!V136)=0,'101 TREINAMENTO BENEFICIARIO'!AH$6,IF(+'101 TREINAMENTO BENEFICIARIO'!V136=0,'101 TREINAMENTO BENEFICIARIO'!Q136,+'101 TREINAMENTO BENEFICIARIO'!V136)))</f>
        <v>0</v>
      </c>
      <c r="E115" s="279">
        <f>+'101 TREINAMENTO BENEFICIARIO'!O136</f>
        <v>0</v>
      </c>
      <c r="F115" s="51">
        <f>+'101 TREINAMENTO BENEFICIARIO'!P136</f>
        <v>0</v>
      </c>
      <c r="G115" s="51">
        <f>+'101 TREINAMENTO BENEFICIARIO'!AO136</f>
        <v>0</v>
      </c>
      <c r="H115" s="51" t="str">
        <f>+sessoes!A$2</f>
        <v>BENTRAIN-99</v>
      </c>
      <c r="I115" s="51">
        <f>+sessoes!B$2</f>
        <v>999</v>
      </c>
      <c r="J115" s="66">
        <f>+'101 TREINAMENTO BENEFICIARIO'!AP$10</f>
        <v>0</v>
      </c>
      <c r="K115" s="51">
        <f>+'101 TREINAMENTO BENEFICIARIO'!AD136</f>
        <v>0</v>
      </c>
      <c r="L115" s="51">
        <f>+'101 TREINAMENTO BENEFICIARIO'!AG136</f>
        <v>0</v>
      </c>
      <c r="M115" s="51">
        <f>+'101 TREINAMENTO BENEFICIARIO'!AA136</f>
        <v>0</v>
      </c>
      <c r="N115" s="51">
        <f>+'101 TREINAMENTO BENEFICIARIO'!AI$23</f>
        <v>0</v>
      </c>
      <c r="O115" s="51">
        <f>+'101 TREINAMENTO BENEFICIARIO'!AU136</f>
        <v>0</v>
      </c>
      <c r="P115" s="51">
        <f>+'101 TREINAMENTO BENEFICIARIO'!AW136</f>
        <v>0</v>
      </c>
      <c r="Q115" s="51">
        <f>+'101 TREINAMENTO BENEFICIARIO'!AY136</f>
        <v>0</v>
      </c>
      <c r="R115" s="51">
        <f>+'101 TREINAMENTO BENEFICIARIO'!BA136</f>
        <v>0</v>
      </c>
      <c r="S115" s="51">
        <f>+'101 TREINAMENTO BENEFICIARIO'!BC136</f>
        <v>0</v>
      </c>
      <c r="T115" s="51" t="str">
        <f t="shared" si="3"/>
        <v>Local Não Indicado</v>
      </c>
      <c r="U115" s="51" t="str">
        <f t="shared" si="4"/>
        <v>Sem dados de idade</v>
      </c>
      <c r="V115" s="51" t="str">
        <f t="shared" si="5"/>
        <v/>
      </c>
    </row>
    <row r="116" spans="1:22" hidden="1" x14ac:dyDescent="0.35">
      <c r="A116" s="51">
        <f>+'101 TREINAMENTO BENEFICIARIO'!C137</f>
        <v>0</v>
      </c>
      <c r="B116" s="51">
        <f>+'101 TREINAMENTO BENEFICIARIO'!G137</f>
        <v>0</v>
      </c>
      <c r="C116" s="51">
        <f>IFERROR(IFERROR(IFERROR(+VLOOKUP('101 TREINAMENTO BENEFICIARIO'!Q137,localidades,2,FALSE),VLOOKUP('101 TREINAMENTO BENEFICIARIO'!AH$6,localidades,2,FALSE)),VLOOKUP('101 TREINAMENTO BENEFICIARIO'!AH$5,district_codes,2,FALSE)),999)</f>
        <v>999</v>
      </c>
      <c r="D116" s="51">
        <f>IF(IF(IF(+'101 TREINAMENTO BENEFICIARIO'!V137=0,'101 TREINAMENTO BENEFICIARIO'!Q137,+'101 TREINAMENTO BENEFICIARIO'!V137)=0,'101 TREINAMENTO BENEFICIARIO'!AH$6,IF(+'101 TREINAMENTO BENEFICIARIO'!V137=0,'101 TREINAMENTO BENEFICIARIO'!Q137,+'101 TREINAMENTO BENEFICIARIO'!V137))=0,'101 TREINAMENTO BENEFICIARIO'!AH$5,IF(IF(+'101 TREINAMENTO BENEFICIARIO'!V137=0,'101 TREINAMENTO BENEFICIARIO'!Q137,+'101 TREINAMENTO BENEFICIARIO'!V137)=0,'101 TREINAMENTO BENEFICIARIO'!AH$6,IF(+'101 TREINAMENTO BENEFICIARIO'!V137=0,'101 TREINAMENTO BENEFICIARIO'!Q137,+'101 TREINAMENTO BENEFICIARIO'!V137)))</f>
        <v>0</v>
      </c>
      <c r="E116" s="279">
        <f>+'101 TREINAMENTO BENEFICIARIO'!O137</f>
        <v>0</v>
      </c>
      <c r="F116" s="51">
        <f>+'101 TREINAMENTO BENEFICIARIO'!P137</f>
        <v>0</v>
      </c>
      <c r="G116" s="51">
        <f>+'101 TREINAMENTO BENEFICIARIO'!AO137</f>
        <v>0</v>
      </c>
      <c r="H116" s="51" t="str">
        <f>+sessoes!A$2</f>
        <v>BENTRAIN-99</v>
      </c>
      <c r="I116" s="51">
        <f>+sessoes!B$2</f>
        <v>999</v>
      </c>
      <c r="J116" s="66">
        <f>+'101 TREINAMENTO BENEFICIARIO'!AP$10</f>
        <v>0</v>
      </c>
      <c r="K116" s="51">
        <f>+'101 TREINAMENTO BENEFICIARIO'!AD137</f>
        <v>0</v>
      </c>
      <c r="L116" s="51">
        <f>+'101 TREINAMENTO BENEFICIARIO'!AG137</f>
        <v>0</v>
      </c>
      <c r="M116" s="51">
        <f>+'101 TREINAMENTO BENEFICIARIO'!AA137</f>
        <v>0</v>
      </c>
      <c r="N116" s="51">
        <f>+'101 TREINAMENTO BENEFICIARIO'!AI$23</f>
        <v>0</v>
      </c>
      <c r="O116" s="51">
        <f>+'101 TREINAMENTO BENEFICIARIO'!AU137</f>
        <v>0</v>
      </c>
      <c r="P116" s="51">
        <f>+'101 TREINAMENTO BENEFICIARIO'!AW137</f>
        <v>0</v>
      </c>
      <c r="Q116" s="51">
        <f>+'101 TREINAMENTO BENEFICIARIO'!AY137</f>
        <v>0</v>
      </c>
      <c r="R116" s="51">
        <f>+'101 TREINAMENTO BENEFICIARIO'!BA137</f>
        <v>0</v>
      </c>
      <c r="S116" s="51">
        <f>+'101 TREINAMENTO BENEFICIARIO'!BC137</f>
        <v>0</v>
      </c>
      <c r="T116" s="51" t="str">
        <f t="shared" si="3"/>
        <v>Local Não Indicado</v>
      </c>
      <c r="U116" s="51" t="str">
        <f t="shared" si="4"/>
        <v>Sem dados de idade</v>
      </c>
      <c r="V116" s="51" t="str">
        <f t="shared" si="5"/>
        <v/>
      </c>
    </row>
    <row r="117" spans="1:22" hidden="1" x14ac:dyDescent="0.35">
      <c r="A117" s="51">
        <f>+'101 TREINAMENTO BENEFICIARIO'!C138</f>
        <v>0</v>
      </c>
      <c r="B117" s="51">
        <f>+'101 TREINAMENTO BENEFICIARIO'!G138</f>
        <v>0</v>
      </c>
      <c r="C117" s="51">
        <f>IFERROR(IFERROR(IFERROR(+VLOOKUP('101 TREINAMENTO BENEFICIARIO'!Q138,localidades,2,FALSE),VLOOKUP('101 TREINAMENTO BENEFICIARIO'!AH$6,localidades,2,FALSE)),VLOOKUP('101 TREINAMENTO BENEFICIARIO'!AH$5,district_codes,2,FALSE)),999)</f>
        <v>999</v>
      </c>
      <c r="D117" s="51">
        <f>IF(IF(IF(+'101 TREINAMENTO BENEFICIARIO'!V138=0,'101 TREINAMENTO BENEFICIARIO'!Q138,+'101 TREINAMENTO BENEFICIARIO'!V138)=0,'101 TREINAMENTO BENEFICIARIO'!AH$6,IF(+'101 TREINAMENTO BENEFICIARIO'!V138=0,'101 TREINAMENTO BENEFICIARIO'!Q138,+'101 TREINAMENTO BENEFICIARIO'!V138))=0,'101 TREINAMENTO BENEFICIARIO'!AH$5,IF(IF(+'101 TREINAMENTO BENEFICIARIO'!V138=0,'101 TREINAMENTO BENEFICIARIO'!Q138,+'101 TREINAMENTO BENEFICIARIO'!V138)=0,'101 TREINAMENTO BENEFICIARIO'!AH$6,IF(+'101 TREINAMENTO BENEFICIARIO'!V138=0,'101 TREINAMENTO BENEFICIARIO'!Q138,+'101 TREINAMENTO BENEFICIARIO'!V138)))</f>
        <v>0</v>
      </c>
      <c r="E117" s="279">
        <f>+'101 TREINAMENTO BENEFICIARIO'!O138</f>
        <v>0</v>
      </c>
      <c r="F117" s="51">
        <f>+'101 TREINAMENTO BENEFICIARIO'!P138</f>
        <v>0</v>
      </c>
      <c r="G117" s="51">
        <f>+'101 TREINAMENTO BENEFICIARIO'!AO138</f>
        <v>0</v>
      </c>
      <c r="H117" s="51" t="str">
        <f>+sessoes!A$2</f>
        <v>BENTRAIN-99</v>
      </c>
      <c r="I117" s="51">
        <f>+sessoes!B$2</f>
        <v>999</v>
      </c>
      <c r="J117" s="66">
        <f>+'101 TREINAMENTO BENEFICIARIO'!AP$10</f>
        <v>0</v>
      </c>
      <c r="K117" s="51">
        <f>+'101 TREINAMENTO BENEFICIARIO'!AD138</f>
        <v>0</v>
      </c>
      <c r="L117" s="51">
        <f>+'101 TREINAMENTO BENEFICIARIO'!AG138</f>
        <v>0</v>
      </c>
      <c r="M117" s="51">
        <f>+'101 TREINAMENTO BENEFICIARIO'!AA138</f>
        <v>0</v>
      </c>
      <c r="N117" s="51">
        <f>+'101 TREINAMENTO BENEFICIARIO'!AI$23</f>
        <v>0</v>
      </c>
      <c r="O117" s="51">
        <f>+'101 TREINAMENTO BENEFICIARIO'!AU138</f>
        <v>0</v>
      </c>
      <c r="P117" s="51">
        <f>+'101 TREINAMENTO BENEFICIARIO'!AW138</f>
        <v>0</v>
      </c>
      <c r="Q117" s="51">
        <f>+'101 TREINAMENTO BENEFICIARIO'!AY138</f>
        <v>0</v>
      </c>
      <c r="R117" s="51">
        <f>+'101 TREINAMENTO BENEFICIARIO'!BA138</f>
        <v>0</v>
      </c>
      <c r="S117" s="51">
        <f>+'101 TREINAMENTO BENEFICIARIO'!BC138</f>
        <v>0</v>
      </c>
      <c r="T117" s="51" t="str">
        <f t="shared" si="3"/>
        <v>Local Não Indicado</v>
      </c>
      <c r="U117" s="51" t="str">
        <f t="shared" si="4"/>
        <v>Sem dados de idade</v>
      </c>
      <c r="V117" s="51" t="str">
        <f t="shared" si="5"/>
        <v/>
      </c>
    </row>
    <row r="118" spans="1:22" hidden="1" x14ac:dyDescent="0.35">
      <c r="A118" s="51">
        <f>+'101 TREINAMENTO BENEFICIARIO'!C139</f>
        <v>0</v>
      </c>
      <c r="B118" s="51">
        <f>+'101 TREINAMENTO BENEFICIARIO'!G139</f>
        <v>0</v>
      </c>
      <c r="C118" s="51">
        <f>IFERROR(IFERROR(IFERROR(+VLOOKUP('101 TREINAMENTO BENEFICIARIO'!Q139,localidades,2,FALSE),VLOOKUP('101 TREINAMENTO BENEFICIARIO'!AH$6,localidades,2,FALSE)),VLOOKUP('101 TREINAMENTO BENEFICIARIO'!AH$5,district_codes,2,FALSE)),999)</f>
        <v>999</v>
      </c>
      <c r="D118" s="51">
        <f>IF(IF(IF(+'101 TREINAMENTO BENEFICIARIO'!V139=0,'101 TREINAMENTO BENEFICIARIO'!Q139,+'101 TREINAMENTO BENEFICIARIO'!V139)=0,'101 TREINAMENTO BENEFICIARIO'!AH$6,IF(+'101 TREINAMENTO BENEFICIARIO'!V139=0,'101 TREINAMENTO BENEFICIARIO'!Q139,+'101 TREINAMENTO BENEFICIARIO'!V139))=0,'101 TREINAMENTO BENEFICIARIO'!AH$5,IF(IF(+'101 TREINAMENTO BENEFICIARIO'!V139=0,'101 TREINAMENTO BENEFICIARIO'!Q139,+'101 TREINAMENTO BENEFICIARIO'!V139)=0,'101 TREINAMENTO BENEFICIARIO'!AH$6,IF(+'101 TREINAMENTO BENEFICIARIO'!V139=0,'101 TREINAMENTO BENEFICIARIO'!Q139,+'101 TREINAMENTO BENEFICIARIO'!V139)))</f>
        <v>0</v>
      </c>
      <c r="E118" s="279">
        <f>+'101 TREINAMENTO BENEFICIARIO'!O139</f>
        <v>0</v>
      </c>
      <c r="F118" s="51">
        <f>+'101 TREINAMENTO BENEFICIARIO'!P139</f>
        <v>0</v>
      </c>
      <c r="G118" s="51">
        <f>+'101 TREINAMENTO BENEFICIARIO'!AO139</f>
        <v>0</v>
      </c>
      <c r="H118" s="51" t="str">
        <f>+sessoes!A$2</f>
        <v>BENTRAIN-99</v>
      </c>
      <c r="I118" s="51">
        <f>+sessoes!B$2</f>
        <v>999</v>
      </c>
      <c r="J118" s="66">
        <f>+'101 TREINAMENTO BENEFICIARIO'!AP$10</f>
        <v>0</v>
      </c>
      <c r="K118" s="51">
        <f>+'101 TREINAMENTO BENEFICIARIO'!AD139</f>
        <v>0</v>
      </c>
      <c r="L118" s="51">
        <f>+'101 TREINAMENTO BENEFICIARIO'!AG139</f>
        <v>0</v>
      </c>
      <c r="M118" s="51">
        <f>+'101 TREINAMENTO BENEFICIARIO'!AA139</f>
        <v>0</v>
      </c>
      <c r="N118" s="51">
        <f>+'101 TREINAMENTO BENEFICIARIO'!AI$23</f>
        <v>0</v>
      </c>
      <c r="O118" s="51">
        <f>+'101 TREINAMENTO BENEFICIARIO'!AU139</f>
        <v>0</v>
      </c>
      <c r="P118" s="51">
        <f>+'101 TREINAMENTO BENEFICIARIO'!AW139</f>
        <v>0</v>
      </c>
      <c r="Q118" s="51">
        <f>+'101 TREINAMENTO BENEFICIARIO'!AY139</f>
        <v>0</v>
      </c>
      <c r="R118" s="51">
        <f>+'101 TREINAMENTO BENEFICIARIO'!BA139</f>
        <v>0</v>
      </c>
      <c r="S118" s="51">
        <f>+'101 TREINAMENTO BENEFICIARIO'!BC139</f>
        <v>0</v>
      </c>
      <c r="T118" s="51" t="str">
        <f t="shared" si="3"/>
        <v>Local Não Indicado</v>
      </c>
      <c r="U118" s="51" t="str">
        <f t="shared" si="4"/>
        <v>Sem dados de idade</v>
      </c>
      <c r="V118" s="51" t="str">
        <f t="shared" si="5"/>
        <v/>
      </c>
    </row>
    <row r="119" spans="1:22" hidden="1" x14ac:dyDescent="0.35">
      <c r="A119" s="51">
        <f>+'101 TREINAMENTO BENEFICIARIO'!C140</f>
        <v>0</v>
      </c>
      <c r="B119" s="51">
        <f>+'101 TREINAMENTO BENEFICIARIO'!G140</f>
        <v>0</v>
      </c>
      <c r="C119" s="51">
        <f>IFERROR(IFERROR(IFERROR(+VLOOKUP('101 TREINAMENTO BENEFICIARIO'!Q140,localidades,2,FALSE),VLOOKUP('101 TREINAMENTO BENEFICIARIO'!AH$6,localidades,2,FALSE)),VLOOKUP('101 TREINAMENTO BENEFICIARIO'!AH$5,district_codes,2,FALSE)),999)</f>
        <v>999</v>
      </c>
      <c r="D119" s="51">
        <f>IF(IF(IF(+'101 TREINAMENTO BENEFICIARIO'!V140=0,'101 TREINAMENTO BENEFICIARIO'!Q140,+'101 TREINAMENTO BENEFICIARIO'!V140)=0,'101 TREINAMENTO BENEFICIARIO'!AH$6,IF(+'101 TREINAMENTO BENEFICIARIO'!V140=0,'101 TREINAMENTO BENEFICIARIO'!Q140,+'101 TREINAMENTO BENEFICIARIO'!V140))=0,'101 TREINAMENTO BENEFICIARIO'!AH$5,IF(IF(+'101 TREINAMENTO BENEFICIARIO'!V140=0,'101 TREINAMENTO BENEFICIARIO'!Q140,+'101 TREINAMENTO BENEFICIARIO'!V140)=0,'101 TREINAMENTO BENEFICIARIO'!AH$6,IF(+'101 TREINAMENTO BENEFICIARIO'!V140=0,'101 TREINAMENTO BENEFICIARIO'!Q140,+'101 TREINAMENTO BENEFICIARIO'!V140)))</f>
        <v>0</v>
      </c>
      <c r="E119" s="279">
        <f>+'101 TREINAMENTO BENEFICIARIO'!O140</f>
        <v>0</v>
      </c>
      <c r="F119" s="51">
        <f>+'101 TREINAMENTO BENEFICIARIO'!P140</f>
        <v>0</v>
      </c>
      <c r="G119" s="51">
        <f>+'101 TREINAMENTO BENEFICIARIO'!AO140</f>
        <v>0</v>
      </c>
      <c r="H119" s="51" t="str">
        <f>+sessoes!A$2</f>
        <v>BENTRAIN-99</v>
      </c>
      <c r="I119" s="51">
        <f>+sessoes!B$2</f>
        <v>999</v>
      </c>
      <c r="J119" s="66">
        <f>+'101 TREINAMENTO BENEFICIARIO'!AP$10</f>
        <v>0</v>
      </c>
      <c r="K119" s="51">
        <f>+'101 TREINAMENTO BENEFICIARIO'!AD140</f>
        <v>0</v>
      </c>
      <c r="L119" s="51">
        <f>+'101 TREINAMENTO BENEFICIARIO'!AG140</f>
        <v>0</v>
      </c>
      <c r="M119" s="51">
        <f>+'101 TREINAMENTO BENEFICIARIO'!AA140</f>
        <v>0</v>
      </c>
      <c r="N119" s="51">
        <f>+'101 TREINAMENTO BENEFICIARIO'!AI$23</f>
        <v>0</v>
      </c>
      <c r="O119" s="51">
        <f>+'101 TREINAMENTO BENEFICIARIO'!AU140</f>
        <v>0</v>
      </c>
      <c r="P119" s="51">
        <f>+'101 TREINAMENTO BENEFICIARIO'!AW140</f>
        <v>0</v>
      </c>
      <c r="Q119" s="51">
        <f>+'101 TREINAMENTO BENEFICIARIO'!AY140</f>
        <v>0</v>
      </c>
      <c r="R119" s="51">
        <f>+'101 TREINAMENTO BENEFICIARIO'!BA140</f>
        <v>0</v>
      </c>
      <c r="S119" s="51">
        <f>+'101 TREINAMENTO BENEFICIARIO'!BC140</f>
        <v>0</v>
      </c>
      <c r="T119" s="51" t="str">
        <f t="shared" si="3"/>
        <v>Local Não Indicado</v>
      </c>
      <c r="U119" s="51" t="str">
        <f t="shared" si="4"/>
        <v>Sem dados de idade</v>
      </c>
      <c r="V119" s="51" t="str">
        <f t="shared" si="5"/>
        <v/>
      </c>
    </row>
    <row r="120" spans="1:22" hidden="1" x14ac:dyDescent="0.35">
      <c r="A120" s="51">
        <f>+'101 TREINAMENTO BENEFICIARIO'!C141</f>
        <v>0</v>
      </c>
      <c r="B120" s="51">
        <f>+'101 TREINAMENTO BENEFICIARIO'!G141</f>
        <v>0</v>
      </c>
      <c r="C120" s="51">
        <f>IFERROR(IFERROR(IFERROR(+VLOOKUP('101 TREINAMENTO BENEFICIARIO'!Q141,localidades,2,FALSE),VLOOKUP('101 TREINAMENTO BENEFICIARIO'!AH$6,localidades,2,FALSE)),VLOOKUP('101 TREINAMENTO BENEFICIARIO'!AH$5,district_codes,2,FALSE)),999)</f>
        <v>999</v>
      </c>
      <c r="D120" s="51">
        <f>IF(IF(IF(+'101 TREINAMENTO BENEFICIARIO'!V141=0,'101 TREINAMENTO BENEFICIARIO'!Q141,+'101 TREINAMENTO BENEFICIARIO'!V141)=0,'101 TREINAMENTO BENEFICIARIO'!AH$6,IF(+'101 TREINAMENTO BENEFICIARIO'!V141=0,'101 TREINAMENTO BENEFICIARIO'!Q141,+'101 TREINAMENTO BENEFICIARIO'!V141))=0,'101 TREINAMENTO BENEFICIARIO'!AH$5,IF(IF(+'101 TREINAMENTO BENEFICIARIO'!V141=0,'101 TREINAMENTO BENEFICIARIO'!Q141,+'101 TREINAMENTO BENEFICIARIO'!V141)=0,'101 TREINAMENTO BENEFICIARIO'!AH$6,IF(+'101 TREINAMENTO BENEFICIARIO'!V141=0,'101 TREINAMENTO BENEFICIARIO'!Q141,+'101 TREINAMENTO BENEFICIARIO'!V141)))</f>
        <v>0</v>
      </c>
      <c r="E120" s="279">
        <f>+'101 TREINAMENTO BENEFICIARIO'!O141</f>
        <v>0</v>
      </c>
      <c r="F120" s="51">
        <f>+'101 TREINAMENTO BENEFICIARIO'!P141</f>
        <v>0</v>
      </c>
      <c r="G120" s="51">
        <f>+'101 TREINAMENTO BENEFICIARIO'!AO141</f>
        <v>0</v>
      </c>
      <c r="H120" s="51" t="str">
        <f>+sessoes!A$2</f>
        <v>BENTRAIN-99</v>
      </c>
      <c r="I120" s="51">
        <f>+sessoes!B$2</f>
        <v>999</v>
      </c>
      <c r="J120" s="66">
        <f>+'101 TREINAMENTO BENEFICIARIO'!AP$10</f>
        <v>0</v>
      </c>
      <c r="K120" s="51">
        <f>+'101 TREINAMENTO BENEFICIARIO'!AD141</f>
        <v>0</v>
      </c>
      <c r="L120" s="51">
        <f>+'101 TREINAMENTO BENEFICIARIO'!AG141</f>
        <v>0</v>
      </c>
      <c r="M120" s="51">
        <f>+'101 TREINAMENTO BENEFICIARIO'!AA141</f>
        <v>0</v>
      </c>
      <c r="N120" s="51">
        <f>+'101 TREINAMENTO BENEFICIARIO'!AI$23</f>
        <v>0</v>
      </c>
      <c r="O120" s="51">
        <f>+'101 TREINAMENTO BENEFICIARIO'!AU141</f>
        <v>0</v>
      </c>
      <c r="P120" s="51">
        <f>+'101 TREINAMENTO BENEFICIARIO'!AW141</f>
        <v>0</v>
      </c>
      <c r="Q120" s="51">
        <f>+'101 TREINAMENTO BENEFICIARIO'!AY141</f>
        <v>0</v>
      </c>
      <c r="R120" s="51">
        <f>+'101 TREINAMENTO BENEFICIARIO'!BA141</f>
        <v>0</v>
      </c>
      <c r="S120" s="51">
        <f>+'101 TREINAMENTO BENEFICIARIO'!BC141</f>
        <v>0</v>
      </c>
      <c r="T120" s="51" t="str">
        <f t="shared" si="3"/>
        <v>Local Não Indicado</v>
      </c>
      <c r="U120" s="51" t="str">
        <f t="shared" si="4"/>
        <v>Sem dados de idade</v>
      </c>
      <c r="V120" s="51" t="str">
        <f t="shared" si="5"/>
        <v/>
      </c>
    </row>
    <row r="121" spans="1:22" hidden="1" x14ac:dyDescent="0.35">
      <c r="A121" s="51">
        <f>+'101 TREINAMENTO BENEFICIARIO'!C142</f>
        <v>0</v>
      </c>
      <c r="B121" s="51">
        <f>+'101 TREINAMENTO BENEFICIARIO'!G142</f>
        <v>0</v>
      </c>
      <c r="C121" s="51">
        <f>IFERROR(IFERROR(IFERROR(+VLOOKUP('101 TREINAMENTO BENEFICIARIO'!Q142,localidades,2,FALSE),VLOOKUP('101 TREINAMENTO BENEFICIARIO'!AH$6,localidades,2,FALSE)),VLOOKUP('101 TREINAMENTO BENEFICIARIO'!AH$5,district_codes,2,FALSE)),999)</f>
        <v>999</v>
      </c>
      <c r="D121" s="51">
        <f>IF(IF(IF(+'101 TREINAMENTO BENEFICIARIO'!V142=0,'101 TREINAMENTO BENEFICIARIO'!Q142,+'101 TREINAMENTO BENEFICIARIO'!V142)=0,'101 TREINAMENTO BENEFICIARIO'!AH$6,IF(+'101 TREINAMENTO BENEFICIARIO'!V142=0,'101 TREINAMENTO BENEFICIARIO'!Q142,+'101 TREINAMENTO BENEFICIARIO'!V142))=0,'101 TREINAMENTO BENEFICIARIO'!AH$5,IF(IF(+'101 TREINAMENTO BENEFICIARIO'!V142=0,'101 TREINAMENTO BENEFICIARIO'!Q142,+'101 TREINAMENTO BENEFICIARIO'!V142)=0,'101 TREINAMENTO BENEFICIARIO'!AH$6,IF(+'101 TREINAMENTO BENEFICIARIO'!V142=0,'101 TREINAMENTO BENEFICIARIO'!Q142,+'101 TREINAMENTO BENEFICIARIO'!V142)))</f>
        <v>0</v>
      </c>
      <c r="E121" s="279">
        <f>+'101 TREINAMENTO BENEFICIARIO'!O142</f>
        <v>0</v>
      </c>
      <c r="F121" s="51">
        <f>+'101 TREINAMENTO BENEFICIARIO'!P142</f>
        <v>0</v>
      </c>
      <c r="G121" s="51">
        <f>+'101 TREINAMENTO BENEFICIARIO'!AO142</f>
        <v>0</v>
      </c>
      <c r="H121" s="51" t="str">
        <f>+sessoes!A$2</f>
        <v>BENTRAIN-99</v>
      </c>
      <c r="I121" s="51">
        <f>+sessoes!B$2</f>
        <v>999</v>
      </c>
      <c r="J121" s="66">
        <f>+'101 TREINAMENTO BENEFICIARIO'!AP$10</f>
        <v>0</v>
      </c>
      <c r="K121" s="51">
        <f>+'101 TREINAMENTO BENEFICIARIO'!AD142</f>
        <v>0</v>
      </c>
      <c r="L121" s="51">
        <f>+'101 TREINAMENTO BENEFICIARIO'!AG142</f>
        <v>0</v>
      </c>
      <c r="M121" s="51">
        <f>+'101 TREINAMENTO BENEFICIARIO'!AA142</f>
        <v>0</v>
      </c>
      <c r="N121" s="51">
        <f>+'101 TREINAMENTO BENEFICIARIO'!AI$23</f>
        <v>0</v>
      </c>
      <c r="O121" s="51">
        <f>+'101 TREINAMENTO BENEFICIARIO'!AU142</f>
        <v>0</v>
      </c>
      <c r="P121" s="51">
        <f>+'101 TREINAMENTO BENEFICIARIO'!AW142</f>
        <v>0</v>
      </c>
      <c r="Q121" s="51">
        <f>+'101 TREINAMENTO BENEFICIARIO'!AY142</f>
        <v>0</v>
      </c>
      <c r="R121" s="51">
        <f>+'101 TREINAMENTO BENEFICIARIO'!BA142</f>
        <v>0</v>
      </c>
      <c r="S121" s="51">
        <f>+'101 TREINAMENTO BENEFICIARIO'!BC142</f>
        <v>0</v>
      </c>
      <c r="T121" s="51" t="str">
        <f t="shared" si="3"/>
        <v>Local Não Indicado</v>
      </c>
      <c r="U121" s="51" t="str">
        <f t="shared" si="4"/>
        <v>Sem dados de idade</v>
      </c>
      <c r="V121" s="51" t="str">
        <f t="shared" si="5"/>
        <v/>
      </c>
    </row>
    <row r="122" spans="1:22" hidden="1" x14ac:dyDescent="0.35">
      <c r="A122" s="51">
        <f>+'101 TREINAMENTO BENEFICIARIO'!C143</f>
        <v>0</v>
      </c>
      <c r="B122" s="51">
        <f>+'101 TREINAMENTO BENEFICIARIO'!G143</f>
        <v>0</v>
      </c>
      <c r="C122" s="51">
        <f>IFERROR(IFERROR(IFERROR(+VLOOKUP('101 TREINAMENTO BENEFICIARIO'!Q143,localidades,2,FALSE),VLOOKUP('101 TREINAMENTO BENEFICIARIO'!AH$6,localidades,2,FALSE)),VLOOKUP('101 TREINAMENTO BENEFICIARIO'!AH$5,district_codes,2,FALSE)),999)</f>
        <v>999</v>
      </c>
      <c r="D122" s="51">
        <f>IF(IF(IF(+'101 TREINAMENTO BENEFICIARIO'!V143=0,'101 TREINAMENTO BENEFICIARIO'!Q143,+'101 TREINAMENTO BENEFICIARIO'!V143)=0,'101 TREINAMENTO BENEFICIARIO'!AH$6,IF(+'101 TREINAMENTO BENEFICIARIO'!V143=0,'101 TREINAMENTO BENEFICIARIO'!Q143,+'101 TREINAMENTO BENEFICIARIO'!V143))=0,'101 TREINAMENTO BENEFICIARIO'!AH$5,IF(IF(+'101 TREINAMENTO BENEFICIARIO'!V143=0,'101 TREINAMENTO BENEFICIARIO'!Q143,+'101 TREINAMENTO BENEFICIARIO'!V143)=0,'101 TREINAMENTO BENEFICIARIO'!AH$6,IF(+'101 TREINAMENTO BENEFICIARIO'!V143=0,'101 TREINAMENTO BENEFICIARIO'!Q143,+'101 TREINAMENTO BENEFICIARIO'!V143)))</f>
        <v>0</v>
      </c>
      <c r="E122" s="279">
        <f>+'101 TREINAMENTO BENEFICIARIO'!O143</f>
        <v>0</v>
      </c>
      <c r="F122" s="51">
        <f>+'101 TREINAMENTO BENEFICIARIO'!P143</f>
        <v>0</v>
      </c>
      <c r="G122" s="51">
        <f>+'101 TREINAMENTO BENEFICIARIO'!AO143</f>
        <v>0</v>
      </c>
      <c r="H122" s="51" t="str">
        <f>+sessoes!A$2</f>
        <v>BENTRAIN-99</v>
      </c>
      <c r="I122" s="51">
        <f>+sessoes!B$2</f>
        <v>999</v>
      </c>
      <c r="J122" s="66">
        <f>+'101 TREINAMENTO BENEFICIARIO'!AP$10</f>
        <v>0</v>
      </c>
      <c r="K122" s="51">
        <f>+'101 TREINAMENTO BENEFICIARIO'!AD143</f>
        <v>0</v>
      </c>
      <c r="L122" s="51">
        <f>+'101 TREINAMENTO BENEFICIARIO'!AG143</f>
        <v>0</v>
      </c>
      <c r="M122" s="51">
        <f>+'101 TREINAMENTO BENEFICIARIO'!AA143</f>
        <v>0</v>
      </c>
      <c r="N122" s="51">
        <f>+'101 TREINAMENTO BENEFICIARIO'!AI$23</f>
        <v>0</v>
      </c>
      <c r="O122" s="51">
        <f>+'101 TREINAMENTO BENEFICIARIO'!AU143</f>
        <v>0</v>
      </c>
      <c r="P122" s="51">
        <f>+'101 TREINAMENTO BENEFICIARIO'!AW143</f>
        <v>0</v>
      </c>
      <c r="Q122" s="51">
        <f>+'101 TREINAMENTO BENEFICIARIO'!AY143</f>
        <v>0</v>
      </c>
      <c r="R122" s="51">
        <f>+'101 TREINAMENTO BENEFICIARIO'!BA143</f>
        <v>0</v>
      </c>
      <c r="S122" s="51">
        <f>+'101 TREINAMENTO BENEFICIARIO'!BC143</f>
        <v>0</v>
      </c>
      <c r="T122" s="51" t="str">
        <f t="shared" si="3"/>
        <v>Local Não Indicado</v>
      </c>
      <c r="U122" s="51" t="str">
        <f t="shared" si="4"/>
        <v>Sem dados de idade</v>
      </c>
      <c r="V122" s="51" t="str">
        <f t="shared" si="5"/>
        <v/>
      </c>
    </row>
    <row r="123" spans="1:22" hidden="1" x14ac:dyDescent="0.35">
      <c r="A123" s="51">
        <f>+'101 TREINAMENTO BENEFICIARIO'!C144</f>
        <v>0</v>
      </c>
      <c r="B123" s="51">
        <f>+'101 TREINAMENTO BENEFICIARIO'!G144</f>
        <v>0</v>
      </c>
      <c r="C123" s="51">
        <f>IFERROR(IFERROR(IFERROR(+VLOOKUP('101 TREINAMENTO BENEFICIARIO'!Q144,localidades,2,FALSE),VLOOKUP('101 TREINAMENTO BENEFICIARIO'!AH$6,localidades,2,FALSE)),VLOOKUP('101 TREINAMENTO BENEFICIARIO'!AH$5,district_codes,2,FALSE)),999)</f>
        <v>999</v>
      </c>
      <c r="D123" s="51">
        <f>IF(IF(IF(+'101 TREINAMENTO BENEFICIARIO'!V144=0,'101 TREINAMENTO BENEFICIARIO'!Q144,+'101 TREINAMENTO BENEFICIARIO'!V144)=0,'101 TREINAMENTO BENEFICIARIO'!AH$6,IF(+'101 TREINAMENTO BENEFICIARIO'!V144=0,'101 TREINAMENTO BENEFICIARIO'!Q144,+'101 TREINAMENTO BENEFICIARIO'!V144))=0,'101 TREINAMENTO BENEFICIARIO'!AH$5,IF(IF(+'101 TREINAMENTO BENEFICIARIO'!V144=0,'101 TREINAMENTO BENEFICIARIO'!Q144,+'101 TREINAMENTO BENEFICIARIO'!V144)=0,'101 TREINAMENTO BENEFICIARIO'!AH$6,IF(+'101 TREINAMENTO BENEFICIARIO'!V144=0,'101 TREINAMENTO BENEFICIARIO'!Q144,+'101 TREINAMENTO BENEFICIARIO'!V144)))</f>
        <v>0</v>
      </c>
      <c r="E123" s="279">
        <f>+'101 TREINAMENTO BENEFICIARIO'!O144</f>
        <v>0</v>
      </c>
      <c r="F123" s="51">
        <f>+'101 TREINAMENTO BENEFICIARIO'!P144</f>
        <v>0</v>
      </c>
      <c r="G123" s="51">
        <f>+'101 TREINAMENTO BENEFICIARIO'!AO144</f>
        <v>0</v>
      </c>
      <c r="H123" s="51" t="str">
        <f>+sessoes!A$2</f>
        <v>BENTRAIN-99</v>
      </c>
      <c r="I123" s="51">
        <f>+sessoes!B$2</f>
        <v>999</v>
      </c>
      <c r="J123" s="66">
        <f>+'101 TREINAMENTO BENEFICIARIO'!AP$10</f>
        <v>0</v>
      </c>
      <c r="K123" s="51">
        <f>+'101 TREINAMENTO BENEFICIARIO'!AD144</f>
        <v>0</v>
      </c>
      <c r="L123" s="51">
        <f>+'101 TREINAMENTO BENEFICIARIO'!AG144</f>
        <v>0</v>
      </c>
      <c r="M123" s="51">
        <f>+'101 TREINAMENTO BENEFICIARIO'!AA144</f>
        <v>0</v>
      </c>
      <c r="N123" s="51">
        <f>+'101 TREINAMENTO BENEFICIARIO'!AI$23</f>
        <v>0</v>
      </c>
      <c r="O123" s="51">
        <f>+'101 TREINAMENTO BENEFICIARIO'!AU144</f>
        <v>0</v>
      </c>
      <c r="P123" s="51">
        <f>+'101 TREINAMENTO BENEFICIARIO'!AW144</f>
        <v>0</v>
      </c>
      <c r="Q123" s="51">
        <f>+'101 TREINAMENTO BENEFICIARIO'!AY144</f>
        <v>0</v>
      </c>
      <c r="R123" s="51">
        <f>+'101 TREINAMENTO BENEFICIARIO'!BA144</f>
        <v>0</v>
      </c>
      <c r="S123" s="51">
        <f>+'101 TREINAMENTO BENEFICIARIO'!BC144</f>
        <v>0</v>
      </c>
      <c r="T123" s="51" t="str">
        <f t="shared" si="3"/>
        <v>Local Não Indicado</v>
      </c>
      <c r="U123" s="51" t="str">
        <f t="shared" si="4"/>
        <v>Sem dados de idade</v>
      </c>
      <c r="V123" s="51" t="str">
        <f t="shared" si="5"/>
        <v/>
      </c>
    </row>
    <row r="124" spans="1:22" hidden="1" x14ac:dyDescent="0.35">
      <c r="A124" s="51">
        <f>+'101 TREINAMENTO BENEFICIARIO'!C145</f>
        <v>0</v>
      </c>
      <c r="B124" s="51">
        <f>+'101 TREINAMENTO BENEFICIARIO'!G145</f>
        <v>0</v>
      </c>
      <c r="C124" s="51">
        <f>IFERROR(IFERROR(IFERROR(+VLOOKUP('101 TREINAMENTO BENEFICIARIO'!Q145,localidades,2,FALSE),VLOOKUP('101 TREINAMENTO BENEFICIARIO'!AH$6,localidades,2,FALSE)),VLOOKUP('101 TREINAMENTO BENEFICIARIO'!AH$5,district_codes,2,FALSE)),999)</f>
        <v>999</v>
      </c>
      <c r="D124" s="51">
        <f>IF(IF(IF(+'101 TREINAMENTO BENEFICIARIO'!V145=0,'101 TREINAMENTO BENEFICIARIO'!Q145,+'101 TREINAMENTO BENEFICIARIO'!V145)=0,'101 TREINAMENTO BENEFICIARIO'!AH$6,IF(+'101 TREINAMENTO BENEFICIARIO'!V145=0,'101 TREINAMENTO BENEFICIARIO'!Q145,+'101 TREINAMENTO BENEFICIARIO'!V145))=0,'101 TREINAMENTO BENEFICIARIO'!AH$5,IF(IF(+'101 TREINAMENTO BENEFICIARIO'!V145=0,'101 TREINAMENTO BENEFICIARIO'!Q145,+'101 TREINAMENTO BENEFICIARIO'!V145)=0,'101 TREINAMENTO BENEFICIARIO'!AH$6,IF(+'101 TREINAMENTO BENEFICIARIO'!V145=0,'101 TREINAMENTO BENEFICIARIO'!Q145,+'101 TREINAMENTO BENEFICIARIO'!V145)))</f>
        <v>0</v>
      </c>
      <c r="E124" s="279">
        <f>+'101 TREINAMENTO BENEFICIARIO'!O145</f>
        <v>0</v>
      </c>
      <c r="F124" s="51">
        <f>+'101 TREINAMENTO BENEFICIARIO'!P145</f>
        <v>0</v>
      </c>
      <c r="G124" s="51">
        <f>+'101 TREINAMENTO BENEFICIARIO'!AO145</f>
        <v>0</v>
      </c>
      <c r="H124" s="51" t="str">
        <f>+sessoes!A$2</f>
        <v>BENTRAIN-99</v>
      </c>
      <c r="I124" s="51">
        <f>+sessoes!B$2</f>
        <v>999</v>
      </c>
      <c r="J124" s="66">
        <f>+'101 TREINAMENTO BENEFICIARIO'!AP$10</f>
        <v>0</v>
      </c>
      <c r="K124" s="51">
        <f>+'101 TREINAMENTO BENEFICIARIO'!AD145</f>
        <v>0</v>
      </c>
      <c r="L124" s="51">
        <f>+'101 TREINAMENTO BENEFICIARIO'!AG145</f>
        <v>0</v>
      </c>
      <c r="M124" s="51">
        <f>+'101 TREINAMENTO BENEFICIARIO'!AA145</f>
        <v>0</v>
      </c>
      <c r="N124" s="51">
        <f>+'101 TREINAMENTO BENEFICIARIO'!AI$23</f>
        <v>0</v>
      </c>
      <c r="O124" s="51">
        <f>+'101 TREINAMENTO BENEFICIARIO'!AU145</f>
        <v>0</v>
      </c>
      <c r="P124" s="51">
        <f>+'101 TREINAMENTO BENEFICIARIO'!AW145</f>
        <v>0</v>
      </c>
      <c r="Q124" s="51">
        <f>+'101 TREINAMENTO BENEFICIARIO'!AY145</f>
        <v>0</v>
      </c>
      <c r="R124" s="51">
        <f>+'101 TREINAMENTO BENEFICIARIO'!BA145</f>
        <v>0</v>
      </c>
      <c r="S124" s="51">
        <f>+'101 TREINAMENTO BENEFICIARIO'!BC145</f>
        <v>0</v>
      </c>
      <c r="T124" s="51" t="str">
        <f t="shared" si="3"/>
        <v>Local Não Indicado</v>
      </c>
      <c r="U124" s="51" t="str">
        <f t="shared" si="4"/>
        <v>Sem dados de idade</v>
      </c>
      <c r="V124" s="51" t="str">
        <f t="shared" si="5"/>
        <v/>
      </c>
    </row>
    <row r="125" spans="1:22" hidden="1" x14ac:dyDescent="0.35">
      <c r="A125" s="51">
        <f>+'101 TREINAMENTO BENEFICIARIO'!C146</f>
        <v>0</v>
      </c>
      <c r="B125" s="51">
        <f>+'101 TREINAMENTO BENEFICIARIO'!G146</f>
        <v>0</v>
      </c>
      <c r="C125" s="51">
        <f>IFERROR(IFERROR(IFERROR(+VLOOKUP('101 TREINAMENTO BENEFICIARIO'!Q146,localidades,2,FALSE),VLOOKUP('101 TREINAMENTO BENEFICIARIO'!AH$6,localidades,2,FALSE)),VLOOKUP('101 TREINAMENTO BENEFICIARIO'!AH$5,district_codes,2,FALSE)),999)</f>
        <v>999</v>
      </c>
      <c r="D125" s="51">
        <f>IF(IF(IF(+'101 TREINAMENTO BENEFICIARIO'!V146=0,'101 TREINAMENTO BENEFICIARIO'!Q146,+'101 TREINAMENTO BENEFICIARIO'!V146)=0,'101 TREINAMENTO BENEFICIARIO'!AH$6,IF(+'101 TREINAMENTO BENEFICIARIO'!V146=0,'101 TREINAMENTO BENEFICIARIO'!Q146,+'101 TREINAMENTO BENEFICIARIO'!V146))=0,'101 TREINAMENTO BENEFICIARIO'!AH$5,IF(IF(+'101 TREINAMENTO BENEFICIARIO'!V146=0,'101 TREINAMENTO BENEFICIARIO'!Q146,+'101 TREINAMENTO BENEFICIARIO'!V146)=0,'101 TREINAMENTO BENEFICIARIO'!AH$6,IF(+'101 TREINAMENTO BENEFICIARIO'!V146=0,'101 TREINAMENTO BENEFICIARIO'!Q146,+'101 TREINAMENTO BENEFICIARIO'!V146)))</f>
        <v>0</v>
      </c>
      <c r="E125" s="279">
        <f>+'101 TREINAMENTO BENEFICIARIO'!O146</f>
        <v>0</v>
      </c>
      <c r="F125" s="51">
        <f>+'101 TREINAMENTO BENEFICIARIO'!P146</f>
        <v>0</v>
      </c>
      <c r="G125" s="51">
        <f>+'101 TREINAMENTO BENEFICIARIO'!AO146</f>
        <v>0</v>
      </c>
      <c r="H125" s="51" t="str">
        <f>+sessoes!A$2</f>
        <v>BENTRAIN-99</v>
      </c>
      <c r="I125" s="51">
        <f>+sessoes!B$2</f>
        <v>999</v>
      </c>
      <c r="J125" s="66">
        <f>+'101 TREINAMENTO BENEFICIARIO'!AP$10</f>
        <v>0</v>
      </c>
      <c r="K125" s="51">
        <f>+'101 TREINAMENTO BENEFICIARIO'!AD146</f>
        <v>0</v>
      </c>
      <c r="L125" s="51">
        <f>+'101 TREINAMENTO BENEFICIARIO'!AG146</f>
        <v>0</v>
      </c>
      <c r="M125" s="51">
        <f>+'101 TREINAMENTO BENEFICIARIO'!AA146</f>
        <v>0</v>
      </c>
      <c r="N125" s="51">
        <f>+'101 TREINAMENTO BENEFICIARIO'!AI$23</f>
        <v>0</v>
      </c>
      <c r="O125" s="51">
        <f>+'101 TREINAMENTO BENEFICIARIO'!AU146</f>
        <v>0</v>
      </c>
      <c r="P125" s="51">
        <f>+'101 TREINAMENTO BENEFICIARIO'!AW146</f>
        <v>0</v>
      </c>
      <c r="Q125" s="51">
        <f>+'101 TREINAMENTO BENEFICIARIO'!AY146</f>
        <v>0</v>
      </c>
      <c r="R125" s="51">
        <f>+'101 TREINAMENTO BENEFICIARIO'!BA146</f>
        <v>0</v>
      </c>
      <c r="S125" s="51">
        <f>+'101 TREINAMENTO BENEFICIARIO'!BC146</f>
        <v>0</v>
      </c>
      <c r="T125" s="51" t="str">
        <f t="shared" si="3"/>
        <v>Local Não Indicado</v>
      </c>
      <c r="U125" s="51" t="str">
        <f t="shared" si="4"/>
        <v>Sem dados de idade</v>
      </c>
      <c r="V125" s="51" t="str">
        <f t="shared" si="5"/>
        <v/>
      </c>
    </row>
    <row r="126" spans="1:22" hidden="1" x14ac:dyDescent="0.35">
      <c r="A126" s="51">
        <f>+'101 TREINAMENTO BENEFICIARIO'!C147</f>
        <v>0</v>
      </c>
      <c r="B126" s="51">
        <f>+'101 TREINAMENTO BENEFICIARIO'!G147</f>
        <v>0</v>
      </c>
      <c r="C126" s="51">
        <f>IFERROR(IFERROR(IFERROR(+VLOOKUP('101 TREINAMENTO BENEFICIARIO'!Q147,localidades,2,FALSE),VLOOKUP('101 TREINAMENTO BENEFICIARIO'!AH$6,localidades,2,FALSE)),VLOOKUP('101 TREINAMENTO BENEFICIARIO'!AH$5,district_codes,2,FALSE)),999)</f>
        <v>999</v>
      </c>
      <c r="D126" s="51">
        <f>IF(IF(IF(+'101 TREINAMENTO BENEFICIARIO'!V147=0,'101 TREINAMENTO BENEFICIARIO'!Q147,+'101 TREINAMENTO BENEFICIARIO'!V147)=0,'101 TREINAMENTO BENEFICIARIO'!AH$6,IF(+'101 TREINAMENTO BENEFICIARIO'!V147=0,'101 TREINAMENTO BENEFICIARIO'!Q147,+'101 TREINAMENTO BENEFICIARIO'!V147))=0,'101 TREINAMENTO BENEFICIARIO'!AH$5,IF(IF(+'101 TREINAMENTO BENEFICIARIO'!V147=0,'101 TREINAMENTO BENEFICIARIO'!Q147,+'101 TREINAMENTO BENEFICIARIO'!V147)=0,'101 TREINAMENTO BENEFICIARIO'!AH$6,IF(+'101 TREINAMENTO BENEFICIARIO'!V147=0,'101 TREINAMENTO BENEFICIARIO'!Q147,+'101 TREINAMENTO BENEFICIARIO'!V147)))</f>
        <v>0</v>
      </c>
      <c r="E126" s="279">
        <f>+'101 TREINAMENTO BENEFICIARIO'!O147</f>
        <v>0</v>
      </c>
      <c r="F126" s="51">
        <f>+'101 TREINAMENTO BENEFICIARIO'!P147</f>
        <v>0</v>
      </c>
      <c r="G126" s="51">
        <f>+'101 TREINAMENTO BENEFICIARIO'!AO147</f>
        <v>0</v>
      </c>
      <c r="H126" s="51" t="str">
        <f>+sessoes!A$2</f>
        <v>BENTRAIN-99</v>
      </c>
      <c r="I126" s="51">
        <f>+sessoes!B$2</f>
        <v>999</v>
      </c>
      <c r="J126" s="66">
        <f>+'101 TREINAMENTO BENEFICIARIO'!AP$10</f>
        <v>0</v>
      </c>
      <c r="K126" s="51">
        <f>+'101 TREINAMENTO BENEFICIARIO'!AD147</f>
        <v>0</v>
      </c>
      <c r="L126" s="51">
        <f>+'101 TREINAMENTO BENEFICIARIO'!AG147</f>
        <v>0</v>
      </c>
      <c r="M126" s="51">
        <f>+'101 TREINAMENTO BENEFICIARIO'!AA147</f>
        <v>0</v>
      </c>
      <c r="N126" s="51">
        <f>+'101 TREINAMENTO BENEFICIARIO'!AI$23</f>
        <v>0</v>
      </c>
      <c r="O126" s="51">
        <f>+'101 TREINAMENTO BENEFICIARIO'!AU147</f>
        <v>0</v>
      </c>
      <c r="P126" s="51">
        <f>+'101 TREINAMENTO BENEFICIARIO'!AW147</f>
        <v>0</v>
      </c>
      <c r="Q126" s="51">
        <f>+'101 TREINAMENTO BENEFICIARIO'!AY147</f>
        <v>0</v>
      </c>
      <c r="R126" s="51">
        <f>+'101 TREINAMENTO BENEFICIARIO'!BA147</f>
        <v>0</v>
      </c>
      <c r="S126" s="51">
        <f>+'101 TREINAMENTO BENEFICIARIO'!BC147</f>
        <v>0</v>
      </c>
      <c r="T126" s="51" t="str">
        <f t="shared" si="3"/>
        <v>Local Não Indicado</v>
      </c>
      <c r="U126" s="51" t="str">
        <f t="shared" si="4"/>
        <v>Sem dados de idade</v>
      </c>
      <c r="V126" s="51" t="str">
        <f t="shared" si="5"/>
        <v/>
      </c>
    </row>
    <row r="127" spans="1:22" hidden="1" x14ac:dyDescent="0.35">
      <c r="A127" s="51">
        <f>+'101 TREINAMENTO BENEFICIARIO'!C148</f>
        <v>0</v>
      </c>
      <c r="B127" s="51">
        <f>+'101 TREINAMENTO BENEFICIARIO'!G148</f>
        <v>0</v>
      </c>
      <c r="C127" s="51">
        <f>IFERROR(IFERROR(IFERROR(+VLOOKUP('101 TREINAMENTO BENEFICIARIO'!Q148,localidades,2,FALSE),VLOOKUP('101 TREINAMENTO BENEFICIARIO'!AH$6,localidades,2,FALSE)),VLOOKUP('101 TREINAMENTO BENEFICIARIO'!AH$5,district_codes,2,FALSE)),999)</f>
        <v>999</v>
      </c>
      <c r="D127" s="51">
        <f>IF(IF(IF(+'101 TREINAMENTO BENEFICIARIO'!V148=0,'101 TREINAMENTO BENEFICIARIO'!Q148,+'101 TREINAMENTO BENEFICIARIO'!V148)=0,'101 TREINAMENTO BENEFICIARIO'!AH$6,IF(+'101 TREINAMENTO BENEFICIARIO'!V148=0,'101 TREINAMENTO BENEFICIARIO'!Q148,+'101 TREINAMENTO BENEFICIARIO'!V148))=0,'101 TREINAMENTO BENEFICIARIO'!AH$5,IF(IF(+'101 TREINAMENTO BENEFICIARIO'!V148=0,'101 TREINAMENTO BENEFICIARIO'!Q148,+'101 TREINAMENTO BENEFICIARIO'!V148)=0,'101 TREINAMENTO BENEFICIARIO'!AH$6,IF(+'101 TREINAMENTO BENEFICIARIO'!V148=0,'101 TREINAMENTO BENEFICIARIO'!Q148,+'101 TREINAMENTO BENEFICIARIO'!V148)))</f>
        <v>0</v>
      </c>
      <c r="E127" s="279">
        <f>+'101 TREINAMENTO BENEFICIARIO'!O148</f>
        <v>0</v>
      </c>
      <c r="F127" s="51">
        <f>+'101 TREINAMENTO BENEFICIARIO'!P148</f>
        <v>0</v>
      </c>
      <c r="G127" s="51">
        <f>+'101 TREINAMENTO BENEFICIARIO'!AO148</f>
        <v>0</v>
      </c>
      <c r="H127" s="51" t="str">
        <f>+sessoes!A$2</f>
        <v>BENTRAIN-99</v>
      </c>
      <c r="I127" s="51">
        <f>+sessoes!B$2</f>
        <v>999</v>
      </c>
      <c r="J127" s="66">
        <f>+'101 TREINAMENTO BENEFICIARIO'!AP$10</f>
        <v>0</v>
      </c>
      <c r="K127" s="51">
        <f>+'101 TREINAMENTO BENEFICIARIO'!AD148</f>
        <v>0</v>
      </c>
      <c r="L127" s="51">
        <f>+'101 TREINAMENTO BENEFICIARIO'!AG148</f>
        <v>0</v>
      </c>
      <c r="M127" s="51">
        <f>+'101 TREINAMENTO BENEFICIARIO'!AA148</f>
        <v>0</v>
      </c>
      <c r="N127" s="51">
        <f>+'101 TREINAMENTO BENEFICIARIO'!AI$23</f>
        <v>0</v>
      </c>
      <c r="O127" s="51">
        <f>+'101 TREINAMENTO BENEFICIARIO'!AU148</f>
        <v>0</v>
      </c>
      <c r="P127" s="51">
        <f>+'101 TREINAMENTO BENEFICIARIO'!AW148</f>
        <v>0</v>
      </c>
      <c r="Q127" s="51">
        <f>+'101 TREINAMENTO BENEFICIARIO'!AY148</f>
        <v>0</v>
      </c>
      <c r="R127" s="51">
        <f>+'101 TREINAMENTO BENEFICIARIO'!BA148</f>
        <v>0</v>
      </c>
      <c r="S127" s="51">
        <f>+'101 TREINAMENTO BENEFICIARIO'!BC148</f>
        <v>0</v>
      </c>
      <c r="T127" s="51" t="str">
        <f t="shared" si="3"/>
        <v>Local Não Indicado</v>
      </c>
      <c r="U127" s="51" t="str">
        <f t="shared" si="4"/>
        <v>Sem dados de idade</v>
      </c>
      <c r="V127" s="51" t="str">
        <f t="shared" si="5"/>
        <v/>
      </c>
    </row>
    <row r="128" spans="1:22" hidden="1" x14ac:dyDescent="0.35">
      <c r="A128" s="51">
        <f>+'101 TREINAMENTO BENEFICIARIO'!C149</f>
        <v>0</v>
      </c>
      <c r="B128" s="51">
        <f>+'101 TREINAMENTO BENEFICIARIO'!G149</f>
        <v>0</v>
      </c>
      <c r="C128" s="51">
        <f>IFERROR(IFERROR(IFERROR(+VLOOKUP('101 TREINAMENTO BENEFICIARIO'!Q149,localidades,2,FALSE),VLOOKUP('101 TREINAMENTO BENEFICIARIO'!AH$6,localidades,2,FALSE)),VLOOKUP('101 TREINAMENTO BENEFICIARIO'!AH$5,district_codes,2,FALSE)),999)</f>
        <v>999</v>
      </c>
      <c r="D128" s="51">
        <f>IF(IF(IF(+'101 TREINAMENTO BENEFICIARIO'!V149=0,'101 TREINAMENTO BENEFICIARIO'!Q149,+'101 TREINAMENTO BENEFICIARIO'!V149)=0,'101 TREINAMENTO BENEFICIARIO'!AH$6,IF(+'101 TREINAMENTO BENEFICIARIO'!V149=0,'101 TREINAMENTO BENEFICIARIO'!Q149,+'101 TREINAMENTO BENEFICIARIO'!V149))=0,'101 TREINAMENTO BENEFICIARIO'!AH$5,IF(IF(+'101 TREINAMENTO BENEFICIARIO'!V149=0,'101 TREINAMENTO BENEFICIARIO'!Q149,+'101 TREINAMENTO BENEFICIARIO'!V149)=0,'101 TREINAMENTO BENEFICIARIO'!AH$6,IF(+'101 TREINAMENTO BENEFICIARIO'!V149=0,'101 TREINAMENTO BENEFICIARIO'!Q149,+'101 TREINAMENTO BENEFICIARIO'!V149)))</f>
        <v>0</v>
      </c>
      <c r="E128" s="279">
        <f>+'101 TREINAMENTO BENEFICIARIO'!O149</f>
        <v>0</v>
      </c>
      <c r="F128" s="51">
        <f>+'101 TREINAMENTO BENEFICIARIO'!P149</f>
        <v>0</v>
      </c>
      <c r="G128" s="51">
        <f>+'101 TREINAMENTO BENEFICIARIO'!AO149</f>
        <v>0</v>
      </c>
      <c r="H128" s="51" t="str">
        <f>+sessoes!A$2</f>
        <v>BENTRAIN-99</v>
      </c>
      <c r="I128" s="51">
        <f>+sessoes!B$2</f>
        <v>999</v>
      </c>
      <c r="J128" s="66">
        <f>+'101 TREINAMENTO BENEFICIARIO'!AP$10</f>
        <v>0</v>
      </c>
      <c r="K128" s="51">
        <f>+'101 TREINAMENTO BENEFICIARIO'!AD149</f>
        <v>0</v>
      </c>
      <c r="L128" s="51">
        <f>+'101 TREINAMENTO BENEFICIARIO'!AG149</f>
        <v>0</v>
      </c>
      <c r="M128" s="51">
        <f>+'101 TREINAMENTO BENEFICIARIO'!AA149</f>
        <v>0</v>
      </c>
      <c r="N128" s="51">
        <f>+'101 TREINAMENTO BENEFICIARIO'!AI$23</f>
        <v>0</v>
      </c>
      <c r="O128" s="51">
        <f>+'101 TREINAMENTO BENEFICIARIO'!AU149</f>
        <v>0</v>
      </c>
      <c r="P128" s="51">
        <f>+'101 TREINAMENTO BENEFICIARIO'!AW149</f>
        <v>0</v>
      </c>
      <c r="Q128" s="51">
        <f>+'101 TREINAMENTO BENEFICIARIO'!AY149</f>
        <v>0</v>
      </c>
      <c r="R128" s="51">
        <f>+'101 TREINAMENTO BENEFICIARIO'!BA149</f>
        <v>0</v>
      </c>
      <c r="S128" s="51">
        <f>+'101 TREINAMENTO BENEFICIARIO'!BC149</f>
        <v>0</v>
      </c>
      <c r="T128" s="51" t="str">
        <f t="shared" si="3"/>
        <v>Local Não Indicado</v>
      </c>
      <c r="U128" s="51" t="str">
        <f t="shared" si="4"/>
        <v>Sem dados de idade</v>
      </c>
      <c r="V128" s="51" t="str">
        <f t="shared" si="5"/>
        <v/>
      </c>
    </row>
    <row r="129" spans="1:22" hidden="1" x14ac:dyDescent="0.35">
      <c r="A129" s="51">
        <f>+'101 TREINAMENTO BENEFICIARIO'!C150</f>
        <v>0</v>
      </c>
      <c r="B129" s="51">
        <f>+'101 TREINAMENTO BENEFICIARIO'!G150</f>
        <v>0</v>
      </c>
      <c r="C129" s="51">
        <f>IFERROR(IFERROR(IFERROR(+VLOOKUP('101 TREINAMENTO BENEFICIARIO'!Q150,localidades,2,FALSE),VLOOKUP('101 TREINAMENTO BENEFICIARIO'!AH$6,localidades,2,FALSE)),VLOOKUP('101 TREINAMENTO BENEFICIARIO'!AH$5,district_codes,2,FALSE)),999)</f>
        <v>999</v>
      </c>
      <c r="D129" s="51">
        <f>IF(IF(IF(+'101 TREINAMENTO BENEFICIARIO'!V150=0,'101 TREINAMENTO BENEFICIARIO'!Q150,+'101 TREINAMENTO BENEFICIARIO'!V150)=0,'101 TREINAMENTO BENEFICIARIO'!AH$6,IF(+'101 TREINAMENTO BENEFICIARIO'!V150=0,'101 TREINAMENTO BENEFICIARIO'!Q150,+'101 TREINAMENTO BENEFICIARIO'!V150))=0,'101 TREINAMENTO BENEFICIARIO'!AH$5,IF(IF(+'101 TREINAMENTO BENEFICIARIO'!V150=0,'101 TREINAMENTO BENEFICIARIO'!Q150,+'101 TREINAMENTO BENEFICIARIO'!V150)=0,'101 TREINAMENTO BENEFICIARIO'!AH$6,IF(+'101 TREINAMENTO BENEFICIARIO'!V150=0,'101 TREINAMENTO BENEFICIARIO'!Q150,+'101 TREINAMENTO BENEFICIARIO'!V150)))</f>
        <v>0</v>
      </c>
      <c r="E129" s="279">
        <f>+'101 TREINAMENTO BENEFICIARIO'!O150</f>
        <v>0</v>
      </c>
      <c r="F129" s="51">
        <f>+'101 TREINAMENTO BENEFICIARIO'!P150</f>
        <v>0</v>
      </c>
      <c r="G129" s="51">
        <f>+'101 TREINAMENTO BENEFICIARIO'!AO150</f>
        <v>0</v>
      </c>
      <c r="H129" s="51" t="str">
        <f>+sessoes!A$2</f>
        <v>BENTRAIN-99</v>
      </c>
      <c r="I129" s="51">
        <f>+sessoes!B$2</f>
        <v>999</v>
      </c>
      <c r="J129" s="66">
        <f>+'101 TREINAMENTO BENEFICIARIO'!AP$10</f>
        <v>0</v>
      </c>
      <c r="K129" s="51">
        <f>+'101 TREINAMENTO BENEFICIARIO'!AD150</f>
        <v>0</v>
      </c>
      <c r="L129" s="51">
        <f>+'101 TREINAMENTO BENEFICIARIO'!AG150</f>
        <v>0</v>
      </c>
      <c r="M129" s="51">
        <f>+'101 TREINAMENTO BENEFICIARIO'!AA150</f>
        <v>0</v>
      </c>
      <c r="N129" s="51">
        <f>+'101 TREINAMENTO BENEFICIARIO'!AI$23</f>
        <v>0</v>
      </c>
      <c r="O129" s="51">
        <f>+'101 TREINAMENTO BENEFICIARIO'!AU150</f>
        <v>0</v>
      </c>
      <c r="P129" s="51">
        <f>+'101 TREINAMENTO BENEFICIARIO'!AW150</f>
        <v>0</v>
      </c>
      <c r="Q129" s="51">
        <f>+'101 TREINAMENTO BENEFICIARIO'!AY150</f>
        <v>0</v>
      </c>
      <c r="R129" s="51">
        <f>+'101 TREINAMENTO BENEFICIARIO'!BA150</f>
        <v>0</v>
      </c>
      <c r="S129" s="51">
        <f>+'101 TREINAMENTO BENEFICIARIO'!BC150</f>
        <v>0</v>
      </c>
      <c r="T129" s="51" t="str">
        <f t="shared" si="3"/>
        <v>Local Não Indicado</v>
      </c>
      <c r="U129" s="51" t="str">
        <f t="shared" si="4"/>
        <v>Sem dados de idade</v>
      </c>
      <c r="V129" s="51" t="str">
        <f t="shared" si="5"/>
        <v/>
      </c>
    </row>
    <row r="130" spans="1:22" hidden="1" x14ac:dyDescent="0.35">
      <c r="A130" s="51">
        <f>+'101 TREINAMENTO BENEFICIARIO'!C151</f>
        <v>0</v>
      </c>
      <c r="B130" s="51">
        <f>+'101 TREINAMENTO BENEFICIARIO'!G151</f>
        <v>0</v>
      </c>
      <c r="C130" s="51">
        <f>IFERROR(IFERROR(IFERROR(+VLOOKUP('101 TREINAMENTO BENEFICIARIO'!Q151,localidades,2,FALSE),VLOOKUP('101 TREINAMENTO BENEFICIARIO'!AH$6,localidades,2,FALSE)),VLOOKUP('101 TREINAMENTO BENEFICIARIO'!AH$5,district_codes,2,FALSE)),999)</f>
        <v>999</v>
      </c>
      <c r="D130" s="51">
        <f>IF(IF(IF(+'101 TREINAMENTO BENEFICIARIO'!V151=0,'101 TREINAMENTO BENEFICIARIO'!Q151,+'101 TREINAMENTO BENEFICIARIO'!V151)=0,'101 TREINAMENTO BENEFICIARIO'!AH$6,IF(+'101 TREINAMENTO BENEFICIARIO'!V151=0,'101 TREINAMENTO BENEFICIARIO'!Q151,+'101 TREINAMENTO BENEFICIARIO'!V151))=0,'101 TREINAMENTO BENEFICIARIO'!AH$5,IF(IF(+'101 TREINAMENTO BENEFICIARIO'!V151=0,'101 TREINAMENTO BENEFICIARIO'!Q151,+'101 TREINAMENTO BENEFICIARIO'!V151)=0,'101 TREINAMENTO BENEFICIARIO'!AH$6,IF(+'101 TREINAMENTO BENEFICIARIO'!V151=0,'101 TREINAMENTO BENEFICIARIO'!Q151,+'101 TREINAMENTO BENEFICIARIO'!V151)))</f>
        <v>0</v>
      </c>
      <c r="E130" s="279">
        <f>+'101 TREINAMENTO BENEFICIARIO'!O151</f>
        <v>0</v>
      </c>
      <c r="F130" s="51">
        <f>+'101 TREINAMENTO BENEFICIARIO'!P151</f>
        <v>0</v>
      </c>
      <c r="G130" s="51">
        <f>+'101 TREINAMENTO BENEFICIARIO'!AO151</f>
        <v>0</v>
      </c>
      <c r="H130" s="51" t="str">
        <f>+sessoes!A$2</f>
        <v>BENTRAIN-99</v>
      </c>
      <c r="I130" s="51">
        <f>+sessoes!B$2</f>
        <v>999</v>
      </c>
      <c r="J130" s="66">
        <f>+'101 TREINAMENTO BENEFICIARIO'!AP$10</f>
        <v>0</v>
      </c>
      <c r="K130" s="51">
        <f>+'101 TREINAMENTO BENEFICIARIO'!AD151</f>
        <v>0</v>
      </c>
      <c r="L130" s="51">
        <f>+'101 TREINAMENTO BENEFICIARIO'!AG151</f>
        <v>0</v>
      </c>
      <c r="M130" s="51">
        <f>+'101 TREINAMENTO BENEFICIARIO'!AA151</f>
        <v>0</v>
      </c>
      <c r="N130" s="51">
        <f>+'101 TREINAMENTO BENEFICIARIO'!AI$23</f>
        <v>0</v>
      </c>
      <c r="O130" s="51">
        <f>+'101 TREINAMENTO BENEFICIARIO'!AU151</f>
        <v>0</v>
      </c>
      <c r="P130" s="51">
        <f>+'101 TREINAMENTO BENEFICIARIO'!AW151</f>
        <v>0</v>
      </c>
      <c r="Q130" s="51">
        <f>+'101 TREINAMENTO BENEFICIARIO'!AY151</f>
        <v>0</v>
      </c>
      <c r="R130" s="51">
        <f>+'101 TREINAMENTO BENEFICIARIO'!BA151</f>
        <v>0</v>
      </c>
      <c r="S130" s="51">
        <f>+'101 TREINAMENTO BENEFICIARIO'!BC151</f>
        <v>0</v>
      </c>
      <c r="T130" s="51" t="str">
        <f t="shared" ref="T130:T193" si="6">IFERROR(IFERROR(VLOOKUP(C130,nomes_distritos,3,FALSE),VLOOKUP(I130,nomes_distritos,3,FALSE)),"Local Não Indicado")</f>
        <v>Local Não Indicado</v>
      </c>
      <c r="U130" s="51" t="str">
        <f t="shared" ref="U130:U193" si="7">IF(F130=0,"Sem dados de idade",IF(F130&lt;35,"Jovem","Adulto"))</f>
        <v>Sem dados de idade</v>
      </c>
      <c r="V130" s="51" t="str">
        <f t="shared" ref="V130:V193" si="8">IF(A130=0,"",A130&amp;B130&amp;C130)</f>
        <v/>
      </c>
    </row>
    <row r="131" spans="1:22" hidden="1" x14ac:dyDescent="0.35">
      <c r="A131" s="51">
        <f>+'101 TREINAMENTO BENEFICIARIO'!C152</f>
        <v>0</v>
      </c>
      <c r="B131" s="51">
        <f>+'101 TREINAMENTO BENEFICIARIO'!G152</f>
        <v>0</v>
      </c>
      <c r="C131" s="51">
        <f>IFERROR(IFERROR(IFERROR(+VLOOKUP('101 TREINAMENTO BENEFICIARIO'!Q152,localidades,2,FALSE),VLOOKUP('101 TREINAMENTO BENEFICIARIO'!AH$6,localidades,2,FALSE)),VLOOKUP('101 TREINAMENTO BENEFICIARIO'!AH$5,district_codes,2,FALSE)),999)</f>
        <v>999</v>
      </c>
      <c r="D131" s="51">
        <f>IF(IF(IF(+'101 TREINAMENTO BENEFICIARIO'!V152=0,'101 TREINAMENTO BENEFICIARIO'!Q152,+'101 TREINAMENTO BENEFICIARIO'!V152)=0,'101 TREINAMENTO BENEFICIARIO'!AH$6,IF(+'101 TREINAMENTO BENEFICIARIO'!V152=0,'101 TREINAMENTO BENEFICIARIO'!Q152,+'101 TREINAMENTO BENEFICIARIO'!V152))=0,'101 TREINAMENTO BENEFICIARIO'!AH$5,IF(IF(+'101 TREINAMENTO BENEFICIARIO'!V152=0,'101 TREINAMENTO BENEFICIARIO'!Q152,+'101 TREINAMENTO BENEFICIARIO'!V152)=0,'101 TREINAMENTO BENEFICIARIO'!AH$6,IF(+'101 TREINAMENTO BENEFICIARIO'!V152=0,'101 TREINAMENTO BENEFICIARIO'!Q152,+'101 TREINAMENTO BENEFICIARIO'!V152)))</f>
        <v>0</v>
      </c>
      <c r="E131" s="279">
        <f>+'101 TREINAMENTO BENEFICIARIO'!O152</f>
        <v>0</v>
      </c>
      <c r="F131" s="51">
        <f>+'101 TREINAMENTO BENEFICIARIO'!P152</f>
        <v>0</v>
      </c>
      <c r="G131" s="51">
        <f>+'101 TREINAMENTO BENEFICIARIO'!AO152</f>
        <v>0</v>
      </c>
      <c r="H131" s="51" t="str">
        <f>+sessoes!A$2</f>
        <v>BENTRAIN-99</v>
      </c>
      <c r="I131" s="51">
        <f>+sessoes!B$2</f>
        <v>999</v>
      </c>
      <c r="J131" s="66">
        <f>+'101 TREINAMENTO BENEFICIARIO'!AP$10</f>
        <v>0</v>
      </c>
      <c r="K131" s="51">
        <f>+'101 TREINAMENTO BENEFICIARIO'!AD152</f>
        <v>0</v>
      </c>
      <c r="L131" s="51">
        <f>+'101 TREINAMENTO BENEFICIARIO'!AG152</f>
        <v>0</v>
      </c>
      <c r="M131" s="51">
        <f>+'101 TREINAMENTO BENEFICIARIO'!AA152</f>
        <v>0</v>
      </c>
      <c r="N131" s="51">
        <f>+'101 TREINAMENTO BENEFICIARIO'!AI$23</f>
        <v>0</v>
      </c>
      <c r="O131" s="51">
        <f>+'101 TREINAMENTO BENEFICIARIO'!AU152</f>
        <v>0</v>
      </c>
      <c r="P131" s="51">
        <f>+'101 TREINAMENTO BENEFICIARIO'!AW152</f>
        <v>0</v>
      </c>
      <c r="Q131" s="51">
        <f>+'101 TREINAMENTO BENEFICIARIO'!AY152</f>
        <v>0</v>
      </c>
      <c r="R131" s="51">
        <f>+'101 TREINAMENTO BENEFICIARIO'!BA152</f>
        <v>0</v>
      </c>
      <c r="S131" s="51">
        <f>+'101 TREINAMENTO BENEFICIARIO'!BC152</f>
        <v>0</v>
      </c>
      <c r="T131" s="51" t="str">
        <f t="shared" si="6"/>
        <v>Local Não Indicado</v>
      </c>
      <c r="U131" s="51" t="str">
        <f t="shared" si="7"/>
        <v>Sem dados de idade</v>
      </c>
      <c r="V131" s="51" t="str">
        <f t="shared" si="8"/>
        <v/>
      </c>
    </row>
    <row r="132" spans="1:22" hidden="1" x14ac:dyDescent="0.35">
      <c r="A132" s="51">
        <f>+'101 TREINAMENTO BENEFICIARIO'!C153</f>
        <v>0</v>
      </c>
      <c r="B132" s="51">
        <f>+'101 TREINAMENTO BENEFICIARIO'!G153</f>
        <v>0</v>
      </c>
      <c r="C132" s="51">
        <f>IFERROR(IFERROR(IFERROR(+VLOOKUP('101 TREINAMENTO BENEFICIARIO'!Q153,localidades,2,FALSE),VLOOKUP('101 TREINAMENTO BENEFICIARIO'!AH$6,localidades,2,FALSE)),VLOOKUP('101 TREINAMENTO BENEFICIARIO'!AH$5,district_codes,2,FALSE)),999)</f>
        <v>999</v>
      </c>
      <c r="D132" s="51">
        <f>IF(IF(IF(+'101 TREINAMENTO BENEFICIARIO'!V153=0,'101 TREINAMENTO BENEFICIARIO'!Q153,+'101 TREINAMENTO BENEFICIARIO'!V153)=0,'101 TREINAMENTO BENEFICIARIO'!AH$6,IF(+'101 TREINAMENTO BENEFICIARIO'!V153=0,'101 TREINAMENTO BENEFICIARIO'!Q153,+'101 TREINAMENTO BENEFICIARIO'!V153))=0,'101 TREINAMENTO BENEFICIARIO'!AH$5,IF(IF(+'101 TREINAMENTO BENEFICIARIO'!V153=0,'101 TREINAMENTO BENEFICIARIO'!Q153,+'101 TREINAMENTO BENEFICIARIO'!V153)=0,'101 TREINAMENTO BENEFICIARIO'!AH$6,IF(+'101 TREINAMENTO BENEFICIARIO'!V153=0,'101 TREINAMENTO BENEFICIARIO'!Q153,+'101 TREINAMENTO BENEFICIARIO'!V153)))</f>
        <v>0</v>
      </c>
      <c r="E132" s="279">
        <f>+'101 TREINAMENTO BENEFICIARIO'!O153</f>
        <v>0</v>
      </c>
      <c r="F132" s="51">
        <f>+'101 TREINAMENTO BENEFICIARIO'!P153</f>
        <v>0</v>
      </c>
      <c r="G132" s="51">
        <f>+'101 TREINAMENTO BENEFICIARIO'!AO153</f>
        <v>0</v>
      </c>
      <c r="H132" s="51" t="str">
        <f>+sessoes!A$2</f>
        <v>BENTRAIN-99</v>
      </c>
      <c r="I132" s="51">
        <f>+sessoes!B$2</f>
        <v>999</v>
      </c>
      <c r="J132" s="66">
        <f>+'101 TREINAMENTO BENEFICIARIO'!AP$10</f>
        <v>0</v>
      </c>
      <c r="K132" s="51">
        <f>+'101 TREINAMENTO BENEFICIARIO'!AD153</f>
        <v>0</v>
      </c>
      <c r="L132" s="51">
        <f>+'101 TREINAMENTO BENEFICIARIO'!AG153</f>
        <v>0</v>
      </c>
      <c r="M132" s="51">
        <f>+'101 TREINAMENTO BENEFICIARIO'!AA153</f>
        <v>0</v>
      </c>
      <c r="N132" s="51">
        <f>+'101 TREINAMENTO BENEFICIARIO'!AI$23</f>
        <v>0</v>
      </c>
      <c r="O132" s="51">
        <f>+'101 TREINAMENTO BENEFICIARIO'!AU153</f>
        <v>0</v>
      </c>
      <c r="P132" s="51">
        <f>+'101 TREINAMENTO BENEFICIARIO'!AW153</f>
        <v>0</v>
      </c>
      <c r="Q132" s="51">
        <f>+'101 TREINAMENTO BENEFICIARIO'!AY153</f>
        <v>0</v>
      </c>
      <c r="R132" s="51">
        <f>+'101 TREINAMENTO BENEFICIARIO'!BA153</f>
        <v>0</v>
      </c>
      <c r="S132" s="51">
        <f>+'101 TREINAMENTO BENEFICIARIO'!BC153</f>
        <v>0</v>
      </c>
      <c r="T132" s="51" t="str">
        <f t="shared" si="6"/>
        <v>Local Não Indicado</v>
      </c>
      <c r="U132" s="51" t="str">
        <f t="shared" si="7"/>
        <v>Sem dados de idade</v>
      </c>
      <c r="V132" s="51" t="str">
        <f t="shared" si="8"/>
        <v/>
      </c>
    </row>
    <row r="133" spans="1:22" hidden="1" x14ac:dyDescent="0.35">
      <c r="A133" s="51">
        <f>+'101 TREINAMENTO BENEFICIARIO'!C154</f>
        <v>0</v>
      </c>
      <c r="B133" s="51">
        <f>+'101 TREINAMENTO BENEFICIARIO'!G154</f>
        <v>0</v>
      </c>
      <c r="C133" s="51">
        <f>IFERROR(IFERROR(IFERROR(+VLOOKUP('101 TREINAMENTO BENEFICIARIO'!Q154,localidades,2,FALSE),VLOOKUP('101 TREINAMENTO BENEFICIARIO'!AH$6,localidades,2,FALSE)),VLOOKUP('101 TREINAMENTO BENEFICIARIO'!AH$5,district_codes,2,FALSE)),999)</f>
        <v>999</v>
      </c>
      <c r="D133" s="51">
        <f>IF(IF(IF(+'101 TREINAMENTO BENEFICIARIO'!V154=0,'101 TREINAMENTO BENEFICIARIO'!Q154,+'101 TREINAMENTO BENEFICIARIO'!V154)=0,'101 TREINAMENTO BENEFICIARIO'!AH$6,IF(+'101 TREINAMENTO BENEFICIARIO'!V154=0,'101 TREINAMENTO BENEFICIARIO'!Q154,+'101 TREINAMENTO BENEFICIARIO'!V154))=0,'101 TREINAMENTO BENEFICIARIO'!AH$5,IF(IF(+'101 TREINAMENTO BENEFICIARIO'!V154=0,'101 TREINAMENTO BENEFICIARIO'!Q154,+'101 TREINAMENTO BENEFICIARIO'!V154)=0,'101 TREINAMENTO BENEFICIARIO'!AH$6,IF(+'101 TREINAMENTO BENEFICIARIO'!V154=0,'101 TREINAMENTO BENEFICIARIO'!Q154,+'101 TREINAMENTO BENEFICIARIO'!V154)))</f>
        <v>0</v>
      </c>
      <c r="E133" s="279">
        <f>+'101 TREINAMENTO BENEFICIARIO'!O154</f>
        <v>0</v>
      </c>
      <c r="F133" s="51">
        <f>+'101 TREINAMENTO BENEFICIARIO'!P154</f>
        <v>0</v>
      </c>
      <c r="G133" s="51">
        <f>+'101 TREINAMENTO BENEFICIARIO'!AO154</f>
        <v>0</v>
      </c>
      <c r="H133" s="51" t="str">
        <f>+sessoes!A$2</f>
        <v>BENTRAIN-99</v>
      </c>
      <c r="I133" s="51">
        <f>+sessoes!B$2</f>
        <v>999</v>
      </c>
      <c r="J133" s="66">
        <f>+'101 TREINAMENTO BENEFICIARIO'!AP$10</f>
        <v>0</v>
      </c>
      <c r="K133" s="51">
        <f>+'101 TREINAMENTO BENEFICIARIO'!AD154</f>
        <v>0</v>
      </c>
      <c r="L133" s="51">
        <f>+'101 TREINAMENTO BENEFICIARIO'!AG154</f>
        <v>0</v>
      </c>
      <c r="M133" s="51">
        <f>+'101 TREINAMENTO BENEFICIARIO'!AA154</f>
        <v>0</v>
      </c>
      <c r="N133" s="51">
        <f>+'101 TREINAMENTO BENEFICIARIO'!AI$23</f>
        <v>0</v>
      </c>
      <c r="O133" s="51">
        <f>+'101 TREINAMENTO BENEFICIARIO'!AU154</f>
        <v>0</v>
      </c>
      <c r="P133" s="51">
        <f>+'101 TREINAMENTO BENEFICIARIO'!AW154</f>
        <v>0</v>
      </c>
      <c r="Q133" s="51">
        <f>+'101 TREINAMENTO BENEFICIARIO'!AY154</f>
        <v>0</v>
      </c>
      <c r="R133" s="51">
        <f>+'101 TREINAMENTO BENEFICIARIO'!BA154</f>
        <v>0</v>
      </c>
      <c r="S133" s="51">
        <f>+'101 TREINAMENTO BENEFICIARIO'!BC154</f>
        <v>0</v>
      </c>
      <c r="T133" s="51" t="str">
        <f t="shared" si="6"/>
        <v>Local Não Indicado</v>
      </c>
      <c r="U133" s="51" t="str">
        <f t="shared" si="7"/>
        <v>Sem dados de idade</v>
      </c>
      <c r="V133" s="51" t="str">
        <f t="shared" si="8"/>
        <v/>
      </c>
    </row>
    <row r="134" spans="1:22" hidden="1" x14ac:dyDescent="0.35">
      <c r="A134" s="51">
        <f>+'101 TREINAMENTO BENEFICIARIO'!C155</f>
        <v>0</v>
      </c>
      <c r="B134" s="51">
        <f>+'101 TREINAMENTO BENEFICIARIO'!G155</f>
        <v>0</v>
      </c>
      <c r="C134" s="51">
        <f>IFERROR(IFERROR(IFERROR(+VLOOKUP('101 TREINAMENTO BENEFICIARIO'!Q155,localidades,2,FALSE),VLOOKUP('101 TREINAMENTO BENEFICIARIO'!AH$6,localidades,2,FALSE)),VLOOKUP('101 TREINAMENTO BENEFICIARIO'!AH$5,district_codes,2,FALSE)),999)</f>
        <v>999</v>
      </c>
      <c r="D134" s="51">
        <f>IF(IF(IF(+'101 TREINAMENTO BENEFICIARIO'!V155=0,'101 TREINAMENTO BENEFICIARIO'!Q155,+'101 TREINAMENTO BENEFICIARIO'!V155)=0,'101 TREINAMENTO BENEFICIARIO'!AH$6,IF(+'101 TREINAMENTO BENEFICIARIO'!V155=0,'101 TREINAMENTO BENEFICIARIO'!Q155,+'101 TREINAMENTO BENEFICIARIO'!V155))=0,'101 TREINAMENTO BENEFICIARIO'!AH$5,IF(IF(+'101 TREINAMENTO BENEFICIARIO'!V155=0,'101 TREINAMENTO BENEFICIARIO'!Q155,+'101 TREINAMENTO BENEFICIARIO'!V155)=0,'101 TREINAMENTO BENEFICIARIO'!AH$6,IF(+'101 TREINAMENTO BENEFICIARIO'!V155=0,'101 TREINAMENTO BENEFICIARIO'!Q155,+'101 TREINAMENTO BENEFICIARIO'!V155)))</f>
        <v>0</v>
      </c>
      <c r="E134" s="279">
        <f>+'101 TREINAMENTO BENEFICIARIO'!O155</f>
        <v>0</v>
      </c>
      <c r="F134" s="51">
        <f>+'101 TREINAMENTO BENEFICIARIO'!P155</f>
        <v>0</v>
      </c>
      <c r="G134" s="51">
        <f>+'101 TREINAMENTO BENEFICIARIO'!AO155</f>
        <v>0</v>
      </c>
      <c r="H134" s="51" t="str">
        <f>+sessoes!A$2</f>
        <v>BENTRAIN-99</v>
      </c>
      <c r="I134" s="51">
        <f>+sessoes!B$2</f>
        <v>999</v>
      </c>
      <c r="J134" s="66">
        <f>+'101 TREINAMENTO BENEFICIARIO'!AP$10</f>
        <v>0</v>
      </c>
      <c r="K134" s="51">
        <f>+'101 TREINAMENTO BENEFICIARIO'!AD155</f>
        <v>0</v>
      </c>
      <c r="L134" s="51">
        <f>+'101 TREINAMENTO BENEFICIARIO'!AG155</f>
        <v>0</v>
      </c>
      <c r="M134" s="51">
        <f>+'101 TREINAMENTO BENEFICIARIO'!AA155</f>
        <v>0</v>
      </c>
      <c r="N134" s="51">
        <f>+'101 TREINAMENTO BENEFICIARIO'!AI$23</f>
        <v>0</v>
      </c>
      <c r="O134" s="51">
        <f>+'101 TREINAMENTO BENEFICIARIO'!AU155</f>
        <v>0</v>
      </c>
      <c r="P134" s="51">
        <f>+'101 TREINAMENTO BENEFICIARIO'!AW155</f>
        <v>0</v>
      </c>
      <c r="Q134" s="51">
        <f>+'101 TREINAMENTO BENEFICIARIO'!AY155</f>
        <v>0</v>
      </c>
      <c r="R134" s="51">
        <f>+'101 TREINAMENTO BENEFICIARIO'!BA155</f>
        <v>0</v>
      </c>
      <c r="S134" s="51">
        <f>+'101 TREINAMENTO BENEFICIARIO'!BC155</f>
        <v>0</v>
      </c>
      <c r="T134" s="51" t="str">
        <f t="shared" si="6"/>
        <v>Local Não Indicado</v>
      </c>
      <c r="U134" s="51" t="str">
        <f t="shared" si="7"/>
        <v>Sem dados de idade</v>
      </c>
      <c r="V134" s="51" t="str">
        <f t="shared" si="8"/>
        <v/>
      </c>
    </row>
    <row r="135" spans="1:22" hidden="1" x14ac:dyDescent="0.35">
      <c r="A135" s="51">
        <f>+'101 TREINAMENTO BENEFICIARIO'!C156</f>
        <v>0</v>
      </c>
      <c r="B135" s="51">
        <f>+'101 TREINAMENTO BENEFICIARIO'!G156</f>
        <v>0</v>
      </c>
      <c r="C135" s="51">
        <f>IFERROR(IFERROR(IFERROR(+VLOOKUP('101 TREINAMENTO BENEFICIARIO'!Q156,localidades,2,FALSE),VLOOKUP('101 TREINAMENTO BENEFICIARIO'!AH$6,localidades,2,FALSE)),VLOOKUP('101 TREINAMENTO BENEFICIARIO'!AH$5,district_codes,2,FALSE)),999)</f>
        <v>999</v>
      </c>
      <c r="D135" s="51">
        <f>IF(IF(IF(+'101 TREINAMENTO BENEFICIARIO'!V156=0,'101 TREINAMENTO BENEFICIARIO'!Q156,+'101 TREINAMENTO BENEFICIARIO'!V156)=0,'101 TREINAMENTO BENEFICIARIO'!AH$6,IF(+'101 TREINAMENTO BENEFICIARIO'!V156=0,'101 TREINAMENTO BENEFICIARIO'!Q156,+'101 TREINAMENTO BENEFICIARIO'!V156))=0,'101 TREINAMENTO BENEFICIARIO'!AH$5,IF(IF(+'101 TREINAMENTO BENEFICIARIO'!V156=0,'101 TREINAMENTO BENEFICIARIO'!Q156,+'101 TREINAMENTO BENEFICIARIO'!V156)=0,'101 TREINAMENTO BENEFICIARIO'!AH$6,IF(+'101 TREINAMENTO BENEFICIARIO'!V156=0,'101 TREINAMENTO BENEFICIARIO'!Q156,+'101 TREINAMENTO BENEFICIARIO'!V156)))</f>
        <v>0</v>
      </c>
      <c r="E135" s="279">
        <f>+'101 TREINAMENTO BENEFICIARIO'!O156</f>
        <v>0</v>
      </c>
      <c r="F135" s="51">
        <f>+'101 TREINAMENTO BENEFICIARIO'!P156</f>
        <v>0</v>
      </c>
      <c r="G135" s="51">
        <f>+'101 TREINAMENTO BENEFICIARIO'!AO156</f>
        <v>0</v>
      </c>
      <c r="H135" s="51" t="str">
        <f>+sessoes!A$2</f>
        <v>BENTRAIN-99</v>
      </c>
      <c r="I135" s="51">
        <f>+sessoes!B$2</f>
        <v>999</v>
      </c>
      <c r="J135" s="66">
        <f>+'101 TREINAMENTO BENEFICIARIO'!AP$10</f>
        <v>0</v>
      </c>
      <c r="K135" s="51">
        <f>+'101 TREINAMENTO BENEFICIARIO'!AD156</f>
        <v>0</v>
      </c>
      <c r="L135" s="51">
        <f>+'101 TREINAMENTO BENEFICIARIO'!AG156</f>
        <v>0</v>
      </c>
      <c r="M135" s="51">
        <f>+'101 TREINAMENTO BENEFICIARIO'!AA156</f>
        <v>0</v>
      </c>
      <c r="N135" s="51">
        <f>+'101 TREINAMENTO BENEFICIARIO'!AI$23</f>
        <v>0</v>
      </c>
      <c r="O135" s="51">
        <f>+'101 TREINAMENTO BENEFICIARIO'!AU156</f>
        <v>0</v>
      </c>
      <c r="P135" s="51">
        <f>+'101 TREINAMENTO BENEFICIARIO'!AW156</f>
        <v>0</v>
      </c>
      <c r="Q135" s="51">
        <f>+'101 TREINAMENTO BENEFICIARIO'!AY156</f>
        <v>0</v>
      </c>
      <c r="R135" s="51">
        <f>+'101 TREINAMENTO BENEFICIARIO'!BA156</f>
        <v>0</v>
      </c>
      <c r="S135" s="51">
        <f>+'101 TREINAMENTO BENEFICIARIO'!BC156</f>
        <v>0</v>
      </c>
      <c r="T135" s="51" t="str">
        <f t="shared" si="6"/>
        <v>Local Não Indicado</v>
      </c>
      <c r="U135" s="51" t="str">
        <f t="shared" si="7"/>
        <v>Sem dados de idade</v>
      </c>
      <c r="V135" s="51" t="str">
        <f t="shared" si="8"/>
        <v/>
      </c>
    </row>
    <row r="136" spans="1:22" hidden="1" x14ac:dyDescent="0.35">
      <c r="A136" s="51">
        <f>+'101 TREINAMENTO BENEFICIARIO'!C157</f>
        <v>0</v>
      </c>
      <c r="B136" s="51">
        <f>+'101 TREINAMENTO BENEFICIARIO'!G157</f>
        <v>0</v>
      </c>
      <c r="C136" s="51">
        <f>IFERROR(IFERROR(IFERROR(+VLOOKUP('101 TREINAMENTO BENEFICIARIO'!Q157,localidades,2,FALSE),VLOOKUP('101 TREINAMENTO BENEFICIARIO'!AH$6,localidades,2,FALSE)),VLOOKUP('101 TREINAMENTO BENEFICIARIO'!AH$5,district_codes,2,FALSE)),999)</f>
        <v>999</v>
      </c>
      <c r="D136" s="51">
        <f>IF(IF(IF(+'101 TREINAMENTO BENEFICIARIO'!V157=0,'101 TREINAMENTO BENEFICIARIO'!Q157,+'101 TREINAMENTO BENEFICIARIO'!V157)=0,'101 TREINAMENTO BENEFICIARIO'!AH$6,IF(+'101 TREINAMENTO BENEFICIARIO'!V157=0,'101 TREINAMENTO BENEFICIARIO'!Q157,+'101 TREINAMENTO BENEFICIARIO'!V157))=0,'101 TREINAMENTO BENEFICIARIO'!AH$5,IF(IF(+'101 TREINAMENTO BENEFICIARIO'!V157=0,'101 TREINAMENTO BENEFICIARIO'!Q157,+'101 TREINAMENTO BENEFICIARIO'!V157)=0,'101 TREINAMENTO BENEFICIARIO'!AH$6,IF(+'101 TREINAMENTO BENEFICIARIO'!V157=0,'101 TREINAMENTO BENEFICIARIO'!Q157,+'101 TREINAMENTO BENEFICIARIO'!V157)))</f>
        <v>0</v>
      </c>
      <c r="E136" s="279">
        <f>+'101 TREINAMENTO BENEFICIARIO'!O157</f>
        <v>0</v>
      </c>
      <c r="F136" s="51">
        <f>+'101 TREINAMENTO BENEFICIARIO'!P157</f>
        <v>0</v>
      </c>
      <c r="G136" s="51">
        <f>+'101 TREINAMENTO BENEFICIARIO'!AO157</f>
        <v>0</v>
      </c>
      <c r="H136" s="51" t="str">
        <f>+sessoes!A$2</f>
        <v>BENTRAIN-99</v>
      </c>
      <c r="I136" s="51">
        <f>+sessoes!B$2</f>
        <v>999</v>
      </c>
      <c r="J136" s="66">
        <f>+'101 TREINAMENTO BENEFICIARIO'!AP$10</f>
        <v>0</v>
      </c>
      <c r="K136" s="51">
        <f>+'101 TREINAMENTO BENEFICIARIO'!AD157</f>
        <v>0</v>
      </c>
      <c r="L136" s="51">
        <f>+'101 TREINAMENTO BENEFICIARIO'!AG157</f>
        <v>0</v>
      </c>
      <c r="M136" s="51">
        <f>+'101 TREINAMENTO BENEFICIARIO'!AA157</f>
        <v>0</v>
      </c>
      <c r="N136" s="51">
        <f>+'101 TREINAMENTO BENEFICIARIO'!AI$23</f>
        <v>0</v>
      </c>
      <c r="O136" s="51">
        <f>+'101 TREINAMENTO BENEFICIARIO'!AU157</f>
        <v>0</v>
      </c>
      <c r="P136" s="51">
        <f>+'101 TREINAMENTO BENEFICIARIO'!AW157</f>
        <v>0</v>
      </c>
      <c r="Q136" s="51">
        <f>+'101 TREINAMENTO BENEFICIARIO'!AY157</f>
        <v>0</v>
      </c>
      <c r="R136" s="51">
        <f>+'101 TREINAMENTO BENEFICIARIO'!BA157</f>
        <v>0</v>
      </c>
      <c r="S136" s="51">
        <f>+'101 TREINAMENTO BENEFICIARIO'!BC157</f>
        <v>0</v>
      </c>
      <c r="T136" s="51" t="str">
        <f t="shared" si="6"/>
        <v>Local Não Indicado</v>
      </c>
      <c r="U136" s="51" t="str">
        <f t="shared" si="7"/>
        <v>Sem dados de idade</v>
      </c>
      <c r="V136" s="51" t="str">
        <f t="shared" si="8"/>
        <v/>
      </c>
    </row>
    <row r="137" spans="1:22" hidden="1" x14ac:dyDescent="0.35">
      <c r="A137" s="51">
        <f>+'101 TREINAMENTO BENEFICIARIO'!C158</f>
        <v>0</v>
      </c>
      <c r="B137" s="51">
        <f>+'101 TREINAMENTO BENEFICIARIO'!G158</f>
        <v>0</v>
      </c>
      <c r="C137" s="51">
        <f>IFERROR(IFERROR(IFERROR(+VLOOKUP('101 TREINAMENTO BENEFICIARIO'!Q158,localidades,2,FALSE),VLOOKUP('101 TREINAMENTO BENEFICIARIO'!AH$6,localidades,2,FALSE)),VLOOKUP('101 TREINAMENTO BENEFICIARIO'!AH$5,district_codes,2,FALSE)),999)</f>
        <v>999</v>
      </c>
      <c r="D137" s="51">
        <f>IF(IF(IF(+'101 TREINAMENTO BENEFICIARIO'!V158=0,'101 TREINAMENTO BENEFICIARIO'!Q158,+'101 TREINAMENTO BENEFICIARIO'!V158)=0,'101 TREINAMENTO BENEFICIARIO'!AH$6,IF(+'101 TREINAMENTO BENEFICIARIO'!V158=0,'101 TREINAMENTO BENEFICIARIO'!Q158,+'101 TREINAMENTO BENEFICIARIO'!V158))=0,'101 TREINAMENTO BENEFICIARIO'!AH$5,IF(IF(+'101 TREINAMENTO BENEFICIARIO'!V158=0,'101 TREINAMENTO BENEFICIARIO'!Q158,+'101 TREINAMENTO BENEFICIARIO'!V158)=0,'101 TREINAMENTO BENEFICIARIO'!AH$6,IF(+'101 TREINAMENTO BENEFICIARIO'!V158=0,'101 TREINAMENTO BENEFICIARIO'!Q158,+'101 TREINAMENTO BENEFICIARIO'!V158)))</f>
        <v>0</v>
      </c>
      <c r="E137" s="279">
        <f>+'101 TREINAMENTO BENEFICIARIO'!O158</f>
        <v>0</v>
      </c>
      <c r="F137" s="51">
        <f>+'101 TREINAMENTO BENEFICIARIO'!P158</f>
        <v>0</v>
      </c>
      <c r="G137" s="51">
        <f>+'101 TREINAMENTO BENEFICIARIO'!AO158</f>
        <v>0</v>
      </c>
      <c r="H137" s="51" t="str">
        <f>+sessoes!A$2</f>
        <v>BENTRAIN-99</v>
      </c>
      <c r="I137" s="51">
        <f>+sessoes!B$2</f>
        <v>999</v>
      </c>
      <c r="J137" s="66">
        <f>+'101 TREINAMENTO BENEFICIARIO'!AP$10</f>
        <v>0</v>
      </c>
      <c r="K137" s="51">
        <f>+'101 TREINAMENTO BENEFICIARIO'!AD158</f>
        <v>0</v>
      </c>
      <c r="L137" s="51">
        <f>+'101 TREINAMENTO BENEFICIARIO'!AG158</f>
        <v>0</v>
      </c>
      <c r="M137" s="51">
        <f>+'101 TREINAMENTO BENEFICIARIO'!AA158</f>
        <v>0</v>
      </c>
      <c r="N137" s="51">
        <f>+'101 TREINAMENTO BENEFICIARIO'!AI$23</f>
        <v>0</v>
      </c>
      <c r="O137" s="51">
        <f>+'101 TREINAMENTO BENEFICIARIO'!AU158</f>
        <v>0</v>
      </c>
      <c r="P137" s="51">
        <f>+'101 TREINAMENTO BENEFICIARIO'!AW158</f>
        <v>0</v>
      </c>
      <c r="Q137" s="51">
        <f>+'101 TREINAMENTO BENEFICIARIO'!AY158</f>
        <v>0</v>
      </c>
      <c r="R137" s="51">
        <f>+'101 TREINAMENTO BENEFICIARIO'!BA158</f>
        <v>0</v>
      </c>
      <c r="S137" s="51">
        <f>+'101 TREINAMENTO BENEFICIARIO'!BC158</f>
        <v>0</v>
      </c>
      <c r="T137" s="51" t="str">
        <f t="shared" si="6"/>
        <v>Local Não Indicado</v>
      </c>
      <c r="U137" s="51" t="str">
        <f t="shared" si="7"/>
        <v>Sem dados de idade</v>
      </c>
      <c r="V137" s="51" t="str">
        <f t="shared" si="8"/>
        <v/>
      </c>
    </row>
    <row r="138" spans="1:22" hidden="1" x14ac:dyDescent="0.35">
      <c r="A138" s="51">
        <f>+'101 TREINAMENTO BENEFICIARIO'!C159</f>
        <v>0</v>
      </c>
      <c r="B138" s="51">
        <f>+'101 TREINAMENTO BENEFICIARIO'!G159</f>
        <v>0</v>
      </c>
      <c r="C138" s="51">
        <f>IFERROR(IFERROR(IFERROR(+VLOOKUP('101 TREINAMENTO BENEFICIARIO'!Q159,localidades,2,FALSE),VLOOKUP('101 TREINAMENTO BENEFICIARIO'!AH$6,localidades,2,FALSE)),VLOOKUP('101 TREINAMENTO BENEFICIARIO'!AH$5,district_codes,2,FALSE)),999)</f>
        <v>999</v>
      </c>
      <c r="D138" s="51">
        <f>IF(IF(IF(+'101 TREINAMENTO BENEFICIARIO'!V159=0,'101 TREINAMENTO BENEFICIARIO'!Q159,+'101 TREINAMENTO BENEFICIARIO'!V159)=0,'101 TREINAMENTO BENEFICIARIO'!AH$6,IF(+'101 TREINAMENTO BENEFICIARIO'!V159=0,'101 TREINAMENTO BENEFICIARIO'!Q159,+'101 TREINAMENTO BENEFICIARIO'!V159))=0,'101 TREINAMENTO BENEFICIARIO'!AH$5,IF(IF(+'101 TREINAMENTO BENEFICIARIO'!V159=0,'101 TREINAMENTO BENEFICIARIO'!Q159,+'101 TREINAMENTO BENEFICIARIO'!V159)=0,'101 TREINAMENTO BENEFICIARIO'!AH$6,IF(+'101 TREINAMENTO BENEFICIARIO'!V159=0,'101 TREINAMENTO BENEFICIARIO'!Q159,+'101 TREINAMENTO BENEFICIARIO'!V159)))</f>
        <v>0</v>
      </c>
      <c r="E138" s="279">
        <f>+'101 TREINAMENTO BENEFICIARIO'!O159</f>
        <v>0</v>
      </c>
      <c r="F138" s="51">
        <f>+'101 TREINAMENTO BENEFICIARIO'!P159</f>
        <v>0</v>
      </c>
      <c r="G138" s="51">
        <f>+'101 TREINAMENTO BENEFICIARIO'!AO159</f>
        <v>0</v>
      </c>
      <c r="H138" s="51" t="str">
        <f>+sessoes!A$2</f>
        <v>BENTRAIN-99</v>
      </c>
      <c r="I138" s="51">
        <f>+sessoes!B$2</f>
        <v>999</v>
      </c>
      <c r="J138" s="66">
        <f>+'101 TREINAMENTO BENEFICIARIO'!AP$10</f>
        <v>0</v>
      </c>
      <c r="K138" s="51">
        <f>+'101 TREINAMENTO BENEFICIARIO'!AD159</f>
        <v>0</v>
      </c>
      <c r="L138" s="51">
        <f>+'101 TREINAMENTO BENEFICIARIO'!AG159</f>
        <v>0</v>
      </c>
      <c r="M138" s="51">
        <f>+'101 TREINAMENTO BENEFICIARIO'!AA159</f>
        <v>0</v>
      </c>
      <c r="N138" s="51">
        <f>+'101 TREINAMENTO BENEFICIARIO'!AI$23</f>
        <v>0</v>
      </c>
      <c r="O138" s="51">
        <f>+'101 TREINAMENTO BENEFICIARIO'!AU159</f>
        <v>0</v>
      </c>
      <c r="P138" s="51">
        <f>+'101 TREINAMENTO BENEFICIARIO'!AW159</f>
        <v>0</v>
      </c>
      <c r="Q138" s="51">
        <f>+'101 TREINAMENTO BENEFICIARIO'!AY159</f>
        <v>0</v>
      </c>
      <c r="R138" s="51">
        <f>+'101 TREINAMENTO BENEFICIARIO'!BA159</f>
        <v>0</v>
      </c>
      <c r="S138" s="51">
        <f>+'101 TREINAMENTO BENEFICIARIO'!BC159</f>
        <v>0</v>
      </c>
      <c r="T138" s="51" t="str">
        <f t="shared" si="6"/>
        <v>Local Não Indicado</v>
      </c>
      <c r="U138" s="51" t="str">
        <f t="shared" si="7"/>
        <v>Sem dados de idade</v>
      </c>
      <c r="V138" s="51" t="str">
        <f t="shared" si="8"/>
        <v/>
      </c>
    </row>
    <row r="139" spans="1:22" hidden="1" x14ac:dyDescent="0.35">
      <c r="A139" s="51">
        <f>+'101 TREINAMENTO BENEFICIARIO'!C160</f>
        <v>0</v>
      </c>
      <c r="B139" s="51">
        <f>+'101 TREINAMENTO BENEFICIARIO'!G160</f>
        <v>0</v>
      </c>
      <c r="C139" s="51">
        <f>IFERROR(IFERROR(IFERROR(+VLOOKUP('101 TREINAMENTO BENEFICIARIO'!Q160,localidades,2,FALSE),VLOOKUP('101 TREINAMENTO BENEFICIARIO'!AH$6,localidades,2,FALSE)),VLOOKUP('101 TREINAMENTO BENEFICIARIO'!AH$5,district_codes,2,FALSE)),999)</f>
        <v>999</v>
      </c>
      <c r="D139" s="51">
        <f>IF(IF(IF(+'101 TREINAMENTO BENEFICIARIO'!V160=0,'101 TREINAMENTO BENEFICIARIO'!Q160,+'101 TREINAMENTO BENEFICIARIO'!V160)=0,'101 TREINAMENTO BENEFICIARIO'!AH$6,IF(+'101 TREINAMENTO BENEFICIARIO'!V160=0,'101 TREINAMENTO BENEFICIARIO'!Q160,+'101 TREINAMENTO BENEFICIARIO'!V160))=0,'101 TREINAMENTO BENEFICIARIO'!AH$5,IF(IF(+'101 TREINAMENTO BENEFICIARIO'!V160=0,'101 TREINAMENTO BENEFICIARIO'!Q160,+'101 TREINAMENTO BENEFICIARIO'!V160)=0,'101 TREINAMENTO BENEFICIARIO'!AH$6,IF(+'101 TREINAMENTO BENEFICIARIO'!V160=0,'101 TREINAMENTO BENEFICIARIO'!Q160,+'101 TREINAMENTO BENEFICIARIO'!V160)))</f>
        <v>0</v>
      </c>
      <c r="E139" s="279">
        <f>+'101 TREINAMENTO BENEFICIARIO'!O160</f>
        <v>0</v>
      </c>
      <c r="F139" s="51">
        <f>+'101 TREINAMENTO BENEFICIARIO'!P160</f>
        <v>0</v>
      </c>
      <c r="G139" s="51">
        <f>+'101 TREINAMENTO BENEFICIARIO'!AO160</f>
        <v>0</v>
      </c>
      <c r="H139" s="51" t="str">
        <f>+sessoes!A$2</f>
        <v>BENTRAIN-99</v>
      </c>
      <c r="I139" s="51">
        <f>+sessoes!B$2</f>
        <v>999</v>
      </c>
      <c r="J139" s="66">
        <f>+'101 TREINAMENTO BENEFICIARIO'!AP$10</f>
        <v>0</v>
      </c>
      <c r="K139" s="51">
        <f>+'101 TREINAMENTO BENEFICIARIO'!AD160</f>
        <v>0</v>
      </c>
      <c r="L139" s="51">
        <f>+'101 TREINAMENTO BENEFICIARIO'!AG160</f>
        <v>0</v>
      </c>
      <c r="M139" s="51">
        <f>+'101 TREINAMENTO BENEFICIARIO'!AA160</f>
        <v>0</v>
      </c>
      <c r="N139" s="51">
        <f>+'101 TREINAMENTO BENEFICIARIO'!AI$23</f>
        <v>0</v>
      </c>
      <c r="O139" s="51">
        <f>+'101 TREINAMENTO BENEFICIARIO'!AU160</f>
        <v>0</v>
      </c>
      <c r="P139" s="51">
        <f>+'101 TREINAMENTO BENEFICIARIO'!AW160</f>
        <v>0</v>
      </c>
      <c r="Q139" s="51">
        <f>+'101 TREINAMENTO BENEFICIARIO'!AY160</f>
        <v>0</v>
      </c>
      <c r="R139" s="51">
        <f>+'101 TREINAMENTO BENEFICIARIO'!BA160</f>
        <v>0</v>
      </c>
      <c r="S139" s="51">
        <f>+'101 TREINAMENTO BENEFICIARIO'!BC160</f>
        <v>0</v>
      </c>
      <c r="T139" s="51" t="str">
        <f t="shared" si="6"/>
        <v>Local Não Indicado</v>
      </c>
      <c r="U139" s="51" t="str">
        <f t="shared" si="7"/>
        <v>Sem dados de idade</v>
      </c>
      <c r="V139" s="51" t="str">
        <f t="shared" si="8"/>
        <v/>
      </c>
    </row>
    <row r="140" spans="1:22" hidden="1" x14ac:dyDescent="0.35">
      <c r="A140" s="51">
        <f>+'101 TREINAMENTO BENEFICIARIO'!C161</f>
        <v>0</v>
      </c>
      <c r="B140" s="51">
        <f>+'101 TREINAMENTO BENEFICIARIO'!G161</f>
        <v>0</v>
      </c>
      <c r="C140" s="51">
        <f>IFERROR(IFERROR(IFERROR(+VLOOKUP('101 TREINAMENTO BENEFICIARIO'!Q161,localidades,2,FALSE),VLOOKUP('101 TREINAMENTO BENEFICIARIO'!AH$6,localidades,2,FALSE)),VLOOKUP('101 TREINAMENTO BENEFICIARIO'!AH$5,district_codes,2,FALSE)),999)</f>
        <v>999</v>
      </c>
      <c r="D140" s="51">
        <f>IF(IF(IF(+'101 TREINAMENTO BENEFICIARIO'!V161=0,'101 TREINAMENTO BENEFICIARIO'!Q161,+'101 TREINAMENTO BENEFICIARIO'!V161)=0,'101 TREINAMENTO BENEFICIARIO'!AH$6,IF(+'101 TREINAMENTO BENEFICIARIO'!V161=0,'101 TREINAMENTO BENEFICIARIO'!Q161,+'101 TREINAMENTO BENEFICIARIO'!V161))=0,'101 TREINAMENTO BENEFICIARIO'!AH$5,IF(IF(+'101 TREINAMENTO BENEFICIARIO'!V161=0,'101 TREINAMENTO BENEFICIARIO'!Q161,+'101 TREINAMENTO BENEFICIARIO'!V161)=0,'101 TREINAMENTO BENEFICIARIO'!AH$6,IF(+'101 TREINAMENTO BENEFICIARIO'!V161=0,'101 TREINAMENTO BENEFICIARIO'!Q161,+'101 TREINAMENTO BENEFICIARIO'!V161)))</f>
        <v>0</v>
      </c>
      <c r="E140" s="279">
        <f>+'101 TREINAMENTO BENEFICIARIO'!O161</f>
        <v>0</v>
      </c>
      <c r="F140" s="51">
        <f>+'101 TREINAMENTO BENEFICIARIO'!P161</f>
        <v>0</v>
      </c>
      <c r="G140" s="51">
        <f>+'101 TREINAMENTO BENEFICIARIO'!AO161</f>
        <v>0</v>
      </c>
      <c r="H140" s="51" t="str">
        <f>+sessoes!A$2</f>
        <v>BENTRAIN-99</v>
      </c>
      <c r="I140" s="51">
        <f>+sessoes!B$2</f>
        <v>999</v>
      </c>
      <c r="J140" s="66">
        <f>+'101 TREINAMENTO BENEFICIARIO'!AP$10</f>
        <v>0</v>
      </c>
      <c r="K140" s="51">
        <f>+'101 TREINAMENTO BENEFICIARIO'!AD161</f>
        <v>0</v>
      </c>
      <c r="L140" s="51">
        <f>+'101 TREINAMENTO BENEFICIARIO'!AG161</f>
        <v>0</v>
      </c>
      <c r="M140" s="51">
        <f>+'101 TREINAMENTO BENEFICIARIO'!AA161</f>
        <v>0</v>
      </c>
      <c r="N140" s="51">
        <f>+'101 TREINAMENTO BENEFICIARIO'!AI$23</f>
        <v>0</v>
      </c>
      <c r="O140" s="51">
        <f>+'101 TREINAMENTO BENEFICIARIO'!AU161</f>
        <v>0</v>
      </c>
      <c r="P140" s="51">
        <f>+'101 TREINAMENTO BENEFICIARIO'!AW161</f>
        <v>0</v>
      </c>
      <c r="Q140" s="51">
        <f>+'101 TREINAMENTO BENEFICIARIO'!AY161</f>
        <v>0</v>
      </c>
      <c r="R140" s="51">
        <f>+'101 TREINAMENTO BENEFICIARIO'!BA161</f>
        <v>0</v>
      </c>
      <c r="S140" s="51">
        <f>+'101 TREINAMENTO BENEFICIARIO'!BC161</f>
        <v>0</v>
      </c>
      <c r="T140" s="51" t="str">
        <f t="shared" si="6"/>
        <v>Local Não Indicado</v>
      </c>
      <c r="U140" s="51" t="str">
        <f t="shared" si="7"/>
        <v>Sem dados de idade</v>
      </c>
      <c r="V140" s="51" t="str">
        <f t="shared" si="8"/>
        <v/>
      </c>
    </row>
    <row r="141" spans="1:22" hidden="1" x14ac:dyDescent="0.35">
      <c r="A141" s="51">
        <f>+'101 TREINAMENTO BENEFICIARIO'!C162</f>
        <v>0</v>
      </c>
      <c r="B141" s="51">
        <f>+'101 TREINAMENTO BENEFICIARIO'!G162</f>
        <v>0</v>
      </c>
      <c r="C141" s="51">
        <f>IFERROR(IFERROR(IFERROR(+VLOOKUP('101 TREINAMENTO BENEFICIARIO'!Q162,localidades,2,FALSE),VLOOKUP('101 TREINAMENTO BENEFICIARIO'!AH$6,localidades,2,FALSE)),VLOOKUP('101 TREINAMENTO BENEFICIARIO'!AH$5,district_codes,2,FALSE)),999)</f>
        <v>999</v>
      </c>
      <c r="D141" s="51">
        <f>IF(IF(IF(+'101 TREINAMENTO BENEFICIARIO'!V162=0,'101 TREINAMENTO BENEFICIARIO'!Q162,+'101 TREINAMENTO BENEFICIARIO'!V162)=0,'101 TREINAMENTO BENEFICIARIO'!AH$6,IF(+'101 TREINAMENTO BENEFICIARIO'!V162=0,'101 TREINAMENTO BENEFICIARIO'!Q162,+'101 TREINAMENTO BENEFICIARIO'!V162))=0,'101 TREINAMENTO BENEFICIARIO'!AH$5,IF(IF(+'101 TREINAMENTO BENEFICIARIO'!V162=0,'101 TREINAMENTO BENEFICIARIO'!Q162,+'101 TREINAMENTO BENEFICIARIO'!V162)=0,'101 TREINAMENTO BENEFICIARIO'!AH$6,IF(+'101 TREINAMENTO BENEFICIARIO'!V162=0,'101 TREINAMENTO BENEFICIARIO'!Q162,+'101 TREINAMENTO BENEFICIARIO'!V162)))</f>
        <v>0</v>
      </c>
      <c r="E141" s="279">
        <f>+'101 TREINAMENTO BENEFICIARIO'!O162</f>
        <v>0</v>
      </c>
      <c r="F141" s="51">
        <f>+'101 TREINAMENTO BENEFICIARIO'!P162</f>
        <v>0</v>
      </c>
      <c r="G141" s="51">
        <f>+'101 TREINAMENTO BENEFICIARIO'!AO162</f>
        <v>0</v>
      </c>
      <c r="H141" s="51" t="str">
        <f>+sessoes!A$2</f>
        <v>BENTRAIN-99</v>
      </c>
      <c r="I141" s="51">
        <f>+sessoes!B$2</f>
        <v>999</v>
      </c>
      <c r="J141" s="66">
        <f>+'101 TREINAMENTO BENEFICIARIO'!AP$10</f>
        <v>0</v>
      </c>
      <c r="K141" s="51">
        <f>+'101 TREINAMENTO BENEFICIARIO'!AD162</f>
        <v>0</v>
      </c>
      <c r="L141" s="51">
        <f>+'101 TREINAMENTO BENEFICIARIO'!AG162</f>
        <v>0</v>
      </c>
      <c r="M141" s="51">
        <f>+'101 TREINAMENTO BENEFICIARIO'!AA162</f>
        <v>0</v>
      </c>
      <c r="N141" s="51">
        <f>+'101 TREINAMENTO BENEFICIARIO'!AI$23</f>
        <v>0</v>
      </c>
      <c r="O141" s="51">
        <f>+'101 TREINAMENTO BENEFICIARIO'!AU162</f>
        <v>0</v>
      </c>
      <c r="P141" s="51">
        <f>+'101 TREINAMENTO BENEFICIARIO'!AW162</f>
        <v>0</v>
      </c>
      <c r="Q141" s="51">
        <f>+'101 TREINAMENTO BENEFICIARIO'!AY162</f>
        <v>0</v>
      </c>
      <c r="R141" s="51">
        <f>+'101 TREINAMENTO BENEFICIARIO'!BA162</f>
        <v>0</v>
      </c>
      <c r="S141" s="51">
        <f>+'101 TREINAMENTO BENEFICIARIO'!BC162</f>
        <v>0</v>
      </c>
      <c r="T141" s="51" t="str">
        <f t="shared" si="6"/>
        <v>Local Não Indicado</v>
      </c>
      <c r="U141" s="51" t="str">
        <f t="shared" si="7"/>
        <v>Sem dados de idade</v>
      </c>
      <c r="V141" s="51" t="str">
        <f t="shared" si="8"/>
        <v/>
      </c>
    </row>
    <row r="142" spans="1:22" hidden="1" x14ac:dyDescent="0.35">
      <c r="A142" s="51">
        <f>+'101 TREINAMENTO BENEFICIARIO'!C163</f>
        <v>0</v>
      </c>
      <c r="B142" s="51">
        <f>+'101 TREINAMENTO BENEFICIARIO'!G163</f>
        <v>0</v>
      </c>
      <c r="C142" s="51">
        <f>IFERROR(IFERROR(IFERROR(+VLOOKUP('101 TREINAMENTO BENEFICIARIO'!Q163,localidades,2,FALSE),VLOOKUP('101 TREINAMENTO BENEFICIARIO'!AH$6,localidades,2,FALSE)),VLOOKUP('101 TREINAMENTO BENEFICIARIO'!AH$5,district_codes,2,FALSE)),999)</f>
        <v>999</v>
      </c>
      <c r="D142" s="51">
        <f>IF(IF(IF(+'101 TREINAMENTO BENEFICIARIO'!V163=0,'101 TREINAMENTO BENEFICIARIO'!Q163,+'101 TREINAMENTO BENEFICIARIO'!V163)=0,'101 TREINAMENTO BENEFICIARIO'!AH$6,IF(+'101 TREINAMENTO BENEFICIARIO'!V163=0,'101 TREINAMENTO BENEFICIARIO'!Q163,+'101 TREINAMENTO BENEFICIARIO'!V163))=0,'101 TREINAMENTO BENEFICIARIO'!AH$5,IF(IF(+'101 TREINAMENTO BENEFICIARIO'!V163=0,'101 TREINAMENTO BENEFICIARIO'!Q163,+'101 TREINAMENTO BENEFICIARIO'!V163)=0,'101 TREINAMENTO BENEFICIARIO'!AH$6,IF(+'101 TREINAMENTO BENEFICIARIO'!V163=0,'101 TREINAMENTO BENEFICIARIO'!Q163,+'101 TREINAMENTO BENEFICIARIO'!V163)))</f>
        <v>0</v>
      </c>
      <c r="E142" s="279">
        <f>+'101 TREINAMENTO BENEFICIARIO'!O163</f>
        <v>0</v>
      </c>
      <c r="F142" s="51">
        <f>+'101 TREINAMENTO BENEFICIARIO'!P163</f>
        <v>0</v>
      </c>
      <c r="G142" s="51">
        <f>+'101 TREINAMENTO BENEFICIARIO'!AO163</f>
        <v>0</v>
      </c>
      <c r="H142" s="51" t="str">
        <f>+sessoes!A$2</f>
        <v>BENTRAIN-99</v>
      </c>
      <c r="I142" s="51">
        <f>+sessoes!B$2</f>
        <v>999</v>
      </c>
      <c r="J142" s="66">
        <f>+'101 TREINAMENTO BENEFICIARIO'!AP$10</f>
        <v>0</v>
      </c>
      <c r="K142" s="51">
        <f>+'101 TREINAMENTO BENEFICIARIO'!AD163</f>
        <v>0</v>
      </c>
      <c r="L142" s="51">
        <f>+'101 TREINAMENTO BENEFICIARIO'!AG163</f>
        <v>0</v>
      </c>
      <c r="M142" s="51">
        <f>+'101 TREINAMENTO BENEFICIARIO'!AA163</f>
        <v>0</v>
      </c>
      <c r="N142" s="51">
        <f>+'101 TREINAMENTO BENEFICIARIO'!AI$23</f>
        <v>0</v>
      </c>
      <c r="O142" s="51">
        <f>+'101 TREINAMENTO BENEFICIARIO'!AU163</f>
        <v>0</v>
      </c>
      <c r="P142" s="51">
        <f>+'101 TREINAMENTO BENEFICIARIO'!AW163</f>
        <v>0</v>
      </c>
      <c r="Q142" s="51">
        <f>+'101 TREINAMENTO BENEFICIARIO'!AY163</f>
        <v>0</v>
      </c>
      <c r="R142" s="51">
        <f>+'101 TREINAMENTO BENEFICIARIO'!BA163</f>
        <v>0</v>
      </c>
      <c r="S142" s="51">
        <f>+'101 TREINAMENTO BENEFICIARIO'!BC163</f>
        <v>0</v>
      </c>
      <c r="T142" s="51" t="str">
        <f t="shared" si="6"/>
        <v>Local Não Indicado</v>
      </c>
      <c r="U142" s="51" t="str">
        <f t="shared" si="7"/>
        <v>Sem dados de idade</v>
      </c>
      <c r="V142" s="51" t="str">
        <f t="shared" si="8"/>
        <v/>
      </c>
    </row>
    <row r="143" spans="1:22" hidden="1" x14ac:dyDescent="0.35">
      <c r="A143" s="51">
        <f>+'101 TREINAMENTO BENEFICIARIO'!C164</f>
        <v>0</v>
      </c>
      <c r="B143" s="51">
        <f>+'101 TREINAMENTO BENEFICIARIO'!G164</f>
        <v>0</v>
      </c>
      <c r="C143" s="51">
        <f>IFERROR(IFERROR(IFERROR(+VLOOKUP('101 TREINAMENTO BENEFICIARIO'!Q164,localidades,2,FALSE),VLOOKUP('101 TREINAMENTO BENEFICIARIO'!AH$6,localidades,2,FALSE)),VLOOKUP('101 TREINAMENTO BENEFICIARIO'!AH$5,district_codes,2,FALSE)),999)</f>
        <v>999</v>
      </c>
      <c r="D143" s="51">
        <f>IF(IF(IF(+'101 TREINAMENTO BENEFICIARIO'!V164=0,'101 TREINAMENTO BENEFICIARIO'!Q164,+'101 TREINAMENTO BENEFICIARIO'!V164)=0,'101 TREINAMENTO BENEFICIARIO'!AH$6,IF(+'101 TREINAMENTO BENEFICIARIO'!V164=0,'101 TREINAMENTO BENEFICIARIO'!Q164,+'101 TREINAMENTO BENEFICIARIO'!V164))=0,'101 TREINAMENTO BENEFICIARIO'!AH$5,IF(IF(+'101 TREINAMENTO BENEFICIARIO'!V164=0,'101 TREINAMENTO BENEFICIARIO'!Q164,+'101 TREINAMENTO BENEFICIARIO'!V164)=0,'101 TREINAMENTO BENEFICIARIO'!AH$6,IF(+'101 TREINAMENTO BENEFICIARIO'!V164=0,'101 TREINAMENTO BENEFICIARIO'!Q164,+'101 TREINAMENTO BENEFICIARIO'!V164)))</f>
        <v>0</v>
      </c>
      <c r="E143" s="279">
        <f>+'101 TREINAMENTO BENEFICIARIO'!O164</f>
        <v>0</v>
      </c>
      <c r="F143" s="51">
        <f>+'101 TREINAMENTO BENEFICIARIO'!P164</f>
        <v>0</v>
      </c>
      <c r="G143" s="51">
        <f>+'101 TREINAMENTO BENEFICIARIO'!AO164</f>
        <v>0</v>
      </c>
      <c r="H143" s="51" t="str">
        <f>+sessoes!A$2</f>
        <v>BENTRAIN-99</v>
      </c>
      <c r="I143" s="51">
        <f>+sessoes!B$2</f>
        <v>999</v>
      </c>
      <c r="J143" s="66">
        <f>+'101 TREINAMENTO BENEFICIARIO'!AP$10</f>
        <v>0</v>
      </c>
      <c r="K143" s="51">
        <f>+'101 TREINAMENTO BENEFICIARIO'!AD164</f>
        <v>0</v>
      </c>
      <c r="L143" s="51">
        <f>+'101 TREINAMENTO BENEFICIARIO'!AG164</f>
        <v>0</v>
      </c>
      <c r="M143" s="51">
        <f>+'101 TREINAMENTO BENEFICIARIO'!AA164</f>
        <v>0</v>
      </c>
      <c r="N143" s="51">
        <f>+'101 TREINAMENTO BENEFICIARIO'!AI$23</f>
        <v>0</v>
      </c>
      <c r="O143" s="51">
        <f>+'101 TREINAMENTO BENEFICIARIO'!AU164</f>
        <v>0</v>
      </c>
      <c r="P143" s="51">
        <f>+'101 TREINAMENTO BENEFICIARIO'!AW164</f>
        <v>0</v>
      </c>
      <c r="Q143" s="51">
        <f>+'101 TREINAMENTO BENEFICIARIO'!AY164</f>
        <v>0</v>
      </c>
      <c r="R143" s="51">
        <f>+'101 TREINAMENTO BENEFICIARIO'!BA164</f>
        <v>0</v>
      </c>
      <c r="S143" s="51">
        <f>+'101 TREINAMENTO BENEFICIARIO'!BC164</f>
        <v>0</v>
      </c>
      <c r="T143" s="51" t="str">
        <f t="shared" si="6"/>
        <v>Local Não Indicado</v>
      </c>
      <c r="U143" s="51" t="str">
        <f t="shared" si="7"/>
        <v>Sem dados de idade</v>
      </c>
      <c r="V143" s="51" t="str">
        <f t="shared" si="8"/>
        <v/>
      </c>
    </row>
    <row r="144" spans="1:22" hidden="1" x14ac:dyDescent="0.35">
      <c r="A144" s="51">
        <f>+'101 TREINAMENTO BENEFICIARIO'!C165</f>
        <v>0</v>
      </c>
      <c r="B144" s="51">
        <f>+'101 TREINAMENTO BENEFICIARIO'!G165</f>
        <v>0</v>
      </c>
      <c r="C144" s="51">
        <f>IFERROR(IFERROR(IFERROR(+VLOOKUP('101 TREINAMENTO BENEFICIARIO'!Q165,localidades,2,FALSE),VLOOKUP('101 TREINAMENTO BENEFICIARIO'!AH$6,localidades,2,FALSE)),VLOOKUP('101 TREINAMENTO BENEFICIARIO'!AH$5,district_codes,2,FALSE)),999)</f>
        <v>999</v>
      </c>
      <c r="D144" s="51">
        <f>IF(IF(IF(+'101 TREINAMENTO BENEFICIARIO'!V165=0,'101 TREINAMENTO BENEFICIARIO'!Q165,+'101 TREINAMENTO BENEFICIARIO'!V165)=0,'101 TREINAMENTO BENEFICIARIO'!AH$6,IF(+'101 TREINAMENTO BENEFICIARIO'!V165=0,'101 TREINAMENTO BENEFICIARIO'!Q165,+'101 TREINAMENTO BENEFICIARIO'!V165))=0,'101 TREINAMENTO BENEFICIARIO'!AH$5,IF(IF(+'101 TREINAMENTO BENEFICIARIO'!V165=0,'101 TREINAMENTO BENEFICIARIO'!Q165,+'101 TREINAMENTO BENEFICIARIO'!V165)=0,'101 TREINAMENTO BENEFICIARIO'!AH$6,IF(+'101 TREINAMENTO BENEFICIARIO'!V165=0,'101 TREINAMENTO BENEFICIARIO'!Q165,+'101 TREINAMENTO BENEFICIARIO'!V165)))</f>
        <v>0</v>
      </c>
      <c r="E144" s="279">
        <f>+'101 TREINAMENTO BENEFICIARIO'!O165</f>
        <v>0</v>
      </c>
      <c r="F144" s="51">
        <f>+'101 TREINAMENTO BENEFICIARIO'!P165</f>
        <v>0</v>
      </c>
      <c r="G144" s="51">
        <f>+'101 TREINAMENTO BENEFICIARIO'!AO165</f>
        <v>0</v>
      </c>
      <c r="H144" s="51" t="str">
        <f>+sessoes!A$2</f>
        <v>BENTRAIN-99</v>
      </c>
      <c r="I144" s="51">
        <f>+sessoes!B$2</f>
        <v>999</v>
      </c>
      <c r="J144" s="66">
        <f>+'101 TREINAMENTO BENEFICIARIO'!AP$10</f>
        <v>0</v>
      </c>
      <c r="K144" s="51">
        <f>+'101 TREINAMENTO BENEFICIARIO'!AD165</f>
        <v>0</v>
      </c>
      <c r="L144" s="51">
        <f>+'101 TREINAMENTO BENEFICIARIO'!AG165</f>
        <v>0</v>
      </c>
      <c r="M144" s="51">
        <f>+'101 TREINAMENTO BENEFICIARIO'!AA165</f>
        <v>0</v>
      </c>
      <c r="N144" s="51">
        <f>+'101 TREINAMENTO BENEFICIARIO'!AI$23</f>
        <v>0</v>
      </c>
      <c r="O144" s="51">
        <f>+'101 TREINAMENTO BENEFICIARIO'!AU165</f>
        <v>0</v>
      </c>
      <c r="P144" s="51">
        <f>+'101 TREINAMENTO BENEFICIARIO'!AW165</f>
        <v>0</v>
      </c>
      <c r="Q144" s="51">
        <f>+'101 TREINAMENTO BENEFICIARIO'!AY165</f>
        <v>0</v>
      </c>
      <c r="R144" s="51">
        <f>+'101 TREINAMENTO BENEFICIARIO'!BA165</f>
        <v>0</v>
      </c>
      <c r="S144" s="51">
        <f>+'101 TREINAMENTO BENEFICIARIO'!BC165</f>
        <v>0</v>
      </c>
      <c r="T144" s="51" t="str">
        <f t="shared" si="6"/>
        <v>Local Não Indicado</v>
      </c>
      <c r="U144" s="51" t="str">
        <f t="shared" si="7"/>
        <v>Sem dados de idade</v>
      </c>
      <c r="V144" s="51" t="str">
        <f t="shared" si="8"/>
        <v/>
      </c>
    </row>
    <row r="145" spans="1:22" hidden="1" x14ac:dyDescent="0.35">
      <c r="A145" s="51">
        <f>+'101 TREINAMENTO BENEFICIARIO'!C166</f>
        <v>0</v>
      </c>
      <c r="B145" s="51">
        <f>+'101 TREINAMENTO BENEFICIARIO'!G166</f>
        <v>0</v>
      </c>
      <c r="C145" s="51">
        <f>IFERROR(IFERROR(IFERROR(+VLOOKUP('101 TREINAMENTO BENEFICIARIO'!Q166,localidades,2,FALSE),VLOOKUP('101 TREINAMENTO BENEFICIARIO'!AH$6,localidades,2,FALSE)),VLOOKUP('101 TREINAMENTO BENEFICIARIO'!AH$5,district_codes,2,FALSE)),999)</f>
        <v>999</v>
      </c>
      <c r="D145" s="51">
        <f>IF(IF(IF(+'101 TREINAMENTO BENEFICIARIO'!V166=0,'101 TREINAMENTO BENEFICIARIO'!Q166,+'101 TREINAMENTO BENEFICIARIO'!V166)=0,'101 TREINAMENTO BENEFICIARIO'!AH$6,IF(+'101 TREINAMENTO BENEFICIARIO'!V166=0,'101 TREINAMENTO BENEFICIARIO'!Q166,+'101 TREINAMENTO BENEFICIARIO'!V166))=0,'101 TREINAMENTO BENEFICIARIO'!AH$5,IF(IF(+'101 TREINAMENTO BENEFICIARIO'!V166=0,'101 TREINAMENTO BENEFICIARIO'!Q166,+'101 TREINAMENTO BENEFICIARIO'!V166)=0,'101 TREINAMENTO BENEFICIARIO'!AH$6,IF(+'101 TREINAMENTO BENEFICIARIO'!V166=0,'101 TREINAMENTO BENEFICIARIO'!Q166,+'101 TREINAMENTO BENEFICIARIO'!V166)))</f>
        <v>0</v>
      </c>
      <c r="E145" s="279">
        <f>+'101 TREINAMENTO BENEFICIARIO'!O166</f>
        <v>0</v>
      </c>
      <c r="F145" s="51">
        <f>+'101 TREINAMENTO BENEFICIARIO'!P166</f>
        <v>0</v>
      </c>
      <c r="G145" s="51">
        <f>+'101 TREINAMENTO BENEFICIARIO'!AO166</f>
        <v>0</v>
      </c>
      <c r="H145" s="51" t="str">
        <f>+sessoes!A$2</f>
        <v>BENTRAIN-99</v>
      </c>
      <c r="I145" s="51">
        <f>+sessoes!B$2</f>
        <v>999</v>
      </c>
      <c r="J145" s="66">
        <f>+'101 TREINAMENTO BENEFICIARIO'!AP$10</f>
        <v>0</v>
      </c>
      <c r="K145" s="51">
        <f>+'101 TREINAMENTO BENEFICIARIO'!AD166</f>
        <v>0</v>
      </c>
      <c r="L145" s="51">
        <f>+'101 TREINAMENTO BENEFICIARIO'!AG166</f>
        <v>0</v>
      </c>
      <c r="M145" s="51">
        <f>+'101 TREINAMENTO BENEFICIARIO'!AA166</f>
        <v>0</v>
      </c>
      <c r="N145" s="51">
        <f>+'101 TREINAMENTO BENEFICIARIO'!AI$23</f>
        <v>0</v>
      </c>
      <c r="O145" s="51">
        <f>+'101 TREINAMENTO BENEFICIARIO'!AU166</f>
        <v>0</v>
      </c>
      <c r="P145" s="51">
        <f>+'101 TREINAMENTO BENEFICIARIO'!AW166</f>
        <v>0</v>
      </c>
      <c r="Q145" s="51">
        <f>+'101 TREINAMENTO BENEFICIARIO'!AY166</f>
        <v>0</v>
      </c>
      <c r="R145" s="51">
        <f>+'101 TREINAMENTO BENEFICIARIO'!BA166</f>
        <v>0</v>
      </c>
      <c r="S145" s="51">
        <f>+'101 TREINAMENTO BENEFICIARIO'!BC166</f>
        <v>0</v>
      </c>
      <c r="T145" s="51" t="str">
        <f t="shared" si="6"/>
        <v>Local Não Indicado</v>
      </c>
      <c r="U145" s="51" t="str">
        <f t="shared" si="7"/>
        <v>Sem dados de idade</v>
      </c>
      <c r="V145" s="51" t="str">
        <f t="shared" si="8"/>
        <v/>
      </c>
    </row>
    <row r="146" spans="1:22" hidden="1" x14ac:dyDescent="0.35">
      <c r="A146" s="51">
        <f>+'101 TREINAMENTO BENEFICIARIO'!C167</f>
        <v>0</v>
      </c>
      <c r="B146" s="51">
        <f>+'101 TREINAMENTO BENEFICIARIO'!G167</f>
        <v>0</v>
      </c>
      <c r="C146" s="51">
        <f>IFERROR(IFERROR(IFERROR(+VLOOKUP('101 TREINAMENTO BENEFICIARIO'!Q167,localidades,2,FALSE),VLOOKUP('101 TREINAMENTO BENEFICIARIO'!AH$6,localidades,2,FALSE)),VLOOKUP('101 TREINAMENTO BENEFICIARIO'!AH$5,district_codes,2,FALSE)),999)</f>
        <v>999</v>
      </c>
      <c r="D146" s="51">
        <f>IF(IF(IF(+'101 TREINAMENTO BENEFICIARIO'!V167=0,'101 TREINAMENTO BENEFICIARIO'!Q167,+'101 TREINAMENTO BENEFICIARIO'!V167)=0,'101 TREINAMENTO BENEFICIARIO'!AH$6,IF(+'101 TREINAMENTO BENEFICIARIO'!V167=0,'101 TREINAMENTO BENEFICIARIO'!Q167,+'101 TREINAMENTO BENEFICIARIO'!V167))=0,'101 TREINAMENTO BENEFICIARIO'!AH$5,IF(IF(+'101 TREINAMENTO BENEFICIARIO'!V167=0,'101 TREINAMENTO BENEFICIARIO'!Q167,+'101 TREINAMENTO BENEFICIARIO'!V167)=0,'101 TREINAMENTO BENEFICIARIO'!AH$6,IF(+'101 TREINAMENTO BENEFICIARIO'!V167=0,'101 TREINAMENTO BENEFICIARIO'!Q167,+'101 TREINAMENTO BENEFICIARIO'!V167)))</f>
        <v>0</v>
      </c>
      <c r="E146" s="279">
        <f>+'101 TREINAMENTO BENEFICIARIO'!O167</f>
        <v>0</v>
      </c>
      <c r="F146" s="51">
        <f>+'101 TREINAMENTO BENEFICIARIO'!P167</f>
        <v>0</v>
      </c>
      <c r="G146" s="51">
        <f>+'101 TREINAMENTO BENEFICIARIO'!AO167</f>
        <v>0</v>
      </c>
      <c r="H146" s="51" t="str">
        <f>+sessoes!A$2</f>
        <v>BENTRAIN-99</v>
      </c>
      <c r="I146" s="51">
        <f>+sessoes!B$2</f>
        <v>999</v>
      </c>
      <c r="J146" s="66">
        <f>+'101 TREINAMENTO BENEFICIARIO'!AP$10</f>
        <v>0</v>
      </c>
      <c r="K146" s="51">
        <f>+'101 TREINAMENTO BENEFICIARIO'!AD167</f>
        <v>0</v>
      </c>
      <c r="L146" s="51">
        <f>+'101 TREINAMENTO BENEFICIARIO'!AG167</f>
        <v>0</v>
      </c>
      <c r="M146" s="51">
        <f>+'101 TREINAMENTO BENEFICIARIO'!AA167</f>
        <v>0</v>
      </c>
      <c r="N146" s="51">
        <f>+'101 TREINAMENTO BENEFICIARIO'!AI$23</f>
        <v>0</v>
      </c>
      <c r="O146" s="51">
        <f>+'101 TREINAMENTO BENEFICIARIO'!AU167</f>
        <v>0</v>
      </c>
      <c r="P146" s="51">
        <f>+'101 TREINAMENTO BENEFICIARIO'!AW167</f>
        <v>0</v>
      </c>
      <c r="Q146" s="51">
        <f>+'101 TREINAMENTO BENEFICIARIO'!AY167</f>
        <v>0</v>
      </c>
      <c r="R146" s="51">
        <f>+'101 TREINAMENTO BENEFICIARIO'!BA167</f>
        <v>0</v>
      </c>
      <c r="S146" s="51">
        <f>+'101 TREINAMENTO BENEFICIARIO'!BC167</f>
        <v>0</v>
      </c>
      <c r="T146" s="51" t="str">
        <f t="shared" si="6"/>
        <v>Local Não Indicado</v>
      </c>
      <c r="U146" s="51" t="str">
        <f t="shared" si="7"/>
        <v>Sem dados de idade</v>
      </c>
      <c r="V146" s="51" t="str">
        <f t="shared" si="8"/>
        <v/>
      </c>
    </row>
    <row r="147" spans="1:22" hidden="1" x14ac:dyDescent="0.35">
      <c r="A147" s="51">
        <f>+'101 TREINAMENTO BENEFICIARIO'!C168</f>
        <v>0</v>
      </c>
      <c r="B147" s="51">
        <f>+'101 TREINAMENTO BENEFICIARIO'!G168</f>
        <v>0</v>
      </c>
      <c r="C147" s="51">
        <f>IFERROR(IFERROR(IFERROR(+VLOOKUP('101 TREINAMENTO BENEFICIARIO'!Q168,localidades,2,FALSE),VLOOKUP('101 TREINAMENTO BENEFICIARIO'!AH$6,localidades,2,FALSE)),VLOOKUP('101 TREINAMENTO BENEFICIARIO'!AH$5,district_codes,2,FALSE)),999)</f>
        <v>999</v>
      </c>
      <c r="D147" s="51">
        <f>IF(IF(IF(+'101 TREINAMENTO BENEFICIARIO'!V168=0,'101 TREINAMENTO BENEFICIARIO'!Q168,+'101 TREINAMENTO BENEFICIARIO'!V168)=0,'101 TREINAMENTO BENEFICIARIO'!AH$6,IF(+'101 TREINAMENTO BENEFICIARIO'!V168=0,'101 TREINAMENTO BENEFICIARIO'!Q168,+'101 TREINAMENTO BENEFICIARIO'!V168))=0,'101 TREINAMENTO BENEFICIARIO'!AH$5,IF(IF(+'101 TREINAMENTO BENEFICIARIO'!V168=0,'101 TREINAMENTO BENEFICIARIO'!Q168,+'101 TREINAMENTO BENEFICIARIO'!V168)=0,'101 TREINAMENTO BENEFICIARIO'!AH$6,IF(+'101 TREINAMENTO BENEFICIARIO'!V168=0,'101 TREINAMENTO BENEFICIARIO'!Q168,+'101 TREINAMENTO BENEFICIARIO'!V168)))</f>
        <v>0</v>
      </c>
      <c r="E147" s="279">
        <f>+'101 TREINAMENTO BENEFICIARIO'!O168</f>
        <v>0</v>
      </c>
      <c r="F147" s="51">
        <f>+'101 TREINAMENTO BENEFICIARIO'!P168</f>
        <v>0</v>
      </c>
      <c r="G147" s="51">
        <f>+'101 TREINAMENTO BENEFICIARIO'!AO168</f>
        <v>0</v>
      </c>
      <c r="H147" s="51" t="str">
        <f>+sessoes!A$2</f>
        <v>BENTRAIN-99</v>
      </c>
      <c r="I147" s="51">
        <f>+sessoes!B$2</f>
        <v>999</v>
      </c>
      <c r="J147" s="66">
        <f>+'101 TREINAMENTO BENEFICIARIO'!AP$10</f>
        <v>0</v>
      </c>
      <c r="K147" s="51">
        <f>+'101 TREINAMENTO BENEFICIARIO'!AD168</f>
        <v>0</v>
      </c>
      <c r="L147" s="51">
        <f>+'101 TREINAMENTO BENEFICIARIO'!AG168</f>
        <v>0</v>
      </c>
      <c r="M147" s="51">
        <f>+'101 TREINAMENTO BENEFICIARIO'!AA168</f>
        <v>0</v>
      </c>
      <c r="N147" s="51">
        <f>+'101 TREINAMENTO BENEFICIARIO'!AI$23</f>
        <v>0</v>
      </c>
      <c r="O147" s="51">
        <f>+'101 TREINAMENTO BENEFICIARIO'!AU168</f>
        <v>0</v>
      </c>
      <c r="P147" s="51">
        <f>+'101 TREINAMENTO BENEFICIARIO'!AW168</f>
        <v>0</v>
      </c>
      <c r="Q147" s="51">
        <f>+'101 TREINAMENTO BENEFICIARIO'!AY168</f>
        <v>0</v>
      </c>
      <c r="R147" s="51">
        <f>+'101 TREINAMENTO BENEFICIARIO'!BA168</f>
        <v>0</v>
      </c>
      <c r="S147" s="51">
        <f>+'101 TREINAMENTO BENEFICIARIO'!BC168</f>
        <v>0</v>
      </c>
      <c r="T147" s="51" t="str">
        <f t="shared" si="6"/>
        <v>Local Não Indicado</v>
      </c>
      <c r="U147" s="51" t="str">
        <f t="shared" si="7"/>
        <v>Sem dados de idade</v>
      </c>
      <c r="V147" s="51" t="str">
        <f t="shared" si="8"/>
        <v/>
      </c>
    </row>
    <row r="148" spans="1:22" hidden="1" x14ac:dyDescent="0.35">
      <c r="A148" s="51">
        <f>+'101 TREINAMENTO BENEFICIARIO'!C169</f>
        <v>0</v>
      </c>
      <c r="B148" s="51">
        <f>+'101 TREINAMENTO BENEFICIARIO'!G169</f>
        <v>0</v>
      </c>
      <c r="C148" s="51">
        <f>IFERROR(IFERROR(IFERROR(+VLOOKUP('101 TREINAMENTO BENEFICIARIO'!Q169,localidades,2,FALSE),VLOOKUP('101 TREINAMENTO BENEFICIARIO'!AH$6,localidades,2,FALSE)),VLOOKUP('101 TREINAMENTO BENEFICIARIO'!AH$5,district_codes,2,FALSE)),999)</f>
        <v>999</v>
      </c>
      <c r="D148" s="51">
        <f>IF(IF(IF(+'101 TREINAMENTO BENEFICIARIO'!V169=0,'101 TREINAMENTO BENEFICIARIO'!Q169,+'101 TREINAMENTO BENEFICIARIO'!V169)=0,'101 TREINAMENTO BENEFICIARIO'!AH$6,IF(+'101 TREINAMENTO BENEFICIARIO'!V169=0,'101 TREINAMENTO BENEFICIARIO'!Q169,+'101 TREINAMENTO BENEFICIARIO'!V169))=0,'101 TREINAMENTO BENEFICIARIO'!AH$5,IF(IF(+'101 TREINAMENTO BENEFICIARIO'!V169=0,'101 TREINAMENTO BENEFICIARIO'!Q169,+'101 TREINAMENTO BENEFICIARIO'!V169)=0,'101 TREINAMENTO BENEFICIARIO'!AH$6,IF(+'101 TREINAMENTO BENEFICIARIO'!V169=0,'101 TREINAMENTO BENEFICIARIO'!Q169,+'101 TREINAMENTO BENEFICIARIO'!V169)))</f>
        <v>0</v>
      </c>
      <c r="E148" s="279">
        <f>+'101 TREINAMENTO BENEFICIARIO'!O169</f>
        <v>0</v>
      </c>
      <c r="F148" s="51">
        <f>+'101 TREINAMENTO BENEFICIARIO'!P169</f>
        <v>0</v>
      </c>
      <c r="G148" s="51">
        <f>+'101 TREINAMENTO BENEFICIARIO'!AO169</f>
        <v>0</v>
      </c>
      <c r="H148" s="51" t="str">
        <f>+sessoes!A$2</f>
        <v>BENTRAIN-99</v>
      </c>
      <c r="I148" s="51">
        <f>+sessoes!B$2</f>
        <v>999</v>
      </c>
      <c r="J148" s="66">
        <f>+'101 TREINAMENTO BENEFICIARIO'!AP$10</f>
        <v>0</v>
      </c>
      <c r="K148" s="51">
        <f>+'101 TREINAMENTO BENEFICIARIO'!AD169</f>
        <v>0</v>
      </c>
      <c r="L148" s="51">
        <f>+'101 TREINAMENTO BENEFICIARIO'!AG169</f>
        <v>0</v>
      </c>
      <c r="M148" s="51">
        <f>+'101 TREINAMENTO BENEFICIARIO'!AA169</f>
        <v>0</v>
      </c>
      <c r="N148" s="51">
        <f>+'101 TREINAMENTO BENEFICIARIO'!AI$23</f>
        <v>0</v>
      </c>
      <c r="O148" s="51">
        <f>+'101 TREINAMENTO BENEFICIARIO'!AU169</f>
        <v>0</v>
      </c>
      <c r="P148" s="51">
        <f>+'101 TREINAMENTO BENEFICIARIO'!AW169</f>
        <v>0</v>
      </c>
      <c r="Q148" s="51">
        <f>+'101 TREINAMENTO BENEFICIARIO'!AY169</f>
        <v>0</v>
      </c>
      <c r="R148" s="51">
        <f>+'101 TREINAMENTO BENEFICIARIO'!BA169</f>
        <v>0</v>
      </c>
      <c r="S148" s="51">
        <f>+'101 TREINAMENTO BENEFICIARIO'!BC169</f>
        <v>0</v>
      </c>
      <c r="T148" s="51" t="str">
        <f t="shared" si="6"/>
        <v>Local Não Indicado</v>
      </c>
      <c r="U148" s="51" t="str">
        <f t="shared" si="7"/>
        <v>Sem dados de idade</v>
      </c>
      <c r="V148" s="51" t="str">
        <f t="shared" si="8"/>
        <v/>
      </c>
    </row>
    <row r="149" spans="1:22" hidden="1" x14ac:dyDescent="0.35">
      <c r="A149" s="51">
        <f>+'101 TREINAMENTO BENEFICIARIO'!C170</f>
        <v>0</v>
      </c>
      <c r="B149" s="51">
        <f>+'101 TREINAMENTO BENEFICIARIO'!G170</f>
        <v>0</v>
      </c>
      <c r="C149" s="51">
        <f>IFERROR(IFERROR(IFERROR(+VLOOKUP('101 TREINAMENTO BENEFICIARIO'!Q170,localidades,2,FALSE),VLOOKUP('101 TREINAMENTO BENEFICIARIO'!AH$6,localidades,2,FALSE)),VLOOKUP('101 TREINAMENTO BENEFICIARIO'!AH$5,district_codes,2,FALSE)),999)</f>
        <v>999</v>
      </c>
      <c r="D149" s="51">
        <f>IF(IF(IF(+'101 TREINAMENTO BENEFICIARIO'!V170=0,'101 TREINAMENTO BENEFICIARIO'!Q170,+'101 TREINAMENTO BENEFICIARIO'!V170)=0,'101 TREINAMENTO BENEFICIARIO'!AH$6,IF(+'101 TREINAMENTO BENEFICIARIO'!V170=0,'101 TREINAMENTO BENEFICIARIO'!Q170,+'101 TREINAMENTO BENEFICIARIO'!V170))=0,'101 TREINAMENTO BENEFICIARIO'!AH$5,IF(IF(+'101 TREINAMENTO BENEFICIARIO'!V170=0,'101 TREINAMENTO BENEFICIARIO'!Q170,+'101 TREINAMENTO BENEFICIARIO'!V170)=0,'101 TREINAMENTO BENEFICIARIO'!AH$6,IF(+'101 TREINAMENTO BENEFICIARIO'!V170=0,'101 TREINAMENTO BENEFICIARIO'!Q170,+'101 TREINAMENTO BENEFICIARIO'!V170)))</f>
        <v>0</v>
      </c>
      <c r="E149" s="279">
        <f>+'101 TREINAMENTO BENEFICIARIO'!O170</f>
        <v>0</v>
      </c>
      <c r="F149" s="51">
        <f>+'101 TREINAMENTO BENEFICIARIO'!P170</f>
        <v>0</v>
      </c>
      <c r="G149" s="51">
        <f>+'101 TREINAMENTO BENEFICIARIO'!AO170</f>
        <v>0</v>
      </c>
      <c r="H149" s="51" t="str">
        <f>+sessoes!A$2</f>
        <v>BENTRAIN-99</v>
      </c>
      <c r="I149" s="51">
        <f>+sessoes!B$2</f>
        <v>999</v>
      </c>
      <c r="J149" s="66">
        <f>+'101 TREINAMENTO BENEFICIARIO'!AP$10</f>
        <v>0</v>
      </c>
      <c r="K149" s="51">
        <f>+'101 TREINAMENTO BENEFICIARIO'!AD170</f>
        <v>0</v>
      </c>
      <c r="L149" s="51">
        <f>+'101 TREINAMENTO BENEFICIARIO'!AG170</f>
        <v>0</v>
      </c>
      <c r="M149" s="51">
        <f>+'101 TREINAMENTO BENEFICIARIO'!AA170</f>
        <v>0</v>
      </c>
      <c r="N149" s="51">
        <f>+'101 TREINAMENTO BENEFICIARIO'!AI$23</f>
        <v>0</v>
      </c>
      <c r="O149" s="51">
        <f>+'101 TREINAMENTO BENEFICIARIO'!AU170</f>
        <v>0</v>
      </c>
      <c r="P149" s="51">
        <f>+'101 TREINAMENTO BENEFICIARIO'!AW170</f>
        <v>0</v>
      </c>
      <c r="Q149" s="51">
        <f>+'101 TREINAMENTO BENEFICIARIO'!AY170</f>
        <v>0</v>
      </c>
      <c r="R149" s="51">
        <f>+'101 TREINAMENTO BENEFICIARIO'!BA170</f>
        <v>0</v>
      </c>
      <c r="S149" s="51">
        <f>+'101 TREINAMENTO BENEFICIARIO'!BC170</f>
        <v>0</v>
      </c>
      <c r="T149" s="51" t="str">
        <f t="shared" si="6"/>
        <v>Local Não Indicado</v>
      </c>
      <c r="U149" s="51" t="str">
        <f t="shared" si="7"/>
        <v>Sem dados de idade</v>
      </c>
      <c r="V149" s="51" t="str">
        <f t="shared" si="8"/>
        <v/>
      </c>
    </row>
    <row r="150" spans="1:22" hidden="1" x14ac:dyDescent="0.35">
      <c r="A150" s="51">
        <f>+'101 TREINAMENTO BENEFICIARIO'!C171</f>
        <v>0</v>
      </c>
      <c r="B150" s="51">
        <f>+'101 TREINAMENTO BENEFICIARIO'!G171</f>
        <v>0</v>
      </c>
      <c r="C150" s="51">
        <f>IFERROR(IFERROR(IFERROR(+VLOOKUP('101 TREINAMENTO BENEFICIARIO'!Q171,localidades,2,FALSE),VLOOKUP('101 TREINAMENTO BENEFICIARIO'!AH$6,localidades,2,FALSE)),VLOOKUP('101 TREINAMENTO BENEFICIARIO'!AH$5,district_codes,2,FALSE)),999)</f>
        <v>999</v>
      </c>
      <c r="D150" s="51">
        <f>IF(IF(IF(+'101 TREINAMENTO BENEFICIARIO'!V171=0,'101 TREINAMENTO BENEFICIARIO'!Q171,+'101 TREINAMENTO BENEFICIARIO'!V171)=0,'101 TREINAMENTO BENEFICIARIO'!AH$6,IF(+'101 TREINAMENTO BENEFICIARIO'!V171=0,'101 TREINAMENTO BENEFICIARIO'!Q171,+'101 TREINAMENTO BENEFICIARIO'!V171))=0,'101 TREINAMENTO BENEFICIARIO'!AH$5,IF(IF(+'101 TREINAMENTO BENEFICIARIO'!V171=0,'101 TREINAMENTO BENEFICIARIO'!Q171,+'101 TREINAMENTO BENEFICIARIO'!V171)=0,'101 TREINAMENTO BENEFICIARIO'!AH$6,IF(+'101 TREINAMENTO BENEFICIARIO'!V171=0,'101 TREINAMENTO BENEFICIARIO'!Q171,+'101 TREINAMENTO BENEFICIARIO'!V171)))</f>
        <v>0</v>
      </c>
      <c r="E150" s="279">
        <f>+'101 TREINAMENTO BENEFICIARIO'!O171</f>
        <v>0</v>
      </c>
      <c r="F150" s="51">
        <f>+'101 TREINAMENTO BENEFICIARIO'!P171</f>
        <v>0</v>
      </c>
      <c r="G150" s="51">
        <f>+'101 TREINAMENTO BENEFICIARIO'!AO171</f>
        <v>0</v>
      </c>
      <c r="H150" s="51" t="str">
        <f>+sessoes!A$2</f>
        <v>BENTRAIN-99</v>
      </c>
      <c r="I150" s="51">
        <f>+sessoes!B$2</f>
        <v>999</v>
      </c>
      <c r="J150" s="66">
        <f>+'101 TREINAMENTO BENEFICIARIO'!AP$10</f>
        <v>0</v>
      </c>
      <c r="K150" s="51">
        <f>+'101 TREINAMENTO BENEFICIARIO'!AD171</f>
        <v>0</v>
      </c>
      <c r="L150" s="51">
        <f>+'101 TREINAMENTO BENEFICIARIO'!AG171</f>
        <v>0</v>
      </c>
      <c r="M150" s="51">
        <f>+'101 TREINAMENTO BENEFICIARIO'!AA171</f>
        <v>0</v>
      </c>
      <c r="N150" s="51">
        <f>+'101 TREINAMENTO BENEFICIARIO'!AI$23</f>
        <v>0</v>
      </c>
      <c r="O150" s="51">
        <f>+'101 TREINAMENTO BENEFICIARIO'!AU171</f>
        <v>0</v>
      </c>
      <c r="P150" s="51">
        <f>+'101 TREINAMENTO BENEFICIARIO'!AW171</f>
        <v>0</v>
      </c>
      <c r="Q150" s="51">
        <f>+'101 TREINAMENTO BENEFICIARIO'!AY171</f>
        <v>0</v>
      </c>
      <c r="R150" s="51">
        <f>+'101 TREINAMENTO BENEFICIARIO'!BA171</f>
        <v>0</v>
      </c>
      <c r="S150" s="51">
        <f>+'101 TREINAMENTO BENEFICIARIO'!BC171</f>
        <v>0</v>
      </c>
      <c r="T150" s="51" t="str">
        <f t="shared" si="6"/>
        <v>Local Não Indicado</v>
      </c>
      <c r="U150" s="51" t="str">
        <f t="shared" si="7"/>
        <v>Sem dados de idade</v>
      </c>
      <c r="V150" s="51" t="str">
        <f t="shared" si="8"/>
        <v/>
      </c>
    </row>
    <row r="151" spans="1:22" hidden="1" x14ac:dyDescent="0.35">
      <c r="A151" s="51">
        <f>+'101 TREINAMENTO BENEFICIARIO'!C172</f>
        <v>0</v>
      </c>
      <c r="B151" s="51">
        <f>+'101 TREINAMENTO BENEFICIARIO'!G172</f>
        <v>0</v>
      </c>
      <c r="C151" s="51">
        <f>IFERROR(IFERROR(IFERROR(+VLOOKUP('101 TREINAMENTO BENEFICIARIO'!Q172,localidades,2,FALSE),VLOOKUP('101 TREINAMENTO BENEFICIARIO'!AH$6,localidades,2,FALSE)),VLOOKUP('101 TREINAMENTO BENEFICIARIO'!AH$5,district_codes,2,FALSE)),999)</f>
        <v>999</v>
      </c>
      <c r="D151" s="51">
        <f>IF(IF(IF(+'101 TREINAMENTO BENEFICIARIO'!V172=0,'101 TREINAMENTO BENEFICIARIO'!Q172,+'101 TREINAMENTO BENEFICIARIO'!V172)=0,'101 TREINAMENTO BENEFICIARIO'!AH$6,IF(+'101 TREINAMENTO BENEFICIARIO'!V172=0,'101 TREINAMENTO BENEFICIARIO'!Q172,+'101 TREINAMENTO BENEFICIARIO'!V172))=0,'101 TREINAMENTO BENEFICIARIO'!AH$5,IF(IF(+'101 TREINAMENTO BENEFICIARIO'!V172=0,'101 TREINAMENTO BENEFICIARIO'!Q172,+'101 TREINAMENTO BENEFICIARIO'!V172)=0,'101 TREINAMENTO BENEFICIARIO'!AH$6,IF(+'101 TREINAMENTO BENEFICIARIO'!V172=0,'101 TREINAMENTO BENEFICIARIO'!Q172,+'101 TREINAMENTO BENEFICIARIO'!V172)))</f>
        <v>0</v>
      </c>
      <c r="E151" s="279">
        <f>+'101 TREINAMENTO BENEFICIARIO'!O172</f>
        <v>0</v>
      </c>
      <c r="F151" s="51">
        <f>+'101 TREINAMENTO BENEFICIARIO'!P172</f>
        <v>0</v>
      </c>
      <c r="G151" s="51">
        <f>+'101 TREINAMENTO BENEFICIARIO'!AO172</f>
        <v>0</v>
      </c>
      <c r="H151" s="51" t="str">
        <f>+sessoes!A$2</f>
        <v>BENTRAIN-99</v>
      </c>
      <c r="I151" s="51">
        <f>+sessoes!B$2</f>
        <v>999</v>
      </c>
      <c r="J151" s="66">
        <f>+'101 TREINAMENTO BENEFICIARIO'!AP$10</f>
        <v>0</v>
      </c>
      <c r="K151" s="51">
        <f>+'101 TREINAMENTO BENEFICIARIO'!AD172</f>
        <v>0</v>
      </c>
      <c r="L151" s="51">
        <f>+'101 TREINAMENTO BENEFICIARIO'!AG172</f>
        <v>0</v>
      </c>
      <c r="M151" s="51">
        <f>+'101 TREINAMENTO BENEFICIARIO'!AA172</f>
        <v>0</v>
      </c>
      <c r="N151" s="51">
        <f>+'101 TREINAMENTO BENEFICIARIO'!AI$23</f>
        <v>0</v>
      </c>
      <c r="O151" s="51">
        <f>+'101 TREINAMENTO BENEFICIARIO'!AU172</f>
        <v>0</v>
      </c>
      <c r="P151" s="51">
        <f>+'101 TREINAMENTO BENEFICIARIO'!AW172</f>
        <v>0</v>
      </c>
      <c r="Q151" s="51">
        <f>+'101 TREINAMENTO BENEFICIARIO'!AY172</f>
        <v>0</v>
      </c>
      <c r="R151" s="51">
        <f>+'101 TREINAMENTO BENEFICIARIO'!BA172</f>
        <v>0</v>
      </c>
      <c r="S151" s="51">
        <f>+'101 TREINAMENTO BENEFICIARIO'!BC172</f>
        <v>0</v>
      </c>
      <c r="T151" s="51" t="str">
        <f t="shared" si="6"/>
        <v>Local Não Indicado</v>
      </c>
      <c r="U151" s="51" t="str">
        <f t="shared" si="7"/>
        <v>Sem dados de idade</v>
      </c>
      <c r="V151" s="51" t="str">
        <f t="shared" si="8"/>
        <v/>
      </c>
    </row>
    <row r="152" spans="1:22" hidden="1" x14ac:dyDescent="0.35">
      <c r="A152" s="51">
        <f>+'101 TREINAMENTO BENEFICIARIO'!C173</f>
        <v>0</v>
      </c>
      <c r="B152" s="51">
        <f>+'101 TREINAMENTO BENEFICIARIO'!G173</f>
        <v>0</v>
      </c>
      <c r="C152" s="51">
        <f>IFERROR(IFERROR(IFERROR(+VLOOKUP('101 TREINAMENTO BENEFICIARIO'!Q173,localidades,2,FALSE),VLOOKUP('101 TREINAMENTO BENEFICIARIO'!AH$6,localidades,2,FALSE)),VLOOKUP('101 TREINAMENTO BENEFICIARIO'!AH$5,district_codes,2,FALSE)),999)</f>
        <v>999</v>
      </c>
      <c r="D152" s="51">
        <f>IF(IF(IF(+'101 TREINAMENTO BENEFICIARIO'!V173=0,'101 TREINAMENTO BENEFICIARIO'!Q173,+'101 TREINAMENTO BENEFICIARIO'!V173)=0,'101 TREINAMENTO BENEFICIARIO'!AH$6,IF(+'101 TREINAMENTO BENEFICIARIO'!V173=0,'101 TREINAMENTO BENEFICIARIO'!Q173,+'101 TREINAMENTO BENEFICIARIO'!V173))=0,'101 TREINAMENTO BENEFICIARIO'!AH$5,IF(IF(+'101 TREINAMENTO BENEFICIARIO'!V173=0,'101 TREINAMENTO BENEFICIARIO'!Q173,+'101 TREINAMENTO BENEFICIARIO'!V173)=0,'101 TREINAMENTO BENEFICIARIO'!AH$6,IF(+'101 TREINAMENTO BENEFICIARIO'!V173=0,'101 TREINAMENTO BENEFICIARIO'!Q173,+'101 TREINAMENTO BENEFICIARIO'!V173)))</f>
        <v>0</v>
      </c>
      <c r="E152" s="279">
        <f>+'101 TREINAMENTO BENEFICIARIO'!O173</f>
        <v>0</v>
      </c>
      <c r="F152" s="51">
        <f>+'101 TREINAMENTO BENEFICIARIO'!P173</f>
        <v>0</v>
      </c>
      <c r="G152" s="51">
        <f>+'101 TREINAMENTO BENEFICIARIO'!AO173</f>
        <v>0</v>
      </c>
      <c r="H152" s="51" t="str">
        <f>+sessoes!A$2</f>
        <v>BENTRAIN-99</v>
      </c>
      <c r="I152" s="51">
        <f>+sessoes!B$2</f>
        <v>999</v>
      </c>
      <c r="J152" s="66">
        <f>+'101 TREINAMENTO BENEFICIARIO'!AP$10</f>
        <v>0</v>
      </c>
      <c r="K152" s="51">
        <f>+'101 TREINAMENTO BENEFICIARIO'!AD173</f>
        <v>0</v>
      </c>
      <c r="L152" s="51">
        <f>+'101 TREINAMENTO BENEFICIARIO'!AG173</f>
        <v>0</v>
      </c>
      <c r="M152" s="51">
        <f>+'101 TREINAMENTO BENEFICIARIO'!AA173</f>
        <v>0</v>
      </c>
      <c r="N152" s="51">
        <f>+'101 TREINAMENTO BENEFICIARIO'!AI$23</f>
        <v>0</v>
      </c>
      <c r="O152" s="51">
        <f>+'101 TREINAMENTO BENEFICIARIO'!AU173</f>
        <v>0</v>
      </c>
      <c r="P152" s="51">
        <f>+'101 TREINAMENTO BENEFICIARIO'!AW173</f>
        <v>0</v>
      </c>
      <c r="Q152" s="51">
        <f>+'101 TREINAMENTO BENEFICIARIO'!AY173</f>
        <v>0</v>
      </c>
      <c r="R152" s="51">
        <f>+'101 TREINAMENTO BENEFICIARIO'!BA173</f>
        <v>0</v>
      </c>
      <c r="S152" s="51">
        <f>+'101 TREINAMENTO BENEFICIARIO'!BC173</f>
        <v>0</v>
      </c>
      <c r="T152" s="51" t="str">
        <f t="shared" si="6"/>
        <v>Local Não Indicado</v>
      </c>
      <c r="U152" s="51" t="str">
        <f t="shared" si="7"/>
        <v>Sem dados de idade</v>
      </c>
      <c r="V152" s="51" t="str">
        <f t="shared" si="8"/>
        <v/>
      </c>
    </row>
    <row r="153" spans="1:22" hidden="1" x14ac:dyDescent="0.35">
      <c r="A153" s="51">
        <f>+'101 TREINAMENTO BENEFICIARIO'!C174</f>
        <v>0</v>
      </c>
      <c r="B153" s="51">
        <f>+'101 TREINAMENTO BENEFICIARIO'!G174</f>
        <v>0</v>
      </c>
      <c r="C153" s="51">
        <f>IFERROR(IFERROR(IFERROR(+VLOOKUP('101 TREINAMENTO BENEFICIARIO'!Q174,localidades,2,FALSE),VLOOKUP('101 TREINAMENTO BENEFICIARIO'!AH$6,localidades,2,FALSE)),VLOOKUP('101 TREINAMENTO BENEFICIARIO'!AH$5,district_codes,2,FALSE)),999)</f>
        <v>999</v>
      </c>
      <c r="D153" s="51">
        <f>IF(IF(IF(+'101 TREINAMENTO BENEFICIARIO'!V174=0,'101 TREINAMENTO BENEFICIARIO'!Q174,+'101 TREINAMENTO BENEFICIARIO'!V174)=0,'101 TREINAMENTO BENEFICIARIO'!AH$6,IF(+'101 TREINAMENTO BENEFICIARIO'!V174=0,'101 TREINAMENTO BENEFICIARIO'!Q174,+'101 TREINAMENTO BENEFICIARIO'!V174))=0,'101 TREINAMENTO BENEFICIARIO'!AH$5,IF(IF(+'101 TREINAMENTO BENEFICIARIO'!V174=0,'101 TREINAMENTO BENEFICIARIO'!Q174,+'101 TREINAMENTO BENEFICIARIO'!V174)=0,'101 TREINAMENTO BENEFICIARIO'!AH$6,IF(+'101 TREINAMENTO BENEFICIARIO'!V174=0,'101 TREINAMENTO BENEFICIARIO'!Q174,+'101 TREINAMENTO BENEFICIARIO'!V174)))</f>
        <v>0</v>
      </c>
      <c r="E153" s="279">
        <f>+'101 TREINAMENTO BENEFICIARIO'!O174</f>
        <v>0</v>
      </c>
      <c r="F153" s="51">
        <f>+'101 TREINAMENTO BENEFICIARIO'!P174</f>
        <v>0</v>
      </c>
      <c r="G153" s="51">
        <f>+'101 TREINAMENTO BENEFICIARIO'!AO174</f>
        <v>0</v>
      </c>
      <c r="H153" s="51" t="str">
        <f>+sessoes!A$2</f>
        <v>BENTRAIN-99</v>
      </c>
      <c r="I153" s="51">
        <f>+sessoes!B$2</f>
        <v>999</v>
      </c>
      <c r="J153" s="66">
        <f>+'101 TREINAMENTO BENEFICIARIO'!AP$10</f>
        <v>0</v>
      </c>
      <c r="K153" s="51">
        <f>+'101 TREINAMENTO BENEFICIARIO'!AD174</f>
        <v>0</v>
      </c>
      <c r="L153" s="51">
        <f>+'101 TREINAMENTO BENEFICIARIO'!AG174</f>
        <v>0</v>
      </c>
      <c r="M153" s="51">
        <f>+'101 TREINAMENTO BENEFICIARIO'!AA174</f>
        <v>0</v>
      </c>
      <c r="N153" s="51">
        <f>+'101 TREINAMENTO BENEFICIARIO'!AI$23</f>
        <v>0</v>
      </c>
      <c r="O153" s="51">
        <f>+'101 TREINAMENTO BENEFICIARIO'!AU174</f>
        <v>0</v>
      </c>
      <c r="P153" s="51">
        <f>+'101 TREINAMENTO BENEFICIARIO'!AW174</f>
        <v>0</v>
      </c>
      <c r="Q153" s="51">
        <f>+'101 TREINAMENTO BENEFICIARIO'!AY174</f>
        <v>0</v>
      </c>
      <c r="R153" s="51">
        <f>+'101 TREINAMENTO BENEFICIARIO'!BA174</f>
        <v>0</v>
      </c>
      <c r="S153" s="51">
        <f>+'101 TREINAMENTO BENEFICIARIO'!BC174</f>
        <v>0</v>
      </c>
      <c r="T153" s="51" t="str">
        <f t="shared" si="6"/>
        <v>Local Não Indicado</v>
      </c>
      <c r="U153" s="51" t="str">
        <f t="shared" si="7"/>
        <v>Sem dados de idade</v>
      </c>
      <c r="V153" s="51" t="str">
        <f t="shared" si="8"/>
        <v/>
      </c>
    </row>
    <row r="154" spans="1:22" hidden="1" x14ac:dyDescent="0.35">
      <c r="A154" s="51">
        <f>+'101 TREINAMENTO BENEFICIARIO'!C175</f>
        <v>0</v>
      </c>
      <c r="B154" s="51">
        <f>+'101 TREINAMENTO BENEFICIARIO'!G175</f>
        <v>0</v>
      </c>
      <c r="C154" s="51">
        <f>IFERROR(IFERROR(IFERROR(+VLOOKUP('101 TREINAMENTO BENEFICIARIO'!Q175,localidades,2,FALSE),VLOOKUP('101 TREINAMENTO BENEFICIARIO'!AH$6,localidades,2,FALSE)),VLOOKUP('101 TREINAMENTO BENEFICIARIO'!AH$5,district_codes,2,FALSE)),999)</f>
        <v>999</v>
      </c>
      <c r="D154" s="51">
        <f>IF(IF(IF(+'101 TREINAMENTO BENEFICIARIO'!V175=0,'101 TREINAMENTO BENEFICIARIO'!Q175,+'101 TREINAMENTO BENEFICIARIO'!V175)=0,'101 TREINAMENTO BENEFICIARIO'!AH$6,IF(+'101 TREINAMENTO BENEFICIARIO'!V175=0,'101 TREINAMENTO BENEFICIARIO'!Q175,+'101 TREINAMENTO BENEFICIARIO'!V175))=0,'101 TREINAMENTO BENEFICIARIO'!AH$5,IF(IF(+'101 TREINAMENTO BENEFICIARIO'!V175=0,'101 TREINAMENTO BENEFICIARIO'!Q175,+'101 TREINAMENTO BENEFICIARIO'!V175)=0,'101 TREINAMENTO BENEFICIARIO'!AH$6,IF(+'101 TREINAMENTO BENEFICIARIO'!V175=0,'101 TREINAMENTO BENEFICIARIO'!Q175,+'101 TREINAMENTO BENEFICIARIO'!V175)))</f>
        <v>0</v>
      </c>
      <c r="E154" s="279">
        <f>+'101 TREINAMENTO BENEFICIARIO'!O175</f>
        <v>0</v>
      </c>
      <c r="F154" s="51">
        <f>+'101 TREINAMENTO BENEFICIARIO'!P175</f>
        <v>0</v>
      </c>
      <c r="G154" s="51">
        <f>+'101 TREINAMENTO BENEFICIARIO'!AO175</f>
        <v>0</v>
      </c>
      <c r="H154" s="51" t="str">
        <f>+sessoes!A$2</f>
        <v>BENTRAIN-99</v>
      </c>
      <c r="I154" s="51">
        <f>+sessoes!B$2</f>
        <v>999</v>
      </c>
      <c r="J154" s="66">
        <f>+'101 TREINAMENTO BENEFICIARIO'!AP$10</f>
        <v>0</v>
      </c>
      <c r="K154" s="51">
        <f>+'101 TREINAMENTO BENEFICIARIO'!AD175</f>
        <v>0</v>
      </c>
      <c r="L154" s="51">
        <f>+'101 TREINAMENTO BENEFICIARIO'!AG175</f>
        <v>0</v>
      </c>
      <c r="M154" s="51">
        <f>+'101 TREINAMENTO BENEFICIARIO'!AA175</f>
        <v>0</v>
      </c>
      <c r="N154" s="51">
        <f>+'101 TREINAMENTO BENEFICIARIO'!AI$23</f>
        <v>0</v>
      </c>
      <c r="O154" s="51">
        <f>+'101 TREINAMENTO BENEFICIARIO'!AU175</f>
        <v>0</v>
      </c>
      <c r="P154" s="51">
        <f>+'101 TREINAMENTO BENEFICIARIO'!AW175</f>
        <v>0</v>
      </c>
      <c r="Q154" s="51">
        <f>+'101 TREINAMENTO BENEFICIARIO'!AY175</f>
        <v>0</v>
      </c>
      <c r="R154" s="51">
        <f>+'101 TREINAMENTO BENEFICIARIO'!BA175</f>
        <v>0</v>
      </c>
      <c r="S154" s="51">
        <f>+'101 TREINAMENTO BENEFICIARIO'!BC175</f>
        <v>0</v>
      </c>
      <c r="T154" s="51" t="str">
        <f t="shared" si="6"/>
        <v>Local Não Indicado</v>
      </c>
      <c r="U154" s="51" t="str">
        <f t="shared" si="7"/>
        <v>Sem dados de idade</v>
      </c>
      <c r="V154" s="51" t="str">
        <f t="shared" si="8"/>
        <v/>
      </c>
    </row>
    <row r="155" spans="1:22" hidden="1" x14ac:dyDescent="0.35">
      <c r="A155" s="51">
        <f>+'101 TREINAMENTO BENEFICIARIO'!C176</f>
        <v>0</v>
      </c>
      <c r="B155" s="51">
        <f>+'101 TREINAMENTO BENEFICIARIO'!G176</f>
        <v>0</v>
      </c>
      <c r="C155" s="51">
        <f>IFERROR(IFERROR(IFERROR(+VLOOKUP('101 TREINAMENTO BENEFICIARIO'!Q176,localidades,2,FALSE),VLOOKUP('101 TREINAMENTO BENEFICIARIO'!AH$6,localidades,2,FALSE)),VLOOKUP('101 TREINAMENTO BENEFICIARIO'!AH$5,district_codes,2,FALSE)),999)</f>
        <v>999</v>
      </c>
      <c r="D155" s="51">
        <f>IF(IF(IF(+'101 TREINAMENTO BENEFICIARIO'!V176=0,'101 TREINAMENTO BENEFICIARIO'!Q176,+'101 TREINAMENTO BENEFICIARIO'!V176)=0,'101 TREINAMENTO BENEFICIARIO'!AH$6,IF(+'101 TREINAMENTO BENEFICIARIO'!V176=0,'101 TREINAMENTO BENEFICIARIO'!Q176,+'101 TREINAMENTO BENEFICIARIO'!V176))=0,'101 TREINAMENTO BENEFICIARIO'!AH$5,IF(IF(+'101 TREINAMENTO BENEFICIARIO'!V176=0,'101 TREINAMENTO BENEFICIARIO'!Q176,+'101 TREINAMENTO BENEFICIARIO'!V176)=0,'101 TREINAMENTO BENEFICIARIO'!AH$6,IF(+'101 TREINAMENTO BENEFICIARIO'!V176=0,'101 TREINAMENTO BENEFICIARIO'!Q176,+'101 TREINAMENTO BENEFICIARIO'!V176)))</f>
        <v>0</v>
      </c>
      <c r="E155" s="279">
        <f>+'101 TREINAMENTO BENEFICIARIO'!O176</f>
        <v>0</v>
      </c>
      <c r="F155" s="51">
        <f>+'101 TREINAMENTO BENEFICIARIO'!P176</f>
        <v>0</v>
      </c>
      <c r="G155" s="51">
        <f>+'101 TREINAMENTO BENEFICIARIO'!AO176</f>
        <v>0</v>
      </c>
      <c r="H155" s="51" t="str">
        <f>+sessoes!A$2</f>
        <v>BENTRAIN-99</v>
      </c>
      <c r="I155" s="51">
        <f>+sessoes!B$2</f>
        <v>999</v>
      </c>
      <c r="J155" s="66">
        <f>+'101 TREINAMENTO BENEFICIARIO'!AP$10</f>
        <v>0</v>
      </c>
      <c r="K155" s="51">
        <f>+'101 TREINAMENTO BENEFICIARIO'!AD176</f>
        <v>0</v>
      </c>
      <c r="L155" s="51">
        <f>+'101 TREINAMENTO BENEFICIARIO'!AG176</f>
        <v>0</v>
      </c>
      <c r="M155" s="51">
        <f>+'101 TREINAMENTO BENEFICIARIO'!AA176</f>
        <v>0</v>
      </c>
      <c r="N155" s="51">
        <f>+'101 TREINAMENTO BENEFICIARIO'!AI$23</f>
        <v>0</v>
      </c>
      <c r="O155" s="51">
        <f>+'101 TREINAMENTO BENEFICIARIO'!AU176</f>
        <v>0</v>
      </c>
      <c r="P155" s="51">
        <f>+'101 TREINAMENTO BENEFICIARIO'!AW176</f>
        <v>0</v>
      </c>
      <c r="Q155" s="51">
        <f>+'101 TREINAMENTO BENEFICIARIO'!AY176</f>
        <v>0</v>
      </c>
      <c r="R155" s="51">
        <f>+'101 TREINAMENTO BENEFICIARIO'!BA176</f>
        <v>0</v>
      </c>
      <c r="S155" s="51">
        <f>+'101 TREINAMENTO BENEFICIARIO'!BC176</f>
        <v>0</v>
      </c>
      <c r="T155" s="51" t="str">
        <f t="shared" si="6"/>
        <v>Local Não Indicado</v>
      </c>
      <c r="U155" s="51" t="str">
        <f t="shared" si="7"/>
        <v>Sem dados de idade</v>
      </c>
      <c r="V155" s="51" t="str">
        <f t="shared" si="8"/>
        <v/>
      </c>
    </row>
    <row r="156" spans="1:22" hidden="1" x14ac:dyDescent="0.35">
      <c r="A156" s="51">
        <f>+'101 TREINAMENTO BENEFICIARIO'!C177</f>
        <v>0</v>
      </c>
      <c r="B156" s="51">
        <f>+'101 TREINAMENTO BENEFICIARIO'!G177</f>
        <v>0</v>
      </c>
      <c r="C156" s="51">
        <f>IFERROR(IFERROR(IFERROR(+VLOOKUP('101 TREINAMENTO BENEFICIARIO'!Q177,localidades,2,FALSE),VLOOKUP('101 TREINAMENTO BENEFICIARIO'!AH$6,localidades,2,FALSE)),VLOOKUP('101 TREINAMENTO BENEFICIARIO'!AH$5,district_codes,2,FALSE)),999)</f>
        <v>999</v>
      </c>
      <c r="D156" s="51">
        <f>IF(IF(IF(+'101 TREINAMENTO BENEFICIARIO'!V177=0,'101 TREINAMENTO BENEFICIARIO'!Q177,+'101 TREINAMENTO BENEFICIARIO'!V177)=0,'101 TREINAMENTO BENEFICIARIO'!AH$6,IF(+'101 TREINAMENTO BENEFICIARIO'!V177=0,'101 TREINAMENTO BENEFICIARIO'!Q177,+'101 TREINAMENTO BENEFICIARIO'!V177))=0,'101 TREINAMENTO BENEFICIARIO'!AH$5,IF(IF(+'101 TREINAMENTO BENEFICIARIO'!V177=0,'101 TREINAMENTO BENEFICIARIO'!Q177,+'101 TREINAMENTO BENEFICIARIO'!V177)=0,'101 TREINAMENTO BENEFICIARIO'!AH$6,IF(+'101 TREINAMENTO BENEFICIARIO'!V177=0,'101 TREINAMENTO BENEFICIARIO'!Q177,+'101 TREINAMENTO BENEFICIARIO'!V177)))</f>
        <v>0</v>
      </c>
      <c r="E156" s="279">
        <f>+'101 TREINAMENTO BENEFICIARIO'!O177</f>
        <v>0</v>
      </c>
      <c r="F156" s="51">
        <f>+'101 TREINAMENTO BENEFICIARIO'!P177</f>
        <v>0</v>
      </c>
      <c r="G156" s="51">
        <f>+'101 TREINAMENTO BENEFICIARIO'!AO177</f>
        <v>0</v>
      </c>
      <c r="H156" s="51" t="str">
        <f>+sessoes!A$2</f>
        <v>BENTRAIN-99</v>
      </c>
      <c r="I156" s="51">
        <f>+sessoes!B$2</f>
        <v>999</v>
      </c>
      <c r="J156" s="66">
        <f>+'101 TREINAMENTO BENEFICIARIO'!AP$10</f>
        <v>0</v>
      </c>
      <c r="K156" s="51">
        <f>+'101 TREINAMENTO BENEFICIARIO'!AD177</f>
        <v>0</v>
      </c>
      <c r="L156" s="51">
        <f>+'101 TREINAMENTO BENEFICIARIO'!AG177</f>
        <v>0</v>
      </c>
      <c r="M156" s="51">
        <f>+'101 TREINAMENTO BENEFICIARIO'!AA177</f>
        <v>0</v>
      </c>
      <c r="N156" s="51">
        <f>+'101 TREINAMENTO BENEFICIARIO'!AI$23</f>
        <v>0</v>
      </c>
      <c r="O156" s="51">
        <f>+'101 TREINAMENTO BENEFICIARIO'!AU177</f>
        <v>0</v>
      </c>
      <c r="P156" s="51">
        <f>+'101 TREINAMENTO BENEFICIARIO'!AW177</f>
        <v>0</v>
      </c>
      <c r="Q156" s="51">
        <f>+'101 TREINAMENTO BENEFICIARIO'!AY177</f>
        <v>0</v>
      </c>
      <c r="R156" s="51">
        <f>+'101 TREINAMENTO BENEFICIARIO'!BA177</f>
        <v>0</v>
      </c>
      <c r="S156" s="51">
        <f>+'101 TREINAMENTO BENEFICIARIO'!BC177</f>
        <v>0</v>
      </c>
      <c r="T156" s="51" t="str">
        <f t="shared" si="6"/>
        <v>Local Não Indicado</v>
      </c>
      <c r="U156" s="51" t="str">
        <f t="shared" si="7"/>
        <v>Sem dados de idade</v>
      </c>
      <c r="V156" s="51" t="str">
        <f t="shared" si="8"/>
        <v/>
      </c>
    </row>
    <row r="157" spans="1:22" hidden="1" x14ac:dyDescent="0.35">
      <c r="A157" s="51">
        <f>+'101 TREINAMENTO BENEFICIARIO'!C178</f>
        <v>0</v>
      </c>
      <c r="B157" s="51">
        <f>+'101 TREINAMENTO BENEFICIARIO'!G178</f>
        <v>0</v>
      </c>
      <c r="C157" s="51">
        <f>IFERROR(IFERROR(IFERROR(+VLOOKUP('101 TREINAMENTO BENEFICIARIO'!Q178,localidades,2,FALSE),VLOOKUP('101 TREINAMENTO BENEFICIARIO'!AH$6,localidades,2,FALSE)),VLOOKUP('101 TREINAMENTO BENEFICIARIO'!AH$5,district_codes,2,FALSE)),999)</f>
        <v>999</v>
      </c>
      <c r="D157" s="51">
        <f>IF(IF(IF(+'101 TREINAMENTO BENEFICIARIO'!V178=0,'101 TREINAMENTO BENEFICIARIO'!Q178,+'101 TREINAMENTO BENEFICIARIO'!V178)=0,'101 TREINAMENTO BENEFICIARIO'!AH$6,IF(+'101 TREINAMENTO BENEFICIARIO'!V178=0,'101 TREINAMENTO BENEFICIARIO'!Q178,+'101 TREINAMENTO BENEFICIARIO'!V178))=0,'101 TREINAMENTO BENEFICIARIO'!AH$5,IF(IF(+'101 TREINAMENTO BENEFICIARIO'!V178=0,'101 TREINAMENTO BENEFICIARIO'!Q178,+'101 TREINAMENTO BENEFICIARIO'!V178)=0,'101 TREINAMENTO BENEFICIARIO'!AH$6,IF(+'101 TREINAMENTO BENEFICIARIO'!V178=0,'101 TREINAMENTO BENEFICIARIO'!Q178,+'101 TREINAMENTO BENEFICIARIO'!V178)))</f>
        <v>0</v>
      </c>
      <c r="E157" s="279">
        <f>+'101 TREINAMENTO BENEFICIARIO'!O178</f>
        <v>0</v>
      </c>
      <c r="F157" s="51">
        <f>+'101 TREINAMENTO BENEFICIARIO'!P178</f>
        <v>0</v>
      </c>
      <c r="G157" s="51">
        <f>+'101 TREINAMENTO BENEFICIARIO'!AO178</f>
        <v>0</v>
      </c>
      <c r="H157" s="51" t="str">
        <f>+sessoes!A$2</f>
        <v>BENTRAIN-99</v>
      </c>
      <c r="I157" s="51">
        <f>+sessoes!B$2</f>
        <v>999</v>
      </c>
      <c r="J157" s="66">
        <f>+'101 TREINAMENTO BENEFICIARIO'!AP$10</f>
        <v>0</v>
      </c>
      <c r="K157" s="51">
        <f>+'101 TREINAMENTO BENEFICIARIO'!AD178</f>
        <v>0</v>
      </c>
      <c r="L157" s="51">
        <f>+'101 TREINAMENTO BENEFICIARIO'!AG178</f>
        <v>0</v>
      </c>
      <c r="M157" s="51">
        <f>+'101 TREINAMENTO BENEFICIARIO'!AA178</f>
        <v>0</v>
      </c>
      <c r="N157" s="51">
        <f>+'101 TREINAMENTO BENEFICIARIO'!AI$23</f>
        <v>0</v>
      </c>
      <c r="O157" s="51">
        <f>+'101 TREINAMENTO BENEFICIARIO'!AU178</f>
        <v>0</v>
      </c>
      <c r="P157" s="51">
        <f>+'101 TREINAMENTO BENEFICIARIO'!AW178</f>
        <v>0</v>
      </c>
      <c r="Q157" s="51">
        <f>+'101 TREINAMENTO BENEFICIARIO'!AY178</f>
        <v>0</v>
      </c>
      <c r="R157" s="51">
        <f>+'101 TREINAMENTO BENEFICIARIO'!BA178</f>
        <v>0</v>
      </c>
      <c r="S157" s="51">
        <f>+'101 TREINAMENTO BENEFICIARIO'!BC178</f>
        <v>0</v>
      </c>
      <c r="T157" s="51" t="str">
        <f t="shared" si="6"/>
        <v>Local Não Indicado</v>
      </c>
      <c r="U157" s="51" t="str">
        <f t="shared" si="7"/>
        <v>Sem dados de idade</v>
      </c>
      <c r="V157" s="51" t="str">
        <f t="shared" si="8"/>
        <v/>
      </c>
    </row>
    <row r="158" spans="1:22" hidden="1" x14ac:dyDescent="0.35">
      <c r="A158" s="51">
        <f>+'101 TREINAMENTO BENEFICIARIO'!C179</f>
        <v>0</v>
      </c>
      <c r="B158" s="51">
        <f>+'101 TREINAMENTO BENEFICIARIO'!G179</f>
        <v>0</v>
      </c>
      <c r="C158" s="51">
        <f>IFERROR(IFERROR(IFERROR(+VLOOKUP('101 TREINAMENTO BENEFICIARIO'!Q179,localidades,2,FALSE),VLOOKUP('101 TREINAMENTO BENEFICIARIO'!AH$6,localidades,2,FALSE)),VLOOKUP('101 TREINAMENTO BENEFICIARIO'!AH$5,district_codes,2,FALSE)),999)</f>
        <v>999</v>
      </c>
      <c r="D158" s="51">
        <f>IF(IF(IF(+'101 TREINAMENTO BENEFICIARIO'!V179=0,'101 TREINAMENTO BENEFICIARIO'!Q179,+'101 TREINAMENTO BENEFICIARIO'!V179)=0,'101 TREINAMENTO BENEFICIARIO'!AH$6,IF(+'101 TREINAMENTO BENEFICIARIO'!V179=0,'101 TREINAMENTO BENEFICIARIO'!Q179,+'101 TREINAMENTO BENEFICIARIO'!V179))=0,'101 TREINAMENTO BENEFICIARIO'!AH$5,IF(IF(+'101 TREINAMENTO BENEFICIARIO'!V179=0,'101 TREINAMENTO BENEFICIARIO'!Q179,+'101 TREINAMENTO BENEFICIARIO'!V179)=0,'101 TREINAMENTO BENEFICIARIO'!AH$6,IF(+'101 TREINAMENTO BENEFICIARIO'!V179=0,'101 TREINAMENTO BENEFICIARIO'!Q179,+'101 TREINAMENTO BENEFICIARIO'!V179)))</f>
        <v>0</v>
      </c>
      <c r="E158" s="279">
        <f>+'101 TREINAMENTO BENEFICIARIO'!O179</f>
        <v>0</v>
      </c>
      <c r="F158" s="51">
        <f>+'101 TREINAMENTO BENEFICIARIO'!P179</f>
        <v>0</v>
      </c>
      <c r="G158" s="51">
        <f>+'101 TREINAMENTO BENEFICIARIO'!AO179</f>
        <v>0</v>
      </c>
      <c r="H158" s="51" t="str">
        <f>+sessoes!A$2</f>
        <v>BENTRAIN-99</v>
      </c>
      <c r="I158" s="51">
        <f>+sessoes!B$2</f>
        <v>999</v>
      </c>
      <c r="J158" s="66">
        <f>+'101 TREINAMENTO BENEFICIARIO'!AP$10</f>
        <v>0</v>
      </c>
      <c r="K158" s="51">
        <f>+'101 TREINAMENTO BENEFICIARIO'!AD179</f>
        <v>0</v>
      </c>
      <c r="L158" s="51">
        <f>+'101 TREINAMENTO BENEFICIARIO'!AG179</f>
        <v>0</v>
      </c>
      <c r="M158" s="51">
        <f>+'101 TREINAMENTO BENEFICIARIO'!AA179</f>
        <v>0</v>
      </c>
      <c r="N158" s="51">
        <f>+'101 TREINAMENTO BENEFICIARIO'!AI$23</f>
        <v>0</v>
      </c>
      <c r="O158" s="51">
        <f>+'101 TREINAMENTO BENEFICIARIO'!AU179</f>
        <v>0</v>
      </c>
      <c r="P158" s="51">
        <f>+'101 TREINAMENTO BENEFICIARIO'!AW179</f>
        <v>0</v>
      </c>
      <c r="Q158" s="51">
        <f>+'101 TREINAMENTO BENEFICIARIO'!AY179</f>
        <v>0</v>
      </c>
      <c r="R158" s="51">
        <f>+'101 TREINAMENTO BENEFICIARIO'!BA179</f>
        <v>0</v>
      </c>
      <c r="S158" s="51">
        <f>+'101 TREINAMENTO BENEFICIARIO'!BC179</f>
        <v>0</v>
      </c>
      <c r="T158" s="51" t="str">
        <f t="shared" si="6"/>
        <v>Local Não Indicado</v>
      </c>
      <c r="U158" s="51" t="str">
        <f t="shared" si="7"/>
        <v>Sem dados de idade</v>
      </c>
      <c r="V158" s="51" t="str">
        <f t="shared" si="8"/>
        <v/>
      </c>
    </row>
    <row r="159" spans="1:22" hidden="1" x14ac:dyDescent="0.35">
      <c r="A159" s="51">
        <f>+'101 TREINAMENTO BENEFICIARIO'!C180</f>
        <v>0</v>
      </c>
      <c r="B159" s="51">
        <f>+'101 TREINAMENTO BENEFICIARIO'!G180</f>
        <v>0</v>
      </c>
      <c r="C159" s="51">
        <f>IFERROR(IFERROR(IFERROR(+VLOOKUP('101 TREINAMENTO BENEFICIARIO'!Q180,localidades,2,FALSE),VLOOKUP('101 TREINAMENTO BENEFICIARIO'!AH$6,localidades,2,FALSE)),VLOOKUP('101 TREINAMENTO BENEFICIARIO'!AH$5,district_codes,2,FALSE)),999)</f>
        <v>999</v>
      </c>
      <c r="D159" s="51">
        <f>IF(IF(IF(+'101 TREINAMENTO BENEFICIARIO'!V180=0,'101 TREINAMENTO BENEFICIARIO'!Q180,+'101 TREINAMENTO BENEFICIARIO'!V180)=0,'101 TREINAMENTO BENEFICIARIO'!AH$6,IF(+'101 TREINAMENTO BENEFICIARIO'!V180=0,'101 TREINAMENTO BENEFICIARIO'!Q180,+'101 TREINAMENTO BENEFICIARIO'!V180))=0,'101 TREINAMENTO BENEFICIARIO'!AH$5,IF(IF(+'101 TREINAMENTO BENEFICIARIO'!V180=0,'101 TREINAMENTO BENEFICIARIO'!Q180,+'101 TREINAMENTO BENEFICIARIO'!V180)=0,'101 TREINAMENTO BENEFICIARIO'!AH$6,IF(+'101 TREINAMENTO BENEFICIARIO'!V180=0,'101 TREINAMENTO BENEFICIARIO'!Q180,+'101 TREINAMENTO BENEFICIARIO'!V180)))</f>
        <v>0</v>
      </c>
      <c r="E159" s="279">
        <f>+'101 TREINAMENTO BENEFICIARIO'!O180</f>
        <v>0</v>
      </c>
      <c r="F159" s="51">
        <f>+'101 TREINAMENTO BENEFICIARIO'!P180</f>
        <v>0</v>
      </c>
      <c r="G159" s="51">
        <f>+'101 TREINAMENTO BENEFICIARIO'!AO180</f>
        <v>0</v>
      </c>
      <c r="H159" s="51" t="str">
        <f>+sessoes!A$2</f>
        <v>BENTRAIN-99</v>
      </c>
      <c r="I159" s="51">
        <f>+sessoes!B$2</f>
        <v>999</v>
      </c>
      <c r="J159" s="66">
        <f>+'101 TREINAMENTO BENEFICIARIO'!AP$10</f>
        <v>0</v>
      </c>
      <c r="K159" s="51">
        <f>+'101 TREINAMENTO BENEFICIARIO'!AD180</f>
        <v>0</v>
      </c>
      <c r="L159" s="51">
        <f>+'101 TREINAMENTO BENEFICIARIO'!AG180</f>
        <v>0</v>
      </c>
      <c r="M159" s="51">
        <f>+'101 TREINAMENTO BENEFICIARIO'!AA180</f>
        <v>0</v>
      </c>
      <c r="N159" s="51">
        <f>+'101 TREINAMENTO BENEFICIARIO'!AI$23</f>
        <v>0</v>
      </c>
      <c r="O159" s="51">
        <f>+'101 TREINAMENTO BENEFICIARIO'!AU180</f>
        <v>0</v>
      </c>
      <c r="P159" s="51">
        <f>+'101 TREINAMENTO BENEFICIARIO'!AW180</f>
        <v>0</v>
      </c>
      <c r="Q159" s="51">
        <f>+'101 TREINAMENTO BENEFICIARIO'!AY180</f>
        <v>0</v>
      </c>
      <c r="R159" s="51">
        <f>+'101 TREINAMENTO BENEFICIARIO'!BA180</f>
        <v>0</v>
      </c>
      <c r="S159" s="51">
        <f>+'101 TREINAMENTO BENEFICIARIO'!BC180</f>
        <v>0</v>
      </c>
      <c r="T159" s="51" t="str">
        <f t="shared" si="6"/>
        <v>Local Não Indicado</v>
      </c>
      <c r="U159" s="51" t="str">
        <f t="shared" si="7"/>
        <v>Sem dados de idade</v>
      </c>
      <c r="V159" s="51" t="str">
        <f t="shared" si="8"/>
        <v/>
      </c>
    </row>
    <row r="160" spans="1:22" hidden="1" x14ac:dyDescent="0.35">
      <c r="A160" s="51">
        <f>+'101 TREINAMENTO BENEFICIARIO'!C181</f>
        <v>0</v>
      </c>
      <c r="B160" s="51">
        <f>+'101 TREINAMENTO BENEFICIARIO'!G181</f>
        <v>0</v>
      </c>
      <c r="C160" s="51">
        <f>IFERROR(IFERROR(IFERROR(+VLOOKUP('101 TREINAMENTO BENEFICIARIO'!Q181,localidades,2,FALSE),VLOOKUP('101 TREINAMENTO BENEFICIARIO'!AH$6,localidades,2,FALSE)),VLOOKUP('101 TREINAMENTO BENEFICIARIO'!AH$5,district_codes,2,FALSE)),999)</f>
        <v>999</v>
      </c>
      <c r="D160" s="51">
        <f>IF(IF(IF(+'101 TREINAMENTO BENEFICIARIO'!V181=0,'101 TREINAMENTO BENEFICIARIO'!Q181,+'101 TREINAMENTO BENEFICIARIO'!V181)=0,'101 TREINAMENTO BENEFICIARIO'!AH$6,IF(+'101 TREINAMENTO BENEFICIARIO'!V181=0,'101 TREINAMENTO BENEFICIARIO'!Q181,+'101 TREINAMENTO BENEFICIARIO'!V181))=0,'101 TREINAMENTO BENEFICIARIO'!AH$5,IF(IF(+'101 TREINAMENTO BENEFICIARIO'!V181=0,'101 TREINAMENTO BENEFICIARIO'!Q181,+'101 TREINAMENTO BENEFICIARIO'!V181)=0,'101 TREINAMENTO BENEFICIARIO'!AH$6,IF(+'101 TREINAMENTO BENEFICIARIO'!V181=0,'101 TREINAMENTO BENEFICIARIO'!Q181,+'101 TREINAMENTO BENEFICIARIO'!V181)))</f>
        <v>0</v>
      </c>
      <c r="E160" s="279">
        <f>+'101 TREINAMENTO BENEFICIARIO'!O181</f>
        <v>0</v>
      </c>
      <c r="F160" s="51">
        <f>+'101 TREINAMENTO BENEFICIARIO'!P181</f>
        <v>0</v>
      </c>
      <c r="G160" s="51">
        <f>+'101 TREINAMENTO BENEFICIARIO'!AO181</f>
        <v>0</v>
      </c>
      <c r="H160" s="51" t="str">
        <f>+sessoes!A$2</f>
        <v>BENTRAIN-99</v>
      </c>
      <c r="I160" s="51">
        <f>+sessoes!B$2</f>
        <v>999</v>
      </c>
      <c r="J160" s="66">
        <f>+'101 TREINAMENTO BENEFICIARIO'!AP$10</f>
        <v>0</v>
      </c>
      <c r="K160" s="51">
        <f>+'101 TREINAMENTO BENEFICIARIO'!AD181</f>
        <v>0</v>
      </c>
      <c r="L160" s="51">
        <f>+'101 TREINAMENTO BENEFICIARIO'!AG181</f>
        <v>0</v>
      </c>
      <c r="M160" s="51">
        <f>+'101 TREINAMENTO BENEFICIARIO'!AA181</f>
        <v>0</v>
      </c>
      <c r="N160" s="51">
        <f>+'101 TREINAMENTO BENEFICIARIO'!AI$23</f>
        <v>0</v>
      </c>
      <c r="O160" s="51">
        <f>+'101 TREINAMENTO BENEFICIARIO'!AU181</f>
        <v>0</v>
      </c>
      <c r="P160" s="51">
        <f>+'101 TREINAMENTO BENEFICIARIO'!AW181</f>
        <v>0</v>
      </c>
      <c r="Q160" s="51">
        <f>+'101 TREINAMENTO BENEFICIARIO'!AY181</f>
        <v>0</v>
      </c>
      <c r="R160" s="51">
        <f>+'101 TREINAMENTO BENEFICIARIO'!BA181</f>
        <v>0</v>
      </c>
      <c r="S160" s="51">
        <f>+'101 TREINAMENTO BENEFICIARIO'!BC181</f>
        <v>0</v>
      </c>
      <c r="T160" s="51" t="str">
        <f t="shared" si="6"/>
        <v>Local Não Indicado</v>
      </c>
      <c r="U160" s="51" t="str">
        <f t="shared" si="7"/>
        <v>Sem dados de idade</v>
      </c>
      <c r="V160" s="51" t="str">
        <f t="shared" si="8"/>
        <v/>
      </c>
    </row>
    <row r="161" spans="1:22" hidden="1" x14ac:dyDescent="0.35">
      <c r="A161" s="51">
        <f>+'101 TREINAMENTO BENEFICIARIO'!C182</f>
        <v>0</v>
      </c>
      <c r="B161" s="51">
        <f>+'101 TREINAMENTO BENEFICIARIO'!G182</f>
        <v>0</v>
      </c>
      <c r="C161" s="51">
        <f>IFERROR(IFERROR(IFERROR(+VLOOKUP('101 TREINAMENTO BENEFICIARIO'!Q182,localidades,2,FALSE),VLOOKUP('101 TREINAMENTO BENEFICIARIO'!AH$6,localidades,2,FALSE)),VLOOKUP('101 TREINAMENTO BENEFICIARIO'!AH$5,district_codes,2,FALSE)),999)</f>
        <v>999</v>
      </c>
      <c r="D161" s="51">
        <f>IF(IF(IF(+'101 TREINAMENTO BENEFICIARIO'!V182=0,'101 TREINAMENTO BENEFICIARIO'!Q182,+'101 TREINAMENTO BENEFICIARIO'!V182)=0,'101 TREINAMENTO BENEFICIARIO'!AH$6,IF(+'101 TREINAMENTO BENEFICIARIO'!V182=0,'101 TREINAMENTO BENEFICIARIO'!Q182,+'101 TREINAMENTO BENEFICIARIO'!V182))=0,'101 TREINAMENTO BENEFICIARIO'!AH$5,IF(IF(+'101 TREINAMENTO BENEFICIARIO'!V182=0,'101 TREINAMENTO BENEFICIARIO'!Q182,+'101 TREINAMENTO BENEFICIARIO'!V182)=0,'101 TREINAMENTO BENEFICIARIO'!AH$6,IF(+'101 TREINAMENTO BENEFICIARIO'!V182=0,'101 TREINAMENTO BENEFICIARIO'!Q182,+'101 TREINAMENTO BENEFICIARIO'!V182)))</f>
        <v>0</v>
      </c>
      <c r="E161" s="279">
        <f>+'101 TREINAMENTO BENEFICIARIO'!O182</f>
        <v>0</v>
      </c>
      <c r="F161" s="51">
        <f>+'101 TREINAMENTO BENEFICIARIO'!P182</f>
        <v>0</v>
      </c>
      <c r="G161" s="51">
        <f>+'101 TREINAMENTO BENEFICIARIO'!AO182</f>
        <v>0</v>
      </c>
      <c r="H161" s="51" t="str">
        <f>+sessoes!A$2</f>
        <v>BENTRAIN-99</v>
      </c>
      <c r="I161" s="51">
        <f>+sessoes!B$2</f>
        <v>999</v>
      </c>
      <c r="J161" s="66">
        <f>+'101 TREINAMENTO BENEFICIARIO'!AP$10</f>
        <v>0</v>
      </c>
      <c r="K161" s="51">
        <f>+'101 TREINAMENTO BENEFICIARIO'!AD182</f>
        <v>0</v>
      </c>
      <c r="L161" s="51">
        <f>+'101 TREINAMENTO BENEFICIARIO'!AG182</f>
        <v>0</v>
      </c>
      <c r="M161" s="51">
        <f>+'101 TREINAMENTO BENEFICIARIO'!AA182</f>
        <v>0</v>
      </c>
      <c r="N161" s="51">
        <f>+'101 TREINAMENTO BENEFICIARIO'!AI$23</f>
        <v>0</v>
      </c>
      <c r="O161" s="51">
        <f>+'101 TREINAMENTO BENEFICIARIO'!AU182</f>
        <v>0</v>
      </c>
      <c r="P161" s="51">
        <f>+'101 TREINAMENTO BENEFICIARIO'!AW182</f>
        <v>0</v>
      </c>
      <c r="Q161" s="51">
        <f>+'101 TREINAMENTO BENEFICIARIO'!AY182</f>
        <v>0</v>
      </c>
      <c r="R161" s="51">
        <f>+'101 TREINAMENTO BENEFICIARIO'!BA182</f>
        <v>0</v>
      </c>
      <c r="S161" s="51">
        <f>+'101 TREINAMENTO BENEFICIARIO'!BC182</f>
        <v>0</v>
      </c>
      <c r="T161" s="51" t="str">
        <f t="shared" si="6"/>
        <v>Local Não Indicado</v>
      </c>
      <c r="U161" s="51" t="str">
        <f t="shared" si="7"/>
        <v>Sem dados de idade</v>
      </c>
      <c r="V161" s="51" t="str">
        <f t="shared" si="8"/>
        <v/>
      </c>
    </row>
    <row r="162" spans="1:22" hidden="1" x14ac:dyDescent="0.35">
      <c r="A162" s="51">
        <f>+'101 TREINAMENTO BENEFICIARIO'!C183</f>
        <v>0</v>
      </c>
      <c r="B162" s="51">
        <f>+'101 TREINAMENTO BENEFICIARIO'!G183</f>
        <v>0</v>
      </c>
      <c r="C162" s="51">
        <f>IFERROR(IFERROR(IFERROR(+VLOOKUP('101 TREINAMENTO BENEFICIARIO'!Q183,localidades,2,FALSE),VLOOKUP('101 TREINAMENTO BENEFICIARIO'!AH$6,localidades,2,FALSE)),VLOOKUP('101 TREINAMENTO BENEFICIARIO'!AH$5,district_codes,2,FALSE)),999)</f>
        <v>999</v>
      </c>
      <c r="D162" s="51">
        <f>IF(IF(IF(+'101 TREINAMENTO BENEFICIARIO'!V183=0,'101 TREINAMENTO BENEFICIARIO'!Q183,+'101 TREINAMENTO BENEFICIARIO'!V183)=0,'101 TREINAMENTO BENEFICIARIO'!AH$6,IF(+'101 TREINAMENTO BENEFICIARIO'!V183=0,'101 TREINAMENTO BENEFICIARIO'!Q183,+'101 TREINAMENTO BENEFICIARIO'!V183))=0,'101 TREINAMENTO BENEFICIARIO'!AH$5,IF(IF(+'101 TREINAMENTO BENEFICIARIO'!V183=0,'101 TREINAMENTO BENEFICIARIO'!Q183,+'101 TREINAMENTO BENEFICIARIO'!V183)=0,'101 TREINAMENTO BENEFICIARIO'!AH$6,IF(+'101 TREINAMENTO BENEFICIARIO'!V183=0,'101 TREINAMENTO BENEFICIARIO'!Q183,+'101 TREINAMENTO BENEFICIARIO'!V183)))</f>
        <v>0</v>
      </c>
      <c r="E162" s="279">
        <f>+'101 TREINAMENTO BENEFICIARIO'!O183</f>
        <v>0</v>
      </c>
      <c r="F162" s="51">
        <f>+'101 TREINAMENTO BENEFICIARIO'!P183</f>
        <v>0</v>
      </c>
      <c r="G162" s="51">
        <f>+'101 TREINAMENTO BENEFICIARIO'!AO183</f>
        <v>0</v>
      </c>
      <c r="H162" s="51" t="str">
        <f>+sessoes!A$2</f>
        <v>BENTRAIN-99</v>
      </c>
      <c r="I162" s="51">
        <f>+sessoes!B$2</f>
        <v>999</v>
      </c>
      <c r="J162" s="66">
        <f>+'101 TREINAMENTO BENEFICIARIO'!AP$10</f>
        <v>0</v>
      </c>
      <c r="K162" s="51">
        <f>+'101 TREINAMENTO BENEFICIARIO'!AD183</f>
        <v>0</v>
      </c>
      <c r="L162" s="51">
        <f>+'101 TREINAMENTO BENEFICIARIO'!AG183</f>
        <v>0</v>
      </c>
      <c r="M162" s="51">
        <f>+'101 TREINAMENTO BENEFICIARIO'!AA183</f>
        <v>0</v>
      </c>
      <c r="N162" s="51">
        <f>+'101 TREINAMENTO BENEFICIARIO'!AI$23</f>
        <v>0</v>
      </c>
      <c r="O162" s="51">
        <f>+'101 TREINAMENTO BENEFICIARIO'!AU183</f>
        <v>0</v>
      </c>
      <c r="P162" s="51">
        <f>+'101 TREINAMENTO BENEFICIARIO'!AW183</f>
        <v>0</v>
      </c>
      <c r="Q162" s="51">
        <f>+'101 TREINAMENTO BENEFICIARIO'!AY183</f>
        <v>0</v>
      </c>
      <c r="R162" s="51">
        <f>+'101 TREINAMENTO BENEFICIARIO'!BA183</f>
        <v>0</v>
      </c>
      <c r="S162" s="51">
        <f>+'101 TREINAMENTO BENEFICIARIO'!BC183</f>
        <v>0</v>
      </c>
      <c r="T162" s="51" t="str">
        <f t="shared" si="6"/>
        <v>Local Não Indicado</v>
      </c>
      <c r="U162" s="51" t="str">
        <f t="shared" si="7"/>
        <v>Sem dados de idade</v>
      </c>
      <c r="V162" s="51" t="str">
        <f t="shared" si="8"/>
        <v/>
      </c>
    </row>
    <row r="163" spans="1:22" hidden="1" x14ac:dyDescent="0.35">
      <c r="A163" s="51">
        <f>+'101 TREINAMENTO BENEFICIARIO'!C184</f>
        <v>0</v>
      </c>
      <c r="B163" s="51">
        <f>+'101 TREINAMENTO BENEFICIARIO'!G184</f>
        <v>0</v>
      </c>
      <c r="C163" s="51">
        <f>IFERROR(IFERROR(IFERROR(+VLOOKUP('101 TREINAMENTO BENEFICIARIO'!Q184,localidades,2,FALSE),VLOOKUP('101 TREINAMENTO BENEFICIARIO'!AH$6,localidades,2,FALSE)),VLOOKUP('101 TREINAMENTO BENEFICIARIO'!AH$5,district_codes,2,FALSE)),999)</f>
        <v>999</v>
      </c>
      <c r="D163" s="51">
        <f>IF(IF(IF(+'101 TREINAMENTO BENEFICIARIO'!V184=0,'101 TREINAMENTO BENEFICIARIO'!Q184,+'101 TREINAMENTO BENEFICIARIO'!V184)=0,'101 TREINAMENTO BENEFICIARIO'!AH$6,IF(+'101 TREINAMENTO BENEFICIARIO'!V184=0,'101 TREINAMENTO BENEFICIARIO'!Q184,+'101 TREINAMENTO BENEFICIARIO'!V184))=0,'101 TREINAMENTO BENEFICIARIO'!AH$5,IF(IF(+'101 TREINAMENTO BENEFICIARIO'!V184=0,'101 TREINAMENTO BENEFICIARIO'!Q184,+'101 TREINAMENTO BENEFICIARIO'!V184)=0,'101 TREINAMENTO BENEFICIARIO'!AH$6,IF(+'101 TREINAMENTO BENEFICIARIO'!V184=0,'101 TREINAMENTO BENEFICIARIO'!Q184,+'101 TREINAMENTO BENEFICIARIO'!V184)))</f>
        <v>0</v>
      </c>
      <c r="E163" s="279">
        <f>+'101 TREINAMENTO BENEFICIARIO'!O184</f>
        <v>0</v>
      </c>
      <c r="F163" s="51">
        <f>+'101 TREINAMENTO BENEFICIARIO'!P184</f>
        <v>0</v>
      </c>
      <c r="G163" s="51">
        <f>+'101 TREINAMENTO BENEFICIARIO'!AO184</f>
        <v>0</v>
      </c>
      <c r="H163" s="51" t="str">
        <f>+sessoes!A$2</f>
        <v>BENTRAIN-99</v>
      </c>
      <c r="I163" s="51">
        <f>+sessoes!B$2</f>
        <v>999</v>
      </c>
      <c r="J163" s="66">
        <f>+'101 TREINAMENTO BENEFICIARIO'!AP$10</f>
        <v>0</v>
      </c>
      <c r="K163" s="51">
        <f>+'101 TREINAMENTO BENEFICIARIO'!AD184</f>
        <v>0</v>
      </c>
      <c r="L163" s="51">
        <f>+'101 TREINAMENTO BENEFICIARIO'!AG184</f>
        <v>0</v>
      </c>
      <c r="M163" s="51">
        <f>+'101 TREINAMENTO BENEFICIARIO'!AA184</f>
        <v>0</v>
      </c>
      <c r="N163" s="51">
        <f>+'101 TREINAMENTO BENEFICIARIO'!AI$23</f>
        <v>0</v>
      </c>
      <c r="O163" s="51">
        <f>+'101 TREINAMENTO BENEFICIARIO'!AU184</f>
        <v>0</v>
      </c>
      <c r="P163" s="51">
        <f>+'101 TREINAMENTO BENEFICIARIO'!AW184</f>
        <v>0</v>
      </c>
      <c r="Q163" s="51">
        <f>+'101 TREINAMENTO BENEFICIARIO'!AY184</f>
        <v>0</v>
      </c>
      <c r="R163" s="51">
        <f>+'101 TREINAMENTO BENEFICIARIO'!BA184</f>
        <v>0</v>
      </c>
      <c r="S163" s="51">
        <f>+'101 TREINAMENTO BENEFICIARIO'!BC184</f>
        <v>0</v>
      </c>
      <c r="T163" s="51" t="str">
        <f t="shared" si="6"/>
        <v>Local Não Indicado</v>
      </c>
      <c r="U163" s="51" t="str">
        <f t="shared" si="7"/>
        <v>Sem dados de idade</v>
      </c>
      <c r="V163" s="51" t="str">
        <f t="shared" si="8"/>
        <v/>
      </c>
    </row>
    <row r="164" spans="1:22" hidden="1" x14ac:dyDescent="0.35">
      <c r="A164" s="51">
        <f>+'101 TREINAMENTO BENEFICIARIO'!C185</f>
        <v>0</v>
      </c>
      <c r="B164" s="51">
        <f>+'101 TREINAMENTO BENEFICIARIO'!G185</f>
        <v>0</v>
      </c>
      <c r="C164" s="51">
        <f>IFERROR(IFERROR(IFERROR(+VLOOKUP('101 TREINAMENTO BENEFICIARIO'!Q185,localidades,2,FALSE),VLOOKUP('101 TREINAMENTO BENEFICIARIO'!AH$6,localidades,2,FALSE)),VLOOKUP('101 TREINAMENTO BENEFICIARIO'!AH$5,district_codes,2,FALSE)),999)</f>
        <v>999</v>
      </c>
      <c r="D164" s="51">
        <f>IF(IF(IF(+'101 TREINAMENTO BENEFICIARIO'!V185=0,'101 TREINAMENTO BENEFICIARIO'!Q185,+'101 TREINAMENTO BENEFICIARIO'!V185)=0,'101 TREINAMENTO BENEFICIARIO'!AH$6,IF(+'101 TREINAMENTO BENEFICIARIO'!V185=0,'101 TREINAMENTO BENEFICIARIO'!Q185,+'101 TREINAMENTO BENEFICIARIO'!V185))=0,'101 TREINAMENTO BENEFICIARIO'!AH$5,IF(IF(+'101 TREINAMENTO BENEFICIARIO'!V185=0,'101 TREINAMENTO BENEFICIARIO'!Q185,+'101 TREINAMENTO BENEFICIARIO'!V185)=0,'101 TREINAMENTO BENEFICIARIO'!AH$6,IF(+'101 TREINAMENTO BENEFICIARIO'!V185=0,'101 TREINAMENTO BENEFICIARIO'!Q185,+'101 TREINAMENTO BENEFICIARIO'!V185)))</f>
        <v>0</v>
      </c>
      <c r="E164" s="279">
        <f>+'101 TREINAMENTO BENEFICIARIO'!O185</f>
        <v>0</v>
      </c>
      <c r="F164" s="51">
        <f>+'101 TREINAMENTO BENEFICIARIO'!P185</f>
        <v>0</v>
      </c>
      <c r="G164" s="51">
        <f>+'101 TREINAMENTO BENEFICIARIO'!AO185</f>
        <v>0</v>
      </c>
      <c r="H164" s="51" t="str">
        <f>+sessoes!A$2</f>
        <v>BENTRAIN-99</v>
      </c>
      <c r="I164" s="51">
        <f>+sessoes!B$2</f>
        <v>999</v>
      </c>
      <c r="J164" s="66">
        <f>+'101 TREINAMENTO BENEFICIARIO'!AP$10</f>
        <v>0</v>
      </c>
      <c r="K164" s="51">
        <f>+'101 TREINAMENTO BENEFICIARIO'!AD185</f>
        <v>0</v>
      </c>
      <c r="L164" s="51">
        <f>+'101 TREINAMENTO BENEFICIARIO'!AG185</f>
        <v>0</v>
      </c>
      <c r="M164" s="51">
        <f>+'101 TREINAMENTO BENEFICIARIO'!AA185</f>
        <v>0</v>
      </c>
      <c r="N164" s="51">
        <f>+'101 TREINAMENTO BENEFICIARIO'!AI$23</f>
        <v>0</v>
      </c>
      <c r="O164" s="51">
        <f>+'101 TREINAMENTO BENEFICIARIO'!AU185</f>
        <v>0</v>
      </c>
      <c r="P164" s="51">
        <f>+'101 TREINAMENTO BENEFICIARIO'!AW185</f>
        <v>0</v>
      </c>
      <c r="Q164" s="51">
        <f>+'101 TREINAMENTO BENEFICIARIO'!AY185</f>
        <v>0</v>
      </c>
      <c r="R164" s="51">
        <f>+'101 TREINAMENTO BENEFICIARIO'!BA185</f>
        <v>0</v>
      </c>
      <c r="S164" s="51">
        <f>+'101 TREINAMENTO BENEFICIARIO'!BC185</f>
        <v>0</v>
      </c>
      <c r="T164" s="51" t="str">
        <f t="shared" si="6"/>
        <v>Local Não Indicado</v>
      </c>
      <c r="U164" s="51" t="str">
        <f t="shared" si="7"/>
        <v>Sem dados de idade</v>
      </c>
      <c r="V164" s="51" t="str">
        <f t="shared" si="8"/>
        <v/>
      </c>
    </row>
    <row r="165" spans="1:22" hidden="1" x14ac:dyDescent="0.35">
      <c r="A165" s="51">
        <f>+'101 TREINAMENTO BENEFICIARIO'!C186</f>
        <v>0</v>
      </c>
      <c r="B165" s="51">
        <f>+'101 TREINAMENTO BENEFICIARIO'!G186</f>
        <v>0</v>
      </c>
      <c r="C165" s="51">
        <f>IFERROR(IFERROR(IFERROR(+VLOOKUP('101 TREINAMENTO BENEFICIARIO'!Q186,localidades,2,FALSE),VLOOKUP('101 TREINAMENTO BENEFICIARIO'!AH$6,localidades,2,FALSE)),VLOOKUP('101 TREINAMENTO BENEFICIARIO'!AH$5,district_codes,2,FALSE)),999)</f>
        <v>999</v>
      </c>
      <c r="D165" s="51">
        <f>IF(IF(IF(+'101 TREINAMENTO BENEFICIARIO'!V186=0,'101 TREINAMENTO BENEFICIARIO'!Q186,+'101 TREINAMENTO BENEFICIARIO'!V186)=0,'101 TREINAMENTO BENEFICIARIO'!AH$6,IF(+'101 TREINAMENTO BENEFICIARIO'!V186=0,'101 TREINAMENTO BENEFICIARIO'!Q186,+'101 TREINAMENTO BENEFICIARIO'!V186))=0,'101 TREINAMENTO BENEFICIARIO'!AH$5,IF(IF(+'101 TREINAMENTO BENEFICIARIO'!V186=0,'101 TREINAMENTO BENEFICIARIO'!Q186,+'101 TREINAMENTO BENEFICIARIO'!V186)=0,'101 TREINAMENTO BENEFICIARIO'!AH$6,IF(+'101 TREINAMENTO BENEFICIARIO'!V186=0,'101 TREINAMENTO BENEFICIARIO'!Q186,+'101 TREINAMENTO BENEFICIARIO'!V186)))</f>
        <v>0</v>
      </c>
      <c r="E165" s="279">
        <f>+'101 TREINAMENTO BENEFICIARIO'!O186</f>
        <v>0</v>
      </c>
      <c r="F165" s="51">
        <f>+'101 TREINAMENTO BENEFICIARIO'!P186</f>
        <v>0</v>
      </c>
      <c r="G165" s="51">
        <f>+'101 TREINAMENTO BENEFICIARIO'!AO186</f>
        <v>0</v>
      </c>
      <c r="H165" s="51" t="str">
        <f>+sessoes!A$2</f>
        <v>BENTRAIN-99</v>
      </c>
      <c r="I165" s="51">
        <f>+sessoes!B$2</f>
        <v>999</v>
      </c>
      <c r="J165" s="66">
        <f>+'101 TREINAMENTO BENEFICIARIO'!AP$10</f>
        <v>0</v>
      </c>
      <c r="K165" s="51">
        <f>+'101 TREINAMENTO BENEFICIARIO'!AD186</f>
        <v>0</v>
      </c>
      <c r="L165" s="51">
        <f>+'101 TREINAMENTO BENEFICIARIO'!AG186</f>
        <v>0</v>
      </c>
      <c r="M165" s="51">
        <f>+'101 TREINAMENTO BENEFICIARIO'!AA186</f>
        <v>0</v>
      </c>
      <c r="N165" s="51">
        <f>+'101 TREINAMENTO BENEFICIARIO'!AI$23</f>
        <v>0</v>
      </c>
      <c r="O165" s="51">
        <f>+'101 TREINAMENTO BENEFICIARIO'!AU186</f>
        <v>0</v>
      </c>
      <c r="P165" s="51">
        <f>+'101 TREINAMENTO BENEFICIARIO'!AW186</f>
        <v>0</v>
      </c>
      <c r="Q165" s="51">
        <f>+'101 TREINAMENTO BENEFICIARIO'!AY186</f>
        <v>0</v>
      </c>
      <c r="R165" s="51">
        <f>+'101 TREINAMENTO BENEFICIARIO'!BA186</f>
        <v>0</v>
      </c>
      <c r="S165" s="51">
        <f>+'101 TREINAMENTO BENEFICIARIO'!BC186</f>
        <v>0</v>
      </c>
      <c r="T165" s="51" t="str">
        <f t="shared" si="6"/>
        <v>Local Não Indicado</v>
      </c>
      <c r="U165" s="51" t="str">
        <f t="shared" si="7"/>
        <v>Sem dados de idade</v>
      </c>
      <c r="V165" s="51" t="str">
        <f t="shared" si="8"/>
        <v/>
      </c>
    </row>
    <row r="166" spans="1:22" hidden="1" x14ac:dyDescent="0.35">
      <c r="A166" s="51">
        <f>+'101 TREINAMENTO BENEFICIARIO'!C187</f>
        <v>0</v>
      </c>
      <c r="B166" s="51">
        <f>+'101 TREINAMENTO BENEFICIARIO'!G187</f>
        <v>0</v>
      </c>
      <c r="C166" s="51">
        <f>IFERROR(IFERROR(IFERROR(+VLOOKUP('101 TREINAMENTO BENEFICIARIO'!Q187,localidades,2,FALSE),VLOOKUP('101 TREINAMENTO BENEFICIARIO'!AH$6,localidades,2,FALSE)),VLOOKUP('101 TREINAMENTO BENEFICIARIO'!AH$5,district_codes,2,FALSE)),999)</f>
        <v>999</v>
      </c>
      <c r="D166" s="51">
        <f>IF(IF(IF(+'101 TREINAMENTO BENEFICIARIO'!V187=0,'101 TREINAMENTO BENEFICIARIO'!Q187,+'101 TREINAMENTO BENEFICIARIO'!V187)=0,'101 TREINAMENTO BENEFICIARIO'!AH$6,IF(+'101 TREINAMENTO BENEFICIARIO'!V187=0,'101 TREINAMENTO BENEFICIARIO'!Q187,+'101 TREINAMENTO BENEFICIARIO'!V187))=0,'101 TREINAMENTO BENEFICIARIO'!AH$5,IF(IF(+'101 TREINAMENTO BENEFICIARIO'!V187=0,'101 TREINAMENTO BENEFICIARIO'!Q187,+'101 TREINAMENTO BENEFICIARIO'!V187)=0,'101 TREINAMENTO BENEFICIARIO'!AH$6,IF(+'101 TREINAMENTO BENEFICIARIO'!V187=0,'101 TREINAMENTO BENEFICIARIO'!Q187,+'101 TREINAMENTO BENEFICIARIO'!V187)))</f>
        <v>0</v>
      </c>
      <c r="E166" s="279">
        <f>+'101 TREINAMENTO BENEFICIARIO'!O187</f>
        <v>0</v>
      </c>
      <c r="F166" s="51">
        <f>+'101 TREINAMENTO BENEFICIARIO'!P187</f>
        <v>0</v>
      </c>
      <c r="G166" s="51">
        <f>+'101 TREINAMENTO BENEFICIARIO'!AO187</f>
        <v>0</v>
      </c>
      <c r="H166" s="51" t="str">
        <f>+sessoes!A$2</f>
        <v>BENTRAIN-99</v>
      </c>
      <c r="I166" s="51">
        <f>+sessoes!B$2</f>
        <v>999</v>
      </c>
      <c r="J166" s="66">
        <f>+'101 TREINAMENTO BENEFICIARIO'!AP$10</f>
        <v>0</v>
      </c>
      <c r="K166" s="51">
        <f>+'101 TREINAMENTO BENEFICIARIO'!AD187</f>
        <v>0</v>
      </c>
      <c r="L166" s="51">
        <f>+'101 TREINAMENTO BENEFICIARIO'!AG187</f>
        <v>0</v>
      </c>
      <c r="M166" s="51">
        <f>+'101 TREINAMENTO BENEFICIARIO'!AA187</f>
        <v>0</v>
      </c>
      <c r="N166" s="51">
        <f>+'101 TREINAMENTO BENEFICIARIO'!AI$23</f>
        <v>0</v>
      </c>
      <c r="O166" s="51">
        <f>+'101 TREINAMENTO BENEFICIARIO'!AU187</f>
        <v>0</v>
      </c>
      <c r="P166" s="51">
        <f>+'101 TREINAMENTO BENEFICIARIO'!AW187</f>
        <v>0</v>
      </c>
      <c r="Q166" s="51">
        <f>+'101 TREINAMENTO BENEFICIARIO'!AY187</f>
        <v>0</v>
      </c>
      <c r="R166" s="51">
        <f>+'101 TREINAMENTO BENEFICIARIO'!BA187</f>
        <v>0</v>
      </c>
      <c r="S166" s="51">
        <f>+'101 TREINAMENTO BENEFICIARIO'!BC187</f>
        <v>0</v>
      </c>
      <c r="T166" s="51" t="str">
        <f t="shared" si="6"/>
        <v>Local Não Indicado</v>
      </c>
      <c r="U166" s="51" t="str">
        <f t="shared" si="7"/>
        <v>Sem dados de idade</v>
      </c>
      <c r="V166" s="51" t="str">
        <f t="shared" si="8"/>
        <v/>
      </c>
    </row>
    <row r="167" spans="1:22" hidden="1" x14ac:dyDescent="0.35">
      <c r="A167" s="51">
        <f>+'101 TREINAMENTO BENEFICIARIO'!C188</f>
        <v>0</v>
      </c>
      <c r="B167" s="51">
        <f>+'101 TREINAMENTO BENEFICIARIO'!G188</f>
        <v>0</v>
      </c>
      <c r="C167" s="51">
        <f>IFERROR(IFERROR(IFERROR(+VLOOKUP('101 TREINAMENTO BENEFICIARIO'!Q188,localidades,2,FALSE),VLOOKUP('101 TREINAMENTO BENEFICIARIO'!AH$6,localidades,2,FALSE)),VLOOKUP('101 TREINAMENTO BENEFICIARIO'!AH$5,district_codes,2,FALSE)),999)</f>
        <v>999</v>
      </c>
      <c r="D167" s="51">
        <f>IF(IF(IF(+'101 TREINAMENTO BENEFICIARIO'!V188=0,'101 TREINAMENTO BENEFICIARIO'!Q188,+'101 TREINAMENTO BENEFICIARIO'!V188)=0,'101 TREINAMENTO BENEFICIARIO'!AH$6,IF(+'101 TREINAMENTO BENEFICIARIO'!V188=0,'101 TREINAMENTO BENEFICIARIO'!Q188,+'101 TREINAMENTO BENEFICIARIO'!V188))=0,'101 TREINAMENTO BENEFICIARIO'!AH$5,IF(IF(+'101 TREINAMENTO BENEFICIARIO'!V188=0,'101 TREINAMENTO BENEFICIARIO'!Q188,+'101 TREINAMENTO BENEFICIARIO'!V188)=0,'101 TREINAMENTO BENEFICIARIO'!AH$6,IF(+'101 TREINAMENTO BENEFICIARIO'!V188=0,'101 TREINAMENTO BENEFICIARIO'!Q188,+'101 TREINAMENTO BENEFICIARIO'!V188)))</f>
        <v>0</v>
      </c>
      <c r="E167" s="279">
        <f>+'101 TREINAMENTO BENEFICIARIO'!O188</f>
        <v>0</v>
      </c>
      <c r="F167" s="51">
        <f>+'101 TREINAMENTO BENEFICIARIO'!P188</f>
        <v>0</v>
      </c>
      <c r="G167" s="51">
        <f>+'101 TREINAMENTO BENEFICIARIO'!AO188</f>
        <v>0</v>
      </c>
      <c r="H167" s="51" t="str">
        <f>+sessoes!A$2</f>
        <v>BENTRAIN-99</v>
      </c>
      <c r="I167" s="51">
        <f>+sessoes!B$2</f>
        <v>999</v>
      </c>
      <c r="J167" s="66">
        <f>+'101 TREINAMENTO BENEFICIARIO'!AP$10</f>
        <v>0</v>
      </c>
      <c r="K167" s="51">
        <f>+'101 TREINAMENTO BENEFICIARIO'!AD188</f>
        <v>0</v>
      </c>
      <c r="L167" s="51">
        <f>+'101 TREINAMENTO BENEFICIARIO'!AG188</f>
        <v>0</v>
      </c>
      <c r="M167" s="51">
        <f>+'101 TREINAMENTO BENEFICIARIO'!AA188</f>
        <v>0</v>
      </c>
      <c r="N167" s="51">
        <f>+'101 TREINAMENTO BENEFICIARIO'!AI$23</f>
        <v>0</v>
      </c>
      <c r="O167" s="51">
        <f>+'101 TREINAMENTO BENEFICIARIO'!AU188</f>
        <v>0</v>
      </c>
      <c r="P167" s="51">
        <f>+'101 TREINAMENTO BENEFICIARIO'!AW188</f>
        <v>0</v>
      </c>
      <c r="Q167" s="51">
        <f>+'101 TREINAMENTO BENEFICIARIO'!AY188</f>
        <v>0</v>
      </c>
      <c r="R167" s="51">
        <f>+'101 TREINAMENTO BENEFICIARIO'!BA188</f>
        <v>0</v>
      </c>
      <c r="S167" s="51">
        <f>+'101 TREINAMENTO BENEFICIARIO'!BC188</f>
        <v>0</v>
      </c>
      <c r="T167" s="51" t="str">
        <f t="shared" si="6"/>
        <v>Local Não Indicado</v>
      </c>
      <c r="U167" s="51" t="str">
        <f t="shared" si="7"/>
        <v>Sem dados de idade</v>
      </c>
      <c r="V167" s="51" t="str">
        <f t="shared" si="8"/>
        <v/>
      </c>
    </row>
    <row r="168" spans="1:22" hidden="1" x14ac:dyDescent="0.35">
      <c r="A168" s="51">
        <f>+'101 TREINAMENTO BENEFICIARIO'!C189</f>
        <v>0</v>
      </c>
      <c r="B168" s="51">
        <f>+'101 TREINAMENTO BENEFICIARIO'!G189</f>
        <v>0</v>
      </c>
      <c r="C168" s="51">
        <f>IFERROR(IFERROR(IFERROR(+VLOOKUP('101 TREINAMENTO BENEFICIARIO'!Q189,localidades,2,FALSE),VLOOKUP('101 TREINAMENTO BENEFICIARIO'!AH$6,localidades,2,FALSE)),VLOOKUP('101 TREINAMENTO BENEFICIARIO'!AH$5,district_codes,2,FALSE)),999)</f>
        <v>999</v>
      </c>
      <c r="D168" s="51">
        <f>IF(IF(IF(+'101 TREINAMENTO BENEFICIARIO'!V189=0,'101 TREINAMENTO BENEFICIARIO'!Q189,+'101 TREINAMENTO BENEFICIARIO'!V189)=0,'101 TREINAMENTO BENEFICIARIO'!AH$6,IF(+'101 TREINAMENTO BENEFICIARIO'!V189=0,'101 TREINAMENTO BENEFICIARIO'!Q189,+'101 TREINAMENTO BENEFICIARIO'!V189))=0,'101 TREINAMENTO BENEFICIARIO'!AH$5,IF(IF(+'101 TREINAMENTO BENEFICIARIO'!V189=0,'101 TREINAMENTO BENEFICIARIO'!Q189,+'101 TREINAMENTO BENEFICIARIO'!V189)=0,'101 TREINAMENTO BENEFICIARIO'!AH$6,IF(+'101 TREINAMENTO BENEFICIARIO'!V189=0,'101 TREINAMENTO BENEFICIARIO'!Q189,+'101 TREINAMENTO BENEFICIARIO'!V189)))</f>
        <v>0</v>
      </c>
      <c r="E168" s="279">
        <f>+'101 TREINAMENTO BENEFICIARIO'!O189</f>
        <v>0</v>
      </c>
      <c r="F168" s="51">
        <f>+'101 TREINAMENTO BENEFICIARIO'!P189</f>
        <v>0</v>
      </c>
      <c r="G168" s="51">
        <f>+'101 TREINAMENTO BENEFICIARIO'!AO189</f>
        <v>0</v>
      </c>
      <c r="H168" s="51" t="str">
        <f>+sessoes!A$2</f>
        <v>BENTRAIN-99</v>
      </c>
      <c r="I168" s="51">
        <f>+sessoes!B$2</f>
        <v>999</v>
      </c>
      <c r="J168" s="66">
        <f>+'101 TREINAMENTO BENEFICIARIO'!AP$10</f>
        <v>0</v>
      </c>
      <c r="K168" s="51">
        <f>+'101 TREINAMENTO BENEFICIARIO'!AD189</f>
        <v>0</v>
      </c>
      <c r="L168" s="51">
        <f>+'101 TREINAMENTO BENEFICIARIO'!AG189</f>
        <v>0</v>
      </c>
      <c r="M168" s="51">
        <f>+'101 TREINAMENTO BENEFICIARIO'!AA189</f>
        <v>0</v>
      </c>
      <c r="N168" s="51">
        <f>+'101 TREINAMENTO BENEFICIARIO'!AI$23</f>
        <v>0</v>
      </c>
      <c r="O168" s="51">
        <f>+'101 TREINAMENTO BENEFICIARIO'!AU189</f>
        <v>0</v>
      </c>
      <c r="P168" s="51">
        <f>+'101 TREINAMENTO BENEFICIARIO'!AW189</f>
        <v>0</v>
      </c>
      <c r="Q168" s="51">
        <f>+'101 TREINAMENTO BENEFICIARIO'!AY189</f>
        <v>0</v>
      </c>
      <c r="R168" s="51">
        <f>+'101 TREINAMENTO BENEFICIARIO'!BA189</f>
        <v>0</v>
      </c>
      <c r="S168" s="51">
        <f>+'101 TREINAMENTO BENEFICIARIO'!BC189</f>
        <v>0</v>
      </c>
      <c r="T168" s="51" t="str">
        <f t="shared" si="6"/>
        <v>Local Não Indicado</v>
      </c>
      <c r="U168" s="51" t="str">
        <f t="shared" si="7"/>
        <v>Sem dados de idade</v>
      </c>
      <c r="V168" s="51" t="str">
        <f t="shared" si="8"/>
        <v/>
      </c>
    </row>
    <row r="169" spans="1:22" hidden="1" x14ac:dyDescent="0.35">
      <c r="A169" s="51">
        <f>+'101 TREINAMENTO BENEFICIARIO'!C190</f>
        <v>0</v>
      </c>
      <c r="B169" s="51">
        <f>+'101 TREINAMENTO BENEFICIARIO'!G190</f>
        <v>0</v>
      </c>
      <c r="C169" s="51">
        <f>IFERROR(IFERROR(IFERROR(+VLOOKUP('101 TREINAMENTO BENEFICIARIO'!Q190,localidades,2,FALSE),VLOOKUP('101 TREINAMENTO BENEFICIARIO'!AH$6,localidades,2,FALSE)),VLOOKUP('101 TREINAMENTO BENEFICIARIO'!AH$5,district_codes,2,FALSE)),999)</f>
        <v>999</v>
      </c>
      <c r="D169" s="51">
        <f>IF(IF(IF(+'101 TREINAMENTO BENEFICIARIO'!V190=0,'101 TREINAMENTO BENEFICIARIO'!Q190,+'101 TREINAMENTO BENEFICIARIO'!V190)=0,'101 TREINAMENTO BENEFICIARIO'!AH$6,IF(+'101 TREINAMENTO BENEFICIARIO'!V190=0,'101 TREINAMENTO BENEFICIARIO'!Q190,+'101 TREINAMENTO BENEFICIARIO'!V190))=0,'101 TREINAMENTO BENEFICIARIO'!AH$5,IF(IF(+'101 TREINAMENTO BENEFICIARIO'!V190=0,'101 TREINAMENTO BENEFICIARIO'!Q190,+'101 TREINAMENTO BENEFICIARIO'!V190)=0,'101 TREINAMENTO BENEFICIARIO'!AH$6,IF(+'101 TREINAMENTO BENEFICIARIO'!V190=0,'101 TREINAMENTO BENEFICIARIO'!Q190,+'101 TREINAMENTO BENEFICIARIO'!V190)))</f>
        <v>0</v>
      </c>
      <c r="E169" s="279">
        <f>+'101 TREINAMENTO BENEFICIARIO'!O190</f>
        <v>0</v>
      </c>
      <c r="F169" s="51">
        <f>+'101 TREINAMENTO BENEFICIARIO'!P190</f>
        <v>0</v>
      </c>
      <c r="G169" s="51">
        <f>+'101 TREINAMENTO BENEFICIARIO'!AO190</f>
        <v>0</v>
      </c>
      <c r="H169" s="51" t="str">
        <f>+sessoes!A$2</f>
        <v>BENTRAIN-99</v>
      </c>
      <c r="I169" s="51">
        <f>+sessoes!B$2</f>
        <v>999</v>
      </c>
      <c r="J169" s="66">
        <f>+'101 TREINAMENTO BENEFICIARIO'!AP$10</f>
        <v>0</v>
      </c>
      <c r="K169" s="51">
        <f>+'101 TREINAMENTO BENEFICIARIO'!AD190</f>
        <v>0</v>
      </c>
      <c r="L169" s="51">
        <f>+'101 TREINAMENTO BENEFICIARIO'!AG190</f>
        <v>0</v>
      </c>
      <c r="M169" s="51">
        <f>+'101 TREINAMENTO BENEFICIARIO'!AA190</f>
        <v>0</v>
      </c>
      <c r="N169" s="51">
        <f>+'101 TREINAMENTO BENEFICIARIO'!AI$23</f>
        <v>0</v>
      </c>
      <c r="O169" s="51">
        <f>+'101 TREINAMENTO BENEFICIARIO'!AU190</f>
        <v>0</v>
      </c>
      <c r="P169" s="51">
        <f>+'101 TREINAMENTO BENEFICIARIO'!AW190</f>
        <v>0</v>
      </c>
      <c r="Q169" s="51">
        <f>+'101 TREINAMENTO BENEFICIARIO'!AY190</f>
        <v>0</v>
      </c>
      <c r="R169" s="51">
        <f>+'101 TREINAMENTO BENEFICIARIO'!BA190</f>
        <v>0</v>
      </c>
      <c r="S169" s="51">
        <f>+'101 TREINAMENTO BENEFICIARIO'!BC190</f>
        <v>0</v>
      </c>
      <c r="T169" s="51" t="str">
        <f t="shared" si="6"/>
        <v>Local Não Indicado</v>
      </c>
      <c r="U169" s="51" t="str">
        <f t="shared" si="7"/>
        <v>Sem dados de idade</v>
      </c>
      <c r="V169" s="51" t="str">
        <f t="shared" si="8"/>
        <v/>
      </c>
    </row>
    <row r="170" spans="1:22" hidden="1" x14ac:dyDescent="0.35">
      <c r="A170" s="51">
        <f>+'101 TREINAMENTO BENEFICIARIO'!C191</f>
        <v>0</v>
      </c>
      <c r="B170" s="51">
        <f>+'101 TREINAMENTO BENEFICIARIO'!G191</f>
        <v>0</v>
      </c>
      <c r="C170" s="51">
        <f>IFERROR(IFERROR(IFERROR(+VLOOKUP('101 TREINAMENTO BENEFICIARIO'!Q191,localidades,2,FALSE),VLOOKUP('101 TREINAMENTO BENEFICIARIO'!AH$6,localidades,2,FALSE)),VLOOKUP('101 TREINAMENTO BENEFICIARIO'!AH$5,district_codes,2,FALSE)),999)</f>
        <v>999</v>
      </c>
      <c r="D170" s="51">
        <f>IF(IF(IF(+'101 TREINAMENTO BENEFICIARIO'!V191=0,'101 TREINAMENTO BENEFICIARIO'!Q191,+'101 TREINAMENTO BENEFICIARIO'!V191)=0,'101 TREINAMENTO BENEFICIARIO'!AH$6,IF(+'101 TREINAMENTO BENEFICIARIO'!V191=0,'101 TREINAMENTO BENEFICIARIO'!Q191,+'101 TREINAMENTO BENEFICIARIO'!V191))=0,'101 TREINAMENTO BENEFICIARIO'!AH$5,IF(IF(+'101 TREINAMENTO BENEFICIARIO'!V191=0,'101 TREINAMENTO BENEFICIARIO'!Q191,+'101 TREINAMENTO BENEFICIARIO'!V191)=0,'101 TREINAMENTO BENEFICIARIO'!AH$6,IF(+'101 TREINAMENTO BENEFICIARIO'!V191=0,'101 TREINAMENTO BENEFICIARIO'!Q191,+'101 TREINAMENTO BENEFICIARIO'!V191)))</f>
        <v>0</v>
      </c>
      <c r="E170" s="279">
        <f>+'101 TREINAMENTO BENEFICIARIO'!O191</f>
        <v>0</v>
      </c>
      <c r="F170" s="51">
        <f>+'101 TREINAMENTO BENEFICIARIO'!P191</f>
        <v>0</v>
      </c>
      <c r="G170" s="51">
        <f>+'101 TREINAMENTO BENEFICIARIO'!AO191</f>
        <v>0</v>
      </c>
      <c r="H170" s="51" t="str">
        <f>+sessoes!A$2</f>
        <v>BENTRAIN-99</v>
      </c>
      <c r="I170" s="51">
        <f>+sessoes!B$2</f>
        <v>999</v>
      </c>
      <c r="J170" s="66">
        <f>+'101 TREINAMENTO BENEFICIARIO'!AP$10</f>
        <v>0</v>
      </c>
      <c r="K170" s="51">
        <f>+'101 TREINAMENTO BENEFICIARIO'!AD191</f>
        <v>0</v>
      </c>
      <c r="L170" s="51">
        <f>+'101 TREINAMENTO BENEFICIARIO'!AG191</f>
        <v>0</v>
      </c>
      <c r="M170" s="51">
        <f>+'101 TREINAMENTO BENEFICIARIO'!AA191</f>
        <v>0</v>
      </c>
      <c r="N170" s="51">
        <f>+'101 TREINAMENTO BENEFICIARIO'!AI$23</f>
        <v>0</v>
      </c>
      <c r="O170" s="51">
        <f>+'101 TREINAMENTO BENEFICIARIO'!AU191</f>
        <v>0</v>
      </c>
      <c r="P170" s="51">
        <f>+'101 TREINAMENTO BENEFICIARIO'!AW191</f>
        <v>0</v>
      </c>
      <c r="Q170" s="51">
        <f>+'101 TREINAMENTO BENEFICIARIO'!AY191</f>
        <v>0</v>
      </c>
      <c r="R170" s="51">
        <f>+'101 TREINAMENTO BENEFICIARIO'!BA191</f>
        <v>0</v>
      </c>
      <c r="S170" s="51">
        <f>+'101 TREINAMENTO BENEFICIARIO'!BC191</f>
        <v>0</v>
      </c>
      <c r="T170" s="51" t="str">
        <f t="shared" si="6"/>
        <v>Local Não Indicado</v>
      </c>
      <c r="U170" s="51" t="str">
        <f t="shared" si="7"/>
        <v>Sem dados de idade</v>
      </c>
      <c r="V170" s="51" t="str">
        <f t="shared" si="8"/>
        <v/>
      </c>
    </row>
    <row r="171" spans="1:22" hidden="1" x14ac:dyDescent="0.35">
      <c r="A171" s="51">
        <f>+'101 TREINAMENTO BENEFICIARIO'!C192</f>
        <v>0</v>
      </c>
      <c r="B171" s="51">
        <f>+'101 TREINAMENTO BENEFICIARIO'!G192</f>
        <v>0</v>
      </c>
      <c r="C171" s="51">
        <f>IFERROR(IFERROR(IFERROR(+VLOOKUP('101 TREINAMENTO BENEFICIARIO'!Q192,localidades,2,FALSE),VLOOKUP('101 TREINAMENTO BENEFICIARIO'!AH$6,localidades,2,FALSE)),VLOOKUP('101 TREINAMENTO BENEFICIARIO'!AH$5,district_codes,2,FALSE)),999)</f>
        <v>999</v>
      </c>
      <c r="D171" s="51">
        <f>IF(IF(IF(+'101 TREINAMENTO BENEFICIARIO'!V192=0,'101 TREINAMENTO BENEFICIARIO'!Q192,+'101 TREINAMENTO BENEFICIARIO'!V192)=0,'101 TREINAMENTO BENEFICIARIO'!AH$6,IF(+'101 TREINAMENTO BENEFICIARIO'!V192=0,'101 TREINAMENTO BENEFICIARIO'!Q192,+'101 TREINAMENTO BENEFICIARIO'!V192))=0,'101 TREINAMENTO BENEFICIARIO'!AH$5,IF(IF(+'101 TREINAMENTO BENEFICIARIO'!V192=0,'101 TREINAMENTO BENEFICIARIO'!Q192,+'101 TREINAMENTO BENEFICIARIO'!V192)=0,'101 TREINAMENTO BENEFICIARIO'!AH$6,IF(+'101 TREINAMENTO BENEFICIARIO'!V192=0,'101 TREINAMENTO BENEFICIARIO'!Q192,+'101 TREINAMENTO BENEFICIARIO'!V192)))</f>
        <v>0</v>
      </c>
      <c r="E171" s="279">
        <f>+'101 TREINAMENTO BENEFICIARIO'!O192</f>
        <v>0</v>
      </c>
      <c r="F171" s="51">
        <f>+'101 TREINAMENTO BENEFICIARIO'!P192</f>
        <v>0</v>
      </c>
      <c r="G171" s="51">
        <f>+'101 TREINAMENTO BENEFICIARIO'!AO192</f>
        <v>0</v>
      </c>
      <c r="H171" s="51" t="str">
        <f>+sessoes!A$2</f>
        <v>BENTRAIN-99</v>
      </c>
      <c r="I171" s="51">
        <f>+sessoes!B$2</f>
        <v>999</v>
      </c>
      <c r="J171" s="66">
        <f>+'101 TREINAMENTO BENEFICIARIO'!AP$10</f>
        <v>0</v>
      </c>
      <c r="K171" s="51">
        <f>+'101 TREINAMENTO BENEFICIARIO'!AD192</f>
        <v>0</v>
      </c>
      <c r="L171" s="51">
        <f>+'101 TREINAMENTO BENEFICIARIO'!AG192</f>
        <v>0</v>
      </c>
      <c r="M171" s="51">
        <f>+'101 TREINAMENTO BENEFICIARIO'!AA192</f>
        <v>0</v>
      </c>
      <c r="N171" s="51">
        <f>+'101 TREINAMENTO BENEFICIARIO'!AI$23</f>
        <v>0</v>
      </c>
      <c r="O171" s="51">
        <f>+'101 TREINAMENTO BENEFICIARIO'!AU192</f>
        <v>0</v>
      </c>
      <c r="P171" s="51">
        <f>+'101 TREINAMENTO BENEFICIARIO'!AW192</f>
        <v>0</v>
      </c>
      <c r="Q171" s="51">
        <f>+'101 TREINAMENTO BENEFICIARIO'!AY192</f>
        <v>0</v>
      </c>
      <c r="R171" s="51">
        <f>+'101 TREINAMENTO BENEFICIARIO'!BA192</f>
        <v>0</v>
      </c>
      <c r="S171" s="51">
        <f>+'101 TREINAMENTO BENEFICIARIO'!BC192</f>
        <v>0</v>
      </c>
      <c r="T171" s="51" t="str">
        <f t="shared" si="6"/>
        <v>Local Não Indicado</v>
      </c>
      <c r="U171" s="51" t="str">
        <f t="shared" si="7"/>
        <v>Sem dados de idade</v>
      </c>
      <c r="V171" s="51" t="str">
        <f t="shared" si="8"/>
        <v/>
      </c>
    </row>
    <row r="172" spans="1:22" hidden="1" x14ac:dyDescent="0.35">
      <c r="A172" s="51">
        <f>+'101 TREINAMENTO BENEFICIARIO'!C193</f>
        <v>0</v>
      </c>
      <c r="B172" s="51">
        <f>+'101 TREINAMENTO BENEFICIARIO'!G193</f>
        <v>0</v>
      </c>
      <c r="C172" s="51">
        <f>IFERROR(IFERROR(IFERROR(+VLOOKUP('101 TREINAMENTO BENEFICIARIO'!Q193,localidades,2,FALSE),VLOOKUP('101 TREINAMENTO BENEFICIARIO'!AH$6,localidades,2,FALSE)),VLOOKUP('101 TREINAMENTO BENEFICIARIO'!AH$5,district_codes,2,FALSE)),999)</f>
        <v>999</v>
      </c>
      <c r="D172" s="51">
        <f>IF(IF(IF(+'101 TREINAMENTO BENEFICIARIO'!V193=0,'101 TREINAMENTO BENEFICIARIO'!Q193,+'101 TREINAMENTO BENEFICIARIO'!V193)=0,'101 TREINAMENTO BENEFICIARIO'!AH$6,IF(+'101 TREINAMENTO BENEFICIARIO'!V193=0,'101 TREINAMENTO BENEFICIARIO'!Q193,+'101 TREINAMENTO BENEFICIARIO'!V193))=0,'101 TREINAMENTO BENEFICIARIO'!AH$5,IF(IF(+'101 TREINAMENTO BENEFICIARIO'!V193=0,'101 TREINAMENTO BENEFICIARIO'!Q193,+'101 TREINAMENTO BENEFICIARIO'!V193)=0,'101 TREINAMENTO BENEFICIARIO'!AH$6,IF(+'101 TREINAMENTO BENEFICIARIO'!V193=0,'101 TREINAMENTO BENEFICIARIO'!Q193,+'101 TREINAMENTO BENEFICIARIO'!V193)))</f>
        <v>0</v>
      </c>
      <c r="E172" s="279">
        <f>+'101 TREINAMENTO BENEFICIARIO'!O193</f>
        <v>0</v>
      </c>
      <c r="F172" s="51">
        <f>+'101 TREINAMENTO BENEFICIARIO'!P193</f>
        <v>0</v>
      </c>
      <c r="G172" s="51">
        <f>+'101 TREINAMENTO BENEFICIARIO'!AO193</f>
        <v>0</v>
      </c>
      <c r="H172" s="51" t="str">
        <f>+sessoes!A$2</f>
        <v>BENTRAIN-99</v>
      </c>
      <c r="I172" s="51">
        <f>+sessoes!B$2</f>
        <v>999</v>
      </c>
      <c r="J172" s="66">
        <f>+'101 TREINAMENTO BENEFICIARIO'!AP$10</f>
        <v>0</v>
      </c>
      <c r="K172" s="51">
        <f>+'101 TREINAMENTO BENEFICIARIO'!AD193</f>
        <v>0</v>
      </c>
      <c r="L172" s="51">
        <f>+'101 TREINAMENTO BENEFICIARIO'!AG193</f>
        <v>0</v>
      </c>
      <c r="M172" s="51">
        <f>+'101 TREINAMENTO BENEFICIARIO'!AA193</f>
        <v>0</v>
      </c>
      <c r="N172" s="51">
        <f>+'101 TREINAMENTO BENEFICIARIO'!AI$23</f>
        <v>0</v>
      </c>
      <c r="O172" s="51">
        <f>+'101 TREINAMENTO BENEFICIARIO'!AU193</f>
        <v>0</v>
      </c>
      <c r="P172" s="51">
        <f>+'101 TREINAMENTO BENEFICIARIO'!AW193</f>
        <v>0</v>
      </c>
      <c r="Q172" s="51">
        <f>+'101 TREINAMENTO BENEFICIARIO'!AY193</f>
        <v>0</v>
      </c>
      <c r="R172" s="51">
        <f>+'101 TREINAMENTO BENEFICIARIO'!BA193</f>
        <v>0</v>
      </c>
      <c r="S172" s="51">
        <f>+'101 TREINAMENTO BENEFICIARIO'!BC193</f>
        <v>0</v>
      </c>
      <c r="T172" s="51" t="str">
        <f t="shared" si="6"/>
        <v>Local Não Indicado</v>
      </c>
      <c r="U172" s="51" t="str">
        <f t="shared" si="7"/>
        <v>Sem dados de idade</v>
      </c>
      <c r="V172" s="51" t="str">
        <f t="shared" si="8"/>
        <v/>
      </c>
    </row>
    <row r="173" spans="1:22" hidden="1" x14ac:dyDescent="0.35">
      <c r="A173" s="51">
        <f>+'101 TREINAMENTO BENEFICIARIO'!C194</f>
        <v>0</v>
      </c>
      <c r="B173" s="51">
        <f>+'101 TREINAMENTO BENEFICIARIO'!G194</f>
        <v>0</v>
      </c>
      <c r="C173" s="51">
        <f>IFERROR(IFERROR(IFERROR(+VLOOKUP('101 TREINAMENTO BENEFICIARIO'!Q194,localidades,2,FALSE),VLOOKUP('101 TREINAMENTO BENEFICIARIO'!AH$6,localidades,2,FALSE)),VLOOKUP('101 TREINAMENTO BENEFICIARIO'!AH$5,district_codes,2,FALSE)),999)</f>
        <v>999</v>
      </c>
      <c r="D173" s="51">
        <f>IF(IF(IF(+'101 TREINAMENTO BENEFICIARIO'!V194=0,'101 TREINAMENTO BENEFICIARIO'!Q194,+'101 TREINAMENTO BENEFICIARIO'!V194)=0,'101 TREINAMENTO BENEFICIARIO'!AH$6,IF(+'101 TREINAMENTO BENEFICIARIO'!V194=0,'101 TREINAMENTO BENEFICIARIO'!Q194,+'101 TREINAMENTO BENEFICIARIO'!V194))=0,'101 TREINAMENTO BENEFICIARIO'!AH$5,IF(IF(+'101 TREINAMENTO BENEFICIARIO'!V194=0,'101 TREINAMENTO BENEFICIARIO'!Q194,+'101 TREINAMENTO BENEFICIARIO'!V194)=0,'101 TREINAMENTO BENEFICIARIO'!AH$6,IF(+'101 TREINAMENTO BENEFICIARIO'!V194=0,'101 TREINAMENTO BENEFICIARIO'!Q194,+'101 TREINAMENTO BENEFICIARIO'!V194)))</f>
        <v>0</v>
      </c>
      <c r="E173" s="279">
        <f>+'101 TREINAMENTO BENEFICIARIO'!O194</f>
        <v>0</v>
      </c>
      <c r="F173" s="51">
        <f>+'101 TREINAMENTO BENEFICIARIO'!P194</f>
        <v>0</v>
      </c>
      <c r="G173" s="51">
        <f>+'101 TREINAMENTO BENEFICIARIO'!AO194</f>
        <v>0</v>
      </c>
      <c r="H173" s="51" t="str">
        <f>+sessoes!A$2</f>
        <v>BENTRAIN-99</v>
      </c>
      <c r="I173" s="51">
        <f>+sessoes!B$2</f>
        <v>999</v>
      </c>
      <c r="J173" s="66">
        <f>+'101 TREINAMENTO BENEFICIARIO'!AP$10</f>
        <v>0</v>
      </c>
      <c r="K173" s="51">
        <f>+'101 TREINAMENTO BENEFICIARIO'!AD194</f>
        <v>0</v>
      </c>
      <c r="L173" s="51">
        <f>+'101 TREINAMENTO BENEFICIARIO'!AG194</f>
        <v>0</v>
      </c>
      <c r="M173" s="51">
        <f>+'101 TREINAMENTO BENEFICIARIO'!AA194</f>
        <v>0</v>
      </c>
      <c r="N173" s="51">
        <f>+'101 TREINAMENTO BENEFICIARIO'!AI$23</f>
        <v>0</v>
      </c>
      <c r="O173" s="51">
        <f>+'101 TREINAMENTO BENEFICIARIO'!AU194</f>
        <v>0</v>
      </c>
      <c r="P173" s="51">
        <f>+'101 TREINAMENTO BENEFICIARIO'!AW194</f>
        <v>0</v>
      </c>
      <c r="Q173" s="51">
        <f>+'101 TREINAMENTO BENEFICIARIO'!AY194</f>
        <v>0</v>
      </c>
      <c r="R173" s="51">
        <f>+'101 TREINAMENTO BENEFICIARIO'!BA194</f>
        <v>0</v>
      </c>
      <c r="S173" s="51">
        <f>+'101 TREINAMENTO BENEFICIARIO'!BC194</f>
        <v>0</v>
      </c>
      <c r="T173" s="51" t="str">
        <f t="shared" si="6"/>
        <v>Local Não Indicado</v>
      </c>
      <c r="U173" s="51" t="str">
        <f t="shared" si="7"/>
        <v>Sem dados de idade</v>
      </c>
      <c r="V173" s="51" t="str">
        <f t="shared" si="8"/>
        <v/>
      </c>
    </row>
    <row r="174" spans="1:22" hidden="1" x14ac:dyDescent="0.35">
      <c r="A174" s="51">
        <f>+'101 TREINAMENTO BENEFICIARIO'!C195</f>
        <v>0</v>
      </c>
      <c r="B174" s="51">
        <f>+'101 TREINAMENTO BENEFICIARIO'!G195</f>
        <v>0</v>
      </c>
      <c r="C174" s="51">
        <f>IFERROR(IFERROR(IFERROR(+VLOOKUP('101 TREINAMENTO BENEFICIARIO'!Q195,localidades,2,FALSE),VLOOKUP('101 TREINAMENTO BENEFICIARIO'!AH$6,localidades,2,FALSE)),VLOOKUP('101 TREINAMENTO BENEFICIARIO'!AH$5,district_codes,2,FALSE)),999)</f>
        <v>999</v>
      </c>
      <c r="D174" s="51">
        <f>IF(IF(IF(+'101 TREINAMENTO BENEFICIARIO'!V195=0,'101 TREINAMENTO BENEFICIARIO'!Q195,+'101 TREINAMENTO BENEFICIARIO'!V195)=0,'101 TREINAMENTO BENEFICIARIO'!AH$6,IF(+'101 TREINAMENTO BENEFICIARIO'!V195=0,'101 TREINAMENTO BENEFICIARIO'!Q195,+'101 TREINAMENTO BENEFICIARIO'!V195))=0,'101 TREINAMENTO BENEFICIARIO'!AH$5,IF(IF(+'101 TREINAMENTO BENEFICIARIO'!V195=0,'101 TREINAMENTO BENEFICIARIO'!Q195,+'101 TREINAMENTO BENEFICIARIO'!V195)=0,'101 TREINAMENTO BENEFICIARIO'!AH$6,IF(+'101 TREINAMENTO BENEFICIARIO'!V195=0,'101 TREINAMENTO BENEFICIARIO'!Q195,+'101 TREINAMENTO BENEFICIARIO'!V195)))</f>
        <v>0</v>
      </c>
      <c r="E174" s="279">
        <f>+'101 TREINAMENTO BENEFICIARIO'!O195</f>
        <v>0</v>
      </c>
      <c r="F174" s="51">
        <f>+'101 TREINAMENTO BENEFICIARIO'!P195</f>
        <v>0</v>
      </c>
      <c r="G174" s="51">
        <f>+'101 TREINAMENTO BENEFICIARIO'!AO195</f>
        <v>0</v>
      </c>
      <c r="H174" s="51" t="str">
        <f>+sessoes!A$2</f>
        <v>BENTRAIN-99</v>
      </c>
      <c r="I174" s="51">
        <f>+sessoes!B$2</f>
        <v>999</v>
      </c>
      <c r="J174" s="66">
        <f>+'101 TREINAMENTO BENEFICIARIO'!AP$10</f>
        <v>0</v>
      </c>
      <c r="K174" s="51">
        <f>+'101 TREINAMENTO BENEFICIARIO'!AD195</f>
        <v>0</v>
      </c>
      <c r="L174" s="51">
        <f>+'101 TREINAMENTO BENEFICIARIO'!AG195</f>
        <v>0</v>
      </c>
      <c r="M174" s="51">
        <f>+'101 TREINAMENTO BENEFICIARIO'!AA195</f>
        <v>0</v>
      </c>
      <c r="N174" s="51">
        <f>+'101 TREINAMENTO BENEFICIARIO'!AI$23</f>
        <v>0</v>
      </c>
      <c r="O174" s="51">
        <f>+'101 TREINAMENTO BENEFICIARIO'!AU195</f>
        <v>0</v>
      </c>
      <c r="P174" s="51">
        <f>+'101 TREINAMENTO BENEFICIARIO'!AW195</f>
        <v>0</v>
      </c>
      <c r="Q174" s="51">
        <f>+'101 TREINAMENTO BENEFICIARIO'!AY195</f>
        <v>0</v>
      </c>
      <c r="R174" s="51">
        <f>+'101 TREINAMENTO BENEFICIARIO'!BA195</f>
        <v>0</v>
      </c>
      <c r="S174" s="51">
        <f>+'101 TREINAMENTO BENEFICIARIO'!BC195</f>
        <v>0</v>
      </c>
      <c r="T174" s="51" t="str">
        <f t="shared" si="6"/>
        <v>Local Não Indicado</v>
      </c>
      <c r="U174" s="51" t="str">
        <f t="shared" si="7"/>
        <v>Sem dados de idade</v>
      </c>
      <c r="V174" s="51" t="str">
        <f t="shared" si="8"/>
        <v/>
      </c>
    </row>
    <row r="175" spans="1:22" hidden="1" x14ac:dyDescent="0.35">
      <c r="A175" s="51">
        <f>+'101 TREINAMENTO BENEFICIARIO'!C196</f>
        <v>0</v>
      </c>
      <c r="B175" s="51">
        <f>+'101 TREINAMENTO BENEFICIARIO'!G196</f>
        <v>0</v>
      </c>
      <c r="C175" s="51">
        <f>IFERROR(IFERROR(IFERROR(+VLOOKUP('101 TREINAMENTO BENEFICIARIO'!Q196,localidades,2,FALSE),VLOOKUP('101 TREINAMENTO BENEFICIARIO'!AH$6,localidades,2,FALSE)),VLOOKUP('101 TREINAMENTO BENEFICIARIO'!AH$5,district_codes,2,FALSE)),999)</f>
        <v>999</v>
      </c>
      <c r="D175" s="51">
        <f>IF(IF(IF(+'101 TREINAMENTO BENEFICIARIO'!V196=0,'101 TREINAMENTO BENEFICIARIO'!Q196,+'101 TREINAMENTO BENEFICIARIO'!V196)=0,'101 TREINAMENTO BENEFICIARIO'!AH$6,IF(+'101 TREINAMENTO BENEFICIARIO'!V196=0,'101 TREINAMENTO BENEFICIARIO'!Q196,+'101 TREINAMENTO BENEFICIARIO'!V196))=0,'101 TREINAMENTO BENEFICIARIO'!AH$5,IF(IF(+'101 TREINAMENTO BENEFICIARIO'!V196=0,'101 TREINAMENTO BENEFICIARIO'!Q196,+'101 TREINAMENTO BENEFICIARIO'!V196)=0,'101 TREINAMENTO BENEFICIARIO'!AH$6,IF(+'101 TREINAMENTO BENEFICIARIO'!V196=0,'101 TREINAMENTO BENEFICIARIO'!Q196,+'101 TREINAMENTO BENEFICIARIO'!V196)))</f>
        <v>0</v>
      </c>
      <c r="E175" s="279">
        <f>+'101 TREINAMENTO BENEFICIARIO'!O196</f>
        <v>0</v>
      </c>
      <c r="F175" s="51">
        <f>+'101 TREINAMENTO BENEFICIARIO'!P196</f>
        <v>0</v>
      </c>
      <c r="G175" s="51">
        <f>+'101 TREINAMENTO BENEFICIARIO'!AO196</f>
        <v>0</v>
      </c>
      <c r="H175" s="51" t="str">
        <f>+sessoes!A$2</f>
        <v>BENTRAIN-99</v>
      </c>
      <c r="I175" s="51">
        <f>+sessoes!B$2</f>
        <v>999</v>
      </c>
      <c r="J175" s="66">
        <f>+'101 TREINAMENTO BENEFICIARIO'!AP$10</f>
        <v>0</v>
      </c>
      <c r="K175" s="51">
        <f>+'101 TREINAMENTO BENEFICIARIO'!AD196</f>
        <v>0</v>
      </c>
      <c r="L175" s="51">
        <f>+'101 TREINAMENTO BENEFICIARIO'!AG196</f>
        <v>0</v>
      </c>
      <c r="M175" s="51">
        <f>+'101 TREINAMENTO BENEFICIARIO'!AA196</f>
        <v>0</v>
      </c>
      <c r="N175" s="51">
        <f>+'101 TREINAMENTO BENEFICIARIO'!AI$23</f>
        <v>0</v>
      </c>
      <c r="O175" s="51">
        <f>+'101 TREINAMENTO BENEFICIARIO'!AU196</f>
        <v>0</v>
      </c>
      <c r="P175" s="51">
        <f>+'101 TREINAMENTO BENEFICIARIO'!AW196</f>
        <v>0</v>
      </c>
      <c r="Q175" s="51">
        <f>+'101 TREINAMENTO BENEFICIARIO'!AY196</f>
        <v>0</v>
      </c>
      <c r="R175" s="51">
        <f>+'101 TREINAMENTO BENEFICIARIO'!BA196</f>
        <v>0</v>
      </c>
      <c r="S175" s="51">
        <f>+'101 TREINAMENTO BENEFICIARIO'!BC196</f>
        <v>0</v>
      </c>
      <c r="T175" s="51" t="str">
        <f t="shared" si="6"/>
        <v>Local Não Indicado</v>
      </c>
      <c r="U175" s="51" t="str">
        <f t="shared" si="7"/>
        <v>Sem dados de idade</v>
      </c>
      <c r="V175" s="51" t="str">
        <f t="shared" si="8"/>
        <v/>
      </c>
    </row>
    <row r="176" spans="1:22" hidden="1" x14ac:dyDescent="0.35">
      <c r="A176" s="51">
        <f>+'101 TREINAMENTO BENEFICIARIO'!C197</f>
        <v>0</v>
      </c>
      <c r="B176" s="51">
        <f>+'101 TREINAMENTO BENEFICIARIO'!G197</f>
        <v>0</v>
      </c>
      <c r="C176" s="51">
        <f>IFERROR(IFERROR(IFERROR(+VLOOKUP('101 TREINAMENTO BENEFICIARIO'!Q197,localidades,2,FALSE),VLOOKUP('101 TREINAMENTO BENEFICIARIO'!AH$6,localidades,2,FALSE)),VLOOKUP('101 TREINAMENTO BENEFICIARIO'!AH$5,district_codes,2,FALSE)),999)</f>
        <v>999</v>
      </c>
      <c r="D176" s="51">
        <f>IF(IF(IF(+'101 TREINAMENTO BENEFICIARIO'!V197=0,'101 TREINAMENTO BENEFICIARIO'!Q197,+'101 TREINAMENTO BENEFICIARIO'!V197)=0,'101 TREINAMENTO BENEFICIARIO'!AH$6,IF(+'101 TREINAMENTO BENEFICIARIO'!V197=0,'101 TREINAMENTO BENEFICIARIO'!Q197,+'101 TREINAMENTO BENEFICIARIO'!V197))=0,'101 TREINAMENTO BENEFICIARIO'!AH$5,IF(IF(+'101 TREINAMENTO BENEFICIARIO'!V197=0,'101 TREINAMENTO BENEFICIARIO'!Q197,+'101 TREINAMENTO BENEFICIARIO'!V197)=0,'101 TREINAMENTO BENEFICIARIO'!AH$6,IF(+'101 TREINAMENTO BENEFICIARIO'!V197=0,'101 TREINAMENTO BENEFICIARIO'!Q197,+'101 TREINAMENTO BENEFICIARIO'!V197)))</f>
        <v>0</v>
      </c>
      <c r="E176" s="279">
        <f>+'101 TREINAMENTO BENEFICIARIO'!O197</f>
        <v>0</v>
      </c>
      <c r="F176" s="51">
        <f>+'101 TREINAMENTO BENEFICIARIO'!P197</f>
        <v>0</v>
      </c>
      <c r="G176" s="51">
        <f>+'101 TREINAMENTO BENEFICIARIO'!AO197</f>
        <v>0</v>
      </c>
      <c r="H176" s="51" t="str">
        <f>+sessoes!A$2</f>
        <v>BENTRAIN-99</v>
      </c>
      <c r="I176" s="51">
        <f>+sessoes!B$2</f>
        <v>999</v>
      </c>
      <c r="J176" s="66">
        <f>+'101 TREINAMENTO BENEFICIARIO'!AP$10</f>
        <v>0</v>
      </c>
      <c r="K176" s="51">
        <f>+'101 TREINAMENTO BENEFICIARIO'!AD197</f>
        <v>0</v>
      </c>
      <c r="L176" s="51">
        <f>+'101 TREINAMENTO BENEFICIARIO'!AG197</f>
        <v>0</v>
      </c>
      <c r="M176" s="51">
        <f>+'101 TREINAMENTO BENEFICIARIO'!AA197</f>
        <v>0</v>
      </c>
      <c r="N176" s="51">
        <f>+'101 TREINAMENTO BENEFICIARIO'!AI$23</f>
        <v>0</v>
      </c>
      <c r="O176" s="51">
        <f>+'101 TREINAMENTO BENEFICIARIO'!AU197</f>
        <v>0</v>
      </c>
      <c r="P176" s="51">
        <f>+'101 TREINAMENTO BENEFICIARIO'!AW197</f>
        <v>0</v>
      </c>
      <c r="Q176" s="51">
        <f>+'101 TREINAMENTO BENEFICIARIO'!AY197</f>
        <v>0</v>
      </c>
      <c r="R176" s="51">
        <f>+'101 TREINAMENTO BENEFICIARIO'!BA197</f>
        <v>0</v>
      </c>
      <c r="S176" s="51">
        <f>+'101 TREINAMENTO BENEFICIARIO'!BC197</f>
        <v>0</v>
      </c>
      <c r="T176" s="51" t="str">
        <f t="shared" si="6"/>
        <v>Local Não Indicado</v>
      </c>
      <c r="U176" s="51" t="str">
        <f t="shared" si="7"/>
        <v>Sem dados de idade</v>
      </c>
      <c r="V176" s="51" t="str">
        <f t="shared" si="8"/>
        <v/>
      </c>
    </row>
    <row r="177" spans="1:22" hidden="1" x14ac:dyDescent="0.35">
      <c r="A177" s="51">
        <f>+'101 TREINAMENTO BENEFICIARIO'!C198</f>
        <v>0</v>
      </c>
      <c r="B177" s="51">
        <f>+'101 TREINAMENTO BENEFICIARIO'!G198</f>
        <v>0</v>
      </c>
      <c r="C177" s="51">
        <f>IFERROR(IFERROR(IFERROR(+VLOOKUP('101 TREINAMENTO BENEFICIARIO'!Q198,localidades,2,FALSE),VLOOKUP('101 TREINAMENTO BENEFICIARIO'!AH$6,localidades,2,FALSE)),VLOOKUP('101 TREINAMENTO BENEFICIARIO'!AH$5,district_codes,2,FALSE)),999)</f>
        <v>999</v>
      </c>
      <c r="D177" s="51">
        <f>IF(IF(IF(+'101 TREINAMENTO BENEFICIARIO'!V198=0,'101 TREINAMENTO BENEFICIARIO'!Q198,+'101 TREINAMENTO BENEFICIARIO'!V198)=0,'101 TREINAMENTO BENEFICIARIO'!AH$6,IF(+'101 TREINAMENTO BENEFICIARIO'!V198=0,'101 TREINAMENTO BENEFICIARIO'!Q198,+'101 TREINAMENTO BENEFICIARIO'!V198))=0,'101 TREINAMENTO BENEFICIARIO'!AH$5,IF(IF(+'101 TREINAMENTO BENEFICIARIO'!V198=0,'101 TREINAMENTO BENEFICIARIO'!Q198,+'101 TREINAMENTO BENEFICIARIO'!V198)=0,'101 TREINAMENTO BENEFICIARIO'!AH$6,IF(+'101 TREINAMENTO BENEFICIARIO'!V198=0,'101 TREINAMENTO BENEFICIARIO'!Q198,+'101 TREINAMENTO BENEFICIARIO'!V198)))</f>
        <v>0</v>
      </c>
      <c r="E177" s="279">
        <f>+'101 TREINAMENTO BENEFICIARIO'!O198</f>
        <v>0</v>
      </c>
      <c r="F177" s="51">
        <f>+'101 TREINAMENTO BENEFICIARIO'!P198</f>
        <v>0</v>
      </c>
      <c r="G177" s="51">
        <f>+'101 TREINAMENTO BENEFICIARIO'!AO198</f>
        <v>0</v>
      </c>
      <c r="H177" s="51" t="str">
        <f>+sessoes!A$2</f>
        <v>BENTRAIN-99</v>
      </c>
      <c r="I177" s="51">
        <f>+sessoes!B$2</f>
        <v>999</v>
      </c>
      <c r="J177" s="66">
        <f>+'101 TREINAMENTO BENEFICIARIO'!AP$10</f>
        <v>0</v>
      </c>
      <c r="K177" s="51">
        <f>+'101 TREINAMENTO BENEFICIARIO'!AD198</f>
        <v>0</v>
      </c>
      <c r="L177" s="51">
        <f>+'101 TREINAMENTO BENEFICIARIO'!AG198</f>
        <v>0</v>
      </c>
      <c r="M177" s="51">
        <f>+'101 TREINAMENTO BENEFICIARIO'!AA198</f>
        <v>0</v>
      </c>
      <c r="N177" s="51">
        <f>+'101 TREINAMENTO BENEFICIARIO'!AI$23</f>
        <v>0</v>
      </c>
      <c r="O177" s="51">
        <f>+'101 TREINAMENTO BENEFICIARIO'!AU198</f>
        <v>0</v>
      </c>
      <c r="P177" s="51">
        <f>+'101 TREINAMENTO BENEFICIARIO'!AW198</f>
        <v>0</v>
      </c>
      <c r="Q177" s="51">
        <f>+'101 TREINAMENTO BENEFICIARIO'!AY198</f>
        <v>0</v>
      </c>
      <c r="R177" s="51">
        <f>+'101 TREINAMENTO BENEFICIARIO'!BA198</f>
        <v>0</v>
      </c>
      <c r="S177" s="51">
        <f>+'101 TREINAMENTO BENEFICIARIO'!BC198</f>
        <v>0</v>
      </c>
      <c r="T177" s="51" t="str">
        <f t="shared" si="6"/>
        <v>Local Não Indicado</v>
      </c>
      <c r="U177" s="51" t="str">
        <f t="shared" si="7"/>
        <v>Sem dados de idade</v>
      </c>
      <c r="V177" s="51" t="str">
        <f t="shared" si="8"/>
        <v/>
      </c>
    </row>
    <row r="178" spans="1:22" hidden="1" x14ac:dyDescent="0.35">
      <c r="A178" s="51">
        <f>+'101 TREINAMENTO BENEFICIARIO'!C199</f>
        <v>0</v>
      </c>
      <c r="B178" s="51">
        <f>+'101 TREINAMENTO BENEFICIARIO'!G199</f>
        <v>0</v>
      </c>
      <c r="C178" s="51">
        <f>IFERROR(IFERROR(IFERROR(+VLOOKUP('101 TREINAMENTO BENEFICIARIO'!Q199,localidades,2,FALSE),VLOOKUP('101 TREINAMENTO BENEFICIARIO'!AH$6,localidades,2,FALSE)),VLOOKUP('101 TREINAMENTO BENEFICIARIO'!AH$5,district_codes,2,FALSE)),999)</f>
        <v>999</v>
      </c>
      <c r="D178" s="51">
        <f>IF(IF(IF(+'101 TREINAMENTO BENEFICIARIO'!V199=0,'101 TREINAMENTO BENEFICIARIO'!Q199,+'101 TREINAMENTO BENEFICIARIO'!V199)=0,'101 TREINAMENTO BENEFICIARIO'!AH$6,IF(+'101 TREINAMENTO BENEFICIARIO'!V199=0,'101 TREINAMENTO BENEFICIARIO'!Q199,+'101 TREINAMENTO BENEFICIARIO'!V199))=0,'101 TREINAMENTO BENEFICIARIO'!AH$5,IF(IF(+'101 TREINAMENTO BENEFICIARIO'!V199=0,'101 TREINAMENTO BENEFICIARIO'!Q199,+'101 TREINAMENTO BENEFICIARIO'!V199)=0,'101 TREINAMENTO BENEFICIARIO'!AH$6,IF(+'101 TREINAMENTO BENEFICIARIO'!V199=0,'101 TREINAMENTO BENEFICIARIO'!Q199,+'101 TREINAMENTO BENEFICIARIO'!V199)))</f>
        <v>0</v>
      </c>
      <c r="E178" s="279">
        <f>+'101 TREINAMENTO BENEFICIARIO'!O199</f>
        <v>0</v>
      </c>
      <c r="F178" s="51">
        <f>+'101 TREINAMENTO BENEFICIARIO'!P199</f>
        <v>0</v>
      </c>
      <c r="G178" s="51">
        <f>+'101 TREINAMENTO BENEFICIARIO'!AO199</f>
        <v>0</v>
      </c>
      <c r="H178" s="51" t="str">
        <f>+sessoes!A$2</f>
        <v>BENTRAIN-99</v>
      </c>
      <c r="I178" s="51">
        <f>+sessoes!B$2</f>
        <v>999</v>
      </c>
      <c r="J178" s="66">
        <f>+'101 TREINAMENTO BENEFICIARIO'!AP$10</f>
        <v>0</v>
      </c>
      <c r="K178" s="51">
        <f>+'101 TREINAMENTO BENEFICIARIO'!AD199</f>
        <v>0</v>
      </c>
      <c r="L178" s="51">
        <f>+'101 TREINAMENTO BENEFICIARIO'!AG199</f>
        <v>0</v>
      </c>
      <c r="M178" s="51">
        <f>+'101 TREINAMENTO BENEFICIARIO'!AA199</f>
        <v>0</v>
      </c>
      <c r="N178" s="51">
        <f>+'101 TREINAMENTO BENEFICIARIO'!AI$23</f>
        <v>0</v>
      </c>
      <c r="O178" s="51">
        <f>+'101 TREINAMENTO BENEFICIARIO'!AU199</f>
        <v>0</v>
      </c>
      <c r="P178" s="51">
        <f>+'101 TREINAMENTO BENEFICIARIO'!AW199</f>
        <v>0</v>
      </c>
      <c r="Q178" s="51">
        <f>+'101 TREINAMENTO BENEFICIARIO'!AY199</f>
        <v>0</v>
      </c>
      <c r="R178" s="51">
        <f>+'101 TREINAMENTO BENEFICIARIO'!BA199</f>
        <v>0</v>
      </c>
      <c r="S178" s="51">
        <f>+'101 TREINAMENTO BENEFICIARIO'!BC199</f>
        <v>0</v>
      </c>
      <c r="T178" s="51" t="str">
        <f t="shared" si="6"/>
        <v>Local Não Indicado</v>
      </c>
      <c r="U178" s="51" t="str">
        <f t="shared" si="7"/>
        <v>Sem dados de idade</v>
      </c>
      <c r="V178" s="51" t="str">
        <f t="shared" si="8"/>
        <v/>
      </c>
    </row>
    <row r="179" spans="1:22" hidden="1" x14ac:dyDescent="0.35">
      <c r="A179" s="51">
        <f>+'101 TREINAMENTO BENEFICIARIO'!C200</f>
        <v>0</v>
      </c>
      <c r="B179" s="51">
        <f>+'101 TREINAMENTO BENEFICIARIO'!G200</f>
        <v>0</v>
      </c>
      <c r="C179" s="51">
        <f>IFERROR(IFERROR(IFERROR(+VLOOKUP('101 TREINAMENTO BENEFICIARIO'!Q200,localidades,2,FALSE),VLOOKUP('101 TREINAMENTO BENEFICIARIO'!AH$6,localidades,2,FALSE)),VLOOKUP('101 TREINAMENTO BENEFICIARIO'!AH$5,district_codes,2,FALSE)),999)</f>
        <v>999</v>
      </c>
      <c r="D179" s="51">
        <f>IF(IF(IF(+'101 TREINAMENTO BENEFICIARIO'!V200=0,'101 TREINAMENTO BENEFICIARIO'!Q200,+'101 TREINAMENTO BENEFICIARIO'!V200)=0,'101 TREINAMENTO BENEFICIARIO'!AH$6,IF(+'101 TREINAMENTO BENEFICIARIO'!V200=0,'101 TREINAMENTO BENEFICIARIO'!Q200,+'101 TREINAMENTO BENEFICIARIO'!V200))=0,'101 TREINAMENTO BENEFICIARIO'!AH$5,IF(IF(+'101 TREINAMENTO BENEFICIARIO'!V200=0,'101 TREINAMENTO BENEFICIARIO'!Q200,+'101 TREINAMENTO BENEFICIARIO'!V200)=0,'101 TREINAMENTO BENEFICIARIO'!AH$6,IF(+'101 TREINAMENTO BENEFICIARIO'!V200=0,'101 TREINAMENTO BENEFICIARIO'!Q200,+'101 TREINAMENTO BENEFICIARIO'!V200)))</f>
        <v>0</v>
      </c>
      <c r="E179" s="279">
        <f>+'101 TREINAMENTO BENEFICIARIO'!O200</f>
        <v>0</v>
      </c>
      <c r="F179" s="51">
        <f>+'101 TREINAMENTO BENEFICIARIO'!P200</f>
        <v>0</v>
      </c>
      <c r="G179" s="51">
        <f>+'101 TREINAMENTO BENEFICIARIO'!AO200</f>
        <v>0</v>
      </c>
      <c r="H179" s="51" t="str">
        <f>+sessoes!A$2</f>
        <v>BENTRAIN-99</v>
      </c>
      <c r="I179" s="51">
        <f>+sessoes!B$2</f>
        <v>999</v>
      </c>
      <c r="J179" s="66">
        <f>+'101 TREINAMENTO BENEFICIARIO'!AP$10</f>
        <v>0</v>
      </c>
      <c r="K179" s="51">
        <f>+'101 TREINAMENTO BENEFICIARIO'!AD200</f>
        <v>0</v>
      </c>
      <c r="L179" s="51">
        <f>+'101 TREINAMENTO BENEFICIARIO'!AG200</f>
        <v>0</v>
      </c>
      <c r="M179" s="51">
        <f>+'101 TREINAMENTO BENEFICIARIO'!AA200</f>
        <v>0</v>
      </c>
      <c r="N179" s="51">
        <f>+'101 TREINAMENTO BENEFICIARIO'!AI$23</f>
        <v>0</v>
      </c>
      <c r="O179" s="51">
        <f>+'101 TREINAMENTO BENEFICIARIO'!AU200</f>
        <v>0</v>
      </c>
      <c r="P179" s="51">
        <f>+'101 TREINAMENTO BENEFICIARIO'!AW200</f>
        <v>0</v>
      </c>
      <c r="Q179" s="51">
        <f>+'101 TREINAMENTO BENEFICIARIO'!AY200</f>
        <v>0</v>
      </c>
      <c r="R179" s="51">
        <f>+'101 TREINAMENTO BENEFICIARIO'!BA200</f>
        <v>0</v>
      </c>
      <c r="S179" s="51">
        <f>+'101 TREINAMENTO BENEFICIARIO'!BC200</f>
        <v>0</v>
      </c>
      <c r="T179" s="51" t="str">
        <f t="shared" si="6"/>
        <v>Local Não Indicado</v>
      </c>
      <c r="U179" s="51" t="str">
        <f t="shared" si="7"/>
        <v>Sem dados de idade</v>
      </c>
      <c r="V179" s="51" t="str">
        <f t="shared" si="8"/>
        <v/>
      </c>
    </row>
    <row r="180" spans="1:22" hidden="1" x14ac:dyDescent="0.35">
      <c r="A180" s="51">
        <f>+'101 TREINAMENTO BENEFICIARIO'!C201</f>
        <v>0</v>
      </c>
      <c r="B180" s="51">
        <f>+'101 TREINAMENTO BENEFICIARIO'!G201</f>
        <v>0</v>
      </c>
      <c r="C180" s="51">
        <f>IFERROR(IFERROR(IFERROR(+VLOOKUP('101 TREINAMENTO BENEFICIARIO'!Q201,localidades,2,FALSE),VLOOKUP('101 TREINAMENTO BENEFICIARIO'!AH$6,localidades,2,FALSE)),VLOOKUP('101 TREINAMENTO BENEFICIARIO'!AH$5,district_codes,2,FALSE)),999)</f>
        <v>999</v>
      </c>
      <c r="D180" s="51">
        <f>IF(IF(IF(+'101 TREINAMENTO BENEFICIARIO'!V201=0,'101 TREINAMENTO BENEFICIARIO'!Q201,+'101 TREINAMENTO BENEFICIARIO'!V201)=0,'101 TREINAMENTO BENEFICIARIO'!AH$6,IF(+'101 TREINAMENTO BENEFICIARIO'!V201=0,'101 TREINAMENTO BENEFICIARIO'!Q201,+'101 TREINAMENTO BENEFICIARIO'!V201))=0,'101 TREINAMENTO BENEFICIARIO'!AH$5,IF(IF(+'101 TREINAMENTO BENEFICIARIO'!V201=0,'101 TREINAMENTO BENEFICIARIO'!Q201,+'101 TREINAMENTO BENEFICIARIO'!V201)=0,'101 TREINAMENTO BENEFICIARIO'!AH$6,IF(+'101 TREINAMENTO BENEFICIARIO'!V201=0,'101 TREINAMENTO BENEFICIARIO'!Q201,+'101 TREINAMENTO BENEFICIARIO'!V201)))</f>
        <v>0</v>
      </c>
      <c r="E180" s="279">
        <f>+'101 TREINAMENTO BENEFICIARIO'!O201</f>
        <v>0</v>
      </c>
      <c r="F180" s="51">
        <f>+'101 TREINAMENTO BENEFICIARIO'!P201</f>
        <v>0</v>
      </c>
      <c r="G180" s="51">
        <f>+'101 TREINAMENTO BENEFICIARIO'!AO201</f>
        <v>0</v>
      </c>
      <c r="H180" s="51" t="str">
        <f>+sessoes!A$2</f>
        <v>BENTRAIN-99</v>
      </c>
      <c r="I180" s="51">
        <f>+sessoes!B$2</f>
        <v>999</v>
      </c>
      <c r="J180" s="66">
        <f>+'101 TREINAMENTO BENEFICIARIO'!AP$10</f>
        <v>0</v>
      </c>
      <c r="K180" s="51">
        <f>+'101 TREINAMENTO BENEFICIARIO'!AD201</f>
        <v>0</v>
      </c>
      <c r="L180" s="51">
        <f>+'101 TREINAMENTO BENEFICIARIO'!AG201</f>
        <v>0</v>
      </c>
      <c r="M180" s="51">
        <f>+'101 TREINAMENTO BENEFICIARIO'!AA201</f>
        <v>0</v>
      </c>
      <c r="N180" s="51">
        <f>+'101 TREINAMENTO BENEFICIARIO'!AI$23</f>
        <v>0</v>
      </c>
      <c r="O180" s="51">
        <f>+'101 TREINAMENTO BENEFICIARIO'!AU201</f>
        <v>0</v>
      </c>
      <c r="P180" s="51">
        <f>+'101 TREINAMENTO BENEFICIARIO'!AW201</f>
        <v>0</v>
      </c>
      <c r="Q180" s="51">
        <f>+'101 TREINAMENTO BENEFICIARIO'!AY201</f>
        <v>0</v>
      </c>
      <c r="R180" s="51">
        <f>+'101 TREINAMENTO BENEFICIARIO'!BA201</f>
        <v>0</v>
      </c>
      <c r="S180" s="51">
        <f>+'101 TREINAMENTO BENEFICIARIO'!BC201</f>
        <v>0</v>
      </c>
      <c r="T180" s="51" t="str">
        <f t="shared" si="6"/>
        <v>Local Não Indicado</v>
      </c>
      <c r="U180" s="51" t="str">
        <f t="shared" si="7"/>
        <v>Sem dados de idade</v>
      </c>
      <c r="V180" s="51" t="str">
        <f t="shared" si="8"/>
        <v/>
      </c>
    </row>
    <row r="181" spans="1:22" hidden="1" x14ac:dyDescent="0.35">
      <c r="A181" s="51">
        <f>+'101 TREINAMENTO BENEFICIARIO'!C202</f>
        <v>0</v>
      </c>
      <c r="B181" s="51">
        <f>+'101 TREINAMENTO BENEFICIARIO'!G202</f>
        <v>0</v>
      </c>
      <c r="C181" s="51">
        <f>IFERROR(IFERROR(IFERROR(+VLOOKUP('101 TREINAMENTO BENEFICIARIO'!Q202,localidades,2,FALSE),VLOOKUP('101 TREINAMENTO BENEFICIARIO'!AH$6,localidades,2,FALSE)),VLOOKUP('101 TREINAMENTO BENEFICIARIO'!AH$5,district_codes,2,FALSE)),999)</f>
        <v>999</v>
      </c>
      <c r="D181" s="51">
        <f>IF(IF(IF(+'101 TREINAMENTO BENEFICIARIO'!V202=0,'101 TREINAMENTO BENEFICIARIO'!Q202,+'101 TREINAMENTO BENEFICIARIO'!V202)=0,'101 TREINAMENTO BENEFICIARIO'!AH$6,IF(+'101 TREINAMENTO BENEFICIARIO'!V202=0,'101 TREINAMENTO BENEFICIARIO'!Q202,+'101 TREINAMENTO BENEFICIARIO'!V202))=0,'101 TREINAMENTO BENEFICIARIO'!AH$5,IF(IF(+'101 TREINAMENTO BENEFICIARIO'!V202=0,'101 TREINAMENTO BENEFICIARIO'!Q202,+'101 TREINAMENTO BENEFICIARIO'!V202)=0,'101 TREINAMENTO BENEFICIARIO'!AH$6,IF(+'101 TREINAMENTO BENEFICIARIO'!V202=0,'101 TREINAMENTO BENEFICIARIO'!Q202,+'101 TREINAMENTO BENEFICIARIO'!V202)))</f>
        <v>0</v>
      </c>
      <c r="E181" s="279">
        <f>+'101 TREINAMENTO BENEFICIARIO'!O202</f>
        <v>0</v>
      </c>
      <c r="F181" s="51">
        <f>+'101 TREINAMENTO BENEFICIARIO'!P202</f>
        <v>0</v>
      </c>
      <c r="G181" s="51">
        <f>+'101 TREINAMENTO BENEFICIARIO'!AO202</f>
        <v>0</v>
      </c>
      <c r="H181" s="51" t="str">
        <f>+sessoes!A$2</f>
        <v>BENTRAIN-99</v>
      </c>
      <c r="I181" s="51">
        <f>+sessoes!B$2</f>
        <v>999</v>
      </c>
      <c r="J181" s="66">
        <f>+'101 TREINAMENTO BENEFICIARIO'!AP$10</f>
        <v>0</v>
      </c>
      <c r="K181" s="51">
        <f>+'101 TREINAMENTO BENEFICIARIO'!AD202</f>
        <v>0</v>
      </c>
      <c r="L181" s="51">
        <f>+'101 TREINAMENTO BENEFICIARIO'!AG202</f>
        <v>0</v>
      </c>
      <c r="M181" s="51">
        <f>+'101 TREINAMENTO BENEFICIARIO'!AA202</f>
        <v>0</v>
      </c>
      <c r="N181" s="51">
        <f>+'101 TREINAMENTO BENEFICIARIO'!AI$23</f>
        <v>0</v>
      </c>
      <c r="O181" s="51">
        <f>+'101 TREINAMENTO BENEFICIARIO'!AU202</f>
        <v>0</v>
      </c>
      <c r="P181" s="51">
        <f>+'101 TREINAMENTO BENEFICIARIO'!AW202</f>
        <v>0</v>
      </c>
      <c r="Q181" s="51">
        <f>+'101 TREINAMENTO BENEFICIARIO'!AY202</f>
        <v>0</v>
      </c>
      <c r="R181" s="51">
        <f>+'101 TREINAMENTO BENEFICIARIO'!BA202</f>
        <v>0</v>
      </c>
      <c r="S181" s="51">
        <f>+'101 TREINAMENTO BENEFICIARIO'!BC202</f>
        <v>0</v>
      </c>
      <c r="T181" s="51" t="str">
        <f t="shared" si="6"/>
        <v>Local Não Indicado</v>
      </c>
      <c r="U181" s="51" t="str">
        <f t="shared" si="7"/>
        <v>Sem dados de idade</v>
      </c>
      <c r="V181" s="51" t="str">
        <f t="shared" si="8"/>
        <v/>
      </c>
    </row>
    <row r="182" spans="1:22" hidden="1" x14ac:dyDescent="0.35">
      <c r="A182" s="51">
        <f>+'101 TREINAMENTO BENEFICIARIO'!C203</f>
        <v>0</v>
      </c>
      <c r="B182" s="51">
        <f>+'101 TREINAMENTO BENEFICIARIO'!G203</f>
        <v>0</v>
      </c>
      <c r="C182" s="51">
        <f>IFERROR(IFERROR(IFERROR(+VLOOKUP('101 TREINAMENTO BENEFICIARIO'!Q203,localidades,2,FALSE),VLOOKUP('101 TREINAMENTO BENEFICIARIO'!AH$6,localidades,2,FALSE)),VLOOKUP('101 TREINAMENTO BENEFICIARIO'!AH$5,district_codes,2,FALSE)),999)</f>
        <v>999</v>
      </c>
      <c r="D182" s="51">
        <f>IF(IF(IF(+'101 TREINAMENTO BENEFICIARIO'!V203=0,'101 TREINAMENTO BENEFICIARIO'!Q203,+'101 TREINAMENTO BENEFICIARIO'!V203)=0,'101 TREINAMENTO BENEFICIARIO'!AH$6,IF(+'101 TREINAMENTO BENEFICIARIO'!V203=0,'101 TREINAMENTO BENEFICIARIO'!Q203,+'101 TREINAMENTO BENEFICIARIO'!V203))=0,'101 TREINAMENTO BENEFICIARIO'!AH$5,IF(IF(+'101 TREINAMENTO BENEFICIARIO'!V203=0,'101 TREINAMENTO BENEFICIARIO'!Q203,+'101 TREINAMENTO BENEFICIARIO'!V203)=0,'101 TREINAMENTO BENEFICIARIO'!AH$6,IF(+'101 TREINAMENTO BENEFICIARIO'!V203=0,'101 TREINAMENTO BENEFICIARIO'!Q203,+'101 TREINAMENTO BENEFICIARIO'!V203)))</f>
        <v>0</v>
      </c>
      <c r="E182" s="279">
        <f>+'101 TREINAMENTO BENEFICIARIO'!O203</f>
        <v>0</v>
      </c>
      <c r="F182" s="51">
        <f>+'101 TREINAMENTO BENEFICIARIO'!P203</f>
        <v>0</v>
      </c>
      <c r="G182" s="51">
        <f>+'101 TREINAMENTO BENEFICIARIO'!AO203</f>
        <v>0</v>
      </c>
      <c r="H182" s="51" t="str">
        <f>+sessoes!A$2</f>
        <v>BENTRAIN-99</v>
      </c>
      <c r="I182" s="51">
        <f>+sessoes!B$2</f>
        <v>999</v>
      </c>
      <c r="J182" s="66">
        <f>+'101 TREINAMENTO BENEFICIARIO'!AP$10</f>
        <v>0</v>
      </c>
      <c r="K182" s="51">
        <f>+'101 TREINAMENTO BENEFICIARIO'!AD203</f>
        <v>0</v>
      </c>
      <c r="L182" s="51">
        <f>+'101 TREINAMENTO BENEFICIARIO'!AG203</f>
        <v>0</v>
      </c>
      <c r="M182" s="51">
        <f>+'101 TREINAMENTO BENEFICIARIO'!AA203</f>
        <v>0</v>
      </c>
      <c r="N182" s="51">
        <f>+'101 TREINAMENTO BENEFICIARIO'!AI$23</f>
        <v>0</v>
      </c>
      <c r="O182" s="51">
        <f>+'101 TREINAMENTO BENEFICIARIO'!AU203</f>
        <v>0</v>
      </c>
      <c r="P182" s="51">
        <f>+'101 TREINAMENTO BENEFICIARIO'!AW203</f>
        <v>0</v>
      </c>
      <c r="Q182" s="51">
        <f>+'101 TREINAMENTO BENEFICIARIO'!AY203</f>
        <v>0</v>
      </c>
      <c r="R182" s="51">
        <f>+'101 TREINAMENTO BENEFICIARIO'!BA203</f>
        <v>0</v>
      </c>
      <c r="S182" s="51">
        <f>+'101 TREINAMENTO BENEFICIARIO'!BC203</f>
        <v>0</v>
      </c>
      <c r="T182" s="51" t="str">
        <f t="shared" si="6"/>
        <v>Local Não Indicado</v>
      </c>
      <c r="U182" s="51" t="str">
        <f t="shared" si="7"/>
        <v>Sem dados de idade</v>
      </c>
      <c r="V182" s="51" t="str">
        <f t="shared" si="8"/>
        <v/>
      </c>
    </row>
    <row r="183" spans="1:22" hidden="1" x14ac:dyDescent="0.35">
      <c r="A183" s="51">
        <f>+'101 TREINAMENTO BENEFICIARIO'!C204</f>
        <v>0</v>
      </c>
      <c r="B183" s="51">
        <f>+'101 TREINAMENTO BENEFICIARIO'!G204</f>
        <v>0</v>
      </c>
      <c r="C183" s="51">
        <f>IFERROR(IFERROR(IFERROR(+VLOOKUP('101 TREINAMENTO BENEFICIARIO'!Q204,localidades,2,FALSE),VLOOKUP('101 TREINAMENTO BENEFICIARIO'!AH$6,localidades,2,FALSE)),VLOOKUP('101 TREINAMENTO BENEFICIARIO'!AH$5,district_codes,2,FALSE)),999)</f>
        <v>999</v>
      </c>
      <c r="D183" s="51">
        <f>IF(IF(IF(+'101 TREINAMENTO BENEFICIARIO'!V204=0,'101 TREINAMENTO BENEFICIARIO'!Q204,+'101 TREINAMENTO BENEFICIARIO'!V204)=0,'101 TREINAMENTO BENEFICIARIO'!AH$6,IF(+'101 TREINAMENTO BENEFICIARIO'!V204=0,'101 TREINAMENTO BENEFICIARIO'!Q204,+'101 TREINAMENTO BENEFICIARIO'!V204))=0,'101 TREINAMENTO BENEFICIARIO'!AH$5,IF(IF(+'101 TREINAMENTO BENEFICIARIO'!V204=0,'101 TREINAMENTO BENEFICIARIO'!Q204,+'101 TREINAMENTO BENEFICIARIO'!V204)=0,'101 TREINAMENTO BENEFICIARIO'!AH$6,IF(+'101 TREINAMENTO BENEFICIARIO'!V204=0,'101 TREINAMENTO BENEFICIARIO'!Q204,+'101 TREINAMENTO BENEFICIARIO'!V204)))</f>
        <v>0</v>
      </c>
      <c r="E183" s="279">
        <f>+'101 TREINAMENTO BENEFICIARIO'!O204</f>
        <v>0</v>
      </c>
      <c r="F183" s="51">
        <f>+'101 TREINAMENTO BENEFICIARIO'!P204</f>
        <v>0</v>
      </c>
      <c r="G183" s="51">
        <f>+'101 TREINAMENTO BENEFICIARIO'!AO204</f>
        <v>0</v>
      </c>
      <c r="H183" s="51" t="str">
        <f>+sessoes!A$2</f>
        <v>BENTRAIN-99</v>
      </c>
      <c r="I183" s="51">
        <f>+sessoes!B$2</f>
        <v>999</v>
      </c>
      <c r="J183" s="66">
        <f>+'101 TREINAMENTO BENEFICIARIO'!AP$10</f>
        <v>0</v>
      </c>
      <c r="K183" s="51">
        <f>+'101 TREINAMENTO BENEFICIARIO'!AD204</f>
        <v>0</v>
      </c>
      <c r="L183" s="51">
        <f>+'101 TREINAMENTO BENEFICIARIO'!AG204</f>
        <v>0</v>
      </c>
      <c r="M183" s="51">
        <f>+'101 TREINAMENTO BENEFICIARIO'!AA204</f>
        <v>0</v>
      </c>
      <c r="N183" s="51">
        <f>+'101 TREINAMENTO BENEFICIARIO'!AI$23</f>
        <v>0</v>
      </c>
      <c r="O183" s="51">
        <f>+'101 TREINAMENTO BENEFICIARIO'!AU204</f>
        <v>0</v>
      </c>
      <c r="P183" s="51">
        <f>+'101 TREINAMENTO BENEFICIARIO'!AW204</f>
        <v>0</v>
      </c>
      <c r="Q183" s="51">
        <f>+'101 TREINAMENTO BENEFICIARIO'!AY204</f>
        <v>0</v>
      </c>
      <c r="R183" s="51">
        <f>+'101 TREINAMENTO BENEFICIARIO'!BA204</f>
        <v>0</v>
      </c>
      <c r="S183" s="51">
        <f>+'101 TREINAMENTO BENEFICIARIO'!BC204</f>
        <v>0</v>
      </c>
      <c r="T183" s="51" t="str">
        <f t="shared" si="6"/>
        <v>Local Não Indicado</v>
      </c>
      <c r="U183" s="51" t="str">
        <f t="shared" si="7"/>
        <v>Sem dados de idade</v>
      </c>
      <c r="V183" s="51" t="str">
        <f t="shared" si="8"/>
        <v/>
      </c>
    </row>
    <row r="184" spans="1:22" hidden="1" x14ac:dyDescent="0.35">
      <c r="A184" s="51">
        <f>+'101 TREINAMENTO BENEFICIARIO'!C205</f>
        <v>0</v>
      </c>
      <c r="B184" s="51">
        <f>+'101 TREINAMENTO BENEFICIARIO'!G205</f>
        <v>0</v>
      </c>
      <c r="C184" s="51">
        <f>IFERROR(IFERROR(IFERROR(+VLOOKUP('101 TREINAMENTO BENEFICIARIO'!Q205,localidades,2,FALSE),VLOOKUP('101 TREINAMENTO BENEFICIARIO'!AH$6,localidades,2,FALSE)),VLOOKUP('101 TREINAMENTO BENEFICIARIO'!AH$5,district_codes,2,FALSE)),999)</f>
        <v>999</v>
      </c>
      <c r="D184" s="51">
        <f>IF(IF(IF(+'101 TREINAMENTO BENEFICIARIO'!V205=0,'101 TREINAMENTO BENEFICIARIO'!Q205,+'101 TREINAMENTO BENEFICIARIO'!V205)=0,'101 TREINAMENTO BENEFICIARIO'!AH$6,IF(+'101 TREINAMENTO BENEFICIARIO'!V205=0,'101 TREINAMENTO BENEFICIARIO'!Q205,+'101 TREINAMENTO BENEFICIARIO'!V205))=0,'101 TREINAMENTO BENEFICIARIO'!AH$5,IF(IF(+'101 TREINAMENTO BENEFICIARIO'!V205=0,'101 TREINAMENTO BENEFICIARIO'!Q205,+'101 TREINAMENTO BENEFICIARIO'!V205)=0,'101 TREINAMENTO BENEFICIARIO'!AH$6,IF(+'101 TREINAMENTO BENEFICIARIO'!V205=0,'101 TREINAMENTO BENEFICIARIO'!Q205,+'101 TREINAMENTO BENEFICIARIO'!V205)))</f>
        <v>0</v>
      </c>
      <c r="E184" s="279">
        <f>+'101 TREINAMENTO BENEFICIARIO'!O205</f>
        <v>0</v>
      </c>
      <c r="F184" s="51">
        <f>+'101 TREINAMENTO BENEFICIARIO'!P205</f>
        <v>0</v>
      </c>
      <c r="G184" s="51">
        <f>+'101 TREINAMENTO BENEFICIARIO'!AO205</f>
        <v>0</v>
      </c>
      <c r="H184" s="51" t="str">
        <f>+sessoes!A$2</f>
        <v>BENTRAIN-99</v>
      </c>
      <c r="I184" s="51">
        <f>+sessoes!B$2</f>
        <v>999</v>
      </c>
      <c r="J184" s="66">
        <f>+'101 TREINAMENTO BENEFICIARIO'!AP$10</f>
        <v>0</v>
      </c>
      <c r="K184" s="51">
        <f>+'101 TREINAMENTO BENEFICIARIO'!AD205</f>
        <v>0</v>
      </c>
      <c r="L184" s="51">
        <f>+'101 TREINAMENTO BENEFICIARIO'!AG205</f>
        <v>0</v>
      </c>
      <c r="M184" s="51">
        <f>+'101 TREINAMENTO BENEFICIARIO'!AA205</f>
        <v>0</v>
      </c>
      <c r="N184" s="51">
        <f>+'101 TREINAMENTO BENEFICIARIO'!AI$23</f>
        <v>0</v>
      </c>
      <c r="O184" s="51">
        <f>+'101 TREINAMENTO BENEFICIARIO'!AU205</f>
        <v>0</v>
      </c>
      <c r="P184" s="51">
        <f>+'101 TREINAMENTO BENEFICIARIO'!AW205</f>
        <v>0</v>
      </c>
      <c r="Q184" s="51">
        <f>+'101 TREINAMENTO BENEFICIARIO'!AY205</f>
        <v>0</v>
      </c>
      <c r="R184" s="51">
        <f>+'101 TREINAMENTO BENEFICIARIO'!BA205</f>
        <v>0</v>
      </c>
      <c r="S184" s="51">
        <f>+'101 TREINAMENTO BENEFICIARIO'!BC205</f>
        <v>0</v>
      </c>
      <c r="T184" s="51" t="str">
        <f t="shared" si="6"/>
        <v>Local Não Indicado</v>
      </c>
      <c r="U184" s="51" t="str">
        <f t="shared" si="7"/>
        <v>Sem dados de idade</v>
      </c>
      <c r="V184" s="51" t="str">
        <f t="shared" si="8"/>
        <v/>
      </c>
    </row>
    <row r="185" spans="1:22" hidden="1" x14ac:dyDescent="0.35">
      <c r="A185" s="51">
        <f>+'101 TREINAMENTO BENEFICIARIO'!C206</f>
        <v>0</v>
      </c>
      <c r="B185" s="51">
        <f>+'101 TREINAMENTO BENEFICIARIO'!G206</f>
        <v>0</v>
      </c>
      <c r="C185" s="51">
        <f>IFERROR(IFERROR(IFERROR(+VLOOKUP('101 TREINAMENTO BENEFICIARIO'!Q206,localidades,2,FALSE),VLOOKUP('101 TREINAMENTO BENEFICIARIO'!AH$6,localidades,2,FALSE)),VLOOKUP('101 TREINAMENTO BENEFICIARIO'!AH$5,district_codes,2,FALSE)),999)</f>
        <v>999</v>
      </c>
      <c r="D185" s="51">
        <f>IF(IF(IF(+'101 TREINAMENTO BENEFICIARIO'!V206=0,'101 TREINAMENTO BENEFICIARIO'!Q206,+'101 TREINAMENTO BENEFICIARIO'!V206)=0,'101 TREINAMENTO BENEFICIARIO'!AH$6,IF(+'101 TREINAMENTO BENEFICIARIO'!V206=0,'101 TREINAMENTO BENEFICIARIO'!Q206,+'101 TREINAMENTO BENEFICIARIO'!V206))=0,'101 TREINAMENTO BENEFICIARIO'!AH$5,IF(IF(+'101 TREINAMENTO BENEFICIARIO'!V206=0,'101 TREINAMENTO BENEFICIARIO'!Q206,+'101 TREINAMENTO BENEFICIARIO'!V206)=0,'101 TREINAMENTO BENEFICIARIO'!AH$6,IF(+'101 TREINAMENTO BENEFICIARIO'!V206=0,'101 TREINAMENTO BENEFICIARIO'!Q206,+'101 TREINAMENTO BENEFICIARIO'!V206)))</f>
        <v>0</v>
      </c>
      <c r="E185" s="279">
        <f>+'101 TREINAMENTO BENEFICIARIO'!O206</f>
        <v>0</v>
      </c>
      <c r="F185" s="51">
        <f>+'101 TREINAMENTO BENEFICIARIO'!P206</f>
        <v>0</v>
      </c>
      <c r="G185" s="51">
        <f>+'101 TREINAMENTO BENEFICIARIO'!AO206</f>
        <v>0</v>
      </c>
      <c r="H185" s="51" t="str">
        <f>+sessoes!A$2</f>
        <v>BENTRAIN-99</v>
      </c>
      <c r="I185" s="51">
        <f>+sessoes!B$2</f>
        <v>999</v>
      </c>
      <c r="J185" s="66">
        <f>+'101 TREINAMENTO BENEFICIARIO'!AP$10</f>
        <v>0</v>
      </c>
      <c r="K185" s="51">
        <f>+'101 TREINAMENTO BENEFICIARIO'!AD206</f>
        <v>0</v>
      </c>
      <c r="L185" s="51">
        <f>+'101 TREINAMENTO BENEFICIARIO'!AG206</f>
        <v>0</v>
      </c>
      <c r="M185" s="51">
        <f>+'101 TREINAMENTO BENEFICIARIO'!AA206</f>
        <v>0</v>
      </c>
      <c r="N185" s="51">
        <f>+'101 TREINAMENTO BENEFICIARIO'!AI$23</f>
        <v>0</v>
      </c>
      <c r="O185" s="51">
        <f>+'101 TREINAMENTO BENEFICIARIO'!AU206</f>
        <v>0</v>
      </c>
      <c r="P185" s="51">
        <f>+'101 TREINAMENTO BENEFICIARIO'!AW206</f>
        <v>0</v>
      </c>
      <c r="Q185" s="51">
        <f>+'101 TREINAMENTO BENEFICIARIO'!AY206</f>
        <v>0</v>
      </c>
      <c r="R185" s="51">
        <f>+'101 TREINAMENTO BENEFICIARIO'!BA206</f>
        <v>0</v>
      </c>
      <c r="S185" s="51">
        <f>+'101 TREINAMENTO BENEFICIARIO'!BC206</f>
        <v>0</v>
      </c>
      <c r="T185" s="51" t="str">
        <f t="shared" si="6"/>
        <v>Local Não Indicado</v>
      </c>
      <c r="U185" s="51" t="str">
        <f t="shared" si="7"/>
        <v>Sem dados de idade</v>
      </c>
      <c r="V185" s="51" t="str">
        <f t="shared" si="8"/>
        <v/>
      </c>
    </row>
    <row r="186" spans="1:22" hidden="1" x14ac:dyDescent="0.35">
      <c r="A186" s="51">
        <f>+'101 TREINAMENTO BENEFICIARIO'!C207</f>
        <v>0</v>
      </c>
      <c r="B186" s="51">
        <f>+'101 TREINAMENTO BENEFICIARIO'!G207</f>
        <v>0</v>
      </c>
      <c r="C186" s="51">
        <f>IFERROR(IFERROR(IFERROR(+VLOOKUP('101 TREINAMENTO BENEFICIARIO'!Q207,localidades,2,FALSE),VLOOKUP('101 TREINAMENTO BENEFICIARIO'!AH$6,localidades,2,FALSE)),VLOOKUP('101 TREINAMENTO BENEFICIARIO'!AH$5,district_codes,2,FALSE)),999)</f>
        <v>999</v>
      </c>
      <c r="D186" s="51">
        <f>IF(IF(IF(+'101 TREINAMENTO BENEFICIARIO'!V207=0,'101 TREINAMENTO BENEFICIARIO'!Q207,+'101 TREINAMENTO BENEFICIARIO'!V207)=0,'101 TREINAMENTO BENEFICIARIO'!AH$6,IF(+'101 TREINAMENTO BENEFICIARIO'!V207=0,'101 TREINAMENTO BENEFICIARIO'!Q207,+'101 TREINAMENTO BENEFICIARIO'!V207))=0,'101 TREINAMENTO BENEFICIARIO'!AH$5,IF(IF(+'101 TREINAMENTO BENEFICIARIO'!V207=0,'101 TREINAMENTO BENEFICIARIO'!Q207,+'101 TREINAMENTO BENEFICIARIO'!V207)=0,'101 TREINAMENTO BENEFICIARIO'!AH$6,IF(+'101 TREINAMENTO BENEFICIARIO'!V207=0,'101 TREINAMENTO BENEFICIARIO'!Q207,+'101 TREINAMENTO BENEFICIARIO'!V207)))</f>
        <v>0</v>
      </c>
      <c r="E186" s="279">
        <f>+'101 TREINAMENTO BENEFICIARIO'!O207</f>
        <v>0</v>
      </c>
      <c r="F186" s="51">
        <f>+'101 TREINAMENTO BENEFICIARIO'!P207</f>
        <v>0</v>
      </c>
      <c r="G186" s="51">
        <f>+'101 TREINAMENTO BENEFICIARIO'!AO207</f>
        <v>0</v>
      </c>
      <c r="H186" s="51" t="str">
        <f>+sessoes!A$2</f>
        <v>BENTRAIN-99</v>
      </c>
      <c r="I186" s="51">
        <f>+sessoes!B$2</f>
        <v>999</v>
      </c>
      <c r="J186" s="66">
        <f>+'101 TREINAMENTO BENEFICIARIO'!AP$10</f>
        <v>0</v>
      </c>
      <c r="K186" s="51">
        <f>+'101 TREINAMENTO BENEFICIARIO'!AD207</f>
        <v>0</v>
      </c>
      <c r="L186" s="51">
        <f>+'101 TREINAMENTO BENEFICIARIO'!AG207</f>
        <v>0</v>
      </c>
      <c r="M186" s="51">
        <f>+'101 TREINAMENTO BENEFICIARIO'!AA207</f>
        <v>0</v>
      </c>
      <c r="N186" s="51">
        <f>+'101 TREINAMENTO BENEFICIARIO'!AI$23</f>
        <v>0</v>
      </c>
      <c r="O186" s="51">
        <f>+'101 TREINAMENTO BENEFICIARIO'!AU207</f>
        <v>0</v>
      </c>
      <c r="P186" s="51">
        <f>+'101 TREINAMENTO BENEFICIARIO'!AW207</f>
        <v>0</v>
      </c>
      <c r="Q186" s="51">
        <f>+'101 TREINAMENTO BENEFICIARIO'!AY207</f>
        <v>0</v>
      </c>
      <c r="R186" s="51">
        <f>+'101 TREINAMENTO BENEFICIARIO'!BA207</f>
        <v>0</v>
      </c>
      <c r="S186" s="51">
        <f>+'101 TREINAMENTO BENEFICIARIO'!BC207</f>
        <v>0</v>
      </c>
      <c r="T186" s="51" t="str">
        <f t="shared" si="6"/>
        <v>Local Não Indicado</v>
      </c>
      <c r="U186" s="51" t="str">
        <f t="shared" si="7"/>
        <v>Sem dados de idade</v>
      </c>
      <c r="V186" s="51" t="str">
        <f t="shared" si="8"/>
        <v/>
      </c>
    </row>
    <row r="187" spans="1:22" hidden="1" x14ac:dyDescent="0.35">
      <c r="A187" s="51">
        <f>+'101 TREINAMENTO BENEFICIARIO'!C208</f>
        <v>0</v>
      </c>
      <c r="B187" s="51">
        <f>+'101 TREINAMENTO BENEFICIARIO'!G208</f>
        <v>0</v>
      </c>
      <c r="C187" s="51">
        <f>IFERROR(IFERROR(IFERROR(+VLOOKUP('101 TREINAMENTO BENEFICIARIO'!Q208,localidades,2,FALSE),VLOOKUP('101 TREINAMENTO BENEFICIARIO'!AH$6,localidades,2,FALSE)),VLOOKUP('101 TREINAMENTO BENEFICIARIO'!AH$5,district_codes,2,FALSE)),999)</f>
        <v>999</v>
      </c>
      <c r="D187" s="51">
        <f>IF(IF(IF(+'101 TREINAMENTO BENEFICIARIO'!V208=0,'101 TREINAMENTO BENEFICIARIO'!Q208,+'101 TREINAMENTO BENEFICIARIO'!V208)=0,'101 TREINAMENTO BENEFICIARIO'!AH$6,IF(+'101 TREINAMENTO BENEFICIARIO'!V208=0,'101 TREINAMENTO BENEFICIARIO'!Q208,+'101 TREINAMENTO BENEFICIARIO'!V208))=0,'101 TREINAMENTO BENEFICIARIO'!AH$5,IF(IF(+'101 TREINAMENTO BENEFICIARIO'!V208=0,'101 TREINAMENTO BENEFICIARIO'!Q208,+'101 TREINAMENTO BENEFICIARIO'!V208)=0,'101 TREINAMENTO BENEFICIARIO'!AH$6,IF(+'101 TREINAMENTO BENEFICIARIO'!V208=0,'101 TREINAMENTO BENEFICIARIO'!Q208,+'101 TREINAMENTO BENEFICIARIO'!V208)))</f>
        <v>0</v>
      </c>
      <c r="E187" s="279">
        <f>+'101 TREINAMENTO BENEFICIARIO'!O208</f>
        <v>0</v>
      </c>
      <c r="F187" s="51">
        <f>+'101 TREINAMENTO BENEFICIARIO'!P208</f>
        <v>0</v>
      </c>
      <c r="G187" s="51">
        <f>+'101 TREINAMENTO BENEFICIARIO'!AO208</f>
        <v>0</v>
      </c>
      <c r="H187" s="51" t="str">
        <f>+sessoes!A$2</f>
        <v>BENTRAIN-99</v>
      </c>
      <c r="I187" s="51">
        <f>+sessoes!B$2</f>
        <v>999</v>
      </c>
      <c r="J187" s="66">
        <f>+'101 TREINAMENTO BENEFICIARIO'!AP$10</f>
        <v>0</v>
      </c>
      <c r="K187" s="51">
        <f>+'101 TREINAMENTO BENEFICIARIO'!AD208</f>
        <v>0</v>
      </c>
      <c r="L187" s="51">
        <f>+'101 TREINAMENTO BENEFICIARIO'!AG208</f>
        <v>0</v>
      </c>
      <c r="M187" s="51">
        <f>+'101 TREINAMENTO BENEFICIARIO'!AA208</f>
        <v>0</v>
      </c>
      <c r="N187" s="51">
        <f>+'101 TREINAMENTO BENEFICIARIO'!AI$23</f>
        <v>0</v>
      </c>
      <c r="O187" s="51">
        <f>+'101 TREINAMENTO BENEFICIARIO'!AU208</f>
        <v>0</v>
      </c>
      <c r="P187" s="51">
        <f>+'101 TREINAMENTO BENEFICIARIO'!AW208</f>
        <v>0</v>
      </c>
      <c r="Q187" s="51">
        <f>+'101 TREINAMENTO BENEFICIARIO'!AY208</f>
        <v>0</v>
      </c>
      <c r="R187" s="51">
        <f>+'101 TREINAMENTO BENEFICIARIO'!BA208</f>
        <v>0</v>
      </c>
      <c r="S187" s="51">
        <f>+'101 TREINAMENTO BENEFICIARIO'!BC208</f>
        <v>0</v>
      </c>
      <c r="T187" s="51" t="str">
        <f t="shared" si="6"/>
        <v>Local Não Indicado</v>
      </c>
      <c r="U187" s="51" t="str">
        <f t="shared" si="7"/>
        <v>Sem dados de idade</v>
      </c>
      <c r="V187" s="51" t="str">
        <f t="shared" si="8"/>
        <v/>
      </c>
    </row>
    <row r="188" spans="1:22" hidden="1" x14ac:dyDescent="0.35">
      <c r="A188" s="51">
        <f>+'101 TREINAMENTO BENEFICIARIO'!C209</f>
        <v>0</v>
      </c>
      <c r="B188" s="51">
        <f>+'101 TREINAMENTO BENEFICIARIO'!G209</f>
        <v>0</v>
      </c>
      <c r="C188" s="51">
        <f>IFERROR(IFERROR(IFERROR(+VLOOKUP('101 TREINAMENTO BENEFICIARIO'!Q209,localidades,2,FALSE),VLOOKUP('101 TREINAMENTO BENEFICIARIO'!AH$6,localidades,2,FALSE)),VLOOKUP('101 TREINAMENTO BENEFICIARIO'!AH$5,district_codes,2,FALSE)),999)</f>
        <v>999</v>
      </c>
      <c r="D188" s="51">
        <f>IF(IF(IF(+'101 TREINAMENTO BENEFICIARIO'!V209=0,'101 TREINAMENTO BENEFICIARIO'!Q209,+'101 TREINAMENTO BENEFICIARIO'!V209)=0,'101 TREINAMENTO BENEFICIARIO'!AH$6,IF(+'101 TREINAMENTO BENEFICIARIO'!V209=0,'101 TREINAMENTO BENEFICIARIO'!Q209,+'101 TREINAMENTO BENEFICIARIO'!V209))=0,'101 TREINAMENTO BENEFICIARIO'!AH$5,IF(IF(+'101 TREINAMENTO BENEFICIARIO'!V209=0,'101 TREINAMENTO BENEFICIARIO'!Q209,+'101 TREINAMENTO BENEFICIARIO'!V209)=0,'101 TREINAMENTO BENEFICIARIO'!AH$6,IF(+'101 TREINAMENTO BENEFICIARIO'!V209=0,'101 TREINAMENTO BENEFICIARIO'!Q209,+'101 TREINAMENTO BENEFICIARIO'!V209)))</f>
        <v>0</v>
      </c>
      <c r="E188" s="279">
        <f>+'101 TREINAMENTO BENEFICIARIO'!O209</f>
        <v>0</v>
      </c>
      <c r="F188" s="51">
        <f>+'101 TREINAMENTO BENEFICIARIO'!P209</f>
        <v>0</v>
      </c>
      <c r="G188" s="51">
        <f>+'101 TREINAMENTO BENEFICIARIO'!AO209</f>
        <v>0</v>
      </c>
      <c r="H188" s="51" t="str">
        <f>+sessoes!A$2</f>
        <v>BENTRAIN-99</v>
      </c>
      <c r="I188" s="51">
        <f>+sessoes!B$2</f>
        <v>999</v>
      </c>
      <c r="J188" s="66">
        <f>+'101 TREINAMENTO BENEFICIARIO'!AP$10</f>
        <v>0</v>
      </c>
      <c r="K188" s="51">
        <f>+'101 TREINAMENTO BENEFICIARIO'!AD209</f>
        <v>0</v>
      </c>
      <c r="L188" s="51">
        <f>+'101 TREINAMENTO BENEFICIARIO'!AG209</f>
        <v>0</v>
      </c>
      <c r="M188" s="51">
        <f>+'101 TREINAMENTO BENEFICIARIO'!AA209</f>
        <v>0</v>
      </c>
      <c r="N188" s="51">
        <f>+'101 TREINAMENTO BENEFICIARIO'!AI$23</f>
        <v>0</v>
      </c>
      <c r="O188" s="51">
        <f>+'101 TREINAMENTO BENEFICIARIO'!AU209</f>
        <v>0</v>
      </c>
      <c r="P188" s="51">
        <f>+'101 TREINAMENTO BENEFICIARIO'!AW209</f>
        <v>0</v>
      </c>
      <c r="Q188" s="51">
        <f>+'101 TREINAMENTO BENEFICIARIO'!AY209</f>
        <v>0</v>
      </c>
      <c r="R188" s="51">
        <f>+'101 TREINAMENTO BENEFICIARIO'!BA209</f>
        <v>0</v>
      </c>
      <c r="S188" s="51">
        <f>+'101 TREINAMENTO BENEFICIARIO'!BC209</f>
        <v>0</v>
      </c>
      <c r="T188" s="51" t="str">
        <f t="shared" si="6"/>
        <v>Local Não Indicado</v>
      </c>
      <c r="U188" s="51" t="str">
        <f t="shared" si="7"/>
        <v>Sem dados de idade</v>
      </c>
      <c r="V188" s="51" t="str">
        <f t="shared" si="8"/>
        <v/>
      </c>
    </row>
    <row r="189" spans="1:22" hidden="1" x14ac:dyDescent="0.35">
      <c r="A189" s="51">
        <f>+'101 TREINAMENTO BENEFICIARIO'!C210</f>
        <v>0</v>
      </c>
      <c r="B189" s="51">
        <f>+'101 TREINAMENTO BENEFICIARIO'!G210</f>
        <v>0</v>
      </c>
      <c r="C189" s="51">
        <f>IFERROR(IFERROR(IFERROR(+VLOOKUP('101 TREINAMENTO BENEFICIARIO'!Q210,localidades,2,FALSE),VLOOKUP('101 TREINAMENTO BENEFICIARIO'!AH$6,localidades,2,FALSE)),VLOOKUP('101 TREINAMENTO BENEFICIARIO'!AH$5,district_codes,2,FALSE)),999)</f>
        <v>999</v>
      </c>
      <c r="D189" s="51">
        <f>IF(IF(IF(+'101 TREINAMENTO BENEFICIARIO'!V210=0,'101 TREINAMENTO BENEFICIARIO'!Q210,+'101 TREINAMENTO BENEFICIARIO'!V210)=0,'101 TREINAMENTO BENEFICIARIO'!AH$6,IF(+'101 TREINAMENTO BENEFICIARIO'!V210=0,'101 TREINAMENTO BENEFICIARIO'!Q210,+'101 TREINAMENTO BENEFICIARIO'!V210))=0,'101 TREINAMENTO BENEFICIARIO'!AH$5,IF(IF(+'101 TREINAMENTO BENEFICIARIO'!V210=0,'101 TREINAMENTO BENEFICIARIO'!Q210,+'101 TREINAMENTO BENEFICIARIO'!V210)=0,'101 TREINAMENTO BENEFICIARIO'!AH$6,IF(+'101 TREINAMENTO BENEFICIARIO'!V210=0,'101 TREINAMENTO BENEFICIARIO'!Q210,+'101 TREINAMENTO BENEFICIARIO'!V210)))</f>
        <v>0</v>
      </c>
      <c r="E189" s="279">
        <f>+'101 TREINAMENTO BENEFICIARIO'!O210</f>
        <v>0</v>
      </c>
      <c r="F189" s="51">
        <f>+'101 TREINAMENTO BENEFICIARIO'!P210</f>
        <v>0</v>
      </c>
      <c r="G189" s="51">
        <f>+'101 TREINAMENTO BENEFICIARIO'!AO210</f>
        <v>0</v>
      </c>
      <c r="H189" s="51" t="str">
        <f>+sessoes!A$2</f>
        <v>BENTRAIN-99</v>
      </c>
      <c r="I189" s="51">
        <f>+sessoes!B$2</f>
        <v>999</v>
      </c>
      <c r="J189" s="66">
        <f>+'101 TREINAMENTO BENEFICIARIO'!AP$10</f>
        <v>0</v>
      </c>
      <c r="K189" s="51">
        <f>+'101 TREINAMENTO BENEFICIARIO'!AD210</f>
        <v>0</v>
      </c>
      <c r="L189" s="51">
        <f>+'101 TREINAMENTO BENEFICIARIO'!AG210</f>
        <v>0</v>
      </c>
      <c r="M189" s="51">
        <f>+'101 TREINAMENTO BENEFICIARIO'!AA210</f>
        <v>0</v>
      </c>
      <c r="N189" s="51">
        <f>+'101 TREINAMENTO BENEFICIARIO'!AI$23</f>
        <v>0</v>
      </c>
      <c r="O189" s="51">
        <f>+'101 TREINAMENTO BENEFICIARIO'!AU210</f>
        <v>0</v>
      </c>
      <c r="P189" s="51">
        <f>+'101 TREINAMENTO BENEFICIARIO'!AW210</f>
        <v>0</v>
      </c>
      <c r="Q189" s="51">
        <f>+'101 TREINAMENTO BENEFICIARIO'!AY210</f>
        <v>0</v>
      </c>
      <c r="R189" s="51">
        <f>+'101 TREINAMENTO BENEFICIARIO'!BA210</f>
        <v>0</v>
      </c>
      <c r="S189" s="51">
        <f>+'101 TREINAMENTO BENEFICIARIO'!BC210</f>
        <v>0</v>
      </c>
      <c r="T189" s="51" t="str">
        <f t="shared" si="6"/>
        <v>Local Não Indicado</v>
      </c>
      <c r="U189" s="51" t="str">
        <f t="shared" si="7"/>
        <v>Sem dados de idade</v>
      </c>
      <c r="V189" s="51" t="str">
        <f t="shared" si="8"/>
        <v/>
      </c>
    </row>
    <row r="190" spans="1:22" hidden="1" x14ac:dyDescent="0.35">
      <c r="A190" s="51">
        <f>+'101 TREINAMENTO BENEFICIARIO'!C211</f>
        <v>0</v>
      </c>
      <c r="B190" s="51">
        <f>+'101 TREINAMENTO BENEFICIARIO'!G211</f>
        <v>0</v>
      </c>
      <c r="C190" s="51">
        <f>IFERROR(IFERROR(IFERROR(+VLOOKUP('101 TREINAMENTO BENEFICIARIO'!Q211,localidades,2,FALSE),VLOOKUP('101 TREINAMENTO BENEFICIARIO'!AH$6,localidades,2,FALSE)),VLOOKUP('101 TREINAMENTO BENEFICIARIO'!AH$5,district_codes,2,FALSE)),999)</f>
        <v>999</v>
      </c>
      <c r="D190" s="51">
        <f>IF(IF(IF(+'101 TREINAMENTO BENEFICIARIO'!V211=0,'101 TREINAMENTO BENEFICIARIO'!Q211,+'101 TREINAMENTO BENEFICIARIO'!V211)=0,'101 TREINAMENTO BENEFICIARIO'!AH$6,IF(+'101 TREINAMENTO BENEFICIARIO'!V211=0,'101 TREINAMENTO BENEFICIARIO'!Q211,+'101 TREINAMENTO BENEFICIARIO'!V211))=0,'101 TREINAMENTO BENEFICIARIO'!AH$5,IF(IF(+'101 TREINAMENTO BENEFICIARIO'!V211=0,'101 TREINAMENTO BENEFICIARIO'!Q211,+'101 TREINAMENTO BENEFICIARIO'!V211)=0,'101 TREINAMENTO BENEFICIARIO'!AH$6,IF(+'101 TREINAMENTO BENEFICIARIO'!V211=0,'101 TREINAMENTO BENEFICIARIO'!Q211,+'101 TREINAMENTO BENEFICIARIO'!V211)))</f>
        <v>0</v>
      </c>
      <c r="E190" s="279">
        <f>+'101 TREINAMENTO BENEFICIARIO'!O211</f>
        <v>0</v>
      </c>
      <c r="F190" s="51">
        <f>+'101 TREINAMENTO BENEFICIARIO'!P211</f>
        <v>0</v>
      </c>
      <c r="G190" s="51">
        <f>+'101 TREINAMENTO BENEFICIARIO'!AO211</f>
        <v>0</v>
      </c>
      <c r="H190" s="51" t="str">
        <f>+sessoes!A$2</f>
        <v>BENTRAIN-99</v>
      </c>
      <c r="I190" s="51">
        <f>+sessoes!B$2</f>
        <v>999</v>
      </c>
      <c r="J190" s="66">
        <f>+'101 TREINAMENTO BENEFICIARIO'!AP$10</f>
        <v>0</v>
      </c>
      <c r="K190" s="51">
        <f>+'101 TREINAMENTO BENEFICIARIO'!AD211</f>
        <v>0</v>
      </c>
      <c r="L190" s="51">
        <f>+'101 TREINAMENTO BENEFICIARIO'!AG211</f>
        <v>0</v>
      </c>
      <c r="M190" s="51">
        <f>+'101 TREINAMENTO BENEFICIARIO'!AA211</f>
        <v>0</v>
      </c>
      <c r="N190" s="51">
        <f>+'101 TREINAMENTO BENEFICIARIO'!AI$23</f>
        <v>0</v>
      </c>
      <c r="O190" s="51">
        <f>+'101 TREINAMENTO BENEFICIARIO'!AU211</f>
        <v>0</v>
      </c>
      <c r="P190" s="51">
        <f>+'101 TREINAMENTO BENEFICIARIO'!AW211</f>
        <v>0</v>
      </c>
      <c r="Q190" s="51">
        <f>+'101 TREINAMENTO BENEFICIARIO'!AY211</f>
        <v>0</v>
      </c>
      <c r="R190" s="51">
        <f>+'101 TREINAMENTO BENEFICIARIO'!BA211</f>
        <v>0</v>
      </c>
      <c r="S190" s="51">
        <f>+'101 TREINAMENTO BENEFICIARIO'!BC211</f>
        <v>0</v>
      </c>
      <c r="T190" s="51" t="str">
        <f t="shared" si="6"/>
        <v>Local Não Indicado</v>
      </c>
      <c r="U190" s="51" t="str">
        <f t="shared" si="7"/>
        <v>Sem dados de idade</v>
      </c>
      <c r="V190" s="51" t="str">
        <f t="shared" si="8"/>
        <v/>
      </c>
    </row>
    <row r="191" spans="1:22" hidden="1" x14ac:dyDescent="0.35">
      <c r="A191" s="51">
        <f>+'101 TREINAMENTO BENEFICIARIO'!C212</f>
        <v>0</v>
      </c>
      <c r="B191" s="51">
        <f>+'101 TREINAMENTO BENEFICIARIO'!G212</f>
        <v>0</v>
      </c>
      <c r="C191" s="51">
        <f>IFERROR(IFERROR(IFERROR(+VLOOKUP('101 TREINAMENTO BENEFICIARIO'!Q212,localidades,2,FALSE),VLOOKUP('101 TREINAMENTO BENEFICIARIO'!AH$6,localidades,2,FALSE)),VLOOKUP('101 TREINAMENTO BENEFICIARIO'!AH$5,district_codes,2,FALSE)),999)</f>
        <v>999</v>
      </c>
      <c r="D191" s="51">
        <f>IF(IF(IF(+'101 TREINAMENTO BENEFICIARIO'!V212=0,'101 TREINAMENTO BENEFICIARIO'!Q212,+'101 TREINAMENTO BENEFICIARIO'!V212)=0,'101 TREINAMENTO BENEFICIARIO'!AH$6,IF(+'101 TREINAMENTO BENEFICIARIO'!V212=0,'101 TREINAMENTO BENEFICIARIO'!Q212,+'101 TREINAMENTO BENEFICIARIO'!V212))=0,'101 TREINAMENTO BENEFICIARIO'!AH$5,IF(IF(+'101 TREINAMENTO BENEFICIARIO'!V212=0,'101 TREINAMENTO BENEFICIARIO'!Q212,+'101 TREINAMENTO BENEFICIARIO'!V212)=0,'101 TREINAMENTO BENEFICIARIO'!AH$6,IF(+'101 TREINAMENTO BENEFICIARIO'!V212=0,'101 TREINAMENTO BENEFICIARIO'!Q212,+'101 TREINAMENTO BENEFICIARIO'!V212)))</f>
        <v>0</v>
      </c>
      <c r="E191" s="279">
        <f>+'101 TREINAMENTO BENEFICIARIO'!O212</f>
        <v>0</v>
      </c>
      <c r="F191" s="51">
        <f>+'101 TREINAMENTO BENEFICIARIO'!P212</f>
        <v>0</v>
      </c>
      <c r="G191" s="51">
        <f>+'101 TREINAMENTO BENEFICIARIO'!AO212</f>
        <v>0</v>
      </c>
      <c r="H191" s="51" t="str">
        <f>+sessoes!A$2</f>
        <v>BENTRAIN-99</v>
      </c>
      <c r="I191" s="51">
        <f>+sessoes!B$2</f>
        <v>999</v>
      </c>
      <c r="J191" s="66">
        <f>+'101 TREINAMENTO BENEFICIARIO'!AP$10</f>
        <v>0</v>
      </c>
      <c r="K191" s="51">
        <f>+'101 TREINAMENTO BENEFICIARIO'!AD212</f>
        <v>0</v>
      </c>
      <c r="L191" s="51">
        <f>+'101 TREINAMENTO BENEFICIARIO'!AG212</f>
        <v>0</v>
      </c>
      <c r="M191" s="51">
        <f>+'101 TREINAMENTO BENEFICIARIO'!AA212</f>
        <v>0</v>
      </c>
      <c r="N191" s="51">
        <f>+'101 TREINAMENTO BENEFICIARIO'!AI$23</f>
        <v>0</v>
      </c>
      <c r="O191" s="51">
        <f>+'101 TREINAMENTO BENEFICIARIO'!AU212</f>
        <v>0</v>
      </c>
      <c r="P191" s="51">
        <f>+'101 TREINAMENTO BENEFICIARIO'!AW212</f>
        <v>0</v>
      </c>
      <c r="Q191" s="51">
        <f>+'101 TREINAMENTO BENEFICIARIO'!AY212</f>
        <v>0</v>
      </c>
      <c r="R191" s="51">
        <f>+'101 TREINAMENTO BENEFICIARIO'!BA212</f>
        <v>0</v>
      </c>
      <c r="S191" s="51">
        <f>+'101 TREINAMENTO BENEFICIARIO'!BC212</f>
        <v>0</v>
      </c>
      <c r="T191" s="51" t="str">
        <f t="shared" si="6"/>
        <v>Local Não Indicado</v>
      </c>
      <c r="U191" s="51" t="str">
        <f t="shared" si="7"/>
        <v>Sem dados de idade</v>
      </c>
      <c r="V191" s="51" t="str">
        <f t="shared" si="8"/>
        <v/>
      </c>
    </row>
    <row r="192" spans="1:22" hidden="1" x14ac:dyDescent="0.35">
      <c r="A192" s="51">
        <f>+'101 TREINAMENTO BENEFICIARIO'!C213</f>
        <v>0</v>
      </c>
      <c r="B192" s="51">
        <f>+'101 TREINAMENTO BENEFICIARIO'!G213</f>
        <v>0</v>
      </c>
      <c r="C192" s="51">
        <f>IFERROR(IFERROR(IFERROR(+VLOOKUP('101 TREINAMENTO BENEFICIARIO'!Q213,localidades,2,FALSE),VLOOKUP('101 TREINAMENTO BENEFICIARIO'!AH$6,localidades,2,FALSE)),VLOOKUP('101 TREINAMENTO BENEFICIARIO'!AH$5,district_codes,2,FALSE)),999)</f>
        <v>999</v>
      </c>
      <c r="D192" s="51">
        <f>IF(IF(IF(+'101 TREINAMENTO BENEFICIARIO'!V213=0,'101 TREINAMENTO BENEFICIARIO'!Q213,+'101 TREINAMENTO BENEFICIARIO'!V213)=0,'101 TREINAMENTO BENEFICIARIO'!AH$6,IF(+'101 TREINAMENTO BENEFICIARIO'!V213=0,'101 TREINAMENTO BENEFICIARIO'!Q213,+'101 TREINAMENTO BENEFICIARIO'!V213))=0,'101 TREINAMENTO BENEFICIARIO'!AH$5,IF(IF(+'101 TREINAMENTO BENEFICIARIO'!V213=0,'101 TREINAMENTO BENEFICIARIO'!Q213,+'101 TREINAMENTO BENEFICIARIO'!V213)=0,'101 TREINAMENTO BENEFICIARIO'!AH$6,IF(+'101 TREINAMENTO BENEFICIARIO'!V213=0,'101 TREINAMENTO BENEFICIARIO'!Q213,+'101 TREINAMENTO BENEFICIARIO'!V213)))</f>
        <v>0</v>
      </c>
      <c r="E192" s="279">
        <f>+'101 TREINAMENTO BENEFICIARIO'!O213</f>
        <v>0</v>
      </c>
      <c r="F192" s="51">
        <f>+'101 TREINAMENTO BENEFICIARIO'!P213</f>
        <v>0</v>
      </c>
      <c r="G192" s="51">
        <f>+'101 TREINAMENTO BENEFICIARIO'!AO213</f>
        <v>0</v>
      </c>
      <c r="H192" s="51" t="str">
        <f>+sessoes!A$2</f>
        <v>BENTRAIN-99</v>
      </c>
      <c r="I192" s="51">
        <f>+sessoes!B$2</f>
        <v>999</v>
      </c>
      <c r="J192" s="66">
        <f>+'101 TREINAMENTO BENEFICIARIO'!AP$10</f>
        <v>0</v>
      </c>
      <c r="K192" s="51">
        <f>+'101 TREINAMENTO BENEFICIARIO'!AD213</f>
        <v>0</v>
      </c>
      <c r="L192" s="51">
        <f>+'101 TREINAMENTO BENEFICIARIO'!AG213</f>
        <v>0</v>
      </c>
      <c r="M192" s="51">
        <f>+'101 TREINAMENTO BENEFICIARIO'!AA213</f>
        <v>0</v>
      </c>
      <c r="N192" s="51">
        <f>+'101 TREINAMENTO BENEFICIARIO'!AI$23</f>
        <v>0</v>
      </c>
      <c r="O192" s="51">
        <f>+'101 TREINAMENTO BENEFICIARIO'!AU213</f>
        <v>0</v>
      </c>
      <c r="P192" s="51">
        <f>+'101 TREINAMENTO BENEFICIARIO'!AW213</f>
        <v>0</v>
      </c>
      <c r="Q192" s="51">
        <f>+'101 TREINAMENTO BENEFICIARIO'!AY213</f>
        <v>0</v>
      </c>
      <c r="R192" s="51">
        <f>+'101 TREINAMENTO BENEFICIARIO'!BA213</f>
        <v>0</v>
      </c>
      <c r="S192" s="51">
        <f>+'101 TREINAMENTO BENEFICIARIO'!BC213</f>
        <v>0</v>
      </c>
      <c r="T192" s="51" t="str">
        <f t="shared" si="6"/>
        <v>Local Não Indicado</v>
      </c>
      <c r="U192" s="51" t="str">
        <f t="shared" si="7"/>
        <v>Sem dados de idade</v>
      </c>
      <c r="V192" s="51" t="str">
        <f t="shared" si="8"/>
        <v/>
      </c>
    </row>
    <row r="193" spans="1:22" hidden="1" x14ac:dyDescent="0.35">
      <c r="A193" s="51">
        <f>+'101 TREINAMENTO BENEFICIARIO'!C214</f>
        <v>0</v>
      </c>
      <c r="B193" s="51">
        <f>+'101 TREINAMENTO BENEFICIARIO'!G214</f>
        <v>0</v>
      </c>
      <c r="C193" s="51">
        <f>IFERROR(IFERROR(IFERROR(+VLOOKUP('101 TREINAMENTO BENEFICIARIO'!Q214,localidades,2,FALSE),VLOOKUP('101 TREINAMENTO BENEFICIARIO'!AH$6,localidades,2,FALSE)),VLOOKUP('101 TREINAMENTO BENEFICIARIO'!AH$5,district_codes,2,FALSE)),999)</f>
        <v>999</v>
      </c>
      <c r="D193" s="51">
        <f>IF(IF(IF(+'101 TREINAMENTO BENEFICIARIO'!V214=0,'101 TREINAMENTO BENEFICIARIO'!Q214,+'101 TREINAMENTO BENEFICIARIO'!V214)=0,'101 TREINAMENTO BENEFICIARIO'!AH$6,IF(+'101 TREINAMENTO BENEFICIARIO'!V214=0,'101 TREINAMENTO BENEFICIARIO'!Q214,+'101 TREINAMENTO BENEFICIARIO'!V214))=0,'101 TREINAMENTO BENEFICIARIO'!AH$5,IF(IF(+'101 TREINAMENTO BENEFICIARIO'!V214=0,'101 TREINAMENTO BENEFICIARIO'!Q214,+'101 TREINAMENTO BENEFICIARIO'!V214)=0,'101 TREINAMENTO BENEFICIARIO'!AH$6,IF(+'101 TREINAMENTO BENEFICIARIO'!V214=0,'101 TREINAMENTO BENEFICIARIO'!Q214,+'101 TREINAMENTO BENEFICIARIO'!V214)))</f>
        <v>0</v>
      </c>
      <c r="E193" s="279">
        <f>+'101 TREINAMENTO BENEFICIARIO'!O214</f>
        <v>0</v>
      </c>
      <c r="F193" s="51">
        <f>+'101 TREINAMENTO BENEFICIARIO'!P214</f>
        <v>0</v>
      </c>
      <c r="G193" s="51">
        <f>+'101 TREINAMENTO BENEFICIARIO'!AO214</f>
        <v>0</v>
      </c>
      <c r="H193" s="51" t="str">
        <f>+sessoes!A$2</f>
        <v>BENTRAIN-99</v>
      </c>
      <c r="I193" s="51">
        <f>+sessoes!B$2</f>
        <v>999</v>
      </c>
      <c r="J193" s="66">
        <f>+'101 TREINAMENTO BENEFICIARIO'!AP$10</f>
        <v>0</v>
      </c>
      <c r="K193" s="51">
        <f>+'101 TREINAMENTO BENEFICIARIO'!AD214</f>
        <v>0</v>
      </c>
      <c r="L193" s="51">
        <f>+'101 TREINAMENTO BENEFICIARIO'!AG214</f>
        <v>0</v>
      </c>
      <c r="M193" s="51">
        <f>+'101 TREINAMENTO BENEFICIARIO'!AA214</f>
        <v>0</v>
      </c>
      <c r="N193" s="51">
        <f>+'101 TREINAMENTO BENEFICIARIO'!AI$23</f>
        <v>0</v>
      </c>
      <c r="O193" s="51">
        <f>+'101 TREINAMENTO BENEFICIARIO'!AU214</f>
        <v>0</v>
      </c>
      <c r="P193" s="51">
        <f>+'101 TREINAMENTO BENEFICIARIO'!AW214</f>
        <v>0</v>
      </c>
      <c r="Q193" s="51">
        <f>+'101 TREINAMENTO BENEFICIARIO'!AY214</f>
        <v>0</v>
      </c>
      <c r="R193" s="51">
        <f>+'101 TREINAMENTO BENEFICIARIO'!BA214</f>
        <v>0</v>
      </c>
      <c r="S193" s="51">
        <f>+'101 TREINAMENTO BENEFICIARIO'!BC214</f>
        <v>0</v>
      </c>
      <c r="T193" s="51" t="str">
        <f t="shared" si="6"/>
        <v>Local Não Indicado</v>
      </c>
      <c r="U193" s="51" t="str">
        <f t="shared" si="7"/>
        <v>Sem dados de idade</v>
      </c>
      <c r="V193" s="51" t="str">
        <f t="shared" si="8"/>
        <v/>
      </c>
    </row>
    <row r="194" spans="1:22" hidden="1" x14ac:dyDescent="0.35">
      <c r="A194" s="51">
        <f>+'101 TREINAMENTO BENEFICIARIO'!C215</f>
        <v>0</v>
      </c>
      <c r="B194" s="51">
        <f>+'101 TREINAMENTO BENEFICIARIO'!G215</f>
        <v>0</v>
      </c>
      <c r="C194" s="51">
        <f>IFERROR(IFERROR(IFERROR(+VLOOKUP('101 TREINAMENTO BENEFICIARIO'!Q215,localidades,2,FALSE),VLOOKUP('101 TREINAMENTO BENEFICIARIO'!AH$6,localidades,2,FALSE)),VLOOKUP('101 TREINAMENTO BENEFICIARIO'!AH$5,district_codes,2,FALSE)),999)</f>
        <v>999</v>
      </c>
      <c r="D194" s="51">
        <f>IF(IF(IF(+'101 TREINAMENTO BENEFICIARIO'!V215=0,'101 TREINAMENTO BENEFICIARIO'!Q215,+'101 TREINAMENTO BENEFICIARIO'!V215)=0,'101 TREINAMENTO BENEFICIARIO'!AH$6,IF(+'101 TREINAMENTO BENEFICIARIO'!V215=0,'101 TREINAMENTO BENEFICIARIO'!Q215,+'101 TREINAMENTO BENEFICIARIO'!V215))=0,'101 TREINAMENTO BENEFICIARIO'!AH$5,IF(IF(+'101 TREINAMENTO BENEFICIARIO'!V215=0,'101 TREINAMENTO BENEFICIARIO'!Q215,+'101 TREINAMENTO BENEFICIARIO'!V215)=0,'101 TREINAMENTO BENEFICIARIO'!AH$6,IF(+'101 TREINAMENTO BENEFICIARIO'!V215=0,'101 TREINAMENTO BENEFICIARIO'!Q215,+'101 TREINAMENTO BENEFICIARIO'!V215)))</f>
        <v>0</v>
      </c>
      <c r="E194" s="279">
        <f>+'101 TREINAMENTO BENEFICIARIO'!O215</f>
        <v>0</v>
      </c>
      <c r="F194" s="51">
        <f>+'101 TREINAMENTO BENEFICIARIO'!P215</f>
        <v>0</v>
      </c>
      <c r="G194" s="51">
        <f>+'101 TREINAMENTO BENEFICIARIO'!AO215</f>
        <v>0</v>
      </c>
      <c r="H194" s="51" t="str">
        <f>+sessoes!A$2</f>
        <v>BENTRAIN-99</v>
      </c>
      <c r="I194" s="51">
        <f>+sessoes!B$2</f>
        <v>999</v>
      </c>
      <c r="J194" s="66">
        <f>+'101 TREINAMENTO BENEFICIARIO'!AP$10</f>
        <v>0</v>
      </c>
      <c r="K194" s="51">
        <f>+'101 TREINAMENTO BENEFICIARIO'!AD215</f>
        <v>0</v>
      </c>
      <c r="L194" s="51">
        <f>+'101 TREINAMENTO BENEFICIARIO'!AG215</f>
        <v>0</v>
      </c>
      <c r="M194" s="51">
        <f>+'101 TREINAMENTO BENEFICIARIO'!AA215</f>
        <v>0</v>
      </c>
      <c r="N194" s="51">
        <f>+'101 TREINAMENTO BENEFICIARIO'!AI$23</f>
        <v>0</v>
      </c>
      <c r="O194" s="51">
        <f>+'101 TREINAMENTO BENEFICIARIO'!AU215</f>
        <v>0</v>
      </c>
      <c r="P194" s="51">
        <f>+'101 TREINAMENTO BENEFICIARIO'!AW215</f>
        <v>0</v>
      </c>
      <c r="Q194" s="51">
        <f>+'101 TREINAMENTO BENEFICIARIO'!AY215</f>
        <v>0</v>
      </c>
      <c r="R194" s="51">
        <f>+'101 TREINAMENTO BENEFICIARIO'!BA215</f>
        <v>0</v>
      </c>
      <c r="S194" s="51">
        <f>+'101 TREINAMENTO BENEFICIARIO'!BC215</f>
        <v>0</v>
      </c>
      <c r="T194" s="51" t="str">
        <f t="shared" ref="T194:T257" si="9">IFERROR(IFERROR(VLOOKUP(C194,nomes_distritos,3,FALSE),VLOOKUP(I194,nomes_distritos,3,FALSE)),"Local Não Indicado")</f>
        <v>Local Não Indicado</v>
      </c>
      <c r="U194" s="51" t="str">
        <f t="shared" ref="U194:U257" si="10">IF(F194=0,"Sem dados de idade",IF(F194&lt;35,"Jovem","Adulto"))</f>
        <v>Sem dados de idade</v>
      </c>
      <c r="V194" s="51" t="str">
        <f t="shared" ref="V194:V257" si="11">IF(A194=0,"",A194&amp;B194&amp;C194)</f>
        <v/>
      </c>
    </row>
    <row r="195" spans="1:22" hidden="1" x14ac:dyDescent="0.35">
      <c r="A195" s="51">
        <f>+'101 TREINAMENTO BENEFICIARIO'!C216</f>
        <v>0</v>
      </c>
      <c r="B195" s="51">
        <f>+'101 TREINAMENTO BENEFICIARIO'!G216</f>
        <v>0</v>
      </c>
      <c r="C195" s="51">
        <f>IFERROR(IFERROR(IFERROR(+VLOOKUP('101 TREINAMENTO BENEFICIARIO'!Q216,localidades,2,FALSE),VLOOKUP('101 TREINAMENTO BENEFICIARIO'!AH$6,localidades,2,FALSE)),VLOOKUP('101 TREINAMENTO BENEFICIARIO'!AH$5,district_codes,2,FALSE)),999)</f>
        <v>999</v>
      </c>
      <c r="D195" s="51">
        <f>IF(IF(IF(+'101 TREINAMENTO BENEFICIARIO'!V216=0,'101 TREINAMENTO BENEFICIARIO'!Q216,+'101 TREINAMENTO BENEFICIARIO'!V216)=0,'101 TREINAMENTO BENEFICIARIO'!AH$6,IF(+'101 TREINAMENTO BENEFICIARIO'!V216=0,'101 TREINAMENTO BENEFICIARIO'!Q216,+'101 TREINAMENTO BENEFICIARIO'!V216))=0,'101 TREINAMENTO BENEFICIARIO'!AH$5,IF(IF(+'101 TREINAMENTO BENEFICIARIO'!V216=0,'101 TREINAMENTO BENEFICIARIO'!Q216,+'101 TREINAMENTO BENEFICIARIO'!V216)=0,'101 TREINAMENTO BENEFICIARIO'!AH$6,IF(+'101 TREINAMENTO BENEFICIARIO'!V216=0,'101 TREINAMENTO BENEFICIARIO'!Q216,+'101 TREINAMENTO BENEFICIARIO'!V216)))</f>
        <v>0</v>
      </c>
      <c r="E195" s="279">
        <f>+'101 TREINAMENTO BENEFICIARIO'!O216</f>
        <v>0</v>
      </c>
      <c r="F195" s="51">
        <f>+'101 TREINAMENTO BENEFICIARIO'!P216</f>
        <v>0</v>
      </c>
      <c r="G195" s="51">
        <f>+'101 TREINAMENTO BENEFICIARIO'!AO216</f>
        <v>0</v>
      </c>
      <c r="H195" s="51" t="str">
        <f>+sessoes!A$2</f>
        <v>BENTRAIN-99</v>
      </c>
      <c r="I195" s="51">
        <f>+sessoes!B$2</f>
        <v>999</v>
      </c>
      <c r="J195" s="66">
        <f>+'101 TREINAMENTO BENEFICIARIO'!AP$10</f>
        <v>0</v>
      </c>
      <c r="K195" s="51">
        <f>+'101 TREINAMENTO BENEFICIARIO'!AD216</f>
        <v>0</v>
      </c>
      <c r="L195" s="51">
        <f>+'101 TREINAMENTO BENEFICIARIO'!AG216</f>
        <v>0</v>
      </c>
      <c r="M195" s="51">
        <f>+'101 TREINAMENTO BENEFICIARIO'!AA216</f>
        <v>0</v>
      </c>
      <c r="N195" s="51">
        <f>+'101 TREINAMENTO BENEFICIARIO'!AI$23</f>
        <v>0</v>
      </c>
      <c r="O195" s="51">
        <f>+'101 TREINAMENTO BENEFICIARIO'!AU216</f>
        <v>0</v>
      </c>
      <c r="P195" s="51">
        <f>+'101 TREINAMENTO BENEFICIARIO'!AW216</f>
        <v>0</v>
      </c>
      <c r="Q195" s="51">
        <f>+'101 TREINAMENTO BENEFICIARIO'!AY216</f>
        <v>0</v>
      </c>
      <c r="R195" s="51">
        <f>+'101 TREINAMENTO BENEFICIARIO'!BA216</f>
        <v>0</v>
      </c>
      <c r="S195" s="51">
        <f>+'101 TREINAMENTO BENEFICIARIO'!BC216</f>
        <v>0</v>
      </c>
      <c r="T195" s="51" t="str">
        <f t="shared" si="9"/>
        <v>Local Não Indicado</v>
      </c>
      <c r="U195" s="51" t="str">
        <f t="shared" si="10"/>
        <v>Sem dados de idade</v>
      </c>
      <c r="V195" s="51" t="str">
        <f t="shared" si="11"/>
        <v/>
      </c>
    </row>
    <row r="196" spans="1:22" hidden="1" x14ac:dyDescent="0.35">
      <c r="A196" s="51">
        <f>+'101 TREINAMENTO BENEFICIARIO'!C217</f>
        <v>0</v>
      </c>
      <c r="B196" s="51">
        <f>+'101 TREINAMENTO BENEFICIARIO'!G217</f>
        <v>0</v>
      </c>
      <c r="C196" s="51">
        <f>IFERROR(IFERROR(IFERROR(+VLOOKUP('101 TREINAMENTO BENEFICIARIO'!Q217,localidades,2,FALSE),VLOOKUP('101 TREINAMENTO BENEFICIARIO'!AH$6,localidades,2,FALSE)),VLOOKUP('101 TREINAMENTO BENEFICIARIO'!AH$5,district_codes,2,FALSE)),999)</f>
        <v>999</v>
      </c>
      <c r="D196" s="51">
        <f>IF(IF(IF(+'101 TREINAMENTO BENEFICIARIO'!V217=0,'101 TREINAMENTO BENEFICIARIO'!Q217,+'101 TREINAMENTO BENEFICIARIO'!V217)=0,'101 TREINAMENTO BENEFICIARIO'!AH$6,IF(+'101 TREINAMENTO BENEFICIARIO'!V217=0,'101 TREINAMENTO BENEFICIARIO'!Q217,+'101 TREINAMENTO BENEFICIARIO'!V217))=0,'101 TREINAMENTO BENEFICIARIO'!AH$5,IF(IF(+'101 TREINAMENTO BENEFICIARIO'!V217=0,'101 TREINAMENTO BENEFICIARIO'!Q217,+'101 TREINAMENTO BENEFICIARIO'!V217)=0,'101 TREINAMENTO BENEFICIARIO'!AH$6,IF(+'101 TREINAMENTO BENEFICIARIO'!V217=0,'101 TREINAMENTO BENEFICIARIO'!Q217,+'101 TREINAMENTO BENEFICIARIO'!V217)))</f>
        <v>0</v>
      </c>
      <c r="E196" s="279">
        <f>+'101 TREINAMENTO BENEFICIARIO'!O217</f>
        <v>0</v>
      </c>
      <c r="F196" s="51">
        <f>+'101 TREINAMENTO BENEFICIARIO'!P217</f>
        <v>0</v>
      </c>
      <c r="G196" s="51">
        <f>+'101 TREINAMENTO BENEFICIARIO'!AO217</f>
        <v>0</v>
      </c>
      <c r="H196" s="51" t="str">
        <f>+sessoes!A$2</f>
        <v>BENTRAIN-99</v>
      </c>
      <c r="I196" s="51">
        <f>+sessoes!B$2</f>
        <v>999</v>
      </c>
      <c r="J196" s="66">
        <f>+'101 TREINAMENTO BENEFICIARIO'!AP$10</f>
        <v>0</v>
      </c>
      <c r="K196" s="51">
        <f>+'101 TREINAMENTO BENEFICIARIO'!AD217</f>
        <v>0</v>
      </c>
      <c r="L196" s="51">
        <f>+'101 TREINAMENTO BENEFICIARIO'!AG217</f>
        <v>0</v>
      </c>
      <c r="M196" s="51">
        <f>+'101 TREINAMENTO BENEFICIARIO'!AA217</f>
        <v>0</v>
      </c>
      <c r="N196" s="51">
        <f>+'101 TREINAMENTO BENEFICIARIO'!AI$23</f>
        <v>0</v>
      </c>
      <c r="O196" s="51">
        <f>+'101 TREINAMENTO BENEFICIARIO'!AU217</f>
        <v>0</v>
      </c>
      <c r="P196" s="51">
        <f>+'101 TREINAMENTO BENEFICIARIO'!AW217</f>
        <v>0</v>
      </c>
      <c r="Q196" s="51">
        <f>+'101 TREINAMENTO BENEFICIARIO'!AY217</f>
        <v>0</v>
      </c>
      <c r="R196" s="51">
        <f>+'101 TREINAMENTO BENEFICIARIO'!BA217</f>
        <v>0</v>
      </c>
      <c r="S196" s="51">
        <f>+'101 TREINAMENTO BENEFICIARIO'!BC217</f>
        <v>0</v>
      </c>
      <c r="T196" s="51" t="str">
        <f t="shared" si="9"/>
        <v>Local Não Indicado</v>
      </c>
      <c r="U196" s="51" t="str">
        <f t="shared" si="10"/>
        <v>Sem dados de idade</v>
      </c>
      <c r="V196" s="51" t="str">
        <f t="shared" si="11"/>
        <v/>
      </c>
    </row>
    <row r="197" spans="1:22" hidden="1" x14ac:dyDescent="0.35">
      <c r="A197" s="51">
        <f>+'101 TREINAMENTO BENEFICIARIO'!C218</f>
        <v>0</v>
      </c>
      <c r="B197" s="51">
        <f>+'101 TREINAMENTO BENEFICIARIO'!G218</f>
        <v>0</v>
      </c>
      <c r="C197" s="51">
        <f>IFERROR(IFERROR(IFERROR(+VLOOKUP('101 TREINAMENTO BENEFICIARIO'!Q218,localidades,2,FALSE),VLOOKUP('101 TREINAMENTO BENEFICIARIO'!AH$6,localidades,2,FALSE)),VLOOKUP('101 TREINAMENTO BENEFICIARIO'!AH$5,district_codes,2,FALSE)),999)</f>
        <v>999</v>
      </c>
      <c r="D197" s="51">
        <f>IF(IF(IF(+'101 TREINAMENTO BENEFICIARIO'!V218=0,'101 TREINAMENTO BENEFICIARIO'!Q218,+'101 TREINAMENTO BENEFICIARIO'!V218)=0,'101 TREINAMENTO BENEFICIARIO'!AH$6,IF(+'101 TREINAMENTO BENEFICIARIO'!V218=0,'101 TREINAMENTO BENEFICIARIO'!Q218,+'101 TREINAMENTO BENEFICIARIO'!V218))=0,'101 TREINAMENTO BENEFICIARIO'!AH$5,IF(IF(+'101 TREINAMENTO BENEFICIARIO'!V218=0,'101 TREINAMENTO BENEFICIARIO'!Q218,+'101 TREINAMENTO BENEFICIARIO'!V218)=0,'101 TREINAMENTO BENEFICIARIO'!AH$6,IF(+'101 TREINAMENTO BENEFICIARIO'!V218=0,'101 TREINAMENTO BENEFICIARIO'!Q218,+'101 TREINAMENTO BENEFICIARIO'!V218)))</f>
        <v>0</v>
      </c>
      <c r="E197" s="279">
        <f>+'101 TREINAMENTO BENEFICIARIO'!O218</f>
        <v>0</v>
      </c>
      <c r="F197" s="51">
        <f>+'101 TREINAMENTO BENEFICIARIO'!P218</f>
        <v>0</v>
      </c>
      <c r="G197" s="51">
        <f>+'101 TREINAMENTO BENEFICIARIO'!AO218</f>
        <v>0</v>
      </c>
      <c r="H197" s="51" t="str">
        <f>+sessoes!A$2</f>
        <v>BENTRAIN-99</v>
      </c>
      <c r="I197" s="51">
        <f>+sessoes!B$2</f>
        <v>999</v>
      </c>
      <c r="J197" s="66">
        <f>+'101 TREINAMENTO BENEFICIARIO'!AP$10</f>
        <v>0</v>
      </c>
      <c r="K197" s="51">
        <f>+'101 TREINAMENTO BENEFICIARIO'!AD218</f>
        <v>0</v>
      </c>
      <c r="L197" s="51">
        <f>+'101 TREINAMENTO BENEFICIARIO'!AG218</f>
        <v>0</v>
      </c>
      <c r="M197" s="51">
        <f>+'101 TREINAMENTO BENEFICIARIO'!AA218</f>
        <v>0</v>
      </c>
      <c r="N197" s="51">
        <f>+'101 TREINAMENTO BENEFICIARIO'!AI$23</f>
        <v>0</v>
      </c>
      <c r="O197" s="51">
        <f>+'101 TREINAMENTO BENEFICIARIO'!AU218</f>
        <v>0</v>
      </c>
      <c r="P197" s="51">
        <f>+'101 TREINAMENTO BENEFICIARIO'!AW218</f>
        <v>0</v>
      </c>
      <c r="Q197" s="51">
        <f>+'101 TREINAMENTO BENEFICIARIO'!AY218</f>
        <v>0</v>
      </c>
      <c r="R197" s="51">
        <f>+'101 TREINAMENTO BENEFICIARIO'!BA218</f>
        <v>0</v>
      </c>
      <c r="S197" s="51">
        <f>+'101 TREINAMENTO BENEFICIARIO'!BC218</f>
        <v>0</v>
      </c>
      <c r="T197" s="51" t="str">
        <f t="shared" si="9"/>
        <v>Local Não Indicado</v>
      </c>
      <c r="U197" s="51" t="str">
        <f t="shared" si="10"/>
        <v>Sem dados de idade</v>
      </c>
      <c r="V197" s="51" t="str">
        <f t="shared" si="11"/>
        <v/>
      </c>
    </row>
    <row r="198" spans="1:22" hidden="1" x14ac:dyDescent="0.35">
      <c r="A198" s="51">
        <f>+'101 TREINAMENTO BENEFICIARIO'!C219</f>
        <v>0</v>
      </c>
      <c r="B198" s="51">
        <f>+'101 TREINAMENTO BENEFICIARIO'!G219</f>
        <v>0</v>
      </c>
      <c r="C198" s="51">
        <f>IFERROR(IFERROR(IFERROR(+VLOOKUP('101 TREINAMENTO BENEFICIARIO'!Q219,localidades,2,FALSE),VLOOKUP('101 TREINAMENTO BENEFICIARIO'!AH$6,localidades,2,FALSE)),VLOOKUP('101 TREINAMENTO BENEFICIARIO'!AH$5,district_codes,2,FALSE)),999)</f>
        <v>999</v>
      </c>
      <c r="D198" s="51">
        <f>IF(IF(IF(+'101 TREINAMENTO BENEFICIARIO'!V219=0,'101 TREINAMENTO BENEFICIARIO'!Q219,+'101 TREINAMENTO BENEFICIARIO'!V219)=0,'101 TREINAMENTO BENEFICIARIO'!AH$6,IF(+'101 TREINAMENTO BENEFICIARIO'!V219=0,'101 TREINAMENTO BENEFICIARIO'!Q219,+'101 TREINAMENTO BENEFICIARIO'!V219))=0,'101 TREINAMENTO BENEFICIARIO'!AH$5,IF(IF(+'101 TREINAMENTO BENEFICIARIO'!V219=0,'101 TREINAMENTO BENEFICIARIO'!Q219,+'101 TREINAMENTO BENEFICIARIO'!V219)=0,'101 TREINAMENTO BENEFICIARIO'!AH$6,IF(+'101 TREINAMENTO BENEFICIARIO'!V219=0,'101 TREINAMENTO BENEFICIARIO'!Q219,+'101 TREINAMENTO BENEFICIARIO'!V219)))</f>
        <v>0</v>
      </c>
      <c r="E198" s="279">
        <f>+'101 TREINAMENTO BENEFICIARIO'!O219</f>
        <v>0</v>
      </c>
      <c r="F198" s="51">
        <f>+'101 TREINAMENTO BENEFICIARIO'!P219</f>
        <v>0</v>
      </c>
      <c r="G198" s="51">
        <f>+'101 TREINAMENTO BENEFICIARIO'!AO219</f>
        <v>0</v>
      </c>
      <c r="H198" s="51" t="str">
        <f>+sessoes!A$2</f>
        <v>BENTRAIN-99</v>
      </c>
      <c r="I198" s="51">
        <f>+sessoes!B$2</f>
        <v>999</v>
      </c>
      <c r="J198" s="66">
        <f>+'101 TREINAMENTO BENEFICIARIO'!AP$10</f>
        <v>0</v>
      </c>
      <c r="K198" s="51">
        <f>+'101 TREINAMENTO BENEFICIARIO'!AD219</f>
        <v>0</v>
      </c>
      <c r="L198" s="51">
        <f>+'101 TREINAMENTO BENEFICIARIO'!AG219</f>
        <v>0</v>
      </c>
      <c r="M198" s="51">
        <f>+'101 TREINAMENTO BENEFICIARIO'!AA219</f>
        <v>0</v>
      </c>
      <c r="N198" s="51">
        <f>+'101 TREINAMENTO BENEFICIARIO'!AI$23</f>
        <v>0</v>
      </c>
      <c r="O198" s="51">
        <f>+'101 TREINAMENTO BENEFICIARIO'!AU219</f>
        <v>0</v>
      </c>
      <c r="P198" s="51">
        <f>+'101 TREINAMENTO BENEFICIARIO'!AW219</f>
        <v>0</v>
      </c>
      <c r="Q198" s="51">
        <f>+'101 TREINAMENTO BENEFICIARIO'!AY219</f>
        <v>0</v>
      </c>
      <c r="R198" s="51">
        <f>+'101 TREINAMENTO BENEFICIARIO'!BA219</f>
        <v>0</v>
      </c>
      <c r="S198" s="51">
        <f>+'101 TREINAMENTO BENEFICIARIO'!BC219</f>
        <v>0</v>
      </c>
      <c r="T198" s="51" t="str">
        <f t="shared" si="9"/>
        <v>Local Não Indicado</v>
      </c>
      <c r="U198" s="51" t="str">
        <f t="shared" si="10"/>
        <v>Sem dados de idade</v>
      </c>
      <c r="V198" s="51" t="str">
        <f t="shared" si="11"/>
        <v/>
      </c>
    </row>
    <row r="199" spans="1:22" hidden="1" x14ac:dyDescent="0.35">
      <c r="A199" s="51">
        <f>+'101 TREINAMENTO BENEFICIARIO'!C220</f>
        <v>0</v>
      </c>
      <c r="B199" s="51">
        <f>+'101 TREINAMENTO BENEFICIARIO'!G220</f>
        <v>0</v>
      </c>
      <c r="C199" s="51">
        <f>IFERROR(IFERROR(IFERROR(+VLOOKUP('101 TREINAMENTO BENEFICIARIO'!Q220,localidades,2,FALSE),VLOOKUP('101 TREINAMENTO BENEFICIARIO'!AH$6,localidades,2,FALSE)),VLOOKUP('101 TREINAMENTO BENEFICIARIO'!AH$5,district_codes,2,FALSE)),999)</f>
        <v>999</v>
      </c>
      <c r="D199" s="51">
        <f>IF(IF(IF(+'101 TREINAMENTO BENEFICIARIO'!V220=0,'101 TREINAMENTO BENEFICIARIO'!Q220,+'101 TREINAMENTO BENEFICIARIO'!V220)=0,'101 TREINAMENTO BENEFICIARIO'!AH$6,IF(+'101 TREINAMENTO BENEFICIARIO'!V220=0,'101 TREINAMENTO BENEFICIARIO'!Q220,+'101 TREINAMENTO BENEFICIARIO'!V220))=0,'101 TREINAMENTO BENEFICIARIO'!AH$5,IF(IF(+'101 TREINAMENTO BENEFICIARIO'!V220=0,'101 TREINAMENTO BENEFICIARIO'!Q220,+'101 TREINAMENTO BENEFICIARIO'!V220)=0,'101 TREINAMENTO BENEFICIARIO'!AH$6,IF(+'101 TREINAMENTO BENEFICIARIO'!V220=0,'101 TREINAMENTO BENEFICIARIO'!Q220,+'101 TREINAMENTO BENEFICIARIO'!V220)))</f>
        <v>0</v>
      </c>
      <c r="E199" s="279">
        <f>+'101 TREINAMENTO BENEFICIARIO'!O220</f>
        <v>0</v>
      </c>
      <c r="F199" s="51">
        <f>+'101 TREINAMENTO BENEFICIARIO'!P220</f>
        <v>0</v>
      </c>
      <c r="G199" s="51">
        <f>+'101 TREINAMENTO BENEFICIARIO'!AO220</f>
        <v>0</v>
      </c>
      <c r="H199" s="51" t="str">
        <f>+sessoes!A$2</f>
        <v>BENTRAIN-99</v>
      </c>
      <c r="I199" s="51">
        <f>+sessoes!B$2</f>
        <v>999</v>
      </c>
      <c r="J199" s="66">
        <f>+'101 TREINAMENTO BENEFICIARIO'!AP$10</f>
        <v>0</v>
      </c>
      <c r="K199" s="51">
        <f>+'101 TREINAMENTO BENEFICIARIO'!AD220</f>
        <v>0</v>
      </c>
      <c r="L199" s="51">
        <f>+'101 TREINAMENTO BENEFICIARIO'!AG220</f>
        <v>0</v>
      </c>
      <c r="M199" s="51">
        <f>+'101 TREINAMENTO BENEFICIARIO'!AA220</f>
        <v>0</v>
      </c>
      <c r="N199" s="51">
        <f>+'101 TREINAMENTO BENEFICIARIO'!AI$23</f>
        <v>0</v>
      </c>
      <c r="O199" s="51">
        <f>+'101 TREINAMENTO BENEFICIARIO'!AU220</f>
        <v>0</v>
      </c>
      <c r="P199" s="51">
        <f>+'101 TREINAMENTO BENEFICIARIO'!AW220</f>
        <v>0</v>
      </c>
      <c r="Q199" s="51">
        <f>+'101 TREINAMENTO BENEFICIARIO'!AY220</f>
        <v>0</v>
      </c>
      <c r="R199" s="51">
        <f>+'101 TREINAMENTO BENEFICIARIO'!BA220</f>
        <v>0</v>
      </c>
      <c r="S199" s="51">
        <f>+'101 TREINAMENTO BENEFICIARIO'!BC220</f>
        <v>0</v>
      </c>
      <c r="T199" s="51" t="str">
        <f t="shared" si="9"/>
        <v>Local Não Indicado</v>
      </c>
      <c r="U199" s="51" t="str">
        <f t="shared" si="10"/>
        <v>Sem dados de idade</v>
      </c>
      <c r="V199" s="51" t="str">
        <f t="shared" si="11"/>
        <v/>
      </c>
    </row>
    <row r="200" spans="1:22" hidden="1" x14ac:dyDescent="0.35">
      <c r="A200" s="51">
        <f>+'101 TREINAMENTO BENEFICIARIO'!C221</f>
        <v>0</v>
      </c>
      <c r="B200" s="51">
        <f>+'101 TREINAMENTO BENEFICIARIO'!G221</f>
        <v>0</v>
      </c>
      <c r="C200" s="51">
        <f>IFERROR(IFERROR(IFERROR(+VLOOKUP('101 TREINAMENTO BENEFICIARIO'!Q221,localidades,2,FALSE),VLOOKUP('101 TREINAMENTO BENEFICIARIO'!AH$6,localidades,2,FALSE)),VLOOKUP('101 TREINAMENTO BENEFICIARIO'!AH$5,district_codes,2,FALSE)),999)</f>
        <v>999</v>
      </c>
      <c r="D200" s="51">
        <f>IF(IF(IF(+'101 TREINAMENTO BENEFICIARIO'!V221=0,'101 TREINAMENTO BENEFICIARIO'!Q221,+'101 TREINAMENTO BENEFICIARIO'!V221)=0,'101 TREINAMENTO BENEFICIARIO'!AH$6,IF(+'101 TREINAMENTO BENEFICIARIO'!V221=0,'101 TREINAMENTO BENEFICIARIO'!Q221,+'101 TREINAMENTO BENEFICIARIO'!V221))=0,'101 TREINAMENTO BENEFICIARIO'!AH$5,IF(IF(+'101 TREINAMENTO BENEFICIARIO'!V221=0,'101 TREINAMENTO BENEFICIARIO'!Q221,+'101 TREINAMENTO BENEFICIARIO'!V221)=0,'101 TREINAMENTO BENEFICIARIO'!AH$6,IF(+'101 TREINAMENTO BENEFICIARIO'!V221=0,'101 TREINAMENTO BENEFICIARIO'!Q221,+'101 TREINAMENTO BENEFICIARIO'!V221)))</f>
        <v>0</v>
      </c>
      <c r="E200" s="279">
        <f>+'101 TREINAMENTO BENEFICIARIO'!O221</f>
        <v>0</v>
      </c>
      <c r="F200" s="51">
        <f>+'101 TREINAMENTO BENEFICIARIO'!P221</f>
        <v>0</v>
      </c>
      <c r="G200" s="51">
        <f>+'101 TREINAMENTO BENEFICIARIO'!AO221</f>
        <v>0</v>
      </c>
      <c r="H200" s="51" t="str">
        <f>+sessoes!A$2</f>
        <v>BENTRAIN-99</v>
      </c>
      <c r="I200" s="51">
        <f>+sessoes!B$2</f>
        <v>999</v>
      </c>
      <c r="J200" s="66">
        <f>+'101 TREINAMENTO BENEFICIARIO'!AP$10</f>
        <v>0</v>
      </c>
      <c r="K200" s="51">
        <f>+'101 TREINAMENTO BENEFICIARIO'!AD221</f>
        <v>0</v>
      </c>
      <c r="L200" s="51">
        <f>+'101 TREINAMENTO BENEFICIARIO'!AG221</f>
        <v>0</v>
      </c>
      <c r="M200" s="51">
        <f>+'101 TREINAMENTO BENEFICIARIO'!AA221</f>
        <v>0</v>
      </c>
      <c r="N200" s="51">
        <f>+'101 TREINAMENTO BENEFICIARIO'!AI$23</f>
        <v>0</v>
      </c>
      <c r="O200" s="51">
        <f>+'101 TREINAMENTO BENEFICIARIO'!AU221</f>
        <v>0</v>
      </c>
      <c r="P200" s="51">
        <f>+'101 TREINAMENTO BENEFICIARIO'!AW221</f>
        <v>0</v>
      </c>
      <c r="Q200" s="51">
        <f>+'101 TREINAMENTO BENEFICIARIO'!AY221</f>
        <v>0</v>
      </c>
      <c r="R200" s="51">
        <f>+'101 TREINAMENTO BENEFICIARIO'!BA221</f>
        <v>0</v>
      </c>
      <c r="S200" s="51">
        <f>+'101 TREINAMENTO BENEFICIARIO'!BC221</f>
        <v>0</v>
      </c>
      <c r="T200" s="51" t="str">
        <f t="shared" si="9"/>
        <v>Local Não Indicado</v>
      </c>
      <c r="U200" s="51" t="str">
        <f t="shared" si="10"/>
        <v>Sem dados de idade</v>
      </c>
      <c r="V200" s="51" t="str">
        <f t="shared" si="11"/>
        <v/>
      </c>
    </row>
    <row r="201" spans="1:22" hidden="1" x14ac:dyDescent="0.35">
      <c r="A201" s="51">
        <f>+'101 TREINAMENTO BENEFICIARIO'!C222</f>
        <v>0</v>
      </c>
      <c r="B201" s="51">
        <f>+'101 TREINAMENTO BENEFICIARIO'!G222</f>
        <v>0</v>
      </c>
      <c r="C201" s="51">
        <f>IFERROR(IFERROR(IFERROR(+VLOOKUP('101 TREINAMENTO BENEFICIARIO'!Q222,localidades,2,FALSE),VLOOKUP('101 TREINAMENTO BENEFICIARIO'!AH$6,localidades,2,FALSE)),VLOOKUP('101 TREINAMENTO BENEFICIARIO'!AH$5,district_codes,2,FALSE)),999)</f>
        <v>999</v>
      </c>
      <c r="D201" s="51">
        <f>IF(IF(IF(+'101 TREINAMENTO BENEFICIARIO'!V222=0,'101 TREINAMENTO BENEFICIARIO'!Q222,+'101 TREINAMENTO BENEFICIARIO'!V222)=0,'101 TREINAMENTO BENEFICIARIO'!AH$6,IF(+'101 TREINAMENTO BENEFICIARIO'!V222=0,'101 TREINAMENTO BENEFICIARIO'!Q222,+'101 TREINAMENTO BENEFICIARIO'!V222))=0,'101 TREINAMENTO BENEFICIARIO'!AH$5,IF(IF(+'101 TREINAMENTO BENEFICIARIO'!V222=0,'101 TREINAMENTO BENEFICIARIO'!Q222,+'101 TREINAMENTO BENEFICIARIO'!V222)=0,'101 TREINAMENTO BENEFICIARIO'!AH$6,IF(+'101 TREINAMENTO BENEFICIARIO'!V222=0,'101 TREINAMENTO BENEFICIARIO'!Q222,+'101 TREINAMENTO BENEFICIARIO'!V222)))</f>
        <v>0</v>
      </c>
      <c r="E201" s="279">
        <f>+'101 TREINAMENTO BENEFICIARIO'!O222</f>
        <v>0</v>
      </c>
      <c r="F201" s="51">
        <f>+'101 TREINAMENTO BENEFICIARIO'!P222</f>
        <v>0</v>
      </c>
      <c r="G201" s="51">
        <f>+'101 TREINAMENTO BENEFICIARIO'!AO222</f>
        <v>0</v>
      </c>
      <c r="H201" s="51" t="str">
        <f>+sessoes!A$2</f>
        <v>BENTRAIN-99</v>
      </c>
      <c r="I201" s="51">
        <f>+sessoes!B$2</f>
        <v>999</v>
      </c>
      <c r="J201" s="66">
        <f>+'101 TREINAMENTO BENEFICIARIO'!AP$10</f>
        <v>0</v>
      </c>
      <c r="K201" s="51">
        <f>+'101 TREINAMENTO BENEFICIARIO'!AD222</f>
        <v>0</v>
      </c>
      <c r="L201" s="51">
        <f>+'101 TREINAMENTO BENEFICIARIO'!AG222</f>
        <v>0</v>
      </c>
      <c r="M201" s="51">
        <f>+'101 TREINAMENTO BENEFICIARIO'!AA222</f>
        <v>0</v>
      </c>
      <c r="N201" s="51">
        <f>+'101 TREINAMENTO BENEFICIARIO'!AI$23</f>
        <v>0</v>
      </c>
      <c r="O201" s="51">
        <f>+'101 TREINAMENTO BENEFICIARIO'!AU222</f>
        <v>0</v>
      </c>
      <c r="P201" s="51">
        <f>+'101 TREINAMENTO BENEFICIARIO'!AW222</f>
        <v>0</v>
      </c>
      <c r="Q201" s="51">
        <f>+'101 TREINAMENTO BENEFICIARIO'!AY222</f>
        <v>0</v>
      </c>
      <c r="R201" s="51">
        <f>+'101 TREINAMENTO BENEFICIARIO'!BA222</f>
        <v>0</v>
      </c>
      <c r="S201" s="51">
        <f>+'101 TREINAMENTO BENEFICIARIO'!BC222</f>
        <v>0</v>
      </c>
      <c r="T201" s="51" t="str">
        <f t="shared" si="9"/>
        <v>Local Não Indicado</v>
      </c>
      <c r="U201" s="51" t="str">
        <f t="shared" si="10"/>
        <v>Sem dados de idade</v>
      </c>
      <c r="V201" s="51" t="str">
        <f t="shared" si="11"/>
        <v/>
      </c>
    </row>
    <row r="202" spans="1:22" hidden="1" x14ac:dyDescent="0.35">
      <c r="A202" s="51">
        <f>+'101 TREINAMENTO BENEFICIARIO'!C223</f>
        <v>0</v>
      </c>
      <c r="B202" s="51">
        <f>+'101 TREINAMENTO BENEFICIARIO'!G223</f>
        <v>0</v>
      </c>
      <c r="C202" s="51">
        <f>IFERROR(IFERROR(IFERROR(+VLOOKUP('101 TREINAMENTO BENEFICIARIO'!Q223,localidades,2,FALSE),VLOOKUP('101 TREINAMENTO BENEFICIARIO'!AH$6,localidades,2,FALSE)),VLOOKUP('101 TREINAMENTO BENEFICIARIO'!AH$5,district_codes,2,FALSE)),999)</f>
        <v>999</v>
      </c>
      <c r="D202" s="51">
        <f>IF(IF(IF(+'101 TREINAMENTO BENEFICIARIO'!V223=0,'101 TREINAMENTO BENEFICIARIO'!Q223,+'101 TREINAMENTO BENEFICIARIO'!V223)=0,'101 TREINAMENTO BENEFICIARIO'!AH$6,IF(+'101 TREINAMENTO BENEFICIARIO'!V223=0,'101 TREINAMENTO BENEFICIARIO'!Q223,+'101 TREINAMENTO BENEFICIARIO'!V223))=0,'101 TREINAMENTO BENEFICIARIO'!AH$5,IF(IF(+'101 TREINAMENTO BENEFICIARIO'!V223=0,'101 TREINAMENTO BENEFICIARIO'!Q223,+'101 TREINAMENTO BENEFICIARIO'!V223)=0,'101 TREINAMENTO BENEFICIARIO'!AH$6,IF(+'101 TREINAMENTO BENEFICIARIO'!V223=0,'101 TREINAMENTO BENEFICIARIO'!Q223,+'101 TREINAMENTO BENEFICIARIO'!V223)))</f>
        <v>0</v>
      </c>
      <c r="E202" s="279">
        <f>+'101 TREINAMENTO BENEFICIARIO'!O223</f>
        <v>0</v>
      </c>
      <c r="F202" s="51">
        <f>+'101 TREINAMENTO BENEFICIARIO'!P223</f>
        <v>0</v>
      </c>
      <c r="G202" s="51">
        <f>+'101 TREINAMENTO BENEFICIARIO'!AO223</f>
        <v>0</v>
      </c>
      <c r="H202" s="51" t="str">
        <f>+sessoes!A$2</f>
        <v>BENTRAIN-99</v>
      </c>
      <c r="I202" s="51">
        <f>+sessoes!B$2</f>
        <v>999</v>
      </c>
      <c r="J202" s="66">
        <f>+'101 TREINAMENTO BENEFICIARIO'!AP$10</f>
        <v>0</v>
      </c>
      <c r="K202" s="51">
        <f>+'101 TREINAMENTO BENEFICIARIO'!AD223</f>
        <v>0</v>
      </c>
      <c r="L202" s="51">
        <f>+'101 TREINAMENTO BENEFICIARIO'!AG223</f>
        <v>0</v>
      </c>
      <c r="M202" s="51">
        <f>+'101 TREINAMENTO BENEFICIARIO'!AA223</f>
        <v>0</v>
      </c>
      <c r="N202" s="51">
        <f>+'101 TREINAMENTO BENEFICIARIO'!AI$23</f>
        <v>0</v>
      </c>
      <c r="O202" s="51">
        <f>+'101 TREINAMENTO BENEFICIARIO'!AU223</f>
        <v>0</v>
      </c>
      <c r="P202" s="51">
        <f>+'101 TREINAMENTO BENEFICIARIO'!AW223</f>
        <v>0</v>
      </c>
      <c r="Q202" s="51">
        <f>+'101 TREINAMENTO BENEFICIARIO'!AY223</f>
        <v>0</v>
      </c>
      <c r="R202" s="51">
        <f>+'101 TREINAMENTO BENEFICIARIO'!BA223</f>
        <v>0</v>
      </c>
      <c r="S202" s="51">
        <f>+'101 TREINAMENTO BENEFICIARIO'!BC223</f>
        <v>0</v>
      </c>
      <c r="T202" s="51" t="str">
        <f t="shared" si="9"/>
        <v>Local Não Indicado</v>
      </c>
      <c r="U202" s="51" t="str">
        <f t="shared" si="10"/>
        <v>Sem dados de idade</v>
      </c>
      <c r="V202" s="51" t="str">
        <f t="shared" si="11"/>
        <v/>
      </c>
    </row>
    <row r="203" spans="1:22" hidden="1" x14ac:dyDescent="0.35">
      <c r="A203" s="51">
        <f>+'101 TREINAMENTO BENEFICIARIO'!C224</f>
        <v>0</v>
      </c>
      <c r="B203" s="51">
        <f>+'101 TREINAMENTO BENEFICIARIO'!G224</f>
        <v>0</v>
      </c>
      <c r="C203" s="51">
        <f>IFERROR(IFERROR(IFERROR(+VLOOKUP('101 TREINAMENTO BENEFICIARIO'!Q224,localidades,2,FALSE),VLOOKUP('101 TREINAMENTO BENEFICIARIO'!AH$6,localidades,2,FALSE)),VLOOKUP('101 TREINAMENTO BENEFICIARIO'!AH$5,district_codes,2,FALSE)),999)</f>
        <v>999</v>
      </c>
      <c r="D203" s="51">
        <f>IF(IF(IF(+'101 TREINAMENTO BENEFICIARIO'!V224=0,'101 TREINAMENTO BENEFICIARIO'!Q224,+'101 TREINAMENTO BENEFICIARIO'!V224)=0,'101 TREINAMENTO BENEFICIARIO'!AH$6,IF(+'101 TREINAMENTO BENEFICIARIO'!V224=0,'101 TREINAMENTO BENEFICIARIO'!Q224,+'101 TREINAMENTO BENEFICIARIO'!V224))=0,'101 TREINAMENTO BENEFICIARIO'!AH$5,IF(IF(+'101 TREINAMENTO BENEFICIARIO'!V224=0,'101 TREINAMENTO BENEFICIARIO'!Q224,+'101 TREINAMENTO BENEFICIARIO'!V224)=0,'101 TREINAMENTO BENEFICIARIO'!AH$6,IF(+'101 TREINAMENTO BENEFICIARIO'!V224=0,'101 TREINAMENTO BENEFICIARIO'!Q224,+'101 TREINAMENTO BENEFICIARIO'!V224)))</f>
        <v>0</v>
      </c>
      <c r="E203" s="279">
        <f>+'101 TREINAMENTO BENEFICIARIO'!O224</f>
        <v>0</v>
      </c>
      <c r="F203" s="51">
        <f>+'101 TREINAMENTO BENEFICIARIO'!P224</f>
        <v>0</v>
      </c>
      <c r="G203" s="51">
        <f>+'101 TREINAMENTO BENEFICIARIO'!AO224</f>
        <v>0</v>
      </c>
      <c r="H203" s="51" t="str">
        <f>+sessoes!A$2</f>
        <v>BENTRAIN-99</v>
      </c>
      <c r="I203" s="51">
        <f>+sessoes!B$2</f>
        <v>999</v>
      </c>
      <c r="J203" s="66">
        <f>+'101 TREINAMENTO BENEFICIARIO'!AP$10</f>
        <v>0</v>
      </c>
      <c r="K203" s="51">
        <f>+'101 TREINAMENTO BENEFICIARIO'!AD224</f>
        <v>0</v>
      </c>
      <c r="L203" s="51">
        <f>+'101 TREINAMENTO BENEFICIARIO'!AG224</f>
        <v>0</v>
      </c>
      <c r="M203" s="51">
        <f>+'101 TREINAMENTO BENEFICIARIO'!AA224</f>
        <v>0</v>
      </c>
      <c r="N203" s="51">
        <f>+'101 TREINAMENTO BENEFICIARIO'!AI$23</f>
        <v>0</v>
      </c>
      <c r="O203" s="51">
        <f>+'101 TREINAMENTO BENEFICIARIO'!AU224</f>
        <v>0</v>
      </c>
      <c r="P203" s="51">
        <f>+'101 TREINAMENTO BENEFICIARIO'!AW224</f>
        <v>0</v>
      </c>
      <c r="Q203" s="51">
        <f>+'101 TREINAMENTO BENEFICIARIO'!AY224</f>
        <v>0</v>
      </c>
      <c r="R203" s="51">
        <f>+'101 TREINAMENTO BENEFICIARIO'!BA224</f>
        <v>0</v>
      </c>
      <c r="S203" s="51">
        <f>+'101 TREINAMENTO BENEFICIARIO'!BC224</f>
        <v>0</v>
      </c>
      <c r="T203" s="51" t="str">
        <f t="shared" si="9"/>
        <v>Local Não Indicado</v>
      </c>
      <c r="U203" s="51" t="str">
        <f t="shared" si="10"/>
        <v>Sem dados de idade</v>
      </c>
      <c r="V203" s="51" t="str">
        <f t="shared" si="11"/>
        <v/>
      </c>
    </row>
    <row r="204" spans="1:22" hidden="1" x14ac:dyDescent="0.35">
      <c r="A204" s="51">
        <f>+'101 TREINAMENTO BENEFICIARIO'!C225</f>
        <v>0</v>
      </c>
      <c r="B204" s="51">
        <f>+'101 TREINAMENTO BENEFICIARIO'!G225</f>
        <v>0</v>
      </c>
      <c r="C204" s="51">
        <f>IFERROR(IFERROR(IFERROR(+VLOOKUP('101 TREINAMENTO BENEFICIARIO'!Q225,localidades,2,FALSE),VLOOKUP('101 TREINAMENTO BENEFICIARIO'!AH$6,localidades,2,FALSE)),VLOOKUP('101 TREINAMENTO BENEFICIARIO'!AH$5,district_codes,2,FALSE)),999)</f>
        <v>999</v>
      </c>
      <c r="D204" s="51">
        <f>IF(IF(IF(+'101 TREINAMENTO BENEFICIARIO'!V225=0,'101 TREINAMENTO BENEFICIARIO'!Q225,+'101 TREINAMENTO BENEFICIARIO'!V225)=0,'101 TREINAMENTO BENEFICIARIO'!AH$6,IF(+'101 TREINAMENTO BENEFICIARIO'!V225=0,'101 TREINAMENTO BENEFICIARIO'!Q225,+'101 TREINAMENTO BENEFICIARIO'!V225))=0,'101 TREINAMENTO BENEFICIARIO'!AH$5,IF(IF(+'101 TREINAMENTO BENEFICIARIO'!V225=0,'101 TREINAMENTO BENEFICIARIO'!Q225,+'101 TREINAMENTO BENEFICIARIO'!V225)=0,'101 TREINAMENTO BENEFICIARIO'!AH$6,IF(+'101 TREINAMENTO BENEFICIARIO'!V225=0,'101 TREINAMENTO BENEFICIARIO'!Q225,+'101 TREINAMENTO BENEFICIARIO'!V225)))</f>
        <v>0</v>
      </c>
      <c r="E204" s="279">
        <f>+'101 TREINAMENTO BENEFICIARIO'!O225</f>
        <v>0</v>
      </c>
      <c r="F204" s="51">
        <f>+'101 TREINAMENTO BENEFICIARIO'!P225</f>
        <v>0</v>
      </c>
      <c r="G204" s="51">
        <f>+'101 TREINAMENTO BENEFICIARIO'!AO225</f>
        <v>0</v>
      </c>
      <c r="H204" s="51" t="str">
        <f>+sessoes!A$2</f>
        <v>BENTRAIN-99</v>
      </c>
      <c r="I204" s="51">
        <f>+sessoes!B$2</f>
        <v>999</v>
      </c>
      <c r="J204" s="66">
        <f>+'101 TREINAMENTO BENEFICIARIO'!AP$10</f>
        <v>0</v>
      </c>
      <c r="K204" s="51">
        <f>+'101 TREINAMENTO BENEFICIARIO'!AD225</f>
        <v>0</v>
      </c>
      <c r="L204" s="51">
        <f>+'101 TREINAMENTO BENEFICIARIO'!AG225</f>
        <v>0</v>
      </c>
      <c r="M204" s="51">
        <f>+'101 TREINAMENTO BENEFICIARIO'!AA225</f>
        <v>0</v>
      </c>
      <c r="N204" s="51">
        <f>+'101 TREINAMENTO BENEFICIARIO'!AI$23</f>
        <v>0</v>
      </c>
      <c r="O204" s="51">
        <f>+'101 TREINAMENTO BENEFICIARIO'!AU225</f>
        <v>0</v>
      </c>
      <c r="P204" s="51">
        <f>+'101 TREINAMENTO BENEFICIARIO'!AW225</f>
        <v>0</v>
      </c>
      <c r="Q204" s="51">
        <f>+'101 TREINAMENTO BENEFICIARIO'!AY225</f>
        <v>0</v>
      </c>
      <c r="R204" s="51">
        <f>+'101 TREINAMENTO BENEFICIARIO'!BA225</f>
        <v>0</v>
      </c>
      <c r="S204" s="51">
        <f>+'101 TREINAMENTO BENEFICIARIO'!BC225</f>
        <v>0</v>
      </c>
      <c r="T204" s="51" t="str">
        <f t="shared" si="9"/>
        <v>Local Não Indicado</v>
      </c>
      <c r="U204" s="51" t="str">
        <f t="shared" si="10"/>
        <v>Sem dados de idade</v>
      </c>
      <c r="V204" s="51" t="str">
        <f t="shared" si="11"/>
        <v/>
      </c>
    </row>
    <row r="205" spans="1:22" hidden="1" x14ac:dyDescent="0.35">
      <c r="A205" s="51">
        <f>+'101 TREINAMENTO BENEFICIARIO'!C226</f>
        <v>0</v>
      </c>
      <c r="B205" s="51">
        <f>+'101 TREINAMENTO BENEFICIARIO'!G226</f>
        <v>0</v>
      </c>
      <c r="C205" s="51">
        <f>IFERROR(IFERROR(IFERROR(+VLOOKUP('101 TREINAMENTO BENEFICIARIO'!Q226,localidades,2,FALSE),VLOOKUP('101 TREINAMENTO BENEFICIARIO'!AH$6,localidades,2,FALSE)),VLOOKUP('101 TREINAMENTO BENEFICIARIO'!AH$5,district_codes,2,FALSE)),999)</f>
        <v>999</v>
      </c>
      <c r="D205" s="51">
        <f>IF(IF(IF(+'101 TREINAMENTO BENEFICIARIO'!V226=0,'101 TREINAMENTO BENEFICIARIO'!Q226,+'101 TREINAMENTO BENEFICIARIO'!V226)=0,'101 TREINAMENTO BENEFICIARIO'!AH$6,IF(+'101 TREINAMENTO BENEFICIARIO'!V226=0,'101 TREINAMENTO BENEFICIARIO'!Q226,+'101 TREINAMENTO BENEFICIARIO'!V226))=0,'101 TREINAMENTO BENEFICIARIO'!AH$5,IF(IF(+'101 TREINAMENTO BENEFICIARIO'!V226=0,'101 TREINAMENTO BENEFICIARIO'!Q226,+'101 TREINAMENTO BENEFICIARIO'!V226)=0,'101 TREINAMENTO BENEFICIARIO'!AH$6,IF(+'101 TREINAMENTO BENEFICIARIO'!V226=0,'101 TREINAMENTO BENEFICIARIO'!Q226,+'101 TREINAMENTO BENEFICIARIO'!V226)))</f>
        <v>0</v>
      </c>
      <c r="E205" s="279">
        <f>+'101 TREINAMENTO BENEFICIARIO'!O226</f>
        <v>0</v>
      </c>
      <c r="F205" s="51">
        <f>+'101 TREINAMENTO BENEFICIARIO'!P226</f>
        <v>0</v>
      </c>
      <c r="G205" s="51">
        <f>+'101 TREINAMENTO BENEFICIARIO'!AO226</f>
        <v>0</v>
      </c>
      <c r="H205" s="51" t="str">
        <f>+sessoes!A$2</f>
        <v>BENTRAIN-99</v>
      </c>
      <c r="I205" s="51">
        <f>+sessoes!B$2</f>
        <v>999</v>
      </c>
      <c r="J205" s="66">
        <f>+'101 TREINAMENTO BENEFICIARIO'!AP$10</f>
        <v>0</v>
      </c>
      <c r="K205" s="51">
        <f>+'101 TREINAMENTO BENEFICIARIO'!AD226</f>
        <v>0</v>
      </c>
      <c r="L205" s="51">
        <f>+'101 TREINAMENTO BENEFICIARIO'!AG226</f>
        <v>0</v>
      </c>
      <c r="M205" s="51">
        <f>+'101 TREINAMENTO BENEFICIARIO'!AA226</f>
        <v>0</v>
      </c>
      <c r="N205" s="51">
        <f>+'101 TREINAMENTO BENEFICIARIO'!AI$23</f>
        <v>0</v>
      </c>
      <c r="O205" s="51">
        <f>+'101 TREINAMENTO BENEFICIARIO'!AU226</f>
        <v>0</v>
      </c>
      <c r="P205" s="51">
        <f>+'101 TREINAMENTO BENEFICIARIO'!AW226</f>
        <v>0</v>
      </c>
      <c r="Q205" s="51">
        <f>+'101 TREINAMENTO BENEFICIARIO'!AY226</f>
        <v>0</v>
      </c>
      <c r="R205" s="51">
        <f>+'101 TREINAMENTO BENEFICIARIO'!BA226</f>
        <v>0</v>
      </c>
      <c r="S205" s="51">
        <f>+'101 TREINAMENTO BENEFICIARIO'!BC226</f>
        <v>0</v>
      </c>
      <c r="T205" s="51" t="str">
        <f t="shared" si="9"/>
        <v>Local Não Indicado</v>
      </c>
      <c r="U205" s="51" t="str">
        <f t="shared" si="10"/>
        <v>Sem dados de idade</v>
      </c>
      <c r="V205" s="51" t="str">
        <f t="shared" si="11"/>
        <v/>
      </c>
    </row>
    <row r="206" spans="1:22" hidden="1" x14ac:dyDescent="0.35">
      <c r="A206" s="51">
        <f>+'101 TREINAMENTO BENEFICIARIO'!C227</f>
        <v>0</v>
      </c>
      <c r="B206" s="51">
        <f>+'101 TREINAMENTO BENEFICIARIO'!G227</f>
        <v>0</v>
      </c>
      <c r="C206" s="51">
        <f>IFERROR(IFERROR(IFERROR(+VLOOKUP('101 TREINAMENTO BENEFICIARIO'!Q227,localidades,2,FALSE),VLOOKUP('101 TREINAMENTO BENEFICIARIO'!AH$6,localidades,2,FALSE)),VLOOKUP('101 TREINAMENTO BENEFICIARIO'!AH$5,district_codes,2,FALSE)),999)</f>
        <v>999</v>
      </c>
      <c r="D206" s="51">
        <f>IF(IF(IF(+'101 TREINAMENTO BENEFICIARIO'!V227=0,'101 TREINAMENTO BENEFICIARIO'!Q227,+'101 TREINAMENTO BENEFICIARIO'!V227)=0,'101 TREINAMENTO BENEFICIARIO'!AH$6,IF(+'101 TREINAMENTO BENEFICIARIO'!V227=0,'101 TREINAMENTO BENEFICIARIO'!Q227,+'101 TREINAMENTO BENEFICIARIO'!V227))=0,'101 TREINAMENTO BENEFICIARIO'!AH$5,IF(IF(+'101 TREINAMENTO BENEFICIARIO'!V227=0,'101 TREINAMENTO BENEFICIARIO'!Q227,+'101 TREINAMENTO BENEFICIARIO'!V227)=0,'101 TREINAMENTO BENEFICIARIO'!AH$6,IF(+'101 TREINAMENTO BENEFICIARIO'!V227=0,'101 TREINAMENTO BENEFICIARIO'!Q227,+'101 TREINAMENTO BENEFICIARIO'!V227)))</f>
        <v>0</v>
      </c>
      <c r="E206" s="279">
        <f>+'101 TREINAMENTO BENEFICIARIO'!O227</f>
        <v>0</v>
      </c>
      <c r="F206" s="51">
        <f>+'101 TREINAMENTO BENEFICIARIO'!P227</f>
        <v>0</v>
      </c>
      <c r="G206" s="51">
        <f>+'101 TREINAMENTO BENEFICIARIO'!AO227</f>
        <v>0</v>
      </c>
      <c r="H206" s="51" t="str">
        <f>+sessoes!A$2</f>
        <v>BENTRAIN-99</v>
      </c>
      <c r="I206" s="51">
        <f>+sessoes!B$2</f>
        <v>999</v>
      </c>
      <c r="J206" s="66">
        <f>+'101 TREINAMENTO BENEFICIARIO'!AP$10</f>
        <v>0</v>
      </c>
      <c r="K206" s="51">
        <f>+'101 TREINAMENTO BENEFICIARIO'!AD227</f>
        <v>0</v>
      </c>
      <c r="L206" s="51">
        <f>+'101 TREINAMENTO BENEFICIARIO'!AG227</f>
        <v>0</v>
      </c>
      <c r="M206" s="51">
        <f>+'101 TREINAMENTO BENEFICIARIO'!AA227</f>
        <v>0</v>
      </c>
      <c r="N206" s="51">
        <f>+'101 TREINAMENTO BENEFICIARIO'!AI$23</f>
        <v>0</v>
      </c>
      <c r="O206" s="51">
        <f>+'101 TREINAMENTO BENEFICIARIO'!AU227</f>
        <v>0</v>
      </c>
      <c r="P206" s="51">
        <f>+'101 TREINAMENTO BENEFICIARIO'!AW227</f>
        <v>0</v>
      </c>
      <c r="Q206" s="51">
        <f>+'101 TREINAMENTO BENEFICIARIO'!AY227</f>
        <v>0</v>
      </c>
      <c r="R206" s="51">
        <f>+'101 TREINAMENTO BENEFICIARIO'!BA227</f>
        <v>0</v>
      </c>
      <c r="S206" s="51">
        <f>+'101 TREINAMENTO BENEFICIARIO'!BC227</f>
        <v>0</v>
      </c>
      <c r="T206" s="51" t="str">
        <f t="shared" si="9"/>
        <v>Local Não Indicado</v>
      </c>
      <c r="U206" s="51" t="str">
        <f t="shared" si="10"/>
        <v>Sem dados de idade</v>
      </c>
      <c r="V206" s="51" t="str">
        <f t="shared" si="11"/>
        <v/>
      </c>
    </row>
    <row r="207" spans="1:22" hidden="1" x14ac:dyDescent="0.35">
      <c r="A207" s="51">
        <f>+'101 TREINAMENTO BENEFICIARIO'!C228</f>
        <v>0</v>
      </c>
      <c r="B207" s="51">
        <f>+'101 TREINAMENTO BENEFICIARIO'!G228</f>
        <v>0</v>
      </c>
      <c r="C207" s="51">
        <f>IFERROR(IFERROR(IFERROR(+VLOOKUP('101 TREINAMENTO BENEFICIARIO'!Q228,localidades,2,FALSE),VLOOKUP('101 TREINAMENTO BENEFICIARIO'!AH$6,localidades,2,FALSE)),VLOOKUP('101 TREINAMENTO BENEFICIARIO'!AH$5,district_codes,2,FALSE)),999)</f>
        <v>999</v>
      </c>
      <c r="D207" s="51">
        <f>IF(IF(IF(+'101 TREINAMENTO BENEFICIARIO'!V228=0,'101 TREINAMENTO BENEFICIARIO'!Q228,+'101 TREINAMENTO BENEFICIARIO'!V228)=0,'101 TREINAMENTO BENEFICIARIO'!AH$6,IF(+'101 TREINAMENTO BENEFICIARIO'!V228=0,'101 TREINAMENTO BENEFICIARIO'!Q228,+'101 TREINAMENTO BENEFICIARIO'!V228))=0,'101 TREINAMENTO BENEFICIARIO'!AH$5,IF(IF(+'101 TREINAMENTO BENEFICIARIO'!V228=0,'101 TREINAMENTO BENEFICIARIO'!Q228,+'101 TREINAMENTO BENEFICIARIO'!V228)=0,'101 TREINAMENTO BENEFICIARIO'!AH$6,IF(+'101 TREINAMENTO BENEFICIARIO'!V228=0,'101 TREINAMENTO BENEFICIARIO'!Q228,+'101 TREINAMENTO BENEFICIARIO'!V228)))</f>
        <v>0</v>
      </c>
      <c r="E207" s="279">
        <f>+'101 TREINAMENTO BENEFICIARIO'!O228</f>
        <v>0</v>
      </c>
      <c r="F207" s="51">
        <f>+'101 TREINAMENTO BENEFICIARIO'!P228</f>
        <v>0</v>
      </c>
      <c r="G207" s="51">
        <f>+'101 TREINAMENTO BENEFICIARIO'!AO228</f>
        <v>0</v>
      </c>
      <c r="H207" s="51" t="str">
        <f>+sessoes!A$2</f>
        <v>BENTRAIN-99</v>
      </c>
      <c r="I207" s="51">
        <f>+sessoes!B$2</f>
        <v>999</v>
      </c>
      <c r="J207" s="66">
        <f>+'101 TREINAMENTO BENEFICIARIO'!AP$10</f>
        <v>0</v>
      </c>
      <c r="K207" s="51">
        <f>+'101 TREINAMENTO BENEFICIARIO'!AD228</f>
        <v>0</v>
      </c>
      <c r="L207" s="51">
        <f>+'101 TREINAMENTO BENEFICIARIO'!AG228</f>
        <v>0</v>
      </c>
      <c r="M207" s="51">
        <f>+'101 TREINAMENTO BENEFICIARIO'!AA228</f>
        <v>0</v>
      </c>
      <c r="N207" s="51">
        <f>+'101 TREINAMENTO BENEFICIARIO'!AI$23</f>
        <v>0</v>
      </c>
      <c r="O207" s="51">
        <f>+'101 TREINAMENTO BENEFICIARIO'!AU228</f>
        <v>0</v>
      </c>
      <c r="P207" s="51">
        <f>+'101 TREINAMENTO BENEFICIARIO'!AW228</f>
        <v>0</v>
      </c>
      <c r="Q207" s="51">
        <f>+'101 TREINAMENTO BENEFICIARIO'!AY228</f>
        <v>0</v>
      </c>
      <c r="R207" s="51">
        <f>+'101 TREINAMENTO BENEFICIARIO'!BA228</f>
        <v>0</v>
      </c>
      <c r="S207" s="51">
        <f>+'101 TREINAMENTO BENEFICIARIO'!BC228</f>
        <v>0</v>
      </c>
      <c r="T207" s="51" t="str">
        <f t="shared" si="9"/>
        <v>Local Não Indicado</v>
      </c>
      <c r="U207" s="51" t="str">
        <f t="shared" si="10"/>
        <v>Sem dados de idade</v>
      </c>
      <c r="V207" s="51" t="str">
        <f t="shared" si="11"/>
        <v/>
      </c>
    </row>
    <row r="208" spans="1:22" hidden="1" x14ac:dyDescent="0.35">
      <c r="A208" s="51">
        <f>+'101 TREINAMENTO BENEFICIARIO'!C229</f>
        <v>0</v>
      </c>
      <c r="B208" s="51">
        <f>+'101 TREINAMENTO BENEFICIARIO'!G229</f>
        <v>0</v>
      </c>
      <c r="C208" s="51">
        <f>IFERROR(IFERROR(IFERROR(+VLOOKUP('101 TREINAMENTO BENEFICIARIO'!Q229,localidades,2,FALSE),VLOOKUP('101 TREINAMENTO BENEFICIARIO'!AH$6,localidades,2,FALSE)),VLOOKUP('101 TREINAMENTO BENEFICIARIO'!AH$5,district_codes,2,FALSE)),999)</f>
        <v>999</v>
      </c>
      <c r="D208" s="51">
        <f>IF(IF(IF(+'101 TREINAMENTO BENEFICIARIO'!V229=0,'101 TREINAMENTO BENEFICIARIO'!Q229,+'101 TREINAMENTO BENEFICIARIO'!V229)=0,'101 TREINAMENTO BENEFICIARIO'!AH$6,IF(+'101 TREINAMENTO BENEFICIARIO'!V229=0,'101 TREINAMENTO BENEFICIARIO'!Q229,+'101 TREINAMENTO BENEFICIARIO'!V229))=0,'101 TREINAMENTO BENEFICIARIO'!AH$5,IF(IF(+'101 TREINAMENTO BENEFICIARIO'!V229=0,'101 TREINAMENTO BENEFICIARIO'!Q229,+'101 TREINAMENTO BENEFICIARIO'!V229)=0,'101 TREINAMENTO BENEFICIARIO'!AH$6,IF(+'101 TREINAMENTO BENEFICIARIO'!V229=0,'101 TREINAMENTO BENEFICIARIO'!Q229,+'101 TREINAMENTO BENEFICIARIO'!V229)))</f>
        <v>0</v>
      </c>
      <c r="E208" s="279">
        <f>+'101 TREINAMENTO BENEFICIARIO'!O229</f>
        <v>0</v>
      </c>
      <c r="F208" s="51">
        <f>+'101 TREINAMENTO BENEFICIARIO'!P229</f>
        <v>0</v>
      </c>
      <c r="G208" s="51">
        <f>+'101 TREINAMENTO BENEFICIARIO'!AO229</f>
        <v>0</v>
      </c>
      <c r="H208" s="51" t="str">
        <f>+sessoes!A$2</f>
        <v>BENTRAIN-99</v>
      </c>
      <c r="I208" s="51">
        <f>+sessoes!B$2</f>
        <v>999</v>
      </c>
      <c r="J208" s="66">
        <f>+'101 TREINAMENTO BENEFICIARIO'!AP$10</f>
        <v>0</v>
      </c>
      <c r="K208" s="51">
        <f>+'101 TREINAMENTO BENEFICIARIO'!AD229</f>
        <v>0</v>
      </c>
      <c r="L208" s="51">
        <f>+'101 TREINAMENTO BENEFICIARIO'!AG229</f>
        <v>0</v>
      </c>
      <c r="M208" s="51">
        <f>+'101 TREINAMENTO BENEFICIARIO'!AA229</f>
        <v>0</v>
      </c>
      <c r="N208" s="51">
        <f>+'101 TREINAMENTO BENEFICIARIO'!AI$23</f>
        <v>0</v>
      </c>
      <c r="O208" s="51">
        <f>+'101 TREINAMENTO BENEFICIARIO'!AU229</f>
        <v>0</v>
      </c>
      <c r="P208" s="51">
        <f>+'101 TREINAMENTO BENEFICIARIO'!AW229</f>
        <v>0</v>
      </c>
      <c r="Q208" s="51">
        <f>+'101 TREINAMENTO BENEFICIARIO'!AY229</f>
        <v>0</v>
      </c>
      <c r="R208" s="51">
        <f>+'101 TREINAMENTO BENEFICIARIO'!BA229</f>
        <v>0</v>
      </c>
      <c r="S208" s="51">
        <f>+'101 TREINAMENTO BENEFICIARIO'!BC229</f>
        <v>0</v>
      </c>
      <c r="T208" s="51" t="str">
        <f t="shared" si="9"/>
        <v>Local Não Indicado</v>
      </c>
      <c r="U208" s="51" t="str">
        <f t="shared" si="10"/>
        <v>Sem dados de idade</v>
      </c>
      <c r="V208" s="51" t="str">
        <f t="shared" si="11"/>
        <v/>
      </c>
    </row>
    <row r="209" spans="1:22" hidden="1" x14ac:dyDescent="0.35">
      <c r="A209" s="51">
        <f>+'101 TREINAMENTO BENEFICIARIO'!C230</f>
        <v>0</v>
      </c>
      <c r="B209" s="51">
        <f>+'101 TREINAMENTO BENEFICIARIO'!G230</f>
        <v>0</v>
      </c>
      <c r="C209" s="51">
        <f>IFERROR(IFERROR(IFERROR(+VLOOKUP('101 TREINAMENTO BENEFICIARIO'!Q230,localidades,2,FALSE),VLOOKUP('101 TREINAMENTO BENEFICIARIO'!AH$6,localidades,2,FALSE)),VLOOKUP('101 TREINAMENTO BENEFICIARIO'!AH$5,district_codes,2,FALSE)),999)</f>
        <v>999</v>
      </c>
      <c r="D209" s="51">
        <f>IF(IF(IF(+'101 TREINAMENTO BENEFICIARIO'!V230=0,'101 TREINAMENTO BENEFICIARIO'!Q230,+'101 TREINAMENTO BENEFICIARIO'!V230)=0,'101 TREINAMENTO BENEFICIARIO'!AH$6,IF(+'101 TREINAMENTO BENEFICIARIO'!V230=0,'101 TREINAMENTO BENEFICIARIO'!Q230,+'101 TREINAMENTO BENEFICIARIO'!V230))=0,'101 TREINAMENTO BENEFICIARIO'!AH$5,IF(IF(+'101 TREINAMENTO BENEFICIARIO'!V230=0,'101 TREINAMENTO BENEFICIARIO'!Q230,+'101 TREINAMENTO BENEFICIARIO'!V230)=0,'101 TREINAMENTO BENEFICIARIO'!AH$6,IF(+'101 TREINAMENTO BENEFICIARIO'!V230=0,'101 TREINAMENTO BENEFICIARIO'!Q230,+'101 TREINAMENTO BENEFICIARIO'!V230)))</f>
        <v>0</v>
      </c>
      <c r="E209" s="279">
        <f>+'101 TREINAMENTO BENEFICIARIO'!O230</f>
        <v>0</v>
      </c>
      <c r="F209" s="51">
        <f>+'101 TREINAMENTO BENEFICIARIO'!P230</f>
        <v>0</v>
      </c>
      <c r="G209" s="51">
        <f>+'101 TREINAMENTO BENEFICIARIO'!AO230</f>
        <v>0</v>
      </c>
      <c r="H209" s="51" t="str">
        <f>+sessoes!A$2</f>
        <v>BENTRAIN-99</v>
      </c>
      <c r="I209" s="51">
        <f>+sessoes!B$2</f>
        <v>999</v>
      </c>
      <c r="J209" s="66">
        <f>+'101 TREINAMENTO BENEFICIARIO'!AP$10</f>
        <v>0</v>
      </c>
      <c r="K209" s="51">
        <f>+'101 TREINAMENTO BENEFICIARIO'!AD230</f>
        <v>0</v>
      </c>
      <c r="L209" s="51">
        <f>+'101 TREINAMENTO BENEFICIARIO'!AG230</f>
        <v>0</v>
      </c>
      <c r="M209" s="51">
        <f>+'101 TREINAMENTO BENEFICIARIO'!AA230</f>
        <v>0</v>
      </c>
      <c r="N209" s="51">
        <f>+'101 TREINAMENTO BENEFICIARIO'!AI$23</f>
        <v>0</v>
      </c>
      <c r="O209" s="51">
        <f>+'101 TREINAMENTO BENEFICIARIO'!AU230</f>
        <v>0</v>
      </c>
      <c r="P209" s="51">
        <f>+'101 TREINAMENTO BENEFICIARIO'!AW230</f>
        <v>0</v>
      </c>
      <c r="Q209" s="51">
        <f>+'101 TREINAMENTO BENEFICIARIO'!AY230</f>
        <v>0</v>
      </c>
      <c r="R209" s="51">
        <f>+'101 TREINAMENTO BENEFICIARIO'!BA230</f>
        <v>0</v>
      </c>
      <c r="S209" s="51">
        <f>+'101 TREINAMENTO BENEFICIARIO'!BC230</f>
        <v>0</v>
      </c>
      <c r="T209" s="51" t="str">
        <f t="shared" si="9"/>
        <v>Local Não Indicado</v>
      </c>
      <c r="U209" s="51" t="str">
        <f t="shared" si="10"/>
        <v>Sem dados de idade</v>
      </c>
      <c r="V209" s="51" t="str">
        <f t="shared" si="11"/>
        <v/>
      </c>
    </row>
    <row r="210" spans="1:22" hidden="1" x14ac:dyDescent="0.35">
      <c r="A210" s="51">
        <f>+'101 TREINAMENTO BENEFICIARIO'!C231</f>
        <v>0</v>
      </c>
      <c r="B210" s="51">
        <f>+'101 TREINAMENTO BENEFICIARIO'!G231</f>
        <v>0</v>
      </c>
      <c r="C210" s="51">
        <f>IFERROR(IFERROR(IFERROR(+VLOOKUP('101 TREINAMENTO BENEFICIARIO'!Q231,localidades,2,FALSE),VLOOKUP('101 TREINAMENTO BENEFICIARIO'!AH$6,localidades,2,FALSE)),VLOOKUP('101 TREINAMENTO BENEFICIARIO'!AH$5,district_codes,2,FALSE)),999)</f>
        <v>999</v>
      </c>
      <c r="D210" s="51">
        <f>IF(IF(IF(+'101 TREINAMENTO BENEFICIARIO'!V231=0,'101 TREINAMENTO BENEFICIARIO'!Q231,+'101 TREINAMENTO BENEFICIARIO'!V231)=0,'101 TREINAMENTO BENEFICIARIO'!AH$6,IF(+'101 TREINAMENTO BENEFICIARIO'!V231=0,'101 TREINAMENTO BENEFICIARIO'!Q231,+'101 TREINAMENTO BENEFICIARIO'!V231))=0,'101 TREINAMENTO BENEFICIARIO'!AH$5,IF(IF(+'101 TREINAMENTO BENEFICIARIO'!V231=0,'101 TREINAMENTO BENEFICIARIO'!Q231,+'101 TREINAMENTO BENEFICIARIO'!V231)=0,'101 TREINAMENTO BENEFICIARIO'!AH$6,IF(+'101 TREINAMENTO BENEFICIARIO'!V231=0,'101 TREINAMENTO BENEFICIARIO'!Q231,+'101 TREINAMENTO BENEFICIARIO'!V231)))</f>
        <v>0</v>
      </c>
      <c r="E210" s="279">
        <f>+'101 TREINAMENTO BENEFICIARIO'!O231</f>
        <v>0</v>
      </c>
      <c r="F210" s="51">
        <f>+'101 TREINAMENTO BENEFICIARIO'!P231</f>
        <v>0</v>
      </c>
      <c r="G210" s="51">
        <f>+'101 TREINAMENTO BENEFICIARIO'!AO231</f>
        <v>0</v>
      </c>
      <c r="H210" s="51" t="str">
        <f>+sessoes!A$2</f>
        <v>BENTRAIN-99</v>
      </c>
      <c r="I210" s="51">
        <f>+sessoes!B$2</f>
        <v>999</v>
      </c>
      <c r="J210" s="66">
        <f>+'101 TREINAMENTO BENEFICIARIO'!AP$10</f>
        <v>0</v>
      </c>
      <c r="K210" s="51">
        <f>+'101 TREINAMENTO BENEFICIARIO'!AD231</f>
        <v>0</v>
      </c>
      <c r="L210" s="51">
        <f>+'101 TREINAMENTO BENEFICIARIO'!AG231</f>
        <v>0</v>
      </c>
      <c r="M210" s="51">
        <f>+'101 TREINAMENTO BENEFICIARIO'!AA231</f>
        <v>0</v>
      </c>
      <c r="N210" s="51">
        <f>+'101 TREINAMENTO BENEFICIARIO'!AI$23</f>
        <v>0</v>
      </c>
      <c r="O210" s="51">
        <f>+'101 TREINAMENTO BENEFICIARIO'!AU231</f>
        <v>0</v>
      </c>
      <c r="P210" s="51">
        <f>+'101 TREINAMENTO BENEFICIARIO'!AW231</f>
        <v>0</v>
      </c>
      <c r="Q210" s="51">
        <f>+'101 TREINAMENTO BENEFICIARIO'!AY231</f>
        <v>0</v>
      </c>
      <c r="R210" s="51">
        <f>+'101 TREINAMENTO BENEFICIARIO'!BA231</f>
        <v>0</v>
      </c>
      <c r="S210" s="51">
        <f>+'101 TREINAMENTO BENEFICIARIO'!BC231</f>
        <v>0</v>
      </c>
      <c r="T210" s="51" t="str">
        <f t="shared" si="9"/>
        <v>Local Não Indicado</v>
      </c>
      <c r="U210" s="51" t="str">
        <f t="shared" si="10"/>
        <v>Sem dados de idade</v>
      </c>
      <c r="V210" s="51" t="str">
        <f t="shared" si="11"/>
        <v/>
      </c>
    </row>
    <row r="211" spans="1:22" hidden="1" x14ac:dyDescent="0.35">
      <c r="A211" s="51">
        <f>+'101 TREINAMENTO BENEFICIARIO'!C232</f>
        <v>0</v>
      </c>
      <c r="B211" s="51">
        <f>+'101 TREINAMENTO BENEFICIARIO'!G232</f>
        <v>0</v>
      </c>
      <c r="C211" s="51">
        <f>IFERROR(IFERROR(IFERROR(+VLOOKUP('101 TREINAMENTO BENEFICIARIO'!Q232,localidades,2,FALSE),VLOOKUP('101 TREINAMENTO BENEFICIARIO'!AH$6,localidades,2,FALSE)),VLOOKUP('101 TREINAMENTO BENEFICIARIO'!AH$5,district_codes,2,FALSE)),999)</f>
        <v>999</v>
      </c>
      <c r="D211" s="51">
        <f>IF(IF(IF(+'101 TREINAMENTO BENEFICIARIO'!V232=0,'101 TREINAMENTO BENEFICIARIO'!Q232,+'101 TREINAMENTO BENEFICIARIO'!V232)=0,'101 TREINAMENTO BENEFICIARIO'!AH$6,IF(+'101 TREINAMENTO BENEFICIARIO'!V232=0,'101 TREINAMENTO BENEFICIARIO'!Q232,+'101 TREINAMENTO BENEFICIARIO'!V232))=0,'101 TREINAMENTO BENEFICIARIO'!AH$5,IF(IF(+'101 TREINAMENTO BENEFICIARIO'!V232=0,'101 TREINAMENTO BENEFICIARIO'!Q232,+'101 TREINAMENTO BENEFICIARIO'!V232)=0,'101 TREINAMENTO BENEFICIARIO'!AH$6,IF(+'101 TREINAMENTO BENEFICIARIO'!V232=0,'101 TREINAMENTO BENEFICIARIO'!Q232,+'101 TREINAMENTO BENEFICIARIO'!V232)))</f>
        <v>0</v>
      </c>
      <c r="E211" s="279">
        <f>+'101 TREINAMENTO BENEFICIARIO'!O232</f>
        <v>0</v>
      </c>
      <c r="F211" s="51">
        <f>+'101 TREINAMENTO BENEFICIARIO'!P232</f>
        <v>0</v>
      </c>
      <c r="G211" s="51">
        <f>+'101 TREINAMENTO BENEFICIARIO'!AO232</f>
        <v>0</v>
      </c>
      <c r="H211" s="51" t="str">
        <f>+sessoes!A$2</f>
        <v>BENTRAIN-99</v>
      </c>
      <c r="I211" s="51">
        <f>+sessoes!B$2</f>
        <v>999</v>
      </c>
      <c r="J211" s="66">
        <f>+'101 TREINAMENTO BENEFICIARIO'!AP$10</f>
        <v>0</v>
      </c>
      <c r="K211" s="51">
        <f>+'101 TREINAMENTO BENEFICIARIO'!AD232</f>
        <v>0</v>
      </c>
      <c r="L211" s="51">
        <f>+'101 TREINAMENTO BENEFICIARIO'!AG232</f>
        <v>0</v>
      </c>
      <c r="M211" s="51">
        <f>+'101 TREINAMENTO BENEFICIARIO'!AA232</f>
        <v>0</v>
      </c>
      <c r="N211" s="51">
        <f>+'101 TREINAMENTO BENEFICIARIO'!AI$23</f>
        <v>0</v>
      </c>
      <c r="O211" s="51">
        <f>+'101 TREINAMENTO BENEFICIARIO'!AU232</f>
        <v>0</v>
      </c>
      <c r="P211" s="51">
        <f>+'101 TREINAMENTO BENEFICIARIO'!AW232</f>
        <v>0</v>
      </c>
      <c r="Q211" s="51">
        <f>+'101 TREINAMENTO BENEFICIARIO'!AY232</f>
        <v>0</v>
      </c>
      <c r="R211" s="51">
        <f>+'101 TREINAMENTO BENEFICIARIO'!BA232</f>
        <v>0</v>
      </c>
      <c r="S211" s="51">
        <f>+'101 TREINAMENTO BENEFICIARIO'!BC232</f>
        <v>0</v>
      </c>
      <c r="T211" s="51" t="str">
        <f t="shared" si="9"/>
        <v>Local Não Indicado</v>
      </c>
      <c r="U211" s="51" t="str">
        <f t="shared" si="10"/>
        <v>Sem dados de idade</v>
      </c>
      <c r="V211" s="51" t="str">
        <f t="shared" si="11"/>
        <v/>
      </c>
    </row>
    <row r="212" spans="1:22" hidden="1" x14ac:dyDescent="0.35">
      <c r="A212" s="51">
        <f>+'101 TREINAMENTO BENEFICIARIO'!C233</f>
        <v>0</v>
      </c>
      <c r="B212" s="51">
        <f>+'101 TREINAMENTO BENEFICIARIO'!G233</f>
        <v>0</v>
      </c>
      <c r="C212" s="51">
        <f>IFERROR(IFERROR(IFERROR(+VLOOKUP('101 TREINAMENTO BENEFICIARIO'!Q233,localidades,2,FALSE),VLOOKUP('101 TREINAMENTO BENEFICIARIO'!AH$6,localidades,2,FALSE)),VLOOKUP('101 TREINAMENTO BENEFICIARIO'!AH$5,district_codes,2,FALSE)),999)</f>
        <v>999</v>
      </c>
      <c r="D212" s="51">
        <f>IF(IF(IF(+'101 TREINAMENTO BENEFICIARIO'!V233=0,'101 TREINAMENTO BENEFICIARIO'!Q233,+'101 TREINAMENTO BENEFICIARIO'!V233)=0,'101 TREINAMENTO BENEFICIARIO'!AH$6,IF(+'101 TREINAMENTO BENEFICIARIO'!V233=0,'101 TREINAMENTO BENEFICIARIO'!Q233,+'101 TREINAMENTO BENEFICIARIO'!V233))=0,'101 TREINAMENTO BENEFICIARIO'!AH$5,IF(IF(+'101 TREINAMENTO BENEFICIARIO'!V233=0,'101 TREINAMENTO BENEFICIARIO'!Q233,+'101 TREINAMENTO BENEFICIARIO'!V233)=0,'101 TREINAMENTO BENEFICIARIO'!AH$6,IF(+'101 TREINAMENTO BENEFICIARIO'!V233=0,'101 TREINAMENTO BENEFICIARIO'!Q233,+'101 TREINAMENTO BENEFICIARIO'!V233)))</f>
        <v>0</v>
      </c>
      <c r="E212" s="279">
        <f>+'101 TREINAMENTO BENEFICIARIO'!O233</f>
        <v>0</v>
      </c>
      <c r="F212" s="51">
        <f>+'101 TREINAMENTO BENEFICIARIO'!P233</f>
        <v>0</v>
      </c>
      <c r="G212" s="51">
        <f>+'101 TREINAMENTO BENEFICIARIO'!AO233</f>
        <v>0</v>
      </c>
      <c r="H212" s="51" t="str">
        <f>+sessoes!A$2</f>
        <v>BENTRAIN-99</v>
      </c>
      <c r="I212" s="51">
        <f>+sessoes!B$2</f>
        <v>999</v>
      </c>
      <c r="J212" s="66">
        <f>+'101 TREINAMENTO BENEFICIARIO'!AP$10</f>
        <v>0</v>
      </c>
      <c r="K212" s="51">
        <f>+'101 TREINAMENTO BENEFICIARIO'!AD233</f>
        <v>0</v>
      </c>
      <c r="L212" s="51">
        <f>+'101 TREINAMENTO BENEFICIARIO'!AG233</f>
        <v>0</v>
      </c>
      <c r="M212" s="51">
        <f>+'101 TREINAMENTO BENEFICIARIO'!AA233</f>
        <v>0</v>
      </c>
      <c r="N212" s="51">
        <f>+'101 TREINAMENTO BENEFICIARIO'!AI$23</f>
        <v>0</v>
      </c>
      <c r="O212" s="51">
        <f>+'101 TREINAMENTO BENEFICIARIO'!AU233</f>
        <v>0</v>
      </c>
      <c r="P212" s="51">
        <f>+'101 TREINAMENTO BENEFICIARIO'!AW233</f>
        <v>0</v>
      </c>
      <c r="Q212" s="51">
        <f>+'101 TREINAMENTO BENEFICIARIO'!AY233</f>
        <v>0</v>
      </c>
      <c r="R212" s="51">
        <f>+'101 TREINAMENTO BENEFICIARIO'!BA233</f>
        <v>0</v>
      </c>
      <c r="S212" s="51">
        <f>+'101 TREINAMENTO BENEFICIARIO'!BC233</f>
        <v>0</v>
      </c>
      <c r="T212" s="51" t="str">
        <f t="shared" si="9"/>
        <v>Local Não Indicado</v>
      </c>
      <c r="U212" s="51" t="str">
        <f t="shared" si="10"/>
        <v>Sem dados de idade</v>
      </c>
      <c r="V212" s="51" t="str">
        <f t="shared" si="11"/>
        <v/>
      </c>
    </row>
    <row r="213" spans="1:22" hidden="1" x14ac:dyDescent="0.35">
      <c r="A213" s="51">
        <f>+'101 TREINAMENTO BENEFICIARIO'!C234</f>
        <v>0</v>
      </c>
      <c r="B213" s="51">
        <f>+'101 TREINAMENTO BENEFICIARIO'!G234</f>
        <v>0</v>
      </c>
      <c r="C213" s="51">
        <f>IFERROR(IFERROR(IFERROR(+VLOOKUP('101 TREINAMENTO BENEFICIARIO'!Q234,localidades,2,FALSE),VLOOKUP('101 TREINAMENTO BENEFICIARIO'!AH$6,localidades,2,FALSE)),VLOOKUP('101 TREINAMENTO BENEFICIARIO'!AH$5,district_codes,2,FALSE)),999)</f>
        <v>999</v>
      </c>
      <c r="D213" s="51">
        <f>IF(IF(IF(+'101 TREINAMENTO BENEFICIARIO'!V234=0,'101 TREINAMENTO BENEFICIARIO'!Q234,+'101 TREINAMENTO BENEFICIARIO'!V234)=0,'101 TREINAMENTO BENEFICIARIO'!AH$6,IF(+'101 TREINAMENTO BENEFICIARIO'!V234=0,'101 TREINAMENTO BENEFICIARIO'!Q234,+'101 TREINAMENTO BENEFICIARIO'!V234))=0,'101 TREINAMENTO BENEFICIARIO'!AH$5,IF(IF(+'101 TREINAMENTO BENEFICIARIO'!V234=0,'101 TREINAMENTO BENEFICIARIO'!Q234,+'101 TREINAMENTO BENEFICIARIO'!V234)=0,'101 TREINAMENTO BENEFICIARIO'!AH$6,IF(+'101 TREINAMENTO BENEFICIARIO'!V234=0,'101 TREINAMENTO BENEFICIARIO'!Q234,+'101 TREINAMENTO BENEFICIARIO'!V234)))</f>
        <v>0</v>
      </c>
      <c r="E213" s="279">
        <f>+'101 TREINAMENTO BENEFICIARIO'!O234</f>
        <v>0</v>
      </c>
      <c r="F213" s="51">
        <f>+'101 TREINAMENTO BENEFICIARIO'!P234</f>
        <v>0</v>
      </c>
      <c r="G213" s="51">
        <f>+'101 TREINAMENTO BENEFICIARIO'!AO234</f>
        <v>0</v>
      </c>
      <c r="H213" s="51" t="str">
        <f>+sessoes!A$2</f>
        <v>BENTRAIN-99</v>
      </c>
      <c r="I213" s="51">
        <f>+sessoes!B$2</f>
        <v>999</v>
      </c>
      <c r="J213" s="66">
        <f>+'101 TREINAMENTO BENEFICIARIO'!AP$10</f>
        <v>0</v>
      </c>
      <c r="K213" s="51">
        <f>+'101 TREINAMENTO BENEFICIARIO'!AD234</f>
        <v>0</v>
      </c>
      <c r="L213" s="51">
        <f>+'101 TREINAMENTO BENEFICIARIO'!AG234</f>
        <v>0</v>
      </c>
      <c r="M213" s="51">
        <f>+'101 TREINAMENTO BENEFICIARIO'!AA234</f>
        <v>0</v>
      </c>
      <c r="N213" s="51">
        <f>+'101 TREINAMENTO BENEFICIARIO'!AI$23</f>
        <v>0</v>
      </c>
      <c r="O213" s="51">
        <f>+'101 TREINAMENTO BENEFICIARIO'!AU234</f>
        <v>0</v>
      </c>
      <c r="P213" s="51">
        <f>+'101 TREINAMENTO BENEFICIARIO'!AW234</f>
        <v>0</v>
      </c>
      <c r="Q213" s="51">
        <f>+'101 TREINAMENTO BENEFICIARIO'!AY234</f>
        <v>0</v>
      </c>
      <c r="R213" s="51">
        <f>+'101 TREINAMENTO BENEFICIARIO'!BA234</f>
        <v>0</v>
      </c>
      <c r="S213" s="51">
        <f>+'101 TREINAMENTO BENEFICIARIO'!BC234</f>
        <v>0</v>
      </c>
      <c r="T213" s="51" t="str">
        <f t="shared" si="9"/>
        <v>Local Não Indicado</v>
      </c>
      <c r="U213" s="51" t="str">
        <f t="shared" si="10"/>
        <v>Sem dados de idade</v>
      </c>
      <c r="V213" s="51" t="str">
        <f t="shared" si="11"/>
        <v/>
      </c>
    </row>
    <row r="214" spans="1:22" hidden="1" x14ac:dyDescent="0.35">
      <c r="A214" s="51">
        <f>+'101 TREINAMENTO BENEFICIARIO'!C235</f>
        <v>0</v>
      </c>
      <c r="B214" s="51">
        <f>+'101 TREINAMENTO BENEFICIARIO'!G235</f>
        <v>0</v>
      </c>
      <c r="C214" s="51">
        <f>IFERROR(IFERROR(IFERROR(+VLOOKUP('101 TREINAMENTO BENEFICIARIO'!Q235,localidades,2,FALSE),VLOOKUP('101 TREINAMENTO BENEFICIARIO'!AH$6,localidades,2,FALSE)),VLOOKUP('101 TREINAMENTO BENEFICIARIO'!AH$5,district_codes,2,FALSE)),999)</f>
        <v>999</v>
      </c>
      <c r="D214" s="51">
        <f>IF(IF(IF(+'101 TREINAMENTO BENEFICIARIO'!V235=0,'101 TREINAMENTO BENEFICIARIO'!Q235,+'101 TREINAMENTO BENEFICIARIO'!V235)=0,'101 TREINAMENTO BENEFICIARIO'!AH$6,IF(+'101 TREINAMENTO BENEFICIARIO'!V235=0,'101 TREINAMENTO BENEFICIARIO'!Q235,+'101 TREINAMENTO BENEFICIARIO'!V235))=0,'101 TREINAMENTO BENEFICIARIO'!AH$5,IF(IF(+'101 TREINAMENTO BENEFICIARIO'!V235=0,'101 TREINAMENTO BENEFICIARIO'!Q235,+'101 TREINAMENTO BENEFICIARIO'!V235)=0,'101 TREINAMENTO BENEFICIARIO'!AH$6,IF(+'101 TREINAMENTO BENEFICIARIO'!V235=0,'101 TREINAMENTO BENEFICIARIO'!Q235,+'101 TREINAMENTO BENEFICIARIO'!V235)))</f>
        <v>0</v>
      </c>
      <c r="E214" s="279">
        <f>+'101 TREINAMENTO BENEFICIARIO'!O235</f>
        <v>0</v>
      </c>
      <c r="F214" s="51">
        <f>+'101 TREINAMENTO BENEFICIARIO'!P235</f>
        <v>0</v>
      </c>
      <c r="G214" s="51">
        <f>+'101 TREINAMENTO BENEFICIARIO'!AO235</f>
        <v>0</v>
      </c>
      <c r="H214" s="51" t="str">
        <f>+sessoes!A$2</f>
        <v>BENTRAIN-99</v>
      </c>
      <c r="I214" s="51">
        <f>+sessoes!B$2</f>
        <v>999</v>
      </c>
      <c r="J214" s="66">
        <f>+'101 TREINAMENTO BENEFICIARIO'!AP$10</f>
        <v>0</v>
      </c>
      <c r="K214" s="51">
        <f>+'101 TREINAMENTO BENEFICIARIO'!AD235</f>
        <v>0</v>
      </c>
      <c r="L214" s="51">
        <f>+'101 TREINAMENTO BENEFICIARIO'!AG235</f>
        <v>0</v>
      </c>
      <c r="M214" s="51">
        <f>+'101 TREINAMENTO BENEFICIARIO'!AA235</f>
        <v>0</v>
      </c>
      <c r="N214" s="51">
        <f>+'101 TREINAMENTO BENEFICIARIO'!AI$23</f>
        <v>0</v>
      </c>
      <c r="O214" s="51">
        <f>+'101 TREINAMENTO BENEFICIARIO'!AU235</f>
        <v>0</v>
      </c>
      <c r="P214" s="51">
        <f>+'101 TREINAMENTO BENEFICIARIO'!AW235</f>
        <v>0</v>
      </c>
      <c r="Q214" s="51">
        <f>+'101 TREINAMENTO BENEFICIARIO'!AY235</f>
        <v>0</v>
      </c>
      <c r="R214" s="51">
        <f>+'101 TREINAMENTO BENEFICIARIO'!BA235</f>
        <v>0</v>
      </c>
      <c r="S214" s="51">
        <f>+'101 TREINAMENTO BENEFICIARIO'!BC235</f>
        <v>0</v>
      </c>
      <c r="T214" s="51" t="str">
        <f t="shared" si="9"/>
        <v>Local Não Indicado</v>
      </c>
      <c r="U214" s="51" t="str">
        <f t="shared" si="10"/>
        <v>Sem dados de idade</v>
      </c>
      <c r="V214" s="51" t="str">
        <f t="shared" si="11"/>
        <v/>
      </c>
    </row>
    <row r="215" spans="1:22" hidden="1" x14ac:dyDescent="0.35">
      <c r="A215" s="51">
        <f>+'101 TREINAMENTO BENEFICIARIO'!C236</f>
        <v>0</v>
      </c>
      <c r="B215" s="51">
        <f>+'101 TREINAMENTO BENEFICIARIO'!G236</f>
        <v>0</v>
      </c>
      <c r="C215" s="51">
        <f>IFERROR(IFERROR(IFERROR(+VLOOKUP('101 TREINAMENTO BENEFICIARIO'!Q236,localidades,2,FALSE),VLOOKUP('101 TREINAMENTO BENEFICIARIO'!AH$6,localidades,2,FALSE)),VLOOKUP('101 TREINAMENTO BENEFICIARIO'!AH$5,district_codes,2,FALSE)),999)</f>
        <v>999</v>
      </c>
      <c r="D215" s="51">
        <f>IF(IF(IF(+'101 TREINAMENTO BENEFICIARIO'!V236=0,'101 TREINAMENTO BENEFICIARIO'!Q236,+'101 TREINAMENTO BENEFICIARIO'!V236)=0,'101 TREINAMENTO BENEFICIARIO'!AH$6,IF(+'101 TREINAMENTO BENEFICIARIO'!V236=0,'101 TREINAMENTO BENEFICIARIO'!Q236,+'101 TREINAMENTO BENEFICIARIO'!V236))=0,'101 TREINAMENTO BENEFICIARIO'!AH$5,IF(IF(+'101 TREINAMENTO BENEFICIARIO'!V236=0,'101 TREINAMENTO BENEFICIARIO'!Q236,+'101 TREINAMENTO BENEFICIARIO'!V236)=0,'101 TREINAMENTO BENEFICIARIO'!AH$6,IF(+'101 TREINAMENTO BENEFICIARIO'!V236=0,'101 TREINAMENTO BENEFICIARIO'!Q236,+'101 TREINAMENTO BENEFICIARIO'!V236)))</f>
        <v>0</v>
      </c>
      <c r="E215" s="279">
        <f>+'101 TREINAMENTO BENEFICIARIO'!O236</f>
        <v>0</v>
      </c>
      <c r="F215" s="51">
        <f>+'101 TREINAMENTO BENEFICIARIO'!P236</f>
        <v>0</v>
      </c>
      <c r="G215" s="51">
        <f>+'101 TREINAMENTO BENEFICIARIO'!AO236</f>
        <v>0</v>
      </c>
      <c r="H215" s="51" t="str">
        <f>+sessoes!A$2</f>
        <v>BENTRAIN-99</v>
      </c>
      <c r="I215" s="51">
        <f>+sessoes!B$2</f>
        <v>999</v>
      </c>
      <c r="J215" s="66">
        <f>+'101 TREINAMENTO BENEFICIARIO'!AP$10</f>
        <v>0</v>
      </c>
      <c r="K215" s="51">
        <f>+'101 TREINAMENTO BENEFICIARIO'!AD236</f>
        <v>0</v>
      </c>
      <c r="L215" s="51">
        <f>+'101 TREINAMENTO BENEFICIARIO'!AG236</f>
        <v>0</v>
      </c>
      <c r="M215" s="51">
        <f>+'101 TREINAMENTO BENEFICIARIO'!AA236</f>
        <v>0</v>
      </c>
      <c r="N215" s="51">
        <f>+'101 TREINAMENTO BENEFICIARIO'!AI$23</f>
        <v>0</v>
      </c>
      <c r="O215" s="51">
        <f>+'101 TREINAMENTO BENEFICIARIO'!AU236</f>
        <v>0</v>
      </c>
      <c r="P215" s="51">
        <f>+'101 TREINAMENTO BENEFICIARIO'!AW236</f>
        <v>0</v>
      </c>
      <c r="Q215" s="51">
        <f>+'101 TREINAMENTO BENEFICIARIO'!AY236</f>
        <v>0</v>
      </c>
      <c r="R215" s="51">
        <f>+'101 TREINAMENTO BENEFICIARIO'!BA236</f>
        <v>0</v>
      </c>
      <c r="S215" s="51">
        <f>+'101 TREINAMENTO BENEFICIARIO'!BC236</f>
        <v>0</v>
      </c>
      <c r="T215" s="51" t="str">
        <f t="shared" si="9"/>
        <v>Local Não Indicado</v>
      </c>
      <c r="U215" s="51" t="str">
        <f t="shared" si="10"/>
        <v>Sem dados de idade</v>
      </c>
      <c r="V215" s="51" t="str">
        <f t="shared" si="11"/>
        <v/>
      </c>
    </row>
    <row r="216" spans="1:22" hidden="1" x14ac:dyDescent="0.35">
      <c r="A216" s="51">
        <f>+'101 TREINAMENTO BENEFICIARIO'!C237</f>
        <v>0</v>
      </c>
      <c r="B216" s="51">
        <f>+'101 TREINAMENTO BENEFICIARIO'!G237</f>
        <v>0</v>
      </c>
      <c r="C216" s="51">
        <f>IFERROR(IFERROR(IFERROR(+VLOOKUP('101 TREINAMENTO BENEFICIARIO'!Q237,localidades,2,FALSE),VLOOKUP('101 TREINAMENTO BENEFICIARIO'!AH$6,localidades,2,FALSE)),VLOOKUP('101 TREINAMENTO BENEFICIARIO'!AH$5,district_codes,2,FALSE)),999)</f>
        <v>999</v>
      </c>
      <c r="D216" s="51">
        <f>IF(IF(IF(+'101 TREINAMENTO BENEFICIARIO'!V237=0,'101 TREINAMENTO BENEFICIARIO'!Q237,+'101 TREINAMENTO BENEFICIARIO'!V237)=0,'101 TREINAMENTO BENEFICIARIO'!AH$6,IF(+'101 TREINAMENTO BENEFICIARIO'!V237=0,'101 TREINAMENTO BENEFICIARIO'!Q237,+'101 TREINAMENTO BENEFICIARIO'!V237))=0,'101 TREINAMENTO BENEFICIARIO'!AH$5,IF(IF(+'101 TREINAMENTO BENEFICIARIO'!V237=0,'101 TREINAMENTO BENEFICIARIO'!Q237,+'101 TREINAMENTO BENEFICIARIO'!V237)=0,'101 TREINAMENTO BENEFICIARIO'!AH$6,IF(+'101 TREINAMENTO BENEFICIARIO'!V237=0,'101 TREINAMENTO BENEFICIARIO'!Q237,+'101 TREINAMENTO BENEFICIARIO'!V237)))</f>
        <v>0</v>
      </c>
      <c r="E216" s="279">
        <f>+'101 TREINAMENTO BENEFICIARIO'!O237</f>
        <v>0</v>
      </c>
      <c r="F216" s="51">
        <f>+'101 TREINAMENTO BENEFICIARIO'!P237</f>
        <v>0</v>
      </c>
      <c r="G216" s="51">
        <f>+'101 TREINAMENTO BENEFICIARIO'!AO237</f>
        <v>0</v>
      </c>
      <c r="H216" s="51" t="str">
        <f>+sessoes!A$2</f>
        <v>BENTRAIN-99</v>
      </c>
      <c r="I216" s="51">
        <f>+sessoes!B$2</f>
        <v>999</v>
      </c>
      <c r="J216" s="66">
        <f>+'101 TREINAMENTO BENEFICIARIO'!AP$10</f>
        <v>0</v>
      </c>
      <c r="K216" s="51">
        <f>+'101 TREINAMENTO BENEFICIARIO'!AD237</f>
        <v>0</v>
      </c>
      <c r="L216" s="51">
        <f>+'101 TREINAMENTO BENEFICIARIO'!AG237</f>
        <v>0</v>
      </c>
      <c r="M216" s="51">
        <f>+'101 TREINAMENTO BENEFICIARIO'!AA237</f>
        <v>0</v>
      </c>
      <c r="N216" s="51">
        <f>+'101 TREINAMENTO BENEFICIARIO'!AI$23</f>
        <v>0</v>
      </c>
      <c r="O216" s="51">
        <f>+'101 TREINAMENTO BENEFICIARIO'!AU237</f>
        <v>0</v>
      </c>
      <c r="P216" s="51">
        <f>+'101 TREINAMENTO BENEFICIARIO'!AW237</f>
        <v>0</v>
      </c>
      <c r="Q216" s="51">
        <f>+'101 TREINAMENTO BENEFICIARIO'!AY237</f>
        <v>0</v>
      </c>
      <c r="R216" s="51">
        <f>+'101 TREINAMENTO BENEFICIARIO'!BA237</f>
        <v>0</v>
      </c>
      <c r="S216" s="51">
        <f>+'101 TREINAMENTO BENEFICIARIO'!BC237</f>
        <v>0</v>
      </c>
      <c r="T216" s="51" t="str">
        <f t="shared" si="9"/>
        <v>Local Não Indicado</v>
      </c>
      <c r="U216" s="51" t="str">
        <f t="shared" si="10"/>
        <v>Sem dados de idade</v>
      </c>
      <c r="V216" s="51" t="str">
        <f t="shared" si="11"/>
        <v/>
      </c>
    </row>
    <row r="217" spans="1:22" hidden="1" x14ac:dyDescent="0.35">
      <c r="A217" s="51">
        <f>+'101 TREINAMENTO BENEFICIARIO'!C238</f>
        <v>0</v>
      </c>
      <c r="B217" s="51">
        <f>+'101 TREINAMENTO BENEFICIARIO'!G238</f>
        <v>0</v>
      </c>
      <c r="C217" s="51">
        <f>IFERROR(IFERROR(IFERROR(+VLOOKUP('101 TREINAMENTO BENEFICIARIO'!Q238,localidades,2,FALSE),VLOOKUP('101 TREINAMENTO BENEFICIARIO'!AH$6,localidades,2,FALSE)),VLOOKUP('101 TREINAMENTO BENEFICIARIO'!AH$5,district_codes,2,FALSE)),999)</f>
        <v>999</v>
      </c>
      <c r="D217" s="51">
        <f>IF(IF(IF(+'101 TREINAMENTO BENEFICIARIO'!V238=0,'101 TREINAMENTO BENEFICIARIO'!Q238,+'101 TREINAMENTO BENEFICIARIO'!V238)=0,'101 TREINAMENTO BENEFICIARIO'!AH$6,IF(+'101 TREINAMENTO BENEFICIARIO'!V238=0,'101 TREINAMENTO BENEFICIARIO'!Q238,+'101 TREINAMENTO BENEFICIARIO'!V238))=0,'101 TREINAMENTO BENEFICIARIO'!AH$5,IF(IF(+'101 TREINAMENTO BENEFICIARIO'!V238=0,'101 TREINAMENTO BENEFICIARIO'!Q238,+'101 TREINAMENTO BENEFICIARIO'!V238)=0,'101 TREINAMENTO BENEFICIARIO'!AH$6,IF(+'101 TREINAMENTO BENEFICIARIO'!V238=0,'101 TREINAMENTO BENEFICIARIO'!Q238,+'101 TREINAMENTO BENEFICIARIO'!V238)))</f>
        <v>0</v>
      </c>
      <c r="E217" s="279">
        <f>+'101 TREINAMENTO BENEFICIARIO'!O238</f>
        <v>0</v>
      </c>
      <c r="F217" s="51">
        <f>+'101 TREINAMENTO BENEFICIARIO'!P238</f>
        <v>0</v>
      </c>
      <c r="G217" s="51">
        <f>+'101 TREINAMENTO BENEFICIARIO'!AO238</f>
        <v>0</v>
      </c>
      <c r="H217" s="51" t="str">
        <f>+sessoes!A$2</f>
        <v>BENTRAIN-99</v>
      </c>
      <c r="I217" s="51">
        <f>+sessoes!B$2</f>
        <v>999</v>
      </c>
      <c r="J217" s="66">
        <f>+'101 TREINAMENTO BENEFICIARIO'!AP$10</f>
        <v>0</v>
      </c>
      <c r="K217" s="51">
        <f>+'101 TREINAMENTO BENEFICIARIO'!AD238</f>
        <v>0</v>
      </c>
      <c r="L217" s="51">
        <f>+'101 TREINAMENTO BENEFICIARIO'!AG238</f>
        <v>0</v>
      </c>
      <c r="M217" s="51">
        <f>+'101 TREINAMENTO BENEFICIARIO'!AA238</f>
        <v>0</v>
      </c>
      <c r="N217" s="51">
        <f>+'101 TREINAMENTO BENEFICIARIO'!AI$23</f>
        <v>0</v>
      </c>
      <c r="O217" s="51">
        <f>+'101 TREINAMENTO BENEFICIARIO'!AU238</f>
        <v>0</v>
      </c>
      <c r="P217" s="51">
        <f>+'101 TREINAMENTO BENEFICIARIO'!AW238</f>
        <v>0</v>
      </c>
      <c r="Q217" s="51">
        <f>+'101 TREINAMENTO BENEFICIARIO'!AY238</f>
        <v>0</v>
      </c>
      <c r="R217" s="51">
        <f>+'101 TREINAMENTO BENEFICIARIO'!BA238</f>
        <v>0</v>
      </c>
      <c r="S217" s="51">
        <f>+'101 TREINAMENTO BENEFICIARIO'!BC238</f>
        <v>0</v>
      </c>
      <c r="T217" s="51" t="str">
        <f t="shared" si="9"/>
        <v>Local Não Indicado</v>
      </c>
      <c r="U217" s="51" t="str">
        <f t="shared" si="10"/>
        <v>Sem dados de idade</v>
      </c>
      <c r="V217" s="51" t="str">
        <f t="shared" si="11"/>
        <v/>
      </c>
    </row>
    <row r="218" spans="1:22" hidden="1" x14ac:dyDescent="0.35">
      <c r="A218" s="51">
        <f>+'101 TREINAMENTO BENEFICIARIO'!C239</f>
        <v>0</v>
      </c>
      <c r="B218" s="51">
        <f>+'101 TREINAMENTO BENEFICIARIO'!G239</f>
        <v>0</v>
      </c>
      <c r="C218" s="51">
        <f>IFERROR(IFERROR(IFERROR(+VLOOKUP('101 TREINAMENTO BENEFICIARIO'!Q239,localidades,2,FALSE),VLOOKUP('101 TREINAMENTO BENEFICIARIO'!AH$6,localidades,2,FALSE)),VLOOKUP('101 TREINAMENTO BENEFICIARIO'!AH$5,district_codes,2,FALSE)),999)</f>
        <v>999</v>
      </c>
      <c r="D218" s="51">
        <f>IF(IF(IF(+'101 TREINAMENTO BENEFICIARIO'!V239=0,'101 TREINAMENTO BENEFICIARIO'!Q239,+'101 TREINAMENTO BENEFICIARIO'!V239)=0,'101 TREINAMENTO BENEFICIARIO'!AH$6,IF(+'101 TREINAMENTO BENEFICIARIO'!V239=0,'101 TREINAMENTO BENEFICIARIO'!Q239,+'101 TREINAMENTO BENEFICIARIO'!V239))=0,'101 TREINAMENTO BENEFICIARIO'!AH$5,IF(IF(+'101 TREINAMENTO BENEFICIARIO'!V239=0,'101 TREINAMENTO BENEFICIARIO'!Q239,+'101 TREINAMENTO BENEFICIARIO'!V239)=0,'101 TREINAMENTO BENEFICIARIO'!AH$6,IF(+'101 TREINAMENTO BENEFICIARIO'!V239=0,'101 TREINAMENTO BENEFICIARIO'!Q239,+'101 TREINAMENTO BENEFICIARIO'!V239)))</f>
        <v>0</v>
      </c>
      <c r="E218" s="279">
        <f>+'101 TREINAMENTO BENEFICIARIO'!O239</f>
        <v>0</v>
      </c>
      <c r="F218" s="51">
        <f>+'101 TREINAMENTO BENEFICIARIO'!P239</f>
        <v>0</v>
      </c>
      <c r="G218" s="51">
        <f>+'101 TREINAMENTO BENEFICIARIO'!AO239</f>
        <v>0</v>
      </c>
      <c r="H218" s="51" t="str">
        <f>+sessoes!A$2</f>
        <v>BENTRAIN-99</v>
      </c>
      <c r="I218" s="51">
        <f>+sessoes!B$2</f>
        <v>999</v>
      </c>
      <c r="J218" s="66">
        <f>+'101 TREINAMENTO BENEFICIARIO'!AP$10</f>
        <v>0</v>
      </c>
      <c r="K218" s="51">
        <f>+'101 TREINAMENTO BENEFICIARIO'!AD239</f>
        <v>0</v>
      </c>
      <c r="L218" s="51">
        <f>+'101 TREINAMENTO BENEFICIARIO'!AG239</f>
        <v>0</v>
      </c>
      <c r="M218" s="51">
        <f>+'101 TREINAMENTO BENEFICIARIO'!AA239</f>
        <v>0</v>
      </c>
      <c r="N218" s="51">
        <f>+'101 TREINAMENTO BENEFICIARIO'!AI$23</f>
        <v>0</v>
      </c>
      <c r="O218" s="51">
        <f>+'101 TREINAMENTO BENEFICIARIO'!AU239</f>
        <v>0</v>
      </c>
      <c r="P218" s="51">
        <f>+'101 TREINAMENTO BENEFICIARIO'!AW239</f>
        <v>0</v>
      </c>
      <c r="Q218" s="51">
        <f>+'101 TREINAMENTO BENEFICIARIO'!AY239</f>
        <v>0</v>
      </c>
      <c r="R218" s="51">
        <f>+'101 TREINAMENTO BENEFICIARIO'!BA239</f>
        <v>0</v>
      </c>
      <c r="S218" s="51">
        <f>+'101 TREINAMENTO BENEFICIARIO'!BC239</f>
        <v>0</v>
      </c>
      <c r="T218" s="51" t="str">
        <f t="shared" si="9"/>
        <v>Local Não Indicado</v>
      </c>
      <c r="U218" s="51" t="str">
        <f t="shared" si="10"/>
        <v>Sem dados de idade</v>
      </c>
      <c r="V218" s="51" t="str">
        <f t="shared" si="11"/>
        <v/>
      </c>
    </row>
    <row r="219" spans="1:22" hidden="1" x14ac:dyDescent="0.35">
      <c r="A219" s="51">
        <f>+'101 TREINAMENTO BENEFICIARIO'!C240</f>
        <v>0</v>
      </c>
      <c r="B219" s="51">
        <f>+'101 TREINAMENTO BENEFICIARIO'!G240</f>
        <v>0</v>
      </c>
      <c r="C219" s="51">
        <f>IFERROR(IFERROR(IFERROR(+VLOOKUP('101 TREINAMENTO BENEFICIARIO'!Q240,localidades,2,FALSE),VLOOKUP('101 TREINAMENTO BENEFICIARIO'!AH$6,localidades,2,FALSE)),VLOOKUP('101 TREINAMENTO BENEFICIARIO'!AH$5,district_codes,2,FALSE)),999)</f>
        <v>999</v>
      </c>
      <c r="D219" s="51">
        <f>IF(IF(IF(+'101 TREINAMENTO BENEFICIARIO'!V240=0,'101 TREINAMENTO BENEFICIARIO'!Q240,+'101 TREINAMENTO BENEFICIARIO'!V240)=0,'101 TREINAMENTO BENEFICIARIO'!AH$6,IF(+'101 TREINAMENTO BENEFICIARIO'!V240=0,'101 TREINAMENTO BENEFICIARIO'!Q240,+'101 TREINAMENTO BENEFICIARIO'!V240))=0,'101 TREINAMENTO BENEFICIARIO'!AH$5,IF(IF(+'101 TREINAMENTO BENEFICIARIO'!V240=0,'101 TREINAMENTO BENEFICIARIO'!Q240,+'101 TREINAMENTO BENEFICIARIO'!V240)=0,'101 TREINAMENTO BENEFICIARIO'!AH$6,IF(+'101 TREINAMENTO BENEFICIARIO'!V240=0,'101 TREINAMENTO BENEFICIARIO'!Q240,+'101 TREINAMENTO BENEFICIARIO'!V240)))</f>
        <v>0</v>
      </c>
      <c r="E219" s="279">
        <f>+'101 TREINAMENTO BENEFICIARIO'!O240</f>
        <v>0</v>
      </c>
      <c r="F219" s="51">
        <f>+'101 TREINAMENTO BENEFICIARIO'!P240</f>
        <v>0</v>
      </c>
      <c r="G219" s="51">
        <f>+'101 TREINAMENTO BENEFICIARIO'!AO240</f>
        <v>0</v>
      </c>
      <c r="H219" s="51" t="str">
        <f>+sessoes!A$2</f>
        <v>BENTRAIN-99</v>
      </c>
      <c r="I219" s="51">
        <f>+sessoes!B$2</f>
        <v>999</v>
      </c>
      <c r="J219" s="66">
        <f>+'101 TREINAMENTO BENEFICIARIO'!AP$10</f>
        <v>0</v>
      </c>
      <c r="K219" s="51">
        <f>+'101 TREINAMENTO BENEFICIARIO'!AD240</f>
        <v>0</v>
      </c>
      <c r="L219" s="51">
        <f>+'101 TREINAMENTO BENEFICIARIO'!AG240</f>
        <v>0</v>
      </c>
      <c r="M219" s="51">
        <f>+'101 TREINAMENTO BENEFICIARIO'!AA240</f>
        <v>0</v>
      </c>
      <c r="N219" s="51">
        <f>+'101 TREINAMENTO BENEFICIARIO'!AI$23</f>
        <v>0</v>
      </c>
      <c r="O219" s="51">
        <f>+'101 TREINAMENTO BENEFICIARIO'!AU240</f>
        <v>0</v>
      </c>
      <c r="P219" s="51">
        <f>+'101 TREINAMENTO BENEFICIARIO'!AW240</f>
        <v>0</v>
      </c>
      <c r="Q219" s="51">
        <f>+'101 TREINAMENTO BENEFICIARIO'!AY240</f>
        <v>0</v>
      </c>
      <c r="R219" s="51">
        <f>+'101 TREINAMENTO BENEFICIARIO'!BA240</f>
        <v>0</v>
      </c>
      <c r="S219" s="51">
        <f>+'101 TREINAMENTO BENEFICIARIO'!BC240</f>
        <v>0</v>
      </c>
      <c r="T219" s="51" t="str">
        <f t="shared" si="9"/>
        <v>Local Não Indicado</v>
      </c>
      <c r="U219" s="51" t="str">
        <f t="shared" si="10"/>
        <v>Sem dados de idade</v>
      </c>
      <c r="V219" s="51" t="str">
        <f t="shared" si="11"/>
        <v/>
      </c>
    </row>
    <row r="220" spans="1:22" hidden="1" x14ac:dyDescent="0.35">
      <c r="A220" s="51">
        <f>+'101 TREINAMENTO BENEFICIARIO'!C241</f>
        <v>0</v>
      </c>
      <c r="B220" s="51">
        <f>+'101 TREINAMENTO BENEFICIARIO'!G241</f>
        <v>0</v>
      </c>
      <c r="C220" s="51">
        <f>IFERROR(IFERROR(IFERROR(+VLOOKUP('101 TREINAMENTO BENEFICIARIO'!Q241,localidades,2,FALSE),VLOOKUP('101 TREINAMENTO BENEFICIARIO'!AH$6,localidades,2,FALSE)),VLOOKUP('101 TREINAMENTO BENEFICIARIO'!AH$5,district_codes,2,FALSE)),999)</f>
        <v>999</v>
      </c>
      <c r="D220" s="51">
        <f>IF(IF(IF(+'101 TREINAMENTO BENEFICIARIO'!V241=0,'101 TREINAMENTO BENEFICIARIO'!Q241,+'101 TREINAMENTO BENEFICIARIO'!V241)=0,'101 TREINAMENTO BENEFICIARIO'!AH$6,IF(+'101 TREINAMENTO BENEFICIARIO'!V241=0,'101 TREINAMENTO BENEFICIARIO'!Q241,+'101 TREINAMENTO BENEFICIARIO'!V241))=0,'101 TREINAMENTO BENEFICIARIO'!AH$5,IF(IF(+'101 TREINAMENTO BENEFICIARIO'!V241=0,'101 TREINAMENTO BENEFICIARIO'!Q241,+'101 TREINAMENTO BENEFICIARIO'!V241)=0,'101 TREINAMENTO BENEFICIARIO'!AH$6,IF(+'101 TREINAMENTO BENEFICIARIO'!V241=0,'101 TREINAMENTO BENEFICIARIO'!Q241,+'101 TREINAMENTO BENEFICIARIO'!V241)))</f>
        <v>0</v>
      </c>
      <c r="E220" s="279">
        <f>+'101 TREINAMENTO BENEFICIARIO'!O241</f>
        <v>0</v>
      </c>
      <c r="F220" s="51">
        <f>+'101 TREINAMENTO BENEFICIARIO'!P241</f>
        <v>0</v>
      </c>
      <c r="G220" s="51">
        <f>+'101 TREINAMENTO BENEFICIARIO'!AO241</f>
        <v>0</v>
      </c>
      <c r="H220" s="51" t="str">
        <f>+sessoes!A$2</f>
        <v>BENTRAIN-99</v>
      </c>
      <c r="I220" s="51">
        <f>+sessoes!B$2</f>
        <v>999</v>
      </c>
      <c r="J220" s="66">
        <f>+'101 TREINAMENTO BENEFICIARIO'!AP$10</f>
        <v>0</v>
      </c>
      <c r="K220" s="51">
        <f>+'101 TREINAMENTO BENEFICIARIO'!AD241</f>
        <v>0</v>
      </c>
      <c r="L220" s="51">
        <f>+'101 TREINAMENTO BENEFICIARIO'!AG241</f>
        <v>0</v>
      </c>
      <c r="M220" s="51">
        <f>+'101 TREINAMENTO BENEFICIARIO'!AA241</f>
        <v>0</v>
      </c>
      <c r="N220" s="51">
        <f>+'101 TREINAMENTO BENEFICIARIO'!AI$23</f>
        <v>0</v>
      </c>
      <c r="O220" s="51">
        <f>+'101 TREINAMENTO BENEFICIARIO'!AU241</f>
        <v>0</v>
      </c>
      <c r="P220" s="51">
        <f>+'101 TREINAMENTO BENEFICIARIO'!AW241</f>
        <v>0</v>
      </c>
      <c r="Q220" s="51">
        <f>+'101 TREINAMENTO BENEFICIARIO'!AY241</f>
        <v>0</v>
      </c>
      <c r="R220" s="51">
        <f>+'101 TREINAMENTO BENEFICIARIO'!BA241</f>
        <v>0</v>
      </c>
      <c r="S220" s="51">
        <f>+'101 TREINAMENTO BENEFICIARIO'!BC241</f>
        <v>0</v>
      </c>
      <c r="T220" s="51" t="str">
        <f t="shared" si="9"/>
        <v>Local Não Indicado</v>
      </c>
      <c r="U220" s="51" t="str">
        <f t="shared" si="10"/>
        <v>Sem dados de idade</v>
      </c>
      <c r="V220" s="51" t="str">
        <f t="shared" si="11"/>
        <v/>
      </c>
    </row>
    <row r="221" spans="1:22" hidden="1" x14ac:dyDescent="0.35">
      <c r="A221" s="51">
        <f>+'101 TREINAMENTO BENEFICIARIO'!C242</f>
        <v>0</v>
      </c>
      <c r="B221" s="51">
        <f>+'101 TREINAMENTO BENEFICIARIO'!G242</f>
        <v>0</v>
      </c>
      <c r="C221" s="51">
        <f>IFERROR(IFERROR(IFERROR(+VLOOKUP('101 TREINAMENTO BENEFICIARIO'!Q242,localidades,2,FALSE),VLOOKUP('101 TREINAMENTO BENEFICIARIO'!AH$6,localidades,2,FALSE)),VLOOKUP('101 TREINAMENTO BENEFICIARIO'!AH$5,district_codes,2,FALSE)),999)</f>
        <v>999</v>
      </c>
      <c r="D221" s="51">
        <f>IF(IF(IF(+'101 TREINAMENTO BENEFICIARIO'!V242=0,'101 TREINAMENTO BENEFICIARIO'!Q242,+'101 TREINAMENTO BENEFICIARIO'!V242)=0,'101 TREINAMENTO BENEFICIARIO'!AH$6,IF(+'101 TREINAMENTO BENEFICIARIO'!V242=0,'101 TREINAMENTO BENEFICIARIO'!Q242,+'101 TREINAMENTO BENEFICIARIO'!V242))=0,'101 TREINAMENTO BENEFICIARIO'!AH$5,IF(IF(+'101 TREINAMENTO BENEFICIARIO'!V242=0,'101 TREINAMENTO BENEFICIARIO'!Q242,+'101 TREINAMENTO BENEFICIARIO'!V242)=0,'101 TREINAMENTO BENEFICIARIO'!AH$6,IF(+'101 TREINAMENTO BENEFICIARIO'!V242=0,'101 TREINAMENTO BENEFICIARIO'!Q242,+'101 TREINAMENTO BENEFICIARIO'!V242)))</f>
        <v>0</v>
      </c>
      <c r="E221" s="279">
        <f>+'101 TREINAMENTO BENEFICIARIO'!O242</f>
        <v>0</v>
      </c>
      <c r="F221" s="51">
        <f>+'101 TREINAMENTO BENEFICIARIO'!P242</f>
        <v>0</v>
      </c>
      <c r="G221" s="51">
        <f>+'101 TREINAMENTO BENEFICIARIO'!AO242</f>
        <v>0</v>
      </c>
      <c r="H221" s="51" t="str">
        <f>+sessoes!A$2</f>
        <v>BENTRAIN-99</v>
      </c>
      <c r="I221" s="51">
        <f>+sessoes!B$2</f>
        <v>999</v>
      </c>
      <c r="J221" s="66">
        <f>+'101 TREINAMENTO BENEFICIARIO'!AP$10</f>
        <v>0</v>
      </c>
      <c r="K221" s="51">
        <f>+'101 TREINAMENTO BENEFICIARIO'!AD242</f>
        <v>0</v>
      </c>
      <c r="L221" s="51">
        <f>+'101 TREINAMENTO BENEFICIARIO'!AG242</f>
        <v>0</v>
      </c>
      <c r="M221" s="51">
        <f>+'101 TREINAMENTO BENEFICIARIO'!AA242</f>
        <v>0</v>
      </c>
      <c r="N221" s="51">
        <f>+'101 TREINAMENTO BENEFICIARIO'!AI$23</f>
        <v>0</v>
      </c>
      <c r="O221" s="51">
        <f>+'101 TREINAMENTO BENEFICIARIO'!AU242</f>
        <v>0</v>
      </c>
      <c r="P221" s="51">
        <f>+'101 TREINAMENTO BENEFICIARIO'!AW242</f>
        <v>0</v>
      </c>
      <c r="Q221" s="51">
        <f>+'101 TREINAMENTO BENEFICIARIO'!AY242</f>
        <v>0</v>
      </c>
      <c r="R221" s="51">
        <f>+'101 TREINAMENTO BENEFICIARIO'!BA242</f>
        <v>0</v>
      </c>
      <c r="S221" s="51">
        <f>+'101 TREINAMENTO BENEFICIARIO'!BC242</f>
        <v>0</v>
      </c>
      <c r="T221" s="51" t="str">
        <f t="shared" si="9"/>
        <v>Local Não Indicado</v>
      </c>
      <c r="U221" s="51" t="str">
        <f t="shared" si="10"/>
        <v>Sem dados de idade</v>
      </c>
      <c r="V221" s="51" t="str">
        <f t="shared" si="11"/>
        <v/>
      </c>
    </row>
    <row r="222" spans="1:22" hidden="1" x14ac:dyDescent="0.35">
      <c r="A222" s="51">
        <f>+'101 TREINAMENTO BENEFICIARIO'!C243</f>
        <v>0</v>
      </c>
      <c r="B222" s="51">
        <f>+'101 TREINAMENTO BENEFICIARIO'!G243</f>
        <v>0</v>
      </c>
      <c r="C222" s="51">
        <f>IFERROR(IFERROR(IFERROR(+VLOOKUP('101 TREINAMENTO BENEFICIARIO'!Q243,localidades,2,FALSE),VLOOKUP('101 TREINAMENTO BENEFICIARIO'!AH$6,localidades,2,FALSE)),VLOOKUP('101 TREINAMENTO BENEFICIARIO'!AH$5,district_codes,2,FALSE)),999)</f>
        <v>999</v>
      </c>
      <c r="D222" s="51">
        <f>IF(IF(IF(+'101 TREINAMENTO BENEFICIARIO'!V243=0,'101 TREINAMENTO BENEFICIARIO'!Q243,+'101 TREINAMENTO BENEFICIARIO'!V243)=0,'101 TREINAMENTO BENEFICIARIO'!AH$6,IF(+'101 TREINAMENTO BENEFICIARIO'!V243=0,'101 TREINAMENTO BENEFICIARIO'!Q243,+'101 TREINAMENTO BENEFICIARIO'!V243))=0,'101 TREINAMENTO BENEFICIARIO'!AH$5,IF(IF(+'101 TREINAMENTO BENEFICIARIO'!V243=0,'101 TREINAMENTO BENEFICIARIO'!Q243,+'101 TREINAMENTO BENEFICIARIO'!V243)=0,'101 TREINAMENTO BENEFICIARIO'!AH$6,IF(+'101 TREINAMENTO BENEFICIARIO'!V243=0,'101 TREINAMENTO BENEFICIARIO'!Q243,+'101 TREINAMENTO BENEFICIARIO'!V243)))</f>
        <v>0</v>
      </c>
      <c r="E222" s="279">
        <f>+'101 TREINAMENTO BENEFICIARIO'!O243</f>
        <v>0</v>
      </c>
      <c r="F222" s="51">
        <f>+'101 TREINAMENTO BENEFICIARIO'!P243</f>
        <v>0</v>
      </c>
      <c r="G222" s="51">
        <f>+'101 TREINAMENTO BENEFICIARIO'!AO243</f>
        <v>0</v>
      </c>
      <c r="H222" s="51" t="str">
        <f>+sessoes!A$2</f>
        <v>BENTRAIN-99</v>
      </c>
      <c r="I222" s="51">
        <f>+sessoes!B$2</f>
        <v>999</v>
      </c>
      <c r="J222" s="66">
        <f>+'101 TREINAMENTO BENEFICIARIO'!AP$10</f>
        <v>0</v>
      </c>
      <c r="K222" s="51">
        <f>+'101 TREINAMENTO BENEFICIARIO'!AD243</f>
        <v>0</v>
      </c>
      <c r="L222" s="51">
        <f>+'101 TREINAMENTO BENEFICIARIO'!AG243</f>
        <v>0</v>
      </c>
      <c r="M222" s="51">
        <f>+'101 TREINAMENTO BENEFICIARIO'!AA243</f>
        <v>0</v>
      </c>
      <c r="N222" s="51">
        <f>+'101 TREINAMENTO BENEFICIARIO'!AI$23</f>
        <v>0</v>
      </c>
      <c r="O222" s="51">
        <f>+'101 TREINAMENTO BENEFICIARIO'!AU243</f>
        <v>0</v>
      </c>
      <c r="P222" s="51">
        <f>+'101 TREINAMENTO BENEFICIARIO'!AW243</f>
        <v>0</v>
      </c>
      <c r="Q222" s="51">
        <f>+'101 TREINAMENTO BENEFICIARIO'!AY243</f>
        <v>0</v>
      </c>
      <c r="R222" s="51">
        <f>+'101 TREINAMENTO BENEFICIARIO'!BA243</f>
        <v>0</v>
      </c>
      <c r="S222" s="51">
        <f>+'101 TREINAMENTO BENEFICIARIO'!BC243</f>
        <v>0</v>
      </c>
      <c r="T222" s="51" t="str">
        <f t="shared" si="9"/>
        <v>Local Não Indicado</v>
      </c>
      <c r="U222" s="51" t="str">
        <f t="shared" si="10"/>
        <v>Sem dados de idade</v>
      </c>
      <c r="V222" s="51" t="str">
        <f t="shared" si="11"/>
        <v/>
      </c>
    </row>
    <row r="223" spans="1:22" hidden="1" x14ac:dyDescent="0.35">
      <c r="A223" s="51">
        <f>+'101 TREINAMENTO BENEFICIARIO'!C244</f>
        <v>0</v>
      </c>
      <c r="B223" s="51">
        <f>+'101 TREINAMENTO BENEFICIARIO'!G244</f>
        <v>0</v>
      </c>
      <c r="C223" s="51">
        <f>IFERROR(IFERROR(IFERROR(+VLOOKUP('101 TREINAMENTO BENEFICIARIO'!Q244,localidades,2,FALSE),VLOOKUP('101 TREINAMENTO BENEFICIARIO'!AH$6,localidades,2,FALSE)),VLOOKUP('101 TREINAMENTO BENEFICIARIO'!AH$5,district_codes,2,FALSE)),999)</f>
        <v>999</v>
      </c>
      <c r="D223" s="51">
        <f>IF(IF(IF(+'101 TREINAMENTO BENEFICIARIO'!V244=0,'101 TREINAMENTO BENEFICIARIO'!Q244,+'101 TREINAMENTO BENEFICIARIO'!V244)=0,'101 TREINAMENTO BENEFICIARIO'!AH$6,IF(+'101 TREINAMENTO BENEFICIARIO'!V244=0,'101 TREINAMENTO BENEFICIARIO'!Q244,+'101 TREINAMENTO BENEFICIARIO'!V244))=0,'101 TREINAMENTO BENEFICIARIO'!AH$5,IF(IF(+'101 TREINAMENTO BENEFICIARIO'!V244=0,'101 TREINAMENTO BENEFICIARIO'!Q244,+'101 TREINAMENTO BENEFICIARIO'!V244)=0,'101 TREINAMENTO BENEFICIARIO'!AH$6,IF(+'101 TREINAMENTO BENEFICIARIO'!V244=0,'101 TREINAMENTO BENEFICIARIO'!Q244,+'101 TREINAMENTO BENEFICIARIO'!V244)))</f>
        <v>0</v>
      </c>
      <c r="E223" s="279">
        <f>+'101 TREINAMENTO BENEFICIARIO'!O244</f>
        <v>0</v>
      </c>
      <c r="F223" s="51">
        <f>+'101 TREINAMENTO BENEFICIARIO'!P244</f>
        <v>0</v>
      </c>
      <c r="G223" s="51">
        <f>+'101 TREINAMENTO BENEFICIARIO'!AO244</f>
        <v>0</v>
      </c>
      <c r="H223" s="51" t="str">
        <f>+sessoes!A$2</f>
        <v>BENTRAIN-99</v>
      </c>
      <c r="I223" s="51">
        <f>+sessoes!B$2</f>
        <v>999</v>
      </c>
      <c r="J223" s="66">
        <f>+'101 TREINAMENTO BENEFICIARIO'!AP$10</f>
        <v>0</v>
      </c>
      <c r="K223" s="51">
        <f>+'101 TREINAMENTO BENEFICIARIO'!AD244</f>
        <v>0</v>
      </c>
      <c r="L223" s="51">
        <f>+'101 TREINAMENTO BENEFICIARIO'!AG244</f>
        <v>0</v>
      </c>
      <c r="M223" s="51">
        <f>+'101 TREINAMENTO BENEFICIARIO'!AA244</f>
        <v>0</v>
      </c>
      <c r="N223" s="51">
        <f>+'101 TREINAMENTO BENEFICIARIO'!AI$23</f>
        <v>0</v>
      </c>
      <c r="O223" s="51">
        <f>+'101 TREINAMENTO BENEFICIARIO'!AU244</f>
        <v>0</v>
      </c>
      <c r="P223" s="51">
        <f>+'101 TREINAMENTO BENEFICIARIO'!AW244</f>
        <v>0</v>
      </c>
      <c r="Q223" s="51">
        <f>+'101 TREINAMENTO BENEFICIARIO'!AY244</f>
        <v>0</v>
      </c>
      <c r="R223" s="51">
        <f>+'101 TREINAMENTO BENEFICIARIO'!BA244</f>
        <v>0</v>
      </c>
      <c r="S223" s="51">
        <f>+'101 TREINAMENTO BENEFICIARIO'!BC244</f>
        <v>0</v>
      </c>
      <c r="T223" s="51" t="str">
        <f t="shared" si="9"/>
        <v>Local Não Indicado</v>
      </c>
      <c r="U223" s="51" t="str">
        <f t="shared" si="10"/>
        <v>Sem dados de idade</v>
      </c>
      <c r="V223" s="51" t="str">
        <f t="shared" si="11"/>
        <v/>
      </c>
    </row>
    <row r="224" spans="1:22" hidden="1" x14ac:dyDescent="0.35">
      <c r="A224" s="51">
        <f>+'101 TREINAMENTO BENEFICIARIO'!C245</f>
        <v>0</v>
      </c>
      <c r="B224" s="51">
        <f>+'101 TREINAMENTO BENEFICIARIO'!G245</f>
        <v>0</v>
      </c>
      <c r="C224" s="51">
        <f>IFERROR(IFERROR(IFERROR(+VLOOKUP('101 TREINAMENTO BENEFICIARIO'!Q245,localidades,2,FALSE),VLOOKUP('101 TREINAMENTO BENEFICIARIO'!AH$6,localidades,2,FALSE)),VLOOKUP('101 TREINAMENTO BENEFICIARIO'!AH$5,district_codes,2,FALSE)),999)</f>
        <v>999</v>
      </c>
      <c r="D224" s="51">
        <f>IF(IF(IF(+'101 TREINAMENTO BENEFICIARIO'!V245=0,'101 TREINAMENTO BENEFICIARIO'!Q245,+'101 TREINAMENTO BENEFICIARIO'!V245)=0,'101 TREINAMENTO BENEFICIARIO'!AH$6,IF(+'101 TREINAMENTO BENEFICIARIO'!V245=0,'101 TREINAMENTO BENEFICIARIO'!Q245,+'101 TREINAMENTO BENEFICIARIO'!V245))=0,'101 TREINAMENTO BENEFICIARIO'!AH$5,IF(IF(+'101 TREINAMENTO BENEFICIARIO'!V245=0,'101 TREINAMENTO BENEFICIARIO'!Q245,+'101 TREINAMENTO BENEFICIARIO'!V245)=0,'101 TREINAMENTO BENEFICIARIO'!AH$6,IF(+'101 TREINAMENTO BENEFICIARIO'!V245=0,'101 TREINAMENTO BENEFICIARIO'!Q245,+'101 TREINAMENTO BENEFICIARIO'!V245)))</f>
        <v>0</v>
      </c>
      <c r="E224" s="279">
        <f>+'101 TREINAMENTO BENEFICIARIO'!O245</f>
        <v>0</v>
      </c>
      <c r="F224" s="51">
        <f>+'101 TREINAMENTO BENEFICIARIO'!P245</f>
        <v>0</v>
      </c>
      <c r="G224" s="51">
        <f>+'101 TREINAMENTO BENEFICIARIO'!AO245</f>
        <v>0</v>
      </c>
      <c r="H224" s="51" t="str">
        <f>+sessoes!A$2</f>
        <v>BENTRAIN-99</v>
      </c>
      <c r="I224" s="51">
        <f>+sessoes!B$2</f>
        <v>999</v>
      </c>
      <c r="J224" s="66">
        <f>+'101 TREINAMENTO BENEFICIARIO'!AP$10</f>
        <v>0</v>
      </c>
      <c r="K224" s="51">
        <f>+'101 TREINAMENTO BENEFICIARIO'!AD245</f>
        <v>0</v>
      </c>
      <c r="L224" s="51">
        <f>+'101 TREINAMENTO BENEFICIARIO'!AG245</f>
        <v>0</v>
      </c>
      <c r="M224" s="51">
        <f>+'101 TREINAMENTO BENEFICIARIO'!AA245</f>
        <v>0</v>
      </c>
      <c r="N224" s="51">
        <f>+'101 TREINAMENTO BENEFICIARIO'!AI$23</f>
        <v>0</v>
      </c>
      <c r="O224" s="51">
        <f>+'101 TREINAMENTO BENEFICIARIO'!AU245</f>
        <v>0</v>
      </c>
      <c r="P224" s="51">
        <f>+'101 TREINAMENTO BENEFICIARIO'!AW245</f>
        <v>0</v>
      </c>
      <c r="Q224" s="51">
        <f>+'101 TREINAMENTO BENEFICIARIO'!AY245</f>
        <v>0</v>
      </c>
      <c r="R224" s="51">
        <f>+'101 TREINAMENTO BENEFICIARIO'!BA245</f>
        <v>0</v>
      </c>
      <c r="S224" s="51">
        <f>+'101 TREINAMENTO BENEFICIARIO'!BC245</f>
        <v>0</v>
      </c>
      <c r="T224" s="51" t="str">
        <f t="shared" si="9"/>
        <v>Local Não Indicado</v>
      </c>
      <c r="U224" s="51" t="str">
        <f t="shared" si="10"/>
        <v>Sem dados de idade</v>
      </c>
      <c r="V224" s="51" t="str">
        <f t="shared" si="11"/>
        <v/>
      </c>
    </row>
    <row r="225" spans="1:22" hidden="1" x14ac:dyDescent="0.35">
      <c r="A225" s="51">
        <f>+'101 TREINAMENTO BENEFICIARIO'!C246</f>
        <v>0</v>
      </c>
      <c r="B225" s="51">
        <f>+'101 TREINAMENTO BENEFICIARIO'!G246</f>
        <v>0</v>
      </c>
      <c r="C225" s="51">
        <f>IFERROR(IFERROR(IFERROR(+VLOOKUP('101 TREINAMENTO BENEFICIARIO'!Q246,localidades,2,FALSE),VLOOKUP('101 TREINAMENTO BENEFICIARIO'!AH$6,localidades,2,FALSE)),VLOOKUP('101 TREINAMENTO BENEFICIARIO'!AH$5,district_codes,2,FALSE)),999)</f>
        <v>999</v>
      </c>
      <c r="D225" s="51">
        <f>IF(IF(IF(+'101 TREINAMENTO BENEFICIARIO'!V246=0,'101 TREINAMENTO BENEFICIARIO'!Q246,+'101 TREINAMENTO BENEFICIARIO'!V246)=0,'101 TREINAMENTO BENEFICIARIO'!AH$6,IF(+'101 TREINAMENTO BENEFICIARIO'!V246=0,'101 TREINAMENTO BENEFICIARIO'!Q246,+'101 TREINAMENTO BENEFICIARIO'!V246))=0,'101 TREINAMENTO BENEFICIARIO'!AH$5,IF(IF(+'101 TREINAMENTO BENEFICIARIO'!V246=0,'101 TREINAMENTO BENEFICIARIO'!Q246,+'101 TREINAMENTO BENEFICIARIO'!V246)=0,'101 TREINAMENTO BENEFICIARIO'!AH$6,IF(+'101 TREINAMENTO BENEFICIARIO'!V246=0,'101 TREINAMENTO BENEFICIARIO'!Q246,+'101 TREINAMENTO BENEFICIARIO'!V246)))</f>
        <v>0</v>
      </c>
      <c r="E225" s="279">
        <f>+'101 TREINAMENTO BENEFICIARIO'!O246</f>
        <v>0</v>
      </c>
      <c r="F225" s="51">
        <f>+'101 TREINAMENTO BENEFICIARIO'!P246</f>
        <v>0</v>
      </c>
      <c r="G225" s="51">
        <f>+'101 TREINAMENTO BENEFICIARIO'!AO246</f>
        <v>0</v>
      </c>
      <c r="H225" s="51" t="str">
        <f>+sessoes!A$2</f>
        <v>BENTRAIN-99</v>
      </c>
      <c r="I225" s="51">
        <f>+sessoes!B$2</f>
        <v>999</v>
      </c>
      <c r="J225" s="66">
        <f>+'101 TREINAMENTO BENEFICIARIO'!AP$10</f>
        <v>0</v>
      </c>
      <c r="K225" s="51">
        <f>+'101 TREINAMENTO BENEFICIARIO'!AD246</f>
        <v>0</v>
      </c>
      <c r="L225" s="51">
        <f>+'101 TREINAMENTO BENEFICIARIO'!AG246</f>
        <v>0</v>
      </c>
      <c r="M225" s="51">
        <f>+'101 TREINAMENTO BENEFICIARIO'!AA246</f>
        <v>0</v>
      </c>
      <c r="N225" s="51">
        <f>+'101 TREINAMENTO BENEFICIARIO'!AI$23</f>
        <v>0</v>
      </c>
      <c r="O225" s="51">
        <f>+'101 TREINAMENTO BENEFICIARIO'!AU246</f>
        <v>0</v>
      </c>
      <c r="P225" s="51">
        <f>+'101 TREINAMENTO BENEFICIARIO'!AW246</f>
        <v>0</v>
      </c>
      <c r="Q225" s="51">
        <f>+'101 TREINAMENTO BENEFICIARIO'!AY246</f>
        <v>0</v>
      </c>
      <c r="R225" s="51">
        <f>+'101 TREINAMENTO BENEFICIARIO'!BA246</f>
        <v>0</v>
      </c>
      <c r="S225" s="51">
        <f>+'101 TREINAMENTO BENEFICIARIO'!BC246</f>
        <v>0</v>
      </c>
      <c r="T225" s="51" t="str">
        <f t="shared" si="9"/>
        <v>Local Não Indicado</v>
      </c>
      <c r="U225" s="51" t="str">
        <f t="shared" si="10"/>
        <v>Sem dados de idade</v>
      </c>
      <c r="V225" s="51" t="str">
        <f t="shared" si="11"/>
        <v/>
      </c>
    </row>
    <row r="226" spans="1:22" hidden="1" x14ac:dyDescent="0.35">
      <c r="A226" s="51">
        <f>+'101 TREINAMENTO BENEFICIARIO'!C247</f>
        <v>0</v>
      </c>
      <c r="B226" s="51">
        <f>+'101 TREINAMENTO BENEFICIARIO'!G247</f>
        <v>0</v>
      </c>
      <c r="C226" s="51">
        <f>IFERROR(IFERROR(IFERROR(+VLOOKUP('101 TREINAMENTO BENEFICIARIO'!Q247,localidades,2,FALSE),VLOOKUP('101 TREINAMENTO BENEFICIARIO'!AH$6,localidades,2,FALSE)),VLOOKUP('101 TREINAMENTO BENEFICIARIO'!AH$5,district_codes,2,FALSE)),999)</f>
        <v>999</v>
      </c>
      <c r="D226" s="51">
        <f>IF(IF(IF(+'101 TREINAMENTO BENEFICIARIO'!V247=0,'101 TREINAMENTO BENEFICIARIO'!Q247,+'101 TREINAMENTO BENEFICIARIO'!V247)=0,'101 TREINAMENTO BENEFICIARIO'!AH$6,IF(+'101 TREINAMENTO BENEFICIARIO'!V247=0,'101 TREINAMENTO BENEFICIARIO'!Q247,+'101 TREINAMENTO BENEFICIARIO'!V247))=0,'101 TREINAMENTO BENEFICIARIO'!AH$5,IF(IF(+'101 TREINAMENTO BENEFICIARIO'!V247=0,'101 TREINAMENTO BENEFICIARIO'!Q247,+'101 TREINAMENTO BENEFICIARIO'!V247)=0,'101 TREINAMENTO BENEFICIARIO'!AH$6,IF(+'101 TREINAMENTO BENEFICIARIO'!V247=0,'101 TREINAMENTO BENEFICIARIO'!Q247,+'101 TREINAMENTO BENEFICIARIO'!V247)))</f>
        <v>0</v>
      </c>
      <c r="E226" s="279">
        <f>+'101 TREINAMENTO BENEFICIARIO'!O247</f>
        <v>0</v>
      </c>
      <c r="F226" s="51">
        <f>+'101 TREINAMENTO BENEFICIARIO'!P247</f>
        <v>0</v>
      </c>
      <c r="G226" s="51">
        <f>+'101 TREINAMENTO BENEFICIARIO'!AO247</f>
        <v>0</v>
      </c>
      <c r="H226" s="51" t="str">
        <f>+sessoes!A$2</f>
        <v>BENTRAIN-99</v>
      </c>
      <c r="I226" s="51">
        <f>+sessoes!B$2</f>
        <v>999</v>
      </c>
      <c r="J226" s="66">
        <f>+'101 TREINAMENTO BENEFICIARIO'!AP$10</f>
        <v>0</v>
      </c>
      <c r="K226" s="51">
        <f>+'101 TREINAMENTO BENEFICIARIO'!AD247</f>
        <v>0</v>
      </c>
      <c r="L226" s="51">
        <f>+'101 TREINAMENTO BENEFICIARIO'!AG247</f>
        <v>0</v>
      </c>
      <c r="M226" s="51">
        <f>+'101 TREINAMENTO BENEFICIARIO'!AA247</f>
        <v>0</v>
      </c>
      <c r="N226" s="51">
        <f>+'101 TREINAMENTO BENEFICIARIO'!AI$23</f>
        <v>0</v>
      </c>
      <c r="O226" s="51">
        <f>+'101 TREINAMENTO BENEFICIARIO'!AU247</f>
        <v>0</v>
      </c>
      <c r="P226" s="51">
        <f>+'101 TREINAMENTO BENEFICIARIO'!AW247</f>
        <v>0</v>
      </c>
      <c r="Q226" s="51">
        <f>+'101 TREINAMENTO BENEFICIARIO'!AY247</f>
        <v>0</v>
      </c>
      <c r="R226" s="51">
        <f>+'101 TREINAMENTO BENEFICIARIO'!BA247</f>
        <v>0</v>
      </c>
      <c r="S226" s="51">
        <f>+'101 TREINAMENTO BENEFICIARIO'!BC247</f>
        <v>0</v>
      </c>
      <c r="T226" s="51" t="str">
        <f t="shared" si="9"/>
        <v>Local Não Indicado</v>
      </c>
      <c r="U226" s="51" t="str">
        <f t="shared" si="10"/>
        <v>Sem dados de idade</v>
      </c>
      <c r="V226" s="51" t="str">
        <f t="shared" si="11"/>
        <v/>
      </c>
    </row>
    <row r="227" spans="1:22" hidden="1" x14ac:dyDescent="0.35">
      <c r="A227" s="51">
        <f>+'101 TREINAMENTO BENEFICIARIO'!C248</f>
        <v>0</v>
      </c>
      <c r="B227" s="51">
        <f>+'101 TREINAMENTO BENEFICIARIO'!G248</f>
        <v>0</v>
      </c>
      <c r="C227" s="51">
        <f>IFERROR(IFERROR(IFERROR(+VLOOKUP('101 TREINAMENTO BENEFICIARIO'!Q248,localidades,2,FALSE),VLOOKUP('101 TREINAMENTO BENEFICIARIO'!AH$6,localidades,2,FALSE)),VLOOKUP('101 TREINAMENTO BENEFICIARIO'!AH$5,district_codes,2,FALSE)),999)</f>
        <v>999</v>
      </c>
      <c r="D227" s="51">
        <f>IF(IF(IF(+'101 TREINAMENTO BENEFICIARIO'!V248=0,'101 TREINAMENTO BENEFICIARIO'!Q248,+'101 TREINAMENTO BENEFICIARIO'!V248)=0,'101 TREINAMENTO BENEFICIARIO'!AH$6,IF(+'101 TREINAMENTO BENEFICIARIO'!V248=0,'101 TREINAMENTO BENEFICIARIO'!Q248,+'101 TREINAMENTO BENEFICIARIO'!V248))=0,'101 TREINAMENTO BENEFICIARIO'!AH$5,IF(IF(+'101 TREINAMENTO BENEFICIARIO'!V248=0,'101 TREINAMENTO BENEFICIARIO'!Q248,+'101 TREINAMENTO BENEFICIARIO'!V248)=0,'101 TREINAMENTO BENEFICIARIO'!AH$6,IF(+'101 TREINAMENTO BENEFICIARIO'!V248=0,'101 TREINAMENTO BENEFICIARIO'!Q248,+'101 TREINAMENTO BENEFICIARIO'!V248)))</f>
        <v>0</v>
      </c>
      <c r="E227" s="279">
        <f>+'101 TREINAMENTO BENEFICIARIO'!O248</f>
        <v>0</v>
      </c>
      <c r="F227" s="51">
        <f>+'101 TREINAMENTO BENEFICIARIO'!P248</f>
        <v>0</v>
      </c>
      <c r="G227" s="51">
        <f>+'101 TREINAMENTO BENEFICIARIO'!AO248</f>
        <v>0</v>
      </c>
      <c r="H227" s="51" t="str">
        <f>+sessoes!A$2</f>
        <v>BENTRAIN-99</v>
      </c>
      <c r="I227" s="51">
        <f>+sessoes!B$2</f>
        <v>999</v>
      </c>
      <c r="J227" s="66">
        <f>+'101 TREINAMENTO BENEFICIARIO'!AP$10</f>
        <v>0</v>
      </c>
      <c r="K227" s="51">
        <f>+'101 TREINAMENTO BENEFICIARIO'!AD248</f>
        <v>0</v>
      </c>
      <c r="L227" s="51">
        <f>+'101 TREINAMENTO BENEFICIARIO'!AG248</f>
        <v>0</v>
      </c>
      <c r="M227" s="51">
        <f>+'101 TREINAMENTO BENEFICIARIO'!AA248</f>
        <v>0</v>
      </c>
      <c r="N227" s="51">
        <f>+'101 TREINAMENTO BENEFICIARIO'!AI$23</f>
        <v>0</v>
      </c>
      <c r="O227" s="51">
        <f>+'101 TREINAMENTO BENEFICIARIO'!AU248</f>
        <v>0</v>
      </c>
      <c r="P227" s="51">
        <f>+'101 TREINAMENTO BENEFICIARIO'!AW248</f>
        <v>0</v>
      </c>
      <c r="Q227" s="51">
        <f>+'101 TREINAMENTO BENEFICIARIO'!AY248</f>
        <v>0</v>
      </c>
      <c r="R227" s="51">
        <f>+'101 TREINAMENTO BENEFICIARIO'!BA248</f>
        <v>0</v>
      </c>
      <c r="S227" s="51">
        <f>+'101 TREINAMENTO BENEFICIARIO'!BC248</f>
        <v>0</v>
      </c>
      <c r="T227" s="51" t="str">
        <f t="shared" si="9"/>
        <v>Local Não Indicado</v>
      </c>
      <c r="U227" s="51" t="str">
        <f t="shared" si="10"/>
        <v>Sem dados de idade</v>
      </c>
      <c r="V227" s="51" t="str">
        <f t="shared" si="11"/>
        <v/>
      </c>
    </row>
    <row r="228" spans="1:22" hidden="1" x14ac:dyDescent="0.35">
      <c r="A228" s="51">
        <f>+'101 TREINAMENTO BENEFICIARIO'!C249</f>
        <v>0</v>
      </c>
      <c r="B228" s="51">
        <f>+'101 TREINAMENTO BENEFICIARIO'!G249</f>
        <v>0</v>
      </c>
      <c r="C228" s="51">
        <f>IFERROR(IFERROR(IFERROR(+VLOOKUP('101 TREINAMENTO BENEFICIARIO'!Q249,localidades,2,FALSE),VLOOKUP('101 TREINAMENTO BENEFICIARIO'!AH$6,localidades,2,FALSE)),VLOOKUP('101 TREINAMENTO BENEFICIARIO'!AH$5,district_codes,2,FALSE)),999)</f>
        <v>999</v>
      </c>
      <c r="D228" s="51">
        <f>IF(IF(IF(+'101 TREINAMENTO BENEFICIARIO'!V249=0,'101 TREINAMENTO BENEFICIARIO'!Q249,+'101 TREINAMENTO BENEFICIARIO'!V249)=0,'101 TREINAMENTO BENEFICIARIO'!AH$6,IF(+'101 TREINAMENTO BENEFICIARIO'!V249=0,'101 TREINAMENTO BENEFICIARIO'!Q249,+'101 TREINAMENTO BENEFICIARIO'!V249))=0,'101 TREINAMENTO BENEFICIARIO'!AH$5,IF(IF(+'101 TREINAMENTO BENEFICIARIO'!V249=0,'101 TREINAMENTO BENEFICIARIO'!Q249,+'101 TREINAMENTO BENEFICIARIO'!V249)=0,'101 TREINAMENTO BENEFICIARIO'!AH$6,IF(+'101 TREINAMENTO BENEFICIARIO'!V249=0,'101 TREINAMENTO BENEFICIARIO'!Q249,+'101 TREINAMENTO BENEFICIARIO'!V249)))</f>
        <v>0</v>
      </c>
      <c r="E228" s="279">
        <f>+'101 TREINAMENTO BENEFICIARIO'!O249</f>
        <v>0</v>
      </c>
      <c r="F228" s="51">
        <f>+'101 TREINAMENTO BENEFICIARIO'!P249</f>
        <v>0</v>
      </c>
      <c r="G228" s="51">
        <f>+'101 TREINAMENTO BENEFICIARIO'!AO249</f>
        <v>0</v>
      </c>
      <c r="H228" s="51" t="str">
        <f>+sessoes!A$2</f>
        <v>BENTRAIN-99</v>
      </c>
      <c r="I228" s="51">
        <f>+sessoes!B$2</f>
        <v>999</v>
      </c>
      <c r="J228" s="66">
        <f>+'101 TREINAMENTO BENEFICIARIO'!AP$10</f>
        <v>0</v>
      </c>
      <c r="K228" s="51">
        <f>+'101 TREINAMENTO BENEFICIARIO'!AD249</f>
        <v>0</v>
      </c>
      <c r="L228" s="51">
        <f>+'101 TREINAMENTO BENEFICIARIO'!AG249</f>
        <v>0</v>
      </c>
      <c r="M228" s="51">
        <f>+'101 TREINAMENTO BENEFICIARIO'!AA249</f>
        <v>0</v>
      </c>
      <c r="N228" s="51">
        <f>+'101 TREINAMENTO BENEFICIARIO'!AI$23</f>
        <v>0</v>
      </c>
      <c r="O228" s="51">
        <f>+'101 TREINAMENTO BENEFICIARIO'!AU249</f>
        <v>0</v>
      </c>
      <c r="P228" s="51">
        <f>+'101 TREINAMENTO BENEFICIARIO'!AW249</f>
        <v>0</v>
      </c>
      <c r="Q228" s="51">
        <f>+'101 TREINAMENTO BENEFICIARIO'!AY249</f>
        <v>0</v>
      </c>
      <c r="R228" s="51">
        <f>+'101 TREINAMENTO BENEFICIARIO'!BA249</f>
        <v>0</v>
      </c>
      <c r="S228" s="51">
        <f>+'101 TREINAMENTO BENEFICIARIO'!BC249</f>
        <v>0</v>
      </c>
      <c r="T228" s="51" t="str">
        <f t="shared" si="9"/>
        <v>Local Não Indicado</v>
      </c>
      <c r="U228" s="51" t="str">
        <f t="shared" si="10"/>
        <v>Sem dados de idade</v>
      </c>
      <c r="V228" s="51" t="str">
        <f t="shared" si="11"/>
        <v/>
      </c>
    </row>
    <row r="229" spans="1:22" hidden="1" x14ac:dyDescent="0.35">
      <c r="A229" s="51">
        <f>+'101 TREINAMENTO BENEFICIARIO'!C250</f>
        <v>0</v>
      </c>
      <c r="B229" s="51">
        <f>+'101 TREINAMENTO BENEFICIARIO'!G250</f>
        <v>0</v>
      </c>
      <c r="C229" s="51">
        <f>IFERROR(IFERROR(IFERROR(+VLOOKUP('101 TREINAMENTO BENEFICIARIO'!Q250,localidades,2,FALSE),VLOOKUP('101 TREINAMENTO BENEFICIARIO'!AH$6,localidades,2,FALSE)),VLOOKUP('101 TREINAMENTO BENEFICIARIO'!AH$5,district_codes,2,FALSE)),999)</f>
        <v>999</v>
      </c>
      <c r="D229" s="51">
        <f>IF(IF(IF(+'101 TREINAMENTO BENEFICIARIO'!V250=0,'101 TREINAMENTO BENEFICIARIO'!Q250,+'101 TREINAMENTO BENEFICIARIO'!V250)=0,'101 TREINAMENTO BENEFICIARIO'!AH$6,IF(+'101 TREINAMENTO BENEFICIARIO'!V250=0,'101 TREINAMENTO BENEFICIARIO'!Q250,+'101 TREINAMENTO BENEFICIARIO'!V250))=0,'101 TREINAMENTO BENEFICIARIO'!AH$5,IF(IF(+'101 TREINAMENTO BENEFICIARIO'!V250=0,'101 TREINAMENTO BENEFICIARIO'!Q250,+'101 TREINAMENTO BENEFICIARIO'!V250)=0,'101 TREINAMENTO BENEFICIARIO'!AH$6,IF(+'101 TREINAMENTO BENEFICIARIO'!V250=0,'101 TREINAMENTO BENEFICIARIO'!Q250,+'101 TREINAMENTO BENEFICIARIO'!V250)))</f>
        <v>0</v>
      </c>
      <c r="E229" s="279">
        <f>+'101 TREINAMENTO BENEFICIARIO'!O250</f>
        <v>0</v>
      </c>
      <c r="F229" s="51">
        <f>+'101 TREINAMENTO BENEFICIARIO'!P250</f>
        <v>0</v>
      </c>
      <c r="G229" s="51">
        <f>+'101 TREINAMENTO BENEFICIARIO'!AO250</f>
        <v>0</v>
      </c>
      <c r="H229" s="51" t="str">
        <f>+sessoes!A$2</f>
        <v>BENTRAIN-99</v>
      </c>
      <c r="I229" s="51">
        <f>+sessoes!B$2</f>
        <v>999</v>
      </c>
      <c r="J229" s="66">
        <f>+'101 TREINAMENTO BENEFICIARIO'!AP$10</f>
        <v>0</v>
      </c>
      <c r="K229" s="51">
        <f>+'101 TREINAMENTO BENEFICIARIO'!AD250</f>
        <v>0</v>
      </c>
      <c r="L229" s="51">
        <f>+'101 TREINAMENTO BENEFICIARIO'!AG250</f>
        <v>0</v>
      </c>
      <c r="M229" s="51">
        <f>+'101 TREINAMENTO BENEFICIARIO'!AA250</f>
        <v>0</v>
      </c>
      <c r="N229" s="51">
        <f>+'101 TREINAMENTO BENEFICIARIO'!AI$23</f>
        <v>0</v>
      </c>
      <c r="O229" s="51">
        <f>+'101 TREINAMENTO BENEFICIARIO'!AU250</f>
        <v>0</v>
      </c>
      <c r="P229" s="51">
        <f>+'101 TREINAMENTO BENEFICIARIO'!AW250</f>
        <v>0</v>
      </c>
      <c r="Q229" s="51">
        <f>+'101 TREINAMENTO BENEFICIARIO'!AY250</f>
        <v>0</v>
      </c>
      <c r="R229" s="51">
        <f>+'101 TREINAMENTO BENEFICIARIO'!BA250</f>
        <v>0</v>
      </c>
      <c r="S229" s="51">
        <f>+'101 TREINAMENTO BENEFICIARIO'!BC250</f>
        <v>0</v>
      </c>
      <c r="T229" s="51" t="str">
        <f t="shared" si="9"/>
        <v>Local Não Indicado</v>
      </c>
      <c r="U229" s="51" t="str">
        <f t="shared" si="10"/>
        <v>Sem dados de idade</v>
      </c>
      <c r="V229" s="51" t="str">
        <f t="shared" si="11"/>
        <v/>
      </c>
    </row>
    <row r="230" spans="1:22" hidden="1" x14ac:dyDescent="0.35">
      <c r="A230" s="51">
        <f>+'101 TREINAMENTO BENEFICIARIO'!C251</f>
        <v>0</v>
      </c>
      <c r="B230" s="51">
        <f>+'101 TREINAMENTO BENEFICIARIO'!G251</f>
        <v>0</v>
      </c>
      <c r="C230" s="51">
        <f>IFERROR(IFERROR(IFERROR(+VLOOKUP('101 TREINAMENTO BENEFICIARIO'!Q251,localidades,2,FALSE),VLOOKUP('101 TREINAMENTO BENEFICIARIO'!AH$6,localidades,2,FALSE)),VLOOKUP('101 TREINAMENTO BENEFICIARIO'!AH$5,district_codes,2,FALSE)),999)</f>
        <v>999</v>
      </c>
      <c r="D230" s="51">
        <f>IF(IF(IF(+'101 TREINAMENTO BENEFICIARIO'!V251=0,'101 TREINAMENTO BENEFICIARIO'!Q251,+'101 TREINAMENTO BENEFICIARIO'!V251)=0,'101 TREINAMENTO BENEFICIARIO'!AH$6,IF(+'101 TREINAMENTO BENEFICIARIO'!V251=0,'101 TREINAMENTO BENEFICIARIO'!Q251,+'101 TREINAMENTO BENEFICIARIO'!V251))=0,'101 TREINAMENTO BENEFICIARIO'!AH$5,IF(IF(+'101 TREINAMENTO BENEFICIARIO'!V251=0,'101 TREINAMENTO BENEFICIARIO'!Q251,+'101 TREINAMENTO BENEFICIARIO'!V251)=0,'101 TREINAMENTO BENEFICIARIO'!AH$6,IF(+'101 TREINAMENTO BENEFICIARIO'!V251=0,'101 TREINAMENTO BENEFICIARIO'!Q251,+'101 TREINAMENTO BENEFICIARIO'!V251)))</f>
        <v>0</v>
      </c>
      <c r="E230" s="279">
        <f>+'101 TREINAMENTO BENEFICIARIO'!O251</f>
        <v>0</v>
      </c>
      <c r="F230" s="51">
        <f>+'101 TREINAMENTO BENEFICIARIO'!P251</f>
        <v>0</v>
      </c>
      <c r="G230" s="51">
        <f>+'101 TREINAMENTO BENEFICIARIO'!AO251</f>
        <v>0</v>
      </c>
      <c r="H230" s="51" t="str">
        <f>+sessoes!A$2</f>
        <v>BENTRAIN-99</v>
      </c>
      <c r="I230" s="51">
        <f>+sessoes!B$2</f>
        <v>999</v>
      </c>
      <c r="J230" s="66">
        <f>+'101 TREINAMENTO BENEFICIARIO'!AP$10</f>
        <v>0</v>
      </c>
      <c r="K230" s="51">
        <f>+'101 TREINAMENTO BENEFICIARIO'!AD251</f>
        <v>0</v>
      </c>
      <c r="L230" s="51">
        <f>+'101 TREINAMENTO BENEFICIARIO'!AG251</f>
        <v>0</v>
      </c>
      <c r="M230" s="51">
        <f>+'101 TREINAMENTO BENEFICIARIO'!AA251</f>
        <v>0</v>
      </c>
      <c r="N230" s="51">
        <f>+'101 TREINAMENTO BENEFICIARIO'!AI$23</f>
        <v>0</v>
      </c>
      <c r="O230" s="51">
        <f>+'101 TREINAMENTO BENEFICIARIO'!AU251</f>
        <v>0</v>
      </c>
      <c r="P230" s="51">
        <f>+'101 TREINAMENTO BENEFICIARIO'!AW251</f>
        <v>0</v>
      </c>
      <c r="Q230" s="51">
        <f>+'101 TREINAMENTO BENEFICIARIO'!AY251</f>
        <v>0</v>
      </c>
      <c r="R230" s="51">
        <f>+'101 TREINAMENTO BENEFICIARIO'!BA251</f>
        <v>0</v>
      </c>
      <c r="S230" s="51">
        <f>+'101 TREINAMENTO BENEFICIARIO'!BC251</f>
        <v>0</v>
      </c>
      <c r="T230" s="51" t="str">
        <f t="shared" si="9"/>
        <v>Local Não Indicado</v>
      </c>
      <c r="U230" s="51" t="str">
        <f t="shared" si="10"/>
        <v>Sem dados de idade</v>
      </c>
      <c r="V230" s="51" t="str">
        <f t="shared" si="11"/>
        <v/>
      </c>
    </row>
    <row r="231" spans="1:22" hidden="1" x14ac:dyDescent="0.35">
      <c r="A231" s="51">
        <f>+'101 TREINAMENTO BENEFICIARIO'!C252</f>
        <v>0</v>
      </c>
      <c r="B231" s="51">
        <f>+'101 TREINAMENTO BENEFICIARIO'!G252</f>
        <v>0</v>
      </c>
      <c r="C231" s="51">
        <f>IFERROR(IFERROR(IFERROR(+VLOOKUP('101 TREINAMENTO BENEFICIARIO'!Q252,localidades,2,FALSE),VLOOKUP('101 TREINAMENTO BENEFICIARIO'!AH$6,localidades,2,FALSE)),VLOOKUP('101 TREINAMENTO BENEFICIARIO'!AH$5,district_codes,2,FALSE)),999)</f>
        <v>999</v>
      </c>
      <c r="D231" s="51">
        <f>IF(IF(IF(+'101 TREINAMENTO BENEFICIARIO'!V252=0,'101 TREINAMENTO BENEFICIARIO'!Q252,+'101 TREINAMENTO BENEFICIARIO'!V252)=0,'101 TREINAMENTO BENEFICIARIO'!AH$6,IF(+'101 TREINAMENTO BENEFICIARIO'!V252=0,'101 TREINAMENTO BENEFICIARIO'!Q252,+'101 TREINAMENTO BENEFICIARIO'!V252))=0,'101 TREINAMENTO BENEFICIARIO'!AH$5,IF(IF(+'101 TREINAMENTO BENEFICIARIO'!V252=0,'101 TREINAMENTO BENEFICIARIO'!Q252,+'101 TREINAMENTO BENEFICIARIO'!V252)=0,'101 TREINAMENTO BENEFICIARIO'!AH$6,IF(+'101 TREINAMENTO BENEFICIARIO'!V252=0,'101 TREINAMENTO BENEFICIARIO'!Q252,+'101 TREINAMENTO BENEFICIARIO'!V252)))</f>
        <v>0</v>
      </c>
      <c r="E231" s="279">
        <f>+'101 TREINAMENTO BENEFICIARIO'!O252</f>
        <v>0</v>
      </c>
      <c r="F231" s="51">
        <f>+'101 TREINAMENTO BENEFICIARIO'!P252</f>
        <v>0</v>
      </c>
      <c r="G231" s="51">
        <f>+'101 TREINAMENTO BENEFICIARIO'!AO252</f>
        <v>0</v>
      </c>
      <c r="H231" s="51" t="str">
        <f>+sessoes!A$2</f>
        <v>BENTRAIN-99</v>
      </c>
      <c r="I231" s="51">
        <f>+sessoes!B$2</f>
        <v>999</v>
      </c>
      <c r="J231" s="66">
        <f>+'101 TREINAMENTO BENEFICIARIO'!AP$10</f>
        <v>0</v>
      </c>
      <c r="K231" s="51">
        <f>+'101 TREINAMENTO BENEFICIARIO'!AD252</f>
        <v>0</v>
      </c>
      <c r="L231" s="51">
        <f>+'101 TREINAMENTO BENEFICIARIO'!AG252</f>
        <v>0</v>
      </c>
      <c r="M231" s="51">
        <f>+'101 TREINAMENTO BENEFICIARIO'!AA252</f>
        <v>0</v>
      </c>
      <c r="N231" s="51">
        <f>+'101 TREINAMENTO BENEFICIARIO'!AI$23</f>
        <v>0</v>
      </c>
      <c r="O231" s="51">
        <f>+'101 TREINAMENTO BENEFICIARIO'!AU252</f>
        <v>0</v>
      </c>
      <c r="P231" s="51">
        <f>+'101 TREINAMENTO BENEFICIARIO'!AW252</f>
        <v>0</v>
      </c>
      <c r="Q231" s="51">
        <f>+'101 TREINAMENTO BENEFICIARIO'!AY252</f>
        <v>0</v>
      </c>
      <c r="R231" s="51">
        <f>+'101 TREINAMENTO BENEFICIARIO'!BA252</f>
        <v>0</v>
      </c>
      <c r="S231" s="51">
        <f>+'101 TREINAMENTO BENEFICIARIO'!BC252</f>
        <v>0</v>
      </c>
      <c r="T231" s="51" t="str">
        <f t="shared" si="9"/>
        <v>Local Não Indicado</v>
      </c>
      <c r="U231" s="51" t="str">
        <f t="shared" si="10"/>
        <v>Sem dados de idade</v>
      </c>
      <c r="V231" s="51" t="str">
        <f t="shared" si="11"/>
        <v/>
      </c>
    </row>
    <row r="232" spans="1:22" hidden="1" x14ac:dyDescent="0.35">
      <c r="A232" s="51">
        <f>+'101 TREINAMENTO BENEFICIARIO'!C253</f>
        <v>0</v>
      </c>
      <c r="B232" s="51">
        <f>+'101 TREINAMENTO BENEFICIARIO'!G253</f>
        <v>0</v>
      </c>
      <c r="C232" s="51">
        <f>IFERROR(IFERROR(IFERROR(+VLOOKUP('101 TREINAMENTO BENEFICIARIO'!Q253,localidades,2,FALSE),VLOOKUP('101 TREINAMENTO BENEFICIARIO'!AH$6,localidades,2,FALSE)),VLOOKUP('101 TREINAMENTO BENEFICIARIO'!AH$5,district_codes,2,FALSE)),999)</f>
        <v>999</v>
      </c>
      <c r="D232" s="51">
        <f>IF(IF(IF(+'101 TREINAMENTO BENEFICIARIO'!V253=0,'101 TREINAMENTO BENEFICIARIO'!Q253,+'101 TREINAMENTO BENEFICIARIO'!V253)=0,'101 TREINAMENTO BENEFICIARIO'!AH$6,IF(+'101 TREINAMENTO BENEFICIARIO'!V253=0,'101 TREINAMENTO BENEFICIARIO'!Q253,+'101 TREINAMENTO BENEFICIARIO'!V253))=0,'101 TREINAMENTO BENEFICIARIO'!AH$5,IF(IF(+'101 TREINAMENTO BENEFICIARIO'!V253=0,'101 TREINAMENTO BENEFICIARIO'!Q253,+'101 TREINAMENTO BENEFICIARIO'!V253)=0,'101 TREINAMENTO BENEFICIARIO'!AH$6,IF(+'101 TREINAMENTO BENEFICIARIO'!V253=0,'101 TREINAMENTO BENEFICIARIO'!Q253,+'101 TREINAMENTO BENEFICIARIO'!V253)))</f>
        <v>0</v>
      </c>
      <c r="E232" s="279">
        <f>+'101 TREINAMENTO BENEFICIARIO'!O253</f>
        <v>0</v>
      </c>
      <c r="F232" s="51">
        <f>+'101 TREINAMENTO BENEFICIARIO'!P253</f>
        <v>0</v>
      </c>
      <c r="G232" s="51">
        <f>+'101 TREINAMENTO BENEFICIARIO'!AO253</f>
        <v>0</v>
      </c>
      <c r="H232" s="51" t="str">
        <f>+sessoes!A$2</f>
        <v>BENTRAIN-99</v>
      </c>
      <c r="I232" s="51">
        <f>+sessoes!B$2</f>
        <v>999</v>
      </c>
      <c r="J232" s="66">
        <f>+'101 TREINAMENTO BENEFICIARIO'!AP$10</f>
        <v>0</v>
      </c>
      <c r="K232" s="51">
        <f>+'101 TREINAMENTO BENEFICIARIO'!AD253</f>
        <v>0</v>
      </c>
      <c r="L232" s="51">
        <f>+'101 TREINAMENTO BENEFICIARIO'!AG253</f>
        <v>0</v>
      </c>
      <c r="M232" s="51">
        <f>+'101 TREINAMENTO BENEFICIARIO'!AA253</f>
        <v>0</v>
      </c>
      <c r="N232" s="51">
        <f>+'101 TREINAMENTO BENEFICIARIO'!AI$23</f>
        <v>0</v>
      </c>
      <c r="O232" s="51">
        <f>+'101 TREINAMENTO BENEFICIARIO'!AU253</f>
        <v>0</v>
      </c>
      <c r="P232" s="51">
        <f>+'101 TREINAMENTO BENEFICIARIO'!AW253</f>
        <v>0</v>
      </c>
      <c r="Q232" s="51">
        <f>+'101 TREINAMENTO BENEFICIARIO'!AY253</f>
        <v>0</v>
      </c>
      <c r="R232" s="51">
        <f>+'101 TREINAMENTO BENEFICIARIO'!BA253</f>
        <v>0</v>
      </c>
      <c r="S232" s="51">
        <f>+'101 TREINAMENTO BENEFICIARIO'!BC253</f>
        <v>0</v>
      </c>
      <c r="T232" s="51" t="str">
        <f t="shared" si="9"/>
        <v>Local Não Indicado</v>
      </c>
      <c r="U232" s="51" t="str">
        <f t="shared" si="10"/>
        <v>Sem dados de idade</v>
      </c>
      <c r="V232" s="51" t="str">
        <f t="shared" si="11"/>
        <v/>
      </c>
    </row>
    <row r="233" spans="1:22" hidden="1" x14ac:dyDescent="0.35">
      <c r="A233" s="51">
        <f>+'101 TREINAMENTO BENEFICIARIO'!C254</f>
        <v>0</v>
      </c>
      <c r="B233" s="51">
        <f>+'101 TREINAMENTO BENEFICIARIO'!G254</f>
        <v>0</v>
      </c>
      <c r="C233" s="51">
        <f>IFERROR(IFERROR(IFERROR(+VLOOKUP('101 TREINAMENTO BENEFICIARIO'!Q254,localidades,2,FALSE),VLOOKUP('101 TREINAMENTO BENEFICIARIO'!AH$6,localidades,2,FALSE)),VLOOKUP('101 TREINAMENTO BENEFICIARIO'!AH$5,district_codes,2,FALSE)),999)</f>
        <v>999</v>
      </c>
      <c r="D233" s="51">
        <f>IF(IF(IF(+'101 TREINAMENTO BENEFICIARIO'!V254=0,'101 TREINAMENTO BENEFICIARIO'!Q254,+'101 TREINAMENTO BENEFICIARIO'!V254)=0,'101 TREINAMENTO BENEFICIARIO'!AH$6,IF(+'101 TREINAMENTO BENEFICIARIO'!V254=0,'101 TREINAMENTO BENEFICIARIO'!Q254,+'101 TREINAMENTO BENEFICIARIO'!V254))=0,'101 TREINAMENTO BENEFICIARIO'!AH$5,IF(IF(+'101 TREINAMENTO BENEFICIARIO'!V254=0,'101 TREINAMENTO BENEFICIARIO'!Q254,+'101 TREINAMENTO BENEFICIARIO'!V254)=0,'101 TREINAMENTO BENEFICIARIO'!AH$6,IF(+'101 TREINAMENTO BENEFICIARIO'!V254=0,'101 TREINAMENTO BENEFICIARIO'!Q254,+'101 TREINAMENTO BENEFICIARIO'!V254)))</f>
        <v>0</v>
      </c>
      <c r="E233" s="279">
        <f>+'101 TREINAMENTO BENEFICIARIO'!O254</f>
        <v>0</v>
      </c>
      <c r="F233" s="51">
        <f>+'101 TREINAMENTO BENEFICIARIO'!P254</f>
        <v>0</v>
      </c>
      <c r="G233" s="51">
        <f>+'101 TREINAMENTO BENEFICIARIO'!AO254</f>
        <v>0</v>
      </c>
      <c r="H233" s="51" t="str">
        <f>+sessoes!A$2</f>
        <v>BENTRAIN-99</v>
      </c>
      <c r="I233" s="51">
        <f>+sessoes!B$2</f>
        <v>999</v>
      </c>
      <c r="J233" s="66">
        <f>+'101 TREINAMENTO BENEFICIARIO'!AP$10</f>
        <v>0</v>
      </c>
      <c r="K233" s="51">
        <f>+'101 TREINAMENTO BENEFICIARIO'!AD254</f>
        <v>0</v>
      </c>
      <c r="L233" s="51">
        <f>+'101 TREINAMENTO BENEFICIARIO'!AG254</f>
        <v>0</v>
      </c>
      <c r="M233" s="51">
        <f>+'101 TREINAMENTO BENEFICIARIO'!AA254</f>
        <v>0</v>
      </c>
      <c r="N233" s="51">
        <f>+'101 TREINAMENTO BENEFICIARIO'!AI$23</f>
        <v>0</v>
      </c>
      <c r="O233" s="51">
        <f>+'101 TREINAMENTO BENEFICIARIO'!AU254</f>
        <v>0</v>
      </c>
      <c r="P233" s="51">
        <f>+'101 TREINAMENTO BENEFICIARIO'!AW254</f>
        <v>0</v>
      </c>
      <c r="Q233" s="51">
        <f>+'101 TREINAMENTO BENEFICIARIO'!AY254</f>
        <v>0</v>
      </c>
      <c r="R233" s="51">
        <f>+'101 TREINAMENTO BENEFICIARIO'!BA254</f>
        <v>0</v>
      </c>
      <c r="S233" s="51">
        <f>+'101 TREINAMENTO BENEFICIARIO'!BC254</f>
        <v>0</v>
      </c>
      <c r="T233" s="51" t="str">
        <f t="shared" si="9"/>
        <v>Local Não Indicado</v>
      </c>
      <c r="U233" s="51" t="str">
        <f t="shared" si="10"/>
        <v>Sem dados de idade</v>
      </c>
      <c r="V233" s="51" t="str">
        <f t="shared" si="11"/>
        <v/>
      </c>
    </row>
    <row r="234" spans="1:22" hidden="1" x14ac:dyDescent="0.35">
      <c r="A234" s="51">
        <f>+'101 TREINAMENTO BENEFICIARIO'!C255</f>
        <v>0</v>
      </c>
      <c r="B234" s="51">
        <f>+'101 TREINAMENTO BENEFICIARIO'!G255</f>
        <v>0</v>
      </c>
      <c r="C234" s="51">
        <f>IFERROR(IFERROR(IFERROR(+VLOOKUP('101 TREINAMENTO BENEFICIARIO'!Q255,localidades,2,FALSE),VLOOKUP('101 TREINAMENTO BENEFICIARIO'!AH$6,localidades,2,FALSE)),VLOOKUP('101 TREINAMENTO BENEFICIARIO'!AH$5,district_codes,2,FALSE)),999)</f>
        <v>999</v>
      </c>
      <c r="D234" s="51">
        <f>IF(IF(IF(+'101 TREINAMENTO BENEFICIARIO'!V255=0,'101 TREINAMENTO BENEFICIARIO'!Q255,+'101 TREINAMENTO BENEFICIARIO'!V255)=0,'101 TREINAMENTO BENEFICIARIO'!AH$6,IF(+'101 TREINAMENTO BENEFICIARIO'!V255=0,'101 TREINAMENTO BENEFICIARIO'!Q255,+'101 TREINAMENTO BENEFICIARIO'!V255))=0,'101 TREINAMENTO BENEFICIARIO'!AH$5,IF(IF(+'101 TREINAMENTO BENEFICIARIO'!V255=0,'101 TREINAMENTO BENEFICIARIO'!Q255,+'101 TREINAMENTO BENEFICIARIO'!V255)=0,'101 TREINAMENTO BENEFICIARIO'!AH$6,IF(+'101 TREINAMENTO BENEFICIARIO'!V255=0,'101 TREINAMENTO BENEFICIARIO'!Q255,+'101 TREINAMENTO BENEFICIARIO'!V255)))</f>
        <v>0</v>
      </c>
      <c r="E234" s="279">
        <f>+'101 TREINAMENTO BENEFICIARIO'!O255</f>
        <v>0</v>
      </c>
      <c r="F234" s="51">
        <f>+'101 TREINAMENTO BENEFICIARIO'!P255</f>
        <v>0</v>
      </c>
      <c r="G234" s="51">
        <f>+'101 TREINAMENTO BENEFICIARIO'!AO255</f>
        <v>0</v>
      </c>
      <c r="H234" s="51" t="str">
        <f>+sessoes!A$2</f>
        <v>BENTRAIN-99</v>
      </c>
      <c r="I234" s="51">
        <f>+sessoes!B$2</f>
        <v>999</v>
      </c>
      <c r="J234" s="66">
        <f>+'101 TREINAMENTO BENEFICIARIO'!AP$10</f>
        <v>0</v>
      </c>
      <c r="K234" s="51">
        <f>+'101 TREINAMENTO BENEFICIARIO'!AD255</f>
        <v>0</v>
      </c>
      <c r="L234" s="51">
        <f>+'101 TREINAMENTO BENEFICIARIO'!AG255</f>
        <v>0</v>
      </c>
      <c r="M234" s="51">
        <f>+'101 TREINAMENTO BENEFICIARIO'!AA255</f>
        <v>0</v>
      </c>
      <c r="N234" s="51">
        <f>+'101 TREINAMENTO BENEFICIARIO'!AI$23</f>
        <v>0</v>
      </c>
      <c r="O234" s="51">
        <f>+'101 TREINAMENTO BENEFICIARIO'!AU255</f>
        <v>0</v>
      </c>
      <c r="P234" s="51">
        <f>+'101 TREINAMENTO BENEFICIARIO'!AW255</f>
        <v>0</v>
      </c>
      <c r="Q234" s="51">
        <f>+'101 TREINAMENTO BENEFICIARIO'!AY255</f>
        <v>0</v>
      </c>
      <c r="R234" s="51">
        <f>+'101 TREINAMENTO BENEFICIARIO'!BA255</f>
        <v>0</v>
      </c>
      <c r="S234" s="51">
        <f>+'101 TREINAMENTO BENEFICIARIO'!BC255</f>
        <v>0</v>
      </c>
      <c r="T234" s="51" t="str">
        <f t="shared" si="9"/>
        <v>Local Não Indicado</v>
      </c>
      <c r="U234" s="51" t="str">
        <f t="shared" si="10"/>
        <v>Sem dados de idade</v>
      </c>
      <c r="V234" s="51" t="str">
        <f t="shared" si="11"/>
        <v/>
      </c>
    </row>
    <row r="235" spans="1:22" hidden="1" x14ac:dyDescent="0.35">
      <c r="A235" s="51">
        <f>+'101 TREINAMENTO BENEFICIARIO'!C256</f>
        <v>0</v>
      </c>
      <c r="B235" s="51">
        <f>+'101 TREINAMENTO BENEFICIARIO'!G256</f>
        <v>0</v>
      </c>
      <c r="C235" s="51">
        <f>IFERROR(IFERROR(IFERROR(+VLOOKUP('101 TREINAMENTO BENEFICIARIO'!Q256,localidades,2,FALSE),VLOOKUP('101 TREINAMENTO BENEFICIARIO'!AH$6,localidades,2,FALSE)),VLOOKUP('101 TREINAMENTO BENEFICIARIO'!AH$5,district_codes,2,FALSE)),999)</f>
        <v>999</v>
      </c>
      <c r="D235" s="51">
        <f>IF(IF(IF(+'101 TREINAMENTO BENEFICIARIO'!V256=0,'101 TREINAMENTO BENEFICIARIO'!Q256,+'101 TREINAMENTO BENEFICIARIO'!V256)=0,'101 TREINAMENTO BENEFICIARIO'!AH$6,IF(+'101 TREINAMENTO BENEFICIARIO'!V256=0,'101 TREINAMENTO BENEFICIARIO'!Q256,+'101 TREINAMENTO BENEFICIARIO'!V256))=0,'101 TREINAMENTO BENEFICIARIO'!AH$5,IF(IF(+'101 TREINAMENTO BENEFICIARIO'!V256=0,'101 TREINAMENTO BENEFICIARIO'!Q256,+'101 TREINAMENTO BENEFICIARIO'!V256)=0,'101 TREINAMENTO BENEFICIARIO'!AH$6,IF(+'101 TREINAMENTO BENEFICIARIO'!V256=0,'101 TREINAMENTO BENEFICIARIO'!Q256,+'101 TREINAMENTO BENEFICIARIO'!V256)))</f>
        <v>0</v>
      </c>
      <c r="E235" s="279">
        <f>+'101 TREINAMENTO BENEFICIARIO'!O256</f>
        <v>0</v>
      </c>
      <c r="F235" s="51">
        <f>+'101 TREINAMENTO BENEFICIARIO'!P256</f>
        <v>0</v>
      </c>
      <c r="G235" s="51">
        <f>+'101 TREINAMENTO BENEFICIARIO'!AO256</f>
        <v>0</v>
      </c>
      <c r="H235" s="51" t="str">
        <f>+sessoes!A$2</f>
        <v>BENTRAIN-99</v>
      </c>
      <c r="I235" s="51">
        <f>+sessoes!B$2</f>
        <v>999</v>
      </c>
      <c r="J235" s="66">
        <f>+'101 TREINAMENTO BENEFICIARIO'!AP$10</f>
        <v>0</v>
      </c>
      <c r="K235" s="51">
        <f>+'101 TREINAMENTO BENEFICIARIO'!AD256</f>
        <v>0</v>
      </c>
      <c r="L235" s="51">
        <f>+'101 TREINAMENTO BENEFICIARIO'!AG256</f>
        <v>0</v>
      </c>
      <c r="M235" s="51">
        <f>+'101 TREINAMENTO BENEFICIARIO'!AA256</f>
        <v>0</v>
      </c>
      <c r="N235" s="51">
        <f>+'101 TREINAMENTO BENEFICIARIO'!AI$23</f>
        <v>0</v>
      </c>
      <c r="O235" s="51">
        <f>+'101 TREINAMENTO BENEFICIARIO'!AU256</f>
        <v>0</v>
      </c>
      <c r="P235" s="51">
        <f>+'101 TREINAMENTO BENEFICIARIO'!AW256</f>
        <v>0</v>
      </c>
      <c r="Q235" s="51">
        <f>+'101 TREINAMENTO BENEFICIARIO'!AY256</f>
        <v>0</v>
      </c>
      <c r="R235" s="51">
        <f>+'101 TREINAMENTO BENEFICIARIO'!BA256</f>
        <v>0</v>
      </c>
      <c r="S235" s="51">
        <f>+'101 TREINAMENTO BENEFICIARIO'!BC256</f>
        <v>0</v>
      </c>
      <c r="T235" s="51" t="str">
        <f t="shared" si="9"/>
        <v>Local Não Indicado</v>
      </c>
      <c r="U235" s="51" t="str">
        <f t="shared" si="10"/>
        <v>Sem dados de idade</v>
      </c>
      <c r="V235" s="51" t="str">
        <f t="shared" si="11"/>
        <v/>
      </c>
    </row>
    <row r="236" spans="1:22" hidden="1" x14ac:dyDescent="0.35">
      <c r="A236" s="51">
        <f>+'101 TREINAMENTO BENEFICIARIO'!C257</f>
        <v>0</v>
      </c>
      <c r="B236" s="51">
        <f>+'101 TREINAMENTO BENEFICIARIO'!G257</f>
        <v>0</v>
      </c>
      <c r="C236" s="51">
        <f>IFERROR(IFERROR(IFERROR(+VLOOKUP('101 TREINAMENTO BENEFICIARIO'!Q257,localidades,2,FALSE),VLOOKUP('101 TREINAMENTO BENEFICIARIO'!AH$6,localidades,2,FALSE)),VLOOKUP('101 TREINAMENTO BENEFICIARIO'!AH$5,district_codes,2,FALSE)),999)</f>
        <v>999</v>
      </c>
      <c r="D236" s="51">
        <f>IF(IF(IF(+'101 TREINAMENTO BENEFICIARIO'!V257=0,'101 TREINAMENTO BENEFICIARIO'!Q257,+'101 TREINAMENTO BENEFICIARIO'!V257)=0,'101 TREINAMENTO BENEFICIARIO'!AH$6,IF(+'101 TREINAMENTO BENEFICIARIO'!V257=0,'101 TREINAMENTO BENEFICIARIO'!Q257,+'101 TREINAMENTO BENEFICIARIO'!V257))=0,'101 TREINAMENTO BENEFICIARIO'!AH$5,IF(IF(+'101 TREINAMENTO BENEFICIARIO'!V257=0,'101 TREINAMENTO BENEFICIARIO'!Q257,+'101 TREINAMENTO BENEFICIARIO'!V257)=0,'101 TREINAMENTO BENEFICIARIO'!AH$6,IF(+'101 TREINAMENTO BENEFICIARIO'!V257=0,'101 TREINAMENTO BENEFICIARIO'!Q257,+'101 TREINAMENTO BENEFICIARIO'!V257)))</f>
        <v>0</v>
      </c>
      <c r="E236" s="279">
        <f>+'101 TREINAMENTO BENEFICIARIO'!O257</f>
        <v>0</v>
      </c>
      <c r="F236" s="51">
        <f>+'101 TREINAMENTO BENEFICIARIO'!P257</f>
        <v>0</v>
      </c>
      <c r="G236" s="51">
        <f>+'101 TREINAMENTO BENEFICIARIO'!AO257</f>
        <v>0</v>
      </c>
      <c r="H236" s="51" t="str">
        <f>+sessoes!A$2</f>
        <v>BENTRAIN-99</v>
      </c>
      <c r="I236" s="51">
        <f>+sessoes!B$2</f>
        <v>999</v>
      </c>
      <c r="J236" s="66">
        <f>+'101 TREINAMENTO BENEFICIARIO'!AP$10</f>
        <v>0</v>
      </c>
      <c r="K236" s="51">
        <f>+'101 TREINAMENTO BENEFICIARIO'!AD257</f>
        <v>0</v>
      </c>
      <c r="L236" s="51">
        <f>+'101 TREINAMENTO BENEFICIARIO'!AG257</f>
        <v>0</v>
      </c>
      <c r="M236" s="51">
        <f>+'101 TREINAMENTO BENEFICIARIO'!AA257</f>
        <v>0</v>
      </c>
      <c r="N236" s="51">
        <f>+'101 TREINAMENTO BENEFICIARIO'!AI$23</f>
        <v>0</v>
      </c>
      <c r="O236" s="51">
        <f>+'101 TREINAMENTO BENEFICIARIO'!AU257</f>
        <v>0</v>
      </c>
      <c r="P236" s="51">
        <f>+'101 TREINAMENTO BENEFICIARIO'!AW257</f>
        <v>0</v>
      </c>
      <c r="Q236" s="51">
        <f>+'101 TREINAMENTO BENEFICIARIO'!AY257</f>
        <v>0</v>
      </c>
      <c r="R236" s="51">
        <f>+'101 TREINAMENTO BENEFICIARIO'!BA257</f>
        <v>0</v>
      </c>
      <c r="S236" s="51">
        <f>+'101 TREINAMENTO BENEFICIARIO'!BC257</f>
        <v>0</v>
      </c>
      <c r="T236" s="51" t="str">
        <f t="shared" si="9"/>
        <v>Local Não Indicado</v>
      </c>
      <c r="U236" s="51" t="str">
        <f t="shared" si="10"/>
        <v>Sem dados de idade</v>
      </c>
      <c r="V236" s="51" t="str">
        <f t="shared" si="11"/>
        <v/>
      </c>
    </row>
    <row r="237" spans="1:22" hidden="1" x14ac:dyDescent="0.35">
      <c r="A237" s="51">
        <f>+'101 TREINAMENTO BENEFICIARIO'!C258</f>
        <v>0</v>
      </c>
      <c r="B237" s="51">
        <f>+'101 TREINAMENTO BENEFICIARIO'!G258</f>
        <v>0</v>
      </c>
      <c r="C237" s="51">
        <f>IFERROR(IFERROR(IFERROR(+VLOOKUP('101 TREINAMENTO BENEFICIARIO'!Q258,localidades,2,FALSE),VLOOKUP('101 TREINAMENTO BENEFICIARIO'!AH$6,localidades,2,FALSE)),VLOOKUP('101 TREINAMENTO BENEFICIARIO'!AH$5,district_codes,2,FALSE)),999)</f>
        <v>999</v>
      </c>
      <c r="D237" s="51">
        <f>IF(IF(IF(+'101 TREINAMENTO BENEFICIARIO'!V258=0,'101 TREINAMENTO BENEFICIARIO'!Q258,+'101 TREINAMENTO BENEFICIARIO'!V258)=0,'101 TREINAMENTO BENEFICIARIO'!AH$6,IF(+'101 TREINAMENTO BENEFICIARIO'!V258=0,'101 TREINAMENTO BENEFICIARIO'!Q258,+'101 TREINAMENTO BENEFICIARIO'!V258))=0,'101 TREINAMENTO BENEFICIARIO'!AH$5,IF(IF(+'101 TREINAMENTO BENEFICIARIO'!V258=0,'101 TREINAMENTO BENEFICIARIO'!Q258,+'101 TREINAMENTO BENEFICIARIO'!V258)=0,'101 TREINAMENTO BENEFICIARIO'!AH$6,IF(+'101 TREINAMENTO BENEFICIARIO'!V258=0,'101 TREINAMENTO BENEFICIARIO'!Q258,+'101 TREINAMENTO BENEFICIARIO'!V258)))</f>
        <v>0</v>
      </c>
      <c r="E237" s="279">
        <f>+'101 TREINAMENTO BENEFICIARIO'!O258</f>
        <v>0</v>
      </c>
      <c r="F237" s="51">
        <f>+'101 TREINAMENTO BENEFICIARIO'!P258</f>
        <v>0</v>
      </c>
      <c r="G237" s="51">
        <f>+'101 TREINAMENTO BENEFICIARIO'!AO258</f>
        <v>0</v>
      </c>
      <c r="H237" s="51" t="str">
        <f>+sessoes!A$2</f>
        <v>BENTRAIN-99</v>
      </c>
      <c r="I237" s="51">
        <f>+sessoes!B$2</f>
        <v>999</v>
      </c>
      <c r="J237" s="66">
        <f>+'101 TREINAMENTO BENEFICIARIO'!AP$10</f>
        <v>0</v>
      </c>
      <c r="K237" s="51">
        <f>+'101 TREINAMENTO BENEFICIARIO'!AD258</f>
        <v>0</v>
      </c>
      <c r="L237" s="51">
        <f>+'101 TREINAMENTO BENEFICIARIO'!AG258</f>
        <v>0</v>
      </c>
      <c r="M237" s="51">
        <f>+'101 TREINAMENTO BENEFICIARIO'!AA258</f>
        <v>0</v>
      </c>
      <c r="N237" s="51">
        <f>+'101 TREINAMENTO BENEFICIARIO'!AI$23</f>
        <v>0</v>
      </c>
      <c r="O237" s="51">
        <f>+'101 TREINAMENTO BENEFICIARIO'!AU258</f>
        <v>0</v>
      </c>
      <c r="P237" s="51">
        <f>+'101 TREINAMENTO BENEFICIARIO'!AW258</f>
        <v>0</v>
      </c>
      <c r="Q237" s="51">
        <f>+'101 TREINAMENTO BENEFICIARIO'!AY258</f>
        <v>0</v>
      </c>
      <c r="R237" s="51">
        <f>+'101 TREINAMENTO BENEFICIARIO'!BA258</f>
        <v>0</v>
      </c>
      <c r="S237" s="51">
        <f>+'101 TREINAMENTO BENEFICIARIO'!BC258</f>
        <v>0</v>
      </c>
      <c r="T237" s="51" t="str">
        <f t="shared" si="9"/>
        <v>Local Não Indicado</v>
      </c>
      <c r="U237" s="51" t="str">
        <f t="shared" si="10"/>
        <v>Sem dados de idade</v>
      </c>
      <c r="V237" s="51" t="str">
        <f t="shared" si="11"/>
        <v/>
      </c>
    </row>
    <row r="238" spans="1:22" hidden="1" x14ac:dyDescent="0.35">
      <c r="A238" s="51">
        <f>+'101 TREINAMENTO BENEFICIARIO'!C259</f>
        <v>0</v>
      </c>
      <c r="B238" s="51">
        <f>+'101 TREINAMENTO BENEFICIARIO'!G259</f>
        <v>0</v>
      </c>
      <c r="C238" s="51">
        <f>IFERROR(IFERROR(IFERROR(+VLOOKUP('101 TREINAMENTO BENEFICIARIO'!Q259,localidades,2,FALSE),VLOOKUP('101 TREINAMENTO BENEFICIARIO'!AH$6,localidades,2,FALSE)),VLOOKUP('101 TREINAMENTO BENEFICIARIO'!AH$5,district_codes,2,FALSE)),999)</f>
        <v>999</v>
      </c>
      <c r="D238" s="51">
        <f>IF(IF(IF(+'101 TREINAMENTO BENEFICIARIO'!V259=0,'101 TREINAMENTO BENEFICIARIO'!Q259,+'101 TREINAMENTO BENEFICIARIO'!V259)=0,'101 TREINAMENTO BENEFICIARIO'!AH$6,IF(+'101 TREINAMENTO BENEFICIARIO'!V259=0,'101 TREINAMENTO BENEFICIARIO'!Q259,+'101 TREINAMENTO BENEFICIARIO'!V259))=0,'101 TREINAMENTO BENEFICIARIO'!AH$5,IF(IF(+'101 TREINAMENTO BENEFICIARIO'!V259=0,'101 TREINAMENTO BENEFICIARIO'!Q259,+'101 TREINAMENTO BENEFICIARIO'!V259)=0,'101 TREINAMENTO BENEFICIARIO'!AH$6,IF(+'101 TREINAMENTO BENEFICIARIO'!V259=0,'101 TREINAMENTO BENEFICIARIO'!Q259,+'101 TREINAMENTO BENEFICIARIO'!V259)))</f>
        <v>0</v>
      </c>
      <c r="E238" s="279">
        <f>+'101 TREINAMENTO BENEFICIARIO'!O259</f>
        <v>0</v>
      </c>
      <c r="F238" s="51">
        <f>+'101 TREINAMENTO BENEFICIARIO'!P259</f>
        <v>0</v>
      </c>
      <c r="G238" s="51">
        <f>+'101 TREINAMENTO BENEFICIARIO'!AO259</f>
        <v>0</v>
      </c>
      <c r="H238" s="51" t="str">
        <f>+sessoes!A$2</f>
        <v>BENTRAIN-99</v>
      </c>
      <c r="I238" s="51">
        <f>+sessoes!B$2</f>
        <v>999</v>
      </c>
      <c r="J238" s="66">
        <f>+'101 TREINAMENTO BENEFICIARIO'!AP$10</f>
        <v>0</v>
      </c>
      <c r="K238" s="51">
        <f>+'101 TREINAMENTO BENEFICIARIO'!AD259</f>
        <v>0</v>
      </c>
      <c r="L238" s="51">
        <f>+'101 TREINAMENTO BENEFICIARIO'!AG259</f>
        <v>0</v>
      </c>
      <c r="M238" s="51">
        <f>+'101 TREINAMENTO BENEFICIARIO'!AA259</f>
        <v>0</v>
      </c>
      <c r="N238" s="51">
        <f>+'101 TREINAMENTO BENEFICIARIO'!AI$23</f>
        <v>0</v>
      </c>
      <c r="O238" s="51">
        <f>+'101 TREINAMENTO BENEFICIARIO'!AU259</f>
        <v>0</v>
      </c>
      <c r="P238" s="51">
        <f>+'101 TREINAMENTO BENEFICIARIO'!AW259</f>
        <v>0</v>
      </c>
      <c r="Q238" s="51">
        <f>+'101 TREINAMENTO BENEFICIARIO'!AY259</f>
        <v>0</v>
      </c>
      <c r="R238" s="51">
        <f>+'101 TREINAMENTO BENEFICIARIO'!BA259</f>
        <v>0</v>
      </c>
      <c r="S238" s="51">
        <f>+'101 TREINAMENTO BENEFICIARIO'!BC259</f>
        <v>0</v>
      </c>
      <c r="T238" s="51" t="str">
        <f t="shared" si="9"/>
        <v>Local Não Indicado</v>
      </c>
      <c r="U238" s="51" t="str">
        <f t="shared" si="10"/>
        <v>Sem dados de idade</v>
      </c>
      <c r="V238" s="51" t="str">
        <f t="shared" si="11"/>
        <v/>
      </c>
    </row>
    <row r="239" spans="1:22" hidden="1" x14ac:dyDescent="0.35">
      <c r="A239" s="51">
        <f>+'101 TREINAMENTO BENEFICIARIO'!C260</f>
        <v>0</v>
      </c>
      <c r="B239" s="51">
        <f>+'101 TREINAMENTO BENEFICIARIO'!G260</f>
        <v>0</v>
      </c>
      <c r="C239" s="51">
        <f>IFERROR(IFERROR(IFERROR(+VLOOKUP('101 TREINAMENTO BENEFICIARIO'!Q260,localidades,2,FALSE),VLOOKUP('101 TREINAMENTO BENEFICIARIO'!AH$6,localidades,2,FALSE)),VLOOKUP('101 TREINAMENTO BENEFICIARIO'!AH$5,district_codes,2,FALSE)),999)</f>
        <v>999</v>
      </c>
      <c r="D239" s="51">
        <f>IF(IF(IF(+'101 TREINAMENTO BENEFICIARIO'!V260=0,'101 TREINAMENTO BENEFICIARIO'!Q260,+'101 TREINAMENTO BENEFICIARIO'!V260)=0,'101 TREINAMENTO BENEFICIARIO'!AH$6,IF(+'101 TREINAMENTO BENEFICIARIO'!V260=0,'101 TREINAMENTO BENEFICIARIO'!Q260,+'101 TREINAMENTO BENEFICIARIO'!V260))=0,'101 TREINAMENTO BENEFICIARIO'!AH$5,IF(IF(+'101 TREINAMENTO BENEFICIARIO'!V260=0,'101 TREINAMENTO BENEFICIARIO'!Q260,+'101 TREINAMENTO BENEFICIARIO'!V260)=0,'101 TREINAMENTO BENEFICIARIO'!AH$6,IF(+'101 TREINAMENTO BENEFICIARIO'!V260=0,'101 TREINAMENTO BENEFICIARIO'!Q260,+'101 TREINAMENTO BENEFICIARIO'!V260)))</f>
        <v>0</v>
      </c>
      <c r="E239" s="279">
        <f>+'101 TREINAMENTO BENEFICIARIO'!O260</f>
        <v>0</v>
      </c>
      <c r="F239" s="51">
        <f>+'101 TREINAMENTO BENEFICIARIO'!P260</f>
        <v>0</v>
      </c>
      <c r="G239" s="51">
        <f>+'101 TREINAMENTO BENEFICIARIO'!AO260</f>
        <v>0</v>
      </c>
      <c r="H239" s="51" t="str">
        <f>+sessoes!A$2</f>
        <v>BENTRAIN-99</v>
      </c>
      <c r="I239" s="51">
        <f>+sessoes!B$2</f>
        <v>999</v>
      </c>
      <c r="J239" s="66">
        <f>+'101 TREINAMENTO BENEFICIARIO'!AP$10</f>
        <v>0</v>
      </c>
      <c r="K239" s="51">
        <f>+'101 TREINAMENTO BENEFICIARIO'!AD260</f>
        <v>0</v>
      </c>
      <c r="L239" s="51">
        <f>+'101 TREINAMENTO BENEFICIARIO'!AG260</f>
        <v>0</v>
      </c>
      <c r="M239" s="51">
        <f>+'101 TREINAMENTO BENEFICIARIO'!AA260</f>
        <v>0</v>
      </c>
      <c r="N239" s="51">
        <f>+'101 TREINAMENTO BENEFICIARIO'!AI$23</f>
        <v>0</v>
      </c>
      <c r="O239" s="51">
        <f>+'101 TREINAMENTO BENEFICIARIO'!AU260</f>
        <v>0</v>
      </c>
      <c r="P239" s="51">
        <f>+'101 TREINAMENTO BENEFICIARIO'!AW260</f>
        <v>0</v>
      </c>
      <c r="Q239" s="51">
        <f>+'101 TREINAMENTO BENEFICIARIO'!AY260</f>
        <v>0</v>
      </c>
      <c r="R239" s="51">
        <f>+'101 TREINAMENTO BENEFICIARIO'!BA260</f>
        <v>0</v>
      </c>
      <c r="S239" s="51">
        <f>+'101 TREINAMENTO BENEFICIARIO'!BC260</f>
        <v>0</v>
      </c>
      <c r="T239" s="51" t="str">
        <f t="shared" si="9"/>
        <v>Local Não Indicado</v>
      </c>
      <c r="U239" s="51" t="str">
        <f t="shared" si="10"/>
        <v>Sem dados de idade</v>
      </c>
      <c r="V239" s="51" t="str">
        <f t="shared" si="11"/>
        <v/>
      </c>
    </row>
    <row r="240" spans="1:22" hidden="1" x14ac:dyDescent="0.35">
      <c r="A240" s="51">
        <f>+'101 TREINAMENTO BENEFICIARIO'!C261</f>
        <v>0</v>
      </c>
      <c r="B240" s="51">
        <f>+'101 TREINAMENTO BENEFICIARIO'!G261</f>
        <v>0</v>
      </c>
      <c r="C240" s="51">
        <f>IFERROR(IFERROR(IFERROR(+VLOOKUP('101 TREINAMENTO BENEFICIARIO'!Q261,localidades,2,FALSE),VLOOKUP('101 TREINAMENTO BENEFICIARIO'!AH$6,localidades,2,FALSE)),VLOOKUP('101 TREINAMENTO BENEFICIARIO'!AH$5,district_codes,2,FALSE)),999)</f>
        <v>999</v>
      </c>
      <c r="D240" s="51">
        <f>IF(IF(IF(+'101 TREINAMENTO BENEFICIARIO'!V261=0,'101 TREINAMENTO BENEFICIARIO'!Q261,+'101 TREINAMENTO BENEFICIARIO'!V261)=0,'101 TREINAMENTO BENEFICIARIO'!AH$6,IF(+'101 TREINAMENTO BENEFICIARIO'!V261=0,'101 TREINAMENTO BENEFICIARIO'!Q261,+'101 TREINAMENTO BENEFICIARIO'!V261))=0,'101 TREINAMENTO BENEFICIARIO'!AH$5,IF(IF(+'101 TREINAMENTO BENEFICIARIO'!V261=0,'101 TREINAMENTO BENEFICIARIO'!Q261,+'101 TREINAMENTO BENEFICIARIO'!V261)=0,'101 TREINAMENTO BENEFICIARIO'!AH$6,IF(+'101 TREINAMENTO BENEFICIARIO'!V261=0,'101 TREINAMENTO BENEFICIARIO'!Q261,+'101 TREINAMENTO BENEFICIARIO'!V261)))</f>
        <v>0</v>
      </c>
      <c r="E240" s="279">
        <f>+'101 TREINAMENTO BENEFICIARIO'!O261</f>
        <v>0</v>
      </c>
      <c r="F240" s="51">
        <f>+'101 TREINAMENTO BENEFICIARIO'!P261</f>
        <v>0</v>
      </c>
      <c r="G240" s="51">
        <f>+'101 TREINAMENTO BENEFICIARIO'!AO261</f>
        <v>0</v>
      </c>
      <c r="H240" s="51" t="str">
        <f>+sessoes!A$2</f>
        <v>BENTRAIN-99</v>
      </c>
      <c r="I240" s="51">
        <f>+sessoes!B$2</f>
        <v>999</v>
      </c>
      <c r="J240" s="66">
        <f>+'101 TREINAMENTO BENEFICIARIO'!AP$10</f>
        <v>0</v>
      </c>
      <c r="K240" s="51">
        <f>+'101 TREINAMENTO BENEFICIARIO'!AD261</f>
        <v>0</v>
      </c>
      <c r="L240" s="51">
        <f>+'101 TREINAMENTO BENEFICIARIO'!AG261</f>
        <v>0</v>
      </c>
      <c r="M240" s="51">
        <f>+'101 TREINAMENTO BENEFICIARIO'!AA261</f>
        <v>0</v>
      </c>
      <c r="N240" s="51">
        <f>+'101 TREINAMENTO BENEFICIARIO'!AI$23</f>
        <v>0</v>
      </c>
      <c r="O240" s="51">
        <f>+'101 TREINAMENTO BENEFICIARIO'!AU261</f>
        <v>0</v>
      </c>
      <c r="P240" s="51">
        <f>+'101 TREINAMENTO BENEFICIARIO'!AW261</f>
        <v>0</v>
      </c>
      <c r="Q240" s="51">
        <f>+'101 TREINAMENTO BENEFICIARIO'!AY261</f>
        <v>0</v>
      </c>
      <c r="R240" s="51">
        <f>+'101 TREINAMENTO BENEFICIARIO'!BA261</f>
        <v>0</v>
      </c>
      <c r="S240" s="51">
        <f>+'101 TREINAMENTO BENEFICIARIO'!BC261</f>
        <v>0</v>
      </c>
      <c r="T240" s="51" t="str">
        <f t="shared" si="9"/>
        <v>Local Não Indicado</v>
      </c>
      <c r="U240" s="51" t="str">
        <f t="shared" si="10"/>
        <v>Sem dados de idade</v>
      </c>
      <c r="V240" s="51" t="str">
        <f t="shared" si="11"/>
        <v/>
      </c>
    </row>
    <row r="241" spans="1:22" hidden="1" x14ac:dyDescent="0.35">
      <c r="A241" s="51">
        <f>+'101 TREINAMENTO BENEFICIARIO'!C262</f>
        <v>0</v>
      </c>
      <c r="B241" s="51">
        <f>+'101 TREINAMENTO BENEFICIARIO'!G262</f>
        <v>0</v>
      </c>
      <c r="C241" s="51">
        <f>IFERROR(IFERROR(IFERROR(+VLOOKUP('101 TREINAMENTO BENEFICIARIO'!Q262,localidades,2,FALSE),VLOOKUP('101 TREINAMENTO BENEFICIARIO'!AH$6,localidades,2,FALSE)),VLOOKUP('101 TREINAMENTO BENEFICIARIO'!AH$5,district_codes,2,FALSE)),999)</f>
        <v>999</v>
      </c>
      <c r="D241" s="51">
        <f>IF(IF(IF(+'101 TREINAMENTO BENEFICIARIO'!V262=0,'101 TREINAMENTO BENEFICIARIO'!Q262,+'101 TREINAMENTO BENEFICIARIO'!V262)=0,'101 TREINAMENTO BENEFICIARIO'!AH$6,IF(+'101 TREINAMENTO BENEFICIARIO'!V262=0,'101 TREINAMENTO BENEFICIARIO'!Q262,+'101 TREINAMENTO BENEFICIARIO'!V262))=0,'101 TREINAMENTO BENEFICIARIO'!AH$5,IF(IF(+'101 TREINAMENTO BENEFICIARIO'!V262=0,'101 TREINAMENTO BENEFICIARIO'!Q262,+'101 TREINAMENTO BENEFICIARIO'!V262)=0,'101 TREINAMENTO BENEFICIARIO'!AH$6,IF(+'101 TREINAMENTO BENEFICIARIO'!V262=0,'101 TREINAMENTO BENEFICIARIO'!Q262,+'101 TREINAMENTO BENEFICIARIO'!V262)))</f>
        <v>0</v>
      </c>
      <c r="E241" s="279">
        <f>+'101 TREINAMENTO BENEFICIARIO'!O262</f>
        <v>0</v>
      </c>
      <c r="F241" s="51">
        <f>+'101 TREINAMENTO BENEFICIARIO'!P262</f>
        <v>0</v>
      </c>
      <c r="G241" s="51">
        <f>+'101 TREINAMENTO BENEFICIARIO'!AO262</f>
        <v>0</v>
      </c>
      <c r="H241" s="51" t="str">
        <f>+sessoes!A$2</f>
        <v>BENTRAIN-99</v>
      </c>
      <c r="I241" s="51">
        <f>+sessoes!B$2</f>
        <v>999</v>
      </c>
      <c r="J241" s="66">
        <f>+'101 TREINAMENTO BENEFICIARIO'!AP$10</f>
        <v>0</v>
      </c>
      <c r="K241" s="51">
        <f>+'101 TREINAMENTO BENEFICIARIO'!AD262</f>
        <v>0</v>
      </c>
      <c r="L241" s="51">
        <f>+'101 TREINAMENTO BENEFICIARIO'!AG262</f>
        <v>0</v>
      </c>
      <c r="M241" s="51">
        <f>+'101 TREINAMENTO BENEFICIARIO'!AA262</f>
        <v>0</v>
      </c>
      <c r="N241" s="51">
        <f>+'101 TREINAMENTO BENEFICIARIO'!AI$23</f>
        <v>0</v>
      </c>
      <c r="O241" s="51">
        <f>+'101 TREINAMENTO BENEFICIARIO'!AU262</f>
        <v>0</v>
      </c>
      <c r="P241" s="51">
        <f>+'101 TREINAMENTO BENEFICIARIO'!AW262</f>
        <v>0</v>
      </c>
      <c r="Q241" s="51">
        <f>+'101 TREINAMENTO BENEFICIARIO'!AY262</f>
        <v>0</v>
      </c>
      <c r="R241" s="51">
        <f>+'101 TREINAMENTO BENEFICIARIO'!BA262</f>
        <v>0</v>
      </c>
      <c r="S241" s="51">
        <f>+'101 TREINAMENTO BENEFICIARIO'!BC262</f>
        <v>0</v>
      </c>
      <c r="T241" s="51" t="str">
        <f t="shared" si="9"/>
        <v>Local Não Indicado</v>
      </c>
      <c r="U241" s="51" t="str">
        <f t="shared" si="10"/>
        <v>Sem dados de idade</v>
      </c>
      <c r="V241" s="51" t="str">
        <f t="shared" si="11"/>
        <v/>
      </c>
    </row>
    <row r="242" spans="1:22" hidden="1" x14ac:dyDescent="0.35">
      <c r="A242" s="51">
        <f>+'101 TREINAMENTO BENEFICIARIO'!C263</f>
        <v>0</v>
      </c>
      <c r="B242" s="51">
        <f>+'101 TREINAMENTO BENEFICIARIO'!G263</f>
        <v>0</v>
      </c>
      <c r="C242" s="51">
        <f>IFERROR(IFERROR(IFERROR(+VLOOKUP('101 TREINAMENTO BENEFICIARIO'!Q263,localidades,2,FALSE),VLOOKUP('101 TREINAMENTO BENEFICIARIO'!AH$6,localidades,2,FALSE)),VLOOKUP('101 TREINAMENTO BENEFICIARIO'!AH$5,district_codes,2,FALSE)),999)</f>
        <v>999</v>
      </c>
      <c r="D242" s="51">
        <f>IF(IF(IF(+'101 TREINAMENTO BENEFICIARIO'!V263=0,'101 TREINAMENTO BENEFICIARIO'!Q263,+'101 TREINAMENTO BENEFICIARIO'!V263)=0,'101 TREINAMENTO BENEFICIARIO'!AH$6,IF(+'101 TREINAMENTO BENEFICIARIO'!V263=0,'101 TREINAMENTO BENEFICIARIO'!Q263,+'101 TREINAMENTO BENEFICIARIO'!V263))=0,'101 TREINAMENTO BENEFICIARIO'!AH$5,IF(IF(+'101 TREINAMENTO BENEFICIARIO'!V263=0,'101 TREINAMENTO BENEFICIARIO'!Q263,+'101 TREINAMENTO BENEFICIARIO'!V263)=0,'101 TREINAMENTO BENEFICIARIO'!AH$6,IF(+'101 TREINAMENTO BENEFICIARIO'!V263=0,'101 TREINAMENTO BENEFICIARIO'!Q263,+'101 TREINAMENTO BENEFICIARIO'!V263)))</f>
        <v>0</v>
      </c>
      <c r="E242" s="279">
        <f>+'101 TREINAMENTO BENEFICIARIO'!O263</f>
        <v>0</v>
      </c>
      <c r="F242" s="51">
        <f>+'101 TREINAMENTO BENEFICIARIO'!P263</f>
        <v>0</v>
      </c>
      <c r="G242" s="51">
        <f>+'101 TREINAMENTO BENEFICIARIO'!AO263</f>
        <v>0</v>
      </c>
      <c r="H242" s="51" t="str">
        <f>+sessoes!A$2</f>
        <v>BENTRAIN-99</v>
      </c>
      <c r="I242" s="51">
        <f>+sessoes!B$2</f>
        <v>999</v>
      </c>
      <c r="J242" s="66">
        <f>+'101 TREINAMENTO BENEFICIARIO'!AP$10</f>
        <v>0</v>
      </c>
      <c r="K242" s="51">
        <f>+'101 TREINAMENTO BENEFICIARIO'!AD263</f>
        <v>0</v>
      </c>
      <c r="L242" s="51">
        <f>+'101 TREINAMENTO BENEFICIARIO'!AG263</f>
        <v>0</v>
      </c>
      <c r="M242" s="51">
        <f>+'101 TREINAMENTO BENEFICIARIO'!AA263</f>
        <v>0</v>
      </c>
      <c r="N242" s="51">
        <f>+'101 TREINAMENTO BENEFICIARIO'!AI$23</f>
        <v>0</v>
      </c>
      <c r="O242" s="51">
        <f>+'101 TREINAMENTO BENEFICIARIO'!AU263</f>
        <v>0</v>
      </c>
      <c r="P242" s="51">
        <f>+'101 TREINAMENTO BENEFICIARIO'!AW263</f>
        <v>0</v>
      </c>
      <c r="Q242" s="51">
        <f>+'101 TREINAMENTO BENEFICIARIO'!AY263</f>
        <v>0</v>
      </c>
      <c r="R242" s="51">
        <f>+'101 TREINAMENTO BENEFICIARIO'!BA263</f>
        <v>0</v>
      </c>
      <c r="S242" s="51">
        <f>+'101 TREINAMENTO BENEFICIARIO'!BC263</f>
        <v>0</v>
      </c>
      <c r="T242" s="51" t="str">
        <f t="shared" si="9"/>
        <v>Local Não Indicado</v>
      </c>
      <c r="U242" s="51" t="str">
        <f t="shared" si="10"/>
        <v>Sem dados de idade</v>
      </c>
      <c r="V242" s="51" t="str">
        <f t="shared" si="11"/>
        <v/>
      </c>
    </row>
    <row r="243" spans="1:22" hidden="1" x14ac:dyDescent="0.35">
      <c r="A243" s="51">
        <f>+'101 TREINAMENTO BENEFICIARIO'!C264</f>
        <v>0</v>
      </c>
      <c r="B243" s="51">
        <f>+'101 TREINAMENTO BENEFICIARIO'!G264</f>
        <v>0</v>
      </c>
      <c r="C243" s="51">
        <f>IFERROR(IFERROR(IFERROR(+VLOOKUP('101 TREINAMENTO BENEFICIARIO'!Q264,localidades,2,FALSE),VLOOKUP('101 TREINAMENTO BENEFICIARIO'!AH$6,localidades,2,FALSE)),VLOOKUP('101 TREINAMENTO BENEFICIARIO'!AH$5,district_codes,2,FALSE)),999)</f>
        <v>999</v>
      </c>
      <c r="D243" s="51">
        <f>IF(IF(IF(+'101 TREINAMENTO BENEFICIARIO'!V264=0,'101 TREINAMENTO BENEFICIARIO'!Q264,+'101 TREINAMENTO BENEFICIARIO'!V264)=0,'101 TREINAMENTO BENEFICIARIO'!AH$6,IF(+'101 TREINAMENTO BENEFICIARIO'!V264=0,'101 TREINAMENTO BENEFICIARIO'!Q264,+'101 TREINAMENTO BENEFICIARIO'!V264))=0,'101 TREINAMENTO BENEFICIARIO'!AH$5,IF(IF(+'101 TREINAMENTO BENEFICIARIO'!V264=0,'101 TREINAMENTO BENEFICIARIO'!Q264,+'101 TREINAMENTO BENEFICIARIO'!V264)=0,'101 TREINAMENTO BENEFICIARIO'!AH$6,IF(+'101 TREINAMENTO BENEFICIARIO'!V264=0,'101 TREINAMENTO BENEFICIARIO'!Q264,+'101 TREINAMENTO BENEFICIARIO'!V264)))</f>
        <v>0</v>
      </c>
      <c r="E243" s="279">
        <f>+'101 TREINAMENTO BENEFICIARIO'!O264</f>
        <v>0</v>
      </c>
      <c r="F243" s="51">
        <f>+'101 TREINAMENTO BENEFICIARIO'!P264</f>
        <v>0</v>
      </c>
      <c r="G243" s="51">
        <f>+'101 TREINAMENTO BENEFICIARIO'!AO264</f>
        <v>0</v>
      </c>
      <c r="H243" s="51" t="str">
        <f>+sessoes!A$2</f>
        <v>BENTRAIN-99</v>
      </c>
      <c r="I243" s="51">
        <f>+sessoes!B$2</f>
        <v>999</v>
      </c>
      <c r="J243" s="66">
        <f>+'101 TREINAMENTO BENEFICIARIO'!AP$10</f>
        <v>0</v>
      </c>
      <c r="K243" s="51">
        <f>+'101 TREINAMENTO BENEFICIARIO'!AD264</f>
        <v>0</v>
      </c>
      <c r="L243" s="51">
        <f>+'101 TREINAMENTO BENEFICIARIO'!AG264</f>
        <v>0</v>
      </c>
      <c r="M243" s="51">
        <f>+'101 TREINAMENTO BENEFICIARIO'!AA264</f>
        <v>0</v>
      </c>
      <c r="N243" s="51">
        <f>+'101 TREINAMENTO BENEFICIARIO'!AI$23</f>
        <v>0</v>
      </c>
      <c r="O243" s="51">
        <f>+'101 TREINAMENTO BENEFICIARIO'!AU264</f>
        <v>0</v>
      </c>
      <c r="P243" s="51">
        <f>+'101 TREINAMENTO BENEFICIARIO'!AW264</f>
        <v>0</v>
      </c>
      <c r="Q243" s="51">
        <f>+'101 TREINAMENTO BENEFICIARIO'!AY264</f>
        <v>0</v>
      </c>
      <c r="R243" s="51">
        <f>+'101 TREINAMENTO BENEFICIARIO'!BA264</f>
        <v>0</v>
      </c>
      <c r="S243" s="51">
        <f>+'101 TREINAMENTO BENEFICIARIO'!BC264</f>
        <v>0</v>
      </c>
      <c r="T243" s="51" t="str">
        <f t="shared" si="9"/>
        <v>Local Não Indicado</v>
      </c>
      <c r="U243" s="51" t="str">
        <f t="shared" si="10"/>
        <v>Sem dados de idade</v>
      </c>
      <c r="V243" s="51" t="str">
        <f t="shared" si="11"/>
        <v/>
      </c>
    </row>
    <row r="244" spans="1:22" hidden="1" x14ac:dyDescent="0.35">
      <c r="A244" s="51">
        <f>+'101 TREINAMENTO BENEFICIARIO'!C265</f>
        <v>0</v>
      </c>
      <c r="B244" s="51">
        <f>+'101 TREINAMENTO BENEFICIARIO'!G265</f>
        <v>0</v>
      </c>
      <c r="C244" s="51">
        <f>IFERROR(IFERROR(IFERROR(+VLOOKUP('101 TREINAMENTO BENEFICIARIO'!Q265,localidades,2,FALSE),VLOOKUP('101 TREINAMENTO BENEFICIARIO'!AH$6,localidades,2,FALSE)),VLOOKUP('101 TREINAMENTO BENEFICIARIO'!AH$5,district_codes,2,FALSE)),999)</f>
        <v>999</v>
      </c>
      <c r="D244" s="51">
        <f>IF(IF(IF(+'101 TREINAMENTO BENEFICIARIO'!V265=0,'101 TREINAMENTO BENEFICIARIO'!Q265,+'101 TREINAMENTO BENEFICIARIO'!V265)=0,'101 TREINAMENTO BENEFICIARIO'!AH$6,IF(+'101 TREINAMENTO BENEFICIARIO'!V265=0,'101 TREINAMENTO BENEFICIARIO'!Q265,+'101 TREINAMENTO BENEFICIARIO'!V265))=0,'101 TREINAMENTO BENEFICIARIO'!AH$5,IF(IF(+'101 TREINAMENTO BENEFICIARIO'!V265=0,'101 TREINAMENTO BENEFICIARIO'!Q265,+'101 TREINAMENTO BENEFICIARIO'!V265)=0,'101 TREINAMENTO BENEFICIARIO'!AH$6,IF(+'101 TREINAMENTO BENEFICIARIO'!V265=0,'101 TREINAMENTO BENEFICIARIO'!Q265,+'101 TREINAMENTO BENEFICIARIO'!V265)))</f>
        <v>0</v>
      </c>
      <c r="E244" s="279">
        <f>+'101 TREINAMENTO BENEFICIARIO'!O265</f>
        <v>0</v>
      </c>
      <c r="F244" s="51">
        <f>+'101 TREINAMENTO BENEFICIARIO'!P265</f>
        <v>0</v>
      </c>
      <c r="G244" s="51">
        <f>+'101 TREINAMENTO BENEFICIARIO'!AO265</f>
        <v>0</v>
      </c>
      <c r="H244" s="51" t="str">
        <f>+sessoes!A$2</f>
        <v>BENTRAIN-99</v>
      </c>
      <c r="I244" s="51">
        <f>+sessoes!B$2</f>
        <v>999</v>
      </c>
      <c r="J244" s="66">
        <f>+'101 TREINAMENTO BENEFICIARIO'!AP$10</f>
        <v>0</v>
      </c>
      <c r="K244" s="51">
        <f>+'101 TREINAMENTO BENEFICIARIO'!AD265</f>
        <v>0</v>
      </c>
      <c r="L244" s="51">
        <f>+'101 TREINAMENTO BENEFICIARIO'!AG265</f>
        <v>0</v>
      </c>
      <c r="M244" s="51">
        <f>+'101 TREINAMENTO BENEFICIARIO'!AA265</f>
        <v>0</v>
      </c>
      <c r="N244" s="51">
        <f>+'101 TREINAMENTO BENEFICIARIO'!AI$23</f>
        <v>0</v>
      </c>
      <c r="O244" s="51">
        <f>+'101 TREINAMENTO BENEFICIARIO'!AU265</f>
        <v>0</v>
      </c>
      <c r="P244" s="51">
        <f>+'101 TREINAMENTO BENEFICIARIO'!AW265</f>
        <v>0</v>
      </c>
      <c r="Q244" s="51">
        <f>+'101 TREINAMENTO BENEFICIARIO'!AY265</f>
        <v>0</v>
      </c>
      <c r="R244" s="51">
        <f>+'101 TREINAMENTO BENEFICIARIO'!BA265</f>
        <v>0</v>
      </c>
      <c r="S244" s="51">
        <f>+'101 TREINAMENTO BENEFICIARIO'!BC265</f>
        <v>0</v>
      </c>
      <c r="T244" s="51" t="str">
        <f t="shared" si="9"/>
        <v>Local Não Indicado</v>
      </c>
      <c r="U244" s="51" t="str">
        <f t="shared" si="10"/>
        <v>Sem dados de idade</v>
      </c>
      <c r="V244" s="51" t="str">
        <f t="shared" si="11"/>
        <v/>
      </c>
    </row>
    <row r="245" spans="1:22" hidden="1" x14ac:dyDescent="0.35">
      <c r="A245" s="51">
        <f>+'101 TREINAMENTO BENEFICIARIO'!C266</f>
        <v>0</v>
      </c>
      <c r="B245" s="51">
        <f>+'101 TREINAMENTO BENEFICIARIO'!G266</f>
        <v>0</v>
      </c>
      <c r="C245" s="51">
        <f>IFERROR(IFERROR(IFERROR(+VLOOKUP('101 TREINAMENTO BENEFICIARIO'!Q266,localidades,2,FALSE),VLOOKUP('101 TREINAMENTO BENEFICIARIO'!AH$6,localidades,2,FALSE)),VLOOKUP('101 TREINAMENTO BENEFICIARIO'!AH$5,district_codes,2,FALSE)),999)</f>
        <v>999</v>
      </c>
      <c r="D245" s="51">
        <f>IF(IF(IF(+'101 TREINAMENTO BENEFICIARIO'!V266=0,'101 TREINAMENTO BENEFICIARIO'!Q266,+'101 TREINAMENTO BENEFICIARIO'!V266)=0,'101 TREINAMENTO BENEFICIARIO'!AH$6,IF(+'101 TREINAMENTO BENEFICIARIO'!V266=0,'101 TREINAMENTO BENEFICIARIO'!Q266,+'101 TREINAMENTO BENEFICIARIO'!V266))=0,'101 TREINAMENTO BENEFICIARIO'!AH$5,IF(IF(+'101 TREINAMENTO BENEFICIARIO'!V266=0,'101 TREINAMENTO BENEFICIARIO'!Q266,+'101 TREINAMENTO BENEFICIARIO'!V266)=0,'101 TREINAMENTO BENEFICIARIO'!AH$6,IF(+'101 TREINAMENTO BENEFICIARIO'!V266=0,'101 TREINAMENTO BENEFICIARIO'!Q266,+'101 TREINAMENTO BENEFICIARIO'!V266)))</f>
        <v>0</v>
      </c>
      <c r="E245" s="279">
        <f>+'101 TREINAMENTO BENEFICIARIO'!O266</f>
        <v>0</v>
      </c>
      <c r="F245" s="51">
        <f>+'101 TREINAMENTO BENEFICIARIO'!P266</f>
        <v>0</v>
      </c>
      <c r="G245" s="51">
        <f>+'101 TREINAMENTO BENEFICIARIO'!AO266</f>
        <v>0</v>
      </c>
      <c r="H245" s="51" t="str">
        <f>+sessoes!A$2</f>
        <v>BENTRAIN-99</v>
      </c>
      <c r="I245" s="51">
        <f>+sessoes!B$2</f>
        <v>999</v>
      </c>
      <c r="J245" s="66">
        <f>+'101 TREINAMENTO BENEFICIARIO'!AP$10</f>
        <v>0</v>
      </c>
      <c r="K245" s="51">
        <f>+'101 TREINAMENTO BENEFICIARIO'!AD266</f>
        <v>0</v>
      </c>
      <c r="L245" s="51">
        <f>+'101 TREINAMENTO BENEFICIARIO'!AG266</f>
        <v>0</v>
      </c>
      <c r="M245" s="51">
        <f>+'101 TREINAMENTO BENEFICIARIO'!AA266</f>
        <v>0</v>
      </c>
      <c r="N245" s="51">
        <f>+'101 TREINAMENTO BENEFICIARIO'!AI$23</f>
        <v>0</v>
      </c>
      <c r="O245" s="51">
        <f>+'101 TREINAMENTO BENEFICIARIO'!AU266</f>
        <v>0</v>
      </c>
      <c r="P245" s="51">
        <f>+'101 TREINAMENTO BENEFICIARIO'!AW266</f>
        <v>0</v>
      </c>
      <c r="Q245" s="51">
        <f>+'101 TREINAMENTO BENEFICIARIO'!AY266</f>
        <v>0</v>
      </c>
      <c r="R245" s="51">
        <f>+'101 TREINAMENTO BENEFICIARIO'!BA266</f>
        <v>0</v>
      </c>
      <c r="S245" s="51">
        <f>+'101 TREINAMENTO BENEFICIARIO'!BC266</f>
        <v>0</v>
      </c>
      <c r="T245" s="51" t="str">
        <f t="shared" si="9"/>
        <v>Local Não Indicado</v>
      </c>
      <c r="U245" s="51" t="str">
        <f t="shared" si="10"/>
        <v>Sem dados de idade</v>
      </c>
      <c r="V245" s="51" t="str">
        <f t="shared" si="11"/>
        <v/>
      </c>
    </row>
    <row r="246" spans="1:22" hidden="1" x14ac:dyDescent="0.35">
      <c r="A246" s="51">
        <f>+'101 TREINAMENTO BENEFICIARIO'!C267</f>
        <v>0</v>
      </c>
      <c r="B246" s="51">
        <f>+'101 TREINAMENTO BENEFICIARIO'!G267</f>
        <v>0</v>
      </c>
      <c r="C246" s="51">
        <f>IFERROR(IFERROR(IFERROR(+VLOOKUP('101 TREINAMENTO BENEFICIARIO'!Q267,localidades,2,FALSE),VLOOKUP('101 TREINAMENTO BENEFICIARIO'!AH$6,localidades,2,FALSE)),VLOOKUP('101 TREINAMENTO BENEFICIARIO'!AH$5,district_codes,2,FALSE)),999)</f>
        <v>999</v>
      </c>
      <c r="D246" s="51">
        <f>IF(IF(IF(+'101 TREINAMENTO BENEFICIARIO'!V267=0,'101 TREINAMENTO BENEFICIARIO'!Q267,+'101 TREINAMENTO BENEFICIARIO'!V267)=0,'101 TREINAMENTO BENEFICIARIO'!AH$6,IF(+'101 TREINAMENTO BENEFICIARIO'!V267=0,'101 TREINAMENTO BENEFICIARIO'!Q267,+'101 TREINAMENTO BENEFICIARIO'!V267))=0,'101 TREINAMENTO BENEFICIARIO'!AH$5,IF(IF(+'101 TREINAMENTO BENEFICIARIO'!V267=0,'101 TREINAMENTO BENEFICIARIO'!Q267,+'101 TREINAMENTO BENEFICIARIO'!V267)=0,'101 TREINAMENTO BENEFICIARIO'!AH$6,IF(+'101 TREINAMENTO BENEFICIARIO'!V267=0,'101 TREINAMENTO BENEFICIARIO'!Q267,+'101 TREINAMENTO BENEFICIARIO'!V267)))</f>
        <v>0</v>
      </c>
      <c r="E246" s="279">
        <f>+'101 TREINAMENTO BENEFICIARIO'!O267</f>
        <v>0</v>
      </c>
      <c r="F246" s="51">
        <f>+'101 TREINAMENTO BENEFICIARIO'!P267</f>
        <v>0</v>
      </c>
      <c r="G246" s="51">
        <f>+'101 TREINAMENTO BENEFICIARIO'!AO267</f>
        <v>0</v>
      </c>
      <c r="H246" s="51" t="str">
        <f>+sessoes!A$2</f>
        <v>BENTRAIN-99</v>
      </c>
      <c r="I246" s="51">
        <f>+sessoes!B$2</f>
        <v>999</v>
      </c>
      <c r="J246" s="66">
        <f>+'101 TREINAMENTO BENEFICIARIO'!AP$10</f>
        <v>0</v>
      </c>
      <c r="K246" s="51">
        <f>+'101 TREINAMENTO BENEFICIARIO'!AD267</f>
        <v>0</v>
      </c>
      <c r="L246" s="51">
        <f>+'101 TREINAMENTO BENEFICIARIO'!AG267</f>
        <v>0</v>
      </c>
      <c r="M246" s="51">
        <f>+'101 TREINAMENTO BENEFICIARIO'!AA267</f>
        <v>0</v>
      </c>
      <c r="N246" s="51">
        <f>+'101 TREINAMENTO BENEFICIARIO'!AI$23</f>
        <v>0</v>
      </c>
      <c r="O246" s="51">
        <f>+'101 TREINAMENTO BENEFICIARIO'!AU267</f>
        <v>0</v>
      </c>
      <c r="P246" s="51">
        <f>+'101 TREINAMENTO BENEFICIARIO'!AW267</f>
        <v>0</v>
      </c>
      <c r="Q246" s="51">
        <f>+'101 TREINAMENTO BENEFICIARIO'!AY267</f>
        <v>0</v>
      </c>
      <c r="R246" s="51">
        <f>+'101 TREINAMENTO BENEFICIARIO'!BA267</f>
        <v>0</v>
      </c>
      <c r="S246" s="51">
        <f>+'101 TREINAMENTO BENEFICIARIO'!BC267</f>
        <v>0</v>
      </c>
      <c r="T246" s="51" t="str">
        <f t="shared" si="9"/>
        <v>Local Não Indicado</v>
      </c>
      <c r="U246" s="51" t="str">
        <f t="shared" si="10"/>
        <v>Sem dados de idade</v>
      </c>
      <c r="V246" s="51" t="str">
        <f t="shared" si="11"/>
        <v/>
      </c>
    </row>
    <row r="247" spans="1:22" hidden="1" x14ac:dyDescent="0.35">
      <c r="A247" s="51">
        <f>+'101 TREINAMENTO BENEFICIARIO'!C268</f>
        <v>0</v>
      </c>
      <c r="B247" s="51">
        <f>+'101 TREINAMENTO BENEFICIARIO'!G268</f>
        <v>0</v>
      </c>
      <c r="C247" s="51">
        <f>IFERROR(IFERROR(IFERROR(+VLOOKUP('101 TREINAMENTO BENEFICIARIO'!Q268,localidades,2,FALSE),VLOOKUP('101 TREINAMENTO BENEFICIARIO'!AH$6,localidades,2,FALSE)),VLOOKUP('101 TREINAMENTO BENEFICIARIO'!AH$5,district_codes,2,FALSE)),999)</f>
        <v>999</v>
      </c>
      <c r="D247" s="51">
        <f>IF(IF(IF(+'101 TREINAMENTO BENEFICIARIO'!V268=0,'101 TREINAMENTO BENEFICIARIO'!Q268,+'101 TREINAMENTO BENEFICIARIO'!V268)=0,'101 TREINAMENTO BENEFICIARIO'!AH$6,IF(+'101 TREINAMENTO BENEFICIARIO'!V268=0,'101 TREINAMENTO BENEFICIARIO'!Q268,+'101 TREINAMENTO BENEFICIARIO'!V268))=0,'101 TREINAMENTO BENEFICIARIO'!AH$5,IF(IF(+'101 TREINAMENTO BENEFICIARIO'!V268=0,'101 TREINAMENTO BENEFICIARIO'!Q268,+'101 TREINAMENTO BENEFICIARIO'!V268)=0,'101 TREINAMENTO BENEFICIARIO'!AH$6,IF(+'101 TREINAMENTO BENEFICIARIO'!V268=0,'101 TREINAMENTO BENEFICIARIO'!Q268,+'101 TREINAMENTO BENEFICIARIO'!V268)))</f>
        <v>0</v>
      </c>
      <c r="E247" s="279">
        <f>+'101 TREINAMENTO BENEFICIARIO'!O268</f>
        <v>0</v>
      </c>
      <c r="F247" s="51">
        <f>+'101 TREINAMENTO BENEFICIARIO'!P268</f>
        <v>0</v>
      </c>
      <c r="G247" s="51">
        <f>+'101 TREINAMENTO BENEFICIARIO'!AO268</f>
        <v>0</v>
      </c>
      <c r="H247" s="51" t="str">
        <f>+sessoes!A$2</f>
        <v>BENTRAIN-99</v>
      </c>
      <c r="I247" s="51">
        <f>+sessoes!B$2</f>
        <v>999</v>
      </c>
      <c r="J247" s="66">
        <f>+'101 TREINAMENTO BENEFICIARIO'!AP$10</f>
        <v>0</v>
      </c>
      <c r="K247" s="51">
        <f>+'101 TREINAMENTO BENEFICIARIO'!AD268</f>
        <v>0</v>
      </c>
      <c r="L247" s="51">
        <f>+'101 TREINAMENTO BENEFICIARIO'!AG268</f>
        <v>0</v>
      </c>
      <c r="M247" s="51">
        <f>+'101 TREINAMENTO BENEFICIARIO'!AA268</f>
        <v>0</v>
      </c>
      <c r="N247" s="51">
        <f>+'101 TREINAMENTO BENEFICIARIO'!AI$23</f>
        <v>0</v>
      </c>
      <c r="O247" s="51">
        <f>+'101 TREINAMENTO BENEFICIARIO'!AU268</f>
        <v>0</v>
      </c>
      <c r="P247" s="51">
        <f>+'101 TREINAMENTO BENEFICIARIO'!AW268</f>
        <v>0</v>
      </c>
      <c r="Q247" s="51">
        <f>+'101 TREINAMENTO BENEFICIARIO'!AY268</f>
        <v>0</v>
      </c>
      <c r="R247" s="51">
        <f>+'101 TREINAMENTO BENEFICIARIO'!BA268</f>
        <v>0</v>
      </c>
      <c r="S247" s="51">
        <f>+'101 TREINAMENTO BENEFICIARIO'!BC268</f>
        <v>0</v>
      </c>
      <c r="T247" s="51" t="str">
        <f t="shared" si="9"/>
        <v>Local Não Indicado</v>
      </c>
      <c r="U247" s="51" t="str">
        <f t="shared" si="10"/>
        <v>Sem dados de idade</v>
      </c>
      <c r="V247" s="51" t="str">
        <f t="shared" si="11"/>
        <v/>
      </c>
    </row>
    <row r="248" spans="1:22" hidden="1" x14ac:dyDescent="0.35">
      <c r="A248" s="51">
        <f>+'101 TREINAMENTO BENEFICIARIO'!C269</f>
        <v>0</v>
      </c>
      <c r="B248" s="51">
        <f>+'101 TREINAMENTO BENEFICIARIO'!G269</f>
        <v>0</v>
      </c>
      <c r="C248" s="51">
        <f>IFERROR(IFERROR(IFERROR(+VLOOKUP('101 TREINAMENTO BENEFICIARIO'!Q269,localidades,2,FALSE),VLOOKUP('101 TREINAMENTO BENEFICIARIO'!AH$6,localidades,2,FALSE)),VLOOKUP('101 TREINAMENTO BENEFICIARIO'!AH$5,district_codes,2,FALSE)),999)</f>
        <v>999</v>
      </c>
      <c r="D248" s="51">
        <f>IF(IF(IF(+'101 TREINAMENTO BENEFICIARIO'!V269=0,'101 TREINAMENTO BENEFICIARIO'!Q269,+'101 TREINAMENTO BENEFICIARIO'!V269)=0,'101 TREINAMENTO BENEFICIARIO'!AH$6,IF(+'101 TREINAMENTO BENEFICIARIO'!V269=0,'101 TREINAMENTO BENEFICIARIO'!Q269,+'101 TREINAMENTO BENEFICIARIO'!V269))=0,'101 TREINAMENTO BENEFICIARIO'!AH$5,IF(IF(+'101 TREINAMENTO BENEFICIARIO'!V269=0,'101 TREINAMENTO BENEFICIARIO'!Q269,+'101 TREINAMENTO BENEFICIARIO'!V269)=0,'101 TREINAMENTO BENEFICIARIO'!AH$6,IF(+'101 TREINAMENTO BENEFICIARIO'!V269=0,'101 TREINAMENTO BENEFICIARIO'!Q269,+'101 TREINAMENTO BENEFICIARIO'!V269)))</f>
        <v>0</v>
      </c>
      <c r="E248" s="279">
        <f>+'101 TREINAMENTO BENEFICIARIO'!O269</f>
        <v>0</v>
      </c>
      <c r="F248" s="51">
        <f>+'101 TREINAMENTO BENEFICIARIO'!P269</f>
        <v>0</v>
      </c>
      <c r="G248" s="51">
        <f>+'101 TREINAMENTO BENEFICIARIO'!AO269</f>
        <v>0</v>
      </c>
      <c r="H248" s="51" t="str">
        <f>+sessoes!A$2</f>
        <v>BENTRAIN-99</v>
      </c>
      <c r="I248" s="51">
        <f>+sessoes!B$2</f>
        <v>999</v>
      </c>
      <c r="J248" s="66">
        <f>+'101 TREINAMENTO BENEFICIARIO'!AP$10</f>
        <v>0</v>
      </c>
      <c r="K248" s="51">
        <f>+'101 TREINAMENTO BENEFICIARIO'!AD269</f>
        <v>0</v>
      </c>
      <c r="L248" s="51">
        <f>+'101 TREINAMENTO BENEFICIARIO'!AG269</f>
        <v>0</v>
      </c>
      <c r="M248" s="51">
        <f>+'101 TREINAMENTO BENEFICIARIO'!AA269</f>
        <v>0</v>
      </c>
      <c r="N248" s="51">
        <f>+'101 TREINAMENTO BENEFICIARIO'!AI$23</f>
        <v>0</v>
      </c>
      <c r="O248" s="51">
        <f>+'101 TREINAMENTO BENEFICIARIO'!AU269</f>
        <v>0</v>
      </c>
      <c r="P248" s="51">
        <f>+'101 TREINAMENTO BENEFICIARIO'!AW269</f>
        <v>0</v>
      </c>
      <c r="Q248" s="51">
        <f>+'101 TREINAMENTO BENEFICIARIO'!AY269</f>
        <v>0</v>
      </c>
      <c r="R248" s="51">
        <f>+'101 TREINAMENTO BENEFICIARIO'!BA269</f>
        <v>0</v>
      </c>
      <c r="S248" s="51">
        <f>+'101 TREINAMENTO BENEFICIARIO'!BC269</f>
        <v>0</v>
      </c>
      <c r="T248" s="51" t="str">
        <f t="shared" si="9"/>
        <v>Local Não Indicado</v>
      </c>
      <c r="U248" s="51" t="str">
        <f t="shared" si="10"/>
        <v>Sem dados de idade</v>
      </c>
      <c r="V248" s="51" t="str">
        <f t="shared" si="11"/>
        <v/>
      </c>
    </row>
    <row r="249" spans="1:22" hidden="1" x14ac:dyDescent="0.35">
      <c r="A249" s="51">
        <f>+'101 TREINAMENTO BENEFICIARIO'!C270</f>
        <v>0</v>
      </c>
      <c r="B249" s="51">
        <f>+'101 TREINAMENTO BENEFICIARIO'!G270</f>
        <v>0</v>
      </c>
      <c r="C249" s="51">
        <f>IFERROR(IFERROR(IFERROR(+VLOOKUP('101 TREINAMENTO BENEFICIARIO'!Q270,localidades,2,FALSE),VLOOKUP('101 TREINAMENTO BENEFICIARIO'!AH$6,localidades,2,FALSE)),VLOOKUP('101 TREINAMENTO BENEFICIARIO'!AH$5,district_codes,2,FALSE)),999)</f>
        <v>999</v>
      </c>
      <c r="D249" s="51">
        <f>IF(IF(IF(+'101 TREINAMENTO BENEFICIARIO'!V270=0,'101 TREINAMENTO BENEFICIARIO'!Q270,+'101 TREINAMENTO BENEFICIARIO'!V270)=0,'101 TREINAMENTO BENEFICIARIO'!AH$6,IF(+'101 TREINAMENTO BENEFICIARIO'!V270=0,'101 TREINAMENTO BENEFICIARIO'!Q270,+'101 TREINAMENTO BENEFICIARIO'!V270))=0,'101 TREINAMENTO BENEFICIARIO'!AH$5,IF(IF(+'101 TREINAMENTO BENEFICIARIO'!V270=0,'101 TREINAMENTO BENEFICIARIO'!Q270,+'101 TREINAMENTO BENEFICIARIO'!V270)=0,'101 TREINAMENTO BENEFICIARIO'!AH$6,IF(+'101 TREINAMENTO BENEFICIARIO'!V270=0,'101 TREINAMENTO BENEFICIARIO'!Q270,+'101 TREINAMENTO BENEFICIARIO'!V270)))</f>
        <v>0</v>
      </c>
      <c r="E249" s="279">
        <f>+'101 TREINAMENTO BENEFICIARIO'!O270</f>
        <v>0</v>
      </c>
      <c r="F249" s="51">
        <f>+'101 TREINAMENTO BENEFICIARIO'!P270</f>
        <v>0</v>
      </c>
      <c r="G249" s="51">
        <f>+'101 TREINAMENTO BENEFICIARIO'!AO270</f>
        <v>0</v>
      </c>
      <c r="H249" s="51" t="str">
        <f>+sessoes!A$2</f>
        <v>BENTRAIN-99</v>
      </c>
      <c r="I249" s="51">
        <f>+sessoes!B$2</f>
        <v>999</v>
      </c>
      <c r="J249" s="66">
        <f>+'101 TREINAMENTO BENEFICIARIO'!AP$10</f>
        <v>0</v>
      </c>
      <c r="K249" s="51">
        <f>+'101 TREINAMENTO BENEFICIARIO'!AD270</f>
        <v>0</v>
      </c>
      <c r="L249" s="51">
        <f>+'101 TREINAMENTO BENEFICIARIO'!AG270</f>
        <v>0</v>
      </c>
      <c r="M249" s="51">
        <f>+'101 TREINAMENTO BENEFICIARIO'!AA270</f>
        <v>0</v>
      </c>
      <c r="N249" s="51">
        <f>+'101 TREINAMENTO BENEFICIARIO'!AI$23</f>
        <v>0</v>
      </c>
      <c r="O249" s="51">
        <f>+'101 TREINAMENTO BENEFICIARIO'!AU270</f>
        <v>0</v>
      </c>
      <c r="P249" s="51">
        <f>+'101 TREINAMENTO BENEFICIARIO'!AW270</f>
        <v>0</v>
      </c>
      <c r="Q249" s="51">
        <f>+'101 TREINAMENTO BENEFICIARIO'!AY270</f>
        <v>0</v>
      </c>
      <c r="R249" s="51">
        <f>+'101 TREINAMENTO BENEFICIARIO'!BA270</f>
        <v>0</v>
      </c>
      <c r="S249" s="51">
        <f>+'101 TREINAMENTO BENEFICIARIO'!BC270</f>
        <v>0</v>
      </c>
      <c r="T249" s="51" t="str">
        <f t="shared" si="9"/>
        <v>Local Não Indicado</v>
      </c>
      <c r="U249" s="51" t="str">
        <f t="shared" si="10"/>
        <v>Sem dados de idade</v>
      </c>
      <c r="V249" s="51" t="str">
        <f t="shared" si="11"/>
        <v/>
      </c>
    </row>
    <row r="250" spans="1:22" hidden="1" x14ac:dyDescent="0.35">
      <c r="A250" s="51">
        <f>+'101 TREINAMENTO BENEFICIARIO'!C271</f>
        <v>0</v>
      </c>
      <c r="B250" s="51">
        <f>+'101 TREINAMENTO BENEFICIARIO'!G271</f>
        <v>0</v>
      </c>
      <c r="C250" s="51">
        <f>IFERROR(IFERROR(IFERROR(+VLOOKUP('101 TREINAMENTO BENEFICIARIO'!Q271,localidades,2,FALSE),VLOOKUP('101 TREINAMENTO BENEFICIARIO'!AH$6,localidades,2,FALSE)),VLOOKUP('101 TREINAMENTO BENEFICIARIO'!AH$5,district_codes,2,FALSE)),999)</f>
        <v>999</v>
      </c>
      <c r="D250" s="51">
        <f>IF(IF(IF(+'101 TREINAMENTO BENEFICIARIO'!V271=0,'101 TREINAMENTO BENEFICIARIO'!Q271,+'101 TREINAMENTO BENEFICIARIO'!V271)=0,'101 TREINAMENTO BENEFICIARIO'!AH$6,IF(+'101 TREINAMENTO BENEFICIARIO'!V271=0,'101 TREINAMENTO BENEFICIARIO'!Q271,+'101 TREINAMENTO BENEFICIARIO'!V271))=0,'101 TREINAMENTO BENEFICIARIO'!AH$5,IF(IF(+'101 TREINAMENTO BENEFICIARIO'!V271=0,'101 TREINAMENTO BENEFICIARIO'!Q271,+'101 TREINAMENTO BENEFICIARIO'!V271)=0,'101 TREINAMENTO BENEFICIARIO'!AH$6,IF(+'101 TREINAMENTO BENEFICIARIO'!V271=0,'101 TREINAMENTO BENEFICIARIO'!Q271,+'101 TREINAMENTO BENEFICIARIO'!V271)))</f>
        <v>0</v>
      </c>
      <c r="E250" s="279">
        <f>+'101 TREINAMENTO BENEFICIARIO'!O271</f>
        <v>0</v>
      </c>
      <c r="F250" s="51">
        <f>+'101 TREINAMENTO BENEFICIARIO'!P271</f>
        <v>0</v>
      </c>
      <c r="G250" s="51">
        <f>+'101 TREINAMENTO BENEFICIARIO'!AO271</f>
        <v>0</v>
      </c>
      <c r="H250" s="51" t="str">
        <f>+sessoes!A$2</f>
        <v>BENTRAIN-99</v>
      </c>
      <c r="I250" s="51">
        <f>+sessoes!B$2</f>
        <v>999</v>
      </c>
      <c r="J250" s="66">
        <f>+'101 TREINAMENTO BENEFICIARIO'!AP$10</f>
        <v>0</v>
      </c>
      <c r="K250" s="51">
        <f>+'101 TREINAMENTO BENEFICIARIO'!AD271</f>
        <v>0</v>
      </c>
      <c r="L250" s="51">
        <f>+'101 TREINAMENTO BENEFICIARIO'!AG271</f>
        <v>0</v>
      </c>
      <c r="M250" s="51">
        <f>+'101 TREINAMENTO BENEFICIARIO'!AA271</f>
        <v>0</v>
      </c>
      <c r="N250" s="51">
        <f>+'101 TREINAMENTO BENEFICIARIO'!AI$23</f>
        <v>0</v>
      </c>
      <c r="O250" s="51">
        <f>+'101 TREINAMENTO BENEFICIARIO'!AU271</f>
        <v>0</v>
      </c>
      <c r="P250" s="51">
        <f>+'101 TREINAMENTO BENEFICIARIO'!AW271</f>
        <v>0</v>
      </c>
      <c r="Q250" s="51">
        <f>+'101 TREINAMENTO BENEFICIARIO'!AY271</f>
        <v>0</v>
      </c>
      <c r="R250" s="51">
        <f>+'101 TREINAMENTO BENEFICIARIO'!BA271</f>
        <v>0</v>
      </c>
      <c r="S250" s="51">
        <f>+'101 TREINAMENTO BENEFICIARIO'!BC271</f>
        <v>0</v>
      </c>
      <c r="T250" s="51" t="str">
        <f t="shared" si="9"/>
        <v>Local Não Indicado</v>
      </c>
      <c r="U250" s="51" t="str">
        <f t="shared" si="10"/>
        <v>Sem dados de idade</v>
      </c>
      <c r="V250" s="51" t="str">
        <f t="shared" si="11"/>
        <v/>
      </c>
    </row>
    <row r="251" spans="1:22" hidden="1" x14ac:dyDescent="0.35">
      <c r="A251" s="51">
        <f>+'101 TREINAMENTO BENEFICIARIO'!C272</f>
        <v>0</v>
      </c>
      <c r="B251" s="51">
        <f>+'101 TREINAMENTO BENEFICIARIO'!G272</f>
        <v>0</v>
      </c>
      <c r="C251" s="51">
        <f>IFERROR(IFERROR(IFERROR(+VLOOKUP('101 TREINAMENTO BENEFICIARIO'!Q272,localidades,2,FALSE),VLOOKUP('101 TREINAMENTO BENEFICIARIO'!AH$6,localidades,2,FALSE)),VLOOKUP('101 TREINAMENTO BENEFICIARIO'!AH$5,district_codes,2,FALSE)),999)</f>
        <v>999</v>
      </c>
      <c r="D251" s="51">
        <f>IF(IF(IF(+'101 TREINAMENTO BENEFICIARIO'!V272=0,'101 TREINAMENTO BENEFICIARIO'!Q272,+'101 TREINAMENTO BENEFICIARIO'!V272)=0,'101 TREINAMENTO BENEFICIARIO'!AH$6,IF(+'101 TREINAMENTO BENEFICIARIO'!V272=0,'101 TREINAMENTO BENEFICIARIO'!Q272,+'101 TREINAMENTO BENEFICIARIO'!V272))=0,'101 TREINAMENTO BENEFICIARIO'!AH$5,IF(IF(+'101 TREINAMENTO BENEFICIARIO'!V272=0,'101 TREINAMENTO BENEFICIARIO'!Q272,+'101 TREINAMENTO BENEFICIARIO'!V272)=0,'101 TREINAMENTO BENEFICIARIO'!AH$6,IF(+'101 TREINAMENTO BENEFICIARIO'!V272=0,'101 TREINAMENTO BENEFICIARIO'!Q272,+'101 TREINAMENTO BENEFICIARIO'!V272)))</f>
        <v>0</v>
      </c>
      <c r="E251" s="279">
        <f>+'101 TREINAMENTO BENEFICIARIO'!O272</f>
        <v>0</v>
      </c>
      <c r="F251" s="51">
        <f>+'101 TREINAMENTO BENEFICIARIO'!P272</f>
        <v>0</v>
      </c>
      <c r="G251" s="51">
        <f>+'101 TREINAMENTO BENEFICIARIO'!AO272</f>
        <v>0</v>
      </c>
      <c r="H251" s="51" t="str">
        <f>+sessoes!A$2</f>
        <v>BENTRAIN-99</v>
      </c>
      <c r="I251" s="51">
        <f>+sessoes!B$2</f>
        <v>999</v>
      </c>
      <c r="J251" s="66">
        <f>+'101 TREINAMENTO BENEFICIARIO'!AP$10</f>
        <v>0</v>
      </c>
      <c r="K251" s="51">
        <f>+'101 TREINAMENTO BENEFICIARIO'!AD272</f>
        <v>0</v>
      </c>
      <c r="L251" s="51">
        <f>+'101 TREINAMENTO BENEFICIARIO'!AG272</f>
        <v>0</v>
      </c>
      <c r="M251" s="51">
        <f>+'101 TREINAMENTO BENEFICIARIO'!AA272</f>
        <v>0</v>
      </c>
      <c r="N251" s="51">
        <f>+'101 TREINAMENTO BENEFICIARIO'!AI$23</f>
        <v>0</v>
      </c>
      <c r="O251" s="51">
        <f>+'101 TREINAMENTO BENEFICIARIO'!AU272</f>
        <v>0</v>
      </c>
      <c r="P251" s="51">
        <f>+'101 TREINAMENTO BENEFICIARIO'!AW272</f>
        <v>0</v>
      </c>
      <c r="Q251" s="51">
        <f>+'101 TREINAMENTO BENEFICIARIO'!AY272</f>
        <v>0</v>
      </c>
      <c r="R251" s="51">
        <f>+'101 TREINAMENTO BENEFICIARIO'!BA272</f>
        <v>0</v>
      </c>
      <c r="S251" s="51">
        <f>+'101 TREINAMENTO BENEFICIARIO'!BC272</f>
        <v>0</v>
      </c>
      <c r="T251" s="51" t="str">
        <f t="shared" si="9"/>
        <v>Local Não Indicado</v>
      </c>
      <c r="U251" s="51" t="str">
        <f t="shared" si="10"/>
        <v>Sem dados de idade</v>
      </c>
      <c r="V251" s="51" t="str">
        <f t="shared" si="11"/>
        <v/>
      </c>
    </row>
    <row r="252" spans="1:22" hidden="1" x14ac:dyDescent="0.35">
      <c r="A252" s="51">
        <f>+'101 TREINAMENTO BENEFICIARIO'!C273</f>
        <v>0</v>
      </c>
      <c r="B252" s="51">
        <f>+'101 TREINAMENTO BENEFICIARIO'!G273</f>
        <v>0</v>
      </c>
      <c r="C252" s="51">
        <f>IFERROR(IFERROR(IFERROR(+VLOOKUP('101 TREINAMENTO BENEFICIARIO'!Q273,localidades,2,FALSE),VLOOKUP('101 TREINAMENTO BENEFICIARIO'!AH$6,localidades,2,FALSE)),VLOOKUP('101 TREINAMENTO BENEFICIARIO'!AH$5,district_codes,2,FALSE)),999)</f>
        <v>999</v>
      </c>
      <c r="D252" s="51">
        <f>IF(IF(IF(+'101 TREINAMENTO BENEFICIARIO'!V273=0,'101 TREINAMENTO BENEFICIARIO'!Q273,+'101 TREINAMENTO BENEFICIARIO'!V273)=0,'101 TREINAMENTO BENEFICIARIO'!AH$6,IF(+'101 TREINAMENTO BENEFICIARIO'!V273=0,'101 TREINAMENTO BENEFICIARIO'!Q273,+'101 TREINAMENTO BENEFICIARIO'!V273))=0,'101 TREINAMENTO BENEFICIARIO'!AH$5,IF(IF(+'101 TREINAMENTO BENEFICIARIO'!V273=0,'101 TREINAMENTO BENEFICIARIO'!Q273,+'101 TREINAMENTO BENEFICIARIO'!V273)=0,'101 TREINAMENTO BENEFICIARIO'!AH$6,IF(+'101 TREINAMENTO BENEFICIARIO'!V273=0,'101 TREINAMENTO BENEFICIARIO'!Q273,+'101 TREINAMENTO BENEFICIARIO'!V273)))</f>
        <v>0</v>
      </c>
      <c r="E252" s="279">
        <f>+'101 TREINAMENTO BENEFICIARIO'!O273</f>
        <v>0</v>
      </c>
      <c r="F252" s="51">
        <f>+'101 TREINAMENTO BENEFICIARIO'!P273</f>
        <v>0</v>
      </c>
      <c r="G252" s="51">
        <f>+'101 TREINAMENTO BENEFICIARIO'!AO273</f>
        <v>0</v>
      </c>
      <c r="H252" s="51" t="str">
        <f>+sessoes!A$2</f>
        <v>BENTRAIN-99</v>
      </c>
      <c r="I252" s="51">
        <f>+sessoes!B$2</f>
        <v>999</v>
      </c>
      <c r="J252" s="66">
        <f>+'101 TREINAMENTO BENEFICIARIO'!AP$10</f>
        <v>0</v>
      </c>
      <c r="K252" s="51">
        <f>+'101 TREINAMENTO BENEFICIARIO'!AD273</f>
        <v>0</v>
      </c>
      <c r="L252" s="51">
        <f>+'101 TREINAMENTO BENEFICIARIO'!AG273</f>
        <v>0</v>
      </c>
      <c r="M252" s="51">
        <f>+'101 TREINAMENTO BENEFICIARIO'!AA273</f>
        <v>0</v>
      </c>
      <c r="N252" s="51">
        <f>+'101 TREINAMENTO BENEFICIARIO'!AI$23</f>
        <v>0</v>
      </c>
      <c r="O252" s="51">
        <f>+'101 TREINAMENTO BENEFICIARIO'!AU273</f>
        <v>0</v>
      </c>
      <c r="P252" s="51">
        <f>+'101 TREINAMENTO BENEFICIARIO'!AW273</f>
        <v>0</v>
      </c>
      <c r="Q252" s="51">
        <f>+'101 TREINAMENTO BENEFICIARIO'!AY273</f>
        <v>0</v>
      </c>
      <c r="R252" s="51">
        <f>+'101 TREINAMENTO BENEFICIARIO'!BA273</f>
        <v>0</v>
      </c>
      <c r="S252" s="51">
        <f>+'101 TREINAMENTO BENEFICIARIO'!BC273</f>
        <v>0</v>
      </c>
      <c r="T252" s="51" t="str">
        <f t="shared" si="9"/>
        <v>Local Não Indicado</v>
      </c>
      <c r="U252" s="51" t="str">
        <f t="shared" si="10"/>
        <v>Sem dados de idade</v>
      </c>
      <c r="V252" s="51" t="str">
        <f t="shared" si="11"/>
        <v/>
      </c>
    </row>
    <row r="253" spans="1:22" hidden="1" x14ac:dyDescent="0.35">
      <c r="A253" s="51">
        <f>+'101 TREINAMENTO BENEFICIARIO'!C274</f>
        <v>0</v>
      </c>
      <c r="B253" s="51">
        <f>+'101 TREINAMENTO BENEFICIARIO'!G274</f>
        <v>0</v>
      </c>
      <c r="C253" s="51">
        <f>IFERROR(IFERROR(IFERROR(+VLOOKUP('101 TREINAMENTO BENEFICIARIO'!Q274,localidades,2,FALSE),VLOOKUP('101 TREINAMENTO BENEFICIARIO'!AH$6,localidades,2,FALSE)),VLOOKUP('101 TREINAMENTO BENEFICIARIO'!AH$5,district_codes,2,FALSE)),999)</f>
        <v>999</v>
      </c>
      <c r="D253" s="51">
        <f>IF(IF(IF(+'101 TREINAMENTO BENEFICIARIO'!V274=0,'101 TREINAMENTO BENEFICIARIO'!Q274,+'101 TREINAMENTO BENEFICIARIO'!V274)=0,'101 TREINAMENTO BENEFICIARIO'!AH$6,IF(+'101 TREINAMENTO BENEFICIARIO'!V274=0,'101 TREINAMENTO BENEFICIARIO'!Q274,+'101 TREINAMENTO BENEFICIARIO'!V274))=0,'101 TREINAMENTO BENEFICIARIO'!AH$5,IF(IF(+'101 TREINAMENTO BENEFICIARIO'!V274=0,'101 TREINAMENTO BENEFICIARIO'!Q274,+'101 TREINAMENTO BENEFICIARIO'!V274)=0,'101 TREINAMENTO BENEFICIARIO'!AH$6,IF(+'101 TREINAMENTO BENEFICIARIO'!V274=0,'101 TREINAMENTO BENEFICIARIO'!Q274,+'101 TREINAMENTO BENEFICIARIO'!V274)))</f>
        <v>0</v>
      </c>
      <c r="E253" s="279">
        <f>+'101 TREINAMENTO BENEFICIARIO'!O274</f>
        <v>0</v>
      </c>
      <c r="F253" s="51">
        <f>+'101 TREINAMENTO BENEFICIARIO'!P274</f>
        <v>0</v>
      </c>
      <c r="G253" s="51">
        <f>+'101 TREINAMENTO BENEFICIARIO'!AO274</f>
        <v>0</v>
      </c>
      <c r="H253" s="51" t="str">
        <f>+sessoes!A$2</f>
        <v>BENTRAIN-99</v>
      </c>
      <c r="I253" s="51">
        <f>+sessoes!B$2</f>
        <v>999</v>
      </c>
      <c r="J253" s="66">
        <f>+'101 TREINAMENTO BENEFICIARIO'!AP$10</f>
        <v>0</v>
      </c>
      <c r="K253" s="51">
        <f>+'101 TREINAMENTO BENEFICIARIO'!AD274</f>
        <v>0</v>
      </c>
      <c r="L253" s="51">
        <f>+'101 TREINAMENTO BENEFICIARIO'!AG274</f>
        <v>0</v>
      </c>
      <c r="M253" s="51">
        <f>+'101 TREINAMENTO BENEFICIARIO'!AA274</f>
        <v>0</v>
      </c>
      <c r="N253" s="51">
        <f>+'101 TREINAMENTO BENEFICIARIO'!AI$23</f>
        <v>0</v>
      </c>
      <c r="O253" s="51">
        <f>+'101 TREINAMENTO BENEFICIARIO'!AU274</f>
        <v>0</v>
      </c>
      <c r="P253" s="51">
        <f>+'101 TREINAMENTO BENEFICIARIO'!AW274</f>
        <v>0</v>
      </c>
      <c r="Q253" s="51">
        <f>+'101 TREINAMENTO BENEFICIARIO'!AY274</f>
        <v>0</v>
      </c>
      <c r="R253" s="51">
        <f>+'101 TREINAMENTO BENEFICIARIO'!BA274</f>
        <v>0</v>
      </c>
      <c r="S253" s="51">
        <f>+'101 TREINAMENTO BENEFICIARIO'!BC274</f>
        <v>0</v>
      </c>
      <c r="T253" s="51" t="str">
        <f t="shared" si="9"/>
        <v>Local Não Indicado</v>
      </c>
      <c r="U253" s="51" t="str">
        <f t="shared" si="10"/>
        <v>Sem dados de idade</v>
      </c>
      <c r="V253" s="51" t="str">
        <f t="shared" si="11"/>
        <v/>
      </c>
    </row>
    <row r="254" spans="1:22" hidden="1" x14ac:dyDescent="0.35">
      <c r="A254" s="51">
        <f>+'101 TREINAMENTO BENEFICIARIO'!C275</f>
        <v>0</v>
      </c>
      <c r="B254" s="51">
        <f>+'101 TREINAMENTO BENEFICIARIO'!G275</f>
        <v>0</v>
      </c>
      <c r="C254" s="51">
        <f>IFERROR(IFERROR(IFERROR(+VLOOKUP('101 TREINAMENTO BENEFICIARIO'!Q275,localidades,2,FALSE),VLOOKUP('101 TREINAMENTO BENEFICIARIO'!AH$6,localidades,2,FALSE)),VLOOKUP('101 TREINAMENTO BENEFICIARIO'!AH$5,district_codes,2,FALSE)),999)</f>
        <v>999</v>
      </c>
      <c r="D254" s="51">
        <f>IF(IF(IF(+'101 TREINAMENTO BENEFICIARIO'!V275=0,'101 TREINAMENTO BENEFICIARIO'!Q275,+'101 TREINAMENTO BENEFICIARIO'!V275)=0,'101 TREINAMENTO BENEFICIARIO'!AH$6,IF(+'101 TREINAMENTO BENEFICIARIO'!V275=0,'101 TREINAMENTO BENEFICIARIO'!Q275,+'101 TREINAMENTO BENEFICIARIO'!V275))=0,'101 TREINAMENTO BENEFICIARIO'!AH$5,IF(IF(+'101 TREINAMENTO BENEFICIARIO'!V275=0,'101 TREINAMENTO BENEFICIARIO'!Q275,+'101 TREINAMENTO BENEFICIARIO'!V275)=0,'101 TREINAMENTO BENEFICIARIO'!AH$6,IF(+'101 TREINAMENTO BENEFICIARIO'!V275=0,'101 TREINAMENTO BENEFICIARIO'!Q275,+'101 TREINAMENTO BENEFICIARIO'!V275)))</f>
        <v>0</v>
      </c>
      <c r="E254" s="279">
        <f>+'101 TREINAMENTO BENEFICIARIO'!O275</f>
        <v>0</v>
      </c>
      <c r="F254" s="51">
        <f>+'101 TREINAMENTO BENEFICIARIO'!P275</f>
        <v>0</v>
      </c>
      <c r="G254" s="51">
        <f>+'101 TREINAMENTO BENEFICIARIO'!AO275</f>
        <v>0</v>
      </c>
      <c r="H254" s="51" t="str">
        <f>+sessoes!A$2</f>
        <v>BENTRAIN-99</v>
      </c>
      <c r="I254" s="51">
        <f>+sessoes!B$2</f>
        <v>999</v>
      </c>
      <c r="J254" s="66">
        <f>+'101 TREINAMENTO BENEFICIARIO'!AP$10</f>
        <v>0</v>
      </c>
      <c r="K254" s="51">
        <f>+'101 TREINAMENTO BENEFICIARIO'!AD275</f>
        <v>0</v>
      </c>
      <c r="L254" s="51">
        <f>+'101 TREINAMENTO BENEFICIARIO'!AG275</f>
        <v>0</v>
      </c>
      <c r="M254" s="51">
        <f>+'101 TREINAMENTO BENEFICIARIO'!AA275</f>
        <v>0</v>
      </c>
      <c r="N254" s="51">
        <f>+'101 TREINAMENTO BENEFICIARIO'!AI$23</f>
        <v>0</v>
      </c>
      <c r="O254" s="51">
        <f>+'101 TREINAMENTO BENEFICIARIO'!AU275</f>
        <v>0</v>
      </c>
      <c r="P254" s="51">
        <f>+'101 TREINAMENTO BENEFICIARIO'!AW275</f>
        <v>0</v>
      </c>
      <c r="Q254" s="51">
        <f>+'101 TREINAMENTO BENEFICIARIO'!AY275</f>
        <v>0</v>
      </c>
      <c r="R254" s="51">
        <f>+'101 TREINAMENTO BENEFICIARIO'!BA275</f>
        <v>0</v>
      </c>
      <c r="S254" s="51">
        <f>+'101 TREINAMENTO BENEFICIARIO'!BC275</f>
        <v>0</v>
      </c>
      <c r="T254" s="51" t="str">
        <f t="shared" si="9"/>
        <v>Local Não Indicado</v>
      </c>
      <c r="U254" s="51" t="str">
        <f t="shared" si="10"/>
        <v>Sem dados de idade</v>
      </c>
      <c r="V254" s="51" t="str">
        <f t="shared" si="11"/>
        <v/>
      </c>
    </row>
    <row r="255" spans="1:22" hidden="1" x14ac:dyDescent="0.35">
      <c r="A255" s="151"/>
      <c r="B255" s="151"/>
      <c r="C255" s="151"/>
      <c r="D255" s="151" t="s">
        <v>2117</v>
      </c>
      <c r="E255" s="280"/>
      <c r="F255" s="151"/>
      <c r="G255" s="151"/>
      <c r="H255" s="151"/>
      <c r="I255" s="151"/>
      <c r="J255" s="275"/>
      <c r="K255" s="151"/>
      <c r="L255" s="151"/>
      <c r="M255" s="151"/>
      <c r="N255" s="151"/>
      <c r="O255" s="151"/>
      <c r="P255" s="151"/>
      <c r="Q255" s="151"/>
      <c r="R255" s="151"/>
      <c r="S255" s="151"/>
      <c r="T255" s="51" t="str">
        <f t="shared" si="9"/>
        <v>Local Não Indicado</v>
      </c>
      <c r="U255" s="51" t="str">
        <f t="shared" si="10"/>
        <v>Sem dados de idade</v>
      </c>
      <c r="V255" s="51" t="str">
        <f t="shared" si="11"/>
        <v/>
      </c>
    </row>
    <row r="256" spans="1:22" hidden="1" x14ac:dyDescent="0.35">
      <c r="A256" s="53">
        <f>+'102 DIA DE CAMPO OU DE DEMONSTR'!C36</f>
        <v>0</v>
      </c>
      <c r="B256" s="53">
        <f>+'102 DIA DE CAMPO OU DE DEMONSTR'!J36</f>
        <v>0</v>
      </c>
      <c r="C256" s="53" t="e">
        <f>IFERROR(IFERROR(VLOOKUP(+'102 DIA DE CAMPO OU DE DEMONSTR'!R36,localidades,2,FALSE),VLOOKUP('102 DIA DE CAMPO OU DE DEMONSTR'!AL$6,localidades,2,FALSE)),VLOOKUP('102 DIA DE CAMPO OU DE DEMONSTR'!AL$5,district_codes,2,FALSE))</f>
        <v>#N/A</v>
      </c>
      <c r="D256" s="53">
        <f>'102 DIA DE CAMPO OU DE DEMONSTR'!AS$168</f>
        <v>0</v>
      </c>
      <c r="E256" s="281">
        <f>+'102 DIA DE CAMPO OU DE DEMONSTR'!P36</f>
        <v>0</v>
      </c>
      <c r="F256" s="53">
        <f>+'102 DIA DE CAMPO OU DE DEMONSTR'!Q36</f>
        <v>0</v>
      </c>
      <c r="G256" s="53">
        <f>+'102 DIA DE CAMPO OU DE DEMONSTR'!X36</f>
        <v>0</v>
      </c>
      <c r="H256" s="53" t="str">
        <f>+sessoes!A$3</f>
        <v>TECTRAIN-99</v>
      </c>
      <c r="I256" s="53" t="e">
        <f>sessoes!B$3</f>
        <v>#N/A</v>
      </c>
      <c r="J256" s="69">
        <f>+sessoes!C$3</f>
        <v>0</v>
      </c>
      <c r="K256" s="53">
        <f>+'102 DIA DE CAMPO OU DE DEMONSTR'!AM36</f>
        <v>0</v>
      </c>
      <c r="L256" s="53">
        <f>+'102 DIA DE CAMPO OU DE DEMONSTR'!AO$36</f>
        <v>0</v>
      </c>
      <c r="M256" s="53">
        <f>+'102 DIA DE CAMPO OU DE DEMONSTR'!AF36</f>
        <v>0</v>
      </c>
      <c r="N256" s="53">
        <f>+'102 DIA DE CAMPO OU DE DEMONSTR'!AP36</f>
        <v>0</v>
      </c>
      <c r="T256" s="51" t="str">
        <f t="shared" si="9"/>
        <v>Local Não Indicado</v>
      </c>
      <c r="U256" s="51" t="str">
        <f t="shared" si="10"/>
        <v>Sem dados de idade</v>
      </c>
      <c r="V256" s="51" t="str">
        <f t="shared" si="11"/>
        <v/>
      </c>
    </row>
    <row r="257" spans="1:22" hidden="1" x14ac:dyDescent="0.35">
      <c r="A257" s="53">
        <f>+'102 DIA DE CAMPO OU DE DEMONSTR'!C37</f>
        <v>0</v>
      </c>
      <c r="B257" s="53">
        <f>+'102 DIA DE CAMPO OU DE DEMONSTR'!J37</f>
        <v>0</v>
      </c>
      <c r="C257" s="53" t="e">
        <f>IFERROR(IFERROR(VLOOKUP(+'102 DIA DE CAMPO OU DE DEMONSTR'!R37,localidades,2,FALSE),VLOOKUP('102 DIA DE CAMPO OU DE DEMONSTR'!AL$6,localidades,2,FALSE)),VLOOKUP('102 DIA DE CAMPO OU DE DEMONSTR'!AL$5,district_codes,2,FALSE))</f>
        <v>#N/A</v>
      </c>
      <c r="D257" s="53">
        <f>'102 DIA DE CAMPO OU DE DEMONSTR'!AS$168</f>
        <v>0</v>
      </c>
      <c r="E257" s="281">
        <f>+'102 DIA DE CAMPO OU DE DEMONSTR'!P37</f>
        <v>0</v>
      </c>
      <c r="F257" s="53">
        <f>+'102 DIA DE CAMPO OU DE DEMONSTR'!Q37</f>
        <v>0</v>
      </c>
      <c r="G257" s="53">
        <f>+'102 DIA DE CAMPO OU DE DEMONSTR'!X37</f>
        <v>0</v>
      </c>
      <c r="H257" s="53" t="str">
        <f>+sessoes!A$3</f>
        <v>TECTRAIN-99</v>
      </c>
      <c r="I257" s="53" t="e">
        <f>sessoes!B$3</f>
        <v>#N/A</v>
      </c>
      <c r="J257" s="69">
        <f>+sessoes!C$3</f>
        <v>0</v>
      </c>
      <c r="K257" s="53">
        <f>+'102 DIA DE CAMPO OU DE DEMONSTR'!AM37</f>
        <v>0</v>
      </c>
      <c r="L257" s="53">
        <f>+'102 DIA DE CAMPO OU DE DEMONSTR'!AO$36</f>
        <v>0</v>
      </c>
      <c r="M257" s="53">
        <f>+'102 DIA DE CAMPO OU DE DEMONSTR'!AF37</f>
        <v>0</v>
      </c>
      <c r="N257" s="53">
        <f>+'102 DIA DE CAMPO OU DE DEMONSTR'!AP37</f>
        <v>0</v>
      </c>
      <c r="T257" s="51" t="str">
        <f t="shared" si="9"/>
        <v>Local Não Indicado</v>
      </c>
      <c r="U257" s="51" t="str">
        <f t="shared" si="10"/>
        <v>Sem dados de idade</v>
      </c>
      <c r="V257" s="51" t="str">
        <f t="shared" si="11"/>
        <v/>
      </c>
    </row>
    <row r="258" spans="1:22" hidden="1" x14ac:dyDescent="0.35">
      <c r="A258" s="53">
        <f>+'102 DIA DE CAMPO OU DE DEMONSTR'!C38</f>
        <v>0</v>
      </c>
      <c r="B258" s="53">
        <f>+'102 DIA DE CAMPO OU DE DEMONSTR'!J38</f>
        <v>0</v>
      </c>
      <c r="C258" s="53" t="e">
        <f>IFERROR(IFERROR(VLOOKUP(+'102 DIA DE CAMPO OU DE DEMONSTR'!R38,localidades,2,FALSE),VLOOKUP('102 DIA DE CAMPO OU DE DEMONSTR'!AL$6,localidades,2,FALSE)),VLOOKUP('102 DIA DE CAMPO OU DE DEMONSTR'!AL$5,district_codes,2,FALSE))</f>
        <v>#N/A</v>
      </c>
      <c r="D258" s="53">
        <f>'102 DIA DE CAMPO OU DE DEMONSTR'!AS$168</f>
        <v>0</v>
      </c>
      <c r="E258" s="281">
        <f>+'102 DIA DE CAMPO OU DE DEMONSTR'!P38</f>
        <v>0</v>
      </c>
      <c r="F258" s="53">
        <f>+'102 DIA DE CAMPO OU DE DEMONSTR'!Q38</f>
        <v>0</v>
      </c>
      <c r="G258" s="53">
        <f>+'102 DIA DE CAMPO OU DE DEMONSTR'!X38</f>
        <v>0</v>
      </c>
      <c r="H258" s="53" t="str">
        <f>+sessoes!A$3</f>
        <v>TECTRAIN-99</v>
      </c>
      <c r="I258" s="53" t="e">
        <f>sessoes!B$3</f>
        <v>#N/A</v>
      </c>
      <c r="J258" s="69">
        <f>+sessoes!C$3</f>
        <v>0</v>
      </c>
      <c r="K258" s="53">
        <f>+'102 DIA DE CAMPO OU DE DEMONSTR'!AM38</f>
        <v>0</v>
      </c>
      <c r="L258" s="53">
        <f>+'102 DIA DE CAMPO OU DE DEMONSTR'!AO$36</f>
        <v>0</v>
      </c>
      <c r="M258" s="53">
        <f>+'102 DIA DE CAMPO OU DE DEMONSTR'!AF38</f>
        <v>0</v>
      </c>
      <c r="N258" s="53">
        <f>+'102 DIA DE CAMPO OU DE DEMONSTR'!AP38</f>
        <v>0</v>
      </c>
      <c r="T258" s="51" t="str">
        <f t="shared" ref="T258:T321" si="12">IFERROR(IFERROR(VLOOKUP(C258,nomes_distritos,3,FALSE),VLOOKUP(I258,nomes_distritos,3,FALSE)),"Local Não Indicado")</f>
        <v>Local Não Indicado</v>
      </c>
      <c r="U258" s="51" t="str">
        <f t="shared" ref="U258:U321" si="13">IF(F258=0,"Sem dados de idade",IF(F258&lt;35,"Jovem","Adulto"))</f>
        <v>Sem dados de idade</v>
      </c>
      <c r="V258" s="51" t="str">
        <f t="shared" ref="V258:V321" si="14">IF(A258=0,"",A258&amp;B258&amp;C258)</f>
        <v/>
      </c>
    </row>
    <row r="259" spans="1:22" hidden="1" x14ac:dyDescent="0.35">
      <c r="A259" s="53">
        <f>+'102 DIA DE CAMPO OU DE DEMONSTR'!C39</f>
        <v>0</v>
      </c>
      <c r="B259" s="53">
        <f>+'102 DIA DE CAMPO OU DE DEMONSTR'!J39</f>
        <v>0</v>
      </c>
      <c r="C259" s="53" t="e">
        <f>IFERROR(IFERROR(VLOOKUP(+'102 DIA DE CAMPO OU DE DEMONSTR'!R39,localidades,2,FALSE),VLOOKUP('102 DIA DE CAMPO OU DE DEMONSTR'!AL$6,localidades,2,FALSE)),VLOOKUP('102 DIA DE CAMPO OU DE DEMONSTR'!AL$5,district_codes,2,FALSE))</f>
        <v>#N/A</v>
      </c>
      <c r="D259" s="53">
        <f>'102 DIA DE CAMPO OU DE DEMONSTR'!AS$168</f>
        <v>0</v>
      </c>
      <c r="E259" s="281">
        <f>+'102 DIA DE CAMPO OU DE DEMONSTR'!P39</f>
        <v>0</v>
      </c>
      <c r="F259" s="53">
        <f>+'102 DIA DE CAMPO OU DE DEMONSTR'!Q39</f>
        <v>0</v>
      </c>
      <c r="G259" s="53">
        <f>+'102 DIA DE CAMPO OU DE DEMONSTR'!X39</f>
        <v>0</v>
      </c>
      <c r="H259" s="53" t="str">
        <f>+sessoes!A$3</f>
        <v>TECTRAIN-99</v>
      </c>
      <c r="I259" s="53" t="e">
        <f>sessoes!B$3</f>
        <v>#N/A</v>
      </c>
      <c r="J259" s="69">
        <f>+sessoes!C$3</f>
        <v>0</v>
      </c>
      <c r="K259" s="53">
        <f>+'102 DIA DE CAMPO OU DE DEMONSTR'!AM39</f>
        <v>0</v>
      </c>
      <c r="L259" s="53">
        <f>+'102 DIA DE CAMPO OU DE DEMONSTR'!AO$36</f>
        <v>0</v>
      </c>
      <c r="M259" s="53">
        <f>+'102 DIA DE CAMPO OU DE DEMONSTR'!AF39</f>
        <v>0</v>
      </c>
      <c r="N259" s="53">
        <f>+'102 DIA DE CAMPO OU DE DEMONSTR'!AP39</f>
        <v>0</v>
      </c>
      <c r="T259" s="51" t="str">
        <f t="shared" si="12"/>
        <v>Local Não Indicado</v>
      </c>
      <c r="U259" s="51" t="str">
        <f t="shared" si="13"/>
        <v>Sem dados de idade</v>
      </c>
      <c r="V259" s="51" t="str">
        <f t="shared" si="14"/>
        <v/>
      </c>
    </row>
    <row r="260" spans="1:22" hidden="1" x14ac:dyDescent="0.35">
      <c r="A260" s="53">
        <f>+'102 DIA DE CAMPO OU DE DEMONSTR'!C40</f>
        <v>0</v>
      </c>
      <c r="B260" s="53">
        <f>+'102 DIA DE CAMPO OU DE DEMONSTR'!J40</f>
        <v>0</v>
      </c>
      <c r="C260" s="53" t="e">
        <f>IFERROR(IFERROR(VLOOKUP(+'102 DIA DE CAMPO OU DE DEMONSTR'!R40,localidades,2,FALSE),VLOOKUP('102 DIA DE CAMPO OU DE DEMONSTR'!AL$6,localidades,2,FALSE)),VLOOKUP('102 DIA DE CAMPO OU DE DEMONSTR'!AL$5,district_codes,2,FALSE))</f>
        <v>#N/A</v>
      </c>
      <c r="D260" s="53">
        <f>'102 DIA DE CAMPO OU DE DEMONSTR'!AS$168</f>
        <v>0</v>
      </c>
      <c r="E260" s="281">
        <f>+'102 DIA DE CAMPO OU DE DEMONSTR'!P40</f>
        <v>0</v>
      </c>
      <c r="F260" s="53">
        <f>+'102 DIA DE CAMPO OU DE DEMONSTR'!Q40</f>
        <v>0</v>
      </c>
      <c r="G260" s="53">
        <f>+'102 DIA DE CAMPO OU DE DEMONSTR'!X40</f>
        <v>0</v>
      </c>
      <c r="H260" s="53" t="str">
        <f>+sessoes!A$3</f>
        <v>TECTRAIN-99</v>
      </c>
      <c r="I260" s="53" t="e">
        <f>sessoes!B$3</f>
        <v>#N/A</v>
      </c>
      <c r="J260" s="69">
        <f>+sessoes!C$3</f>
        <v>0</v>
      </c>
      <c r="K260" s="53">
        <f>+'102 DIA DE CAMPO OU DE DEMONSTR'!AM40</f>
        <v>0</v>
      </c>
      <c r="L260" s="53">
        <f>+'102 DIA DE CAMPO OU DE DEMONSTR'!AO$36</f>
        <v>0</v>
      </c>
      <c r="M260" s="53">
        <f>+'102 DIA DE CAMPO OU DE DEMONSTR'!AF40</f>
        <v>0</v>
      </c>
      <c r="N260" s="53">
        <f>+'102 DIA DE CAMPO OU DE DEMONSTR'!AP40</f>
        <v>0</v>
      </c>
      <c r="T260" s="51" t="str">
        <f t="shared" si="12"/>
        <v>Local Não Indicado</v>
      </c>
      <c r="U260" s="51" t="str">
        <f t="shared" si="13"/>
        <v>Sem dados de idade</v>
      </c>
      <c r="V260" s="51" t="str">
        <f t="shared" si="14"/>
        <v/>
      </c>
    </row>
    <row r="261" spans="1:22" hidden="1" x14ac:dyDescent="0.35">
      <c r="A261" s="53">
        <f>+'102 DIA DE CAMPO OU DE DEMONSTR'!C41</f>
        <v>0</v>
      </c>
      <c r="B261" s="53">
        <f>+'102 DIA DE CAMPO OU DE DEMONSTR'!J41</f>
        <v>0</v>
      </c>
      <c r="C261" s="53" t="e">
        <f>IFERROR(IFERROR(VLOOKUP(+'102 DIA DE CAMPO OU DE DEMONSTR'!R41,localidades,2,FALSE),VLOOKUP('102 DIA DE CAMPO OU DE DEMONSTR'!AL$6,localidades,2,FALSE)),VLOOKUP('102 DIA DE CAMPO OU DE DEMONSTR'!AL$5,district_codes,2,FALSE))</f>
        <v>#N/A</v>
      </c>
      <c r="D261" s="53">
        <f>'102 DIA DE CAMPO OU DE DEMONSTR'!AS$168</f>
        <v>0</v>
      </c>
      <c r="E261" s="281">
        <f>+'102 DIA DE CAMPO OU DE DEMONSTR'!P41</f>
        <v>0</v>
      </c>
      <c r="F261" s="53">
        <f>+'102 DIA DE CAMPO OU DE DEMONSTR'!Q41</f>
        <v>0</v>
      </c>
      <c r="G261" s="53">
        <f>+'102 DIA DE CAMPO OU DE DEMONSTR'!X41</f>
        <v>0</v>
      </c>
      <c r="H261" s="53" t="str">
        <f>+sessoes!A$3</f>
        <v>TECTRAIN-99</v>
      </c>
      <c r="I261" s="53" t="e">
        <f>sessoes!B$3</f>
        <v>#N/A</v>
      </c>
      <c r="J261" s="69">
        <f>+sessoes!C$3</f>
        <v>0</v>
      </c>
      <c r="K261" s="53">
        <f>+'102 DIA DE CAMPO OU DE DEMONSTR'!AM41</f>
        <v>0</v>
      </c>
      <c r="L261" s="53">
        <f>+'102 DIA DE CAMPO OU DE DEMONSTR'!AO$36</f>
        <v>0</v>
      </c>
      <c r="M261" s="53">
        <f>+'102 DIA DE CAMPO OU DE DEMONSTR'!AF41</f>
        <v>0</v>
      </c>
      <c r="N261" s="53">
        <f>+'102 DIA DE CAMPO OU DE DEMONSTR'!AP41</f>
        <v>0</v>
      </c>
      <c r="T261" s="51" t="str">
        <f t="shared" si="12"/>
        <v>Local Não Indicado</v>
      </c>
      <c r="U261" s="51" t="str">
        <f t="shared" si="13"/>
        <v>Sem dados de idade</v>
      </c>
      <c r="V261" s="51" t="str">
        <f t="shared" si="14"/>
        <v/>
      </c>
    </row>
    <row r="262" spans="1:22" hidden="1" x14ac:dyDescent="0.35">
      <c r="A262" s="53">
        <f>+'102 DIA DE CAMPO OU DE DEMONSTR'!C42</f>
        <v>0</v>
      </c>
      <c r="B262" s="53">
        <f>+'102 DIA DE CAMPO OU DE DEMONSTR'!J42</f>
        <v>0</v>
      </c>
      <c r="C262" s="53" t="e">
        <f>IFERROR(IFERROR(VLOOKUP(+'102 DIA DE CAMPO OU DE DEMONSTR'!R42,localidades,2,FALSE),VLOOKUP('102 DIA DE CAMPO OU DE DEMONSTR'!AL$6,localidades,2,FALSE)),VLOOKUP('102 DIA DE CAMPO OU DE DEMONSTR'!AL$5,district_codes,2,FALSE))</f>
        <v>#N/A</v>
      </c>
      <c r="D262" s="53">
        <f>'102 DIA DE CAMPO OU DE DEMONSTR'!AS$168</f>
        <v>0</v>
      </c>
      <c r="E262" s="281">
        <f>+'102 DIA DE CAMPO OU DE DEMONSTR'!P42</f>
        <v>0</v>
      </c>
      <c r="F262" s="53">
        <f>+'102 DIA DE CAMPO OU DE DEMONSTR'!Q42</f>
        <v>0</v>
      </c>
      <c r="G262" s="53">
        <f>+'102 DIA DE CAMPO OU DE DEMONSTR'!X42</f>
        <v>0</v>
      </c>
      <c r="H262" s="53" t="str">
        <f>+sessoes!A$3</f>
        <v>TECTRAIN-99</v>
      </c>
      <c r="I262" s="53" t="e">
        <f>sessoes!B$3</f>
        <v>#N/A</v>
      </c>
      <c r="J262" s="69">
        <f>+sessoes!C$3</f>
        <v>0</v>
      </c>
      <c r="K262" s="53">
        <f>+'102 DIA DE CAMPO OU DE DEMONSTR'!AM42</f>
        <v>0</v>
      </c>
      <c r="L262" s="53">
        <f>+'102 DIA DE CAMPO OU DE DEMONSTR'!AO$36</f>
        <v>0</v>
      </c>
      <c r="M262" s="53">
        <f>+'102 DIA DE CAMPO OU DE DEMONSTR'!AF42</f>
        <v>0</v>
      </c>
      <c r="N262" s="53">
        <f>+'102 DIA DE CAMPO OU DE DEMONSTR'!AP42</f>
        <v>0</v>
      </c>
      <c r="T262" s="51" t="str">
        <f t="shared" si="12"/>
        <v>Local Não Indicado</v>
      </c>
      <c r="U262" s="51" t="str">
        <f t="shared" si="13"/>
        <v>Sem dados de idade</v>
      </c>
      <c r="V262" s="51" t="str">
        <f t="shared" si="14"/>
        <v/>
      </c>
    </row>
    <row r="263" spans="1:22" hidden="1" x14ac:dyDescent="0.35">
      <c r="A263" s="53">
        <f>+'102 DIA DE CAMPO OU DE DEMONSTR'!C43</f>
        <v>0</v>
      </c>
      <c r="B263" s="53">
        <f>+'102 DIA DE CAMPO OU DE DEMONSTR'!J43</f>
        <v>0</v>
      </c>
      <c r="C263" s="53" t="e">
        <f>IFERROR(IFERROR(VLOOKUP(+'102 DIA DE CAMPO OU DE DEMONSTR'!R43,localidades,2,FALSE),VLOOKUP('102 DIA DE CAMPO OU DE DEMONSTR'!AL$6,localidades,2,FALSE)),VLOOKUP('102 DIA DE CAMPO OU DE DEMONSTR'!AL$5,district_codes,2,FALSE))</f>
        <v>#N/A</v>
      </c>
      <c r="D263" s="53">
        <f>'102 DIA DE CAMPO OU DE DEMONSTR'!AS$168</f>
        <v>0</v>
      </c>
      <c r="E263" s="281">
        <f>+'102 DIA DE CAMPO OU DE DEMONSTR'!P43</f>
        <v>0</v>
      </c>
      <c r="F263" s="53">
        <f>+'102 DIA DE CAMPO OU DE DEMONSTR'!Q43</f>
        <v>0</v>
      </c>
      <c r="G263" s="53">
        <f>+'102 DIA DE CAMPO OU DE DEMONSTR'!X43</f>
        <v>0</v>
      </c>
      <c r="H263" s="53" t="str">
        <f>+sessoes!A$3</f>
        <v>TECTRAIN-99</v>
      </c>
      <c r="I263" s="53" t="e">
        <f>sessoes!B$3</f>
        <v>#N/A</v>
      </c>
      <c r="J263" s="69">
        <f>+sessoes!C$3</f>
        <v>0</v>
      </c>
      <c r="K263" s="53">
        <f>+'102 DIA DE CAMPO OU DE DEMONSTR'!AM43</f>
        <v>0</v>
      </c>
      <c r="L263" s="53">
        <f>+'102 DIA DE CAMPO OU DE DEMONSTR'!AO$36</f>
        <v>0</v>
      </c>
      <c r="M263" s="53">
        <f>+'102 DIA DE CAMPO OU DE DEMONSTR'!AF43</f>
        <v>0</v>
      </c>
      <c r="N263" s="53">
        <f>+'102 DIA DE CAMPO OU DE DEMONSTR'!AP43</f>
        <v>0</v>
      </c>
      <c r="T263" s="51" t="str">
        <f t="shared" si="12"/>
        <v>Local Não Indicado</v>
      </c>
      <c r="U263" s="51" t="str">
        <f t="shared" si="13"/>
        <v>Sem dados de idade</v>
      </c>
      <c r="V263" s="51" t="str">
        <f t="shared" si="14"/>
        <v/>
      </c>
    </row>
    <row r="264" spans="1:22" hidden="1" x14ac:dyDescent="0.35">
      <c r="A264" s="53">
        <f>+'102 DIA DE CAMPO OU DE DEMONSTR'!C44</f>
        <v>0</v>
      </c>
      <c r="B264" s="53">
        <f>+'102 DIA DE CAMPO OU DE DEMONSTR'!J44</f>
        <v>0</v>
      </c>
      <c r="C264" s="53" t="e">
        <f>IFERROR(IFERROR(VLOOKUP(+'102 DIA DE CAMPO OU DE DEMONSTR'!R44,localidades,2,FALSE),VLOOKUP('102 DIA DE CAMPO OU DE DEMONSTR'!AL$6,localidades,2,FALSE)),VLOOKUP('102 DIA DE CAMPO OU DE DEMONSTR'!AL$5,district_codes,2,FALSE))</f>
        <v>#N/A</v>
      </c>
      <c r="D264" s="53">
        <f>'102 DIA DE CAMPO OU DE DEMONSTR'!AS$168</f>
        <v>0</v>
      </c>
      <c r="E264" s="281">
        <f>+'102 DIA DE CAMPO OU DE DEMONSTR'!P44</f>
        <v>0</v>
      </c>
      <c r="F264" s="53">
        <f>+'102 DIA DE CAMPO OU DE DEMONSTR'!Q44</f>
        <v>0</v>
      </c>
      <c r="G264" s="53">
        <f>+'102 DIA DE CAMPO OU DE DEMONSTR'!X44</f>
        <v>0</v>
      </c>
      <c r="H264" s="53" t="str">
        <f>+sessoes!A$3</f>
        <v>TECTRAIN-99</v>
      </c>
      <c r="I264" s="53" t="e">
        <f>sessoes!B$3</f>
        <v>#N/A</v>
      </c>
      <c r="J264" s="69">
        <f>+sessoes!C$3</f>
        <v>0</v>
      </c>
      <c r="K264" s="53">
        <f>+'102 DIA DE CAMPO OU DE DEMONSTR'!AM44</f>
        <v>0</v>
      </c>
      <c r="L264" s="53">
        <f>+'102 DIA DE CAMPO OU DE DEMONSTR'!AO$36</f>
        <v>0</v>
      </c>
      <c r="M264" s="53">
        <f>+'102 DIA DE CAMPO OU DE DEMONSTR'!AF44</f>
        <v>0</v>
      </c>
      <c r="N264" s="53">
        <f>+'102 DIA DE CAMPO OU DE DEMONSTR'!AP44</f>
        <v>0</v>
      </c>
      <c r="T264" s="51" t="str">
        <f t="shared" si="12"/>
        <v>Local Não Indicado</v>
      </c>
      <c r="U264" s="51" t="str">
        <f t="shared" si="13"/>
        <v>Sem dados de idade</v>
      </c>
      <c r="V264" s="51" t="str">
        <f t="shared" si="14"/>
        <v/>
      </c>
    </row>
    <row r="265" spans="1:22" hidden="1" x14ac:dyDescent="0.35">
      <c r="A265" s="53">
        <f>+'102 DIA DE CAMPO OU DE DEMONSTR'!C45</f>
        <v>0</v>
      </c>
      <c r="B265" s="53">
        <f>+'102 DIA DE CAMPO OU DE DEMONSTR'!J45</f>
        <v>0</v>
      </c>
      <c r="C265" s="53" t="e">
        <f>IFERROR(IFERROR(VLOOKUP(+'102 DIA DE CAMPO OU DE DEMONSTR'!R45,localidades,2,FALSE),VLOOKUP('102 DIA DE CAMPO OU DE DEMONSTR'!AL$6,localidades,2,FALSE)),VLOOKUP('102 DIA DE CAMPO OU DE DEMONSTR'!AL$5,district_codes,2,FALSE))</f>
        <v>#N/A</v>
      </c>
      <c r="D265" s="53">
        <f>'102 DIA DE CAMPO OU DE DEMONSTR'!AS$168</f>
        <v>0</v>
      </c>
      <c r="E265" s="281">
        <f>+'102 DIA DE CAMPO OU DE DEMONSTR'!P45</f>
        <v>0</v>
      </c>
      <c r="F265" s="53">
        <f>+'102 DIA DE CAMPO OU DE DEMONSTR'!Q45</f>
        <v>0</v>
      </c>
      <c r="G265" s="53">
        <f>+'102 DIA DE CAMPO OU DE DEMONSTR'!X45</f>
        <v>0</v>
      </c>
      <c r="H265" s="53" t="str">
        <f>+sessoes!A$3</f>
        <v>TECTRAIN-99</v>
      </c>
      <c r="I265" s="53" t="e">
        <f>sessoes!B$3</f>
        <v>#N/A</v>
      </c>
      <c r="J265" s="69">
        <f>+sessoes!C$3</f>
        <v>0</v>
      </c>
      <c r="K265" s="53">
        <f>+'102 DIA DE CAMPO OU DE DEMONSTR'!AM45</f>
        <v>0</v>
      </c>
      <c r="L265" s="53">
        <f>+'102 DIA DE CAMPO OU DE DEMONSTR'!AO$36</f>
        <v>0</v>
      </c>
      <c r="M265" s="53">
        <f>+'102 DIA DE CAMPO OU DE DEMONSTR'!AF45</f>
        <v>0</v>
      </c>
      <c r="N265" s="53">
        <f>+'102 DIA DE CAMPO OU DE DEMONSTR'!AP45</f>
        <v>0</v>
      </c>
      <c r="T265" s="51" t="str">
        <f t="shared" si="12"/>
        <v>Local Não Indicado</v>
      </c>
      <c r="U265" s="51" t="str">
        <f t="shared" si="13"/>
        <v>Sem dados de idade</v>
      </c>
      <c r="V265" s="51" t="str">
        <f t="shared" si="14"/>
        <v/>
      </c>
    </row>
    <row r="266" spans="1:22" hidden="1" x14ac:dyDescent="0.35">
      <c r="A266" s="53">
        <f>+'102 DIA DE CAMPO OU DE DEMONSTR'!C46</f>
        <v>0</v>
      </c>
      <c r="B266" s="53">
        <f>+'102 DIA DE CAMPO OU DE DEMONSTR'!J46</f>
        <v>0</v>
      </c>
      <c r="C266" s="53" t="e">
        <f>IFERROR(IFERROR(VLOOKUP(+'102 DIA DE CAMPO OU DE DEMONSTR'!R46,localidades,2,FALSE),VLOOKUP('102 DIA DE CAMPO OU DE DEMONSTR'!AL$6,localidades,2,FALSE)),VLOOKUP('102 DIA DE CAMPO OU DE DEMONSTR'!AL$5,district_codes,2,FALSE))</f>
        <v>#N/A</v>
      </c>
      <c r="D266" s="53">
        <f>'102 DIA DE CAMPO OU DE DEMONSTR'!AS$168</f>
        <v>0</v>
      </c>
      <c r="E266" s="281">
        <f>+'102 DIA DE CAMPO OU DE DEMONSTR'!P46</f>
        <v>0</v>
      </c>
      <c r="F266" s="53">
        <f>+'102 DIA DE CAMPO OU DE DEMONSTR'!Q46</f>
        <v>0</v>
      </c>
      <c r="G266" s="53">
        <f>+'102 DIA DE CAMPO OU DE DEMONSTR'!X46</f>
        <v>0</v>
      </c>
      <c r="H266" s="53" t="str">
        <f>+sessoes!A$3</f>
        <v>TECTRAIN-99</v>
      </c>
      <c r="I266" s="53" t="e">
        <f>sessoes!B$3</f>
        <v>#N/A</v>
      </c>
      <c r="J266" s="69">
        <f>+sessoes!C$3</f>
        <v>0</v>
      </c>
      <c r="K266" s="53">
        <f>+'102 DIA DE CAMPO OU DE DEMONSTR'!AM46</f>
        <v>0</v>
      </c>
      <c r="L266" s="53">
        <f>+'102 DIA DE CAMPO OU DE DEMONSTR'!AO$36</f>
        <v>0</v>
      </c>
      <c r="M266" s="53">
        <f>+'102 DIA DE CAMPO OU DE DEMONSTR'!AF46</f>
        <v>0</v>
      </c>
      <c r="N266" s="53">
        <f>+'102 DIA DE CAMPO OU DE DEMONSTR'!AP46</f>
        <v>0</v>
      </c>
      <c r="T266" s="51" t="str">
        <f t="shared" si="12"/>
        <v>Local Não Indicado</v>
      </c>
      <c r="U266" s="51" t="str">
        <f t="shared" si="13"/>
        <v>Sem dados de idade</v>
      </c>
      <c r="V266" s="51" t="str">
        <f t="shared" si="14"/>
        <v/>
      </c>
    </row>
    <row r="267" spans="1:22" hidden="1" x14ac:dyDescent="0.35">
      <c r="A267" s="53">
        <f>+'102 DIA DE CAMPO OU DE DEMONSTR'!C47</f>
        <v>0</v>
      </c>
      <c r="B267" s="53">
        <f>+'102 DIA DE CAMPO OU DE DEMONSTR'!J47</f>
        <v>0</v>
      </c>
      <c r="C267" s="53" t="e">
        <f>IFERROR(IFERROR(VLOOKUP(+'102 DIA DE CAMPO OU DE DEMONSTR'!R47,localidades,2,FALSE),VLOOKUP('102 DIA DE CAMPO OU DE DEMONSTR'!AL$6,localidades,2,FALSE)),VLOOKUP('102 DIA DE CAMPO OU DE DEMONSTR'!AL$5,district_codes,2,FALSE))</f>
        <v>#N/A</v>
      </c>
      <c r="D267" s="53">
        <f>'102 DIA DE CAMPO OU DE DEMONSTR'!AS$168</f>
        <v>0</v>
      </c>
      <c r="E267" s="281">
        <f>+'102 DIA DE CAMPO OU DE DEMONSTR'!P47</f>
        <v>0</v>
      </c>
      <c r="F267" s="53">
        <f>+'102 DIA DE CAMPO OU DE DEMONSTR'!Q47</f>
        <v>0</v>
      </c>
      <c r="G267" s="53">
        <f>+'102 DIA DE CAMPO OU DE DEMONSTR'!X47</f>
        <v>0</v>
      </c>
      <c r="H267" s="53" t="str">
        <f>+sessoes!A$3</f>
        <v>TECTRAIN-99</v>
      </c>
      <c r="I267" s="53" t="e">
        <f>sessoes!B$3</f>
        <v>#N/A</v>
      </c>
      <c r="J267" s="69">
        <f>+sessoes!C$3</f>
        <v>0</v>
      </c>
      <c r="K267" s="53">
        <f>+'102 DIA DE CAMPO OU DE DEMONSTR'!AM47</f>
        <v>0</v>
      </c>
      <c r="L267" s="53">
        <f>+'102 DIA DE CAMPO OU DE DEMONSTR'!AO$36</f>
        <v>0</v>
      </c>
      <c r="M267" s="53">
        <f>+'102 DIA DE CAMPO OU DE DEMONSTR'!AF47</f>
        <v>0</v>
      </c>
      <c r="N267" s="53">
        <f>+'102 DIA DE CAMPO OU DE DEMONSTR'!AP47</f>
        <v>0</v>
      </c>
      <c r="T267" s="51" t="str">
        <f t="shared" si="12"/>
        <v>Local Não Indicado</v>
      </c>
      <c r="U267" s="51" t="str">
        <f t="shared" si="13"/>
        <v>Sem dados de idade</v>
      </c>
      <c r="V267" s="51" t="str">
        <f t="shared" si="14"/>
        <v/>
      </c>
    </row>
    <row r="268" spans="1:22" hidden="1" x14ac:dyDescent="0.35">
      <c r="A268" s="53">
        <f>+'102 DIA DE CAMPO OU DE DEMONSTR'!C48</f>
        <v>0</v>
      </c>
      <c r="B268" s="53">
        <f>+'102 DIA DE CAMPO OU DE DEMONSTR'!J48</f>
        <v>0</v>
      </c>
      <c r="C268" s="53" t="e">
        <f>IFERROR(IFERROR(VLOOKUP(+'102 DIA DE CAMPO OU DE DEMONSTR'!R48,localidades,2,FALSE),VLOOKUP('102 DIA DE CAMPO OU DE DEMONSTR'!AL$6,localidades,2,FALSE)),VLOOKUP('102 DIA DE CAMPO OU DE DEMONSTR'!AL$5,district_codes,2,FALSE))</f>
        <v>#N/A</v>
      </c>
      <c r="D268" s="53">
        <f>'102 DIA DE CAMPO OU DE DEMONSTR'!AS$168</f>
        <v>0</v>
      </c>
      <c r="E268" s="281">
        <f>+'102 DIA DE CAMPO OU DE DEMONSTR'!P48</f>
        <v>0</v>
      </c>
      <c r="F268" s="53">
        <f>+'102 DIA DE CAMPO OU DE DEMONSTR'!Q48</f>
        <v>0</v>
      </c>
      <c r="G268" s="53">
        <f>+'102 DIA DE CAMPO OU DE DEMONSTR'!X48</f>
        <v>0</v>
      </c>
      <c r="H268" s="53" t="str">
        <f>+sessoes!A$3</f>
        <v>TECTRAIN-99</v>
      </c>
      <c r="I268" s="53" t="e">
        <f>sessoes!B$3</f>
        <v>#N/A</v>
      </c>
      <c r="J268" s="69">
        <f>+sessoes!C$3</f>
        <v>0</v>
      </c>
      <c r="K268" s="53">
        <f>+'102 DIA DE CAMPO OU DE DEMONSTR'!AM48</f>
        <v>0</v>
      </c>
      <c r="L268" s="53">
        <f>+'102 DIA DE CAMPO OU DE DEMONSTR'!AO$36</f>
        <v>0</v>
      </c>
      <c r="M268" s="53">
        <f>+'102 DIA DE CAMPO OU DE DEMONSTR'!AF48</f>
        <v>0</v>
      </c>
      <c r="N268" s="53">
        <f>+'102 DIA DE CAMPO OU DE DEMONSTR'!AP48</f>
        <v>0</v>
      </c>
      <c r="T268" s="51" t="str">
        <f t="shared" si="12"/>
        <v>Local Não Indicado</v>
      </c>
      <c r="U268" s="51" t="str">
        <f t="shared" si="13"/>
        <v>Sem dados de idade</v>
      </c>
      <c r="V268" s="51" t="str">
        <f t="shared" si="14"/>
        <v/>
      </c>
    </row>
    <row r="269" spans="1:22" hidden="1" x14ac:dyDescent="0.35">
      <c r="A269" s="53">
        <f>+'102 DIA DE CAMPO OU DE DEMONSTR'!C49</f>
        <v>0</v>
      </c>
      <c r="B269" s="53">
        <f>+'102 DIA DE CAMPO OU DE DEMONSTR'!J49</f>
        <v>0</v>
      </c>
      <c r="C269" s="53" t="e">
        <f>IFERROR(IFERROR(VLOOKUP(+'102 DIA DE CAMPO OU DE DEMONSTR'!R49,localidades,2,FALSE),VLOOKUP('102 DIA DE CAMPO OU DE DEMONSTR'!AL$6,localidades,2,FALSE)),VLOOKUP('102 DIA DE CAMPO OU DE DEMONSTR'!AL$5,district_codes,2,FALSE))</f>
        <v>#N/A</v>
      </c>
      <c r="D269" s="53">
        <f>'102 DIA DE CAMPO OU DE DEMONSTR'!AS$168</f>
        <v>0</v>
      </c>
      <c r="E269" s="281">
        <f>+'102 DIA DE CAMPO OU DE DEMONSTR'!P49</f>
        <v>0</v>
      </c>
      <c r="F269" s="53">
        <f>+'102 DIA DE CAMPO OU DE DEMONSTR'!Q49</f>
        <v>0</v>
      </c>
      <c r="G269" s="53">
        <f>+'102 DIA DE CAMPO OU DE DEMONSTR'!X49</f>
        <v>0</v>
      </c>
      <c r="H269" s="53" t="str">
        <f>+sessoes!A$3</f>
        <v>TECTRAIN-99</v>
      </c>
      <c r="I269" s="53" t="e">
        <f>sessoes!B$3</f>
        <v>#N/A</v>
      </c>
      <c r="J269" s="69">
        <f>+sessoes!C$3</f>
        <v>0</v>
      </c>
      <c r="K269" s="53">
        <f>+'102 DIA DE CAMPO OU DE DEMONSTR'!AM49</f>
        <v>0</v>
      </c>
      <c r="L269" s="53">
        <f>+'102 DIA DE CAMPO OU DE DEMONSTR'!AO$36</f>
        <v>0</v>
      </c>
      <c r="M269" s="53">
        <f>+'102 DIA DE CAMPO OU DE DEMONSTR'!AF49</f>
        <v>0</v>
      </c>
      <c r="N269" s="53">
        <f>+'102 DIA DE CAMPO OU DE DEMONSTR'!AP49</f>
        <v>0</v>
      </c>
      <c r="T269" s="51" t="str">
        <f t="shared" si="12"/>
        <v>Local Não Indicado</v>
      </c>
      <c r="U269" s="51" t="str">
        <f t="shared" si="13"/>
        <v>Sem dados de idade</v>
      </c>
      <c r="V269" s="51" t="str">
        <f t="shared" si="14"/>
        <v/>
      </c>
    </row>
    <row r="270" spans="1:22" hidden="1" x14ac:dyDescent="0.35">
      <c r="A270" s="53">
        <f>+'102 DIA DE CAMPO OU DE DEMONSTR'!C50</f>
        <v>0</v>
      </c>
      <c r="B270" s="53">
        <f>+'102 DIA DE CAMPO OU DE DEMONSTR'!J50</f>
        <v>0</v>
      </c>
      <c r="C270" s="53" t="e">
        <f>IFERROR(IFERROR(VLOOKUP(+'102 DIA DE CAMPO OU DE DEMONSTR'!R50,localidades,2,FALSE),VLOOKUP('102 DIA DE CAMPO OU DE DEMONSTR'!AL$6,localidades,2,FALSE)),VLOOKUP('102 DIA DE CAMPO OU DE DEMONSTR'!AL$5,district_codes,2,FALSE))</f>
        <v>#N/A</v>
      </c>
      <c r="D270" s="53">
        <f>'102 DIA DE CAMPO OU DE DEMONSTR'!AS$168</f>
        <v>0</v>
      </c>
      <c r="E270" s="281">
        <f>+'102 DIA DE CAMPO OU DE DEMONSTR'!P50</f>
        <v>0</v>
      </c>
      <c r="F270" s="53">
        <f>+'102 DIA DE CAMPO OU DE DEMONSTR'!Q50</f>
        <v>0</v>
      </c>
      <c r="G270" s="53">
        <f>+'102 DIA DE CAMPO OU DE DEMONSTR'!X50</f>
        <v>0</v>
      </c>
      <c r="H270" s="53" t="str">
        <f>+sessoes!A$3</f>
        <v>TECTRAIN-99</v>
      </c>
      <c r="I270" s="53" t="e">
        <f>sessoes!B$3</f>
        <v>#N/A</v>
      </c>
      <c r="J270" s="69">
        <f>+sessoes!C$3</f>
        <v>0</v>
      </c>
      <c r="K270" s="53">
        <f>+'102 DIA DE CAMPO OU DE DEMONSTR'!AM50</f>
        <v>0</v>
      </c>
      <c r="L270" s="53">
        <f>+'102 DIA DE CAMPO OU DE DEMONSTR'!AO$36</f>
        <v>0</v>
      </c>
      <c r="M270" s="53">
        <f>+'102 DIA DE CAMPO OU DE DEMONSTR'!AF50</f>
        <v>0</v>
      </c>
      <c r="N270" s="53">
        <f>+'102 DIA DE CAMPO OU DE DEMONSTR'!AP50</f>
        <v>0</v>
      </c>
      <c r="T270" s="51" t="str">
        <f t="shared" si="12"/>
        <v>Local Não Indicado</v>
      </c>
      <c r="U270" s="51" t="str">
        <f t="shared" si="13"/>
        <v>Sem dados de idade</v>
      </c>
      <c r="V270" s="51" t="str">
        <f t="shared" si="14"/>
        <v/>
      </c>
    </row>
    <row r="271" spans="1:22" hidden="1" x14ac:dyDescent="0.35">
      <c r="A271" s="53">
        <f>+'102 DIA DE CAMPO OU DE DEMONSTR'!C51</f>
        <v>0</v>
      </c>
      <c r="B271" s="53">
        <f>+'102 DIA DE CAMPO OU DE DEMONSTR'!J51</f>
        <v>0</v>
      </c>
      <c r="C271" s="53" t="e">
        <f>IFERROR(IFERROR(VLOOKUP(+'102 DIA DE CAMPO OU DE DEMONSTR'!R51,localidades,2,FALSE),VLOOKUP('102 DIA DE CAMPO OU DE DEMONSTR'!AL$6,localidades,2,FALSE)),VLOOKUP('102 DIA DE CAMPO OU DE DEMONSTR'!AL$5,district_codes,2,FALSE))</f>
        <v>#N/A</v>
      </c>
      <c r="D271" s="53">
        <f>'102 DIA DE CAMPO OU DE DEMONSTR'!AS$168</f>
        <v>0</v>
      </c>
      <c r="E271" s="281">
        <f>+'102 DIA DE CAMPO OU DE DEMONSTR'!P51</f>
        <v>0</v>
      </c>
      <c r="F271" s="53">
        <f>+'102 DIA DE CAMPO OU DE DEMONSTR'!Q51</f>
        <v>0</v>
      </c>
      <c r="G271" s="53">
        <f>+'102 DIA DE CAMPO OU DE DEMONSTR'!X51</f>
        <v>0</v>
      </c>
      <c r="H271" s="53" t="str">
        <f>+sessoes!A$3</f>
        <v>TECTRAIN-99</v>
      </c>
      <c r="I271" s="53" t="e">
        <f>sessoes!B$3</f>
        <v>#N/A</v>
      </c>
      <c r="J271" s="69">
        <f>+sessoes!C$3</f>
        <v>0</v>
      </c>
      <c r="K271" s="53">
        <f>+'102 DIA DE CAMPO OU DE DEMONSTR'!AM51</f>
        <v>0</v>
      </c>
      <c r="L271" s="53">
        <f>+'102 DIA DE CAMPO OU DE DEMONSTR'!AO$36</f>
        <v>0</v>
      </c>
      <c r="M271" s="53">
        <f>+'102 DIA DE CAMPO OU DE DEMONSTR'!AF51</f>
        <v>0</v>
      </c>
      <c r="N271" s="53">
        <f>+'102 DIA DE CAMPO OU DE DEMONSTR'!AP51</f>
        <v>0</v>
      </c>
      <c r="T271" s="51" t="str">
        <f t="shared" si="12"/>
        <v>Local Não Indicado</v>
      </c>
      <c r="U271" s="51" t="str">
        <f t="shared" si="13"/>
        <v>Sem dados de idade</v>
      </c>
      <c r="V271" s="51" t="str">
        <f t="shared" si="14"/>
        <v/>
      </c>
    </row>
    <row r="272" spans="1:22" hidden="1" x14ac:dyDescent="0.35">
      <c r="A272" s="53">
        <f>+'102 DIA DE CAMPO OU DE DEMONSTR'!C52</f>
        <v>0</v>
      </c>
      <c r="B272" s="53">
        <f>+'102 DIA DE CAMPO OU DE DEMONSTR'!J52</f>
        <v>0</v>
      </c>
      <c r="C272" s="53" t="e">
        <f>IFERROR(IFERROR(VLOOKUP(+'102 DIA DE CAMPO OU DE DEMONSTR'!R52,localidades,2,FALSE),VLOOKUP('102 DIA DE CAMPO OU DE DEMONSTR'!AL$6,localidades,2,FALSE)),VLOOKUP('102 DIA DE CAMPO OU DE DEMONSTR'!AL$5,district_codes,2,FALSE))</f>
        <v>#N/A</v>
      </c>
      <c r="D272" s="53">
        <f>'102 DIA DE CAMPO OU DE DEMONSTR'!AS$168</f>
        <v>0</v>
      </c>
      <c r="E272" s="281">
        <f>+'102 DIA DE CAMPO OU DE DEMONSTR'!P52</f>
        <v>0</v>
      </c>
      <c r="F272" s="53">
        <f>+'102 DIA DE CAMPO OU DE DEMONSTR'!Q52</f>
        <v>0</v>
      </c>
      <c r="G272" s="53">
        <f>+'102 DIA DE CAMPO OU DE DEMONSTR'!X52</f>
        <v>0</v>
      </c>
      <c r="H272" s="53" t="str">
        <f>+sessoes!A$3</f>
        <v>TECTRAIN-99</v>
      </c>
      <c r="I272" s="53" t="e">
        <f>sessoes!B$3</f>
        <v>#N/A</v>
      </c>
      <c r="J272" s="69">
        <f>+sessoes!C$3</f>
        <v>0</v>
      </c>
      <c r="K272" s="53">
        <f>+'102 DIA DE CAMPO OU DE DEMONSTR'!AM52</f>
        <v>0</v>
      </c>
      <c r="L272" s="53">
        <f>+'102 DIA DE CAMPO OU DE DEMONSTR'!AO$36</f>
        <v>0</v>
      </c>
      <c r="M272" s="53">
        <f>+'102 DIA DE CAMPO OU DE DEMONSTR'!AF52</f>
        <v>0</v>
      </c>
      <c r="N272" s="53">
        <f>+'102 DIA DE CAMPO OU DE DEMONSTR'!AP52</f>
        <v>0</v>
      </c>
      <c r="T272" s="51" t="str">
        <f t="shared" si="12"/>
        <v>Local Não Indicado</v>
      </c>
      <c r="U272" s="51" t="str">
        <f t="shared" si="13"/>
        <v>Sem dados de idade</v>
      </c>
      <c r="V272" s="51" t="str">
        <f t="shared" si="14"/>
        <v/>
      </c>
    </row>
    <row r="273" spans="1:22" hidden="1" x14ac:dyDescent="0.35">
      <c r="A273" s="53">
        <f>+'102 DIA DE CAMPO OU DE DEMONSTR'!C53</f>
        <v>0</v>
      </c>
      <c r="B273" s="53">
        <f>+'102 DIA DE CAMPO OU DE DEMONSTR'!J53</f>
        <v>0</v>
      </c>
      <c r="C273" s="53" t="e">
        <f>IFERROR(IFERROR(VLOOKUP(+'102 DIA DE CAMPO OU DE DEMONSTR'!R53,localidades,2,FALSE),VLOOKUP('102 DIA DE CAMPO OU DE DEMONSTR'!AL$6,localidades,2,FALSE)),VLOOKUP('102 DIA DE CAMPO OU DE DEMONSTR'!AL$5,district_codes,2,FALSE))</f>
        <v>#N/A</v>
      </c>
      <c r="D273" s="53">
        <f>'102 DIA DE CAMPO OU DE DEMONSTR'!AS$168</f>
        <v>0</v>
      </c>
      <c r="E273" s="281">
        <f>+'102 DIA DE CAMPO OU DE DEMONSTR'!P53</f>
        <v>0</v>
      </c>
      <c r="F273" s="53">
        <f>+'102 DIA DE CAMPO OU DE DEMONSTR'!Q53</f>
        <v>0</v>
      </c>
      <c r="G273" s="53">
        <f>+'102 DIA DE CAMPO OU DE DEMONSTR'!X53</f>
        <v>0</v>
      </c>
      <c r="H273" s="53" t="str">
        <f>+sessoes!A$3</f>
        <v>TECTRAIN-99</v>
      </c>
      <c r="I273" s="53" t="e">
        <f>sessoes!B$3</f>
        <v>#N/A</v>
      </c>
      <c r="J273" s="69">
        <f>+sessoes!C$3</f>
        <v>0</v>
      </c>
      <c r="K273" s="53">
        <f>+'102 DIA DE CAMPO OU DE DEMONSTR'!AM53</f>
        <v>0</v>
      </c>
      <c r="L273" s="53">
        <f>+'102 DIA DE CAMPO OU DE DEMONSTR'!AO$36</f>
        <v>0</v>
      </c>
      <c r="M273" s="53">
        <f>+'102 DIA DE CAMPO OU DE DEMONSTR'!AF53</f>
        <v>0</v>
      </c>
      <c r="N273" s="53">
        <f>+'102 DIA DE CAMPO OU DE DEMONSTR'!AP53</f>
        <v>0</v>
      </c>
      <c r="T273" s="51" t="str">
        <f t="shared" si="12"/>
        <v>Local Não Indicado</v>
      </c>
      <c r="U273" s="51" t="str">
        <f t="shared" si="13"/>
        <v>Sem dados de idade</v>
      </c>
      <c r="V273" s="51" t="str">
        <f t="shared" si="14"/>
        <v/>
      </c>
    </row>
    <row r="274" spans="1:22" hidden="1" x14ac:dyDescent="0.35">
      <c r="A274" s="53">
        <f>+'102 DIA DE CAMPO OU DE DEMONSTR'!C54</f>
        <v>0</v>
      </c>
      <c r="B274" s="53">
        <f>+'102 DIA DE CAMPO OU DE DEMONSTR'!J54</f>
        <v>0</v>
      </c>
      <c r="C274" s="53" t="e">
        <f>IFERROR(IFERROR(VLOOKUP(+'102 DIA DE CAMPO OU DE DEMONSTR'!R54,localidades,2,FALSE),VLOOKUP('102 DIA DE CAMPO OU DE DEMONSTR'!AL$6,localidades,2,FALSE)),VLOOKUP('102 DIA DE CAMPO OU DE DEMONSTR'!AL$5,district_codes,2,FALSE))</f>
        <v>#N/A</v>
      </c>
      <c r="D274" s="53">
        <f>'102 DIA DE CAMPO OU DE DEMONSTR'!AS$168</f>
        <v>0</v>
      </c>
      <c r="E274" s="281">
        <f>+'102 DIA DE CAMPO OU DE DEMONSTR'!P54</f>
        <v>0</v>
      </c>
      <c r="F274" s="53">
        <f>+'102 DIA DE CAMPO OU DE DEMONSTR'!Q54</f>
        <v>0</v>
      </c>
      <c r="G274" s="53">
        <f>+'102 DIA DE CAMPO OU DE DEMONSTR'!X54</f>
        <v>0</v>
      </c>
      <c r="H274" s="53" t="str">
        <f>+sessoes!A$3</f>
        <v>TECTRAIN-99</v>
      </c>
      <c r="I274" s="53" t="e">
        <f>sessoes!B$3</f>
        <v>#N/A</v>
      </c>
      <c r="J274" s="69">
        <f>+sessoes!C$3</f>
        <v>0</v>
      </c>
      <c r="K274" s="53">
        <f>+'102 DIA DE CAMPO OU DE DEMONSTR'!AM54</f>
        <v>0</v>
      </c>
      <c r="L274" s="53">
        <f>+'102 DIA DE CAMPO OU DE DEMONSTR'!AO$36</f>
        <v>0</v>
      </c>
      <c r="M274" s="53">
        <f>+'102 DIA DE CAMPO OU DE DEMONSTR'!AF54</f>
        <v>0</v>
      </c>
      <c r="N274" s="53">
        <f>+'102 DIA DE CAMPO OU DE DEMONSTR'!AP54</f>
        <v>0</v>
      </c>
      <c r="T274" s="51" t="str">
        <f t="shared" si="12"/>
        <v>Local Não Indicado</v>
      </c>
      <c r="U274" s="51" t="str">
        <f t="shared" si="13"/>
        <v>Sem dados de idade</v>
      </c>
      <c r="V274" s="51" t="str">
        <f t="shared" si="14"/>
        <v/>
      </c>
    </row>
    <row r="275" spans="1:22" hidden="1" x14ac:dyDescent="0.35">
      <c r="A275" s="53">
        <f>+'102 DIA DE CAMPO OU DE DEMONSTR'!C55</f>
        <v>0</v>
      </c>
      <c r="B275" s="53">
        <f>+'102 DIA DE CAMPO OU DE DEMONSTR'!J55</f>
        <v>0</v>
      </c>
      <c r="C275" s="53" t="e">
        <f>IFERROR(IFERROR(VLOOKUP(+'102 DIA DE CAMPO OU DE DEMONSTR'!R55,localidades,2,FALSE),VLOOKUP('102 DIA DE CAMPO OU DE DEMONSTR'!AL$6,localidades,2,FALSE)),VLOOKUP('102 DIA DE CAMPO OU DE DEMONSTR'!AL$5,district_codes,2,FALSE))</f>
        <v>#N/A</v>
      </c>
      <c r="D275" s="53">
        <f>'102 DIA DE CAMPO OU DE DEMONSTR'!AS$168</f>
        <v>0</v>
      </c>
      <c r="E275" s="281">
        <f>+'102 DIA DE CAMPO OU DE DEMONSTR'!P55</f>
        <v>0</v>
      </c>
      <c r="F275" s="53">
        <f>+'102 DIA DE CAMPO OU DE DEMONSTR'!Q55</f>
        <v>0</v>
      </c>
      <c r="G275" s="53">
        <f>+'102 DIA DE CAMPO OU DE DEMONSTR'!X55</f>
        <v>0</v>
      </c>
      <c r="H275" s="53" t="str">
        <f>+sessoes!A$3</f>
        <v>TECTRAIN-99</v>
      </c>
      <c r="I275" s="53" t="e">
        <f>sessoes!B$3</f>
        <v>#N/A</v>
      </c>
      <c r="J275" s="69">
        <f>+sessoes!C$3</f>
        <v>0</v>
      </c>
      <c r="K275" s="53">
        <f>+'102 DIA DE CAMPO OU DE DEMONSTR'!AM55</f>
        <v>0</v>
      </c>
      <c r="L275" s="53">
        <f>+'102 DIA DE CAMPO OU DE DEMONSTR'!AO$36</f>
        <v>0</v>
      </c>
      <c r="M275" s="53">
        <f>+'102 DIA DE CAMPO OU DE DEMONSTR'!AF55</f>
        <v>0</v>
      </c>
      <c r="N275" s="53">
        <f>+'102 DIA DE CAMPO OU DE DEMONSTR'!AP55</f>
        <v>0</v>
      </c>
      <c r="T275" s="51" t="str">
        <f t="shared" si="12"/>
        <v>Local Não Indicado</v>
      </c>
      <c r="U275" s="51" t="str">
        <f t="shared" si="13"/>
        <v>Sem dados de idade</v>
      </c>
      <c r="V275" s="51" t="str">
        <f t="shared" si="14"/>
        <v/>
      </c>
    </row>
    <row r="276" spans="1:22" hidden="1" x14ac:dyDescent="0.35">
      <c r="A276" s="53">
        <f>+'102 DIA DE CAMPO OU DE DEMONSTR'!C56</f>
        <v>0</v>
      </c>
      <c r="B276" s="53">
        <f>+'102 DIA DE CAMPO OU DE DEMONSTR'!J56</f>
        <v>0</v>
      </c>
      <c r="C276" s="53" t="e">
        <f>IFERROR(IFERROR(VLOOKUP(+'102 DIA DE CAMPO OU DE DEMONSTR'!R56,localidades,2,FALSE),VLOOKUP('102 DIA DE CAMPO OU DE DEMONSTR'!AL$6,localidades,2,FALSE)),VLOOKUP('102 DIA DE CAMPO OU DE DEMONSTR'!AL$5,district_codes,2,FALSE))</f>
        <v>#N/A</v>
      </c>
      <c r="D276" s="53">
        <f>'102 DIA DE CAMPO OU DE DEMONSTR'!AS$168</f>
        <v>0</v>
      </c>
      <c r="E276" s="281">
        <f>+'102 DIA DE CAMPO OU DE DEMONSTR'!P56</f>
        <v>0</v>
      </c>
      <c r="F276" s="53">
        <f>+'102 DIA DE CAMPO OU DE DEMONSTR'!Q56</f>
        <v>0</v>
      </c>
      <c r="G276" s="53">
        <f>+'102 DIA DE CAMPO OU DE DEMONSTR'!X56</f>
        <v>0</v>
      </c>
      <c r="H276" s="53" t="str">
        <f>+sessoes!A$3</f>
        <v>TECTRAIN-99</v>
      </c>
      <c r="I276" s="53" t="e">
        <f>sessoes!B$3</f>
        <v>#N/A</v>
      </c>
      <c r="J276" s="69">
        <f>+sessoes!C$3</f>
        <v>0</v>
      </c>
      <c r="K276" s="53">
        <f>+'102 DIA DE CAMPO OU DE DEMONSTR'!AM56</f>
        <v>0</v>
      </c>
      <c r="L276" s="53">
        <f>+'102 DIA DE CAMPO OU DE DEMONSTR'!AO$36</f>
        <v>0</v>
      </c>
      <c r="M276" s="53">
        <f>+'102 DIA DE CAMPO OU DE DEMONSTR'!AF56</f>
        <v>0</v>
      </c>
      <c r="N276" s="53">
        <f>+'102 DIA DE CAMPO OU DE DEMONSTR'!AP56</f>
        <v>0</v>
      </c>
      <c r="T276" s="51" t="str">
        <f t="shared" si="12"/>
        <v>Local Não Indicado</v>
      </c>
      <c r="U276" s="51" t="str">
        <f t="shared" si="13"/>
        <v>Sem dados de idade</v>
      </c>
      <c r="V276" s="51" t="str">
        <f t="shared" si="14"/>
        <v/>
      </c>
    </row>
    <row r="277" spans="1:22" hidden="1" x14ac:dyDescent="0.35">
      <c r="A277" s="53">
        <f>+'102 DIA DE CAMPO OU DE DEMONSTR'!C57</f>
        <v>0</v>
      </c>
      <c r="B277" s="53">
        <f>+'102 DIA DE CAMPO OU DE DEMONSTR'!J57</f>
        <v>0</v>
      </c>
      <c r="C277" s="53" t="e">
        <f>IFERROR(IFERROR(VLOOKUP(+'102 DIA DE CAMPO OU DE DEMONSTR'!R57,localidades,2,FALSE),VLOOKUP('102 DIA DE CAMPO OU DE DEMONSTR'!AL$6,localidades,2,FALSE)),VLOOKUP('102 DIA DE CAMPO OU DE DEMONSTR'!AL$5,district_codes,2,FALSE))</f>
        <v>#N/A</v>
      </c>
      <c r="D277" s="53">
        <f>'102 DIA DE CAMPO OU DE DEMONSTR'!AS$168</f>
        <v>0</v>
      </c>
      <c r="E277" s="281">
        <f>+'102 DIA DE CAMPO OU DE DEMONSTR'!P57</f>
        <v>0</v>
      </c>
      <c r="F277" s="53">
        <f>+'102 DIA DE CAMPO OU DE DEMONSTR'!Q57</f>
        <v>0</v>
      </c>
      <c r="G277" s="53">
        <f>+'102 DIA DE CAMPO OU DE DEMONSTR'!X57</f>
        <v>0</v>
      </c>
      <c r="H277" s="53" t="str">
        <f>+sessoes!A$3</f>
        <v>TECTRAIN-99</v>
      </c>
      <c r="I277" s="53" t="e">
        <f>sessoes!B$3</f>
        <v>#N/A</v>
      </c>
      <c r="J277" s="69">
        <f>+sessoes!C$3</f>
        <v>0</v>
      </c>
      <c r="K277" s="53">
        <f>+'102 DIA DE CAMPO OU DE DEMONSTR'!AM57</f>
        <v>0</v>
      </c>
      <c r="L277" s="53">
        <f>+'102 DIA DE CAMPO OU DE DEMONSTR'!AO$36</f>
        <v>0</v>
      </c>
      <c r="M277" s="53">
        <f>+'102 DIA DE CAMPO OU DE DEMONSTR'!AF57</f>
        <v>0</v>
      </c>
      <c r="N277" s="53">
        <f>+'102 DIA DE CAMPO OU DE DEMONSTR'!AP57</f>
        <v>0</v>
      </c>
      <c r="T277" s="51" t="str">
        <f t="shared" si="12"/>
        <v>Local Não Indicado</v>
      </c>
      <c r="U277" s="51" t="str">
        <f t="shared" si="13"/>
        <v>Sem dados de idade</v>
      </c>
      <c r="V277" s="51" t="str">
        <f t="shared" si="14"/>
        <v/>
      </c>
    </row>
    <row r="278" spans="1:22" hidden="1" x14ac:dyDescent="0.35">
      <c r="A278" s="53">
        <f>+'102 DIA DE CAMPO OU DE DEMONSTR'!C58</f>
        <v>0</v>
      </c>
      <c r="B278" s="53">
        <f>+'102 DIA DE CAMPO OU DE DEMONSTR'!J58</f>
        <v>0</v>
      </c>
      <c r="C278" s="53" t="e">
        <f>IFERROR(IFERROR(VLOOKUP(+'102 DIA DE CAMPO OU DE DEMONSTR'!R58,localidades,2,FALSE),VLOOKUP('102 DIA DE CAMPO OU DE DEMONSTR'!AL$6,localidades,2,FALSE)),VLOOKUP('102 DIA DE CAMPO OU DE DEMONSTR'!AL$5,district_codes,2,FALSE))</f>
        <v>#N/A</v>
      </c>
      <c r="D278" s="53">
        <f>'102 DIA DE CAMPO OU DE DEMONSTR'!AS$168</f>
        <v>0</v>
      </c>
      <c r="E278" s="281">
        <f>+'102 DIA DE CAMPO OU DE DEMONSTR'!P58</f>
        <v>0</v>
      </c>
      <c r="F278" s="53">
        <f>+'102 DIA DE CAMPO OU DE DEMONSTR'!Q58</f>
        <v>0</v>
      </c>
      <c r="G278" s="53">
        <f>+'102 DIA DE CAMPO OU DE DEMONSTR'!X58</f>
        <v>0</v>
      </c>
      <c r="H278" s="53" t="str">
        <f>+sessoes!A$3</f>
        <v>TECTRAIN-99</v>
      </c>
      <c r="I278" s="53" t="e">
        <f>sessoes!B$3</f>
        <v>#N/A</v>
      </c>
      <c r="J278" s="69">
        <f>+sessoes!C$3</f>
        <v>0</v>
      </c>
      <c r="K278" s="53">
        <f>+'102 DIA DE CAMPO OU DE DEMONSTR'!AM58</f>
        <v>0</v>
      </c>
      <c r="L278" s="53">
        <f>+'102 DIA DE CAMPO OU DE DEMONSTR'!AO$36</f>
        <v>0</v>
      </c>
      <c r="M278" s="53">
        <f>+'102 DIA DE CAMPO OU DE DEMONSTR'!AF58</f>
        <v>0</v>
      </c>
      <c r="N278" s="53">
        <f>+'102 DIA DE CAMPO OU DE DEMONSTR'!AP58</f>
        <v>0</v>
      </c>
      <c r="T278" s="51" t="str">
        <f t="shared" si="12"/>
        <v>Local Não Indicado</v>
      </c>
      <c r="U278" s="51" t="str">
        <f t="shared" si="13"/>
        <v>Sem dados de idade</v>
      </c>
      <c r="V278" s="51" t="str">
        <f t="shared" si="14"/>
        <v/>
      </c>
    </row>
    <row r="279" spans="1:22" hidden="1" x14ac:dyDescent="0.35">
      <c r="A279" s="53">
        <f>+'102 DIA DE CAMPO OU DE DEMONSTR'!C59</f>
        <v>0</v>
      </c>
      <c r="B279" s="53">
        <f>+'102 DIA DE CAMPO OU DE DEMONSTR'!J59</f>
        <v>0</v>
      </c>
      <c r="C279" s="53" t="e">
        <f>IFERROR(IFERROR(VLOOKUP(+'102 DIA DE CAMPO OU DE DEMONSTR'!R59,localidades,2,FALSE),VLOOKUP('102 DIA DE CAMPO OU DE DEMONSTR'!AL$6,localidades,2,FALSE)),VLOOKUP('102 DIA DE CAMPO OU DE DEMONSTR'!AL$5,district_codes,2,FALSE))</f>
        <v>#N/A</v>
      </c>
      <c r="D279" s="53">
        <f>'102 DIA DE CAMPO OU DE DEMONSTR'!AS$168</f>
        <v>0</v>
      </c>
      <c r="E279" s="281">
        <f>+'102 DIA DE CAMPO OU DE DEMONSTR'!P59</f>
        <v>0</v>
      </c>
      <c r="F279" s="53">
        <f>+'102 DIA DE CAMPO OU DE DEMONSTR'!Q59</f>
        <v>0</v>
      </c>
      <c r="G279" s="53">
        <f>+'102 DIA DE CAMPO OU DE DEMONSTR'!X59</f>
        <v>0</v>
      </c>
      <c r="H279" s="53" t="str">
        <f>+sessoes!A$3</f>
        <v>TECTRAIN-99</v>
      </c>
      <c r="I279" s="53" t="e">
        <f>sessoes!B$3</f>
        <v>#N/A</v>
      </c>
      <c r="J279" s="69">
        <f>+sessoes!C$3</f>
        <v>0</v>
      </c>
      <c r="K279" s="53">
        <f>+'102 DIA DE CAMPO OU DE DEMONSTR'!AM59</f>
        <v>0</v>
      </c>
      <c r="L279" s="53">
        <f>+'102 DIA DE CAMPO OU DE DEMONSTR'!AO$36</f>
        <v>0</v>
      </c>
      <c r="M279" s="53">
        <f>+'102 DIA DE CAMPO OU DE DEMONSTR'!AF59</f>
        <v>0</v>
      </c>
      <c r="N279" s="53">
        <f>+'102 DIA DE CAMPO OU DE DEMONSTR'!AP59</f>
        <v>0</v>
      </c>
      <c r="T279" s="51" t="str">
        <f t="shared" si="12"/>
        <v>Local Não Indicado</v>
      </c>
      <c r="U279" s="51" t="str">
        <f t="shared" si="13"/>
        <v>Sem dados de idade</v>
      </c>
      <c r="V279" s="51" t="str">
        <f t="shared" si="14"/>
        <v/>
      </c>
    </row>
    <row r="280" spans="1:22" hidden="1" x14ac:dyDescent="0.35">
      <c r="A280" s="53">
        <f>+'102 DIA DE CAMPO OU DE DEMONSTR'!C60</f>
        <v>0</v>
      </c>
      <c r="B280" s="53">
        <f>+'102 DIA DE CAMPO OU DE DEMONSTR'!J60</f>
        <v>0</v>
      </c>
      <c r="C280" s="53" t="e">
        <f>IFERROR(IFERROR(VLOOKUP(+'102 DIA DE CAMPO OU DE DEMONSTR'!R60,localidades,2,FALSE),VLOOKUP('102 DIA DE CAMPO OU DE DEMONSTR'!AL$6,localidades,2,FALSE)),VLOOKUP('102 DIA DE CAMPO OU DE DEMONSTR'!AL$5,district_codes,2,FALSE))</f>
        <v>#N/A</v>
      </c>
      <c r="D280" s="53">
        <f>'102 DIA DE CAMPO OU DE DEMONSTR'!AS$168</f>
        <v>0</v>
      </c>
      <c r="E280" s="281">
        <f>+'102 DIA DE CAMPO OU DE DEMONSTR'!P60</f>
        <v>0</v>
      </c>
      <c r="F280" s="53">
        <f>+'102 DIA DE CAMPO OU DE DEMONSTR'!Q60</f>
        <v>0</v>
      </c>
      <c r="G280" s="53">
        <f>+'102 DIA DE CAMPO OU DE DEMONSTR'!X60</f>
        <v>0</v>
      </c>
      <c r="H280" s="53" t="str">
        <f>+sessoes!A$3</f>
        <v>TECTRAIN-99</v>
      </c>
      <c r="I280" s="53" t="e">
        <f>sessoes!B$3</f>
        <v>#N/A</v>
      </c>
      <c r="J280" s="69">
        <f>+sessoes!C$3</f>
        <v>0</v>
      </c>
      <c r="K280" s="53">
        <f>+'102 DIA DE CAMPO OU DE DEMONSTR'!AM60</f>
        <v>0</v>
      </c>
      <c r="L280" s="53">
        <f>+'102 DIA DE CAMPO OU DE DEMONSTR'!AO$36</f>
        <v>0</v>
      </c>
      <c r="M280" s="53">
        <f>+'102 DIA DE CAMPO OU DE DEMONSTR'!AF60</f>
        <v>0</v>
      </c>
      <c r="N280" s="53">
        <f>+'102 DIA DE CAMPO OU DE DEMONSTR'!AP60</f>
        <v>0</v>
      </c>
      <c r="T280" s="51" t="str">
        <f t="shared" si="12"/>
        <v>Local Não Indicado</v>
      </c>
      <c r="U280" s="51" t="str">
        <f t="shared" si="13"/>
        <v>Sem dados de idade</v>
      </c>
      <c r="V280" s="51" t="str">
        <f t="shared" si="14"/>
        <v/>
      </c>
    </row>
    <row r="281" spans="1:22" hidden="1" x14ac:dyDescent="0.35">
      <c r="A281" s="53">
        <f>+'102 DIA DE CAMPO OU DE DEMONSTR'!C61</f>
        <v>0</v>
      </c>
      <c r="B281" s="53">
        <f>+'102 DIA DE CAMPO OU DE DEMONSTR'!J61</f>
        <v>0</v>
      </c>
      <c r="C281" s="53" t="e">
        <f>IFERROR(IFERROR(VLOOKUP(+'102 DIA DE CAMPO OU DE DEMONSTR'!R61,localidades,2,FALSE),VLOOKUP('102 DIA DE CAMPO OU DE DEMONSTR'!AL$6,localidades,2,FALSE)),VLOOKUP('102 DIA DE CAMPO OU DE DEMONSTR'!AL$5,district_codes,2,FALSE))</f>
        <v>#N/A</v>
      </c>
      <c r="D281" s="53">
        <f>'102 DIA DE CAMPO OU DE DEMONSTR'!AS$168</f>
        <v>0</v>
      </c>
      <c r="E281" s="281">
        <f>+'102 DIA DE CAMPO OU DE DEMONSTR'!P61</f>
        <v>0</v>
      </c>
      <c r="F281" s="53">
        <f>+'102 DIA DE CAMPO OU DE DEMONSTR'!Q61</f>
        <v>0</v>
      </c>
      <c r="G281" s="53">
        <f>+'102 DIA DE CAMPO OU DE DEMONSTR'!X61</f>
        <v>0</v>
      </c>
      <c r="H281" s="53" t="str">
        <f>+sessoes!A$3</f>
        <v>TECTRAIN-99</v>
      </c>
      <c r="I281" s="53" t="e">
        <f>sessoes!B$3</f>
        <v>#N/A</v>
      </c>
      <c r="J281" s="69">
        <f>+sessoes!C$3</f>
        <v>0</v>
      </c>
      <c r="K281" s="53">
        <f>+'102 DIA DE CAMPO OU DE DEMONSTR'!AM61</f>
        <v>0</v>
      </c>
      <c r="L281" s="53">
        <f>+'102 DIA DE CAMPO OU DE DEMONSTR'!AO$36</f>
        <v>0</v>
      </c>
      <c r="M281" s="53">
        <f>+'102 DIA DE CAMPO OU DE DEMONSTR'!AF61</f>
        <v>0</v>
      </c>
      <c r="N281" s="53">
        <f>+'102 DIA DE CAMPO OU DE DEMONSTR'!AP61</f>
        <v>0</v>
      </c>
      <c r="T281" s="51" t="str">
        <f t="shared" si="12"/>
        <v>Local Não Indicado</v>
      </c>
      <c r="U281" s="51" t="str">
        <f t="shared" si="13"/>
        <v>Sem dados de idade</v>
      </c>
      <c r="V281" s="51" t="str">
        <f t="shared" si="14"/>
        <v/>
      </c>
    </row>
    <row r="282" spans="1:22" hidden="1" x14ac:dyDescent="0.35">
      <c r="A282" s="53">
        <f>+'102 DIA DE CAMPO OU DE DEMONSTR'!C62</f>
        <v>0</v>
      </c>
      <c r="B282" s="53">
        <f>+'102 DIA DE CAMPO OU DE DEMONSTR'!J62</f>
        <v>0</v>
      </c>
      <c r="C282" s="53" t="e">
        <f>IFERROR(IFERROR(VLOOKUP(+'102 DIA DE CAMPO OU DE DEMONSTR'!R62,localidades,2,FALSE),VLOOKUP('102 DIA DE CAMPO OU DE DEMONSTR'!AL$6,localidades,2,FALSE)),VLOOKUP('102 DIA DE CAMPO OU DE DEMONSTR'!AL$5,district_codes,2,FALSE))</f>
        <v>#N/A</v>
      </c>
      <c r="D282" s="53">
        <f>'102 DIA DE CAMPO OU DE DEMONSTR'!AS$168</f>
        <v>0</v>
      </c>
      <c r="E282" s="281">
        <f>+'102 DIA DE CAMPO OU DE DEMONSTR'!P62</f>
        <v>0</v>
      </c>
      <c r="F282" s="53">
        <f>+'102 DIA DE CAMPO OU DE DEMONSTR'!Q62</f>
        <v>0</v>
      </c>
      <c r="G282" s="53">
        <f>+'102 DIA DE CAMPO OU DE DEMONSTR'!X62</f>
        <v>0</v>
      </c>
      <c r="H282" s="53" t="str">
        <f>+sessoes!A$3</f>
        <v>TECTRAIN-99</v>
      </c>
      <c r="I282" s="53" t="e">
        <f>sessoes!B$3</f>
        <v>#N/A</v>
      </c>
      <c r="J282" s="69">
        <f>+sessoes!C$3</f>
        <v>0</v>
      </c>
      <c r="K282" s="53">
        <f>+'102 DIA DE CAMPO OU DE DEMONSTR'!AM62</f>
        <v>0</v>
      </c>
      <c r="L282" s="53">
        <f>+'102 DIA DE CAMPO OU DE DEMONSTR'!AO$36</f>
        <v>0</v>
      </c>
      <c r="M282" s="53">
        <f>+'102 DIA DE CAMPO OU DE DEMONSTR'!AF62</f>
        <v>0</v>
      </c>
      <c r="N282" s="53">
        <f>+'102 DIA DE CAMPO OU DE DEMONSTR'!AP62</f>
        <v>0</v>
      </c>
      <c r="T282" s="51" t="str">
        <f t="shared" si="12"/>
        <v>Local Não Indicado</v>
      </c>
      <c r="U282" s="51" t="str">
        <f t="shared" si="13"/>
        <v>Sem dados de idade</v>
      </c>
      <c r="V282" s="51" t="str">
        <f t="shared" si="14"/>
        <v/>
      </c>
    </row>
    <row r="283" spans="1:22" hidden="1" x14ac:dyDescent="0.35">
      <c r="A283" s="53">
        <f>+'102 DIA DE CAMPO OU DE DEMONSTR'!C63</f>
        <v>0</v>
      </c>
      <c r="B283" s="53">
        <f>+'102 DIA DE CAMPO OU DE DEMONSTR'!J63</f>
        <v>0</v>
      </c>
      <c r="C283" s="53" t="e">
        <f>IFERROR(IFERROR(VLOOKUP(+'102 DIA DE CAMPO OU DE DEMONSTR'!R63,localidades,2,FALSE),VLOOKUP('102 DIA DE CAMPO OU DE DEMONSTR'!AL$6,localidades,2,FALSE)),VLOOKUP('102 DIA DE CAMPO OU DE DEMONSTR'!AL$5,district_codes,2,FALSE))</f>
        <v>#N/A</v>
      </c>
      <c r="D283" s="53">
        <f>'102 DIA DE CAMPO OU DE DEMONSTR'!AS$168</f>
        <v>0</v>
      </c>
      <c r="E283" s="281">
        <f>+'102 DIA DE CAMPO OU DE DEMONSTR'!P63</f>
        <v>0</v>
      </c>
      <c r="F283" s="53">
        <f>+'102 DIA DE CAMPO OU DE DEMONSTR'!Q63</f>
        <v>0</v>
      </c>
      <c r="G283" s="53">
        <f>+'102 DIA DE CAMPO OU DE DEMONSTR'!X63</f>
        <v>0</v>
      </c>
      <c r="H283" s="53" t="str">
        <f>+sessoes!A$3</f>
        <v>TECTRAIN-99</v>
      </c>
      <c r="I283" s="53" t="e">
        <f>sessoes!B$3</f>
        <v>#N/A</v>
      </c>
      <c r="J283" s="69">
        <f>+sessoes!C$3</f>
        <v>0</v>
      </c>
      <c r="K283" s="53">
        <f>+'102 DIA DE CAMPO OU DE DEMONSTR'!AM63</f>
        <v>0</v>
      </c>
      <c r="L283" s="53">
        <f>+'102 DIA DE CAMPO OU DE DEMONSTR'!AO$36</f>
        <v>0</v>
      </c>
      <c r="M283" s="53">
        <f>+'102 DIA DE CAMPO OU DE DEMONSTR'!AF63</f>
        <v>0</v>
      </c>
      <c r="N283" s="53">
        <f>+'102 DIA DE CAMPO OU DE DEMONSTR'!AP63</f>
        <v>0</v>
      </c>
      <c r="T283" s="51" t="str">
        <f t="shared" si="12"/>
        <v>Local Não Indicado</v>
      </c>
      <c r="U283" s="51" t="str">
        <f t="shared" si="13"/>
        <v>Sem dados de idade</v>
      </c>
      <c r="V283" s="51" t="str">
        <f t="shared" si="14"/>
        <v/>
      </c>
    </row>
    <row r="284" spans="1:22" hidden="1" x14ac:dyDescent="0.35">
      <c r="A284" s="53">
        <f>+'102 DIA DE CAMPO OU DE DEMONSTR'!C64</f>
        <v>0</v>
      </c>
      <c r="B284" s="53">
        <f>+'102 DIA DE CAMPO OU DE DEMONSTR'!J64</f>
        <v>0</v>
      </c>
      <c r="C284" s="53" t="e">
        <f>IFERROR(IFERROR(VLOOKUP(+'102 DIA DE CAMPO OU DE DEMONSTR'!R64,localidades,2,FALSE),VLOOKUP('102 DIA DE CAMPO OU DE DEMONSTR'!AL$6,localidades,2,FALSE)),VLOOKUP('102 DIA DE CAMPO OU DE DEMONSTR'!AL$5,district_codes,2,FALSE))</f>
        <v>#N/A</v>
      </c>
      <c r="D284" s="53">
        <f>'102 DIA DE CAMPO OU DE DEMONSTR'!AS$168</f>
        <v>0</v>
      </c>
      <c r="E284" s="281">
        <f>+'102 DIA DE CAMPO OU DE DEMONSTR'!P64</f>
        <v>0</v>
      </c>
      <c r="F284" s="53">
        <f>+'102 DIA DE CAMPO OU DE DEMONSTR'!Q64</f>
        <v>0</v>
      </c>
      <c r="G284" s="53">
        <f>+'102 DIA DE CAMPO OU DE DEMONSTR'!X64</f>
        <v>0</v>
      </c>
      <c r="H284" s="53" t="str">
        <f>+sessoes!A$3</f>
        <v>TECTRAIN-99</v>
      </c>
      <c r="I284" s="53" t="e">
        <f>sessoes!B$3</f>
        <v>#N/A</v>
      </c>
      <c r="J284" s="69">
        <f>+sessoes!C$3</f>
        <v>0</v>
      </c>
      <c r="K284" s="53">
        <f>+'102 DIA DE CAMPO OU DE DEMONSTR'!AM64</f>
        <v>0</v>
      </c>
      <c r="L284" s="53">
        <f>+'102 DIA DE CAMPO OU DE DEMONSTR'!AO$36</f>
        <v>0</v>
      </c>
      <c r="M284" s="53">
        <f>+'102 DIA DE CAMPO OU DE DEMONSTR'!AF64</f>
        <v>0</v>
      </c>
      <c r="N284" s="53">
        <f>+'102 DIA DE CAMPO OU DE DEMONSTR'!AP64</f>
        <v>0</v>
      </c>
      <c r="T284" s="51" t="str">
        <f t="shared" si="12"/>
        <v>Local Não Indicado</v>
      </c>
      <c r="U284" s="51" t="str">
        <f t="shared" si="13"/>
        <v>Sem dados de idade</v>
      </c>
      <c r="V284" s="51" t="str">
        <f t="shared" si="14"/>
        <v/>
      </c>
    </row>
    <row r="285" spans="1:22" hidden="1" x14ac:dyDescent="0.35">
      <c r="A285" s="53">
        <f>+'102 DIA DE CAMPO OU DE DEMONSTR'!C65</f>
        <v>0</v>
      </c>
      <c r="B285" s="53">
        <f>+'102 DIA DE CAMPO OU DE DEMONSTR'!J65</f>
        <v>0</v>
      </c>
      <c r="C285" s="53" t="e">
        <f>IFERROR(IFERROR(VLOOKUP(+'102 DIA DE CAMPO OU DE DEMONSTR'!R65,localidades,2,FALSE),VLOOKUP('102 DIA DE CAMPO OU DE DEMONSTR'!AL$6,localidades,2,FALSE)),VLOOKUP('102 DIA DE CAMPO OU DE DEMONSTR'!AL$5,district_codes,2,FALSE))</f>
        <v>#N/A</v>
      </c>
      <c r="D285" s="53">
        <f>'102 DIA DE CAMPO OU DE DEMONSTR'!AS$168</f>
        <v>0</v>
      </c>
      <c r="E285" s="281">
        <f>+'102 DIA DE CAMPO OU DE DEMONSTR'!P65</f>
        <v>0</v>
      </c>
      <c r="F285" s="53">
        <f>+'102 DIA DE CAMPO OU DE DEMONSTR'!Q65</f>
        <v>0</v>
      </c>
      <c r="G285" s="53">
        <f>+'102 DIA DE CAMPO OU DE DEMONSTR'!X65</f>
        <v>0</v>
      </c>
      <c r="H285" s="53" t="str">
        <f>+sessoes!A$3</f>
        <v>TECTRAIN-99</v>
      </c>
      <c r="I285" s="53" t="e">
        <f>sessoes!B$3</f>
        <v>#N/A</v>
      </c>
      <c r="J285" s="69">
        <f>+sessoes!C$3</f>
        <v>0</v>
      </c>
      <c r="K285" s="53">
        <f>+'102 DIA DE CAMPO OU DE DEMONSTR'!AM65</f>
        <v>0</v>
      </c>
      <c r="L285" s="53">
        <f>+'102 DIA DE CAMPO OU DE DEMONSTR'!AO$36</f>
        <v>0</v>
      </c>
      <c r="M285" s="53">
        <f>+'102 DIA DE CAMPO OU DE DEMONSTR'!AF65</f>
        <v>0</v>
      </c>
      <c r="N285" s="53">
        <f>+'102 DIA DE CAMPO OU DE DEMONSTR'!AP65</f>
        <v>0</v>
      </c>
      <c r="T285" s="51" t="str">
        <f t="shared" si="12"/>
        <v>Local Não Indicado</v>
      </c>
      <c r="U285" s="51" t="str">
        <f t="shared" si="13"/>
        <v>Sem dados de idade</v>
      </c>
      <c r="V285" s="51" t="str">
        <f t="shared" si="14"/>
        <v/>
      </c>
    </row>
    <row r="286" spans="1:22" hidden="1" x14ac:dyDescent="0.35">
      <c r="A286" s="53">
        <f>+'102 DIA DE CAMPO OU DE DEMONSTR'!C66</f>
        <v>0</v>
      </c>
      <c r="B286" s="53">
        <f>+'102 DIA DE CAMPO OU DE DEMONSTR'!J66</f>
        <v>0</v>
      </c>
      <c r="C286" s="53" t="e">
        <f>IFERROR(IFERROR(VLOOKUP(+'102 DIA DE CAMPO OU DE DEMONSTR'!R66,localidades,2,FALSE),VLOOKUP('102 DIA DE CAMPO OU DE DEMONSTR'!AL$6,localidades,2,FALSE)),VLOOKUP('102 DIA DE CAMPO OU DE DEMONSTR'!AL$5,district_codes,2,FALSE))</f>
        <v>#N/A</v>
      </c>
      <c r="D286" s="53">
        <f>'102 DIA DE CAMPO OU DE DEMONSTR'!AS$168</f>
        <v>0</v>
      </c>
      <c r="E286" s="281">
        <f>+'102 DIA DE CAMPO OU DE DEMONSTR'!P66</f>
        <v>0</v>
      </c>
      <c r="F286" s="53">
        <f>+'102 DIA DE CAMPO OU DE DEMONSTR'!Q66</f>
        <v>0</v>
      </c>
      <c r="G286" s="53">
        <f>+'102 DIA DE CAMPO OU DE DEMONSTR'!X66</f>
        <v>0</v>
      </c>
      <c r="H286" s="53" t="str">
        <f>+sessoes!A$3</f>
        <v>TECTRAIN-99</v>
      </c>
      <c r="I286" s="53" t="e">
        <f>sessoes!B$3</f>
        <v>#N/A</v>
      </c>
      <c r="J286" s="69">
        <f>+sessoes!C$3</f>
        <v>0</v>
      </c>
      <c r="K286" s="53">
        <f>+'102 DIA DE CAMPO OU DE DEMONSTR'!AM66</f>
        <v>0</v>
      </c>
      <c r="L286" s="53">
        <f>+'102 DIA DE CAMPO OU DE DEMONSTR'!AO$36</f>
        <v>0</v>
      </c>
      <c r="M286" s="53">
        <f>+'102 DIA DE CAMPO OU DE DEMONSTR'!AF66</f>
        <v>0</v>
      </c>
      <c r="N286" s="53">
        <f>+'102 DIA DE CAMPO OU DE DEMONSTR'!AP66</f>
        <v>0</v>
      </c>
      <c r="T286" s="51" t="str">
        <f t="shared" si="12"/>
        <v>Local Não Indicado</v>
      </c>
      <c r="U286" s="51" t="str">
        <f t="shared" si="13"/>
        <v>Sem dados de idade</v>
      </c>
      <c r="V286" s="51" t="str">
        <f t="shared" si="14"/>
        <v/>
      </c>
    </row>
    <row r="287" spans="1:22" hidden="1" x14ac:dyDescent="0.35">
      <c r="A287" s="53">
        <f>+'102 DIA DE CAMPO OU DE DEMONSTR'!C67</f>
        <v>0</v>
      </c>
      <c r="B287" s="53">
        <f>+'102 DIA DE CAMPO OU DE DEMONSTR'!J67</f>
        <v>0</v>
      </c>
      <c r="C287" s="53" t="e">
        <f>IFERROR(IFERROR(VLOOKUP(+'102 DIA DE CAMPO OU DE DEMONSTR'!R67,localidades,2,FALSE),VLOOKUP('102 DIA DE CAMPO OU DE DEMONSTR'!AL$6,localidades,2,FALSE)),VLOOKUP('102 DIA DE CAMPO OU DE DEMONSTR'!AL$5,district_codes,2,FALSE))</f>
        <v>#N/A</v>
      </c>
      <c r="D287" s="53">
        <f>'102 DIA DE CAMPO OU DE DEMONSTR'!AS$168</f>
        <v>0</v>
      </c>
      <c r="E287" s="281">
        <f>+'102 DIA DE CAMPO OU DE DEMONSTR'!P67</f>
        <v>0</v>
      </c>
      <c r="F287" s="53">
        <f>+'102 DIA DE CAMPO OU DE DEMONSTR'!Q67</f>
        <v>0</v>
      </c>
      <c r="G287" s="53">
        <f>+'102 DIA DE CAMPO OU DE DEMONSTR'!X67</f>
        <v>0</v>
      </c>
      <c r="H287" s="53" t="str">
        <f>+sessoes!A$3</f>
        <v>TECTRAIN-99</v>
      </c>
      <c r="I287" s="53" t="e">
        <f>sessoes!B$3</f>
        <v>#N/A</v>
      </c>
      <c r="J287" s="69">
        <f>+sessoes!C$3</f>
        <v>0</v>
      </c>
      <c r="K287" s="53">
        <f>+'102 DIA DE CAMPO OU DE DEMONSTR'!AM67</f>
        <v>0</v>
      </c>
      <c r="L287" s="53">
        <f>+'102 DIA DE CAMPO OU DE DEMONSTR'!AO$36</f>
        <v>0</v>
      </c>
      <c r="M287" s="53">
        <f>+'102 DIA DE CAMPO OU DE DEMONSTR'!AF67</f>
        <v>0</v>
      </c>
      <c r="N287" s="53">
        <f>+'102 DIA DE CAMPO OU DE DEMONSTR'!AP67</f>
        <v>0</v>
      </c>
      <c r="T287" s="51" t="str">
        <f t="shared" si="12"/>
        <v>Local Não Indicado</v>
      </c>
      <c r="U287" s="51" t="str">
        <f t="shared" si="13"/>
        <v>Sem dados de idade</v>
      </c>
      <c r="V287" s="51" t="str">
        <f t="shared" si="14"/>
        <v/>
      </c>
    </row>
    <row r="288" spans="1:22" hidden="1" x14ac:dyDescent="0.35">
      <c r="A288" s="53">
        <f>+'102 DIA DE CAMPO OU DE DEMONSTR'!C68</f>
        <v>0</v>
      </c>
      <c r="B288" s="53">
        <f>+'102 DIA DE CAMPO OU DE DEMONSTR'!J68</f>
        <v>0</v>
      </c>
      <c r="C288" s="53" t="e">
        <f>IFERROR(IFERROR(VLOOKUP(+'102 DIA DE CAMPO OU DE DEMONSTR'!R68,localidades,2,FALSE),VLOOKUP('102 DIA DE CAMPO OU DE DEMONSTR'!AL$6,localidades,2,FALSE)),VLOOKUP('102 DIA DE CAMPO OU DE DEMONSTR'!AL$5,district_codes,2,FALSE))</f>
        <v>#N/A</v>
      </c>
      <c r="D288" s="53">
        <f>'102 DIA DE CAMPO OU DE DEMONSTR'!AS$168</f>
        <v>0</v>
      </c>
      <c r="E288" s="281">
        <f>+'102 DIA DE CAMPO OU DE DEMONSTR'!P68</f>
        <v>0</v>
      </c>
      <c r="F288" s="53">
        <f>+'102 DIA DE CAMPO OU DE DEMONSTR'!Q68</f>
        <v>0</v>
      </c>
      <c r="G288" s="53">
        <f>+'102 DIA DE CAMPO OU DE DEMONSTR'!X68</f>
        <v>0</v>
      </c>
      <c r="H288" s="53" t="str">
        <f>+sessoes!A$3</f>
        <v>TECTRAIN-99</v>
      </c>
      <c r="I288" s="53" t="e">
        <f>sessoes!B$3</f>
        <v>#N/A</v>
      </c>
      <c r="J288" s="69">
        <f>+sessoes!C$3</f>
        <v>0</v>
      </c>
      <c r="K288" s="53">
        <f>+'102 DIA DE CAMPO OU DE DEMONSTR'!AM68</f>
        <v>0</v>
      </c>
      <c r="L288" s="53">
        <f>+'102 DIA DE CAMPO OU DE DEMONSTR'!AO$36</f>
        <v>0</v>
      </c>
      <c r="M288" s="53">
        <f>+'102 DIA DE CAMPO OU DE DEMONSTR'!AF68</f>
        <v>0</v>
      </c>
      <c r="N288" s="53">
        <f>+'102 DIA DE CAMPO OU DE DEMONSTR'!AP68</f>
        <v>0</v>
      </c>
      <c r="T288" s="51" t="str">
        <f t="shared" si="12"/>
        <v>Local Não Indicado</v>
      </c>
      <c r="U288" s="51" t="str">
        <f t="shared" si="13"/>
        <v>Sem dados de idade</v>
      </c>
      <c r="V288" s="51" t="str">
        <f t="shared" si="14"/>
        <v/>
      </c>
    </row>
    <row r="289" spans="1:22" hidden="1" x14ac:dyDescent="0.35">
      <c r="A289" s="53">
        <f>+'102 DIA DE CAMPO OU DE DEMONSTR'!C69</f>
        <v>0</v>
      </c>
      <c r="B289" s="53">
        <f>+'102 DIA DE CAMPO OU DE DEMONSTR'!J69</f>
        <v>0</v>
      </c>
      <c r="C289" s="53" t="e">
        <f>IFERROR(IFERROR(VLOOKUP(+'102 DIA DE CAMPO OU DE DEMONSTR'!R69,localidades,2,FALSE),VLOOKUP('102 DIA DE CAMPO OU DE DEMONSTR'!AL$6,localidades,2,FALSE)),VLOOKUP('102 DIA DE CAMPO OU DE DEMONSTR'!AL$5,district_codes,2,FALSE))</f>
        <v>#N/A</v>
      </c>
      <c r="D289" s="53">
        <f>'102 DIA DE CAMPO OU DE DEMONSTR'!AS$168</f>
        <v>0</v>
      </c>
      <c r="E289" s="281">
        <f>+'102 DIA DE CAMPO OU DE DEMONSTR'!P69</f>
        <v>0</v>
      </c>
      <c r="F289" s="53">
        <f>+'102 DIA DE CAMPO OU DE DEMONSTR'!Q69</f>
        <v>0</v>
      </c>
      <c r="G289" s="53">
        <f>+'102 DIA DE CAMPO OU DE DEMONSTR'!X69</f>
        <v>0</v>
      </c>
      <c r="H289" s="53" t="str">
        <f>+sessoes!A$3</f>
        <v>TECTRAIN-99</v>
      </c>
      <c r="I289" s="53" t="e">
        <f>sessoes!B$3</f>
        <v>#N/A</v>
      </c>
      <c r="J289" s="69">
        <f>+sessoes!C$3</f>
        <v>0</v>
      </c>
      <c r="K289" s="53">
        <f>+'102 DIA DE CAMPO OU DE DEMONSTR'!AM69</f>
        <v>0</v>
      </c>
      <c r="L289" s="53">
        <f>+'102 DIA DE CAMPO OU DE DEMONSTR'!AO$36</f>
        <v>0</v>
      </c>
      <c r="M289" s="53">
        <f>+'102 DIA DE CAMPO OU DE DEMONSTR'!AF69</f>
        <v>0</v>
      </c>
      <c r="N289" s="53">
        <f>+'102 DIA DE CAMPO OU DE DEMONSTR'!AP69</f>
        <v>0</v>
      </c>
      <c r="T289" s="51" t="str">
        <f t="shared" si="12"/>
        <v>Local Não Indicado</v>
      </c>
      <c r="U289" s="51" t="str">
        <f t="shared" si="13"/>
        <v>Sem dados de idade</v>
      </c>
      <c r="V289" s="51" t="str">
        <f t="shared" si="14"/>
        <v/>
      </c>
    </row>
    <row r="290" spans="1:22" hidden="1" x14ac:dyDescent="0.35">
      <c r="A290" s="53">
        <f>+'102 DIA DE CAMPO OU DE DEMONSTR'!C70</f>
        <v>0</v>
      </c>
      <c r="B290" s="53">
        <f>+'102 DIA DE CAMPO OU DE DEMONSTR'!J70</f>
        <v>0</v>
      </c>
      <c r="C290" s="53" t="e">
        <f>IFERROR(IFERROR(VLOOKUP(+'102 DIA DE CAMPO OU DE DEMONSTR'!R70,localidades,2,FALSE),VLOOKUP('102 DIA DE CAMPO OU DE DEMONSTR'!AL$6,localidades,2,FALSE)),VLOOKUP('102 DIA DE CAMPO OU DE DEMONSTR'!AL$5,district_codes,2,FALSE))</f>
        <v>#N/A</v>
      </c>
      <c r="D290" s="53">
        <f>'102 DIA DE CAMPO OU DE DEMONSTR'!AS$168</f>
        <v>0</v>
      </c>
      <c r="E290" s="281">
        <f>+'102 DIA DE CAMPO OU DE DEMONSTR'!P70</f>
        <v>0</v>
      </c>
      <c r="F290" s="53">
        <f>+'102 DIA DE CAMPO OU DE DEMONSTR'!Q70</f>
        <v>0</v>
      </c>
      <c r="G290" s="53">
        <f>+'102 DIA DE CAMPO OU DE DEMONSTR'!X70</f>
        <v>0</v>
      </c>
      <c r="H290" s="53" t="str">
        <f>+sessoes!A$3</f>
        <v>TECTRAIN-99</v>
      </c>
      <c r="I290" s="53" t="e">
        <f>sessoes!B$3</f>
        <v>#N/A</v>
      </c>
      <c r="J290" s="69">
        <f>+sessoes!C$3</f>
        <v>0</v>
      </c>
      <c r="K290" s="53">
        <f>+'102 DIA DE CAMPO OU DE DEMONSTR'!AM70</f>
        <v>0</v>
      </c>
      <c r="L290" s="53">
        <f>+'102 DIA DE CAMPO OU DE DEMONSTR'!AO$36</f>
        <v>0</v>
      </c>
      <c r="M290" s="53">
        <f>+'102 DIA DE CAMPO OU DE DEMONSTR'!AF70</f>
        <v>0</v>
      </c>
      <c r="N290" s="53">
        <f>+'102 DIA DE CAMPO OU DE DEMONSTR'!AP70</f>
        <v>0</v>
      </c>
      <c r="T290" s="51" t="str">
        <f t="shared" si="12"/>
        <v>Local Não Indicado</v>
      </c>
      <c r="U290" s="51" t="str">
        <f t="shared" si="13"/>
        <v>Sem dados de idade</v>
      </c>
      <c r="V290" s="51" t="str">
        <f t="shared" si="14"/>
        <v/>
      </c>
    </row>
    <row r="291" spans="1:22" hidden="1" x14ac:dyDescent="0.35">
      <c r="A291" s="53">
        <f>+'102 DIA DE CAMPO OU DE DEMONSTR'!C71</f>
        <v>0</v>
      </c>
      <c r="B291" s="53">
        <f>+'102 DIA DE CAMPO OU DE DEMONSTR'!J71</f>
        <v>0</v>
      </c>
      <c r="C291" s="53" t="e">
        <f>IFERROR(IFERROR(VLOOKUP(+'102 DIA DE CAMPO OU DE DEMONSTR'!R71,localidades,2,FALSE),VLOOKUP('102 DIA DE CAMPO OU DE DEMONSTR'!AL$6,localidades,2,FALSE)),VLOOKUP('102 DIA DE CAMPO OU DE DEMONSTR'!AL$5,district_codes,2,FALSE))</f>
        <v>#N/A</v>
      </c>
      <c r="D291" s="53">
        <f>'102 DIA DE CAMPO OU DE DEMONSTR'!AS$168</f>
        <v>0</v>
      </c>
      <c r="E291" s="281">
        <f>+'102 DIA DE CAMPO OU DE DEMONSTR'!P71</f>
        <v>0</v>
      </c>
      <c r="F291" s="53">
        <f>+'102 DIA DE CAMPO OU DE DEMONSTR'!Q71</f>
        <v>0</v>
      </c>
      <c r="G291" s="53">
        <f>+'102 DIA DE CAMPO OU DE DEMONSTR'!X71</f>
        <v>0</v>
      </c>
      <c r="H291" s="53" t="str">
        <f>+sessoes!A$3</f>
        <v>TECTRAIN-99</v>
      </c>
      <c r="I291" s="53" t="e">
        <f>sessoes!B$3</f>
        <v>#N/A</v>
      </c>
      <c r="J291" s="69">
        <f>+sessoes!C$3</f>
        <v>0</v>
      </c>
      <c r="K291" s="53">
        <f>+'102 DIA DE CAMPO OU DE DEMONSTR'!AM71</f>
        <v>0</v>
      </c>
      <c r="L291" s="53">
        <f>+'102 DIA DE CAMPO OU DE DEMONSTR'!AO$36</f>
        <v>0</v>
      </c>
      <c r="M291" s="53">
        <f>+'102 DIA DE CAMPO OU DE DEMONSTR'!AF71</f>
        <v>0</v>
      </c>
      <c r="N291" s="53">
        <f>+'102 DIA DE CAMPO OU DE DEMONSTR'!AP71</f>
        <v>0</v>
      </c>
      <c r="T291" s="51" t="str">
        <f t="shared" si="12"/>
        <v>Local Não Indicado</v>
      </c>
      <c r="U291" s="51" t="str">
        <f t="shared" si="13"/>
        <v>Sem dados de idade</v>
      </c>
      <c r="V291" s="51" t="str">
        <f t="shared" si="14"/>
        <v/>
      </c>
    </row>
    <row r="292" spans="1:22" hidden="1" x14ac:dyDescent="0.35">
      <c r="A292" s="53">
        <f>+'102 DIA DE CAMPO OU DE DEMONSTR'!C72</f>
        <v>0</v>
      </c>
      <c r="B292" s="53">
        <f>+'102 DIA DE CAMPO OU DE DEMONSTR'!J72</f>
        <v>0</v>
      </c>
      <c r="C292" s="53" t="e">
        <f>IFERROR(IFERROR(VLOOKUP(+'102 DIA DE CAMPO OU DE DEMONSTR'!R72,localidades,2,FALSE),VLOOKUP('102 DIA DE CAMPO OU DE DEMONSTR'!AL$6,localidades,2,FALSE)),VLOOKUP('102 DIA DE CAMPO OU DE DEMONSTR'!AL$5,district_codes,2,FALSE))</f>
        <v>#N/A</v>
      </c>
      <c r="D292" s="53">
        <f>'102 DIA DE CAMPO OU DE DEMONSTR'!AS$168</f>
        <v>0</v>
      </c>
      <c r="E292" s="281">
        <f>+'102 DIA DE CAMPO OU DE DEMONSTR'!P72</f>
        <v>0</v>
      </c>
      <c r="F292" s="53">
        <f>+'102 DIA DE CAMPO OU DE DEMONSTR'!Q72</f>
        <v>0</v>
      </c>
      <c r="G292" s="53">
        <f>+'102 DIA DE CAMPO OU DE DEMONSTR'!X72</f>
        <v>0</v>
      </c>
      <c r="H292" s="53" t="str">
        <f>+sessoes!A$3</f>
        <v>TECTRAIN-99</v>
      </c>
      <c r="I292" s="53" t="e">
        <f>sessoes!B$3</f>
        <v>#N/A</v>
      </c>
      <c r="J292" s="69">
        <f>+sessoes!C$3</f>
        <v>0</v>
      </c>
      <c r="K292" s="53">
        <f>+'102 DIA DE CAMPO OU DE DEMONSTR'!AM72</f>
        <v>0</v>
      </c>
      <c r="L292" s="53">
        <f>+'102 DIA DE CAMPO OU DE DEMONSTR'!AO$36</f>
        <v>0</v>
      </c>
      <c r="M292" s="53">
        <f>+'102 DIA DE CAMPO OU DE DEMONSTR'!AF72</f>
        <v>0</v>
      </c>
      <c r="N292" s="53">
        <f>+'102 DIA DE CAMPO OU DE DEMONSTR'!AP72</f>
        <v>0</v>
      </c>
      <c r="T292" s="51" t="str">
        <f t="shared" si="12"/>
        <v>Local Não Indicado</v>
      </c>
      <c r="U292" s="51" t="str">
        <f t="shared" si="13"/>
        <v>Sem dados de idade</v>
      </c>
      <c r="V292" s="51" t="str">
        <f t="shared" si="14"/>
        <v/>
      </c>
    </row>
    <row r="293" spans="1:22" hidden="1" x14ac:dyDescent="0.35">
      <c r="A293" s="53">
        <f>+'102 DIA DE CAMPO OU DE DEMONSTR'!C73</f>
        <v>0</v>
      </c>
      <c r="B293" s="53">
        <f>+'102 DIA DE CAMPO OU DE DEMONSTR'!J73</f>
        <v>0</v>
      </c>
      <c r="C293" s="53" t="e">
        <f>IFERROR(IFERROR(VLOOKUP(+'102 DIA DE CAMPO OU DE DEMONSTR'!R73,localidades,2,FALSE),VLOOKUP('102 DIA DE CAMPO OU DE DEMONSTR'!AL$6,localidades,2,FALSE)),VLOOKUP('102 DIA DE CAMPO OU DE DEMONSTR'!AL$5,district_codes,2,FALSE))</f>
        <v>#N/A</v>
      </c>
      <c r="D293" s="53">
        <f>'102 DIA DE CAMPO OU DE DEMONSTR'!AS$168</f>
        <v>0</v>
      </c>
      <c r="E293" s="281">
        <f>+'102 DIA DE CAMPO OU DE DEMONSTR'!P73</f>
        <v>0</v>
      </c>
      <c r="F293" s="53">
        <f>+'102 DIA DE CAMPO OU DE DEMONSTR'!Q73</f>
        <v>0</v>
      </c>
      <c r="G293" s="53">
        <f>+'102 DIA DE CAMPO OU DE DEMONSTR'!X73</f>
        <v>0</v>
      </c>
      <c r="H293" s="53" t="str">
        <f>+sessoes!A$3</f>
        <v>TECTRAIN-99</v>
      </c>
      <c r="I293" s="53" t="e">
        <f>sessoes!B$3</f>
        <v>#N/A</v>
      </c>
      <c r="J293" s="69">
        <f>+sessoes!C$3</f>
        <v>0</v>
      </c>
      <c r="K293" s="53">
        <f>+'102 DIA DE CAMPO OU DE DEMONSTR'!AM73</f>
        <v>0</v>
      </c>
      <c r="L293" s="53">
        <f>+'102 DIA DE CAMPO OU DE DEMONSTR'!AO$36</f>
        <v>0</v>
      </c>
      <c r="M293" s="53">
        <f>+'102 DIA DE CAMPO OU DE DEMONSTR'!AF73</f>
        <v>0</v>
      </c>
      <c r="N293" s="53">
        <f>+'102 DIA DE CAMPO OU DE DEMONSTR'!AP73</f>
        <v>0</v>
      </c>
      <c r="T293" s="51" t="str">
        <f t="shared" si="12"/>
        <v>Local Não Indicado</v>
      </c>
      <c r="U293" s="51" t="str">
        <f t="shared" si="13"/>
        <v>Sem dados de idade</v>
      </c>
      <c r="V293" s="51" t="str">
        <f t="shared" si="14"/>
        <v/>
      </c>
    </row>
    <row r="294" spans="1:22" hidden="1" x14ac:dyDescent="0.35">
      <c r="A294" s="53">
        <f>+'102 DIA DE CAMPO OU DE DEMONSTR'!C74</f>
        <v>0</v>
      </c>
      <c r="B294" s="53">
        <f>+'102 DIA DE CAMPO OU DE DEMONSTR'!J74</f>
        <v>0</v>
      </c>
      <c r="C294" s="53" t="e">
        <f>IFERROR(IFERROR(VLOOKUP(+'102 DIA DE CAMPO OU DE DEMONSTR'!R74,localidades,2,FALSE),VLOOKUP('102 DIA DE CAMPO OU DE DEMONSTR'!AL$6,localidades,2,FALSE)),VLOOKUP('102 DIA DE CAMPO OU DE DEMONSTR'!AL$5,district_codes,2,FALSE))</f>
        <v>#N/A</v>
      </c>
      <c r="D294" s="53">
        <f>'102 DIA DE CAMPO OU DE DEMONSTR'!AS$168</f>
        <v>0</v>
      </c>
      <c r="E294" s="281">
        <f>+'102 DIA DE CAMPO OU DE DEMONSTR'!P74</f>
        <v>0</v>
      </c>
      <c r="F294" s="53">
        <f>+'102 DIA DE CAMPO OU DE DEMONSTR'!Q74</f>
        <v>0</v>
      </c>
      <c r="G294" s="53">
        <f>+'102 DIA DE CAMPO OU DE DEMONSTR'!X74</f>
        <v>0</v>
      </c>
      <c r="H294" s="53" t="str">
        <f>+sessoes!A$3</f>
        <v>TECTRAIN-99</v>
      </c>
      <c r="I294" s="53" t="e">
        <f>sessoes!B$3</f>
        <v>#N/A</v>
      </c>
      <c r="J294" s="69">
        <f>+sessoes!C$3</f>
        <v>0</v>
      </c>
      <c r="K294" s="53">
        <f>+'102 DIA DE CAMPO OU DE DEMONSTR'!AM74</f>
        <v>0</v>
      </c>
      <c r="L294" s="53">
        <f>+'102 DIA DE CAMPO OU DE DEMONSTR'!AO$36</f>
        <v>0</v>
      </c>
      <c r="M294" s="53">
        <f>+'102 DIA DE CAMPO OU DE DEMONSTR'!AF74</f>
        <v>0</v>
      </c>
      <c r="N294" s="53">
        <f>+'102 DIA DE CAMPO OU DE DEMONSTR'!AP74</f>
        <v>0</v>
      </c>
      <c r="T294" s="51" t="str">
        <f t="shared" si="12"/>
        <v>Local Não Indicado</v>
      </c>
      <c r="U294" s="51" t="str">
        <f t="shared" si="13"/>
        <v>Sem dados de idade</v>
      </c>
      <c r="V294" s="51" t="str">
        <f t="shared" si="14"/>
        <v/>
      </c>
    </row>
    <row r="295" spans="1:22" hidden="1" x14ac:dyDescent="0.35">
      <c r="A295" s="53">
        <f>+'102 DIA DE CAMPO OU DE DEMONSTR'!C75</f>
        <v>0</v>
      </c>
      <c r="B295" s="53">
        <f>+'102 DIA DE CAMPO OU DE DEMONSTR'!J75</f>
        <v>0</v>
      </c>
      <c r="C295" s="53" t="e">
        <f>IFERROR(IFERROR(VLOOKUP(+'102 DIA DE CAMPO OU DE DEMONSTR'!R75,localidades,2,FALSE),VLOOKUP('102 DIA DE CAMPO OU DE DEMONSTR'!AL$6,localidades,2,FALSE)),VLOOKUP('102 DIA DE CAMPO OU DE DEMONSTR'!AL$5,district_codes,2,FALSE))</f>
        <v>#N/A</v>
      </c>
      <c r="D295" s="53">
        <f>'102 DIA DE CAMPO OU DE DEMONSTR'!AS$168</f>
        <v>0</v>
      </c>
      <c r="E295" s="281">
        <f>+'102 DIA DE CAMPO OU DE DEMONSTR'!P75</f>
        <v>0</v>
      </c>
      <c r="F295" s="53">
        <f>+'102 DIA DE CAMPO OU DE DEMONSTR'!Q75</f>
        <v>0</v>
      </c>
      <c r="G295" s="53">
        <f>+'102 DIA DE CAMPO OU DE DEMONSTR'!X75</f>
        <v>0</v>
      </c>
      <c r="H295" s="53" t="str">
        <f>+sessoes!A$3</f>
        <v>TECTRAIN-99</v>
      </c>
      <c r="I295" s="53" t="e">
        <f>sessoes!B$3</f>
        <v>#N/A</v>
      </c>
      <c r="J295" s="69">
        <f>+sessoes!C$3</f>
        <v>0</v>
      </c>
      <c r="K295" s="53">
        <f>+'102 DIA DE CAMPO OU DE DEMONSTR'!AM75</f>
        <v>0</v>
      </c>
      <c r="L295" s="53">
        <f>+'102 DIA DE CAMPO OU DE DEMONSTR'!AO$36</f>
        <v>0</v>
      </c>
      <c r="M295" s="53">
        <f>+'102 DIA DE CAMPO OU DE DEMONSTR'!AF75</f>
        <v>0</v>
      </c>
      <c r="N295" s="53">
        <f>+'102 DIA DE CAMPO OU DE DEMONSTR'!AP75</f>
        <v>0</v>
      </c>
      <c r="T295" s="51" t="str">
        <f t="shared" si="12"/>
        <v>Local Não Indicado</v>
      </c>
      <c r="U295" s="51" t="str">
        <f t="shared" si="13"/>
        <v>Sem dados de idade</v>
      </c>
      <c r="V295" s="51" t="str">
        <f t="shared" si="14"/>
        <v/>
      </c>
    </row>
    <row r="296" spans="1:22" hidden="1" x14ac:dyDescent="0.35">
      <c r="A296" s="53">
        <f>+'102 DIA DE CAMPO OU DE DEMONSTR'!C76</f>
        <v>0</v>
      </c>
      <c r="B296" s="53">
        <f>+'102 DIA DE CAMPO OU DE DEMONSTR'!J76</f>
        <v>0</v>
      </c>
      <c r="C296" s="53" t="e">
        <f>IFERROR(IFERROR(VLOOKUP(+'102 DIA DE CAMPO OU DE DEMONSTR'!R76,localidades,2,FALSE),VLOOKUP('102 DIA DE CAMPO OU DE DEMONSTR'!AL$6,localidades,2,FALSE)),VLOOKUP('102 DIA DE CAMPO OU DE DEMONSTR'!AL$5,district_codes,2,FALSE))</f>
        <v>#N/A</v>
      </c>
      <c r="D296" s="53">
        <f>'102 DIA DE CAMPO OU DE DEMONSTR'!AS$168</f>
        <v>0</v>
      </c>
      <c r="E296" s="281">
        <f>+'102 DIA DE CAMPO OU DE DEMONSTR'!P76</f>
        <v>0</v>
      </c>
      <c r="F296" s="53">
        <f>+'102 DIA DE CAMPO OU DE DEMONSTR'!Q76</f>
        <v>0</v>
      </c>
      <c r="G296" s="53">
        <f>+'102 DIA DE CAMPO OU DE DEMONSTR'!X76</f>
        <v>0</v>
      </c>
      <c r="H296" s="53" t="str">
        <f>+sessoes!A$3</f>
        <v>TECTRAIN-99</v>
      </c>
      <c r="I296" s="53" t="e">
        <f>sessoes!B$3</f>
        <v>#N/A</v>
      </c>
      <c r="J296" s="69">
        <f>+sessoes!C$3</f>
        <v>0</v>
      </c>
      <c r="K296" s="53">
        <f>+'102 DIA DE CAMPO OU DE DEMONSTR'!AM76</f>
        <v>0</v>
      </c>
      <c r="L296" s="53">
        <f>+'102 DIA DE CAMPO OU DE DEMONSTR'!AO$36</f>
        <v>0</v>
      </c>
      <c r="M296" s="53">
        <f>+'102 DIA DE CAMPO OU DE DEMONSTR'!AF76</f>
        <v>0</v>
      </c>
      <c r="N296" s="53">
        <f>+'102 DIA DE CAMPO OU DE DEMONSTR'!AP76</f>
        <v>0</v>
      </c>
      <c r="T296" s="51" t="str">
        <f t="shared" si="12"/>
        <v>Local Não Indicado</v>
      </c>
      <c r="U296" s="51" t="str">
        <f t="shared" si="13"/>
        <v>Sem dados de idade</v>
      </c>
      <c r="V296" s="51" t="str">
        <f t="shared" si="14"/>
        <v/>
      </c>
    </row>
    <row r="297" spans="1:22" hidden="1" x14ac:dyDescent="0.35">
      <c r="A297" s="53">
        <f>+'102 DIA DE CAMPO OU DE DEMONSTR'!C77</f>
        <v>0</v>
      </c>
      <c r="B297" s="53">
        <f>+'102 DIA DE CAMPO OU DE DEMONSTR'!J77</f>
        <v>0</v>
      </c>
      <c r="C297" s="53" t="e">
        <f>IFERROR(IFERROR(VLOOKUP(+'102 DIA DE CAMPO OU DE DEMONSTR'!R77,localidades,2,FALSE),VLOOKUP('102 DIA DE CAMPO OU DE DEMONSTR'!AL$6,localidades,2,FALSE)),VLOOKUP('102 DIA DE CAMPO OU DE DEMONSTR'!AL$5,district_codes,2,FALSE))</f>
        <v>#N/A</v>
      </c>
      <c r="D297" s="53">
        <f>'102 DIA DE CAMPO OU DE DEMONSTR'!AS$168</f>
        <v>0</v>
      </c>
      <c r="E297" s="281">
        <f>+'102 DIA DE CAMPO OU DE DEMONSTR'!P77</f>
        <v>0</v>
      </c>
      <c r="F297" s="53">
        <f>+'102 DIA DE CAMPO OU DE DEMONSTR'!Q77</f>
        <v>0</v>
      </c>
      <c r="G297" s="53">
        <f>+'102 DIA DE CAMPO OU DE DEMONSTR'!X77</f>
        <v>0</v>
      </c>
      <c r="H297" s="53" t="str">
        <f>+sessoes!A$3</f>
        <v>TECTRAIN-99</v>
      </c>
      <c r="I297" s="53" t="e">
        <f>sessoes!B$3</f>
        <v>#N/A</v>
      </c>
      <c r="J297" s="69">
        <f>+sessoes!C$3</f>
        <v>0</v>
      </c>
      <c r="K297" s="53">
        <f>+'102 DIA DE CAMPO OU DE DEMONSTR'!AM77</f>
        <v>0</v>
      </c>
      <c r="L297" s="53">
        <f>+'102 DIA DE CAMPO OU DE DEMONSTR'!AO$36</f>
        <v>0</v>
      </c>
      <c r="M297" s="53">
        <f>+'102 DIA DE CAMPO OU DE DEMONSTR'!AF77</f>
        <v>0</v>
      </c>
      <c r="N297" s="53">
        <f>+'102 DIA DE CAMPO OU DE DEMONSTR'!AP77</f>
        <v>0</v>
      </c>
      <c r="T297" s="51" t="str">
        <f t="shared" si="12"/>
        <v>Local Não Indicado</v>
      </c>
      <c r="U297" s="51" t="str">
        <f t="shared" si="13"/>
        <v>Sem dados de idade</v>
      </c>
      <c r="V297" s="51" t="str">
        <f t="shared" si="14"/>
        <v/>
      </c>
    </row>
    <row r="298" spans="1:22" hidden="1" x14ac:dyDescent="0.35">
      <c r="A298" s="53">
        <f>+'102 DIA DE CAMPO OU DE DEMONSTR'!C78</f>
        <v>0</v>
      </c>
      <c r="B298" s="53">
        <f>+'102 DIA DE CAMPO OU DE DEMONSTR'!J78</f>
        <v>0</v>
      </c>
      <c r="C298" s="53" t="e">
        <f>IFERROR(IFERROR(VLOOKUP(+'102 DIA DE CAMPO OU DE DEMONSTR'!R78,localidades,2,FALSE),VLOOKUP('102 DIA DE CAMPO OU DE DEMONSTR'!AL$6,localidades,2,FALSE)),VLOOKUP('102 DIA DE CAMPO OU DE DEMONSTR'!AL$5,district_codes,2,FALSE))</f>
        <v>#N/A</v>
      </c>
      <c r="D298" s="53">
        <f>'102 DIA DE CAMPO OU DE DEMONSTR'!AS$168</f>
        <v>0</v>
      </c>
      <c r="E298" s="281">
        <f>+'102 DIA DE CAMPO OU DE DEMONSTR'!P78</f>
        <v>0</v>
      </c>
      <c r="F298" s="53">
        <f>+'102 DIA DE CAMPO OU DE DEMONSTR'!Q78</f>
        <v>0</v>
      </c>
      <c r="G298" s="53">
        <f>+'102 DIA DE CAMPO OU DE DEMONSTR'!X78</f>
        <v>0</v>
      </c>
      <c r="H298" s="53" t="str">
        <f>+sessoes!A$3</f>
        <v>TECTRAIN-99</v>
      </c>
      <c r="I298" s="53" t="e">
        <f>sessoes!B$3</f>
        <v>#N/A</v>
      </c>
      <c r="J298" s="69">
        <f>+sessoes!C$3</f>
        <v>0</v>
      </c>
      <c r="K298" s="53">
        <f>+'102 DIA DE CAMPO OU DE DEMONSTR'!AM78</f>
        <v>0</v>
      </c>
      <c r="L298" s="53">
        <f>+'102 DIA DE CAMPO OU DE DEMONSTR'!AO$36</f>
        <v>0</v>
      </c>
      <c r="M298" s="53">
        <f>+'102 DIA DE CAMPO OU DE DEMONSTR'!AF78</f>
        <v>0</v>
      </c>
      <c r="N298" s="53">
        <f>+'102 DIA DE CAMPO OU DE DEMONSTR'!AP78</f>
        <v>0</v>
      </c>
      <c r="T298" s="51" t="str">
        <f t="shared" si="12"/>
        <v>Local Não Indicado</v>
      </c>
      <c r="U298" s="51" t="str">
        <f t="shared" si="13"/>
        <v>Sem dados de idade</v>
      </c>
      <c r="V298" s="51" t="str">
        <f t="shared" si="14"/>
        <v/>
      </c>
    </row>
    <row r="299" spans="1:22" hidden="1" x14ac:dyDescent="0.35">
      <c r="A299" s="53">
        <f>+'102 DIA DE CAMPO OU DE DEMONSTR'!C79</f>
        <v>0</v>
      </c>
      <c r="B299" s="53">
        <f>+'102 DIA DE CAMPO OU DE DEMONSTR'!J79</f>
        <v>0</v>
      </c>
      <c r="C299" s="53" t="e">
        <f>IFERROR(IFERROR(VLOOKUP(+'102 DIA DE CAMPO OU DE DEMONSTR'!R79,localidades,2,FALSE),VLOOKUP('102 DIA DE CAMPO OU DE DEMONSTR'!AL$6,localidades,2,FALSE)),VLOOKUP('102 DIA DE CAMPO OU DE DEMONSTR'!AL$5,district_codes,2,FALSE))</f>
        <v>#N/A</v>
      </c>
      <c r="D299" s="53">
        <f>'102 DIA DE CAMPO OU DE DEMONSTR'!AS$168</f>
        <v>0</v>
      </c>
      <c r="E299" s="281">
        <f>+'102 DIA DE CAMPO OU DE DEMONSTR'!P79</f>
        <v>0</v>
      </c>
      <c r="F299" s="53">
        <f>+'102 DIA DE CAMPO OU DE DEMONSTR'!Q79</f>
        <v>0</v>
      </c>
      <c r="G299" s="53">
        <f>+'102 DIA DE CAMPO OU DE DEMONSTR'!X79</f>
        <v>0</v>
      </c>
      <c r="H299" s="53" t="str">
        <f>+sessoes!A$3</f>
        <v>TECTRAIN-99</v>
      </c>
      <c r="I299" s="53" t="e">
        <f>sessoes!B$3</f>
        <v>#N/A</v>
      </c>
      <c r="J299" s="69">
        <f>+sessoes!C$3</f>
        <v>0</v>
      </c>
      <c r="K299" s="53">
        <f>+'102 DIA DE CAMPO OU DE DEMONSTR'!AM79</f>
        <v>0</v>
      </c>
      <c r="L299" s="53">
        <f>+'102 DIA DE CAMPO OU DE DEMONSTR'!AO$36</f>
        <v>0</v>
      </c>
      <c r="M299" s="53">
        <f>+'102 DIA DE CAMPO OU DE DEMONSTR'!AF79</f>
        <v>0</v>
      </c>
      <c r="N299" s="53">
        <f>+'102 DIA DE CAMPO OU DE DEMONSTR'!AP79</f>
        <v>0</v>
      </c>
      <c r="T299" s="51" t="str">
        <f t="shared" si="12"/>
        <v>Local Não Indicado</v>
      </c>
      <c r="U299" s="51" t="str">
        <f t="shared" si="13"/>
        <v>Sem dados de idade</v>
      </c>
      <c r="V299" s="51" t="str">
        <f t="shared" si="14"/>
        <v/>
      </c>
    </row>
    <row r="300" spans="1:22" hidden="1" x14ac:dyDescent="0.35">
      <c r="A300" s="53">
        <f>+'102 DIA DE CAMPO OU DE DEMONSTR'!C80</f>
        <v>0</v>
      </c>
      <c r="B300" s="53">
        <f>+'102 DIA DE CAMPO OU DE DEMONSTR'!J80</f>
        <v>0</v>
      </c>
      <c r="C300" s="53" t="e">
        <f>IFERROR(IFERROR(VLOOKUP(+'102 DIA DE CAMPO OU DE DEMONSTR'!R80,localidades,2,FALSE),VLOOKUP('102 DIA DE CAMPO OU DE DEMONSTR'!AL$6,localidades,2,FALSE)),VLOOKUP('102 DIA DE CAMPO OU DE DEMONSTR'!AL$5,district_codes,2,FALSE))</f>
        <v>#N/A</v>
      </c>
      <c r="D300" s="53">
        <f>'102 DIA DE CAMPO OU DE DEMONSTR'!AS$168</f>
        <v>0</v>
      </c>
      <c r="E300" s="281">
        <f>+'102 DIA DE CAMPO OU DE DEMONSTR'!P80</f>
        <v>0</v>
      </c>
      <c r="F300" s="53">
        <f>+'102 DIA DE CAMPO OU DE DEMONSTR'!Q80</f>
        <v>0</v>
      </c>
      <c r="G300" s="53">
        <f>+'102 DIA DE CAMPO OU DE DEMONSTR'!X80</f>
        <v>0</v>
      </c>
      <c r="H300" s="53" t="str">
        <f>+sessoes!A$3</f>
        <v>TECTRAIN-99</v>
      </c>
      <c r="I300" s="53" t="e">
        <f>sessoes!B$3</f>
        <v>#N/A</v>
      </c>
      <c r="J300" s="69">
        <f>+sessoes!C$3</f>
        <v>0</v>
      </c>
      <c r="K300" s="53">
        <f>+'102 DIA DE CAMPO OU DE DEMONSTR'!AM80</f>
        <v>0</v>
      </c>
      <c r="L300" s="53">
        <f>+'102 DIA DE CAMPO OU DE DEMONSTR'!AO$36</f>
        <v>0</v>
      </c>
      <c r="M300" s="53">
        <f>+'102 DIA DE CAMPO OU DE DEMONSTR'!AF80</f>
        <v>0</v>
      </c>
      <c r="N300" s="53">
        <f>+'102 DIA DE CAMPO OU DE DEMONSTR'!AP80</f>
        <v>0</v>
      </c>
      <c r="T300" s="51" t="str">
        <f t="shared" si="12"/>
        <v>Local Não Indicado</v>
      </c>
      <c r="U300" s="51" t="str">
        <f t="shared" si="13"/>
        <v>Sem dados de idade</v>
      </c>
      <c r="V300" s="51" t="str">
        <f t="shared" si="14"/>
        <v/>
      </c>
    </row>
    <row r="301" spans="1:22" hidden="1" x14ac:dyDescent="0.35">
      <c r="A301" s="53">
        <f>+'102 DIA DE CAMPO OU DE DEMONSTR'!C81</f>
        <v>0</v>
      </c>
      <c r="B301" s="53">
        <f>+'102 DIA DE CAMPO OU DE DEMONSTR'!J81</f>
        <v>0</v>
      </c>
      <c r="C301" s="53" t="e">
        <f>IFERROR(IFERROR(VLOOKUP(+'102 DIA DE CAMPO OU DE DEMONSTR'!R81,localidades,2,FALSE),VLOOKUP('102 DIA DE CAMPO OU DE DEMONSTR'!AL$6,localidades,2,FALSE)),VLOOKUP('102 DIA DE CAMPO OU DE DEMONSTR'!AL$5,district_codes,2,FALSE))</f>
        <v>#N/A</v>
      </c>
      <c r="D301" s="53">
        <f>'102 DIA DE CAMPO OU DE DEMONSTR'!AS$168</f>
        <v>0</v>
      </c>
      <c r="E301" s="281">
        <f>+'102 DIA DE CAMPO OU DE DEMONSTR'!P81</f>
        <v>0</v>
      </c>
      <c r="F301" s="53">
        <f>+'102 DIA DE CAMPO OU DE DEMONSTR'!Q81</f>
        <v>0</v>
      </c>
      <c r="G301" s="53">
        <f>+'102 DIA DE CAMPO OU DE DEMONSTR'!X81</f>
        <v>0</v>
      </c>
      <c r="H301" s="53" t="str">
        <f>+sessoes!A$3</f>
        <v>TECTRAIN-99</v>
      </c>
      <c r="I301" s="53" t="e">
        <f>sessoes!B$3</f>
        <v>#N/A</v>
      </c>
      <c r="J301" s="69">
        <f>+sessoes!C$3</f>
        <v>0</v>
      </c>
      <c r="K301" s="53">
        <f>+'102 DIA DE CAMPO OU DE DEMONSTR'!AM81</f>
        <v>0</v>
      </c>
      <c r="L301" s="53">
        <f>+'102 DIA DE CAMPO OU DE DEMONSTR'!AO$36</f>
        <v>0</v>
      </c>
      <c r="M301" s="53">
        <f>+'102 DIA DE CAMPO OU DE DEMONSTR'!AF81</f>
        <v>0</v>
      </c>
      <c r="N301" s="53">
        <f>+'102 DIA DE CAMPO OU DE DEMONSTR'!AP81</f>
        <v>0</v>
      </c>
      <c r="T301" s="51" t="str">
        <f t="shared" si="12"/>
        <v>Local Não Indicado</v>
      </c>
      <c r="U301" s="51" t="str">
        <f t="shared" si="13"/>
        <v>Sem dados de idade</v>
      </c>
      <c r="V301" s="51" t="str">
        <f t="shared" si="14"/>
        <v/>
      </c>
    </row>
    <row r="302" spans="1:22" hidden="1" x14ac:dyDescent="0.35">
      <c r="A302" s="53">
        <f>+'102 DIA DE CAMPO OU DE DEMONSTR'!C82</f>
        <v>0</v>
      </c>
      <c r="B302" s="53">
        <f>+'102 DIA DE CAMPO OU DE DEMONSTR'!J82</f>
        <v>0</v>
      </c>
      <c r="C302" s="53" t="e">
        <f>IFERROR(IFERROR(VLOOKUP(+'102 DIA DE CAMPO OU DE DEMONSTR'!R82,localidades,2,FALSE),VLOOKUP('102 DIA DE CAMPO OU DE DEMONSTR'!AL$6,localidades,2,FALSE)),VLOOKUP('102 DIA DE CAMPO OU DE DEMONSTR'!AL$5,district_codes,2,FALSE))</f>
        <v>#N/A</v>
      </c>
      <c r="D302" s="53">
        <f>'102 DIA DE CAMPO OU DE DEMONSTR'!AS$168</f>
        <v>0</v>
      </c>
      <c r="E302" s="281">
        <f>+'102 DIA DE CAMPO OU DE DEMONSTR'!P82</f>
        <v>0</v>
      </c>
      <c r="F302" s="53">
        <f>+'102 DIA DE CAMPO OU DE DEMONSTR'!Q82</f>
        <v>0</v>
      </c>
      <c r="G302" s="53">
        <f>+'102 DIA DE CAMPO OU DE DEMONSTR'!X82</f>
        <v>0</v>
      </c>
      <c r="H302" s="53" t="str">
        <f>+sessoes!A$3</f>
        <v>TECTRAIN-99</v>
      </c>
      <c r="I302" s="53" t="e">
        <f>sessoes!B$3</f>
        <v>#N/A</v>
      </c>
      <c r="J302" s="69">
        <f>+sessoes!C$3</f>
        <v>0</v>
      </c>
      <c r="K302" s="53">
        <f>+'102 DIA DE CAMPO OU DE DEMONSTR'!AM82</f>
        <v>0</v>
      </c>
      <c r="L302" s="53">
        <f>+'102 DIA DE CAMPO OU DE DEMONSTR'!AO$36</f>
        <v>0</v>
      </c>
      <c r="M302" s="53">
        <f>+'102 DIA DE CAMPO OU DE DEMONSTR'!AF82</f>
        <v>0</v>
      </c>
      <c r="N302" s="53">
        <f>+'102 DIA DE CAMPO OU DE DEMONSTR'!AP82</f>
        <v>0</v>
      </c>
      <c r="T302" s="51" t="str">
        <f t="shared" si="12"/>
        <v>Local Não Indicado</v>
      </c>
      <c r="U302" s="51" t="str">
        <f t="shared" si="13"/>
        <v>Sem dados de idade</v>
      </c>
      <c r="V302" s="51" t="str">
        <f t="shared" si="14"/>
        <v/>
      </c>
    </row>
    <row r="303" spans="1:22" hidden="1" x14ac:dyDescent="0.35">
      <c r="A303" s="53">
        <f>+'102 DIA DE CAMPO OU DE DEMONSTR'!C83</f>
        <v>0</v>
      </c>
      <c r="B303" s="53">
        <f>+'102 DIA DE CAMPO OU DE DEMONSTR'!J83</f>
        <v>0</v>
      </c>
      <c r="C303" s="53" t="e">
        <f>IFERROR(IFERROR(VLOOKUP(+'102 DIA DE CAMPO OU DE DEMONSTR'!R83,localidades,2,FALSE),VLOOKUP('102 DIA DE CAMPO OU DE DEMONSTR'!AL$6,localidades,2,FALSE)),VLOOKUP('102 DIA DE CAMPO OU DE DEMONSTR'!AL$5,district_codes,2,FALSE))</f>
        <v>#N/A</v>
      </c>
      <c r="D303" s="53">
        <f>'102 DIA DE CAMPO OU DE DEMONSTR'!AS$168</f>
        <v>0</v>
      </c>
      <c r="E303" s="281">
        <f>+'102 DIA DE CAMPO OU DE DEMONSTR'!P83</f>
        <v>0</v>
      </c>
      <c r="F303" s="53">
        <f>+'102 DIA DE CAMPO OU DE DEMONSTR'!Q83</f>
        <v>0</v>
      </c>
      <c r="G303" s="53">
        <f>+'102 DIA DE CAMPO OU DE DEMONSTR'!X83</f>
        <v>0</v>
      </c>
      <c r="H303" s="53" t="str">
        <f>+sessoes!A$3</f>
        <v>TECTRAIN-99</v>
      </c>
      <c r="I303" s="53" t="e">
        <f>sessoes!B$3</f>
        <v>#N/A</v>
      </c>
      <c r="J303" s="69">
        <f>+sessoes!C$3</f>
        <v>0</v>
      </c>
      <c r="K303" s="53">
        <f>+'102 DIA DE CAMPO OU DE DEMONSTR'!AM83</f>
        <v>0</v>
      </c>
      <c r="L303" s="53">
        <f>+'102 DIA DE CAMPO OU DE DEMONSTR'!AO$36</f>
        <v>0</v>
      </c>
      <c r="M303" s="53">
        <f>+'102 DIA DE CAMPO OU DE DEMONSTR'!AF83</f>
        <v>0</v>
      </c>
      <c r="N303" s="53">
        <f>+'102 DIA DE CAMPO OU DE DEMONSTR'!AP83</f>
        <v>0</v>
      </c>
      <c r="T303" s="51" t="str">
        <f t="shared" si="12"/>
        <v>Local Não Indicado</v>
      </c>
      <c r="U303" s="51" t="str">
        <f t="shared" si="13"/>
        <v>Sem dados de idade</v>
      </c>
      <c r="V303" s="51" t="str">
        <f t="shared" si="14"/>
        <v/>
      </c>
    </row>
    <row r="304" spans="1:22" hidden="1" x14ac:dyDescent="0.35">
      <c r="A304" s="53">
        <f>+'102 DIA DE CAMPO OU DE DEMONSTR'!C84</f>
        <v>0</v>
      </c>
      <c r="B304" s="53">
        <f>+'102 DIA DE CAMPO OU DE DEMONSTR'!J84</f>
        <v>0</v>
      </c>
      <c r="C304" s="53" t="e">
        <f>IFERROR(IFERROR(VLOOKUP(+'102 DIA DE CAMPO OU DE DEMONSTR'!R84,localidades,2,FALSE),VLOOKUP('102 DIA DE CAMPO OU DE DEMONSTR'!AL$6,localidades,2,FALSE)),VLOOKUP('102 DIA DE CAMPO OU DE DEMONSTR'!AL$5,district_codes,2,FALSE))</f>
        <v>#N/A</v>
      </c>
      <c r="D304" s="53">
        <f>'102 DIA DE CAMPO OU DE DEMONSTR'!AS$168</f>
        <v>0</v>
      </c>
      <c r="E304" s="281">
        <f>+'102 DIA DE CAMPO OU DE DEMONSTR'!P84</f>
        <v>0</v>
      </c>
      <c r="F304" s="53">
        <f>+'102 DIA DE CAMPO OU DE DEMONSTR'!Q84</f>
        <v>0</v>
      </c>
      <c r="G304" s="53">
        <f>+'102 DIA DE CAMPO OU DE DEMONSTR'!X84</f>
        <v>0</v>
      </c>
      <c r="H304" s="53" t="str">
        <f>+sessoes!A$3</f>
        <v>TECTRAIN-99</v>
      </c>
      <c r="I304" s="53" t="e">
        <f>sessoes!B$3</f>
        <v>#N/A</v>
      </c>
      <c r="J304" s="69">
        <f>+sessoes!C$3</f>
        <v>0</v>
      </c>
      <c r="K304" s="53">
        <f>+'102 DIA DE CAMPO OU DE DEMONSTR'!AM84</f>
        <v>0</v>
      </c>
      <c r="L304" s="53">
        <f>+'102 DIA DE CAMPO OU DE DEMONSTR'!AO$36</f>
        <v>0</v>
      </c>
      <c r="M304" s="53">
        <f>+'102 DIA DE CAMPO OU DE DEMONSTR'!AF84</f>
        <v>0</v>
      </c>
      <c r="N304" s="53">
        <f>+'102 DIA DE CAMPO OU DE DEMONSTR'!AP84</f>
        <v>0</v>
      </c>
      <c r="T304" s="51" t="str">
        <f t="shared" si="12"/>
        <v>Local Não Indicado</v>
      </c>
      <c r="U304" s="51" t="str">
        <f t="shared" si="13"/>
        <v>Sem dados de idade</v>
      </c>
      <c r="V304" s="51" t="str">
        <f t="shared" si="14"/>
        <v/>
      </c>
    </row>
    <row r="305" spans="1:22" hidden="1" x14ac:dyDescent="0.35">
      <c r="A305" s="53">
        <f>+'102 DIA DE CAMPO OU DE DEMONSTR'!C85</f>
        <v>0</v>
      </c>
      <c r="B305" s="53">
        <f>+'102 DIA DE CAMPO OU DE DEMONSTR'!J85</f>
        <v>0</v>
      </c>
      <c r="C305" s="53" t="e">
        <f>IFERROR(IFERROR(VLOOKUP(+'102 DIA DE CAMPO OU DE DEMONSTR'!R85,localidades,2,FALSE),VLOOKUP('102 DIA DE CAMPO OU DE DEMONSTR'!AL$6,localidades,2,FALSE)),VLOOKUP('102 DIA DE CAMPO OU DE DEMONSTR'!AL$5,district_codes,2,FALSE))</f>
        <v>#N/A</v>
      </c>
      <c r="D305" s="53">
        <f>'102 DIA DE CAMPO OU DE DEMONSTR'!AS$168</f>
        <v>0</v>
      </c>
      <c r="E305" s="281">
        <f>+'102 DIA DE CAMPO OU DE DEMONSTR'!P85</f>
        <v>0</v>
      </c>
      <c r="F305" s="53">
        <f>+'102 DIA DE CAMPO OU DE DEMONSTR'!Q85</f>
        <v>0</v>
      </c>
      <c r="G305" s="53">
        <f>+'102 DIA DE CAMPO OU DE DEMONSTR'!X85</f>
        <v>0</v>
      </c>
      <c r="H305" s="53" t="str">
        <f>+sessoes!A$3</f>
        <v>TECTRAIN-99</v>
      </c>
      <c r="I305" s="53" t="e">
        <f>sessoes!B$3</f>
        <v>#N/A</v>
      </c>
      <c r="J305" s="69">
        <f>+sessoes!C$3</f>
        <v>0</v>
      </c>
      <c r="K305" s="53">
        <f>+'102 DIA DE CAMPO OU DE DEMONSTR'!AM85</f>
        <v>0</v>
      </c>
      <c r="L305" s="53">
        <f>+'102 DIA DE CAMPO OU DE DEMONSTR'!AO$36</f>
        <v>0</v>
      </c>
      <c r="M305" s="53">
        <f>+'102 DIA DE CAMPO OU DE DEMONSTR'!AF85</f>
        <v>0</v>
      </c>
      <c r="N305" s="53">
        <f>+'102 DIA DE CAMPO OU DE DEMONSTR'!AP85</f>
        <v>0</v>
      </c>
      <c r="T305" s="51" t="str">
        <f t="shared" si="12"/>
        <v>Local Não Indicado</v>
      </c>
      <c r="U305" s="51" t="str">
        <f t="shared" si="13"/>
        <v>Sem dados de idade</v>
      </c>
      <c r="V305" s="51" t="str">
        <f t="shared" si="14"/>
        <v/>
      </c>
    </row>
    <row r="306" spans="1:22" hidden="1" x14ac:dyDescent="0.35">
      <c r="A306" s="53">
        <f>+'102 DIA DE CAMPO OU DE DEMONSTR'!C86</f>
        <v>0</v>
      </c>
      <c r="B306" s="53">
        <f>+'102 DIA DE CAMPO OU DE DEMONSTR'!J86</f>
        <v>0</v>
      </c>
      <c r="C306" s="53" t="e">
        <f>IFERROR(IFERROR(VLOOKUP(+'102 DIA DE CAMPO OU DE DEMONSTR'!R86,localidades,2,FALSE),VLOOKUP('102 DIA DE CAMPO OU DE DEMONSTR'!AL$6,localidades,2,FALSE)),VLOOKUP('102 DIA DE CAMPO OU DE DEMONSTR'!AL$5,district_codes,2,FALSE))</f>
        <v>#N/A</v>
      </c>
      <c r="D306" s="53">
        <f>'102 DIA DE CAMPO OU DE DEMONSTR'!AS$168</f>
        <v>0</v>
      </c>
      <c r="E306" s="281">
        <f>+'102 DIA DE CAMPO OU DE DEMONSTR'!P86</f>
        <v>0</v>
      </c>
      <c r="F306" s="53">
        <f>+'102 DIA DE CAMPO OU DE DEMONSTR'!Q86</f>
        <v>0</v>
      </c>
      <c r="G306" s="53">
        <f>+'102 DIA DE CAMPO OU DE DEMONSTR'!X86</f>
        <v>0</v>
      </c>
      <c r="H306" s="53" t="str">
        <f>+sessoes!A$3</f>
        <v>TECTRAIN-99</v>
      </c>
      <c r="I306" s="53" t="e">
        <f>sessoes!B$3</f>
        <v>#N/A</v>
      </c>
      <c r="J306" s="69">
        <f>+sessoes!C$3</f>
        <v>0</v>
      </c>
      <c r="K306" s="53">
        <f>+'102 DIA DE CAMPO OU DE DEMONSTR'!AM86</f>
        <v>0</v>
      </c>
      <c r="L306" s="53">
        <f>+'102 DIA DE CAMPO OU DE DEMONSTR'!AO$36</f>
        <v>0</v>
      </c>
      <c r="M306" s="53">
        <f>+'102 DIA DE CAMPO OU DE DEMONSTR'!AF86</f>
        <v>0</v>
      </c>
      <c r="N306" s="53">
        <f>+'102 DIA DE CAMPO OU DE DEMONSTR'!AP86</f>
        <v>0</v>
      </c>
      <c r="T306" s="51" t="str">
        <f t="shared" si="12"/>
        <v>Local Não Indicado</v>
      </c>
      <c r="U306" s="51" t="str">
        <f t="shared" si="13"/>
        <v>Sem dados de idade</v>
      </c>
      <c r="V306" s="51" t="str">
        <f t="shared" si="14"/>
        <v/>
      </c>
    </row>
    <row r="307" spans="1:22" hidden="1" x14ac:dyDescent="0.35">
      <c r="A307" s="53">
        <f>+'102 DIA DE CAMPO OU DE DEMONSTR'!C87</f>
        <v>0</v>
      </c>
      <c r="B307" s="53">
        <f>+'102 DIA DE CAMPO OU DE DEMONSTR'!J87</f>
        <v>0</v>
      </c>
      <c r="C307" s="53" t="e">
        <f>IFERROR(IFERROR(VLOOKUP(+'102 DIA DE CAMPO OU DE DEMONSTR'!R87,localidades,2,FALSE),VLOOKUP('102 DIA DE CAMPO OU DE DEMONSTR'!AL$6,localidades,2,FALSE)),VLOOKUP('102 DIA DE CAMPO OU DE DEMONSTR'!AL$5,district_codes,2,FALSE))</f>
        <v>#N/A</v>
      </c>
      <c r="D307" s="53">
        <f>'102 DIA DE CAMPO OU DE DEMONSTR'!AS$168</f>
        <v>0</v>
      </c>
      <c r="E307" s="281">
        <f>+'102 DIA DE CAMPO OU DE DEMONSTR'!P87</f>
        <v>0</v>
      </c>
      <c r="F307" s="53">
        <f>+'102 DIA DE CAMPO OU DE DEMONSTR'!Q87</f>
        <v>0</v>
      </c>
      <c r="G307" s="53">
        <f>+'102 DIA DE CAMPO OU DE DEMONSTR'!X87</f>
        <v>0</v>
      </c>
      <c r="H307" s="53" t="str">
        <f>+sessoes!A$3</f>
        <v>TECTRAIN-99</v>
      </c>
      <c r="I307" s="53" t="e">
        <f>sessoes!B$3</f>
        <v>#N/A</v>
      </c>
      <c r="J307" s="69">
        <f>+sessoes!C$3</f>
        <v>0</v>
      </c>
      <c r="K307" s="53">
        <f>+'102 DIA DE CAMPO OU DE DEMONSTR'!AM87</f>
        <v>0</v>
      </c>
      <c r="L307" s="53">
        <f>+'102 DIA DE CAMPO OU DE DEMONSTR'!AO$36</f>
        <v>0</v>
      </c>
      <c r="M307" s="53">
        <f>+'102 DIA DE CAMPO OU DE DEMONSTR'!AF87</f>
        <v>0</v>
      </c>
      <c r="N307" s="53">
        <f>+'102 DIA DE CAMPO OU DE DEMONSTR'!AP87</f>
        <v>0</v>
      </c>
      <c r="T307" s="51" t="str">
        <f t="shared" si="12"/>
        <v>Local Não Indicado</v>
      </c>
      <c r="U307" s="51" t="str">
        <f t="shared" si="13"/>
        <v>Sem dados de idade</v>
      </c>
      <c r="V307" s="51" t="str">
        <f t="shared" si="14"/>
        <v/>
      </c>
    </row>
    <row r="308" spans="1:22" hidden="1" x14ac:dyDescent="0.35">
      <c r="A308" s="53">
        <f>+'102 DIA DE CAMPO OU DE DEMONSTR'!C88</f>
        <v>0</v>
      </c>
      <c r="B308" s="53">
        <f>+'102 DIA DE CAMPO OU DE DEMONSTR'!J88</f>
        <v>0</v>
      </c>
      <c r="C308" s="53" t="e">
        <f>IFERROR(IFERROR(VLOOKUP(+'102 DIA DE CAMPO OU DE DEMONSTR'!R88,localidades,2,FALSE),VLOOKUP('102 DIA DE CAMPO OU DE DEMONSTR'!AL$6,localidades,2,FALSE)),VLOOKUP('102 DIA DE CAMPO OU DE DEMONSTR'!AL$5,district_codes,2,FALSE))</f>
        <v>#N/A</v>
      </c>
      <c r="D308" s="53">
        <f>'102 DIA DE CAMPO OU DE DEMONSTR'!AS$168</f>
        <v>0</v>
      </c>
      <c r="E308" s="281">
        <f>+'102 DIA DE CAMPO OU DE DEMONSTR'!P88</f>
        <v>0</v>
      </c>
      <c r="F308" s="53">
        <f>+'102 DIA DE CAMPO OU DE DEMONSTR'!Q88</f>
        <v>0</v>
      </c>
      <c r="G308" s="53">
        <f>+'102 DIA DE CAMPO OU DE DEMONSTR'!X88</f>
        <v>0</v>
      </c>
      <c r="H308" s="53" t="str">
        <f>+sessoes!A$3</f>
        <v>TECTRAIN-99</v>
      </c>
      <c r="I308" s="53" t="e">
        <f>sessoes!B$3</f>
        <v>#N/A</v>
      </c>
      <c r="J308" s="69">
        <f>+sessoes!C$3</f>
        <v>0</v>
      </c>
      <c r="K308" s="53">
        <f>+'102 DIA DE CAMPO OU DE DEMONSTR'!AM88</f>
        <v>0</v>
      </c>
      <c r="L308" s="53">
        <f>+'102 DIA DE CAMPO OU DE DEMONSTR'!AO$36</f>
        <v>0</v>
      </c>
      <c r="M308" s="53">
        <f>+'102 DIA DE CAMPO OU DE DEMONSTR'!AF88</f>
        <v>0</v>
      </c>
      <c r="N308" s="53">
        <f>+'102 DIA DE CAMPO OU DE DEMONSTR'!AP88</f>
        <v>0</v>
      </c>
      <c r="T308" s="51" t="str">
        <f t="shared" si="12"/>
        <v>Local Não Indicado</v>
      </c>
      <c r="U308" s="51" t="str">
        <f t="shared" si="13"/>
        <v>Sem dados de idade</v>
      </c>
      <c r="V308" s="51" t="str">
        <f t="shared" si="14"/>
        <v/>
      </c>
    </row>
    <row r="309" spans="1:22" hidden="1" x14ac:dyDescent="0.35">
      <c r="A309" s="53">
        <f>+'102 DIA DE CAMPO OU DE DEMONSTR'!C89</f>
        <v>0</v>
      </c>
      <c r="B309" s="53">
        <f>+'102 DIA DE CAMPO OU DE DEMONSTR'!J89</f>
        <v>0</v>
      </c>
      <c r="C309" s="53" t="e">
        <f>IFERROR(IFERROR(VLOOKUP(+'102 DIA DE CAMPO OU DE DEMONSTR'!R89,localidades,2,FALSE),VLOOKUP('102 DIA DE CAMPO OU DE DEMONSTR'!AL$6,localidades,2,FALSE)),VLOOKUP('102 DIA DE CAMPO OU DE DEMONSTR'!AL$5,district_codes,2,FALSE))</f>
        <v>#N/A</v>
      </c>
      <c r="D309" s="53">
        <f>'102 DIA DE CAMPO OU DE DEMONSTR'!AS$168</f>
        <v>0</v>
      </c>
      <c r="E309" s="281">
        <f>+'102 DIA DE CAMPO OU DE DEMONSTR'!P89</f>
        <v>0</v>
      </c>
      <c r="F309" s="53">
        <f>+'102 DIA DE CAMPO OU DE DEMONSTR'!Q89</f>
        <v>0</v>
      </c>
      <c r="G309" s="53">
        <f>+'102 DIA DE CAMPO OU DE DEMONSTR'!X89</f>
        <v>0</v>
      </c>
      <c r="H309" s="53" t="str">
        <f>+sessoes!A$3</f>
        <v>TECTRAIN-99</v>
      </c>
      <c r="I309" s="53" t="e">
        <f>sessoes!B$3</f>
        <v>#N/A</v>
      </c>
      <c r="J309" s="69">
        <f>+sessoes!C$3</f>
        <v>0</v>
      </c>
      <c r="K309" s="53">
        <f>+'102 DIA DE CAMPO OU DE DEMONSTR'!AM89</f>
        <v>0</v>
      </c>
      <c r="L309" s="53">
        <f>+'102 DIA DE CAMPO OU DE DEMONSTR'!AO$36</f>
        <v>0</v>
      </c>
      <c r="M309" s="53">
        <f>+'102 DIA DE CAMPO OU DE DEMONSTR'!AF89</f>
        <v>0</v>
      </c>
      <c r="N309" s="53">
        <f>+'102 DIA DE CAMPO OU DE DEMONSTR'!AP89</f>
        <v>0</v>
      </c>
      <c r="T309" s="51" t="str">
        <f t="shared" si="12"/>
        <v>Local Não Indicado</v>
      </c>
      <c r="U309" s="51" t="str">
        <f t="shared" si="13"/>
        <v>Sem dados de idade</v>
      </c>
      <c r="V309" s="51" t="str">
        <f t="shared" si="14"/>
        <v/>
      </c>
    </row>
    <row r="310" spans="1:22" hidden="1" x14ac:dyDescent="0.35">
      <c r="A310" s="53">
        <f>+'102 DIA DE CAMPO OU DE DEMONSTR'!C90</f>
        <v>0</v>
      </c>
      <c r="B310" s="53">
        <f>+'102 DIA DE CAMPO OU DE DEMONSTR'!J90</f>
        <v>0</v>
      </c>
      <c r="C310" s="53" t="e">
        <f>IFERROR(IFERROR(VLOOKUP(+'102 DIA DE CAMPO OU DE DEMONSTR'!R90,localidades,2,FALSE),VLOOKUP('102 DIA DE CAMPO OU DE DEMONSTR'!AL$6,localidades,2,FALSE)),VLOOKUP('102 DIA DE CAMPO OU DE DEMONSTR'!AL$5,district_codes,2,FALSE))</f>
        <v>#N/A</v>
      </c>
      <c r="D310" s="53">
        <f>'102 DIA DE CAMPO OU DE DEMONSTR'!AS$168</f>
        <v>0</v>
      </c>
      <c r="E310" s="281">
        <f>+'102 DIA DE CAMPO OU DE DEMONSTR'!P90</f>
        <v>0</v>
      </c>
      <c r="F310" s="53">
        <f>+'102 DIA DE CAMPO OU DE DEMONSTR'!Q90</f>
        <v>0</v>
      </c>
      <c r="G310" s="53">
        <f>+'102 DIA DE CAMPO OU DE DEMONSTR'!X90</f>
        <v>0</v>
      </c>
      <c r="H310" s="53" t="str">
        <f>+sessoes!A$3</f>
        <v>TECTRAIN-99</v>
      </c>
      <c r="I310" s="53" t="e">
        <f>sessoes!B$3</f>
        <v>#N/A</v>
      </c>
      <c r="J310" s="69">
        <f>+sessoes!C$3</f>
        <v>0</v>
      </c>
      <c r="K310" s="53">
        <f>+'102 DIA DE CAMPO OU DE DEMONSTR'!AM90</f>
        <v>0</v>
      </c>
      <c r="L310" s="53">
        <f>+'102 DIA DE CAMPO OU DE DEMONSTR'!AO$36</f>
        <v>0</v>
      </c>
      <c r="M310" s="53">
        <f>+'102 DIA DE CAMPO OU DE DEMONSTR'!AF90</f>
        <v>0</v>
      </c>
      <c r="N310" s="53">
        <f>+'102 DIA DE CAMPO OU DE DEMONSTR'!AP90</f>
        <v>0</v>
      </c>
      <c r="T310" s="51" t="str">
        <f t="shared" si="12"/>
        <v>Local Não Indicado</v>
      </c>
      <c r="U310" s="51" t="str">
        <f t="shared" si="13"/>
        <v>Sem dados de idade</v>
      </c>
      <c r="V310" s="51" t="str">
        <f t="shared" si="14"/>
        <v/>
      </c>
    </row>
    <row r="311" spans="1:22" hidden="1" x14ac:dyDescent="0.35">
      <c r="A311" s="53">
        <f>+'102 DIA DE CAMPO OU DE DEMONSTR'!C91</f>
        <v>0</v>
      </c>
      <c r="B311" s="53">
        <f>+'102 DIA DE CAMPO OU DE DEMONSTR'!J91</f>
        <v>0</v>
      </c>
      <c r="C311" s="53" t="e">
        <f>IFERROR(IFERROR(VLOOKUP(+'102 DIA DE CAMPO OU DE DEMONSTR'!R91,localidades,2,FALSE),VLOOKUP('102 DIA DE CAMPO OU DE DEMONSTR'!AL$6,localidades,2,FALSE)),VLOOKUP('102 DIA DE CAMPO OU DE DEMONSTR'!AL$5,district_codes,2,FALSE))</f>
        <v>#N/A</v>
      </c>
      <c r="D311" s="53">
        <f>'102 DIA DE CAMPO OU DE DEMONSTR'!AS$168</f>
        <v>0</v>
      </c>
      <c r="E311" s="281">
        <f>+'102 DIA DE CAMPO OU DE DEMONSTR'!P91</f>
        <v>0</v>
      </c>
      <c r="F311" s="53">
        <f>+'102 DIA DE CAMPO OU DE DEMONSTR'!Q91</f>
        <v>0</v>
      </c>
      <c r="G311" s="53">
        <f>+'102 DIA DE CAMPO OU DE DEMONSTR'!X91</f>
        <v>0</v>
      </c>
      <c r="H311" s="53" t="str">
        <f>+sessoes!A$3</f>
        <v>TECTRAIN-99</v>
      </c>
      <c r="I311" s="53" t="e">
        <f>sessoes!B$3</f>
        <v>#N/A</v>
      </c>
      <c r="J311" s="69">
        <f>+sessoes!C$3</f>
        <v>0</v>
      </c>
      <c r="K311" s="53">
        <f>+'102 DIA DE CAMPO OU DE DEMONSTR'!AM91</f>
        <v>0</v>
      </c>
      <c r="L311" s="53">
        <f>+'102 DIA DE CAMPO OU DE DEMONSTR'!AO$36</f>
        <v>0</v>
      </c>
      <c r="M311" s="53">
        <f>+'102 DIA DE CAMPO OU DE DEMONSTR'!AF91</f>
        <v>0</v>
      </c>
      <c r="N311" s="53">
        <f>+'102 DIA DE CAMPO OU DE DEMONSTR'!AP91</f>
        <v>0</v>
      </c>
      <c r="T311" s="51" t="str">
        <f t="shared" si="12"/>
        <v>Local Não Indicado</v>
      </c>
      <c r="U311" s="51" t="str">
        <f t="shared" si="13"/>
        <v>Sem dados de idade</v>
      </c>
      <c r="V311" s="51" t="str">
        <f t="shared" si="14"/>
        <v/>
      </c>
    </row>
    <row r="312" spans="1:22" hidden="1" x14ac:dyDescent="0.35">
      <c r="A312" s="53">
        <f>+'102 DIA DE CAMPO OU DE DEMONSTR'!C92</f>
        <v>0</v>
      </c>
      <c r="B312" s="53">
        <f>+'102 DIA DE CAMPO OU DE DEMONSTR'!J92</f>
        <v>0</v>
      </c>
      <c r="C312" s="53" t="e">
        <f>IFERROR(IFERROR(VLOOKUP(+'102 DIA DE CAMPO OU DE DEMONSTR'!R92,localidades,2,FALSE),VLOOKUP('102 DIA DE CAMPO OU DE DEMONSTR'!AL$6,localidades,2,FALSE)),VLOOKUP('102 DIA DE CAMPO OU DE DEMONSTR'!AL$5,district_codes,2,FALSE))</f>
        <v>#N/A</v>
      </c>
      <c r="D312" s="53">
        <f>'102 DIA DE CAMPO OU DE DEMONSTR'!AS$168</f>
        <v>0</v>
      </c>
      <c r="E312" s="281">
        <f>+'102 DIA DE CAMPO OU DE DEMONSTR'!P92</f>
        <v>0</v>
      </c>
      <c r="F312" s="53">
        <f>+'102 DIA DE CAMPO OU DE DEMONSTR'!Q92</f>
        <v>0</v>
      </c>
      <c r="G312" s="53">
        <f>+'102 DIA DE CAMPO OU DE DEMONSTR'!X92</f>
        <v>0</v>
      </c>
      <c r="H312" s="53" t="str">
        <f>+sessoes!A$3</f>
        <v>TECTRAIN-99</v>
      </c>
      <c r="I312" s="53" t="e">
        <f>sessoes!B$3</f>
        <v>#N/A</v>
      </c>
      <c r="J312" s="69">
        <f>+sessoes!C$3</f>
        <v>0</v>
      </c>
      <c r="K312" s="53">
        <f>+'102 DIA DE CAMPO OU DE DEMONSTR'!AM92</f>
        <v>0</v>
      </c>
      <c r="L312" s="53">
        <f>+'102 DIA DE CAMPO OU DE DEMONSTR'!AO$36</f>
        <v>0</v>
      </c>
      <c r="M312" s="53">
        <f>+'102 DIA DE CAMPO OU DE DEMONSTR'!AF92</f>
        <v>0</v>
      </c>
      <c r="N312" s="53">
        <f>+'102 DIA DE CAMPO OU DE DEMONSTR'!AP92</f>
        <v>0</v>
      </c>
      <c r="T312" s="51" t="str">
        <f t="shared" si="12"/>
        <v>Local Não Indicado</v>
      </c>
      <c r="U312" s="51" t="str">
        <f t="shared" si="13"/>
        <v>Sem dados de idade</v>
      </c>
      <c r="V312" s="51" t="str">
        <f t="shared" si="14"/>
        <v/>
      </c>
    </row>
    <row r="313" spans="1:22" hidden="1" x14ac:dyDescent="0.35">
      <c r="A313" s="53">
        <f>+'102 DIA DE CAMPO OU DE DEMONSTR'!C93</f>
        <v>0</v>
      </c>
      <c r="B313" s="53">
        <f>+'102 DIA DE CAMPO OU DE DEMONSTR'!J93</f>
        <v>0</v>
      </c>
      <c r="C313" s="53" t="e">
        <f>IFERROR(IFERROR(VLOOKUP(+'102 DIA DE CAMPO OU DE DEMONSTR'!R93,localidades,2,FALSE),VLOOKUP('102 DIA DE CAMPO OU DE DEMONSTR'!AL$6,localidades,2,FALSE)),VLOOKUP('102 DIA DE CAMPO OU DE DEMONSTR'!AL$5,district_codes,2,FALSE))</f>
        <v>#N/A</v>
      </c>
      <c r="D313" s="53">
        <f>'102 DIA DE CAMPO OU DE DEMONSTR'!AS$168</f>
        <v>0</v>
      </c>
      <c r="E313" s="281">
        <f>+'102 DIA DE CAMPO OU DE DEMONSTR'!P93</f>
        <v>0</v>
      </c>
      <c r="F313" s="53">
        <f>+'102 DIA DE CAMPO OU DE DEMONSTR'!Q93</f>
        <v>0</v>
      </c>
      <c r="G313" s="53">
        <f>+'102 DIA DE CAMPO OU DE DEMONSTR'!X93</f>
        <v>0</v>
      </c>
      <c r="H313" s="53" t="str">
        <f>+sessoes!A$3</f>
        <v>TECTRAIN-99</v>
      </c>
      <c r="I313" s="53" t="e">
        <f>sessoes!B$3</f>
        <v>#N/A</v>
      </c>
      <c r="J313" s="69">
        <f>+sessoes!C$3</f>
        <v>0</v>
      </c>
      <c r="K313" s="53">
        <f>+'102 DIA DE CAMPO OU DE DEMONSTR'!AM93</f>
        <v>0</v>
      </c>
      <c r="L313" s="53">
        <f>+'102 DIA DE CAMPO OU DE DEMONSTR'!AO$36</f>
        <v>0</v>
      </c>
      <c r="M313" s="53">
        <f>+'102 DIA DE CAMPO OU DE DEMONSTR'!AF93</f>
        <v>0</v>
      </c>
      <c r="N313" s="53">
        <f>+'102 DIA DE CAMPO OU DE DEMONSTR'!AP93</f>
        <v>0</v>
      </c>
      <c r="T313" s="51" t="str">
        <f t="shared" si="12"/>
        <v>Local Não Indicado</v>
      </c>
      <c r="U313" s="51" t="str">
        <f t="shared" si="13"/>
        <v>Sem dados de idade</v>
      </c>
      <c r="V313" s="51" t="str">
        <f t="shared" si="14"/>
        <v/>
      </c>
    </row>
    <row r="314" spans="1:22" hidden="1" x14ac:dyDescent="0.35">
      <c r="A314" s="53">
        <f>+'102 DIA DE CAMPO OU DE DEMONSTR'!C94</f>
        <v>0</v>
      </c>
      <c r="B314" s="53">
        <f>+'102 DIA DE CAMPO OU DE DEMONSTR'!J94</f>
        <v>0</v>
      </c>
      <c r="C314" s="53" t="e">
        <f>IFERROR(IFERROR(VLOOKUP(+'102 DIA DE CAMPO OU DE DEMONSTR'!R94,localidades,2,FALSE),VLOOKUP('102 DIA DE CAMPO OU DE DEMONSTR'!AL$6,localidades,2,FALSE)),VLOOKUP('102 DIA DE CAMPO OU DE DEMONSTR'!AL$5,district_codes,2,FALSE))</f>
        <v>#N/A</v>
      </c>
      <c r="D314" s="53">
        <f>'102 DIA DE CAMPO OU DE DEMONSTR'!AS$168</f>
        <v>0</v>
      </c>
      <c r="E314" s="281">
        <f>+'102 DIA DE CAMPO OU DE DEMONSTR'!P94</f>
        <v>0</v>
      </c>
      <c r="F314" s="53">
        <f>+'102 DIA DE CAMPO OU DE DEMONSTR'!Q94</f>
        <v>0</v>
      </c>
      <c r="G314" s="53">
        <f>+'102 DIA DE CAMPO OU DE DEMONSTR'!X94</f>
        <v>0</v>
      </c>
      <c r="H314" s="53" t="str">
        <f>+sessoes!A$3</f>
        <v>TECTRAIN-99</v>
      </c>
      <c r="I314" s="53" t="e">
        <f>sessoes!B$3</f>
        <v>#N/A</v>
      </c>
      <c r="J314" s="69">
        <f>+sessoes!C$3</f>
        <v>0</v>
      </c>
      <c r="K314" s="53">
        <f>+'102 DIA DE CAMPO OU DE DEMONSTR'!AM94</f>
        <v>0</v>
      </c>
      <c r="L314" s="53">
        <f>+'102 DIA DE CAMPO OU DE DEMONSTR'!AO$36</f>
        <v>0</v>
      </c>
      <c r="M314" s="53">
        <f>+'102 DIA DE CAMPO OU DE DEMONSTR'!AF94</f>
        <v>0</v>
      </c>
      <c r="N314" s="53">
        <f>+'102 DIA DE CAMPO OU DE DEMONSTR'!AP94</f>
        <v>0</v>
      </c>
      <c r="T314" s="51" t="str">
        <f t="shared" si="12"/>
        <v>Local Não Indicado</v>
      </c>
      <c r="U314" s="51" t="str">
        <f t="shared" si="13"/>
        <v>Sem dados de idade</v>
      </c>
      <c r="V314" s="51" t="str">
        <f t="shared" si="14"/>
        <v/>
      </c>
    </row>
    <row r="315" spans="1:22" hidden="1" x14ac:dyDescent="0.35">
      <c r="A315" s="53">
        <f>+'102 DIA DE CAMPO OU DE DEMONSTR'!C95</f>
        <v>0</v>
      </c>
      <c r="B315" s="53">
        <f>+'102 DIA DE CAMPO OU DE DEMONSTR'!J95</f>
        <v>0</v>
      </c>
      <c r="C315" s="53" t="e">
        <f>IFERROR(IFERROR(VLOOKUP(+'102 DIA DE CAMPO OU DE DEMONSTR'!R95,localidades,2,FALSE),VLOOKUP('102 DIA DE CAMPO OU DE DEMONSTR'!AL$6,localidades,2,FALSE)),VLOOKUP('102 DIA DE CAMPO OU DE DEMONSTR'!AL$5,district_codes,2,FALSE))</f>
        <v>#N/A</v>
      </c>
      <c r="D315" s="53">
        <f>'102 DIA DE CAMPO OU DE DEMONSTR'!AS$168</f>
        <v>0</v>
      </c>
      <c r="E315" s="281">
        <f>+'102 DIA DE CAMPO OU DE DEMONSTR'!P95</f>
        <v>0</v>
      </c>
      <c r="F315" s="53">
        <f>+'102 DIA DE CAMPO OU DE DEMONSTR'!Q95</f>
        <v>0</v>
      </c>
      <c r="G315" s="53">
        <f>+'102 DIA DE CAMPO OU DE DEMONSTR'!X95</f>
        <v>0</v>
      </c>
      <c r="H315" s="53" t="str">
        <f>+sessoes!A$3</f>
        <v>TECTRAIN-99</v>
      </c>
      <c r="I315" s="53" t="e">
        <f>sessoes!B$3</f>
        <v>#N/A</v>
      </c>
      <c r="J315" s="69">
        <f>+sessoes!C$3</f>
        <v>0</v>
      </c>
      <c r="K315" s="53">
        <f>+'102 DIA DE CAMPO OU DE DEMONSTR'!AM95</f>
        <v>0</v>
      </c>
      <c r="L315" s="53">
        <f>+'102 DIA DE CAMPO OU DE DEMONSTR'!AO$36</f>
        <v>0</v>
      </c>
      <c r="M315" s="53">
        <f>+'102 DIA DE CAMPO OU DE DEMONSTR'!AF95</f>
        <v>0</v>
      </c>
      <c r="N315" s="53">
        <f>+'102 DIA DE CAMPO OU DE DEMONSTR'!AP95</f>
        <v>0</v>
      </c>
      <c r="T315" s="51" t="str">
        <f t="shared" si="12"/>
        <v>Local Não Indicado</v>
      </c>
      <c r="U315" s="51" t="str">
        <f t="shared" si="13"/>
        <v>Sem dados de idade</v>
      </c>
      <c r="V315" s="51" t="str">
        <f t="shared" si="14"/>
        <v/>
      </c>
    </row>
    <row r="316" spans="1:22" hidden="1" x14ac:dyDescent="0.35">
      <c r="A316" s="53">
        <f>+'102 DIA DE CAMPO OU DE DEMONSTR'!C96</f>
        <v>0</v>
      </c>
      <c r="B316" s="53">
        <f>+'102 DIA DE CAMPO OU DE DEMONSTR'!J96</f>
        <v>0</v>
      </c>
      <c r="C316" s="53" t="e">
        <f>IFERROR(IFERROR(VLOOKUP(+'102 DIA DE CAMPO OU DE DEMONSTR'!R96,localidades,2,FALSE),VLOOKUP('102 DIA DE CAMPO OU DE DEMONSTR'!AL$6,localidades,2,FALSE)),VLOOKUP('102 DIA DE CAMPO OU DE DEMONSTR'!AL$5,district_codes,2,FALSE))</f>
        <v>#N/A</v>
      </c>
      <c r="D316" s="53">
        <f>'102 DIA DE CAMPO OU DE DEMONSTR'!AS$168</f>
        <v>0</v>
      </c>
      <c r="E316" s="281">
        <f>+'102 DIA DE CAMPO OU DE DEMONSTR'!P96</f>
        <v>0</v>
      </c>
      <c r="F316" s="53">
        <f>+'102 DIA DE CAMPO OU DE DEMONSTR'!Q96</f>
        <v>0</v>
      </c>
      <c r="G316" s="53">
        <f>+'102 DIA DE CAMPO OU DE DEMONSTR'!X96</f>
        <v>0</v>
      </c>
      <c r="H316" s="53" t="str">
        <f>+sessoes!A$3</f>
        <v>TECTRAIN-99</v>
      </c>
      <c r="I316" s="53" t="e">
        <f>sessoes!B$3</f>
        <v>#N/A</v>
      </c>
      <c r="J316" s="69">
        <f>+sessoes!C$3</f>
        <v>0</v>
      </c>
      <c r="K316" s="53">
        <f>+'102 DIA DE CAMPO OU DE DEMONSTR'!AM96</f>
        <v>0</v>
      </c>
      <c r="L316" s="53">
        <f>+'102 DIA DE CAMPO OU DE DEMONSTR'!AO$36</f>
        <v>0</v>
      </c>
      <c r="M316" s="53">
        <f>+'102 DIA DE CAMPO OU DE DEMONSTR'!AF96</f>
        <v>0</v>
      </c>
      <c r="N316" s="53">
        <f>+'102 DIA DE CAMPO OU DE DEMONSTR'!AP96</f>
        <v>0</v>
      </c>
      <c r="T316" s="51" t="str">
        <f t="shared" si="12"/>
        <v>Local Não Indicado</v>
      </c>
      <c r="U316" s="51" t="str">
        <f t="shared" si="13"/>
        <v>Sem dados de idade</v>
      </c>
      <c r="V316" s="51" t="str">
        <f t="shared" si="14"/>
        <v/>
      </c>
    </row>
    <row r="317" spans="1:22" hidden="1" x14ac:dyDescent="0.35">
      <c r="A317" s="53">
        <f>+'102 DIA DE CAMPO OU DE DEMONSTR'!C97</f>
        <v>0</v>
      </c>
      <c r="B317" s="53">
        <f>+'102 DIA DE CAMPO OU DE DEMONSTR'!J97</f>
        <v>0</v>
      </c>
      <c r="C317" s="53" t="e">
        <f>IFERROR(IFERROR(VLOOKUP(+'102 DIA DE CAMPO OU DE DEMONSTR'!R97,localidades,2,FALSE),VLOOKUP('102 DIA DE CAMPO OU DE DEMONSTR'!AL$6,localidades,2,FALSE)),VLOOKUP('102 DIA DE CAMPO OU DE DEMONSTR'!AL$5,district_codes,2,FALSE))</f>
        <v>#N/A</v>
      </c>
      <c r="D317" s="53">
        <f>'102 DIA DE CAMPO OU DE DEMONSTR'!AS$168</f>
        <v>0</v>
      </c>
      <c r="E317" s="281">
        <f>+'102 DIA DE CAMPO OU DE DEMONSTR'!P97</f>
        <v>0</v>
      </c>
      <c r="F317" s="53">
        <f>+'102 DIA DE CAMPO OU DE DEMONSTR'!Q97</f>
        <v>0</v>
      </c>
      <c r="G317" s="53">
        <f>+'102 DIA DE CAMPO OU DE DEMONSTR'!X97</f>
        <v>0</v>
      </c>
      <c r="H317" s="53" t="str">
        <f>+sessoes!A$3</f>
        <v>TECTRAIN-99</v>
      </c>
      <c r="I317" s="53" t="e">
        <f>sessoes!B$3</f>
        <v>#N/A</v>
      </c>
      <c r="J317" s="69">
        <f>+sessoes!C$3</f>
        <v>0</v>
      </c>
      <c r="K317" s="53">
        <f>+'102 DIA DE CAMPO OU DE DEMONSTR'!AM97</f>
        <v>0</v>
      </c>
      <c r="L317" s="53">
        <f>+'102 DIA DE CAMPO OU DE DEMONSTR'!AO$36</f>
        <v>0</v>
      </c>
      <c r="M317" s="53">
        <f>+'102 DIA DE CAMPO OU DE DEMONSTR'!AF97</f>
        <v>0</v>
      </c>
      <c r="N317" s="53">
        <f>+'102 DIA DE CAMPO OU DE DEMONSTR'!AP97</f>
        <v>0</v>
      </c>
      <c r="T317" s="51" t="str">
        <f t="shared" si="12"/>
        <v>Local Não Indicado</v>
      </c>
      <c r="U317" s="51" t="str">
        <f t="shared" si="13"/>
        <v>Sem dados de idade</v>
      </c>
      <c r="V317" s="51" t="str">
        <f t="shared" si="14"/>
        <v/>
      </c>
    </row>
    <row r="318" spans="1:22" hidden="1" x14ac:dyDescent="0.35">
      <c r="A318" s="53">
        <f>+'102 DIA DE CAMPO OU DE DEMONSTR'!C98</f>
        <v>0</v>
      </c>
      <c r="B318" s="53">
        <f>+'102 DIA DE CAMPO OU DE DEMONSTR'!J98</f>
        <v>0</v>
      </c>
      <c r="C318" s="53" t="e">
        <f>IFERROR(IFERROR(VLOOKUP(+'102 DIA DE CAMPO OU DE DEMONSTR'!R98,localidades,2,FALSE),VLOOKUP('102 DIA DE CAMPO OU DE DEMONSTR'!AL$6,localidades,2,FALSE)),VLOOKUP('102 DIA DE CAMPO OU DE DEMONSTR'!AL$5,district_codes,2,FALSE))</f>
        <v>#N/A</v>
      </c>
      <c r="D318" s="53">
        <f>'102 DIA DE CAMPO OU DE DEMONSTR'!AS$168</f>
        <v>0</v>
      </c>
      <c r="E318" s="281">
        <f>+'102 DIA DE CAMPO OU DE DEMONSTR'!P98</f>
        <v>0</v>
      </c>
      <c r="F318" s="53">
        <f>+'102 DIA DE CAMPO OU DE DEMONSTR'!Q98</f>
        <v>0</v>
      </c>
      <c r="G318" s="53">
        <f>+'102 DIA DE CAMPO OU DE DEMONSTR'!X98</f>
        <v>0</v>
      </c>
      <c r="H318" s="53" t="str">
        <f>+sessoes!A$3</f>
        <v>TECTRAIN-99</v>
      </c>
      <c r="I318" s="53" t="e">
        <f>sessoes!B$3</f>
        <v>#N/A</v>
      </c>
      <c r="J318" s="69">
        <f>+sessoes!C$3</f>
        <v>0</v>
      </c>
      <c r="K318" s="53">
        <f>+'102 DIA DE CAMPO OU DE DEMONSTR'!AM98</f>
        <v>0</v>
      </c>
      <c r="L318" s="53">
        <f>+'102 DIA DE CAMPO OU DE DEMONSTR'!AO$36</f>
        <v>0</v>
      </c>
      <c r="M318" s="53">
        <f>+'102 DIA DE CAMPO OU DE DEMONSTR'!AF98</f>
        <v>0</v>
      </c>
      <c r="N318" s="53">
        <f>+'102 DIA DE CAMPO OU DE DEMONSTR'!AP98</f>
        <v>0</v>
      </c>
      <c r="T318" s="51" t="str">
        <f t="shared" si="12"/>
        <v>Local Não Indicado</v>
      </c>
      <c r="U318" s="51" t="str">
        <f t="shared" si="13"/>
        <v>Sem dados de idade</v>
      </c>
      <c r="V318" s="51" t="str">
        <f t="shared" si="14"/>
        <v/>
      </c>
    </row>
    <row r="319" spans="1:22" hidden="1" x14ac:dyDescent="0.35">
      <c r="A319" s="53">
        <f>+'102 DIA DE CAMPO OU DE DEMONSTR'!C99</f>
        <v>0</v>
      </c>
      <c r="B319" s="53">
        <f>+'102 DIA DE CAMPO OU DE DEMONSTR'!J99</f>
        <v>0</v>
      </c>
      <c r="C319" s="53" t="e">
        <f>IFERROR(IFERROR(VLOOKUP(+'102 DIA DE CAMPO OU DE DEMONSTR'!R99,localidades,2,FALSE),VLOOKUP('102 DIA DE CAMPO OU DE DEMONSTR'!AL$6,localidades,2,FALSE)),VLOOKUP('102 DIA DE CAMPO OU DE DEMONSTR'!AL$5,district_codes,2,FALSE))</f>
        <v>#N/A</v>
      </c>
      <c r="D319" s="53">
        <f>'102 DIA DE CAMPO OU DE DEMONSTR'!AS$168</f>
        <v>0</v>
      </c>
      <c r="E319" s="281">
        <f>+'102 DIA DE CAMPO OU DE DEMONSTR'!P99</f>
        <v>0</v>
      </c>
      <c r="F319" s="53">
        <f>+'102 DIA DE CAMPO OU DE DEMONSTR'!Q99</f>
        <v>0</v>
      </c>
      <c r="G319" s="53">
        <f>+'102 DIA DE CAMPO OU DE DEMONSTR'!X99</f>
        <v>0</v>
      </c>
      <c r="H319" s="53" t="str">
        <f>+sessoes!A$3</f>
        <v>TECTRAIN-99</v>
      </c>
      <c r="I319" s="53" t="e">
        <f>sessoes!B$3</f>
        <v>#N/A</v>
      </c>
      <c r="J319" s="69">
        <f>+sessoes!C$3</f>
        <v>0</v>
      </c>
      <c r="K319" s="53">
        <f>+'102 DIA DE CAMPO OU DE DEMONSTR'!AM99</f>
        <v>0</v>
      </c>
      <c r="L319" s="53">
        <f>+'102 DIA DE CAMPO OU DE DEMONSTR'!AO$36</f>
        <v>0</v>
      </c>
      <c r="M319" s="53">
        <f>+'102 DIA DE CAMPO OU DE DEMONSTR'!AF99</f>
        <v>0</v>
      </c>
      <c r="N319" s="53">
        <f>+'102 DIA DE CAMPO OU DE DEMONSTR'!AP99</f>
        <v>0</v>
      </c>
      <c r="T319" s="51" t="str">
        <f t="shared" si="12"/>
        <v>Local Não Indicado</v>
      </c>
      <c r="U319" s="51" t="str">
        <f t="shared" si="13"/>
        <v>Sem dados de idade</v>
      </c>
      <c r="V319" s="51" t="str">
        <f t="shared" si="14"/>
        <v/>
      </c>
    </row>
    <row r="320" spans="1:22" hidden="1" x14ac:dyDescent="0.35">
      <c r="A320" s="53">
        <f>+'102 DIA DE CAMPO OU DE DEMONSTR'!C100</f>
        <v>0</v>
      </c>
      <c r="B320" s="53">
        <f>+'102 DIA DE CAMPO OU DE DEMONSTR'!J100</f>
        <v>0</v>
      </c>
      <c r="C320" s="53" t="e">
        <f>IFERROR(IFERROR(VLOOKUP(+'102 DIA DE CAMPO OU DE DEMONSTR'!R100,localidades,2,FALSE),VLOOKUP('102 DIA DE CAMPO OU DE DEMONSTR'!AL$6,localidades,2,FALSE)),VLOOKUP('102 DIA DE CAMPO OU DE DEMONSTR'!AL$5,district_codes,2,FALSE))</f>
        <v>#N/A</v>
      </c>
      <c r="D320" s="53">
        <f>'102 DIA DE CAMPO OU DE DEMONSTR'!AS$168</f>
        <v>0</v>
      </c>
      <c r="E320" s="281">
        <f>+'102 DIA DE CAMPO OU DE DEMONSTR'!P100</f>
        <v>0</v>
      </c>
      <c r="F320" s="53">
        <f>+'102 DIA DE CAMPO OU DE DEMONSTR'!Q100</f>
        <v>0</v>
      </c>
      <c r="G320" s="53">
        <f>+'102 DIA DE CAMPO OU DE DEMONSTR'!X100</f>
        <v>0</v>
      </c>
      <c r="H320" s="53" t="str">
        <f>+sessoes!A$3</f>
        <v>TECTRAIN-99</v>
      </c>
      <c r="I320" s="53" t="e">
        <f>sessoes!B$3</f>
        <v>#N/A</v>
      </c>
      <c r="J320" s="69">
        <f>+sessoes!C$3</f>
        <v>0</v>
      </c>
      <c r="K320" s="53">
        <f>+'102 DIA DE CAMPO OU DE DEMONSTR'!AM100</f>
        <v>0</v>
      </c>
      <c r="L320" s="53">
        <f>+'102 DIA DE CAMPO OU DE DEMONSTR'!AO$36</f>
        <v>0</v>
      </c>
      <c r="M320" s="53">
        <f>+'102 DIA DE CAMPO OU DE DEMONSTR'!AF100</f>
        <v>0</v>
      </c>
      <c r="N320" s="53">
        <f>+'102 DIA DE CAMPO OU DE DEMONSTR'!AP100</f>
        <v>0</v>
      </c>
      <c r="T320" s="51" t="str">
        <f t="shared" si="12"/>
        <v>Local Não Indicado</v>
      </c>
      <c r="U320" s="51" t="str">
        <f t="shared" si="13"/>
        <v>Sem dados de idade</v>
      </c>
      <c r="V320" s="51" t="str">
        <f t="shared" si="14"/>
        <v/>
      </c>
    </row>
    <row r="321" spans="1:22" hidden="1" x14ac:dyDescent="0.35">
      <c r="A321" s="53">
        <f>+'102 DIA DE CAMPO OU DE DEMONSTR'!C101</f>
        <v>0</v>
      </c>
      <c r="B321" s="53">
        <f>+'102 DIA DE CAMPO OU DE DEMONSTR'!J101</f>
        <v>0</v>
      </c>
      <c r="C321" s="53" t="e">
        <f>IFERROR(IFERROR(VLOOKUP(+'102 DIA DE CAMPO OU DE DEMONSTR'!R101,localidades,2,FALSE),VLOOKUP('102 DIA DE CAMPO OU DE DEMONSTR'!AL$6,localidades,2,FALSE)),VLOOKUP('102 DIA DE CAMPO OU DE DEMONSTR'!AL$5,district_codes,2,FALSE))</f>
        <v>#N/A</v>
      </c>
      <c r="D321" s="53">
        <f>'102 DIA DE CAMPO OU DE DEMONSTR'!AS$168</f>
        <v>0</v>
      </c>
      <c r="E321" s="281">
        <f>+'102 DIA DE CAMPO OU DE DEMONSTR'!P101</f>
        <v>0</v>
      </c>
      <c r="F321" s="53">
        <f>+'102 DIA DE CAMPO OU DE DEMONSTR'!Q101</f>
        <v>0</v>
      </c>
      <c r="G321" s="53">
        <f>+'102 DIA DE CAMPO OU DE DEMONSTR'!X101</f>
        <v>0</v>
      </c>
      <c r="H321" s="53" t="str">
        <f>+sessoes!A$3</f>
        <v>TECTRAIN-99</v>
      </c>
      <c r="I321" s="53" t="e">
        <f>sessoes!B$3</f>
        <v>#N/A</v>
      </c>
      <c r="J321" s="69">
        <f>+sessoes!C$3</f>
        <v>0</v>
      </c>
      <c r="K321" s="53">
        <f>+'102 DIA DE CAMPO OU DE DEMONSTR'!AM101</f>
        <v>0</v>
      </c>
      <c r="L321" s="53">
        <f>+'102 DIA DE CAMPO OU DE DEMONSTR'!AO$36</f>
        <v>0</v>
      </c>
      <c r="M321" s="53">
        <f>+'102 DIA DE CAMPO OU DE DEMONSTR'!AF101</f>
        <v>0</v>
      </c>
      <c r="N321" s="53">
        <f>+'102 DIA DE CAMPO OU DE DEMONSTR'!AP101</f>
        <v>0</v>
      </c>
      <c r="T321" s="51" t="str">
        <f t="shared" si="12"/>
        <v>Local Não Indicado</v>
      </c>
      <c r="U321" s="51" t="str">
        <f t="shared" si="13"/>
        <v>Sem dados de idade</v>
      </c>
      <c r="V321" s="51" t="str">
        <f t="shared" si="14"/>
        <v/>
      </c>
    </row>
    <row r="322" spans="1:22" hidden="1" x14ac:dyDescent="0.35">
      <c r="A322" s="53">
        <f>+'102 DIA DE CAMPO OU DE DEMONSTR'!C102</f>
        <v>0</v>
      </c>
      <c r="B322" s="53">
        <f>+'102 DIA DE CAMPO OU DE DEMONSTR'!J102</f>
        <v>0</v>
      </c>
      <c r="C322" s="53" t="e">
        <f>IFERROR(IFERROR(VLOOKUP(+'102 DIA DE CAMPO OU DE DEMONSTR'!R102,localidades,2,FALSE),VLOOKUP('102 DIA DE CAMPO OU DE DEMONSTR'!AL$6,localidades,2,FALSE)),VLOOKUP('102 DIA DE CAMPO OU DE DEMONSTR'!AL$5,district_codes,2,FALSE))</f>
        <v>#N/A</v>
      </c>
      <c r="D322" s="53">
        <f>'102 DIA DE CAMPO OU DE DEMONSTR'!AS$168</f>
        <v>0</v>
      </c>
      <c r="E322" s="281">
        <f>+'102 DIA DE CAMPO OU DE DEMONSTR'!P102</f>
        <v>0</v>
      </c>
      <c r="F322" s="53">
        <f>+'102 DIA DE CAMPO OU DE DEMONSTR'!Q102</f>
        <v>0</v>
      </c>
      <c r="G322" s="53">
        <f>+'102 DIA DE CAMPO OU DE DEMONSTR'!X102</f>
        <v>0</v>
      </c>
      <c r="H322" s="53" t="str">
        <f>+sessoes!A$3</f>
        <v>TECTRAIN-99</v>
      </c>
      <c r="I322" s="53" t="e">
        <f>sessoes!B$3</f>
        <v>#N/A</v>
      </c>
      <c r="J322" s="69">
        <f>+sessoes!C$3</f>
        <v>0</v>
      </c>
      <c r="K322" s="53">
        <f>+'102 DIA DE CAMPO OU DE DEMONSTR'!AM102</f>
        <v>0</v>
      </c>
      <c r="L322" s="53">
        <f>+'102 DIA DE CAMPO OU DE DEMONSTR'!AO$36</f>
        <v>0</v>
      </c>
      <c r="M322" s="53">
        <f>+'102 DIA DE CAMPO OU DE DEMONSTR'!AF102</f>
        <v>0</v>
      </c>
      <c r="N322" s="53">
        <f>+'102 DIA DE CAMPO OU DE DEMONSTR'!AP102</f>
        <v>0</v>
      </c>
      <c r="T322" s="51" t="str">
        <f t="shared" ref="T322:T385" si="15">IFERROR(IFERROR(VLOOKUP(C322,nomes_distritos,3,FALSE),VLOOKUP(I322,nomes_distritos,3,FALSE)),"Local Não Indicado")</f>
        <v>Local Não Indicado</v>
      </c>
      <c r="U322" s="51" t="str">
        <f t="shared" ref="U322:U385" si="16">IF(F322=0,"Sem dados de idade",IF(F322&lt;35,"Jovem","Adulto"))</f>
        <v>Sem dados de idade</v>
      </c>
      <c r="V322" s="51" t="str">
        <f t="shared" ref="V322:V385" si="17">IF(A322=0,"",A322&amp;B322&amp;C322)</f>
        <v/>
      </c>
    </row>
    <row r="323" spans="1:22" hidden="1" x14ac:dyDescent="0.35">
      <c r="A323" s="53">
        <f>+'102 DIA DE CAMPO OU DE DEMONSTR'!C103</f>
        <v>0</v>
      </c>
      <c r="B323" s="53">
        <f>+'102 DIA DE CAMPO OU DE DEMONSTR'!J103</f>
        <v>0</v>
      </c>
      <c r="C323" s="53" t="e">
        <f>IFERROR(IFERROR(VLOOKUP(+'102 DIA DE CAMPO OU DE DEMONSTR'!R103,localidades,2,FALSE),VLOOKUP('102 DIA DE CAMPO OU DE DEMONSTR'!AL$6,localidades,2,FALSE)),VLOOKUP('102 DIA DE CAMPO OU DE DEMONSTR'!AL$5,district_codes,2,FALSE))</f>
        <v>#N/A</v>
      </c>
      <c r="D323" s="53">
        <f>'102 DIA DE CAMPO OU DE DEMONSTR'!AS$168</f>
        <v>0</v>
      </c>
      <c r="E323" s="281">
        <f>+'102 DIA DE CAMPO OU DE DEMONSTR'!P103</f>
        <v>0</v>
      </c>
      <c r="F323" s="53">
        <f>+'102 DIA DE CAMPO OU DE DEMONSTR'!Q103</f>
        <v>0</v>
      </c>
      <c r="G323" s="53">
        <f>+'102 DIA DE CAMPO OU DE DEMONSTR'!X103</f>
        <v>0</v>
      </c>
      <c r="H323" s="53" t="str">
        <f>+sessoes!A$3</f>
        <v>TECTRAIN-99</v>
      </c>
      <c r="I323" s="53" t="e">
        <f>sessoes!B$3</f>
        <v>#N/A</v>
      </c>
      <c r="J323" s="69">
        <f>+sessoes!C$3</f>
        <v>0</v>
      </c>
      <c r="K323" s="53">
        <f>+'102 DIA DE CAMPO OU DE DEMONSTR'!AM103</f>
        <v>0</v>
      </c>
      <c r="L323" s="53">
        <f>+'102 DIA DE CAMPO OU DE DEMONSTR'!AO$36</f>
        <v>0</v>
      </c>
      <c r="M323" s="53">
        <f>+'102 DIA DE CAMPO OU DE DEMONSTR'!AF103</f>
        <v>0</v>
      </c>
      <c r="N323" s="53">
        <f>+'102 DIA DE CAMPO OU DE DEMONSTR'!AP103</f>
        <v>0</v>
      </c>
      <c r="T323" s="51" t="str">
        <f t="shared" si="15"/>
        <v>Local Não Indicado</v>
      </c>
      <c r="U323" s="51" t="str">
        <f t="shared" si="16"/>
        <v>Sem dados de idade</v>
      </c>
      <c r="V323" s="51" t="str">
        <f t="shared" si="17"/>
        <v/>
      </c>
    </row>
    <row r="324" spans="1:22" hidden="1" x14ac:dyDescent="0.35">
      <c r="A324" s="53">
        <f>+'102 DIA DE CAMPO OU DE DEMONSTR'!C104</f>
        <v>0</v>
      </c>
      <c r="B324" s="53">
        <f>+'102 DIA DE CAMPO OU DE DEMONSTR'!J104</f>
        <v>0</v>
      </c>
      <c r="C324" s="53" t="e">
        <f>IFERROR(IFERROR(VLOOKUP(+'102 DIA DE CAMPO OU DE DEMONSTR'!R104,localidades,2,FALSE),VLOOKUP('102 DIA DE CAMPO OU DE DEMONSTR'!AL$6,localidades,2,FALSE)),VLOOKUP('102 DIA DE CAMPO OU DE DEMONSTR'!AL$5,district_codes,2,FALSE))</f>
        <v>#N/A</v>
      </c>
      <c r="D324" s="53">
        <f>'102 DIA DE CAMPO OU DE DEMONSTR'!AS$168</f>
        <v>0</v>
      </c>
      <c r="E324" s="281">
        <f>+'102 DIA DE CAMPO OU DE DEMONSTR'!P104</f>
        <v>0</v>
      </c>
      <c r="F324" s="53">
        <f>+'102 DIA DE CAMPO OU DE DEMONSTR'!Q104</f>
        <v>0</v>
      </c>
      <c r="G324" s="53">
        <f>+'102 DIA DE CAMPO OU DE DEMONSTR'!X104</f>
        <v>0</v>
      </c>
      <c r="H324" s="53" t="str">
        <f>+sessoes!A$3</f>
        <v>TECTRAIN-99</v>
      </c>
      <c r="I324" s="53" t="e">
        <f>sessoes!B$3</f>
        <v>#N/A</v>
      </c>
      <c r="J324" s="69">
        <f>+sessoes!C$3</f>
        <v>0</v>
      </c>
      <c r="K324" s="53">
        <f>+'102 DIA DE CAMPO OU DE DEMONSTR'!AM104</f>
        <v>0</v>
      </c>
      <c r="L324" s="53">
        <f>+'102 DIA DE CAMPO OU DE DEMONSTR'!AO$36</f>
        <v>0</v>
      </c>
      <c r="M324" s="53">
        <f>+'102 DIA DE CAMPO OU DE DEMONSTR'!AF104</f>
        <v>0</v>
      </c>
      <c r="N324" s="53">
        <f>+'102 DIA DE CAMPO OU DE DEMONSTR'!AP104</f>
        <v>0</v>
      </c>
      <c r="T324" s="51" t="str">
        <f t="shared" si="15"/>
        <v>Local Não Indicado</v>
      </c>
      <c r="U324" s="51" t="str">
        <f t="shared" si="16"/>
        <v>Sem dados de idade</v>
      </c>
      <c r="V324" s="51" t="str">
        <f t="shared" si="17"/>
        <v/>
      </c>
    </row>
    <row r="325" spans="1:22" hidden="1" x14ac:dyDescent="0.35">
      <c r="A325" s="53">
        <f>+'102 DIA DE CAMPO OU DE DEMONSTR'!C105</f>
        <v>0</v>
      </c>
      <c r="B325" s="53">
        <f>+'102 DIA DE CAMPO OU DE DEMONSTR'!J105</f>
        <v>0</v>
      </c>
      <c r="C325" s="53" t="e">
        <f>IFERROR(IFERROR(VLOOKUP(+'102 DIA DE CAMPO OU DE DEMONSTR'!R105,localidades,2,FALSE),VLOOKUP('102 DIA DE CAMPO OU DE DEMONSTR'!AL$6,localidades,2,FALSE)),VLOOKUP('102 DIA DE CAMPO OU DE DEMONSTR'!AL$5,district_codes,2,FALSE))</f>
        <v>#N/A</v>
      </c>
      <c r="D325" s="53">
        <f>'102 DIA DE CAMPO OU DE DEMONSTR'!AS$168</f>
        <v>0</v>
      </c>
      <c r="E325" s="281">
        <f>+'102 DIA DE CAMPO OU DE DEMONSTR'!P105</f>
        <v>0</v>
      </c>
      <c r="F325" s="53">
        <f>+'102 DIA DE CAMPO OU DE DEMONSTR'!Q105</f>
        <v>0</v>
      </c>
      <c r="G325" s="53">
        <f>+'102 DIA DE CAMPO OU DE DEMONSTR'!X105</f>
        <v>0</v>
      </c>
      <c r="H325" s="53" t="str">
        <f>+sessoes!A$3</f>
        <v>TECTRAIN-99</v>
      </c>
      <c r="I325" s="53" t="e">
        <f>sessoes!B$3</f>
        <v>#N/A</v>
      </c>
      <c r="J325" s="69">
        <f>+sessoes!C$3</f>
        <v>0</v>
      </c>
      <c r="K325" s="53">
        <f>+'102 DIA DE CAMPO OU DE DEMONSTR'!AM105</f>
        <v>0</v>
      </c>
      <c r="L325" s="53">
        <f>+'102 DIA DE CAMPO OU DE DEMONSTR'!AO$36</f>
        <v>0</v>
      </c>
      <c r="M325" s="53">
        <f>+'102 DIA DE CAMPO OU DE DEMONSTR'!AF105</f>
        <v>0</v>
      </c>
      <c r="N325" s="53">
        <f>+'102 DIA DE CAMPO OU DE DEMONSTR'!AP105</f>
        <v>0</v>
      </c>
      <c r="T325" s="51" t="str">
        <f t="shared" si="15"/>
        <v>Local Não Indicado</v>
      </c>
      <c r="U325" s="51" t="str">
        <f t="shared" si="16"/>
        <v>Sem dados de idade</v>
      </c>
      <c r="V325" s="51" t="str">
        <f t="shared" si="17"/>
        <v/>
      </c>
    </row>
    <row r="326" spans="1:22" hidden="1" x14ac:dyDescent="0.35">
      <c r="A326" s="53">
        <f>+'102 DIA DE CAMPO OU DE DEMONSTR'!C106</f>
        <v>0</v>
      </c>
      <c r="B326" s="53">
        <f>+'102 DIA DE CAMPO OU DE DEMONSTR'!J106</f>
        <v>0</v>
      </c>
      <c r="C326" s="53" t="e">
        <f>IFERROR(IFERROR(VLOOKUP(+'102 DIA DE CAMPO OU DE DEMONSTR'!R106,localidades,2,FALSE),VLOOKUP('102 DIA DE CAMPO OU DE DEMONSTR'!AL$6,localidades,2,FALSE)),VLOOKUP('102 DIA DE CAMPO OU DE DEMONSTR'!AL$5,district_codes,2,FALSE))</f>
        <v>#N/A</v>
      </c>
      <c r="D326" s="53">
        <f>'102 DIA DE CAMPO OU DE DEMONSTR'!AS$168</f>
        <v>0</v>
      </c>
      <c r="E326" s="281">
        <f>+'102 DIA DE CAMPO OU DE DEMONSTR'!P106</f>
        <v>0</v>
      </c>
      <c r="F326" s="53">
        <f>+'102 DIA DE CAMPO OU DE DEMONSTR'!Q106</f>
        <v>0</v>
      </c>
      <c r="G326" s="53">
        <f>+'102 DIA DE CAMPO OU DE DEMONSTR'!X106</f>
        <v>0</v>
      </c>
      <c r="H326" s="53" t="str">
        <f>+sessoes!A$3</f>
        <v>TECTRAIN-99</v>
      </c>
      <c r="I326" s="53" t="e">
        <f>sessoes!B$3</f>
        <v>#N/A</v>
      </c>
      <c r="J326" s="69">
        <f>+sessoes!C$3</f>
        <v>0</v>
      </c>
      <c r="K326" s="53">
        <f>+'102 DIA DE CAMPO OU DE DEMONSTR'!AM106</f>
        <v>0</v>
      </c>
      <c r="L326" s="53">
        <f>+'102 DIA DE CAMPO OU DE DEMONSTR'!AO$36</f>
        <v>0</v>
      </c>
      <c r="M326" s="53">
        <f>+'102 DIA DE CAMPO OU DE DEMONSTR'!AF106</f>
        <v>0</v>
      </c>
      <c r="N326" s="53">
        <f>+'102 DIA DE CAMPO OU DE DEMONSTR'!AP106</f>
        <v>0</v>
      </c>
      <c r="T326" s="51" t="str">
        <f t="shared" si="15"/>
        <v>Local Não Indicado</v>
      </c>
      <c r="U326" s="51" t="str">
        <f t="shared" si="16"/>
        <v>Sem dados de idade</v>
      </c>
      <c r="V326" s="51" t="str">
        <f t="shared" si="17"/>
        <v/>
      </c>
    </row>
    <row r="327" spans="1:22" hidden="1" x14ac:dyDescent="0.35">
      <c r="A327" s="53">
        <f>+'102 DIA DE CAMPO OU DE DEMONSTR'!C107</f>
        <v>0</v>
      </c>
      <c r="B327" s="53">
        <f>+'102 DIA DE CAMPO OU DE DEMONSTR'!J107</f>
        <v>0</v>
      </c>
      <c r="C327" s="53" t="e">
        <f>IFERROR(IFERROR(VLOOKUP(+'102 DIA DE CAMPO OU DE DEMONSTR'!R107,localidades,2,FALSE),VLOOKUP('102 DIA DE CAMPO OU DE DEMONSTR'!AL$6,localidades,2,FALSE)),VLOOKUP('102 DIA DE CAMPO OU DE DEMONSTR'!AL$5,district_codes,2,FALSE))</f>
        <v>#N/A</v>
      </c>
      <c r="D327" s="53">
        <f>'102 DIA DE CAMPO OU DE DEMONSTR'!AS$168</f>
        <v>0</v>
      </c>
      <c r="E327" s="281">
        <f>+'102 DIA DE CAMPO OU DE DEMONSTR'!P107</f>
        <v>0</v>
      </c>
      <c r="F327" s="53">
        <f>+'102 DIA DE CAMPO OU DE DEMONSTR'!Q107</f>
        <v>0</v>
      </c>
      <c r="G327" s="53">
        <f>+'102 DIA DE CAMPO OU DE DEMONSTR'!X107</f>
        <v>0</v>
      </c>
      <c r="H327" s="53" t="str">
        <f>+sessoes!A$3</f>
        <v>TECTRAIN-99</v>
      </c>
      <c r="I327" s="53" t="e">
        <f>sessoes!B$3</f>
        <v>#N/A</v>
      </c>
      <c r="J327" s="69">
        <f>+sessoes!C$3</f>
        <v>0</v>
      </c>
      <c r="K327" s="53">
        <f>+'102 DIA DE CAMPO OU DE DEMONSTR'!AM107</f>
        <v>0</v>
      </c>
      <c r="L327" s="53">
        <f>+'102 DIA DE CAMPO OU DE DEMONSTR'!AO$36</f>
        <v>0</v>
      </c>
      <c r="M327" s="53">
        <f>+'102 DIA DE CAMPO OU DE DEMONSTR'!AF107</f>
        <v>0</v>
      </c>
      <c r="N327" s="53">
        <f>+'102 DIA DE CAMPO OU DE DEMONSTR'!AP107</f>
        <v>0</v>
      </c>
      <c r="T327" s="51" t="str">
        <f t="shared" si="15"/>
        <v>Local Não Indicado</v>
      </c>
      <c r="U327" s="51" t="str">
        <f t="shared" si="16"/>
        <v>Sem dados de idade</v>
      </c>
      <c r="V327" s="51" t="str">
        <f t="shared" si="17"/>
        <v/>
      </c>
    </row>
    <row r="328" spans="1:22" hidden="1" x14ac:dyDescent="0.35">
      <c r="A328" s="53">
        <f>+'102 DIA DE CAMPO OU DE DEMONSTR'!C108</f>
        <v>0</v>
      </c>
      <c r="B328" s="53">
        <f>+'102 DIA DE CAMPO OU DE DEMONSTR'!J108</f>
        <v>0</v>
      </c>
      <c r="C328" s="53" t="e">
        <f>IFERROR(IFERROR(VLOOKUP(+'102 DIA DE CAMPO OU DE DEMONSTR'!R108,localidades,2,FALSE),VLOOKUP('102 DIA DE CAMPO OU DE DEMONSTR'!AL$6,localidades,2,FALSE)),VLOOKUP('102 DIA DE CAMPO OU DE DEMONSTR'!AL$5,district_codes,2,FALSE))</f>
        <v>#N/A</v>
      </c>
      <c r="D328" s="53">
        <f>'102 DIA DE CAMPO OU DE DEMONSTR'!AS$168</f>
        <v>0</v>
      </c>
      <c r="E328" s="281">
        <f>+'102 DIA DE CAMPO OU DE DEMONSTR'!P108</f>
        <v>0</v>
      </c>
      <c r="F328" s="53">
        <f>+'102 DIA DE CAMPO OU DE DEMONSTR'!Q108</f>
        <v>0</v>
      </c>
      <c r="G328" s="53">
        <f>+'102 DIA DE CAMPO OU DE DEMONSTR'!X108</f>
        <v>0</v>
      </c>
      <c r="H328" s="53" t="str">
        <f>+sessoes!A$3</f>
        <v>TECTRAIN-99</v>
      </c>
      <c r="I328" s="53" t="e">
        <f>sessoes!B$3</f>
        <v>#N/A</v>
      </c>
      <c r="J328" s="69">
        <f>+sessoes!C$3</f>
        <v>0</v>
      </c>
      <c r="K328" s="53">
        <f>+'102 DIA DE CAMPO OU DE DEMONSTR'!AM108</f>
        <v>0</v>
      </c>
      <c r="L328" s="53">
        <f>+'102 DIA DE CAMPO OU DE DEMONSTR'!AO$36</f>
        <v>0</v>
      </c>
      <c r="M328" s="53">
        <f>+'102 DIA DE CAMPO OU DE DEMONSTR'!AF108</f>
        <v>0</v>
      </c>
      <c r="N328" s="53">
        <f>+'102 DIA DE CAMPO OU DE DEMONSTR'!AP108</f>
        <v>0</v>
      </c>
      <c r="T328" s="51" t="str">
        <f t="shared" si="15"/>
        <v>Local Não Indicado</v>
      </c>
      <c r="U328" s="51" t="str">
        <f t="shared" si="16"/>
        <v>Sem dados de idade</v>
      </c>
      <c r="V328" s="51" t="str">
        <f t="shared" si="17"/>
        <v/>
      </c>
    </row>
    <row r="329" spans="1:22" hidden="1" x14ac:dyDescent="0.35">
      <c r="A329" s="53">
        <f>+'102 DIA DE CAMPO OU DE DEMONSTR'!C109</f>
        <v>0</v>
      </c>
      <c r="B329" s="53">
        <f>+'102 DIA DE CAMPO OU DE DEMONSTR'!J109</f>
        <v>0</v>
      </c>
      <c r="C329" s="53" t="e">
        <f>IFERROR(IFERROR(VLOOKUP(+'102 DIA DE CAMPO OU DE DEMONSTR'!R109,localidades,2,FALSE),VLOOKUP('102 DIA DE CAMPO OU DE DEMONSTR'!AL$6,localidades,2,FALSE)),VLOOKUP('102 DIA DE CAMPO OU DE DEMONSTR'!AL$5,district_codes,2,FALSE))</f>
        <v>#N/A</v>
      </c>
      <c r="D329" s="53">
        <f>'102 DIA DE CAMPO OU DE DEMONSTR'!AS$168</f>
        <v>0</v>
      </c>
      <c r="E329" s="281">
        <f>+'102 DIA DE CAMPO OU DE DEMONSTR'!P109</f>
        <v>0</v>
      </c>
      <c r="F329" s="53">
        <f>+'102 DIA DE CAMPO OU DE DEMONSTR'!Q109</f>
        <v>0</v>
      </c>
      <c r="G329" s="53">
        <f>+'102 DIA DE CAMPO OU DE DEMONSTR'!X109</f>
        <v>0</v>
      </c>
      <c r="H329" s="53" t="str">
        <f>+sessoes!A$3</f>
        <v>TECTRAIN-99</v>
      </c>
      <c r="I329" s="53" t="e">
        <f>sessoes!B$3</f>
        <v>#N/A</v>
      </c>
      <c r="J329" s="69">
        <f>+sessoes!C$3</f>
        <v>0</v>
      </c>
      <c r="K329" s="53">
        <f>+'102 DIA DE CAMPO OU DE DEMONSTR'!AM109</f>
        <v>0</v>
      </c>
      <c r="L329" s="53">
        <f>+'102 DIA DE CAMPO OU DE DEMONSTR'!AO$36</f>
        <v>0</v>
      </c>
      <c r="M329" s="53">
        <f>+'102 DIA DE CAMPO OU DE DEMONSTR'!AF109</f>
        <v>0</v>
      </c>
      <c r="N329" s="53">
        <f>+'102 DIA DE CAMPO OU DE DEMONSTR'!AP109</f>
        <v>0</v>
      </c>
      <c r="T329" s="51" t="str">
        <f t="shared" si="15"/>
        <v>Local Não Indicado</v>
      </c>
      <c r="U329" s="51" t="str">
        <f t="shared" si="16"/>
        <v>Sem dados de idade</v>
      </c>
      <c r="V329" s="51" t="str">
        <f t="shared" si="17"/>
        <v/>
      </c>
    </row>
    <row r="330" spans="1:22" hidden="1" x14ac:dyDescent="0.35">
      <c r="A330" s="53">
        <f>+'102 DIA DE CAMPO OU DE DEMONSTR'!C110</f>
        <v>0</v>
      </c>
      <c r="B330" s="53">
        <f>+'102 DIA DE CAMPO OU DE DEMONSTR'!J110</f>
        <v>0</v>
      </c>
      <c r="C330" s="53" t="e">
        <f>IFERROR(IFERROR(VLOOKUP(+'102 DIA DE CAMPO OU DE DEMONSTR'!R110,localidades,2,FALSE),VLOOKUP('102 DIA DE CAMPO OU DE DEMONSTR'!AL$6,localidades,2,FALSE)),VLOOKUP('102 DIA DE CAMPO OU DE DEMONSTR'!AL$5,district_codes,2,FALSE))</f>
        <v>#N/A</v>
      </c>
      <c r="D330" s="53">
        <f>'102 DIA DE CAMPO OU DE DEMONSTR'!AS$168</f>
        <v>0</v>
      </c>
      <c r="E330" s="281">
        <f>+'102 DIA DE CAMPO OU DE DEMONSTR'!P110</f>
        <v>0</v>
      </c>
      <c r="F330" s="53">
        <f>+'102 DIA DE CAMPO OU DE DEMONSTR'!Q110</f>
        <v>0</v>
      </c>
      <c r="G330" s="53">
        <f>+'102 DIA DE CAMPO OU DE DEMONSTR'!X110</f>
        <v>0</v>
      </c>
      <c r="H330" s="53" t="str">
        <f>+sessoes!A$3</f>
        <v>TECTRAIN-99</v>
      </c>
      <c r="I330" s="53" t="e">
        <f>sessoes!B$3</f>
        <v>#N/A</v>
      </c>
      <c r="J330" s="69">
        <f>+sessoes!C$3</f>
        <v>0</v>
      </c>
      <c r="K330" s="53">
        <f>+'102 DIA DE CAMPO OU DE DEMONSTR'!AM110</f>
        <v>0</v>
      </c>
      <c r="L330" s="53">
        <f>+'102 DIA DE CAMPO OU DE DEMONSTR'!AO$36</f>
        <v>0</v>
      </c>
      <c r="M330" s="53">
        <f>+'102 DIA DE CAMPO OU DE DEMONSTR'!AF110</f>
        <v>0</v>
      </c>
      <c r="N330" s="53">
        <f>+'102 DIA DE CAMPO OU DE DEMONSTR'!AP110</f>
        <v>0</v>
      </c>
      <c r="T330" s="51" t="str">
        <f t="shared" si="15"/>
        <v>Local Não Indicado</v>
      </c>
      <c r="U330" s="51" t="str">
        <f t="shared" si="16"/>
        <v>Sem dados de idade</v>
      </c>
      <c r="V330" s="51" t="str">
        <f t="shared" si="17"/>
        <v/>
      </c>
    </row>
    <row r="331" spans="1:22" hidden="1" x14ac:dyDescent="0.35">
      <c r="A331" s="53">
        <f>+'102 DIA DE CAMPO OU DE DEMONSTR'!C111</f>
        <v>0</v>
      </c>
      <c r="B331" s="53">
        <f>+'102 DIA DE CAMPO OU DE DEMONSTR'!J111</f>
        <v>0</v>
      </c>
      <c r="C331" s="53" t="e">
        <f>IFERROR(IFERROR(VLOOKUP(+'102 DIA DE CAMPO OU DE DEMONSTR'!R111,localidades,2,FALSE),VLOOKUP('102 DIA DE CAMPO OU DE DEMONSTR'!AL$6,localidades,2,FALSE)),VLOOKUP('102 DIA DE CAMPO OU DE DEMONSTR'!AL$5,district_codes,2,FALSE))</f>
        <v>#N/A</v>
      </c>
      <c r="D331" s="53">
        <f>'102 DIA DE CAMPO OU DE DEMONSTR'!AS$168</f>
        <v>0</v>
      </c>
      <c r="E331" s="281">
        <f>+'102 DIA DE CAMPO OU DE DEMONSTR'!P111</f>
        <v>0</v>
      </c>
      <c r="F331" s="53">
        <f>+'102 DIA DE CAMPO OU DE DEMONSTR'!Q111</f>
        <v>0</v>
      </c>
      <c r="G331" s="53">
        <f>+'102 DIA DE CAMPO OU DE DEMONSTR'!X111</f>
        <v>0</v>
      </c>
      <c r="H331" s="53" t="str">
        <f>+sessoes!A$3</f>
        <v>TECTRAIN-99</v>
      </c>
      <c r="I331" s="53" t="e">
        <f>sessoes!B$3</f>
        <v>#N/A</v>
      </c>
      <c r="J331" s="69">
        <f>+sessoes!C$3</f>
        <v>0</v>
      </c>
      <c r="K331" s="53">
        <f>+'102 DIA DE CAMPO OU DE DEMONSTR'!AM111</f>
        <v>0</v>
      </c>
      <c r="L331" s="53">
        <f>+'102 DIA DE CAMPO OU DE DEMONSTR'!AO$36</f>
        <v>0</v>
      </c>
      <c r="M331" s="53">
        <f>+'102 DIA DE CAMPO OU DE DEMONSTR'!AF111</f>
        <v>0</v>
      </c>
      <c r="N331" s="53">
        <f>+'102 DIA DE CAMPO OU DE DEMONSTR'!AP111</f>
        <v>0</v>
      </c>
      <c r="T331" s="51" t="str">
        <f t="shared" si="15"/>
        <v>Local Não Indicado</v>
      </c>
      <c r="U331" s="51" t="str">
        <f t="shared" si="16"/>
        <v>Sem dados de idade</v>
      </c>
      <c r="V331" s="51" t="str">
        <f t="shared" si="17"/>
        <v/>
      </c>
    </row>
    <row r="332" spans="1:22" hidden="1" x14ac:dyDescent="0.35">
      <c r="A332" s="53">
        <f>+'102 DIA DE CAMPO OU DE DEMONSTR'!C112</f>
        <v>0</v>
      </c>
      <c r="B332" s="53">
        <f>+'102 DIA DE CAMPO OU DE DEMONSTR'!J112</f>
        <v>0</v>
      </c>
      <c r="C332" s="53" t="e">
        <f>IFERROR(IFERROR(VLOOKUP(+'102 DIA DE CAMPO OU DE DEMONSTR'!R112,localidades,2,FALSE),VLOOKUP('102 DIA DE CAMPO OU DE DEMONSTR'!AL$6,localidades,2,FALSE)),VLOOKUP('102 DIA DE CAMPO OU DE DEMONSTR'!AL$5,district_codes,2,FALSE))</f>
        <v>#N/A</v>
      </c>
      <c r="D332" s="53">
        <f>'102 DIA DE CAMPO OU DE DEMONSTR'!AS$168</f>
        <v>0</v>
      </c>
      <c r="E332" s="281">
        <f>+'102 DIA DE CAMPO OU DE DEMONSTR'!P112</f>
        <v>0</v>
      </c>
      <c r="F332" s="53">
        <f>+'102 DIA DE CAMPO OU DE DEMONSTR'!Q112</f>
        <v>0</v>
      </c>
      <c r="G332" s="53">
        <f>+'102 DIA DE CAMPO OU DE DEMONSTR'!X112</f>
        <v>0</v>
      </c>
      <c r="H332" s="53" t="str">
        <f>+sessoes!A$3</f>
        <v>TECTRAIN-99</v>
      </c>
      <c r="I332" s="53" t="e">
        <f>sessoes!B$3</f>
        <v>#N/A</v>
      </c>
      <c r="J332" s="69">
        <f>+sessoes!C$3</f>
        <v>0</v>
      </c>
      <c r="K332" s="53">
        <f>+'102 DIA DE CAMPO OU DE DEMONSTR'!AM112</f>
        <v>0</v>
      </c>
      <c r="L332" s="53">
        <f>+'102 DIA DE CAMPO OU DE DEMONSTR'!AO$36</f>
        <v>0</v>
      </c>
      <c r="M332" s="53">
        <f>+'102 DIA DE CAMPO OU DE DEMONSTR'!AF112</f>
        <v>0</v>
      </c>
      <c r="N332" s="53">
        <f>+'102 DIA DE CAMPO OU DE DEMONSTR'!AP112</f>
        <v>0</v>
      </c>
      <c r="T332" s="51" t="str">
        <f t="shared" si="15"/>
        <v>Local Não Indicado</v>
      </c>
      <c r="U332" s="51" t="str">
        <f t="shared" si="16"/>
        <v>Sem dados de idade</v>
      </c>
      <c r="V332" s="51" t="str">
        <f t="shared" si="17"/>
        <v/>
      </c>
    </row>
    <row r="333" spans="1:22" hidden="1" x14ac:dyDescent="0.35">
      <c r="A333" s="53">
        <f>+'102 DIA DE CAMPO OU DE DEMONSTR'!C113</f>
        <v>0</v>
      </c>
      <c r="B333" s="53">
        <f>+'102 DIA DE CAMPO OU DE DEMONSTR'!J113</f>
        <v>0</v>
      </c>
      <c r="C333" s="53" t="e">
        <f>IFERROR(IFERROR(VLOOKUP(+'102 DIA DE CAMPO OU DE DEMONSTR'!R113,localidades,2,FALSE),VLOOKUP('102 DIA DE CAMPO OU DE DEMONSTR'!AL$6,localidades,2,FALSE)),VLOOKUP('102 DIA DE CAMPO OU DE DEMONSTR'!AL$5,district_codes,2,FALSE))</f>
        <v>#N/A</v>
      </c>
      <c r="D333" s="53">
        <f>'102 DIA DE CAMPO OU DE DEMONSTR'!AS$168</f>
        <v>0</v>
      </c>
      <c r="E333" s="281">
        <f>+'102 DIA DE CAMPO OU DE DEMONSTR'!P113</f>
        <v>0</v>
      </c>
      <c r="F333" s="53">
        <f>+'102 DIA DE CAMPO OU DE DEMONSTR'!Q113</f>
        <v>0</v>
      </c>
      <c r="G333" s="53">
        <f>+'102 DIA DE CAMPO OU DE DEMONSTR'!X113</f>
        <v>0</v>
      </c>
      <c r="H333" s="53" t="str">
        <f>+sessoes!A$3</f>
        <v>TECTRAIN-99</v>
      </c>
      <c r="I333" s="53" t="e">
        <f>sessoes!B$3</f>
        <v>#N/A</v>
      </c>
      <c r="J333" s="69">
        <f>+sessoes!C$3</f>
        <v>0</v>
      </c>
      <c r="K333" s="53">
        <f>+'102 DIA DE CAMPO OU DE DEMONSTR'!AM113</f>
        <v>0</v>
      </c>
      <c r="L333" s="53">
        <f>+'102 DIA DE CAMPO OU DE DEMONSTR'!AO$36</f>
        <v>0</v>
      </c>
      <c r="M333" s="53">
        <f>+'102 DIA DE CAMPO OU DE DEMONSTR'!AF113</f>
        <v>0</v>
      </c>
      <c r="N333" s="53">
        <f>+'102 DIA DE CAMPO OU DE DEMONSTR'!AP113</f>
        <v>0</v>
      </c>
      <c r="T333" s="51" t="str">
        <f t="shared" si="15"/>
        <v>Local Não Indicado</v>
      </c>
      <c r="U333" s="51" t="str">
        <f t="shared" si="16"/>
        <v>Sem dados de idade</v>
      </c>
      <c r="V333" s="51" t="str">
        <f t="shared" si="17"/>
        <v/>
      </c>
    </row>
    <row r="334" spans="1:22" hidden="1" x14ac:dyDescent="0.35">
      <c r="A334" s="53">
        <f>+'102 DIA DE CAMPO OU DE DEMONSTR'!C114</f>
        <v>0</v>
      </c>
      <c r="B334" s="53">
        <f>+'102 DIA DE CAMPO OU DE DEMONSTR'!J114</f>
        <v>0</v>
      </c>
      <c r="C334" s="53" t="e">
        <f>IFERROR(IFERROR(VLOOKUP(+'102 DIA DE CAMPO OU DE DEMONSTR'!R114,localidades,2,FALSE),VLOOKUP('102 DIA DE CAMPO OU DE DEMONSTR'!AL$6,localidades,2,FALSE)),VLOOKUP('102 DIA DE CAMPO OU DE DEMONSTR'!AL$5,district_codes,2,FALSE))</f>
        <v>#N/A</v>
      </c>
      <c r="D334" s="53">
        <f>'102 DIA DE CAMPO OU DE DEMONSTR'!AS$168</f>
        <v>0</v>
      </c>
      <c r="E334" s="281">
        <f>+'102 DIA DE CAMPO OU DE DEMONSTR'!P114</f>
        <v>0</v>
      </c>
      <c r="F334" s="53">
        <f>+'102 DIA DE CAMPO OU DE DEMONSTR'!Q114</f>
        <v>0</v>
      </c>
      <c r="G334" s="53">
        <f>+'102 DIA DE CAMPO OU DE DEMONSTR'!X114</f>
        <v>0</v>
      </c>
      <c r="H334" s="53" t="str">
        <f>+sessoes!A$3</f>
        <v>TECTRAIN-99</v>
      </c>
      <c r="I334" s="53" t="e">
        <f>sessoes!B$3</f>
        <v>#N/A</v>
      </c>
      <c r="J334" s="69">
        <f>+sessoes!C$3</f>
        <v>0</v>
      </c>
      <c r="K334" s="53">
        <f>+'102 DIA DE CAMPO OU DE DEMONSTR'!AM114</f>
        <v>0</v>
      </c>
      <c r="L334" s="53">
        <f>+'102 DIA DE CAMPO OU DE DEMONSTR'!AO$36</f>
        <v>0</v>
      </c>
      <c r="M334" s="53">
        <f>+'102 DIA DE CAMPO OU DE DEMONSTR'!AF114</f>
        <v>0</v>
      </c>
      <c r="N334" s="53">
        <f>+'102 DIA DE CAMPO OU DE DEMONSTR'!AP114</f>
        <v>0</v>
      </c>
      <c r="T334" s="51" t="str">
        <f t="shared" si="15"/>
        <v>Local Não Indicado</v>
      </c>
      <c r="U334" s="51" t="str">
        <f t="shared" si="16"/>
        <v>Sem dados de idade</v>
      </c>
      <c r="V334" s="51" t="str">
        <f t="shared" si="17"/>
        <v/>
      </c>
    </row>
    <row r="335" spans="1:22" hidden="1" x14ac:dyDescent="0.35">
      <c r="A335" s="53">
        <f>+'102 DIA DE CAMPO OU DE DEMONSTR'!C115</f>
        <v>0</v>
      </c>
      <c r="B335" s="53">
        <f>+'102 DIA DE CAMPO OU DE DEMONSTR'!J115</f>
        <v>0</v>
      </c>
      <c r="C335" s="53" t="e">
        <f>IFERROR(IFERROR(VLOOKUP(+'102 DIA DE CAMPO OU DE DEMONSTR'!R115,localidades,2,FALSE),VLOOKUP('102 DIA DE CAMPO OU DE DEMONSTR'!AL$6,localidades,2,FALSE)),VLOOKUP('102 DIA DE CAMPO OU DE DEMONSTR'!AL$5,district_codes,2,FALSE))</f>
        <v>#N/A</v>
      </c>
      <c r="D335" s="53">
        <f>'102 DIA DE CAMPO OU DE DEMONSTR'!AS$168</f>
        <v>0</v>
      </c>
      <c r="E335" s="281">
        <f>+'102 DIA DE CAMPO OU DE DEMONSTR'!P115</f>
        <v>0</v>
      </c>
      <c r="F335" s="53">
        <f>+'102 DIA DE CAMPO OU DE DEMONSTR'!Q115</f>
        <v>0</v>
      </c>
      <c r="G335" s="53">
        <f>+'102 DIA DE CAMPO OU DE DEMONSTR'!X115</f>
        <v>0</v>
      </c>
      <c r="H335" s="53" t="str">
        <f>+sessoes!A$3</f>
        <v>TECTRAIN-99</v>
      </c>
      <c r="I335" s="53" t="e">
        <f>sessoes!B$3</f>
        <v>#N/A</v>
      </c>
      <c r="J335" s="69">
        <f>+sessoes!C$3</f>
        <v>0</v>
      </c>
      <c r="K335" s="53">
        <f>+'102 DIA DE CAMPO OU DE DEMONSTR'!AM115</f>
        <v>0</v>
      </c>
      <c r="L335" s="53">
        <f>+'102 DIA DE CAMPO OU DE DEMONSTR'!AO$36</f>
        <v>0</v>
      </c>
      <c r="M335" s="53">
        <f>+'102 DIA DE CAMPO OU DE DEMONSTR'!AF115</f>
        <v>0</v>
      </c>
      <c r="N335" s="53">
        <f>+'102 DIA DE CAMPO OU DE DEMONSTR'!AP115</f>
        <v>0</v>
      </c>
      <c r="T335" s="51" t="str">
        <f t="shared" si="15"/>
        <v>Local Não Indicado</v>
      </c>
      <c r="U335" s="51" t="str">
        <f t="shared" si="16"/>
        <v>Sem dados de idade</v>
      </c>
      <c r="V335" s="51" t="str">
        <f t="shared" si="17"/>
        <v/>
      </c>
    </row>
    <row r="336" spans="1:22" hidden="1" x14ac:dyDescent="0.35">
      <c r="A336" s="53">
        <f>+'102 DIA DE CAMPO OU DE DEMONSTR'!C116</f>
        <v>0</v>
      </c>
      <c r="B336" s="53">
        <f>+'102 DIA DE CAMPO OU DE DEMONSTR'!J116</f>
        <v>0</v>
      </c>
      <c r="C336" s="53" t="e">
        <f>IFERROR(IFERROR(VLOOKUP(+'102 DIA DE CAMPO OU DE DEMONSTR'!R116,localidades,2,FALSE),VLOOKUP('102 DIA DE CAMPO OU DE DEMONSTR'!AL$6,localidades,2,FALSE)),VLOOKUP('102 DIA DE CAMPO OU DE DEMONSTR'!AL$5,district_codes,2,FALSE))</f>
        <v>#N/A</v>
      </c>
      <c r="D336" s="53">
        <f>'102 DIA DE CAMPO OU DE DEMONSTR'!AS$168</f>
        <v>0</v>
      </c>
      <c r="E336" s="281">
        <f>+'102 DIA DE CAMPO OU DE DEMONSTR'!P116</f>
        <v>0</v>
      </c>
      <c r="F336" s="53">
        <f>+'102 DIA DE CAMPO OU DE DEMONSTR'!Q116</f>
        <v>0</v>
      </c>
      <c r="G336" s="53">
        <f>+'102 DIA DE CAMPO OU DE DEMONSTR'!X116</f>
        <v>0</v>
      </c>
      <c r="H336" s="53" t="str">
        <f>+sessoes!A$3</f>
        <v>TECTRAIN-99</v>
      </c>
      <c r="I336" s="53" t="e">
        <f>sessoes!B$3</f>
        <v>#N/A</v>
      </c>
      <c r="J336" s="69">
        <f>+sessoes!C$3</f>
        <v>0</v>
      </c>
      <c r="K336" s="53">
        <f>+'102 DIA DE CAMPO OU DE DEMONSTR'!AM116</f>
        <v>0</v>
      </c>
      <c r="L336" s="53">
        <f>+'102 DIA DE CAMPO OU DE DEMONSTR'!AO$36</f>
        <v>0</v>
      </c>
      <c r="M336" s="53">
        <f>+'102 DIA DE CAMPO OU DE DEMONSTR'!AF116</f>
        <v>0</v>
      </c>
      <c r="N336" s="53">
        <f>+'102 DIA DE CAMPO OU DE DEMONSTR'!AP116</f>
        <v>0</v>
      </c>
      <c r="T336" s="51" t="str">
        <f t="shared" si="15"/>
        <v>Local Não Indicado</v>
      </c>
      <c r="U336" s="51" t="str">
        <f t="shared" si="16"/>
        <v>Sem dados de idade</v>
      </c>
      <c r="V336" s="51" t="str">
        <f t="shared" si="17"/>
        <v/>
      </c>
    </row>
    <row r="337" spans="1:22" hidden="1" x14ac:dyDescent="0.35">
      <c r="A337" s="53">
        <f>+'102 DIA DE CAMPO OU DE DEMONSTR'!C117</f>
        <v>0</v>
      </c>
      <c r="B337" s="53">
        <f>+'102 DIA DE CAMPO OU DE DEMONSTR'!J117</f>
        <v>0</v>
      </c>
      <c r="C337" s="53" t="e">
        <f>IFERROR(IFERROR(VLOOKUP(+'102 DIA DE CAMPO OU DE DEMONSTR'!R117,localidades,2,FALSE),VLOOKUP('102 DIA DE CAMPO OU DE DEMONSTR'!AL$6,localidades,2,FALSE)),VLOOKUP('102 DIA DE CAMPO OU DE DEMONSTR'!AL$5,district_codes,2,FALSE))</f>
        <v>#N/A</v>
      </c>
      <c r="D337" s="53">
        <f>'102 DIA DE CAMPO OU DE DEMONSTR'!AS$168</f>
        <v>0</v>
      </c>
      <c r="E337" s="281">
        <f>+'102 DIA DE CAMPO OU DE DEMONSTR'!P117</f>
        <v>0</v>
      </c>
      <c r="F337" s="53">
        <f>+'102 DIA DE CAMPO OU DE DEMONSTR'!Q117</f>
        <v>0</v>
      </c>
      <c r="G337" s="53">
        <f>+'102 DIA DE CAMPO OU DE DEMONSTR'!X117</f>
        <v>0</v>
      </c>
      <c r="H337" s="53" t="str">
        <f>+sessoes!A$3</f>
        <v>TECTRAIN-99</v>
      </c>
      <c r="I337" s="53" t="e">
        <f>sessoes!B$3</f>
        <v>#N/A</v>
      </c>
      <c r="J337" s="69">
        <f>+sessoes!C$3</f>
        <v>0</v>
      </c>
      <c r="K337" s="53">
        <f>+'102 DIA DE CAMPO OU DE DEMONSTR'!AM117</f>
        <v>0</v>
      </c>
      <c r="L337" s="53">
        <f>+'102 DIA DE CAMPO OU DE DEMONSTR'!AO$36</f>
        <v>0</v>
      </c>
      <c r="M337" s="53">
        <f>+'102 DIA DE CAMPO OU DE DEMONSTR'!AF117</f>
        <v>0</v>
      </c>
      <c r="N337" s="53">
        <f>+'102 DIA DE CAMPO OU DE DEMONSTR'!AP117</f>
        <v>0</v>
      </c>
      <c r="T337" s="51" t="str">
        <f t="shared" si="15"/>
        <v>Local Não Indicado</v>
      </c>
      <c r="U337" s="51" t="str">
        <f t="shared" si="16"/>
        <v>Sem dados de idade</v>
      </c>
      <c r="V337" s="51" t="str">
        <f t="shared" si="17"/>
        <v/>
      </c>
    </row>
    <row r="338" spans="1:22" hidden="1" x14ac:dyDescent="0.35">
      <c r="A338" s="53">
        <f>+'102 DIA DE CAMPO OU DE DEMONSTR'!C118</f>
        <v>0</v>
      </c>
      <c r="B338" s="53">
        <f>+'102 DIA DE CAMPO OU DE DEMONSTR'!J118</f>
        <v>0</v>
      </c>
      <c r="C338" s="53" t="e">
        <f>IFERROR(IFERROR(VLOOKUP(+'102 DIA DE CAMPO OU DE DEMONSTR'!R118,localidades,2,FALSE),VLOOKUP('102 DIA DE CAMPO OU DE DEMONSTR'!AL$6,localidades,2,FALSE)),VLOOKUP('102 DIA DE CAMPO OU DE DEMONSTR'!AL$5,district_codes,2,FALSE))</f>
        <v>#N/A</v>
      </c>
      <c r="D338" s="53">
        <f>'102 DIA DE CAMPO OU DE DEMONSTR'!AS$168</f>
        <v>0</v>
      </c>
      <c r="E338" s="281">
        <f>+'102 DIA DE CAMPO OU DE DEMONSTR'!P118</f>
        <v>0</v>
      </c>
      <c r="F338" s="53">
        <f>+'102 DIA DE CAMPO OU DE DEMONSTR'!Q118</f>
        <v>0</v>
      </c>
      <c r="G338" s="53">
        <f>+'102 DIA DE CAMPO OU DE DEMONSTR'!X118</f>
        <v>0</v>
      </c>
      <c r="H338" s="53" t="str">
        <f>+sessoes!A$3</f>
        <v>TECTRAIN-99</v>
      </c>
      <c r="I338" s="53" t="e">
        <f>sessoes!B$3</f>
        <v>#N/A</v>
      </c>
      <c r="J338" s="69">
        <f>+sessoes!C$3</f>
        <v>0</v>
      </c>
      <c r="K338" s="53">
        <f>+'102 DIA DE CAMPO OU DE DEMONSTR'!AM118</f>
        <v>0</v>
      </c>
      <c r="L338" s="53">
        <f>+'102 DIA DE CAMPO OU DE DEMONSTR'!AO$36</f>
        <v>0</v>
      </c>
      <c r="M338" s="53">
        <f>+'102 DIA DE CAMPO OU DE DEMONSTR'!AF118</f>
        <v>0</v>
      </c>
      <c r="N338" s="53">
        <f>+'102 DIA DE CAMPO OU DE DEMONSTR'!AP118</f>
        <v>0</v>
      </c>
      <c r="T338" s="51" t="str">
        <f t="shared" si="15"/>
        <v>Local Não Indicado</v>
      </c>
      <c r="U338" s="51" t="str">
        <f t="shared" si="16"/>
        <v>Sem dados de idade</v>
      </c>
      <c r="V338" s="51" t="str">
        <f t="shared" si="17"/>
        <v/>
      </c>
    </row>
    <row r="339" spans="1:22" hidden="1" x14ac:dyDescent="0.35">
      <c r="A339" s="53">
        <f>+'102 DIA DE CAMPO OU DE DEMONSTR'!C119</f>
        <v>0</v>
      </c>
      <c r="B339" s="53">
        <f>+'102 DIA DE CAMPO OU DE DEMONSTR'!J119</f>
        <v>0</v>
      </c>
      <c r="C339" s="53" t="e">
        <f>IFERROR(IFERROR(VLOOKUP(+'102 DIA DE CAMPO OU DE DEMONSTR'!R119,localidades,2,FALSE),VLOOKUP('102 DIA DE CAMPO OU DE DEMONSTR'!AL$6,localidades,2,FALSE)),VLOOKUP('102 DIA DE CAMPO OU DE DEMONSTR'!AL$5,district_codes,2,FALSE))</f>
        <v>#N/A</v>
      </c>
      <c r="D339" s="53">
        <f>'102 DIA DE CAMPO OU DE DEMONSTR'!AS$168</f>
        <v>0</v>
      </c>
      <c r="E339" s="281">
        <f>+'102 DIA DE CAMPO OU DE DEMONSTR'!P119</f>
        <v>0</v>
      </c>
      <c r="F339" s="53">
        <f>+'102 DIA DE CAMPO OU DE DEMONSTR'!Q119</f>
        <v>0</v>
      </c>
      <c r="G339" s="53">
        <f>+'102 DIA DE CAMPO OU DE DEMONSTR'!X119</f>
        <v>0</v>
      </c>
      <c r="H339" s="53" t="str">
        <f>+sessoes!A$3</f>
        <v>TECTRAIN-99</v>
      </c>
      <c r="I339" s="53" t="e">
        <f>sessoes!B$3</f>
        <v>#N/A</v>
      </c>
      <c r="J339" s="69">
        <f>+sessoes!C$3</f>
        <v>0</v>
      </c>
      <c r="K339" s="53">
        <f>+'102 DIA DE CAMPO OU DE DEMONSTR'!AM119</f>
        <v>0</v>
      </c>
      <c r="L339" s="53">
        <f>+'102 DIA DE CAMPO OU DE DEMONSTR'!AO$36</f>
        <v>0</v>
      </c>
      <c r="M339" s="53">
        <f>+'102 DIA DE CAMPO OU DE DEMONSTR'!AF119</f>
        <v>0</v>
      </c>
      <c r="N339" s="53">
        <f>+'102 DIA DE CAMPO OU DE DEMONSTR'!AP119</f>
        <v>0</v>
      </c>
      <c r="T339" s="51" t="str">
        <f t="shared" si="15"/>
        <v>Local Não Indicado</v>
      </c>
      <c r="U339" s="51" t="str">
        <f t="shared" si="16"/>
        <v>Sem dados de idade</v>
      </c>
      <c r="V339" s="51" t="str">
        <f t="shared" si="17"/>
        <v/>
      </c>
    </row>
    <row r="340" spans="1:22" hidden="1" x14ac:dyDescent="0.35">
      <c r="A340" s="53">
        <f>+'102 DIA DE CAMPO OU DE DEMONSTR'!C120</f>
        <v>0</v>
      </c>
      <c r="B340" s="53">
        <f>+'102 DIA DE CAMPO OU DE DEMONSTR'!J120</f>
        <v>0</v>
      </c>
      <c r="C340" s="53" t="e">
        <f>IFERROR(IFERROR(VLOOKUP(+'102 DIA DE CAMPO OU DE DEMONSTR'!R120,localidades,2,FALSE),VLOOKUP('102 DIA DE CAMPO OU DE DEMONSTR'!AL$6,localidades,2,FALSE)),VLOOKUP('102 DIA DE CAMPO OU DE DEMONSTR'!AL$5,district_codes,2,FALSE))</f>
        <v>#N/A</v>
      </c>
      <c r="D340" s="53">
        <f>'102 DIA DE CAMPO OU DE DEMONSTR'!AS$168</f>
        <v>0</v>
      </c>
      <c r="E340" s="281">
        <f>+'102 DIA DE CAMPO OU DE DEMONSTR'!P120</f>
        <v>0</v>
      </c>
      <c r="F340" s="53">
        <f>+'102 DIA DE CAMPO OU DE DEMONSTR'!Q120</f>
        <v>0</v>
      </c>
      <c r="G340" s="53">
        <f>+'102 DIA DE CAMPO OU DE DEMONSTR'!X120</f>
        <v>0</v>
      </c>
      <c r="H340" s="53" t="str">
        <f>+sessoes!A$3</f>
        <v>TECTRAIN-99</v>
      </c>
      <c r="I340" s="53" t="e">
        <f>sessoes!B$3</f>
        <v>#N/A</v>
      </c>
      <c r="J340" s="69">
        <f>+sessoes!C$3</f>
        <v>0</v>
      </c>
      <c r="K340" s="53">
        <f>+'102 DIA DE CAMPO OU DE DEMONSTR'!AM120</f>
        <v>0</v>
      </c>
      <c r="L340" s="53">
        <f>+'102 DIA DE CAMPO OU DE DEMONSTR'!AO$36</f>
        <v>0</v>
      </c>
      <c r="M340" s="53">
        <f>+'102 DIA DE CAMPO OU DE DEMONSTR'!AF120</f>
        <v>0</v>
      </c>
      <c r="N340" s="53">
        <f>+'102 DIA DE CAMPO OU DE DEMONSTR'!AP120</f>
        <v>0</v>
      </c>
      <c r="T340" s="51" t="str">
        <f t="shared" si="15"/>
        <v>Local Não Indicado</v>
      </c>
      <c r="U340" s="51" t="str">
        <f t="shared" si="16"/>
        <v>Sem dados de idade</v>
      </c>
      <c r="V340" s="51" t="str">
        <f t="shared" si="17"/>
        <v/>
      </c>
    </row>
    <row r="341" spans="1:22" hidden="1" x14ac:dyDescent="0.35">
      <c r="A341" s="53">
        <f>+'102 DIA DE CAMPO OU DE DEMONSTR'!C121</f>
        <v>0</v>
      </c>
      <c r="B341" s="53">
        <f>+'102 DIA DE CAMPO OU DE DEMONSTR'!J121</f>
        <v>0</v>
      </c>
      <c r="C341" s="53" t="e">
        <f>IFERROR(IFERROR(VLOOKUP(+'102 DIA DE CAMPO OU DE DEMONSTR'!R121,localidades,2,FALSE),VLOOKUP('102 DIA DE CAMPO OU DE DEMONSTR'!AL$6,localidades,2,FALSE)),VLOOKUP('102 DIA DE CAMPO OU DE DEMONSTR'!AL$5,district_codes,2,FALSE))</f>
        <v>#N/A</v>
      </c>
      <c r="D341" s="53">
        <f>'102 DIA DE CAMPO OU DE DEMONSTR'!AS$168</f>
        <v>0</v>
      </c>
      <c r="E341" s="281">
        <f>+'102 DIA DE CAMPO OU DE DEMONSTR'!P121</f>
        <v>0</v>
      </c>
      <c r="F341" s="53">
        <f>+'102 DIA DE CAMPO OU DE DEMONSTR'!Q121</f>
        <v>0</v>
      </c>
      <c r="G341" s="53">
        <f>+'102 DIA DE CAMPO OU DE DEMONSTR'!X121</f>
        <v>0</v>
      </c>
      <c r="H341" s="53" t="str">
        <f>+sessoes!A$3</f>
        <v>TECTRAIN-99</v>
      </c>
      <c r="I341" s="53" t="e">
        <f>sessoes!B$3</f>
        <v>#N/A</v>
      </c>
      <c r="J341" s="69">
        <f>+sessoes!C$3</f>
        <v>0</v>
      </c>
      <c r="K341" s="53">
        <f>+'102 DIA DE CAMPO OU DE DEMONSTR'!AM121</f>
        <v>0</v>
      </c>
      <c r="L341" s="53">
        <f>+'102 DIA DE CAMPO OU DE DEMONSTR'!AO$36</f>
        <v>0</v>
      </c>
      <c r="M341" s="53">
        <f>+'102 DIA DE CAMPO OU DE DEMONSTR'!AF121</f>
        <v>0</v>
      </c>
      <c r="N341" s="53">
        <f>+'102 DIA DE CAMPO OU DE DEMONSTR'!AP121</f>
        <v>0</v>
      </c>
      <c r="T341" s="51" t="str">
        <f t="shared" si="15"/>
        <v>Local Não Indicado</v>
      </c>
      <c r="U341" s="51" t="str">
        <f t="shared" si="16"/>
        <v>Sem dados de idade</v>
      </c>
      <c r="V341" s="51" t="str">
        <f t="shared" si="17"/>
        <v/>
      </c>
    </row>
    <row r="342" spans="1:22" hidden="1" x14ac:dyDescent="0.35">
      <c r="A342" s="53">
        <f>+'102 DIA DE CAMPO OU DE DEMONSTR'!C122</f>
        <v>0</v>
      </c>
      <c r="B342" s="53">
        <f>+'102 DIA DE CAMPO OU DE DEMONSTR'!J122</f>
        <v>0</v>
      </c>
      <c r="C342" s="53" t="e">
        <f>IFERROR(IFERROR(VLOOKUP(+'102 DIA DE CAMPO OU DE DEMONSTR'!R122,localidades,2,FALSE),VLOOKUP('102 DIA DE CAMPO OU DE DEMONSTR'!AL$6,localidades,2,FALSE)),VLOOKUP('102 DIA DE CAMPO OU DE DEMONSTR'!AL$5,district_codes,2,FALSE))</f>
        <v>#N/A</v>
      </c>
      <c r="D342" s="53">
        <f>'102 DIA DE CAMPO OU DE DEMONSTR'!AS$168</f>
        <v>0</v>
      </c>
      <c r="E342" s="281">
        <f>+'102 DIA DE CAMPO OU DE DEMONSTR'!P122</f>
        <v>0</v>
      </c>
      <c r="F342" s="53">
        <f>+'102 DIA DE CAMPO OU DE DEMONSTR'!Q122</f>
        <v>0</v>
      </c>
      <c r="G342" s="53">
        <f>+'102 DIA DE CAMPO OU DE DEMONSTR'!X122</f>
        <v>0</v>
      </c>
      <c r="H342" s="53" t="str">
        <f>+sessoes!A$3</f>
        <v>TECTRAIN-99</v>
      </c>
      <c r="I342" s="53" t="e">
        <f>sessoes!B$3</f>
        <v>#N/A</v>
      </c>
      <c r="J342" s="69">
        <f>+sessoes!C$3</f>
        <v>0</v>
      </c>
      <c r="K342" s="53">
        <f>+'102 DIA DE CAMPO OU DE DEMONSTR'!AM122</f>
        <v>0</v>
      </c>
      <c r="L342" s="53">
        <f>+'102 DIA DE CAMPO OU DE DEMONSTR'!AO$36</f>
        <v>0</v>
      </c>
      <c r="M342" s="53">
        <f>+'102 DIA DE CAMPO OU DE DEMONSTR'!AF122</f>
        <v>0</v>
      </c>
      <c r="N342" s="53">
        <f>+'102 DIA DE CAMPO OU DE DEMONSTR'!AP122</f>
        <v>0</v>
      </c>
      <c r="T342" s="51" t="str">
        <f t="shared" si="15"/>
        <v>Local Não Indicado</v>
      </c>
      <c r="U342" s="51" t="str">
        <f t="shared" si="16"/>
        <v>Sem dados de idade</v>
      </c>
      <c r="V342" s="51" t="str">
        <f t="shared" si="17"/>
        <v/>
      </c>
    </row>
    <row r="343" spans="1:22" hidden="1" x14ac:dyDescent="0.35">
      <c r="A343" s="53">
        <f>+'102 DIA DE CAMPO OU DE DEMONSTR'!C123</f>
        <v>0</v>
      </c>
      <c r="B343" s="53">
        <f>+'102 DIA DE CAMPO OU DE DEMONSTR'!J123</f>
        <v>0</v>
      </c>
      <c r="C343" s="53" t="e">
        <f>IFERROR(IFERROR(VLOOKUP(+'102 DIA DE CAMPO OU DE DEMONSTR'!R123,localidades,2,FALSE),VLOOKUP('102 DIA DE CAMPO OU DE DEMONSTR'!AL$6,localidades,2,FALSE)),VLOOKUP('102 DIA DE CAMPO OU DE DEMONSTR'!AL$5,district_codes,2,FALSE))</f>
        <v>#N/A</v>
      </c>
      <c r="D343" s="53">
        <f>'102 DIA DE CAMPO OU DE DEMONSTR'!AS$168</f>
        <v>0</v>
      </c>
      <c r="E343" s="281">
        <f>+'102 DIA DE CAMPO OU DE DEMONSTR'!P123</f>
        <v>0</v>
      </c>
      <c r="F343" s="53">
        <f>+'102 DIA DE CAMPO OU DE DEMONSTR'!Q123</f>
        <v>0</v>
      </c>
      <c r="G343" s="53">
        <f>+'102 DIA DE CAMPO OU DE DEMONSTR'!X123</f>
        <v>0</v>
      </c>
      <c r="H343" s="53" t="str">
        <f>+sessoes!A$3</f>
        <v>TECTRAIN-99</v>
      </c>
      <c r="I343" s="53" t="e">
        <f>sessoes!B$3</f>
        <v>#N/A</v>
      </c>
      <c r="J343" s="69">
        <f>+sessoes!C$3</f>
        <v>0</v>
      </c>
      <c r="K343" s="53">
        <f>+'102 DIA DE CAMPO OU DE DEMONSTR'!AM123</f>
        <v>0</v>
      </c>
      <c r="L343" s="53">
        <f>+'102 DIA DE CAMPO OU DE DEMONSTR'!AO$36</f>
        <v>0</v>
      </c>
      <c r="M343" s="53">
        <f>+'102 DIA DE CAMPO OU DE DEMONSTR'!AF123</f>
        <v>0</v>
      </c>
      <c r="N343" s="53">
        <f>+'102 DIA DE CAMPO OU DE DEMONSTR'!AP123</f>
        <v>0</v>
      </c>
      <c r="T343" s="51" t="str">
        <f t="shared" si="15"/>
        <v>Local Não Indicado</v>
      </c>
      <c r="U343" s="51" t="str">
        <f t="shared" si="16"/>
        <v>Sem dados de idade</v>
      </c>
      <c r="V343" s="51" t="str">
        <f t="shared" si="17"/>
        <v/>
      </c>
    </row>
    <row r="344" spans="1:22" hidden="1" x14ac:dyDescent="0.35">
      <c r="A344" s="53">
        <f>+'102 DIA DE CAMPO OU DE DEMONSTR'!C124</f>
        <v>0</v>
      </c>
      <c r="B344" s="53">
        <f>+'102 DIA DE CAMPO OU DE DEMONSTR'!J124</f>
        <v>0</v>
      </c>
      <c r="C344" s="53" t="e">
        <f>IFERROR(IFERROR(VLOOKUP(+'102 DIA DE CAMPO OU DE DEMONSTR'!R124,localidades,2,FALSE),VLOOKUP('102 DIA DE CAMPO OU DE DEMONSTR'!AL$6,localidades,2,FALSE)),VLOOKUP('102 DIA DE CAMPO OU DE DEMONSTR'!AL$5,district_codes,2,FALSE))</f>
        <v>#N/A</v>
      </c>
      <c r="D344" s="53">
        <f>'102 DIA DE CAMPO OU DE DEMONSTR'!AS$168</f>
        <v>0</v>
      </c>
      <c r="E344" s="281">
        <f>+'102 DIA DE CAMPO OU DE DEMONSTR'!P124</f>
        <v>0</v>
      </c>
      <c r="F344" s="53">
        <f>+'102 DIA DE CAMPO OU DE DEMONSTR'!Q124</f>
        <v>0</v>
      </c>
      <c r="G344" s="53">
        <f>+'102 DIA DE CAMPO OU DE DEMONSTR'!X124</f>
        <v>0</v>
      </c>
      <c r="H344" s="53" t="str">
        <f>+sessoes!A$3</f>
        <v>TECTRAIN-99</v>
      </c>
      <c r="I344" s="53" t="e">
        <f>sessoes!B$3</f>
        <v>#N/A</v>
      </c>
      <c r="J344" s="69">
        <f>+sessoes!C$3</f>
        <v>0</v>
      </c>
      <c r="K344" s="53">
        <f>+'102 DIA DE CAMPO OU DE DEMONSTR'!AM124</f>
        <v>0</v>
      </c>
      <c r="L344" s="53">
        <f>+'102 DIA DE CAMPO OU DE DEMONSTR'!AO$36</f>
        <v>0</v>
      </c>
      <c r="M344" s="53">
        <f>+'102 DIA DE CAMPO OU DE DEMONSTR'!AF124</f>
        <v>0</v>
      </c>
      <c r="N344" s="53">
        <f>+'102 DIA DE CAMPO OU DE DEMONSTR'!AP124</f>
        <v>0</v>
      </c>
      <c r="T344" s="51" t="str">
        <f t="shared" si="15"/>
        <v>Local Não Indicado</v>
      </c>
      <c r="U344" s="51" t="str">
        <f t="shared" si="16"/>
        <v>Sem dados de idade</v>
      </c>
      <c r="V344" s="51" t="str">
        <f t="shared" si="17"/>
        <v/>
      </c>
    </row>
    <row r="345" spans="1:22" hidden="1" x14ac:dyDescent="0.35">
      <c r="A345" s="53">
        <f>+'102 DIA DE CAMPO OU DE DEMONSTR'!C125</f>
        <v>0</v>
      </c>
      <c r="B345" s="53">
        <f>+'102 DIA DE CAMPO OU DE DEMONSTR'!J125</f>
        <v>0</v>
      </c>
      <c r="C345" s="53" t="e">
        <f>IFERROR(IFERROR(VLOOKUP(+'102 DIA DE CAMPO OU DE DEMONSTR'!R125,localidades,2,FALSE),VLOOKUP('102 DIA DE CAMPO OU DE DEMONSTR'!AL$6,localidades,2,FALSE)),VLOOKUP('102 DIA DE CAMPO OU DE DEMONSTR'!AL$5,district_codes,2,FALSE))</f>
        <v>#N/A</v>
      </c>
      <c r="D345" s="53">
        <f>'102 DIA DE CAMPO OU DE DEMONSTR'!AS$168</f>
        <v>0</v>
      </c>
      <c r="E345" s="281">
        <f>+'102 DIA DE CAMPO OU DE DEMONSTR'!P125</f>
        <v>0</v>
      </c>
      <c r="F345" s="53">
        <f>+'102 DIA DE CAMPO OU DE DEMONSTR'!Q125</f>
        <v>0</v>
      </c>
      <c r="G345" s="53">
        <f>+'102 DIA DE CAMPO OU DE DEMONSTR'!X125</f>
        <v>0</v>
      </c>
      <c r="H345" s="53" t="str">
        <f>+sessoes!A$3</f>
        <v>TECTRAIN-99</v>
      </c>
      <c r="I345" s="53" t="e">
        <f>sessoes!B$3</f>
        <v>#N/A</v>
      </c>
      <c r="J345" s="69">
        <f>+sessoes!C$3</f>
        <v>0</v>
      </c>
      <c r="K345" s="53">
        <f>+'102 DIA DE CAMPO OU DE DEMONSTR'!AM125</f>
        <v>0</v>
      </c>
      <c r="L345" s="53">
        <f>+'102 DIA DE CAMPO OU DE DEMONSTR'!AO$36</f>
        <v>0</v>
      </c>
      <c r="M345" s="53">
        <f>+'102 DIA DE CAMPO OU DE DEMONSTR'!AF125</f>
        <v>0</v>
      </c>
      <c r="N345" s="53">
        <f>+'102 DIA DE CAMPO OU DE DEMONSTR'!AP125</f>
        <v>0</v>
      </c>
      <c r="T345" s="51" t="str">
        <f t="shared" si="15"/>
        <v>Local Não Indicado</v>
      </c>
      <c r="U345" s="51" t="str">
        <f t="shared" si="16"/>
        <v>Sem dados de idade</v>
      </c>
      <c r="V345" s="51" t="str">
        <f t="shared" si="17"/>
        <v/>
      </c>
    </row>
    <row r="346" spans="1:22" hidden="1" x14ac:dyDescent="0.35">
      <c r="A346" s="53">
        <f>+'102 DIA DE CAMPO OU DE DEMONSTR'!C126</f>
        <v>0</v>
      </c>
      <c r="B346" s="53">
        <f>+'102 DIA DE CAMPO OU DE DEMONSTR'!J126</f>
        <v>0</v>
      </c>
      <c r="C346" s="53" t="e">
        <f>IFERROR(IFERROR(VLOOKUP(+'102 DIA DE CAMPO OU DE DEMONSTR'!R126,localidades,2,FALSE),VLOOKUP('102 DIA DE CAMPO OU DE DEMONSTR'!AL$6,localidades,2,FALSE)),VLOOKUP('102 DIA DE CAMPO OU DE DEMONSTR'!AL$5,district_codes,2,FALSE))</f>
        <v>#N/A</v>
      </c>
      <c r="D346" s="53">
        <f>'102 DIA DE CAMPO OU DE DEMONSTR'!AS$168</f>
        <v>0</v>
      </c>
      <c r="E346" s="281">
        <f>+'102 DIA DE CAMPO OU DE DEMONSTR'!P126</f>
        <v>0</v>
      </c>
      <c r="F346" s="53">
        <f>+'102 DIA DE CAMPO OU DE DEMONSTR'!Q126</f>
        <v>0</v>
      </c>
      <c r="G346" s="53">
        <f>+'102 DIA DE CAMPO OU DE DEMONSTR'!X126</f>
        <v>0</v>
      </c>
      <c r="H346" s="53" t="str">
        <f>+sessoes!A$3</f>
        <v>TECTRAIN-99</v>
      </c>
      <c r="I346" s="53" t="e">
        <f>sessoes!B$3</f>
        <v>#N/A</v>
      </c>
      <c r="J346" s="69">
        <f>+sessoes!C$3</f>
        <v>0</v>
      </c>
      <c r="K346" s="53">
        <f>+'102 DIA DE CAMPO OU DE DEMONSTR'!AM126</f>
        <v>0</v>
      </c>
      <c r="L346" s="53">
        <f>+'102 DIA DE CAMPO OU DE DEMONSTR'!AO$36</f>
        <v>0</v>
      </c>
      <c r="M346" s="53">
        <f>+'102 DIA DE CAMPO OU DE DEMONSTR'!AF126</f>
        <v>0</v>
      </c>
      <c r="N346" s="53">
        <f>+'102 DIA DE CAMPO OU DE DEMONSTR'!AP126</f>
        <v>0</v>
      </c>
      <c r="T346" s="51" t="str">
        <f t="shared" si="15"/>
        <v>Local Não Indicado</v>
      </c>
      <c r="U346" s="51" t="str">
        <f t="shared" si="16"/>
        <v>Sem dados de idade</v>
      </c>
      <c r="V346" s="51" t="str">
        <f t="shared" si="17"/>
        <v/>
      </c>
    </row>
    <row r="347" spans="1:22" hidden="1" x14ac:dyDescent="0.35">
      <c r="A347" s="53">
        <f>+'102 DIA DE CAMPO OU DE DEMONSTR'!C127</f>
        <v>0</v>
      </c>
      <c r="B347" s="53">
        <f>+'102 DIA DE CAMPO OU DE DEMONSTR'!J127</f>
        <v>0</v>
      </c>
      <c r="C347" s="53" t="e">
        <f>IFERROR(IFERROR(VLOOKUP(+'102 DIA DE CAMPO OU DE DEMONSTR'!R127,localidades,2,FALSE),VLOOKUP('102 DIA DE CAMPO OU DE DEMONSTR'!AL$6,localidades,2,FALSE)),VLOOKUP('102 DIA DE CAMPO OU DE DEMONSTR'!AL$5,district_codes,2,FALSE))</f>
        <v>#N/A</v>
      </c>
      <c r="D347" s="53">
        <f>'102 DIA DE CAMPO OU DE DEMONSTR'!AS$168</f>
        <v>0</v>
      </c>
      <c r="E347" s="281">
        <f>+'102 DIA DE CAMPO OU DE DEMONSTR'!P127</f>
        <v>0</v>
      </c>
      <c r="F347" s="53">
        <f>+'102 DIA DE CAMPO OU DE DEMONSTR'!Q127</f>
        <v>0</v>
      </c>
      <c r="G347" s="53">
        <f>+'102 DIA DE CAMPO OU DE DEMONSTR'!X127</f>
        <v>0</v>
      </c>
      <c r="H347" s="53" t="str">
        <f>+sessoes!A$3</f>
        <v>TECTRAIN-99</v>
      </c>
      <c r="I347" s="53" t="e">
        <f>sessoes!B$3</f>
        <v>#N/A</v>
      </c>
      <c r="J347" s="69">
        <f>+sessoes!C$3</f>
        <v>0</v>
      </c>
      <c r="K347" s="53">
        <f>+'102 DIA DE CAMPO OU DE DEMONSTR'!AM127</f>
        <v>0</v>
      </c>
      <c r="L347" s="53">
        <f>+'102 DIA DE CAMPO OU DE DEMONSTR'!AO$36</f>
        <v>0</v>
      </c>
      <c r="M347" s="53">
        <f>+'102 DIA DE CAMPO OU DE DEMONSTR'!AF127</f>
        <v>0</v>
      </c>
      <c r="N347" s="53">
        <f>+'102 DIA DE CAMPO OU DE DEMONSTR'!AP127</f>
        <v>0</v>
      </c>
      <c r="T347" s="51" t="str">
        <f t="shared" si="15"/>
        <v>Local Não Indicado</v>
      </c>
      <c r="U347" s="51" t="str">
        <f t="shared" si="16"/>
        <v>Sem dados de idade</v>
      </c>
      <c r="V347" s="51" t="str">
        <f t="shared" si="17"/>
        <v/>
      </c>
    </row>
    <row r="348" spans="1:22" hidden="1" x14ac:dyDescent="0.35">
      <c r="A348" s="53">
        <f>+'102 DIA DE CAMPO OU DE DEMONSTR'!C128</f>
        <v>0</v>
      </c>
      <c r="B348" s="53">
        <f>+'102 DIA DE CAMPO OU DE DEMONSTR'!J128</f>
        <v>0</v>
      </c>
      <c r="C348" s="53" t="e">
        <f>IFERROR(IFERROR(VLOOKUP(+'102 DIA DE CAMPO OU DE DEMONSTR'!R128,localidades,2,FALSE),VLOOKUP('102 DIA DE CAMPO OU DE DEMONSTR'!AL$6,localidades,2,FALSE)),VLOOKUP('102 DIA DE CAMPO OU DE DEMONSTR'!AL$5,district_codes,2,FALSE))</f>
        <v>#N/A</v>
      </c>
      <c r="D348" s="53">
        <f>'102 DIA DE CAMPO OU DE DEMONSTR'!AS$168</f>
        <v>0</v>
      </c>
      <c r="E348" s="281">
        <f>+'102 DIA DE CAMPO OU DE DEMONSTR'!P128</f>
        <v>0</v>
      </c>
      <c r="F348" s="53">
        <f>+'102 DIA DE CAMPO OU DE DEMONSTR'!Q128</f>
        <v>0</v>
      </c>
      <c r="G348" s="53">
        <f>+'102 DIA DE CAMPO OU DE DEMONSTR'!X128</f>
        <v>0</v>
      </c>
      <c r="H348" s="53" t="str">
        <f>+sessoes!A$3</f>
        <v>TECTRAIN-99</v>
      </c>
      <c r="I348" s="53" t="e">
        <f>sessoes!B$3</f>
        <v>#N/A</v>
      </c>
      <c r="J348" s="69">
        <f>+sessoes!C$3</f>
        <v>0</v>
      </c>
      <c r="K348" s="53">
        <f>+'102 DIA DE CAMPO OU DE DEMONSTR'!AM128</f>
        <v>0</v>
      </c>
      <c r="L348" s="53">
        <f>+'102 DIA DE CAMPO OU DE DEMONSTR'!AO$36</f>
        <v>0</v>
      </c>
      <c r="M348" s="53">
        <f>+'102 DIA DE CAMPO OU DE DEMONSTR'!AF128</f>
        <v>0</v>
      </c>
      <c r="N348" s="53">
        <f>+'102 DIA DE CAMPO OU DE DEMONSTR'!AP128</f>
        <v>0</v>
      </c>
      <c r="T348" s="51" t="str">
        <f t="shared" si="15"/>
        <v>Local Não Indicado</v>
      </c>
      <c r="U348" s="51" t="str">
        <f t="shared" si="16"/>
        <v>Sem dados de idade</v>
      </c>
      <c r="V348" s="51" t="str">
        <f t="shared" si="17"/>
        <v/>
      </c>
    </row>
    <row r="349" spans="1:22" hidden="1" x14ac:dyDescent="0.35">
      <c r="A349" s="53">
        <f>+'102 DIA DE CAMPO OU DE DEMONSTR'!C129</f>
        <v>0</v>
      </c>
      <c r="B349" s="53">
        <f>+'102 DIA DE CAMPO OU DE DEMONSTR'!J129</f>
        <v>0</v>
      </c>
      <c r="C349" s="53" t="e">
        <f>IFERROR(IFERROR(VLOOKUP(+'102 DIA DE CAMPO OU DE DEMONSTR'!R129,localidades,2,FALSE),VLOOKUP('102 DIA DE CAMPO OU DE DEMONSTR'!AL$6,localidades,2,FALSE)),VLOOKUP('102 DIA DE CAMPO OU DE DEMONSTR'!AL$5,district_codes,2,FALSE))</f>
        <v>#N/A</v>
      </c>
      <c r="D349" s="53">
        <f>'102 DIA DE CAMPO OU DE DEMONSTR'!AS$168</f>
        <v>0</v>
      </c>
      <c r="E349" s="281">
        <f>+'102 DIA DE CAMPO OU DE DEMONSTR'!P129</f>
        <v>0</v>
      </c>
      <c r="F349" s="53">
        <f>+'102 DIA DE CAMPO OU DE DEMONSTR'!Q129</f>
        <v>0</v>
      </c>
      <c r="G349" s="53">
        <f>+'102 DIA DE CAMPO OU DE DEMONSTR'!X129</f>
        <v>0</v>
      </c>
      <c r="H349" s="53" t="str">
        <f>+sessoes!A$3</f>
        <v>TECTRAIN-99</v>
      </c>
      <c r="I349" s="53" t="e">
        <f>sessoes!B$3</f>
        <v>#N/A</v>
      </c>
      <c r="J349" s="69">
        <f>+sessoes!C$3</f>
        <v>0</v>
      </c>
      <c r="K349" s="53">
        <f>+'102 DIA DE CAMPO OU DE DEMONSTR'!AM129</f>
        <v>0</v>
      </c>
      <c r="L349" s="53">
        <f>+'102 DIA DE CAMPO OU DE DEMONSTR'!AO$36</f>
        <v>0</v>
      </c>
      <c r="M349" s="53">
        <f>+'102 DIA DE CAMPO OU DE DEMONSTR'!AF129</f>
        <v>0</v>
      </c>
      <c r="N349" s="53">
        <f>+'102 DIA DE CAMPO OU DE DEMONSTR'!AP129</f>
        <v>0</v>
      </c>
      <c r="T349" s="51" t="str">
        <f t="shared" si="15"/>
        <v>Local Não Indicado</v>
      </c>
      <c r="U349" s="51" t="str">
        <f t="shared" si="16"/>
        <v>Sem dados de idade</v>
      </c>
      <c r="V349" s="51" t="str">
        <f t="shared" si="17"/>
        <v/>
      </c>
    </row>
    <row r="350" spans="1:22" hidden="1" x14ac:dyDescent="0.35">
      <c r="A350" s="53">
        <f>+'102 DIA DE CAMPO OU DE DEMONSTR'!C130</f>
        <v>0</v>
      </c>
      <c r="B350" s="53">
        <f>+'102 DIA DE CAMPO OU DE DEMONSTR'!J130</f>
        <v>0</v>
      </c>
      <c r="C350" s="53" t="e">
        <f>IFERROR(IFERROR(VLOOKUP(+'102 DIA DE CAMPO OU DE DEMONSTR'!R130,localidades,2,FALSE),VLOOKUP('102 DIA DE CAMPO OU DE DEMONSTR'!AL$6,localidades,2,FALSE)),VLOOKUP('102 DIA DE CAMPO OU DE DEMONSTR'!AL$5,district_codes,2,FALSE))</f>
        <v>#N/A</v>
      </c>
      <c r="D350" s="53">
        <f>'102 DIA DE CAMPO OU DE DEMONSTR'!AS$168</f>
        <v>0</v>
      </c>
      <c r="E350" s="281">
        <f>+'102 DIA DE CAMPO OU DE DEMONSTR'!P130</f>
        <v>0</v>
      </c>
      <c r="F350" s="53">
        <f>+'102 DIA DE CAMPO OU DE DEMONSTR'!Q130</f>
        <v>0</v>
      </c>
      <c r="G350" s="53">
        <f>+'102 DIA DE CAMPO OU DE DEMONSTR'!X130</f>
        <v>0</v>
      </c>
      <c r="H350" s="53" t="str">
        <f>+sessoes!A$3</f>
        <v>TECTRAIN-99</v>
      </c>
      <c r="I350" s="53" t="e">
        <f>sessoes!B$3</f>
        <v>#N/A</v>
      </c>
      <c r="J350" s="69">
        <f>+sessoes!C$3</f>
        <v>0</v>
      </c>
      <c r="K350" s="53">
        <f>+'102 DIA DE CAMPO OU DE DEMONSTR'!AM130</f>
        <v>0</v>
      </c>
      <c r="L350" s="53">
        <f>+'102 DIA DE CAMPO OU DE DEMONSTR'!AO$36</f>
        <v>0</v>
      </c>
      <c r="M350" s="53">
        <f>+'102 DIA DE CAMPO OU DE DEMONSTR'!AF130</f>
        <v>0</v>
      </c>
      <c r="N350" s="53">
        <f>+'102 DIA DE CAMPO OU DE DEMONSTR'!AP130</f>
        <v>0</v>
      </c>
      <c r="T350" s="51" t="str">
        <f t="shared" si="15"/>
        <v>Local Não Indicado</v>
      </c>
      <c r="U350" s="51" t="str">
        <f t="shared" si="16"/>
        <v>Sem dados de idade</v>
      </c>
      <c r="V350" s="51" t="str">
        <f t="shared" si="17"/>
        <v/>
      </c>
    </row>
    <row r="351" spans="1:22" hidden="1" x14ac:dyDescent="0.35">
      <c r="A351" s="53">
        <f>+'102 DIA DE CAMPO OU DE DEMONSTR'!C131</f>
        <v>0</v>
      </c>
      <c r="B351" s="53">
        <f>+'102 DIA DE CAMPO OU DE DEMONSTR'!J131</f>
        <v>0</v>
      </c>
      <c r="C351" s="53" t="e">
        <f>IFERROR(IFERROR(VLOOKUP(+'102 DIA DE CAMPO OU DE DEMONSTR'!R131,localidades,2,FALSE),VLOOKUP('102 DIA DE CAMPO OU DE DEMONSTR'!AL$6,localidades,2,FALSE)),VLOOKUP('102 DIA DE CAMPO OU DE DEMONSTR'!AL$5,district_codes,2,FALSE))</f>
        <v>#N/A</v>
      </c>
      <c r="D351" s="53">
        <f>'102 DIA DE CAMPO OU DE DEMONSTR'!AS$168</f>
        <v>0</v>
      </c>
      <c r="E351" s="281">
        <f>+'102 DIA DE CAMPO OU DE DEMONSTR'!P131</f>
        <v>0</v>
      </c>
      <c r="F351" s="53">
        <f>+'102 DIA DE CAMPO OU DE DEMONSTR'!Q131</f>
        <v>0</v>
      </c>
      <c r="G351" s="53">
        <f>+'102 DIA DE CAMPO OU DE DEMONSTR'!X131</f>
        <v>0</v>
      </c>
      <c r="H351" s="53" t="str">
        <f>+sessoes!A$3</f>
        <v>TECTRAIN-99</v>
      </c>
      <c r="I351" s="53" t="e">
        <f>sessoes!B$3</f>
        <v>#N/A</v>
      </c>
      <c r="J351" s="69">
        <f>+sessoes!C$3</f>
        <v>0</v>
      </c>
      <c r="K351" s="53">
        <f>+'102 DIA DE CAMPO OU DE DEMONSTR'!AM131</f>
        <v>0</v>
      </c>
      <c r="L351" s="53">
        <f>+'102 DIA DE CAMPO OU DE DEMONSTR'!AO$36</f>
        <v>0</v>
      </c>
      <c r="M351" s="53">
        <f>+'102 DIA DE CAMPO OU DE DEMONSTR'!AF131</f>
        <v>0</v>
      </c>
      <c r="N351" s="53">
        <f>+'102 DIA DE CAMPO OU DE DEMONSTR'!AP131</f>
        <v>0</v>
      </c>
      <c r="T351" s="51" t="str">
        <f t="shared" si="15"/>
        <v>Local Não Indicado</v>
      </c>
      <c r="U351" s="51" t="str">
        <f t="shared" si="16"/>
        <v>Sem dados de idade</v>
      </c>
      <c r="V351" s="51" t="str">
        <f t="shared" si="17"/>
        <v/>
      </c>
    </row>
    <row r="352" spans="1:22" hidden="1" x14ac:dyDescent="0.35">
      <c r="A352" s="53">
        <f>+'102 DIA DE CAMPO OU DE DEMONSTR'!C132</f>
        <v>0</v>
      </c>
      <c r="B352" s="53">
        <f>+'102 DIA DE CAMPO OU DE DEMONSTR'!J132</f>
        <v>0</v>
      </c>
      <c r="C352" s="53" t="e">
        <f>IFERROR(IFERROR(VLOOKUP(+'102 DIA DE CAMPO OU DE DEMONSTR'!R132,localidades,2,FALSE),VLOOKUP('102 DIA DE CAMPO OU DE DEMONSTR'!AL$6,localidades,2,FALSE)),VLOOKUP('102 DIA DE CAMPO OU DE DEMONSTR'!AL$5,district_codes,2,FALSE))</f>
        <v>#N/A</v>
      </c>
      <c r="D352" s="53">
        <f>'102 DIA DE CAMPO OU DE DEMONSTR'!AS$168</f>
        <v>0</v>
      </c>
      <c r="E352" s="281">
        <f>+'102 DIA DE CAMPO OU DE DEMONSTR'!P132</f>
        <v>0</v>
      </c>
      <c r="F352" s="53">
        <f>+'102 DIA DE CAMPO OU DE DEMONSTR'!Q132</f>
        <v>0</v>
      </c>
      <c r="G352" s="53">
        <f>+'102 DIA DE CAMPO OU DE DEMONSTR'!X132</f>
        <v>0</v>
      </c>
      <c r="H352" s="53" t="str">
        <f>+sessoes!A$3</f>
        <v>TECTRAIN-99</v>
      </c>
      <c r="I352" s="53" t="e">
        <f>sessoes!B$3</f>
        <v>#N/A</v>
      </c>
      <c r="J352" s="69">
        <f>+sessoes!C$3</f>
        <v>0</v>
      </c>
      <c r="K352" s="53">
        <f>+'102 DIA DE CAMPO OU DE DEMONSTR'!AM132</f>
        <v>0</v>
      </c>
      <c r="L352" s="53">
        <f>+'102 DIA DE CAMPO OU DE DEMONSTR'!AO$36</f>
        <v>0</v>
      </c>
      <c r="M352" s="53">
        <f>+'102 DIA DE CAMPO OU DE DEMONSTR'!AF132</f>
        <v>0</v>
      </c>
      <c r="N352" s="53">
        <f>+'102 DIA DE CAMPO OU DE DEMONSTR'!AP132</f>
        <v>0</v>
      </c>
      <c r="T352" s="51" t="str">
        <f t="shared" si="15"/>
        <v>Local Não Indicado</v>
      </c>
      <c r="U352" s="51" t="str">
        <f t="shared" si="16"/>
        <v>Sem dados de idade</v>
      </c>
      <c r="V352" s="51" t="str">
        <f t="shared" si="17"/>
        <v/>
      </c>
    </row>
    <row r="353" spans="1:22" hidden="1" x14ac:dyDescent="0.35">
      <c r="A353" s="53">
        <f>+'102 DIA DE CAMPO OU DE DEMONSTR'!C133</f>
        <v>0</v>
      </c>
      <c r="B353" s="53">
        <f>+'102 DIA DE CAMPO OU DE DEMONSTR'!J133</f>
        <v>0</v>
      </c>
      <c r="C353" s="53" t="e">
        <f>IFERROR(IFERROR(VLOOKUP(+'102 DIA DE CAMPO OU DE DEMONSTR'!R133,localidades,2,FALSE),VLOOKUP('102 DIA DE CAMPO OU DE DEMONSTR'!AL$6,localidades,2,FALSE)),VLOOKUP('102 DIA DE CAMPO OU DE DEMONSTR'!AL$5,district_codes,2,FALSE))</f>
        <v>#N/A</v>
      </c>
      <c r="D353" s="53">
        <f>'102 DIA DE CAMPO OU DE DEMONSTR'!AS$168</f>
        <v>0</v>
      </c>
      <c r="E353" s="281">
        <f>+'102 DIA DE CAMPO OU DE DEMONSTR'!P133</f>
        <v>0</v>
      </c>
      <c r="F353" s="53">
        <f>+'102 DIA DE CAMPO OU DE DEMONSTR'!Q133</f>
        <v>0</v>
      </c>
      <c r="G353" s="53">
        <f>+'102 DIA DE CAMPO OU DE DEMONSTR'!X133</f>
        <v>0</v>
      </c>
      <c r="H353" s="53" t="str">
        <f>+sessoes!A$3</f>
        <v>TECTRAIN-99</v>
      </c>
      <c r="I353" s="53" t="e">
        <f>sessoes!B$3</f>
        <v>#N/A</v>
      </c>
      <c r="J353" s="69">
        <f>+sessoes!C$3</f>
        <v>0</v>
      </c>
      <c r="K353" s="53">
        <f>+'102 DIA DE CAMPO OU DE DEMONSTR'!AM133</f>
        <v>0</v>
      </c>
      <c r="L353" s="53">
        <f>+'102 DIA DE CAMPO OU DE DEMONSTR'!AO$36</f>
        <v>0</v>
      </c>
      <c r="M353" s="53">
        <f>+'102 DIA DE CAMPO OU DE DEMONSTR'!AF133</f>
        <v>0</v>
      </c>
      <c r="N353" s="53">
        <f>+'102 DIA DE CAMPO OU DE DEMONSTR'!AP133</f>
        <v>0</v>
      </c>
      <c r="T353" s="51" t="str">
        <f t="shared" si="15"/>
        <v>Local Não Indicado</v>
      </c>
      <c r="U353" s="51" t="str">
        <f t="shared" si="16"/>
        <v>Sem dados de idade</v>
      </c>
      <c r="V353" s="51" t="str">
        <f t="shared" si="17"/>
        <v/>
      </c>
    </row>
    <row r="354" spans="1:22" hidden="1" x14ac:dyDescent="0.35">
      <c r="A354" s="53">
        <f>+'102 DIA DE CAMPO OU DE DEMONSTR'!C134</f>
        <v>0</v>
      </c>
      <c r="B354" s="53">
        <f>+'102 DIA DE CAMPO OU DE DEMONSTR'!J134</f>
        <v>0</v>
      </c>
      <c r="C354" s="53" t="e">
        <f>IFERROR(IFERROR(VLOOKUP(+'102 DIA DE CAMPO OU DE DEMONSTR'!R134,localidades,2,FALSE),VLOOKUP('102 DIA DE CAMPO OU DE DEMONSTR'!AL$6,localidades,2,FALSE)),VLOOKUP('102 DIA DE CAMPO OU DE DEMONSTR'!AL$5,district_codes,2,FALSE))</f>
        <v>#N/A</v>
      </c>
      <c r="D354" s="53">
        <f>'102 DIA DE CAMPO OU DE DEMONSTR'!AS$168</f>
        <v>0</v>
      </c>
      <c r="E354" s="281">
        <f>+'102 DIA DE CAMPO OU DE DEMONSTR'!P134</f>
        <v>0</v>
      </c>
      <c r="F354" s="53">
        <f>+'102 DIA DE CAMPO OU DE DEMONSTR'!Q134</f>
        <v>0</v>
      </c>
      <c r="G354" s="53">
        <f>+'102 DIA DE CAMPO OU DE DEMONSTR'!X134</f>
        <v>0</v>
      </c>
      <c r="H354" s="53" t="str">
        <f>+sessoes!A$3</f>
        <v>TECTRAIN-99</v>
      </c>
      <c r="I354" s="53" t="e">
        <f>sessoes!B$3</f>
        <v>#N/A</v>
      </c>
      <c r="J354" s="69">
        <f>+sessoes!C$3</f>
        <v>0</v>
      </c>
      <c r="K354" s="53">
        <f>+'102 DIA DE CAMPO OU DE DEMONSTR'!AM134</f>
        <v>0</v>
      </c>
      <c r="L354" s="53">
        <f>+'102 DIA DE CAMPO OU DE DEMONSTR'!AO$36</f>
        <v>0</v>
      </c>
      <c r="M354" s="53">
        <f>+'102 DIA DE CAMPO OU DE DEMONSTR'!AF134</f>
        <v>0</v>
      </c>
      <c r="N354" s="53">
        <f>+'102 DIA DE CAMPO OU DE DEMONSTR'!AP134</f>
        <v>0</v>
      </c>
      <c r="T354" s="51" t="str">
        <f t="shared" si="15"/>
        <v>Local Não Indicado</v>
      </c>
      <c r="U354" s="51" t="str">
        <f t="shared" si="16"/>
        <v>Sem dados de idade</v>
      </c>
      <c r="V354" s="51" t="str">
        <f t="shared" si="17"/>
        <v/>
      </c>
    </row>
    <row r="355" spans="1:22" hidden="1" x14ac:dyDescent="0.35">
      <c r="A355" s="53">
        <f>+'102 DIA DE CAMPO OU DE DEMONSTR'!C135</f>
        <v>0</v>
      </c>
      <c r="B355" s="53">
        <f>+'102 DIA DE CAMPO OU DE DEMONSTR'!J135</f>
        <v>0</v>
      </c>
      <c r="C355" s="53" t="e">
        <f>IFERROR(IFERROR(VLOOKUP(+'102 DIA DE CAMPO OU DE DEMONSTR'!R135,localidades,2,FALSE),VLOOKUP('102 DIA DE CAMPO OU DE DEMONSTR'!AL$6,localidades,2,FALSE)),VLOOKUP('102 DIA DE CAMPO OU DE DEMONSTR'!AL$5,district_codes,2,FALSE))</f>
        <v>#N/A</v>
      </c>
      <c r="D355" s="53">
        <f>'102 DIA DE CAMPO OU DE DEMONSTR'!AS$168</f>
        <v>0</v>
      </c>
      <c r="E355" s="281">
        <f>+'102 DIA DE CAMPO OU DE DEMONSTR'!P135</f>
        <v>0</v>
      </c>
      <c r="F355" s="53">
        <f>+'102 DIA DE CAMPO OU DE DEMONSTR'!Q135</f>
        <v>0</v>
      </c>
      <c r="G355" s="53">
        <f>+'102 DIA DE CAMPO OU DE DEMONSTR'!X135</f>
        <v>0</v>
      </c>
      <c r="H355" s="53" t="str">
        <f>+sessoes!A$3</f>
        <v>TECTRAIN-99</v>
      </c>
      <c r="I355" s="53" t="e">
        <f>sessoes!B$3</f>
        <v>#N/A</v>
      </c>
      <c r="J355" s="69">
        <f>+sessoes!C$3</f>
        <v>0</v>
      </c>
      <c r="K355" s="53">
        <f>+'102 DIA DE CAMPO OU DE DEMONSTR'!AM135</f>
        <v>0</v>
      </c>
      <c r="L355" s="53">
        <f>+'102 DIA DE CAMPO OU DE DEMONSTR'!AO$36</f>
        <v>0</v>
      </c>
      <c r="M355" s="53">
        <f>+'102 DIA DE CAMPO OU DE DEMONSTR'!AF135</f>
        <v>0</v>
      </c>
      <c r="N355" s="53">
        <f>+'102 DIA DE CAMPO OU DE DEMONSTR'!AP135</f>
        <v>0</v>
      </c>
      <c r="T355" s="51" t="str">
        <f t="shared" si="15"/>
        <v>Local Não Indicado</v>
      </c>
      <c r="U355" s="51" t="str">
        <f t="shared" si="16"/>
        <v>Sem dados de idade</v>
      </c>
      <c r="V355" s="51" t="str">
        <f t="shared" si="17"/>
        <v/>
      </c>
    </row>
    <row r="356" spans="1:22" hidden="1" x14ac:dyDescent="0.35">
      <c r="A356" s="53">
        <f>+'102 DIA DE CAMPO OU DE DEMONSTR'!C136</f>
        <v>0</v>
      </c>
      <c r="B356" s="53">
        <f>+'102 DIA DE CAMPO OU DE DEMONSTR'!J136</f>
        <v>0</v>
      </c>
      <c r="C356" s="53" t="e">
        <f>IFERROR(IFERROR(VLOOKUP(+'102 DIA DE CAMPO OU DE DEMONSTR'!R136,localidades,2,FALSE),VLOOKUP('102 DIA DE CAMPO OU DE DEMONSTR'!AL$6,localidades,2,FALSE)),VLOOKUP('102 DIA DE CAMPO OU DE DEMONSTR'!AL$5,district_codes,2,FALSE))</f>
        <v>#N/A</v>
      </c>
      <c r="D356" s="53">
        <f>'102 DIA DE CAMPO OU DE DEMONSTR'!AS$168</f>
        <v>0</v>
      </c>
      <c r="E356" s="281">
        <f>+'102 DIA DE CAMPO OU DE DEMONSTR'!P136</f>
        <v>0</v>
      </c>
      <c r="F356" s="53">
        <f>+'102 DIA DE CAMPO OU DE DEMONSTR'!Q136</f>
        <v>0</v>
      </c>
      <c r="G356" s="53">
        <f>+'102 DIA DE CAMPO OU DE DEMONSTR'!X136</f>
        <v>0</v>
      </c>
      <c r="H356" s="53" t="str">
        <f>+sessoes!A$3</f>
        <v>TECTRAIN-99</v>
      </c>
      <c r="I356" s="53" t="e">
        <f>sessoes!B$3</f>
        <v>#N/A</v>
      </c>
      <c r="J356" s="69">
        <f>+sessoes!C$3</f>
        <v>0</v>
      </c>
      <c r="K356" s="53">
        <f>+'102 DIA DE CAMPO OU DE DEMONSTR'!AM136</f>
        <v>0</v>
      </c>
      <c r="L356" s="53">
        <f>+'102 DIA DE CAMPO OU DE DEMONSTR'!AO$36</f>
        <v>0</v>
      </c>
      <c r="M356" s="53">
        <f>+'102 DIA DE CAMPO OU DE DEMONSTR'!AF136</f>
        <v>0</v>
      </c>
      <c r="N356" s="53">
        <f>+'102 DIA DE CAMPO OU DE DEMONSTR'!AP136</f>
        <v>0</v>
      </c>
      <c r="T356" s="51" t="str">
        <f t="shared" si="15"/>
        <v>Local Não Indicado</v>
      </c>
      <c r="U356" s="51" t="str">
        <f t="shared" si="16"/>
        <v>Sem dados de idade</v>
      </c>
      <c r="V356" s="51" t="str">
        <f t="shared" si="17"/>
        <v/>
      </c>
    </row>
    <row r="357" spans="1:22" hidden="1" x14ac:dyDescent="0.35">
      <c r="A357" s="53">
        <f>+'102 DIA DE CAMPO OU DE DEMONSTR'!C137</f>
        <v>0</v>
      </c>
      <c r="B357" s="53">
        <f>+'102 DIA DE CAMPO OU DE DEMONSTR'!J137</f>
        <v>0</v>
      </c>
      <c r="C357" s="53" t="e">
        <f>IFERROR(IFERROR(VLOOKUP(+'102 DIA DE CAMPO OU DE DEMONSTR'!R137,localidades,2,FALSE),VLOOKUP('102 DIA DE CAMPO OU DE DEMONSTR'!AL$6,localidades,2,FALSE)),VLOOKUP('102 DIA DE CAMPO OU DE DEMONSTR'!AL$5,district_codes,2,FALSE))</f>
        <v>#N/A</v>
      </c>
      <c r="D357" s="53">
        <f>'102 DIA DE CAMPO OU DE DEMONSTR'!AS$168</f>
        <v>0</v>
      </c>
      <c r="E357" s="281">
        <f>+'102 DIA DE CAMPO OU DE DEMONSTR'!P137</f>
        <v>0</v>
      </c>
      <c r="F357" s="53">
        <f>+'102 DIA DE CAMPO OU DE DEMONSTR'!Q137</f>
        <v>0</v>
      </c>
      <c r="G357" s="53">
        <f>+'102 DIA DE CAMPO OU DE DEMONSTR'!X137</f>
        <v>0</v>
      </c>
      <c r="H357" s="53" t="str">
        <f>+sessoes!A$3</f>
        <v>TECTRAIN-99</v>
      </c>
      <c r="I357" s="53" t="e">
        <f>sessoes!B$3</f>
        <v>#N/A</v>
      </c>
      <c r="J357" s="69">
        <f>+sessoes!C$3</f>
        <v>0</v>
      </c>
      <c r="K357" s="53">
        <f>+'102 DIA DE CAMPO OU DE DEMONSTR'!AM137</f>
        <v>0</v>
      </c>
      <c r="L357" s="53">
        <f>+'102 DIA DE CAMPO OU DE DEMONSTR'!AO$36</f>
        <v>0</v>
      </c>
      <c r="M357" s="53">
        <f>+'102 DIA DE CAMPO OU DE DEMONSTR'!AF137</f>
        <v>0</v>
      </c>
      <c r="N357" s="53">
        <f>+'102 DIA DE CAMPO OU DE DEMONSTR'!AP137</f>
        <v>0</v>
      </c>
      <c r="T357" s="51" t="str">
        <f t="shared" si="15"/>
        <v>Local Não Indicado</v>
      </c>
      <c r="U357" s="51" t="str">
        <f t="shared" si="16"/>
        <v>Sem dados de idade</v>
      </c>
      <c r="V357" s="51" t="str">
        <f t="shared" si="17"/>
        <v/>
      </c>
    </row>
    <row r="358" spans="1:22" hidden="1" x14ac:dyDescent="0.35">
      <c r="A358" s="53">
        <f>+'102 DIA DE CAMPO OU DE DEMONSTR'!C138</f>
        <v>0</v>
      </c>
      <c r="B358" s="53">
        <f>+'102 DIA DE CAMPO OU DE DEMONSTR'!J138</f>
        <v>0</v>
      </c>
      <c r="C358" s="53" t="e">
        <f>IFERROR(IFERROR(VLOOKUP(+'102 DIA DE CAMPO OU DE DEMONSTR'!R138,localidades,2,FALSE),VLOOKUP('102 DIA DE CAMPO OU DE DEMONSTR'!AL$6,localidades,2,FALSE)),VLOOKUP('102 DIA DE CAMPO OU DE DEMONSTR'!AL$5,district_codes,2,FALSE))</f>
        <v>#N/A</v>
      </c>
      <c r="D358" s="53">
        <f>'102 DIA DE CAMPO OU DE DEMONSTR'!AS$168</f>
        <v>0</v>
      </c>
      <c r="E358" s="281">
        <f>+'102 DIA DE CAMPO OU DE DEMONSTR'!P138</f>
        <v>0</v>
      </c>
      <c r="F358" s="53">
        <f>+'102 DIA DE CAMPO OU DE DEMONSTR'!Q138</f>
        <v>0</v>
      </c>
      <c r="G358" s="53">
        <f>+'102 DIA DE CAMPO OU DE DEMONSTR'!X138</f>
        <v>0</v>
      </c>
      <c r="H358" s="53" t="str">
        <f>+sessoes!A$3</f>
        <v>TECTRAIN-99</v>
      </c>
      <c r="I358" s="53" t="e">
        <f>sessoes!B$3</f>
        <v>#N/A</v>
      </c>
      <c r="J358" s="69">
        <f>+sessoes!C$3</f>
        <v>0</v>
      </c>
      <c r="K358" s="53">
        <f>+'102 DIA DE CAMPO OU DE DEMONSTR'!AM138</f>
        <v>0</v>
      </c>
      <c r="L358" s="53">
        <f>+'102 DIA DE CAMPO OU DE DEMONSTR'!AO$36</f>
        <v>0</v>
      </c>
      <c r="M358" s="53">
        <f>+'102 DIA DE CAMPO OU DE DEMONSTR'!AF138</f>
        <v>0</v>
      </c>
      <c r="N358" s="53">
        <f>+'102 DIA DE CAMPO OU DE DEMONSTR'!AP138</f>
        <v>0</v>
      </c>
      <c r="T358" s="51" t="str">
        <f t="shared" si="15"/>
        <v>Local Não Indicado</v>
      </c>
      <c r="U358" s="51" t="str">
        <f t="shared" si="16"/>
        <v>Sem dados de idade</v>
      </c>
      <c r="V358" s="51" t="str">
        <f t="shared" si="17"/>
        <v/>
      </c>
    </row>
    <row r="359" spans="1:22" hidden="1" x14ac:dyDescent="0.35">
      <c r="A359" s="53">
        <f>+'102 DIA DE CAMPO OU DE DEMONSTR'!C139</f>
        <v>0</v>
      </c>
      <c r="B359" s="53">
        <f>+'102 DIA DE CAMPO OU DE DEMONSTR'!J139</f>
        <v>0</v>
      </c>
      <c r="C359" s="53" t="e">
        <f>IFERROR(IFERROR(VLOOKUP(+'102 DIA DE CAMPO OU DE DEMONSTR'!R139,localidades,2,FALSE),VLOOKUP('102 DIA DE CAMPO OU DE DEMONSTR'!AL$6,localidades,2,FALSE)),VLOOKUP('102 DIA DE CAMPO OU DE DEMONSTR'!AL$5,district_codes,2,FALSE))</f>
        <v>#N/A</v>
      </c>
      <c r="D359" s="53">
        <f>'102 DIA DE CAMPO OU DE DEMONSTR'!AS$168</f>
        <v>0</v>
      </c>
      <c r="E359" s="281">
        <f>+'102 DIA DE CAMPO OU DE DEMONSTR'!P139</f>
        <v>0</v>
      </c>
      <c r="F359" s="53">
        <f>+'102 DIA DE CAMPO OU DE DEMONSTR'!Q139</f>
        <v>0</v>
      </c>
      <c r="G359" s="53">
        <f>+'102 DIA DE CAMPO OU DE DEMONSTR'!X139</f>
        <v>0</v>
      </c>
      <c r="H359" s="53" t="str">
        <f>+sessoes!A$3</f>
        <v>TECTRAIN-99</v>
      </c>
      <c r="I359" s="53" t="e">
        <f>sessoes!B$3</f>
        <v>#N/A</v>
      </c>
      <c r="J359" s="69">
        <f>+sessoes!C$3</f>
        <v>0</v>
      </c>
      <c r="K359" s="53">
        <f>+'102 DIA DE CAMPO OU DE DEMONSTR'!AM139</f>
        <v>0</v>
      </c>
      <c r="L359" s="53">
        <f>+'102 DIA DE CAMPO OU DE DEMONSTR'!AO$36</f>
        <v>0</v>
      </c>
      <c r="M359" s="53">
        <f>+'102 DIA DE CAMPO OU DE DEMONSTR'!AF139</f>
        <v>0</v>
      </c>
      <c r="N359" s="53">
        <f>+'102 DIA DE CAMPO OU DE DEMONSTR'!AP139</f>
        <v>0</v>
      </c>
      <c r="T359" s="51" t="str">
        <f t="shared" si="15"/>
        <v>Local Não Indicado</v>
      </c>
      <c r="U359" s="51" t="str">
        <f t="shared" si="16"/>
        <v>Sem dados de idade</v>
      </c>
      <c r="V359" s="51" t="str">
        <f t="shared" si="17"/>
        <v/>
      </c>
    </row>
    <row r="360" spans="1:22" hidden="1" x14ac:dyDescent="0.35">
      <c r="A360" s="53">
        <f>+'102 DIA DE CAMPO OU DE DEMONSTR'!C140</f>
        <v>0</v>
      </c>
      <c r="B360" s="53">
        <f>+'102 DIA DE CAMPO OU DE DEMONSTR'!J140</f>
        <v>0</v>
      </c>
      <c r="C360" s="53" t="e">
        <f>IFERROR(IFERROR(VLOOKUP(+'102 DIA DE CAMPO OU DE DEMONSTR'!R140,localidades,2,FALSE),VLOOKUP('102 DIA DE CAMPO OU DE DEMONSTR'!AL$6,localidades,2,FALSE)),VLOOKUP('102 DIA DE CAMPO OU DE DEMONSTR'!AL$5,district_codes,2,FALSE))</f>
        <v>#N/A</v>
      </c>
      <c r="D360" s="53">
        <f>'102 DIA DE CAMPO OU DE DEMONSTR'!AS$168</f>
        <v>0</v>
      </c>
      <c r="E360" s="281">
        <f>+'102 DIA DE CAMPO OU DE DEMONSTR'!P140</f>
        <v>0</v>
      </c>
      <c r="F360" s="53">
        <f>+'102 DIA DE CAMPO OU DE DEMONSTR'!Q140</f>
        <v>0</v>
      </c>
      <c r="G360" s="53">
        <f>+'102 DIA DE CAMPO OU DE DEMONSTR'!X140</f>
        <v>0</v>
      </c>
      <c r="H360" s="53" t="str">
        <f>+sessoes!A$3</f>
        <v>TECTRAIN-99</v>
      </c>
      <c r="I360" s="53" t="e">
        <f>sessoes!B$3</f>
        <v>#N/A</v>
      </c>
      <c r="J360" s="69">
        <f>+sessoes!C$3</f>
        <v>0</v>
      </c>
      <c r="K360" s="53">
        <f>+'102 DIA DE CAMPO OU DE DEMONSTR'!AM140</f>
        <v>0</v>
      </c>
      <c r="L360" s="53">
        <f>+'102 DIA DE CAMPO OU DE DEMONSTR'!AO$36</f>
        <v>0</v>
      </c>
      <c r="M360" s="53">
        <f>+'102 DIA DE CAMPO OU DE DEMONSTR'!AF140</f>
        <v>0</v>
      </c>
      <c r="N360" s="53">
        <f>+'102 DIA DE CAMPO OU DE DEMONSTR'!AP140</f>
        <v>0</v>
      </c>
      <c r="T360" s="51" t="str">
        <f t="shared" si="15"/>
        <v>Local Não Indicado</v>
      </c>
      <c r="U360" s="51" t="str">
        <f t="shared" si="16"/>
        <v>Sem dados de idade</v>
      </c>
      <c r="V360" s="51" t="str">
        <f t="shared" si="17"/>
        <v/>
      </c>
    </row>
    <row r="361" spans="1:22" hidden="1" x14ac:dyDescent="0.35">
      <c r="A361" s="53">
        <f>+'102 DIA DE CAMPO OU DE DEMONSTR'!C141</f>
        <v>0</v>
      </c>
      <c r="B361" s="53">
        <f>+'102 DIA DE CAMPO OU DE DEMONSTR'!J141</f>
        <v>0</v>
      </c>
      <c r="C361" s="53" t="e">
        <f>IFERROR(IFERROR(VLOOKUP(+'102 DIA DE CAMPO OU DE DEMONSTR'!R141,localidades,2,FALSE),VLOOKUP('102 DIA DE CAMPO OU DE DEMONSTR'!AL$6,localidades,2,FALSE)),VLOOKUP('102 DIA DE CAMPO OU DE DEMONSTR'!AL$5,district_codes,2,FALSE))</f>
        <v>#N/A</v>
      </c>
      <c r="D361" s="53">
        <f>'102 DIA DE CAMPO OU DE DEMONSTR'!AS$168</f>
        <v>0</v>
      </c>
      <c r="E361" s="281">
        <f>+'102 DIA DE CAMPO OU DE DEMONSTR'!P141</f>
        <v>0</v>
      </c>
      <c r="F361" s="53">
        <f>+'102 DIA DE CAMPO OU DE DEMONSTR'!Q141</f>
        <v>0</v>
      </c>
      <c r="G361" s="53">
        <f>+'102 DIA DE CAMPO OU DE DEMONSTR'!X141</f>
        <v>0</v>
      </c>
      <c r="H361" s="53" t="str">
        <f>+sessoes!A$3</f>
        <v>TECTRAIN-99</v>
      </c>
      <c r="I361" s="53" t="e">
        <f>sessoes!B$3</f>
        <v>#N/A</v>
      </c>
      <c r="J361" s="69">
        <f>+sessoes!C$3</f>
        <v>0</v>
      </c>
      <c r="K361" s="53">
        <f>+'102 DIA DE CAMPO OU DE DEMONSTR'!AM141</f>
        <v>0</v>
      </c>
      <c r="L361" s="53">
        <f>+'102 DIA DE CAMPO OU DE DEMONSTR'!AO$36</f>
        <v>0</v>
      </c>
      <c r="M361" s="53">
        <f>+'102 DIA DE CAMPO OU DE DEMONSTR'!AF141</f>
        <v>0</v>
      </c>
      <c r="N361" s="53">
        <f>+'102 DIA DE CAMPO OU DE DEMONSTR'!AP141</f>
        <v>0</v>
      </c>
      <c r="T361" s="51" t="str">
        <f t="shared" si="15"/>
        <v>Local Não Indicado</v>
      </c>
      <c r="U361" s="51" t="str">
        <f t="shared" si="16"/>
        <v>Sem dados de idade</v>
      </c>
      <c r="V361" s="51" t="str">
        <f t="shared" si="17"/>
        <v/>
      </c>
    </row>
    <row r="362" spans="1:22" hidden="1" x14ac:dyDescent="0.35">
      <c r="A362" s="53">
        <f>+'102 DIA DE CAMPO OU DE DEMONSTR'!C142</f>
        <v>0</v>
      </c>
      <c r="B362" s="53">
        <f>+'102 DIA DE CAMPO OU DE DEMONSTR'!J142</f>
        <v>0</v>
      </c>
      <c r="C362" s="53" t="e">
        <f>IFERROR(IFERROR(VLOOKUP(+'102 DIA DE CAMPO OU DE DEMONSTR'!R142,localidades,2,FALSE),VLOOKUP('102 DIA DE CAMPO OU DE DEMONSTR'!AL$6,localidades,2,FALSE)),VLOOKUP('102 DIA DE CAMPO OU DE DEMONSTR'!AL$5,district_codes,2,FALSE))</f>
        <v>#N/A</v>
      </c>
      <c r="D362" s="53">
        <f>'102 DIA DE CAMPO OU DE DEMONSTR'!AS$168</f>
        <v>0</v>
      </c>
      <c r="E362" s="281">
        <f>+'102 DIA DE CAMPO OU DE DEMONSTR'!P142</f>
        <v>0</v>
      </c>
      <c r="F362" s="53">
        <f>+'102 DIA DE CAMPO OU DE DEMONSTR'!Q142</f>
        <v>0</v>
      </c>
      <c r="G362" s="53">
        <f>+'102 DIA DE CAMPO OU DE DEMONSTR'!X142</f>
        <v>0</v>
      </c>
      <c r="H362" s="53" t="str">
        <f>+sessoes!A$3</f>
        <v>TECTRAIN-99</v>
      </c>
      <c r="I362" s="53" t="e">
        <f>sessoes!B$3</f>
        <v>#N/A</v>
      </c>
      <c r="J362" s="69">
        <f>+sessoes!C$3</f>
        <v>0</v>
      </c>
      <c r="K362" s="53">
        <f>+'102 DIA DE CAMPO OU DE DEMONSTR'!AM142</f>
        <v>0</v>
      </c>
      <c r="L362" s="53">
        <f>+'102 DIA DE CAMPO OU DE DEMONSTR'!AO$36</f>
        <v>0</v>
      </c>
      <c r="M362" s="53">
        <f>+'102 DIA DE CAMPO OU DE DEMONSTR'!AF142</f>
        <v>0</v>
      </c>
      <c r="N362" s="53">
        <f>+'102 DIA DE CAMPO OU DE DEMONSTR'!AP142</f>
        <v>0</v>
      </c>
      <c r="T362" s="51" t="str">
        <f t="shared" si="15"/>
        <v>Local Não Indicado</v>
      </c>
      <c r="U362" s="51" t="str">
        <f t="shared" si="16"/>
        <v>Sem dados de idade</v>
      </c>
      <c r="V362" s="51" t="str">
        <f t="shared" si="17"/>
        <v/>
      </c>
    </row>
    <row r="363" spans="1:22" hidden="1" x14ac:dyDescent="0.35">
      <c r="A363" s="53">
        <f>+'102 DIA DE CAMPO OU DE DEMONSTR'!C143</f>
        <v>0</v>
      </c>
      <c r="B363" s="53">
        <f>+'102 DIA DE CAMPO OU DE DEMONSTR'!J143</f>
        <v>0</v>
      </c>
      <c r="C363" s="53" t="e">
        <f>IFERROR(IFERROR(VLOOKUP(+'102 DIA DE CAMPO OU DE DEMONSTR'!R143,localidades,2,FALSE),VLOOKUP('102 DIA DE CAMPO OU DE DEMONSTR'!AL$6,localidades,2,FALSE)),VLOOKUP('102 DIA DE CAMPO OU DE DEMONSTR'!AL$5,district_codes,2,FALSE))</f>
        <v>#N/A</v>
      </c>
      <c r="D363" s="53">
        <f>'102 DIA DE CAMPO OU DE DEMONSTR'!AS$168</f>
        <v>0</v>
      </c>
      <c r="E363" s="281">
        <f>+'102 DIA DE CAMPO OU DE DEMONSTR'!P143</f>
        <v>0</v>
      </c>
      <c r="F363" s="53">
        <f>+'102 DIA DE CAMPO OU DE DEMONSTR'!Q143</f>
        <v>0</v>
      </c>
      <c r="G363" s="53">
        <f>+'102 DIA DE CAMPO OU DE DEMONSTR'!X143</f>
        <v>0</v>
      </c>
      <c r="H363" s="53" t="str">
        <f>+sessoes!A$3</f>
        <v>TECTRAIN-99</v>
      </c>
      <c r="I363" s="53" t="e">
        <f>sessoes!B$3</f>
        <v>#N/A</v>
      </c>
      <c r="J363" s="69">
        <f>+sessoes!C$3</f>
        <v>0</v>
      </c>
      <c r="K363" s="53">
        <f>+'102 DIA DE CAMPO OU DE DEMONSTR'!AM143</f>
        <v>0</v>
      </c>
      <c r="L363" s="53">
        <f>+'102 DIA DE CAMPO OU DE DEMONSTR'!AO$36</f>
        <v>0</v>
      </c>
      <c r="M363" s="53">
        <f>+'102 DIA DE CAMPO OU DE DEMONSTR'!AF143</f>
        <v>0</v>
      </c>
      <c r="N363" s="53">
        <f>+'102 DIA DE CAMPO OU DE DEMONSTR'!AP143</f>
        <v>0</v>
      </c>
      <c r="T363" s="51" t="str">
        <f t="shared" si="15"/>
        <v>Local Não Indicado</v>
      </c>
      <c r="U363" s="51" t="str">
        <f t="shared" si="16"/>
        <v>Sem dados de idade</v>
      </c>
      <c r="V363" s="51" t="str">
        <f t="shared" si="17"/>
        <v/>
      </c>
    </row>
    <row r="364" spans="1:22" hidden="1" x14ac:dyDescent="0.35">
      <c r="A364" s="53">
        <f>+'102 DIA DE CAMPO OU DE DEMONSTR'!C144</f>
        <v>0</v>
      </c>
      <c r="B364" s="53">
        <f>+'102 DIA DE CAMPO OU DE DEMONSTR'!J144</f>
        <v>0</v>
      </c>
      <c r="C364" s="53" t="e">
        <f>IFERROR(IFERROR(VLOOKUP(+'102 DIA DE CAMPO OU DE DEMONSTR'!R144,localidades,2,FALSE),VLOOKUP('102 DIA DE CAMPO OU DE DEMONSTR'!AL$6,localidades,2,FALSE)),VLOOKUP('102 DIA DE CAMPO OU DE DEMONSTR'!AL$5,district_codes,2,FALSE))</f>
        <v>#N/A</v>
      </c>
      <c r="D364" s="53">
        <f>'102 DIA DE CAMPO OU DE DEMONSTR'!AS$168</f>
        <v>0</v>
      </c>
      <c r="E364" s="281">
        <f>+'102 DIA DE CAMPO OU DE DEMONSTR'!P144</f>
        <v>0</v>
      </c>
      <c r="F364" s="53">
        <f>+'102 DIA DE CAMPO OU DE DEMONSTR'!Q144</f>
        <v>0</v>
      </c>
      <c r="G364" s="53">
        <f>+'102 DIA DE CAMPO OU DE DEMONSTR'!X144</f>
        <v>0</v>
      </c>
      <c r="H364" s="53" t="str">
        <f>+sessoes!A$3</f>
        <v>TECTRAIN-99</v>
      </c>
      <c r="I364" s="53" t="e">
        <f>sessoes!B$3</f>
        <v>#N/A</v>
      </c>
      <c r="J364" s="69">
        <f>+sessoes!C$3</f>
        <v>0</v>
      </c>
      <c r="K364" s="53">
        <f>+'102 DIA DE CAMPO OU DE DEMONSTR'!AM144</f>
        <v>0</v>
      </c>
      <c r="L364" s="53">
        <f>+'102 DIA DE CAMPO OU DE DEMONSTR'!AO$36</f>
        <v>0</v>
      </c>
      <c r="M364" s="53">
        <f>+'102 DIA DE CAMPO OU DE DEMONSTR'!AF144</f>
        <v>0</v>
      </c>
      <c r="N364" s="53">
        <f>+'102 DIA DE CAMPO OU DE DEMONSTR'!AP144</f>
        <v>0</v>
      </c>
      <c r="T364" s="51" t="str">
        <f t="shared" si="15"/>
        <v>Local Não Indicado</v>
      </c>
      <c r="U364" s="51" t="str">
        <f t="shared" si="16"/>
        <v>Sem dados de idade</v>
      </c>
      <c r="V364" s="51" t="str">
        <f t="shared" si="17"/>
        <v/>
      </c>
    </row>
    <row r="365" spans="1:22" hidden="1" x14ac:dyDescent="0.35">
      <c r="A365" s="53">
        <f>+'102 DIA DE CAMPO OU DE DEMONSTR'!C145</f>
        <v>0</v>
      </c>
      <c r="B365" s="53">
        <f>+'102 DIA DE CAMPO OU DE DEMONSTR'!J145</f>
        <v>0</v>
      </c>
      <c r="C365" s="53" t="e">
        <f>IFERROR(IFERROR(VLOOKUP(+'102 DIA DE CAMPO OU DE DEMONSTR'!R145,localidades,2,FALSE),VLOOKUP('102 DIA DE CAMPO OU DE DEMONSTR'!AL$6,localidades,2,FALSE)),VLOOKUP('102 DIA DE CAMPO OU DE DEMONSTR'!AL$5,district_codes,2,FALSE))</f>
        <v>#N/A</v>
      </c>
      <c r="D365" s="53">
        <f>'102 DIA DE CAMPO OU DE DEMONSTR'!AS$168</f>
        <v>0</v>
      </c>
      <c r="E365" s="281">
        <f>+'102 DIA DE CAMPO OU DE DEMONSTR'!P145</f>
        <v>0</v>
      </c>
      <c r="F365" s="53">
        <f>+'102 DIA DE CAMPO OU DE DEMONSTR'!Q145</f>
        <v>0</v>
      </c>
      <c r="G365" s="53">
        <f>+'102 DIA DE CAMPO OU DE DEMONSTR'!X145</f>
        <v>0</v>
      </c>
      <c r="H365" s="53" t="str">
        <f>+sessoes!A$3</f>
        <v>TECTRAIN-99</v>
      </c>
      <c r="I365" s="53" t="e">
        <f>sessoes!B$3</f>
        <v>#N/A</v>
      </c>
      <c r="J365" s="69">
        <f>+sessoes!C$3</f>
        <v>0</v>
      </c>
      <c r="K365" s="53">
        <f>+'102 DIA DE CAMPO OU DE DEMONSTR'!AM145</f>
        <v>0</v>
      </c>
      <c r="L365" s="53">
        <f>+'102 DIA DE CAMPO OU DE DEMONSTR'!AO$36</f>
        <v>0</v>
      </c>
      <c r="M365" s="53">
        <f>+'102 DIA DE CAMPO OU DE DEMONSTR'!AF145</f>
        <v>0</v>
      </c>
      <c r="N365" s="53">
        <f>+'102 DIA DE CAMPO OU DE DEMONSTR'!AP145</f>
        <v>0</v>
      </c>
      <c r="T365" s="51" t="str">
        <f t="shared" si="15"/>
        <v>Local Não Indicado</v>
      </c>
      <c r="U365" s="51" t="str">
        <f t="shared" si="16"/>
        <v>Sem dados de idade</v>
      </c>
      <c r="V365" s="51" t="str">
        <f t="shared" si="17"/>
        <v/>
      </c>
    </row>
    <row r="366" spans="1:22" hidden="1" x14ac:dyDescent="0.35">
      <c r="A366" s="53">
        <f>+'102 DIA DE CAMPO OU DE DEMONSTR'!C146</f>
        <v>0</v>
      </c>
      <c r="B366" s="53">
        <f>+'102 DIA DE CAMPO OU DE DEMONSTR'!J146</f>
        <v>0</v>
      </c>
      <c r="C366" s="53" t="e">
        <f>IFERROR(IFERROR(VLOOKUP(+'102 DIA DE CAMPO OU DE DEMONSTR'!R146,localidades,2,FALSE),VLOOKUP('102 DIA DE CAMPO OU DE DEMONSTR'!AL$6,localidades,2,FALSE)),VLOOKUP('102 DIA DE CAMPO OU DE DEMONSTR'!AL$5,district_codes,2,FALSE))</f>
        <v>#N/A</v>
      </c>
      <c r="D366" s="53">
        <f>'102 DIA DE CAMPO OU DE DEMONSTR'!AS$168</f>
        <v>0</v>
      </c>
      <c r="E366" s="281">
        <f>+'102 DIA DE CAMPO OU DE DEMONSTR'!P146</f>
        <v>0</v>
      </c>
      <c r="F366" s="53">
        <f>+'102 DIA DE CAMPO OU DE DEMONSTR'!Q146</f>
        <v>0</v>
      </c>
      <c r="G366" s="53">
        <f>+'102 DIA DE CAMPO OU DE DEMONSTR'!X146</f>
        <v>0</v>
      </c>
      <c r="H366" s="53" t="str">
        <f>+sessoes!A$3</f>
        <v>TECTRAIN-99</v>
      </c>
      <c r="I366" s="53" t="e">
        <f>sessoes!B$3</f>
        <v>#N/A</v>
      </c>
      <c r="J366" s="69">
        <f>+sessoes!C$3</f>
        <v>0</v>
      </c>
      <c r="K366" s="53">
        <f>+'102 DIA DE CAMPO OU DE DEMONSTR'!AM146</f>
        <v>0</v>
      </c>
      <c r="L366" s="53">
        <f>+'102 DIA DE CAMPO OU DE DEMONSTR'!AO$36</f>
        <v>0</v>
      </c>
      <c r="M366" s="53">
        <f>+'102 DIA DE CAMPO OU DE DEMONSTR'!AF146</f>
        <v>0</v>
      </c>
      <c r="N366" s="53">
        <f>+'102 DIA DE CAMPO OU DE DEMONSTR'!AP146</f>
        <v>0</v>
      </c>
      <c r="T366" s="51" t="str">
        <f t="shared" si="15"/>
        <v>Local Não Indicado</v>
      </c>
      <c r="U366" s="51" t="str">
        <f t="shared" si="16"/>
        <v>Sem dados de idade</v>
      </c>
      <c r="V366" s="51" t="str">
        <f t="shared" si="17"/>
        <v/>
      </c>
    </row>
    <row r="367" spans="1:22" hidden="1" x14ac:dyDescent="0.35">
      <c r="A367" s="53">
        <f>+'102 DIA DE CAMPO OU DE DEMONSTR'!C147</f>
        <v>0</v>
      </c>
      <c r="B367" s="53">
        <f>+'102 DIA DE CAMPO OU DE DEMONSTR'!J147</f>
        <v>0</v>
      </c>
      <c r="C367" s="53" t="e">
        <f>IFERROR(IFERROR(VLOOKUP(+'102 DIA DE CAMPO OU DE DEMONSTR'!R147,localidades,2,FALSE),VLOOKUP('102 DIA DE CAMPO OU DE DEMONSTR'!AL$6,localidades,2,FALSE)),VLOOKUP('102 DIA DE CAMPO OU DE DEMONSTR'!AL$5,district_codes,2,FALSE))</f>
        <v>#N/A</v>
      </c>
      <c r="D367" s="53">
        <f>'102 DIA DE CAMPO OU DE DEMONSTR'!AS$168</f>
        <v>0</v>
      </c>
      <c r="E367" s="281">
        <f>+'102 DIA DE CAMPO OU DE DEMONSTR'!P147</f>
        <v>0</v>
      </c>
      <c r="F367" s="53">
        <f>+'102 DIA DE CAMPO OU DE DEMONSTR'!Q147</f>
        <v>0</v>
      </c>
      <c r="G367" s="53">
        <f>+'102 DIA DE CAMPO OU DE DEMONSTR'!X147</f>
        <v>0</v>
      </c>
      <c r="H367" s="53" t="str">
        <f>+sessoes!A$3</f>
        <v>TECTRAIN-99</v>
      </c>
      <c r="I367" s="53" t="e">
        <f>sessoes!B$3</f>
        <v>#N/A</v>
      </c>
      <c r="J367" s="69">
        <f>+sessoes!C$3</f>
        <v>0</v>
      </c>
      <c r="K367" s="53">
        <f>+'102 DIA DE CAMPO OU DE DEMONSTR'!AM147</f>
        <v>0</v>
      </c>
      <c r="L367" s="53">
        <f>+'102 DIA DE CAMPO OU DE DEMONSTR'!AO$36</f>
        <v>0</v>
      </c>
      <c r="M367" s="53">
        <f>+'102 DIA DE CAMPO OU DE DEMONSTR'!AF147</f>
        <v>0</v>
      </c>
      <c r="N367" s="53">
        <f>+'102 DIA DE CAMPO OU DE DEMONSTR'!AP147</f>
        <v>0</v>
      </c>
      <c r="T367" s="51" t="str">
        <f t="shared" si="15"/>
        <v>Local Não Indicado</v>
      </c>
      <c r="U367" s="51" t="str">
        <f t="shared" si="16"/>
        <v>Sem dados de idade</v>
      </c>
      <c r="V367" s="51" t="str">
        <f t="shared" si="17"/>
        <v/>
      </c>
    </row>
    <row r="368" spans="1:22" hidden="1" x14ac:dyDescent="0.35">
      <c r="A368" s="53">
        <f>+'102 DIA DE CAMPO OU DE DEMONSTR'!C148</f>
        <v>0</v>
      </c>
      <c r="B368" s="53">
        <f>+'102 DIA DE CAMPO OU DE DEMONSTR'!J148</f>
        <v>0</v>
      </c>
      <c r="C368" s="53" t="e">
        <f>IFERROR(IFERROR(VLOOKUP(+'102 DIA DE CAMPO OU DE DEMONSTR'!R148,localidades,2,FALSE),VLOOKUP('102 DIA DE CAMPO OU DE DEMONSTR'!AL$6,localidades,2,FALSE)),VLOOKUP('102 DIA DE CAMPO OU DE DEMONSTR'!AL$5,district_codes,2,FALSE))</f>
        <v>#N/A</v>
      </c>
      <c r="D368" s="53">
        <f>'102 DIA DE CAMPO OU DE DEMONSTR'!AS$168</f>
        <v>0</v>
      </c>
      <c r="E368" s="281">
        <f>+'102 DIA DE CAMPO OU DE DEMONSTR'!P148</f>
        <v>0</v>
      </c>
      <c r="F368" s="53">
        <f>+'102 DIA DE CAMPO OU DE DEMONSTR'!Q148</f>
        <v>0</v>
      </c>
      <c r="G368" s="53">
        <f>+'102 DIA DE CAMPO OU DE DEMONSTR'!X148</f>
        <v>0</v>
      </c>
      <c r="H368" s="53" t="str">
        <f>+sessoes!A$3</f>
        <v>TECTRAIN-99</v>
      </c>
      <c r="I368" s="53" t="e">
        <f>sessoes!B$3</f>
        <v>#N/A</v>
      </c>
      <c r="J368" s="69">
        <f>+sessoes!C$3</f>
        <v>0</v>
      </c>
      <c r="K368" s="53">
        <f>+'102 DIA DE CAMPO OU DE DEMONSTR'!AM148</f>
        <v>0</v>
      </c>
      <c r="L368" s="53">
        <f>+'102 DIA DE CAMPO OU DE DEMONSTR'!AO$36</f>
        <v>0</v>
      </c>
      <c r="M368" s="53">
        <f>+'102 DIA DE CAMPO OU DE DEMONSTR'!AF148</f>
        <v>0</v>
      </c>
      <c r="N368" s="53">
        <f>+'102 DIA DE CAMPO OU DE DEMONSTR'!AP148</f>
        <v>0</v>
      </c>
      <c r="T368" s="51" t="str">
        <f t="shared" si="15"/>
        <v>Local Não Indicado</v>
      </c>
      <c r="U368" s="51" t="str">
        <f t="shared" si="16"/>
        <v>Sem dados de idade</v>
      </c>
      <c r="V368" s="51" t="str">
        <f t="shared" si="17"/>
        <v/>
      </c>
    </row>
    <row r="369" spans="1:22" hidden="1" x14ac:dyDescent="0.35">
      <c r="A369" s="53">
        <f>+'102 DIA DE CAMPO OU DE DEMONSTR'!C149</f>
        <v>0</v>
      </c>
      <c r="B369" s="53">
        <f>+'102 DIA DE CAMPO OU DE DEMONSTR'!J149</f>
        <v>0</v>
      </c>
      <c r="C369" s="53" t="e">
        <f>IFERROR(IFERROR(VLOOKUP(+'102 DIA DE CAMPO OU DE DEMONSTR'!R149,localidades,2,FALSE),VLOOKUP('102 DIA DE CAMPO OU DE DEMONSTR'!AL$6,localidades,2,FALSE)),VLOOKUP('102 DIA DE CAMPO OU DE DEMONSTR'!AL$5,district_codes,2,FALSE))</f>
        <v>#N/A</v>
      </c>
      <c r="D369" s="53">
        <f>'102 DIA DE CAMPO OU DE DEMONSTR'!AS$168</f>
        <v>0</v>
      </c>
      <c r="E369" s="281">
        <f>+'102 DIA DE CAMPO OU DE DEMONSTR'!P149</f>
        <v>0</v>
      </c>
      <c r="F369" s="53">
        <f>+'102 DIA DE CAMPO OU DE DEMONSTR'!Q149</f>
        <v>0</v>
      </c>
      <c r="G369" s="53">
        <f>+'102 DIA DE CAMPO OU DE DEMONSTR'!X149</f>
        <v>0</v>
      </c>
      <c r="H369" s="53" t="str">
        <f>+sessoes!A$3</f>
        <v>TECTRAIN-99</v>
      </c>
      <c r="I369" s="53" t="e">
        <f>sessoes!B$3</f>
        <v>#N/A</v>
      </c>
      <c r="J369" s="69">
        <f>+sessoes!C$3</f>
        <v>0</v>
      </c>
      <c r="K369" s="53">
        <f>+'102 DIA DE CAMPO OU DE DEMONSTR'!AM149</f>
        <v>0</v>
      </c>
      <c r="L369" s="53">
        <f>+'102 DIA DE CAMPO OU DE DEMONSTR'!AO$36</f>
        <v>0</v>
      </c>
      <c r="M369" s="53">
        <f>+'102 DIA DE CAMPO OU DE DEMONSTR'!AF149</f>
        <v>0</v>
      </c>
      <c r="N369" s="53">
        <f>+'102 DIA DE CAMPO OU DE DEMONSTR'!AP149</f>
        <v>0</v>
      </c>
      <c r="T369" s="51" t="str">
        <f t="shared" si="15"/>
        <v>Local Não Indicado</v>
      </c>
      <c r="U369" s="51" t="str">
        <f t="shared" si="16"/>
        <v>Sem dados de idade</v>
      </c>
      <c r="V369" s="51" t="str">
        <f t="shared" si="17"/>
        <v/>
      </c>
    </row>
    <row r="370" spans="1:22" hidden="1" x14ac:dyDescent="0.35">
      <c r="A370" s="53">
        <f>+'102 DIA DE CAMPO OU DE DEMONSTR'!C150</f>
        <v>0</v>
      </c>
      <c r="B370" s="53">
        <f>+'102 DIA DE CAMPO OU DE DEMONSTR'!J150</f>
        <v>0</v>
      </c>
      <c r="C370" s="53" t="e">
        <f>IFERROR(IFERROR(VLOOKUP(+'102 DIA DE CAMPO OU DE DEMONSTR'!R150,localidades,2,FALSE),VLOOKUP('102 DIA DE CAMPO OU DE DEMONSTR'!AL$6,localidades,2,FALSE)),VLOOKUP('102 DIA DE CAMPO OU DE DEMONSTR'!AL$5,district_codes,2,FALSE))</f>
        <v>#N/A</v>
      </c>
      <c r="D370" s="53">
        <f>'102 DIA DE CAMPO OU DE DEMONSTR'!AS$168</f>
        <v>0</v>
      </c>
      <c r="E370" s="281">
        <f>+'102 DIA DE CAMPO OU DE DEMONSTR'!P150</f>
        <v>0</v>
      </c>
      <c r="F370" s="53">
        <f>+'102 DIA DE CAMPO OU DE DEMONSTR'!Q150</f>
        <v>0</v>
      </c>
      <c r="G370" s="53">
        <f>+'102 DIA DE CAMPO OU DE DEMONSTR'!X150</f>
        <v>0</v>
      </c>
      <c r="H370" s="53" t="str">
        <f>+sessoes!A$3</f>
        <v>TECTRAIN-99</v>
      </c>
      <c r="I370" s="53" t="e">
        <f>sessoes!B$3</f>
        <v>#N/A</v>
      </c>
      <c r="J370" s="69">
        <f>+sessoes!C$3</f>
        <v>0</v>
      </c>
      <c r="K370" s="53">
        <f>+'102 DIA DE CAMPO OU DE DEMONSTR'!AM150</f>
        <v>0</v>
      </c>
      <c r="L370" s="53">
        <f>+'102 DIA DE CAMPO OU DE DEMONSTR'!AO$36</f>
        <v>0</v>
      </c>
      <c r="M370" s="53">
        <f>+'102 DIA DE CAMPO OU DE DEMONSTR'!AF150</f>
        <v>0</v>
      </c>
      <c r="N370" s="53">
        <f>+'102 DIA DE CAMPO OU DE DEMONSTR'!AP150</f>
        <v>0</v>
      </c>
      <c r="T370" s="51" t="str">
        <f t="shared" si="15"/>
        <v>Local Não Indicado</v>
      </c>
      <c r="U370" s="51" t="str">
        <f t="shared" si="16"/>
        <v>Sem dados de idade</v>
      </c>
      <c r="V370" s="51" t="str">
        <f t="shared" si="17"/>
        <v/>
      </c>
    </row>
    <row r="371" spans="1:22" hidden="1" x14ac:dyDescent="0.35">
      <c r="A371" s="53">
        <f>+'102 DIA DE CAMPO OU DE DEMONSTR'!C151</f>
        <v>0</v>
      </c>
      <c r="B371" s="53">
        <f>+'102 DIA DE CAMPO OU DE DEMONSTR'!J151</f>
        <v>0</v>
      </c>
      <c r="C371" s="53" t="e">
        <f>IFERROR(IFERROR(VLOOKUP(+'102 DIA DE CAMPO OU DE DEMONSTR'!R151,localidades,2,FALSE),VLOOKUP('102 DIA DE CAMPO OU DE DEMONSTR'!AL$6,localidades,2,FALSE)),VLOOKUP('102 DIA DE CAMPO OU DE DEMONSTR'!AL$5,district_codes,2,FALSE))</f>
        <v>#N/A</v>
      </c>
      <c r="D371" s="53">
        <f>'102 DIA DE CAMPO OU DE DEMONSTR'!AS$168</f>
        <v>0</v>
      </c>
      <c r="E371" s="281">
        <f>+'102 DIA DE CAMPO OU DE DEMONSTR'!P151</f>
        <v>0</v>
      </c>
      <c r="F371" s="53">
        <f>+'102 DIA DE CAMPO OU DE DEMONSTR'!Q151</f>
        <v>0</v>
      </c>
      <c r="G371" s="53">
        <f>+'102 DIA DE CAMPO OU DE DEMONSTR'!X151</f>
        <v>0</v>
      </c>
      <c r="H371" s="53" t="str">
        <f>+sessoes!A$3</f>
        <v>TECTRAIN-99</v>
      </c>
      <c r="I371" s="53" t="e">
        <f>sessoes!B$3</f>
        <v>#N/A</v>
      </c>
      <c r="J371" s="69">
        <f>+sessoes!C$3</f>
        <v>0</v>
      </c>
      <c r="K371" s="53">
        <f>+'102 DIA DE CAMPO OU DE DEMONSTR'!AM151</f>
        <v>0</v>
      </c>
      <c r="L371" s="53">
        <f>+'102 DIA DE CAMPO OU DE DEMONSTR'!AO$36</f>
        <v>0</v>
      </c>
      <c r="M371" s="53">
        <f>+'102 DIA DE CAMPO OU DE DEMONSTR'!AF151</f>
        <v>0</v>
      </c>
      <c r="N371" s="53">
        <f>+'102 DIA DE CAMPO OU DE DEMONSTR'!AP151</f>
        <v>0</v>
      </c>
      <c r="T371" s="51" t="str">
        <f t="shared" si="15"/>
        <v>Local Não Indicado</v>
      </c>
      <c r="U371" s="51" t="str">
        <f t="shared" si="16"/>
        <v>Sem dados de idade</v>
      </c>
      <c r="V371" s="51" t="str">
        <f t="shared" si="17"/>
        <v/>
      </c>
    </row>
    <row r="372" spans="1:22" hidden="1" x14ac:dyDescent="0.35">
      <c r="A372" s="53">
        <f>+'102 DIA DE CAMPO OU DE DEMONSTR'!C152</f>
        <v>0</v>
      </c>
      <c r="B372" s="53">
        <f>+'102 DIA DE CAMPO OU DE DEMONSTR'!J152</f>
        <v>0</v>
      </c>
      <c r="C372" s="53" t="e">
        <f>IFERROR(IFERROR(VLOOKUP(+'102 DIA DE CAMPO OU DE DEMONSTR'!R152,localidades,2,FALSE),VLOOKUP('102 DIA DE CAMPO OU DE DEMONSTR'!AL$6,localidades,2,FALSE)),VLOOKUP('102 DIA DE CAMPO OU DE DEMONSTR'!AL$5,district_codes,2,FALSE))</f>
        <v>#N/A</v>
      </c>
      <c r="D372" s="53">
        <f>'102 DIA DE CAMPO OU DE DEMONSTR'!AS$168</f>
        <v>0</v>
      </c>
      <c r="E372" s="281">
        <f>+'102 DIA DE CAMPO OU DE DEMONSTR'!P152</f>
        <v>0</v>
      </c>
      <c r="F372" s="53">
        <f>+'102 DIA DE CAMPO OU DE DEMONSTR'!Q152</f>
        <v>0</v>
      </c>
      <c r="G372" s="53">
        <f>+'102 DIA DE CAMPO OU DE DEMONSTR'!X152</f>
        <v>0</v>
      </c>
      <c r="H372" s="53" t="str">
        <f>+sessoes!A$3</f>
        <v>TECTRAIN-99</v>
      </c>
      <c r="I372" s="53" t="e">
        <f>sessoes!B$3</f>
        <v>#N/A</v>
      </c>
      <c r="J372" s="69">
        <f>+sessoes!C$3</f>
        <v>0</v>
      </c>
      <c r="K372" s="53">
        <f>+'102 DIA DE CAMPO OU DE DEMONSTR'!AM152</f>
        <v>0</v>
      </c>
      <c r="L372" s="53">
        <f>+'102 DIA DE CAMPO OU DE DEMONSTR'!AO$36</f>
        <v>0</v>
      </c>
      <c r="M372" s="53">
        <f>+'102 DIA DE CAMPO OU DE DEMONSTR'!AF152</f>
        <v>0</v>
      </c>
      <c r="N372" s="53">
        <f>+'102 DIA DE CAMPO OU DE DEMONSTR'!AP152</f>
        <v>0</v>
      </c>
      <c r="T372" s="51" t="str">
        <f t="shared" si="15"/>
        <v>Local Não Indicado</v>
      </c>
      <c r="U372" s="51" t="str">
        <f t="shared" si="16"/>
        <v>Sem dados de idade</v>
      </c>
      <c r="V372" s="51" t="str">
        <f t="shared" si="17"/>
        <v/>
      </c>
    </row>
    <row r="373" spans="1:22" hidden="1" x14ac:dyDescent="0.35">
      <c r="A373" s="53">
        <f>+'102 DIA DE CAMPO OU DE DEMONSTR'!C153</f>
        <v>0</v>
      </c>
      <c r="B373" s="53">
        <f>+'102 DIA DE CAMPO OU DE DEMONSTR'!J153</f>
        <v>0</v>
      </c>
      <c r="C373" s="53" t="e">
        <f>IFERROR(IFERROR(VLOOKUP(+'102 DIA DE CAMPO OU DE DEMONSTR'!R153,localidades,2,FALSE),VLOOKUP('102 DIA DE CAMPO OU DE DEMONSTR'!AL$6,localidades,2,FALSE)),VLOOKUP('102 DIA DE CAMPO OU DE DEMONSTR'!AL$5,district_codes,2,FALSE))</f>
        <v>#N/A</v>
      </c>
      <c r="D373" s="53">
        <f>'102 DIA DE CAMPO OU DE DEMONSTR'!AS$168</f>
        <v>0</v>
      </c>
      <c r="E373" s="281">
        <f>+'102 DIA DE CAMPO OU DE DEMONSTR'!P153</f>
        <v>0</v>
      </c>
      <c r="F373" s="53">
        <f>+'102 DIA DE CAMPO OU DE DEMONSTR'!Q153</f>
        <v>0</v>
      </c>
      <c r="G373" s="53">
        <f>+'102 DIA DE CAMPO OU DE DEMONSTR'!X153</f>
        <v>0</v>
      </c>
      <c r="H373" s="53" t="str">
        <f>+sessoes!A$3</f>
        <v>TECTRAIN-99</v>
      </c>
      <c r="I373" s="53" t="e">
        <f>sessoes!B$3</f>
        <v>#N/A</v>
      </c>
      <c r="J373" s="69">
        <f>+sessoes!C$3</f>
        <v>0</v>
      </c>
      <c r="K373" s="53">
        <f>+'102 DIA DE CAMPO OU DE DEMONSTR'!AM153</f>
        <v>0</v>
      </c>
      <c r="L373" s="53">
        <f>+'102 DIA DE CAMPO OU DE DEMONSTR'!AO$36</f>
        <v>0</v>
      </c>
      <c r="M373" s="53">
        <f>+'102 DIA DE CAMPO OU DE DEMONSTR'!AF153</f>
        <v>0</v>
      </c>
      <c r="N373" s="53">
        <f>+'102 DIA DE CAMPO OU DE DEMONSTR'!AP153</f>
        <v>0</v>
      </c>
      <c r="T373" s="51" t="str">
        <f t="shared" si="15"/>
        <v>Local Não Indicado</v>
      </c>
      <c r="U373" s="51" t="str">
        <f t="shared" si="16"/>
        <v>Sem dados de idade</v>
      </c>
      <c r="V373" s="51" t="str">
        <f t="shared" si="17"/>
        <v/>
      </c>
    </row>
    <row r="374" spans="1:22" hidden="1" x14ac:dyDescent="0.35">
      <c r="A374" s="53">
        <f>+'102 DIA DE CAMPO OU DE DEMONSTR'!C154</f>
        <v>0</v>
      </c>
      <c r="B374" s="53">
        <f>+'102 DIA DE CAMPO OU DE DEMONSTR'!J154</f>
        <v>0</v>
      </c>
      <c r="C374" s="53" t="e">
        <f>IFERROR(IFERROR(VLOOKUP(+'102 DIA DE CAMPO OU DE DEMONSTR'!R154,localidades,2,FALSE),VLOOKUP('102 DIA DE CAMPO OU DE DEMONSTR'!AL$6,localidades,2,FALSE)),VLOOKUP('102 DIA DE CAMPO OU DE DEMONSTR'!AL$5,district_codes,2,FALSE))</f>
        <v>#N/A</v>
      </c>
      <c r="D374" s="53">
        <f>'102 DIA DE CAMPO OU DE DEMONSTR'!AS$168</f>
        <v>0</v>
      </c>
      <c r="E374" s="281">
        <f>+'102 DIA DE CAMPO OU DE DEMONSTR'!P154</f>
        <v>0</v>
      </c>
      <c r="F374" s="53">
        <f>+'102 DIA DE CAMPO OU DE DEMONSTR'!Q154</f>
        <v>0</v>
      </c>
      <c r="G374" s="53">
        <f>+'102 DIA DE CAMPO OU DE DEMONSTR'!X154</f>
        <v>0</v>
      </c>
      <c r="H374" s="53" t="str">
        <f>+sessoes!A$3</f>
        <v>TECTRAIN-99</v>
      </c>
      <c r="I374" s="53" t="e">
        <f>sessoes!B$3</f>
        <v>#N/A</v>
      </c>
      <c r="J374" s="69">
        <f>+sessoes!C$3</f>
        <v>0</v>
      </c>
      <c r="K374" s="53">
        <f>+'102 DIA DE CAMPO OU DE DEMONSTR'!AM154</f>
        <v>0</v>
      </c>
      <c r="L374" s="53">
        <f>+'102 DIA DE CAMPO OU DE DEMONSTR'!AO$36</f>
        <v>0</v>
      </c>
      <c r="M374" s="53">
        <f>+'102 DIA DE CAMPO OU DE DEMONSTR'!AF154</f>
        <v>0</v>
      </c>
      <c r="N374" s="53">
        <f>+'102 DIA DE CAMPO OU DE DEMONSTR'!AP154</f>
        <v>0</v>
      </c>
      <c r="T374" s="51" t="str">
        <f t="shared" si="15"/>
        <v>Local Não Indicado</v>
      </c>
      <c r="U374" s="51" t="str">
        <f t="shared" si="16"/>
        <v>Sem dados de idade</v>
      </c>
      <c r="V374" s="51" t="str">
        <f t="shared" si="17"/>
        <v/>
      </c>
    </row>
    <row r="375" spans="1:22" hidden="1" x14ac:dyDescent="0.35">
      <c r="A375" s="53">
        <f>+'102 DIA DE CAMPO OU DE DEMONSTR'!C155</f>
        <v>0</v>
      </c>
      <c r="B375" s="53">
        <f>+'102 DIA DE CAMPO OU DE DEMONSTR'!J155</f>
        <v>0</v>
      </c>
      <c r="C375" s="53" t="e">
        <f>IFERROR(IFERROR(VLOOKUP(+'102 DIA DE CAMPO OU DE DEMONSTR'!R155,localidades,2,FALSE),VLOOKUP('102 DIA DE CAMPO OU DE DEMONSTR'!AL$6,localidades,2,FALSE)),VLOOKUP('102 DIA DE CAMPO OU DE DEMONSTR'!AL$5,district_codes,2,FALSE))</f>
        <v>#N/A</v>
      </c>
      <c r="D375" s="53">
        <f>'102 DIA DE CAMPO OU DE DEMONSTR'!AS$168</f>
        <v>0</v>
      </c>
      <c r="E375" s="281">
        <f>+'102 DIA DE CAMPO OU DE DEMONSTR'!P155</f>
        <v>0</v>
      </c>
      <c r="F375" s="53">
        <f>+'102 DIA DE CAMPO OU DE DEMONSTR'!Q155</f>
        <v>0</v>
      </c>
      <c r="G375" s="53">
        <f>+'102 DIA DE CAMPO OU DE DEMONSTR'!X155</f>
        <v>0</v>
      </c>
      <c r="H375" s="53" t="str">
        <f>+sessoes!A$3</f>
        <v>TECTRAIN-99</v>
      </c>
      <c r="I375" s="53" t="e">
        <f>sessoes!B$3</f>
        <v>#N/A</v>
      </c>
      <c r="J375" s="69">
        <f>+sessoes!C$3</f>
        <v>0</v>
      </c>
      <c r="K375" s="53">
        <f>+'102 DIA DE CAMPO OU DE DEMONSTR'!AM155</f>
        <v>0</v>
      </c>
      <c r="L375" s="53">
        <f>+'102 DIA DE CAMPO OU DE DEMONSTR'!AO$36</f>
        <v>0</v>
      </c>
      <c r="M375" s="53">
        <f>+'102 DIA DE CAMPO OU DE DEMONSTR'!AF155</f>
        <v>0</v>
      </c>
      <c r="N375" s="53">
        <f>+'102 DIA DE CAMPO OU DE DEMONSTR'!AP155</f>
        <v>0</v>
      </c>
      <c r="T375" s="51" t="str">
        <f t="shared" si="15"/>
        <v>Local Não Indicado</v>
      </c>
      <c r="U375" s="51" t="str">
        <f t="shared" si="16"/>
        <v>Sem dados de idade</v>
      </c>
      <c r="V375" s="51" t="str">
        <f t="shared" si="17"/>
        <v/>
      </c>
    </row>
    <row r="376" spans="1:22" hidden="1" x14ac:dyDescent="0.35">
      <c r="A376" s="53">
        <f>+'102 DIA DE CAMPO OU DE DEMONSTR'!C156</f>
        <v>0</v>
      </c>
      <c r="B376" s="53">
        <f>+'102 DIA DE CAMPO OU DE DEMONSTR'!J156</f>
        <v>0</v>
      </c>
      <c r="C376" s="53" t="e">
        <f>IFERROR(IFERROR(VLOOKUP(+'102 DIA DE CAMPO OU DE DEMONSTR'!R156,localidades,2,FALSE),VLOOKUP('102 DIA DE CAMPO OU DE DEMONSTR'!AL$6,localidades,2,FALSE)),VLOOKUP('102 DIA DE CAMPO OU DE DEMONSTR'!AL$5,district_codes,2,FALSE))</f>
        <v>#N/A</v>
      </c>
      <c r="D376" s="53">
        <f>'102 DIA DE CAMPO OU DE DEMONSTR'!AS$168</f>
        <v>0</v>
      </c>
      <c r="E376" s="281">
        <f>+'102 DIA DE CAMPO OU DE DEMONSTR'!P156</f>
        <v>0</v>
      </c>
      <c r="F376" s="53">
        <f>+'102 DIA DE CAMPO OU DE DEMONSTR'!Q156</f>
        <v>0</v>
      </c>
      <c r="G376" s="53">
        <f>+'102 DIA DE CAMPO OU DE DEMONSTR'!X156</f>
        <v>0</v>
      </c>
      <c r="H376" s="53" t="str">
        <f>+sessoes!A$3</f>
        <v>TECTRAIN-99</v>
      </c>
      <c r="I376" s="53" t="e">
        <f>sessoes!B$3</f>
        <v>#N/A</v>
      </c>
      <c r="J376" s="69">
        <f>+sessoes!C$3</f>
        <v>0</v>
      </c>
      <c r="K376" s="53">
        <f>+'102 DIA DE CAMPO OU DE DEMONSTR'!AM156</f>
        <v>0</v>
      </c>
      <c r="L376" s="53">
        <f>+'102 DIA DE CAMPO OU DE DEMONSTR'!AO$36</f>
        <v>0</v>
      </c>
      <c r="M376" s="53">
        <f>+'102 DIA DE CAMPO OU DE DEMONSTR'!AF156</f>
        <v>0</v>
      </c>
      <c r="N376" s="53">
        <f>+'102 DIA DE CAMPO OU DE DEMONSTR'!AP156</f>
        <v>0</v>
      </c>
      <c r="T376" s="51" t="str">
        <f t="shared" si="15"/>
        <v>Local Não Indicado</v>
      </c>
      <c r="U376" s="51" t="str">
        <f t="shared" si="16"/>
        <v>Sem dados de idade</v>
      </c>
      <c r="V376" s="51" t="str">
        <f t="shared" si="17"/>
        <v/>
      </c>
    </row>
    <row r="377" spans="1:22" hidden="1" x14ac:dyDescent="0.35">
      <c r="A377" s="53">
        <f>+'102 DIA DE CAMPO OU DE DEMONSTR'!C157</f>
        <v>0</v>
      </c>
      <c r="B377" s="53">
        <f>+'102 DIA DE CAMPO OU DE DEMONSTR'!J157</f>
        <v>0</v>
      </c>
      <c r="C377" s="53" t="e">
        <f>IFERROR(IFERROR(VLOOKUP(+'102 DIA DE CAMPO OU DE DEMONSTR'!R157,localidades,2,FALSE),VLOOKUP('102 DIA DE CAMPO OU DE DEMONSTR'!AL$6,localidades,2,FALSE)),VLOOKUP('102 DIA DE CAMPO OU DE DEMONSTR'!AL$5,district_codes,2,FALSE))</f>
        <v>#N/A</v>
      </c>
      <c r="D377" s="53">
        <f>'102 DIA DE CAMPO OU DE DEMONSTR'!AS$168</f>
        <v>0</v>
      </c>
      <c r="E377" s="281">
        <f>+'102 DIA DE CAMPO OU DE DEMONSTR'!P157</f>
        <v>0</v>
      </c>
      <c r="F377" s="53">
        <f>+'102 DIA DE CAMPO OU DE DEMONSTR'!Q157</f>
        <v>0</v>
      </c>
      <c r="G377" s="53">
        <f>+'102 DIA DE CAMPO OU DE DEMONSTR'!X157</f>
        <v>0</v>
      </c>
      <c r="H377" s="53" t="str">
        <f>+sessoes!A$3</f>
        <v>TECTRAIN-99</v>
      </c>
      <c r="I377" s="53" t="e">
        <f>sessoes!B$3</f>
        <v>#N/A</v>
      </c>
      <c r="J377" s="69">
        <f>+sessoes!C$3</f>
        <v>0</v>
      </c>
      <c r="K377" s="53">
        <f>+'102 DIA DE CAMPO OU DE DEMONSTR'!AM157</f>
        <v>0</v>
      </c>
      <c r="L377" s="53">
        <f>+'102 DIA DE CAMPO OU DE DEMONSTR'!AO$36</f>
        <v>0</v>
      </c>
      <c r="M377" s="53">
        <f>+'102 DIA DE CAMPO OU DE DEMONSTR'!AF157</f>
        <v>0</v>
      </c>
      <c r="N377" s="53">
        <f>+'102 DIA DE CAMPO OU DE DEMONSTR'!AP157</f>
        <v>0</v>
      </c>
      <c r="T377" s="51" t="str">
        <f t="shared" si="15"/>
        <v>Local Não Indicado</v>
      </c>
      <c r="U377" s="51" t="str">
        <f t="shared" si="16"/>
        <v>Sem dados de idade</v>
      </c>
      <c r="V377" s="51" t="str">
        <f t="shared" si="17"/>
        <v/>
      </c>
    </row>
    <row r="378" spans="1:22" hidden="1" x14ac:dyDescent="0.35">
      <c r="A378" s="53">
        <f>+'102 DIA DE CAMPO OU DE DEMONSTR'!C158</f>
        <v>0</v>
      </c>
      <c r="B378" s="53">
        <f>+'102 DIA DE CAMPO OU DE DEMONSTR'!J158</f>
        <v>0</v>
      </c>
      <c r="C378" s="53" t="e">
        <f>IFERROR(IFERROR(VLOOKUP(+'102 DIA DE CAMPO OU DE DEMONSTR'!R158,localidades,2,FALSE),VLOOKUP('102 DIA DE CAMPO OU DE DEMONSTR'!AL$6,localidades,2,FALSE)),VLOOKUP('102 DIA DE CAMPO OU DE DEMONSTR'!AL$5,district_codes,2,FALSE))</f>
        <v>#N/A</v>
      </c>
      <c r="D378" s="53">
        <f>'102 DIA DE CAMPO OU DE DEMONSTR'!AS$168</f>
        <v>0</v>
      </c>
      <c r="E378" s="281">
        <f>+'102 DIA DE CAMPO OU DE DEMONSTR'!P158</f>
        <v>0</v>
      </c>
      <c r="F378" s="53">
        <f>+'102 DIA DE CAMPO OU DE DEMONSTR'!Q158</f>
        <v>0</v>
      </c>
      <c r="G378" s="53">
        <f>+'102 DIA DE CAMPO OU DE DEMONSTR'!X158</f>
        <v>0</v>
      </c>
      <c r="H378" s="53" t="str">
        <f>+sessoes!A$3</f>
        <v>TECTRAIN-99</v>
      </c>
      <c r="I378" s="53" t="e">
        <f>sessoes!B$3</f>
        <v>#N/A</v>
      </c>
      <c r="J378" s="69">
        <f>+sessoes!C$3</f>
        <v>0</v>
      </c>
      <c r="K378" s="53">
        <f>+'102 DIA DE CAMPO OU DE DEMONSTR'!AM158</f>
        <v>0</v>
      </c>
      <c r="L378" s="53">
        <f>+'102 DIA DE CAMPO OU DE DEMONSTR'!AO$36</f>
        <v>0</v>
      </c>
      <c r="M378" s="53">
        <f>+'102 DIA DE CAMPO OU DE DEMONSTR'!AF158</f>
        <v>0</v>
      </c>
      <c r="N378" s="53">
        <f>+'102 DIA DE CAMPO OU DE DEMONSTR'!AP158</f>
        <v>0</v>
      </c>
      <c r="T378" s="51" t="str">
        <f t="shared" si="15"/>
        <v>Local Não Indicado</v>
      </c>
      <c r="U378" s="51" t="str">
        <f t="shared" si="16"/>
        <v>Sem dados de idade</v>
      </c>
      <c r="V378" s="51" t="str">
        <f t="shared" si="17"/>
        <v/>
      </c>
    </row>
    <row r="379" spans="1:22" hidden="1" x14ac:dyDescent="0.35">
      <c r="A379" s="53">
        <f>+'102 DIA DE CAMPO OU DE DEMONSTR'!C159</f>
        <v>0</v>
      </c>
      <c r="B379" s="53">
        <f>+'102 DIA DE CAMPO OU DE DEMONSTR'!J159</f>
        <v>0</v>
      </c>
      <c r="C379" s="53" t="e">
        <f>IFERROR(IFERROR(VLOOKUP(+'102 DIA DE CAMPO OU DE DEMONSTR'!R159,localidades,2,FALSE),VLOOKUP('102 DIA DE CAMPO OU DE DEMONSTR'!AL$6,localidades,2,FALSE)),VLOOKUP('102 DIA DE CAMPO OU DE DEMONSTR'!AL$5,district_codes,2,FALSE))</f>
        <v>#N/A</v>
      </c>
      <c r="D379" s="53">
        <f>'102 DIA DE CAMPO OU DE DEMONSTR'!AS$168</f>
        <v>0</v>
      </c>
      <c r="E379" s="281">
        <f>+'102 DIA DE CAMPO OU DE DEMONSTR'!P159</f>
        <v>0</v>
      </c>
      <c r="F379" s="53">
        <f>+'102 DIA DE CAMPO OU DE DEMONSTR'!Q159</f>
        <v>0</v>
      </c>
      <c r="G379" s="53">
        <f>+'102 DIA DE CAMPO OU DE DEMONSTR'!X159</f>
        <v>0</v>
      </c>
      <c r="H379" s="53" t="str">
        <f>+sessoes!A$3</f>
        <v>TECTRAIN-99</v>
      </c>
      <c r="I379" s="53" t="e">
        <f>sessoes!B$3</f>
        <v>#N/A</v>
      </c>
      <c r="J379" s="69">
        <f>+sessoes!C$3</f>
        <v>0</v>
      </c>
      <c r="K379" s="53">
        <f>+'102 DIA DE CAMPO OU DE DEMONSTR'!AM159</f>
        <v>0</v>
      </c>
      <c r="L379" s="53">
        <f>+'102 DIA DE CAMPO OU DE DEMONSTR'!AO$36</f>
        <v>0</v>
      </c>
      <c r="M379" s="53">
        <f>+'102 DIA DE CAMPO OU DE DEMONSTR'!AF159</f>
        <v>0</v>
      </c>
      <c r="N379" s="53">
        <f>+'102 DIA DE CAMPO OU DE DEMONSTR'!AP159</f>
        <v>0</v>
      </c>
      <c r="T379" s="51" t="str">
        <f t="shared" si="15"/>
        <v>Local Não Indicado</v>
      </c>
      <c r="U379" s="51" t="str">
        <f t="shared" si="16"/>
        <v>Sem dados de idade</v>
      </c>
      <c r="V379" s="51" t="str">
        <f t="shared" si="17"/>
        <v/>
      </c>
    </row>
    <row r="380" spans="1:22" hidden="1" x14ac:dyDescent="0.35">
      <c r="A380" s="53">
        <f>+'102 DIA DE CAMPO OU DE DEMONSTR'!C160</f>
        <v>0</v>
      </c>
      <c r="B380" s="53">
        <f>+'102 DIA DE CAMPO OU DE DEMONSTR'!J160</f>
        <v>0</v>
      </c>
      <c r="C380" s="53" t="e">
        <f>IFERROR(IFERROR(VLOOKUP(+'102 DIA DE CAMPO OU DE DEMONSTR'!R160,localidades,2,FALSE),VLOOKUP('102 DIA DE CAMPO OU DE DEMONSTR'!AL$6,localidades,2,FALSE)),VLOOKUP('102 DIA DE CAMPO OU DE DEMONSTR'!AL$5,district_codes,2,FALSE))</f>
        <v>#N/A</v>
      </c>
      <c r="D380" s="53">
        <f>'102 DIA DE CAMPO OU DE DEMONSTR'!AS$168</f>
        <v>0</v>
      </c>
      <c r="E380" s="281">
        <f>+'102 DIA DE CAMPO OU DE DEMONSTR'!P160</f>
        <v>0</v>
      </c>
      <c r="F380" s="53">
        <f>+'102 DIA DE CAMPO OU DE DEMONSTR'!Q160</f>
        <v>0</v>
      </c>
      <c r="G380" s="53">
        <f>+'102 DIA DE CAMPO OU DE DEMONSTR'!X160</f>
        <v>0</v>
      </c>
      <c r="H380" s="53" t="str">
        <f>+sessoes!A$3</f>
        <v>TECTRAIN-99</v>
      </c>
      <c r="I380" s="53" t="e">
        <f>sessoes!B$3</f>
        <v>#N/A</v>
      </c>
      <c r="J380" s="69">
        <f>+sessoes!C$3</f>
        <v>0</v>
      </c>
      <c r="K380" s="53">
        <f>+'102 DIA DE CAMPO OU DE DEMONSTR'!AM160</f>
        <v>0</v>
      </c>
      <c r="L380" s="53">
        <f>+'102 DIA DE CAMPO OU DE DEMONSTR'!AO$36</f>
        <v>0</v>
      </c>
      <c r="M380" s="53">
        <f>+'102 DIA DE CAMPO OU DE DEMONSTR'!AF160</f>
        <v>0</v>
      </c>
      <c r="N380" s="53">
        <f>+'102 DIA DE CAMPO OU DE DEMONSTR'!AP160</f>
        <v>0</v>
      </c>
      <c r="T380" s="51" t="str">
        <f t="shared" si="15"/>
        <v>Local Não Indicado</v>
      </c>
      <c r="U380" s="51" t="str">
        <f t="shared" si="16"/>
        <v>Sem dados de idade</v>
      </c>
      <c r="V380" s="51" t="str">
        <f t="shared" si="17"/>
        <v/>
      </c>
    </row>
    <row r="381" spans="1:22" hidden="1" x14ac:dyDescent="0.35">
      <c r="A381" s="53">
        <f>+'102 DIA DE CAMPO OU DE DEMONSTR'!C161</f>
        <v>0</v>
      </c>
      <c r="B381" s="53">
        <f>+'102 DIA DE CAMPO OU DE DEMONSTR'!J161</f>
        <v>0</v>
      </c>
      <c r="C381" s="53" t="e">
        <f>IFERROR(IFERROR(VLOOKUP(+'102 DIA DE CAMPO OU DE DEMONSTR'!R161,localidades,2,FALSE),VLOOKUP('102 DIA DE CAMPO OU DE DEMONSTR'!AL$6,localidades,2,FALSE)),VLOOKUP('102 DIA DE CAMPO OU DE DEMONSTR'!AL$5,district_codes,2,FALSE))</f>
        <v>#N/A</v>
      </c>
      <c r="D381" s="53">
        <f>'102 DIA DE CAMPO OU DE DEMONSTR'!AS$168</f>
        <v>0</v>
      </c>
      <c r="E381" s="281">
        <f>+'102 DIA DE CAMPO OU DE DEMONSTR'!P161</f>
        <v>0</v>
      </c>
      <c r="F381" s="53">
        <f>+'102 DIA DE CAMPO OU DE DEMONSTR'!Q161</f>
        <v>0</v>
      </c>
      <c r="G381" s="53">
        <f>+'102 DIA DE CAMPO OU DE DEMONSTR'!X161</f>
        <v>0</v>
      </c>
      <c r="H381" s="53" t="str">
        <f>+sessoes!A$3</f>
        <v>TECTRAIN-99</v>
      </c>
      <c r="I381" s="53" t="e">
        <f>sessoes!B$3</f>
        <v>#N/A</v>
      </c>
      <c r="J381" s="69">
        <f>+sessoes!C$3</f>
        <v>0</v>
      </c>
      <c r="K381" s="53">
        <f>+'102 DIA DE CAMPO OU DE DEMONSTR'!AM161</f>
        <v>0</v>
      </c>
      <c r="L381" s="53">
        <f>+'102 DIA DE CAMPO OU DE DEMONSTR'!AO$36</f>
        <v>0</v>
      </c>
      <c r="M381" s="53">
        <f>+'102 DIA DE CAMPO OU DE DEMONSTR'!AF161</f>
        <v>0</v>
      </c>
      <c r="N381" s="53">
        <f>+'102 DIA DE CAMPO OU DE DEMONSTR'!AP161</f>
        <v>0</v>
      </c>
      <c r="T381" s="51" t="str">
        <f t="shared" si="15"/>
        <v>Local Não Indicado</v>
      </c>
      <c r="U381" s="51" t="str">
        <f t="shared" si="16"/>
        <v>Sem dados de idade</v>
      </c>
      <c r="V381" s="51" t="str">
        <f t="shared" si="17"/>
        <v/>
      </c>
    </row>
    <row r="382" spans="1:22" hidden="1" x14ac:dyDescent="0.35">
      <c r="A382" s="53">
        <f>+'102 DIA DE CAMPO OU DE DEMONSTR'!C162</f>
        <v>0</v>
      </c>
      <c r="B382" s="53">
        <f>+'102 DIA DE CAMPO OU DE DEMONSTR'!J162</f>
        <v>0</v>
      </c>
      <c r="C382" s="53" t="e">
        <f>IFERROR(IFERROR(VLOOKUP(+'102 DIA DE CAMPO OU DE DEMONSTR'!R162,localidades,2,FALSE),VLOOKUP('102 DIA DE CAMPO OU DE DEMONSTR'!AL$6,localidades,2,FALSE)),VLOOKUP('102 DIA DE CAMPO OU DE DEMONSTR'!AL$5,district_codes,2,FALSE))</f>
        <v>#N/A</v>
      </c>
      <c r="D382" s="53">
        <f>'102 DIA DE CAMPO OU DE DEMONSTR'!AS$168</f>
        <v>0</v>
      </c>
      <c r="E382" s="281">
        <f>+'102 DIA DE CAMPO OU DE DEMONSTR'!P162</f>
        <v>0</v>
      </c>
      <c r="F382" s="53">
        <f>+'102 DIA DE CAMPO OU DE DEMONSTR'!Q162</f>
        <v>0</v>
      </c>
      <c r="G382" s="53">
        <f>+'102 DIA DE CAMPO OU DE DEMONSTR'!X162</f>
        <v>0</v>
      </c>
      <c r="H382" s="53" t="str">
        <f>+sessoes!A$3</f>
        <v>TECTRAIN-99</v>
      </c>
      <c r="I382" s="53" t="e">
        <f>sessoes!B$3</f>
        <v>#N/A</v>
      </c>
      <c r="J382" s="69">
        <f>+sessoes!C$3</f>
        <v>0</v>
      </c>
      <c r="K382" s="53">
        <f>+'102 DIA DE CAMPO OU DE DEMONSTR'!AM162</f>
        <v>0</v>
      </c>
      <c r="L382" s="53">
        <f>+'102 DIA DE CAMPO OU DE DEMONSTR'!AO$36</f>
        <v>0</v>
      </c>
      <c r="M382" s="53">
        <f>+'102 DIA DE CAMPO OU DE DEMONSTR'!AF162</f>
        <v>0</v>
      </c>
      <c r="N382" s="53">
        <f>+'102 DIA DE CAMPO OU DE DEMONSTR'!AP162</f>
        <v>0</v>
      </c>
      <c r="T382" s="51" t="str">
        <f t="shared" si="15"/>
        <v>Local Não Indicado</v>
      </c>
      <c r="U382" s="51" t="str">
        <f t="shared" si="16"/>
        <v>Sem dados de idade</v>
      </c>
      <c r="V382" s="51" t="str">
        <f t="shared" si="17"/>
        <v/>
      </c>
    </row>
    <row r="383" spans="1:22" hidden="1" x14ac:dyDescent="0.35">
      <c r="A383" s="53">
        <f>+'102 DIA DE CAMPO OU DE DEMONSTR'!C163</f>
        <v>0</v>
      </c>
      <c r="B383" s="53">
        <f>+'102 DIA DE CAMPO OU DE DEMONSTR'!J163</f>
        <v>0</v>
      </c>
      <c r="C383" s="53" t="e">
        <f>IFERROR(IFERROR(VLOOKUP(+'102 DIA DE CAMPO OU DE DEMONSTR'!R163,localidades,2,FALSE),VLOOKUP('102 DIA DE CAMPO OU DE DEMONSTR'!AL$6,localidades,2,FALSE)),VLOOKUP('102 DIA DE CAMPO OU DE DEMONSTR'!AL$5,district_codes,2,FALSE))</f>
        <v>#N/A</v>
      </c>
      <c r="D383" s="53">
        <f>'102 DIA DE CAMPO OU DE DEMONSTR'!AS$168</f>
        <v>0</v>
      </c>
      <c r="E383" s="281">
        <f>+'102 DIA DE CAMPO OU DE DEMONSTR'!P163</f>
        <v>0</v>
      </c>
      <c r="F383" s="53">
        <f>+'102 DIA DE CAMPO OU DE DEMONSTR'!Q163</f>
        <v>0</v>
      </c>
      <c r="G383" s="53">
        <f>+'102 DIA DE CAMPO OU DE DEMONSTR'!X163</f>
        <v>0</v>
      </c>
      <c r="H383" s="53" t="str">
        <f>+sessoes!A$3</f>
        <v>TECTRAIN-99</v>
      </c>
      <c r="I383" s="53" t="e">
        <f>sessoes!B$3</f>
        <v>#N/A</v>
      </c>
      <c r="J383" s="69">
        <f>+sessoes!C$3</f>
        <v>0</v>
      </c>
      <c r="K383" s="53">
        <f>+'102 DIA DE CAMPO OU DE DEMONSTR'!AM163</f>
        <v>0</v>
      </c>
      <c r="L383" s="53">
        <f>+'102 DIA DE CAMPO OU DE DEMONSTR'!AO$36</f>
        <v>0</v>
      </c>
      <c r="M383" s="53">
        <f>+'102 DIA DE CAMPO OU DE DEMONSTR'!AF163</f>
        <v>0</v>
      </c>
      <c r="N383" s="53">
        <f>+'102 DIA DE CAMPO OU DE DEMONSTR'!AP163</f>
        <v>0</v>
      </c>
      <c r="T383" s="51" t="str">
        <f t="shared" si="15"/>
        <v>Local Não Indicado</v>
      </c>
      <c r="U383" s="51" t="str">
        <f t="shared" si="16"/>
        <v>Sem dados de idade</v>
      </c>
      <c r="V383" s="51" t="str">
        <f t="shared" si="17"/>
        <v/>
      </c>
    </row>
    <row r="384" spans="1:22" hidden="1" x14ac:dyDescent="0.35">
      <c r="T384" s="51" t="str">
        <f t="shared" si="15"/>
        <v>Local Não Indicado</v>
      </c>
      <c r="U384" s="51" t="str">
        <f t="shared" si="16"/>
        <v>Sem dados de idade</v>
      </c>
      <c r="V384" s="51" t="str">
        <f t="shared" si="17"/>
        <v/>
      </c>
    </row>
    <row r="385" spans="1:38" hidden="1" x14ac:dyDescent="0.35">
      <c r="A385" s="151"/>
      <c r="B385" s="151"/>
      <c r="C385" s="151"/>
      <c r="D385" s="151" t="s">
        <v>2118</v>
      </c>
      <c r="E385" s="280"/>
      <c r="F385" s="151"/>
      <c r="G385" s="151"/>
      <c r="H385" s="151"/>
      <c r="I385" s="151"/>
      <c r="J385" s="275"/>
      <c r="K385" s="151"/>
      <c r="L385" s="151"/>
      <c r="M385" s="151"/>
      <c r="N385" s="151"/>
      <c r="O385" s="151"/>
      <c r="P385" s="151"/>
      <c r="Q385" s="151"/>
      <c r="R385" s="151"/>
      <c r="S385" s="151"/>
      <c r="T385" s="51" t="str">
        <f t="shared" si="15"/>
        <v>Local Não Indicado</v>
      </c>
      <c r="U385" s="51" t="str">
        <f t="shared" si="16"/>
        <v>Sem dados de idade</v>
      </c>
      <c r="V385" s="51" t="str">
        <f t="shared" si="17"/>
        <v/>
      </c>
      <c r="W385" s="151"/>
      <c r="X385" s="151"/>
      <c r="Y385" s="151"/>
      <c r="Z385" s="151"/>
      <c r="AA385" s="151"/>
      <c r="AB385" s="151"/>
      <c r="AC385" s="151"/>
      <c r="AD385" s="151"/>
      <c r="AE385" s="151"/>
      <c r="AF385" s="151"/>
      <c r="AG385" s="151"/>
      <c r="AH385" s="151"/>
      <c r="AI385" s="151"/>
      <c r="AJ385" s="151"/>
      <c r="AK385" s="151"/>
      <c r="AL385" s="151"/>
    </row>
    <row r="386" spans="1:38" hidden="1" x14ac:dyDescent="0.35">
      <c r="A386" s="53">
        <f>+'103 FEIRAS, GALAS E EXPOSIÇÕES'!C15</f>
        <v>0</v>
      </c>
      <c r="B386" s="53">
        <f>+'103 FEIRAS, GALAS E EXPOSIÇÕES'!J15</f>
        <v>0</v>
      </c>
      <c r="C386" s="53" t="e">
        <f>IFERROR(IFERROR(IFERROR(+VLOOKUP('103 FEIRAS, GALAS E EXPOSIÇÕES'!V15,localidades,2,FALSE),VLOOKUP('103 FEIRAS, GALAS E EXPOSIÇÕES'!R15,district_codes,2,FALSE)),VLOOKUP('103 FEIRAS, GALAS E EXPOSIÇÕES'!AF$7,localidades,2,FALSE)),VLOOKUP('103 FEIRAS, GALAS E EXPOSIÇÕES'!AF$6,district_codes,2,FALSE))</f>
        <v>#N/A</v>
      </c>
      <c r="D386" s="53">
        <f>+'103 FEIRAS, GALAS E EXPOSIÇÕES'!AB15</f>
        <v>0</v>
      </c>
      <c r="E386" s="281">
        <f>+'103 FEIRAS, GALAS E EXPOSIÇÕES'!P15</f>
        <v>0</v>
      </c>
      <c r="F386" s="53">
        <f>+'103 FEIRAS, GALAS E EXPOSIÇÕES'!Q15</f>
        <v>0</v>
      </c>
      <c r="G386" s="53">
        <f>+'103 FEIRAS, GALAS E EXPOSIÇÕES'!AJ15</f>
        <v>0</v>
      </c>
      <c r="H386" s="53" t="str">
        <f>+sessoes!A$4</f>
        <v>TECTRAIN-99</v>
      </c>
      <c r="I386" s="53" t="e">
        <f>+sessoes!B$4</f>
        <v>#N/A</v>
      </c>
      <c r="J386" s="69">
        <f>+sessoes!C$4</f>
        <v>0</v>
      </c>
      <c r="M386" s="53">
        <f>+'103 FEIRAS, GALAS E EXPOSIÇÕES'!AK15</f>
        <v>0</v>
      </c>
      <c r="N386" s="53">
        <f>+'103 FEIRAS, GALAS E EXPOSIÇÕES'!AB15</f>
        <v>0</v>
      </c>
      <c r="T386" s="51" t="str">
        <f t="shared" ref="T386:T449" si="18">IFERROR(IFERROR(VLOOKUP(C386,nomes_distritos,3,FALSE),VLOOKUP(I386,nomes_distritos,3,FALSE)),"Local Não Indicado")</f>
        <v>Local Não Indicado</v>
      </c>
      <c r="U386" s="51" t="str">
        <f t="shared" ref="U386:U449" si="19">IF(F386=0,"Sem dados de idade",IF(F386&lt;35,"Jovem","Adulto"))</f>
        <v>Sem dados de idade</v>
      </c>
      <c r="V386" s="51" t="str">
        <f t="shared" ref="V386:V449" si="20">IF(A386=0,"",A386&amp;B386&amp;C386)</f>
        <v/>
      </c>
    </row>
    <row r="387" spans="1:38" hidden="1" x14ac:dyDescent="0.35">
      <c r="A387" s="53">
        <f>+'103 FEIRAS, GALAS E EXPOSIÇÕES'!C16</f>
        <v>0</v>
      </c>
      <c r="B387" s="53">
        <f>+'103 FEIRAS, GALAS E EXPOSIÇÕES'!J16</f>
        <v>0</v>
      </c>
      <c r="C387" s="53" t="e">
        <f>IFERROR(IFERROR(IFERROR(+VLOOKUP('103 FEIRAS, GALAS E EXPOSIÇÕES'!V16,localidades,2,FALSE),VLOOKUP('103 FEIRAS, GALAS E EXPOSIÇÕES'!R16,district_codes,2,FALSE)),VLOOKUP('103 FEIRAS, GALAS E EXPOSIÇÕES'!AF$7,localidades,2,FALSE)),VLOOKUP('103 FEIRAS, GALAS E EXPOSIÇÕES'!AF$6,district_codes,2,FALSE))</f>
        <v>#N/A</v>
      </c>
      <c r="D387" s="53">
        <f>+'103 FEIRAS, GALAS E EXPOSIÇÕES'!AB16</f>
        <v>0</v>
      </c>
      <c r="E387" s="281">
        <f>+'103 FEIRAS, GALAS E EXPOSIÇÕES'!P16</f>
        <v>0</v>
      </c>
      <c r="F387" s="53">
        <f>+'103 FEIRAS, GALAS E EXPOSIÇÕES'!Q16</f>
        <v>0</v>
      </c>
      <c r="G387" s="53">
        <f>+'103 FEIRAS, GALAS E EXPOSIÇÕES'!AJ16</f>
        <v>0</v>
      </c>
      <c r="H387" s="53" t="str">
        <f>+sessoes!A$4</f>
        <v>TECTRAIN-99</v>
      </c>
      <c r="I387" s="53" t="e">
        <f>+sessoes!B$4</f>
        <v>#N/A</v>
      </c>
      <c r="J387" s="69">
        <f>+sessoes!C$4</f>
        <v>0</v>
      </c>
      <c r="M387" s="53">
        <f>+'103 FEIRAS, GALAS E EXPOSIÇÕES'!AK16</f>
        <v>0</v>
      </c>
      <c r="N387" s="53">
        <f>+'103 FEIRAS, GALAS E EXPOSIÇÕES'!AB16</f>
        <v>0</v>
      </c>
      <c r="T387" s="51" t="str">
        <f t="shared" si="18"/>
        <v>Local Não Indicado</v>
      </c>
      <c r="U387" s="51" t="str">
        <f t="shared" si="19"/>
        <v>Sem dados de idade</v>
      </c>
      <c r="V387" s="51" t="str">
        <f t="shared" si="20"/>
        <v/>
      </c>
    </row>
    <row r="388" spans="1:38" hidden="1" x14ac:dyDescent="0.35">
      <c r="A388" s="53">
        <f>+'103 FEIRAS, GALAS E EXPOSIÇÕES'!C17</f>
        <v>0</v>
      </c>
      <c r="B388" s="53">
        <f>+'103 FEIRAS, GALAS E EXPOSIÇÕES'!J17</f>
        <v>0</v>
      </c>
      <c r="C388" s="53" t="e">
        <f>IFERROR(IFERROR(IFERROR(+VLOOKUP('103 FEIRAS, GALAS E EXPOSIÇÕES'!V17,localidades,2,FALSE),VLOOKUP('103 FEIRAS, GALAS E EXPOSIÇÕES'!R17,district_codes,2,FALSE)),VLOOKUP('103 FEIRAS, GALAS E EXPOSIÇÕES'!AF$7,localidades,2,FALSE)),VLOOKUP('103 FEIRAS, GALAS E EXPOSIÇÕES'!AF$6,district_codes,2,FALSE))</f>
        <v>#N/A</v>
      </c>
      <c r="D388" s="53">
        <f>+'103 FEIRAS, GALAS E EXPOSIÇÕES'!AB17</f>
        <v>0</v>
      </c>
      <c r="E388" s="281">
        <f>+'103 FEIRAS, GALAS E EXPOSIÇÕES'!P17</f>
        <v>0</v>
      </c>
      <c r="F388" s="53">
        <f>+'103 FEIRAS, GALAS E EXPOSIÇÕES'!Q17</f>
        <v>0</v>
      </c>
      <c r="G388" s="53">
        <f>+'103 FEIRAS, GALAS E EXPOSIÇÕES'!AJ17</f>
        <v>0</v>
      </c>
      <c r="H388" s="53" t="str">
        <f>+sessoes!A$4</f>
        <v>TECTRAIN-99</v>
      </c>
      <c r="I388" s="53" t="e">
        <f>+sessoes!B$4</f>
        <v>#N/A</v>
      </c>
      <c r="J388" s="69">
        <f>+sessoes!C$4</f>
        <v>0</v>
      </c>
      <c r="M388" s="53">
        <f>+'103 FEIRAS, GALAS E EXPOSIÇÕES'!AK17</f>
        <v>0</v>
      </c>
      <c r="N388" s="53">
        <f>+'103 FEIRAS, GALAS E EXPOSIÇÕES'!AB17</f>
        <v>0</v>
      </c>
      <c r="T388" s="51" t="str">
        <f t="shared" si="18"/>
        <v>Local Não Indicado</v>
      </c>
      <c r="U388" s="51" t="str">
        <f t="shared" si="19"/>
        <v>Sem dados de idade</v>
      </c>
      <c r="V388" s="51" t="str">
        <f t="shared" si="20"/>
        <v/>
      </c>
    </row>
    <row r="389" spans="1:38" hidden="1" x14ac:dyDescent="0.35">
      <c r="A389" s="53">
        <f>+'103 FEIRAS, GALAS E EXPOSIÇÕES'!C18</f>
        <v>0</v>
      </c>
      <c r="B389" s="53">
        <f>+'103 FEIRAS, GALAS E EXPOSIÇÕES'!J18</f>
        <v>0</v>
      </c>
      <c r="C389" s="53" t="e">
        <f>IFERROR(IFERROR(IFERROR(+VLOOKUP('103 FEIRAS, GALAS E EXPOSIÇÕES'!V18,localidades,2,FALSE),VLOOKUP('103 FEIRAS, GALAS E EXPOSIÇÕES'!R18,district_codes,2,FALSE)),VLOOKUP('103 FEIRAS, GALAS E EXPOSIÇÕES'!AF$7,localidades,2,FALSE)),VLOOKUP('103 FEIRAS, GALAS E EXPOSIÇÕES'!AF$6,district_codes,2,FALSE))</f>
        <v>#N/A</v>
      </c>
      <c r="D389" s="53">
        <f>+'103 FEIRAS, GALAS E EXPOSIÇÕES'!AB18</f>
        <v>0</v>
      </c>
      <c r="E389" s="281">
        <f>+'103 FEIRAS, GALAS E EXPOSIÇÕES'!P18</f>
        <v>0</v>
      </c>
      <c r="F389" s="53">
        <f>+'103 FEIRAS, GALAS E EXPOSIÇÕES'!Q18</f>
        <v>0</v>
      </c>
      <c r="G389" s="53">
        <f>+'103 FEIRAS, GALAS E EXPOSIÇÕES'!AJ18</f>
        <v>0</v>
      </c>
      <c r="H389" s="53" t="str">
        <f>+sessoes!A$4</f>
        <v>TECTRAIN-99</v>
      </c>
      <c r="I389" s="53" t="e">
        <f>+sessoes!B$4</f>
        <v>#N/A</v>
      </c>
      <c r="J389" s="69">
        <f>+sessoes!C$4</f>
        <v>0</v>
      </c>
      <c r="M389" s="53">
        <f>+'103 FEIRAS, GALAS E EXPOSIÇÕES'!AK18</f>
        <v>0</v>
      </c>
      <c r="N389" s="53">
        <f>+'103 FEIRAS, GALAS E EXPOSIÇÕES'!AB18</f>
        <v>0</v>
      </c>
      <c r="T389" s="51" t="str">
        <f t="shared" si="18"/>
        <v>Local Não Indicado</v>
      </c>
      <c r="U389" s="51" t="str">
        <f t="shared" si="19"/>
        <v>Sem dados de idade</v>
      </c>
      <c r="V389" s="51" t="str">
        <f t="shared" si="20"/>
        <v/>
      </c>
    </row>
    <row r="390" spans="1:38" hidden="1" x14ac:dyDescent="0.35">
      <c r="A390" s="53">
        <f>+'103 FEIRAS, GALAS E EXPOSIÇÕES'!C19</f>
        <v>0</v>
      </c>
      <c r="B390" s="53">
        <f>+'103 FEIRAS, GALAS E EXPOSIÇÕES'!J19</f>
        <v>0</v>
      </c>
      <c r="C390" s="53" t="e">
        <f>IFERROR(IFERROR(IFERROR(+VLOOKUP('103 FEIRAS, GALAS E EXPOSIÇÕES'!V19,localidades,2,FALSE),VLOOKUP('103 FEIRAS, GALAS E EXPOSIÇÕES'!R19,district_codes,2,FALSE)),VLOOKUP('103 FEIRAS, GALAS E EXPOSIÇÕES'!AF$7,localidades,2,FALSE)),VLOOKUP('103 FEIRAS, GALAS E EXPOSIÇÕES'!AF$6,district_codes,2,FALSE))</f>
        <v>#N/A</v>
      </c>
      <c r="D390" s="53">
        <f>+'103 FEIRAS, GALAS E EXPOSIÇÕES'!AB19</f>
        <v>0</v>
      </c>
      <c r="E390" s="281">
        <f>+'103 FEIRAS, GALAS E EXPOSIÇÕES'!P19</f>
        <v>0</v>
      </c>
      <c r="F390" s="53">
        <f>+'103 FEIRAS, GALAS E EXPOSIÇÕES'!Q19</f>
        <v>0</v>
      </c>
      <c r="G390" s="53">
        <f>+'103 FEIRAS, GALAS E EXPOSIÇÕES'!AJ19</f>
        <v>0</v>
      </c>
      <c r="H390" s="53" t="str">
        <f>+sessoes!A$4</f>
        <v>TECTRAIN-99</v>
      </c>
      <c r="I390" s="53" t="e">
        <f>+sessoes!B$4</f>
        <v>#N/A</v>
      </c>
      <c r="J390" s="69">
        <f>+sessoes!C$4</f>
        <v>0</v>
      </c>
      <c r="M390" s="53">
        <f>+'103 FEIRAS, GALAS E EXPOSIÇÕES'!AK19</f>
        <v>0</v>
      </c>
      <c r="N390" s="53">
        <f>+'103 FEIRAS, GALAS E EXPOSIÇÕES'!AB19</f>
        <v>0</v>
      </c>
      <c r="T390" s="51" t="str">
        <f t="shared" si="18"/>
        <v>Local Não Indicado</v>
      </c>
      <c r="U390" s="51" t="str">
        <f t="shared" si="19"/>
        <v>Sem dados de idade</v>
      </c>
      <c r="V390" s="51" t="str">
        <f t="shared" si="20"/>
        <v/>
      </c>
    </row>
    <row r="391" spans="1:38" hidden="1" x14ac:dyDescent="0.35">
      <c r="A391" s="53">
        <f>+'103 FEIRAS, GALAS E EXPOSIÇÕES'!C20</f>
        <v>0</v>
      </c>
      <c r="B391" s="53">
        <f>+'103 FEIRAS, GALAS E EXPOSIÇÕES'!J20</f>
        <v>0</v>
      </c>
      <c r="C391" s="53" t="e">
        <f>IFERROR(IFERROR(IFERROR(+VLOOKUP('103 FEIRAS, GALAS E EXPOSIÇÕES'!V20,localidades,2,FALSE),VLOOKUP('103 FEIRAS, GALAS E EXPOSIÇÕES'!R20,district_codes,2,FALSE)),VLOOKUP('103 FEIRAS, GALAS E EXPOSIÇÕES'!AF$7,localidades,2,FALSE)),VLOOKUP('103 FEIRAS, GALAS E EXPOSIÇÕES'!AF$6,district_codes,2,FALSE))</f>
        <v>#N/A</v>
      </c>
      <c r="D391" s="53">
        <f>+'103 FEIRAS, GALAS E EXPOSIÇÕES'!AB20</f>
        <v>0</v>
      </c>
      <c r="E391" s="281">
        <f>+'103 FEIRAS, GALAS E EXPOSIÇÕES'!P20</f>
        <v>0</v>
      </c>
      <c r="F391" s="53">
        <f>+'103 FEIRAS, GALAS E EXPOSIÇÕES'!Q20</f>
        <v>0</v>
      </c>
      <c r="G391" s="53">
        <f>+'103 FEIRAS, GALAS E EXPOSIÇÕES'!AJ20</f>
        <v>0</v>
      </c>
      <c r="H391" s="53" t="str">
        <f>+sessoes!A$4</f>
        <v>TECTRAIN-99</v>
      </c>
      <c r="I391" s="53" t="e">
        <f>+sessoes!B$4</f>
        <v>#N/A</v>
      </c>
      <c r="J391" s="69">
        <f>+sessoes!C$4</f>
        <v>0</v>
      </c>
      <c r="M391" s="53">
        <f>+'103 FEIRAS, GALAS E EXPOSIÇÕES'!AK20</f>
        <v>0</v>
      </c>
      <c r="N391" s="53">
        <f>+'103 FEIRAS, GALAS E EXPOSIÇÕES'!AB20</f>
        <v>0</v>
      </c>
      <c r="T391" s="51" t="str">
        <f t="shared" si="18"/>
        <v>Local Não Indicado</v>
      </c>
      <c r="U391" s="51" t="str">
        <f t="shared" si="19"/>
        <v>Sem dados de idade</v>
      </c>
      <c r="V391" s="51" t="str">
        <f t="shared" si="20"/>
        <v/>
      </c>
    </row>
    <row r="392" spans="1:38" hidden="1" x14ac:dyDescent="0.35">
      <c r="A392" s="53">
        <f>+'103 FEIRAS, GALAS E EXPOSIÇÕES'!C21</f>
        <v>0</v>
      </c>
      <c r="B392" s="53">
        <f>+'103 FEIRAS, GALAS E EXPOSIÇÕES'!J21</f>
        <v>0</v>
      </c>
      <c r="C392" s="53" t="e">
        <f>IFERROR(IFERROR(IFERROR(+VLOOKUP('103 FEIRAS, GALAS E EXPOSIÇÕES'!V21,localidades,2,FALSE),VLOOKUP('103 FEIRAS, GALAS E EXPOSIÇÕES'!R21,district_codes,2,FALSE)),VLOOKUP('103 FEIRAS, GALAS E EXPOSIÇÕES'!AF$7,localidades,2,FALSE)),VLOOKUP('103 FEIRAS, GALAS E EXPOSIÇÕES'!AF$6,district_codes,2,FALSE))</f>
        <v>#N/A</v>
      </c>
      <c r="D392" s="53">
        <f>+'103 FEIRAS, GALAS E EXPOSIÇÕES'!AB21</f>
        <v>0</v>
      </c>
      <c r="E392" s="281">
        <f>+'103 FEIRAS, GALAS E EXPOSIÇÕES'!P21</f>
        <v>0</v>
      </c>
      <c r="F392" s="53">
        <f>+'103 FEIRAS, GALAS E EXPOSIÇÕES'!Q21</f>
        <v>0</v>
      </c>
      <c r="G392" s="53">
        <f>+'103 FEIRAS, GALAS E EXPOSIÇÕES'!AJ21</f>
        <v>0</v>
      </c>
      <c r="H392" s="53" t="str">
        <f>+sessoes!A$4</f>
        <v>TECTRAIN-99</v>
      </c>
      <c r="I392" s="53" t="e">
        <f>+sessoes!B$4</f>
        <v>#N/A</v>
      </c>
      <c r="J392" s="69">
        <f>+sessoes!C$4</f>
        <v>0</v>
      </c>
      <c r="M392" s="53">
        <f>+'103 FEIRAS, GALAS E EXPOSIÇÕES'!AK21</f>
        <v>0</v>
      </c>
      <c r="N392" s="53">
        <f>+'103 FEIRAS, GALAS E EXPOSIÇÕES'!AB21</f>
        <v>0</v>
      </c>
      <c r="T392" s="51" t="str">
        <f t="shared" si="18"/>
        <v>Local Não Indicado</v>
      </c>
      <c r="U392" s="51" t="str">
        <f t="shared" si="19"/>
        <v>Sem dados de idade</v>
      </c>
      <c r="V392" s="51" t="str">
        <f t="shared" si="20"/>
        <v/>
      </c>
    </row>
    <row r="393" spans="1:38" hidden="1" x14ac:dyDescent="0.35">
      <c r="A393" s="53">
        <f>+'103 FEIRAS, GALAS E EXPOSIÇÕES'!C22</f>
        <v>0</v>
      </c>
      <c r="B393" s="53">
        <f>+'103 FEIRAS, GALAS E EXPOSIÇÕES'!J22</f>
        <v>0</v>
      </c>
      <c r="C393" s="53" t="e">
        <f>IFERROR(IFERROR(IFERROR(+VLOOKUP('103 FEIRAS, GALAS E EXPOSIÇÕES'!V22,localidades,2,FALSE),VLOOKUP('103 FEIRAS, GALAS E EXPOSIÇÕES'!R22,district_codes,2,FALSE)),VLOOKUP('103 FEIRAS, GALAS E EXPOSIÇÕES'!AF$7,localidades,2,FALSE)),VLOOKUP('103 FEIRAS, GALAS E EXPOSIÇÕES'!AF$6,district_codes,2,FALSE))</f>
        <v>#N/A</v>
      </c>
      <c r="D393" s="53">
        <f>+'103 FEIRAS, GALAS E EXPOSIÇÕES'!AB22</f>
        <v>0</v>
      </c>
      <c r="E393" s="281">
        <f>+'103 FEIRAS, GALAS E EXPOSIÇÕES'!P22</f>
        <v>0</v>
      </c>
      <c r="F393" s="53">
        <f>+'103 FEIRAS, GALAS E EXPOSIÇÕES'!Q22</f>
        <v>0</v>
      </c>
      <c r="G393" s="53">
        <f>+'103 FEIRAS, GALAS E EXPOSIÇÕES'!AJ22</f>
        <v>0</v>
      </c>
      <c r="H393" s="53" t="str">
        <f>+sessoes!A$4</f>
        <v>TECTRAIN-99</v>
      </c>
      <c r="I393" s="53" t="e">
        <f>+sessoes!B$4</f>
        <v>#N/A</v>
      </c>
      <c r="J393" s="69">
        <f>+sessoes!C$4</f>
        <v>0</v>
      </c>
      <c r="M393" s="53">
        <f>+'103 FEIRAS, GALAS E EXPOSIÇÕES'!AK22</f>
        <v>0</v>
      </c>
      <c r="N393" s="53">
        <f>+'103 FEIRAS, GALAS E EXPOSIÇÕES'!AB22</f>
        <v>0</v>
      </c>
      <c r="T393" s="51" t="str">
        <f t="shared" si="18"/>
        <v>Local Não Indicado</v>
      </c>
      <c r="U393" s="51" t="str">
        <f t="shared" si="19"/>
        <v>Sem dados de idade</v>
      </c>
      <c r="V393" s="51" t="str">
        <f t="shared" si="20"/>
        <v/>
      </c>
    </row>
    <row r="394" spans="1:38" hidden="1" x14ac:dyDescent="0.35">
      <c r="A394" s="53">
        <f>+'103 FEIRAS, GALAS E EXPOSIÇÕES'!C23</f>
        <v>0</v>
      </c>
      <c r="B394" s="53">
        <f>+'103 FEIRAS, GALAS E EXPOSIÇÕES'!J23</f>
        <v>0</v>
      </c>
      <c r="C394" s="53" t="e">
        <f>IFERROR(IFERROR(IFERROR(+VLOOKUP('103 FEIRAS, GALAS E EXPOSIÇÕES'!V23,localidades,2,FALSE),VLOOKUP('103 FEIRAS, GALAS E EXPOSIÇÕES'!R23,district_codes,2,FALSE)),VLOOKUP('103 FEIRAS, GALAS E EXPOSIÇÕES'!AF$7,localidades,2,FALSE)),VLOOKUP('103 FEIRAS, GALAS E EXPOSIÇÕES'!AF$6,district_codes,2,FALSE))</f>
        <v>#N/A</v>
      </c>
      <c r="D394" s="53">
        <f>+'103 FEIRAS, GALAS E EXPOSIÇÕES'!AB23</f>
        <v>0</v>
      </c>
      <c r="E394" s="281">
        <f>+'103 FEIRAS, GALAS E EXPOSIÇÕES'!P23</f>
        <v>0</v>
      </c>
      <c r="F394" s="53">
        <f>+'103 FEIRAS, GALAS E EXPOSIÇÕES'!Q23</f>
        <v>0</v>
      </c>
      <c r="G394" s="53">
        <f>+'103 FEIRAS, GALAS E EXPOSIÇÕES'!AJ23</f>
        <v>0</v>
      </c>
      <c r="H394" s="53" t="str">
        <f>+sessoes!A$4</f>
        <v>TECTRAIN-99</v>
      </c>
      <c r="I394" s="53" t="e">
        <f>+sessoes!B$4</f>
        <v>#N/A</v>
      </c>
      <c r="J394" s="69">
        <f>+sessoes!C$4</f>
        <v>0</v>
      </c>
      <c r="M394" s="53">
        <f>+'103 FEIRAS, GALAS E EXPOSIÇÕES'!AK23</f>
        <v>0</v>
      </c>
      <c r="N394" s="53">
        <f>+'103 FEIRAS, GALAS E EXPOSIÇÕES'!AB23</f>
        <v>0</v>
      </c>
      <c r="T394" s="51" t="str">
        <f t="shared" si="18"/>
        <v>Local Não Indicado</v>
      </c>
      <c r="U394" s="51" t="str">
        <f t="shared" si="19"/>
        <v>Sem dados de idade</v>
      </c>
      <c r="V394" s="51" t="str">
        <f t="shared" si="20"/>
        <v/>
      </c>
    </row>
    <row r="395" spans="1:38" hidden="1" x14ac:dyDescent="0.35">
      <c r="A395" s="53">
        <f>+'103 FEIRAS, GALAS E EXPOSIÇÕES'!C24</f>
        <v>0</v>
      </c>
      <c r="B395" s="53">
        <f>+'103 FEIRAS, GALAS E EXPOSIÇÕES'!J24</f>
        <v>0</v>
      </c>
      <c r="C395" s="53" t="e">
        <f>IFERROR(IFERROR(IFERROR(+VLOOKUP('103 FEIRAS, GALAS E EXPOSIÇÕES'!V24,localidades,2,FALSE),VLOOKUP('103 FEIRAS, GALAS E EXPOSIÇÕES'!R24,district_codes,2,FALSE)),VLOOKUP('103 FEIRAS, GALAS E EXPOSIÇÕES'!AF$7,localidades,2,FALSE)),VLOOKUP('103 FEIRAS, GALAS E EXPOSIÇÕES'!AF$6,district_codes,2,FALSE))</f>
        <v>#N/A</v>
      </c>
      <c r="D395" s="53">
        <f>+'103 FEIRAS, GALAS E EXPOSIÇÕES'!AB24</f>
        <v>0</v>
      </c>
      <c r="E395" s="281">
        <f>+'103 FEIRAS, GALAS E EXPOSIÇÕES'!P24</f>
        <v>0</v>
      </c>
      <c r="F395" s="53">
        <f>+'103 FEIRAS, GALAS E EXPOSIÇÕES'!Q24</f>
        <v>0</v>
      </c>
      <c r="G395" s="53">
        <f>+'103 FEIRAS, GALAS E EXPOSIÇÕES'!AJ24</f>
        <v>0</v>
      </c>
      <c r="H395" s="53" t="str">
        <f>+sessoes!A$4</f>
        <v>TECTRAIN-99</v>
      </c>
      <c r="I395" s="53" t="e">
        <f>+sessoes!B$4</f>
        <v>#N/A</v>
      </c>
      <c r="J395" s="69">
        <f>+sessoes!C$4</f>
        <v>0</v>
      </c>
      <c r="M395" s="53">
        <f>+'103 FEIRAS, GALAS E EXPOSIÇÕES'!AK24</f>
        <v>0</v>
      </c>
      <c r="N395" s="53">
        <f>+'103 FEIRAS, GALAS E EXPOSIÇÕES'!AB24</f>
        <v>0</v>
      </c>
      <c r="T395" s="51" t="str">
        <f t="shared" si="18"/>
        <v>Local Não Indicado</v>
      </c>
      <c r="U395" s="51" t="str">
        <f t="shared" si="19"/>
        <v>Sem dados de idade</v>
      </c>
      <c r="V395" s="51" t="str">
        <f t="shared" si="20"/>
        <v/>
      </c>
    </row>
    <row r="396" spans="1:38" hidden="1" x14ac:dyDescent="0.35">
      <c r="A396" s="53">
        <f>+'103 FEIRAS, GALAS E EXPOSIÇÕES'!C25</f>
        <v>0</v>
      </c>
      <c r="B396" s="53">
        <f>+'103 FEIRAS, GALAS E EXPOSIÇÕES'!J25</f>
        <v>0</v>
      </c>
      <c r="C396" s="53" t="e">
        <f>IFERROR(IFERROR(IFERROR(+VLOOKUP('103 FEIRAS, GALAS E EXPOSIÇÕES'!V25,localidades,2,FALSE),VLOOKUP('103 FEIRAS, GALAS E EXPOSIÇÕES'!R25,district_codes,2,FALSE)),VLOOKUP('103 FEIRAS, GALAS E EXPOSIÇÕES'!AF$7,localidades,2,FALSE)),VLOOKUP('103 FEIRAS, GALAS E EXPOSIÇÕES'!AF$6,district_codes,2,FALSE))</f>
        <v>#N/A</v>
      </c>
      <c r="D396" s="53">
        <f>+'103 FEIRAS, GALAS E EXPOSIÇÕES'!AB25</f>
        <v>0</v>
      </c>
      <c r="E396" s="281">
        <f>+'103 FEIRAS, GALAS E EXPOSIÇÕES'!P25</f>
        <v>0</v>
      </c>
      <c r="F396" s="53">
        <f>+'103 FEIRAS, GALAS E EXPOSIÇÕES'!Q25</f>
        <v>0</v>
      </c>
      <c r="G396" s="53">
        <f>+'103 FEIRAS, GALAS E EXPOSIÇÕES'!AJ25</f>
        <v>0</v>
      </c>
      <c r="H396" s="53" t="str">
        <f>+sessoes!A$4</f>
        <v>TECTRAIN-99</v>
      </c>
      <c r="I396" s="53" t="e">
        <f>+sessoes!B$4</f>
        <v>#N/A</v>
      </c>
      <c r="J396" s="69">
        <f>+sessoes!C$4</f>
        <v>0</v>
      </c>
      <c r="M396" s="53">
        <f>+'103 FEIRAS, GALAS E EXPOSIÇÕES'!AK25</f>
        <v>0</v>
      </c>
      <c r="N396" s="53">
        <f>+'103 FEIRAS, GALAS E EXPOSIÇÕES'!AB25</f>
        <v>0</v>
      </c>
      <c r="T396" s="51" t="str">
        <f t="shared" si="18"/>
        <v>Local Não Indicado</v>
      </c>
      <c r="U396" s="51" t="str">
        <f t="shared" si="19"/>
        <v>Sem dados de idade</v>
      </c>
      <c r="V396" s="51" t="str">
        <f t="shared" si="20"/>
        <v/>
      </c>
    </row>
    <row r="397" spans="1:38" hidden="1" x14ac:dyDescent="0.35">
      <c r="A397" s="53">
        <f>+'103 FEIRAS, GALAS E EXPOSIÇÕES'!C26</f>
        <v>0</v>
      </c>
      <c r="B397" s="53">
        <f>+'103 FEIRAS, GALAS E EXPOSIÇÕES'!J26</f>
        <v>0</v>
      </c>
      <c r="C397" s="53" t="e">
        <f>IFERROR(IFERROR(IFERROR(+VLOOKUP('103 FEIRAS, GALAS E EXPOSIÇÕES'!V26,localidades,2,FALSE),VLOOKUP('103 FEIRAS, GALAS E EXPOSIÇÕES'!R26,district_codes,2,FALSE)),VLOOKUP('103 FEIRAS, GALAS E EXPOSIÇÕES'!AF$7,localidades,2,FALSE)),VLOOKUP('103 FEIRAS, GALAS E EXPOSIÇÕES'!AF$6,district_codes,2,FALSE))</f>
        <v>#N/A</v>
      </c>
      <c r="D397" s="53">
        <f>+'103 FEIRAS, GALAS E EXPOSIÇÕES'!AB26</f>
        <v>0</v>
      </c>
      <c r="E397" s="281">
        <f>+'103 FEIRAS, GALAS E EXPOSIÇÕES'!P26</f>
        <v>0</v>
      </c>
      <c r="F397" s="53">
        <f>+'103 FEIRAS, GALAS E EXPOSIÇÕES'!Q26</f>
        <v>0</v>
      </c>
      <c r="G397" s="53">
        <f>+'103 FEIRAS, GALAS E EXPOSIÇÕES'!AJ26</f>
        <v>0</v>
      </c>
      <c r="H397" s="53" t="str">
        <f>+sessoes!A$4</f>
        <v>TECTRAIN-99</v>
      </c>
      <c r="I397" s="53" t="e">
        <f>+sessoes!B$4</f>
        <v>#N/A</v>
      </c>
      <c r="J397" s="69">
        <f>+sessoes!C$4</f>
        <v>0</v>
      </c>
      <c r="M397" s="53">
        <f>+'103 FEIRAS, GALAS E EXPOSIÇÕES'!AK26</f>
        <v>0</v>
      </c>
      <c r="N397" s="53">
        <f>+'103 FEIRAS, GALAS E EXPOSIÇÕES'!AB26</f>
        <v>0</v>
      </c>
      <c r="T397" s="51" t="str">
        <f t="shared" si="18"/>
        <v>Local Não Indicado</v>
      </c>
      <c r="U397" s="51" t="str">
        <f t="shared" si="19"/>
        <v>Sem dados de idade</v>
      </c>
      <c r="V397" s="51" t="str">
        <f t="shared" si="20"/>
        <v/>
      </c>
    </row>
    <row r="398" spans="1:38" hidden="1" x14ac:dyDescent="0.35">
      <c r="A398" s="53">
        <f>+'103 FEIRAS, GALAS E EXPOSIÇÕES'!C27</f>
        <v>0</v>
      </c>
      <c r="B398" s="53">
        <f>+'103 FEIRAS, GALAS E EXPOSIÇÕES'!J27</f>
        <v>0</v>
      </c>
      <c r="C398" s="53" t="e">
        <f>IFERROR(IFERROR(IFERROR(+VLOOKUP('103 FEIRAS, GALAS E EXPOSIÇÕES'!V27,localidades,2,FALSE),VLOOKUP('103 FEIRAS, GALAS E EXPOSIÇÕES'!R27,district_codes,2,FALSE)),VLOOKUP('103 FEIRAS, GALAS E EXPOSIÇÕES'!AF$7,localidades,2,FALSE)),VLOOKUP('103 FEIRAS, GALAS E EXPOSIÇÕES'!AF$6,district_codes,2,FALSE))</f>
        <v>#N/A</v>
      </c>
      <c r="D398" s="53">
        <f>+'103 FEIRAS, GALAS E EXPOSIÇÕES'!AB27</f>
        <v>0</v>
      </c>
      <c r="E398" s="281">
        <f>+'103 FEIRAS, GALAS E EXPOSIÇÕES'!P27</f>
        <v>0</v>
      </c>
      <c r="F398" s="53">
        <f>+'103 FEIRAS, GALAS E EXPOSIÇÕES'!Q27</f>
        <v>0</v>
      </c>
      <c r="G398" s="53">
        <f>+'103 FEIRAS, GALAS E EXPOSIÇÕES'!AJ27</f>
        <v>0</v>
      </c>
      <c r="H398" s="53" t="str">
        <f>+sessoes!A$4</f>
        <v>TECTRAIN-99</v>
      </c>
      <c r="I398" s="53" t="e">
        <f>+sessoes!B$4</f>
        <v>#N/A</v>
      </c>
      <c r="J398" s="69">
        <f>+sessoes!C$4</f>
        <v>0</v>
      </c>
      <c r="M398" s="53">
        <f>+'103 FEIRAS, GALAS E EXPOSIÇÕES'!AK27</f>
        <v>0</v>
      </c>
      <c r="N398" s="53">
        <f>+'103 FEIRAS, GALAS E EXPOSIÇÕES'!AB27</f>
        <v>0</v>
      </c>
      <c r="T398" s="51" t="str">
        <f t="shared" si="18"/>
        <v>Local Não Indicado</v>
      </c>
      <c r="U398" s="51" t="str">
        <f t="shared" si="19"/>
        <v>Sem dados de idade</v>
      </c>
      <c r="V398" s="51" t="str">
        <f t="shared" si="20"/>
        <v/>
      </c>
    </row>
    <row r="399" spans="1:38" hidden="1" x14ac:dyDescent="0.35">
      <c r="A399" s="53">
        <f>+'103 FEIRAS, GALAS E EXPOSIÇÕES'!C28</f>
        <v>0</v>
      </c>
      <c r="B399" s="53">
        <f>+'103 FEIRAS, GALAS E EXPOSIÇÕES'!J28</f>
        <v>0</v>
      </c>
      <c r="C399" s="53" t="e">
        <f>IFERROR(IFERROR(IFERROR(+VLOOKUP('103 FEIRAS, GALAS E EXPOSIÇÕES'!V28,localidades,2,FALSE),VLOOKUP('103 FEIRAS, GALAS E EXPOSIÇÕES'!R28,district_codes,2,FALSE)),VLOOKUP('103 FEIRAS, GALAS E EXPOSIÇÕES'!AF$7,localidades,2,FALSE)),VLOOKUP('103 FEIRAS, GALAS E EXPOSIÇÕES'!AF$6,district_codes,2,FALSE))</f>
        <v>#N/A</v>
      </c>
      <c r="D399" s="53">
        <f>+'103 FEIRAS, GALAS E EXPOSIÇÕES'!AB28</f>
        <v>0</v>
      </c>
      <c r="E399" s="281">
        <f>+'103 FEIRAS, GALAS E EXPOSIÇÕES'!P28</f>
        <v>0</v>
      </c>
      <c r="F399" s="53">
        <f>+'103 FEIRAS, GALAS E EXPOSIÇÕES'!Q28</f>
        <v>0</v>
      </c>
      <c r="G399" s="53">
        <f>+'103 FEIRAS, GALAS E EXPOSIÇÕES'!AJ28</f>
        <v>0</v>
      </c>
      <c r="H399" s="53" t="str">
        <f>+sessoes!A$4</f>
        <v>TECTRAIN-99</v>
      </c>
      <c r="I399" s="53" t="e">
        <f>+sessoes!B$4</f>
        <v>#N/A</v>
      </c>
      <c r="J399" s="69">
        <f>+sessoes!C$4</f>
        <v>0</v>
      </c>
      <c r="M399" s="53">
        <f>+'103 FEIRAS, GALAS E EXPOSIÇÕES'!AK28</f>
        <v>0</v>
      </c>
      <c r="N399" s="53">
        <f>+'103 FEIRAS, GALAS E EXPOSIÇÕES'!AB28</f>
        <v>0</v>
      </c>
      <c r="T399" s="51" t="str">
        <f t="shared" si="18"/>
        <v>Local Não Indicado</v>
      </c>
      <c r="U399" s="51" t="str">
        <f t="shared" si="19"/>
        <v>Sem dados de idade</v>
      </c>
      <c r="V399" s="51" t="str">
        <f t="shared" si="20"/>
        <v/>
      </c>
    </row>
    <row r="400" spans="1:38" hidden="1" x14ac:dyDescent="0.35">
      <c r="A400" s="53">
        <f>+'103 FEIRAS, GALAS E EXPOSIÇÕES'!C29</f>
        <v>0</v>
      </c>
      <c r="B400" s="53">
        <f>+'103 FEIRAS, GALAS E EXPOSIÇÕES'!J29</f>
        <v>0</v>
      </c>
      <c r="C400" s="53" t="e">
        <f>IFERROR(IFERROR(IFERROR(+VLOOKUP('103 FEIRAS, GALAS E EXPOSIÇÕES'!V29,localidades,2,FALSE),VLOOKUP('103 FEIRAS, GALAS E EXPOSIÇÕES'!R29,district_codes,2,FALSE)),VLOOKUP('103 FEIRAS, GALAS E EXPOSIÇÕES'!AF$7,localidades,2,FALSE)),VLOOKUP('103 FEIRAS, GALAS E EXPOSIÇÕES'!AF$6,district_codes,2,FALSE))</f>
        <v>#N/A</v>
      </c>
      <c r="D400" s="53">
        <f>+'103 FEIRAS, GALAS E EXPOSIÇÕES'!AB29</f>
        <v>0</v>
      </c>
      <c r="E400" s="281">
        <f>+'103 FEIRAS, GALAS E EXPOSIÇÕES'!P29</f>
        <v>0</v>
      </c>
      <c r="F400" s="53">
        <f>+'103 FEIRAS, GALAS E EXPOSIÇÕES'!Q29</f>
        <v>0</v>
      </c>
      <c r="G400" s="53">
        <f>+'103 FEIRAS, GALAS E EXPOSIÇÕES'!AJ29</f>
        <v>0</v>
      </c>
      <c r="H400" s="53" t="str">
        <f>+sessoes!A$4</f>
        <v>TECTRAIN-99</v>
      </c>
      <c r="I400" s="53" t="e">
        <f>+sessoes!B$4</f>
        <v>#N/A</v>
      </c>
      <c r="J400" s="69">
        <f>+sessoes!C$4</f>
        <v>0</v>
      </c>
      <c r="M400" s="53">
        <f>+'103 FEIRAS, GALAS E EXPOSIÇÕES'!AK29</f>
        <v>0</v>
      </c>
      <c r="N400" s="53">
        <f>+'103 FEIRAS, GALAS E EXPOSIÇÕES'!AB29</f>
        <v>0</v>
      </c>
      <c r="T400" s="51" t="str">
        <f t="shared" si="18"/>
        <v>Local Não Indicado</v>
      </c>
      <c r="U400" s="51" t="str">
        <f t="shared" si="19"/>
        <v>Sem dados de idade</v>
      </c>
      <c r="V400" s="51" t="str">
        <f t="shared" si="20"/>
        <v/>
      </c>
    </row>
    <row r="401" spans="1:22" hidden="1" x14ac:dyDescent="0.35">
      <c r="A401" s="53">
        <f>+'103 FEIRAS, GALAS E EXPOSIÇÕES'!C30</f>
        <v>0</v>
      </c>
      <c r="B401" s="53">
        <f>+'103 FEIRAS, GALAS E EXPOSIÇÕES'!J30</f>
        <v>0</v>
      </c>
      <c r="C401" s="53" t="e">
        <f>IFERROR(IFERROR(IFERROR(+VLOOKUP('103 FEIRAS, GALAS E EXPOSIÇÕES'!V30,localidades,2,FALSE),VLOOKUP('103 FEIRAS, GALAS E EXPOSIÇÕES'!R30,district_codes,2,FALSE)),VLOOKUP('103 FEIRAS, GALAS E EXPOSIÇÕES'!AF$7,localidades,2,FALSE)),VLOOKUP('103 FEIRAS, GALAS E EXPOSIÇÕES'!AF$6,district_codes,2,FALSE))</f>
        <v>#N/A</v>
      </c>
      <c r="D401" s="53">
        <f>+'103 FEIRAS, GALAS E EXPOSIÇÕES'!AB30</f>
        <v>0</v>
      </c>
      <c r="E401" s="281">
        <f>+'103 FEIRAS, GALAS E EXPOSIÇÕES'!P30</f>
        <v>0</v>
      </c>
      <c r="F401" s="53">
        <f>+'103 FEIRAS, GALAS E EXPOSIÇÕES'!Q30</f>
        <v>0</v>
      </c>
      <c r="G401" s="53">
        <f>+'103 FEIRAS, GALAS E EXPOSIÇÕES'!AJ30</f>
        <v>0</v>
      </c>
      <c r="H401" s="53" t="str">
        <f>+sessoes!A$4</f>
        <v>TECTRAIN-99</v>
      </c>
      <c r="I401" s="53" t="e">
        <f>+sessoes!B$4</f>
        <v>#N/A</v>
      </c>
      <c r="J401" s="69">
        <f>+sessoes!C$4</f>
        <v>0</v>
      </c>
      <c r="M401" s="53">
        <f>+'103 FEIRAS, GALAS E EXPOSIÇÕES'!AK30</f>
        <v>0</v>
      </c>
      <c r="N401" s="53">
        <f>+'103 FEIRAS, GALAS E EXPOSIÇÕES'!AB30</f>
        <v>0</v>
      </c>
      <c r="T401" s="51" t="str">
        <f t="shared" si="18"/>
        <v>Local Não Indicado</v>
      </c>
      <c r="U401" s="51" t="str">
        <f t="shared" si="19"/>
        <v>Sem dados de idade</v>
      </c>
      <c r="V401" s="51" t="str">
        <f t="shared" si="20"/>
        <v/>
      </c>
    </row>
    <row r="402" spans="1:22" hidden="1" x14ac:dyDescent="0.35">
      <c r="A402" s="53">
        <f>+'103 FEIRAS, GALAS E EXPOSIÇÕES'!C31</f>
        <v>0</v>
      </c>
      <c r="B402" s="53">
        <f>+'103 FEIRAS, GALAS E EXPOSIÇÕES'!J31</f>
        <v>0</v>
      </c>
      <c r="C402" s="53" t="e">
        <f>IFERROR(IFERROR(IFERROR(+VLOOKUP('103 FEIRAS, GALAS E EXPOSIÇÕES'!V31,localidades,2,FALSE),VLOOKUP('103 FEIRAS, GALAS E EXPOSIÇÕES'!R31,district_codes,2,FALSE)),VLOOKUP('103 FEIRAS, GALAS E EXPOSIÇÕES'!AF$7,localidades,2,FALSE)),VLOOKUP('103 FEIRAS, GALAS E EXPOSIÇÕES'!AF$6,district_codes,2,FALSE))</f>
        <v>#N/A</v>
      </c>
      <c r="D402" s="53">
        <f>+'103 FEIRAS, GALAS E EXPOSIÇÕES'!AB31</f>
        <v>0</v>
      </c>
      <c r="E402" s="281">
        <f>+'103 FEIRAS, GALAS E EXPOSIÇÕES'!P31</f>
        <v>0</v>
      </c>
      <c r="F402" s="53">
        <f>+'103 FEIRAS, GALAS E EXPOSIÇÕES'!Q31</f>
        <v>0</v>
      </c>
      <c r="G402" s="53">
        <f>+'103 FEIRAS, GALAS E EXPOSIÇÕES'!AJ31</f>
        <v>0</v>
      </c>
      <c r="H402" s="53" t="str">
        <f>+sessoes!A$4</f>
        <v>TECTRAIN-99</v>
      </c>
      <c r="I402" s="53" t="e">
        <f>+sessoes!B$4</f>
        <v>#N/A</v>
      </c>
      <c r="J402" s="69">
        <f>+sessoes!C$4</f>
        <v>0</v>
      </c>
      <c r="M402" s="53">
        <f>+'103 FEIRAS, GALAS E EXPOSIÇÕES'!AK31</f>
        <v>0</v>
      </c>
      <c r="N402" s="53">
        <f>+'103 FEIRAS, GALAS E EXPOSIÇÕES'!AB31</f>
        <v>0</v>
      </c>
      <c r="T402" s="51" t="str">
        <f t="shared" si="18"/>
        <v>Local Não Indicado</v>
      </c>
      <c r="U402" s="51" t="str">
        <f t="shared" si="19"/>
        <v>Sem dados de idade</v>
      </c>
      <c r="V402" s="51" t="str">
        <f t="shared" si="20"/>
        <v/>
      </c>
    </row>
    <row r="403" spans="1:22" hidden="1" x14ac:dyDescent="0.35">
      <c r="A403" s="53">
        <f>+'103 FEIRAS, GALAS E EXPOSIÇÕES'!C32</f>
        <v>0</v>
      </c>
      <c r="B403" s="53">
        <f>+'103 FEIRAS, GALAS E EXPOSIÇÕES'!J32</f>
        <v>0</v>
      </c>
      <c r="C403" s="53" t="e">
        <f>IFERROR(IFERROR(IFERROR(+VLOOKUP('103 FEIRAS, GALAS E EXPOSIÇÕES'!V32,localidades,2,FALSE),VLOOKUP('103 FEIRAS, GALAS E EXPOSIÇÕES'!R32,district_codes,2,FALSE)),VLOOKUP('103 FEIRAS, GALAS E EXPOSIÇÕES'!AF$7,localidades,2,FALSE)),VLOOKUP('103 FEIRAS, GALAS E EXPOSIÇÕES'!AF$6,district_codes,2,FALSE))</f>
        <v>#N/A</v>
      </c>
      <c r="D403" s="53">
        <f>+'103 FEIRAS, GALAS E EXPOSIÇÕES'!AB32</f>
        <v>0</v>
      </c>
      <c r="E403" s="281">
        <f>+'103 FEIRAS, GALAS E EXPOSIÇÕES'!P32</f>
        <v>0</v>
      </c>
      <c r="F403" s="53">
        <f>+'103 FEIRAS, GALAS E EXPOSIÇÕES'!Q32</f>
        <v>0</v>
      </c>
      <c r="G403" s="53">
        <f>+'103 FEIRAS, GALAS E EXPOSIÇÕES'!AJ32</f>
        <v>0</v>
      </c>
      <c r="H403" s="53" t="str">
        <f>+sessoes!A$4</f>
        <v>TECTRAIN-99</v>
      </c>
      <c r="I403" s="53" t="e">
        <f>+sessoes!B$4</f>
        <v>#N/A</v>
      </c>
      <c r="J403" s="69">
        <f>+sessoes!C$4</f>
        <v>0</v>
      </c>
      <c r="M403" s="53">
        <f>+'103 FEIRAS, GALAS E EXPOSIÇÕES'!AK32</f>
        <v>0</v>
      </c>
      <c r="N403" s="53">
        <f>+'103 FEIRAS, GALAS E EXPOSIÇÕES'!AB32</f>
        <v>0</v>
      </c>
      <c r="T403" s="51" t="str">
        <f t="shared" si="18"/>
        <v>Local Não Indicado</v>
      </c>
      <c r="U403" s="51" t="str">
        <f t="shared" si="19"/>
        <v>Sem dados de idade</v>
      </c>
      <c r="V403" s="51" t="str">
        <f t="shared" si="20"/>
        <v/>
      </c>
    </row>
    <row r="404" spans="1:22" hidden="1" x14ac:dyDescent="0.35">
      <c r="A404" s="53">
        <f>+'103 FEIRAS, GALAS E EXPOSIÇÕES'!C33</f>
        <v>0</v>
      </c>
      <c r="B404" s="53">
        <f>+'103 FEIRAS, GALAS E EXPOSIÇÕES'!J33</f>
        <v>0</v>
      </c>
      <c r="C404" s="53" t="e">
        <f>IFERROR(IFERROR(IFERROR(+VLOOKUP('103 FEIRAS, GALAS E EXPOSIÇÕES'!V33,localidades,2,FALSE),VLOOKUP('103 FEIRAS, GALAS E EXPOSIÇÕES'!R33,district_codes,2,FALSE)),VLOOKUP('103 FEIRAS, GALAS E EXPOSIÇÕES'!AF$7,localidades,2,FALSE)),VLOOKUP('103 FEIRAS, GALAS E EXPOSIÇÕES'!AF$6,district_codes,2,FALSE))</f>
        <v>#N/A</v>
      </c>
      <c r="D404" s="53">
        <f>+'103 FEIRAS, GALAS E EXPOSIÇÕES'!AB33</f>
        <v>0</v>
      </c>
      <c r="E404" s="281">
        <f>+'103 FEIRAS, GALAS E EXPOSIÇÕES'!P33</f>
        <v>0</v>
      </c>
      <c r="F404" s="53">
        <f>+'103 FEIRAS, GALAS E EXPOSIÇÕES'!Q33</f>
        <v>0</v>
      </c>
      <c r="G404" s="53">
        <f>+'103 FEIRAS, GALAS E EXPOSIÇÕES'!AJ33</f>
        <v>0</v>
      </c>
      <c r="H404" s="53" t="str">
        <f>+sessoes!A$4</f>
        <v>TECTRAIN-99</v>
      </c>
      <c r="I404" s="53" t="e">
        <f>+sessoes!B$4</f>
        <v>#N/A</v>
      </c>
      <c r="J404" s="69">
        <f>+sessoes!C$4</f>
        <v>0</v>
      </c>
      <c r="M404" s="53">
        <f>+'103 FEIRAS, GALAS E EXPOSIÇÕES'!AK33</f>
        <v>0</v>
      </c>
      <c r="N404" s="53">
        <f>+'103 FEIRAS, GALAS E EXPOSIÇÕES'!AB33</f>
        <v>0</v>
      </c>
      <c r="T404" s="51" t="str">
        <f t="shared" si="18"/>
        <v>Local Não Indicado</v>
      </c>
      <c r="U404" s="51" t="str">
        <f t="shared" si="19"/>
        <v>Sem dados de idade</v>
      </c>
      <c r="V404" s="51" t="str">
        <f t="shared" si="20"/>
        <v/>
      </c>
    </row>
    <row r="405" spans="1:22" hidden="1" x14ac:dyDescent="0.35">
      <c r="A405" s="53">
        <f>+'103 FEIRAS, GALAS E EXPOSIÇÕES'!C34</f>
        <v>0</v>
      </c>
      <c r="B405" s="53">
        <f>+'103 FEIRAS, GALAS E EXPOSIÇÕES'!J34</f>
        <v>0</v>
      </c>
      <c r="C405" s="53" t="e">
        <f>IFERROR(IFERROR(IFERROR(+VLOOKUP('103 FEIRAS, GALAS E EXPOSIÇÕES'!V34,localidades,2,FALSE),VLOOKUP('103 FEIRAS, GALAS E EXPOSIÇÕES'!R34,district_codes,2,FALSE)),VLOOKUP('103 FEIRAS, GALAS E EXPOSIÇÕES'!AF$7,localidades,2,FALSE)),VLOOKUP('103 FEIRAS, GALAS E EXPOSIÇÕES'!AF$6,district_codes,2,FALSE))</f>
        <v>#N/A</v>
      </c>
      <c r="D405" s="53">
        <f>+'103 FEIRAS, GALAS E EXPOSIÇÕES'!AB34</f>
        <v>0</v>
      </c>
      <c r="E405" s="281">
        <f>+'103 FEIRAS, GALAS E EXPOSIÇÕES'!P34</f>
        <v>0</v>
      </c>
      <c r="F405" s="53">
        <f>+'103 FEIRAS, GALAS E EXPOSIÇÕES'!Q34</f>
        <v>0</v>
      </c>
      <c r="G405" s="53">
        <f>+'103 FEIRAS, GALAS E EXPOSIÇÕES'!AJ34</f>
        <v>0</v>
      </c>
      <c r="H405" s="53" t="str">
        <f>+sessoes!A$4</f>
        <v>TECTRAIN-99</v>
      </c>
      <c r="I405" s="53" t="e">
        <f>+sessoes!B$4</f>
        <v>#N/A</v>
      </c>
      <c r="J405" s="69">
        <f>+sessoes!C$4</f>
        <v>0</v>
      </c>
      <c r="M405" s="53">
        <f>+'103 FEIRAS, GALAS E EXPOSIÇÕES'!AK34</f>
        <v>0</v>
      </c>
      <c r="N405" s="53">
        <f>+'103 FEIRAS, GALAS E EXPOSIÇÕES'!AB34</f>
        <v>0</v>
      </c>
      <c r="T405" s="51" t="str">
        <f t="shared" si="18"/>
        <v>Local Não Indicado</v>
      </c>
      <c r="U405" s="51" t="str">
        <f t="shared" si="19"/>
        <v>Sem dados de idade</v>
      </c>
      <c r="V405" s="51" t="str">
        <f t="shared" si="20"/>
        <v/>
      </c>
    </row>
    <row r="406" spans="1:22" hidden="1" x14ac:dyDescent="0.35">
      <c r="A406" s="53">
        <f>+'103 FEIRAS, GALAS E EXPOSIÇÕES'!C35</f>
        <v>0</v>
      </c>
      <c r="B406" s="53">
        <f>+'103 FEIRAS, GALAS E EXPOSIÇÕES'!J35</f>
        <v>0</v>
      </c>
      <c r="C406" s="53" t="e">
        <f>IFERROR(IFERROR(IFERROR(+VLOOKUP('103 FEIRAS, GALAS E EXPOSIÇÕES'!V35,localidades,2,FALSE),VLOOKUP('103 FEIRAS, GALAS E EXPOSIÇÕES'!R35,district_codes,2,FALSE)),VLOOKUP('103 FEIRAS, GALAS E EXPOSIÇÕES'!AF$7,localidades,2,FALSE)),VLOOKUP('103 FEIRAS, GALAS E EXPOSIÇÕES'!AF$6,district_codes,2,FALSE))</f>
        <v>#N/A</v>
      </c>
      <c r="D406" s="53">
        <f>+'103 FEIRAS, GALAS E EXPOSIÇÕES'!AB35</f>
        <v>0</v>
      </c>
      <c r="E406" s="281">
        <f>+'103 FEIRAS, GALAS E EXPOSIÇÕES'!P35</f>
        <v>0</v>
      </c>
      <c r="F406" s="53">
        <f>+'103 FEIRAS, GALAS E EXPOSIÇÕES'!Q35</f>
        <v>0</v>
      </c>
      <c r="G406" s="53">
        <f>+'103 FEIRAS, GALAS E EXPOSIÇÕES'!AJ35</f>
        <v>0</v>
      </c>
      <c r="H406" s="53" t="str">
        <f>+sessoes!A$4</f>
        <v>TECTRAIN-99</v>
      </c>
      <c r="I406" s="53" t="e">
        <f>+sessoes!B$4</f>
        <v>#N/A</v>
      </c>
      <c r="J406" s="69">
        <f>+sessoes!C$4</f>
        <v>0</v>
      </c>
      <c r="M406" s="53">
        <f>+'103 FEIRAS, GALAS E EXPOSIÇÕES'!AK35</f>
        <v>0</v>
      </c>
      <c r="N406" s="53">
        <f>+'103 FEIRAS, GALAS E EXPOSIÇÕES'!AB35</f>
        <v>0</v>
      </c>
      <c r="T406" s="51" t="str">
        <f t="shared" si="18"/>
        <v>Local Não Indicado</v>
      </c>
      <c r="U406" s="51" t="str">
        <f t="shared" si="19"/>
        <v>Sem dados de idade</v>
      </c>
      <c r="V406" s="51" t="str">
        <f t="shared" si="20"/>
        <v/>
      </c>
    </row>
    <row r="407" spans="1:22" hidden="1" x14ac:dyDescent="0.35">
      <c r="A407" s="53">
        <f>+'103 FEIRAS, GALAS E EXPOSIÇÕES'!C36</f>
        <v>0</v>
      </c>
      <c r="B407" s="53">
        <f>+'103 FEIRAS, GALAS E EXPOSIÇÕES'!J36</f>
        <v>0</v>
      </c>
      <c r="C407" s="53" t="e">
        <f>IFERROR(IFERROR(IFERROR(+VLOOKUP('103 FEIRAS, GALAS E EXPOSIÇÕES'!V36,localidades,2,FALSE),VLOOKUP('103 FEIRAS, GALAS E EXPOSIÇÕES'!R36,district_codes,2,FALSE)),VLOOKUP('103 FEIRAS, GALAS E EXPOSIÇÕES'!AF$7,localidades,2,FALSE)),VLOOKUP('103 FEIRAS, GALAS E EXPOSIÇÕES'!AF$6,district_codes,2,FALSE))</f>
        <v>#N/A</v>
      </c>
      <c r="D407" s="53">
        <f>+'103 FEIRAS, GALAS E EXPOSIÇÕES'!AB36</f>
        <v>0</v>
      </c>
      <c r="E407" s="281">
        <f>+'103 FEIRAS, GALAS E EXPOSIÇÕES'!P36</f>
        <v>0</v>
      </c>
      <c r="F407" s="53">
        <f>+'103 FEIRAS, GALAS E EXPOSIÇÕES'!Q36</f>
        <v>0</v>
      </c>
      <c r="G407" s="53">
        <f>+'103 FEIRAS, GALAS E EXPOSIÇÕES'!AJ36</f>
        <v>0</v>
      </c>
      <c r="H407" s="53" t="str">
        <f>+sessoes!A$4</f>
        <v>TECTRAIN-99</v>
      </c>
      <c r="I407" s="53" t="e">
        <f>+sessoes!B$4</f>
        <v>#N/A</v>
      </c>
      <c r="J407" s="69">
        <f>+sessoes!C$4</f>
        <v>0</v>
      </c>
      <c r="M407" s="53">
        <f>+'103 FEIRAS, GALAS E EXPOSIÇÕES'!AK36</f>
        <v>0</v>
      </c>
      <c r="N407" s="53">
        <f>+'103 FEIRAS, GALAS E EXPOSIÇÕES'!AB36</f>
        <v>0</v>
      </c>
      <c r="T407" s="51" t="str">
        <f t="shared" si="18"/>
        <v>Local Não Indicado</v>
      </c>
      <c r="U407" s="51" t="str">
        <f t="shared" si="19"/>
        <v>Sem dados de idade</v>
      </c>
      <c r="V407" s="51" t="str">
        <f t="shared" si="20"/>
        <v/>
      </c>
    </row>
    <row r="408" spans="1:22" hidden="1" x14ac:dyDescent="0.35">
      <c r="A408" s="53">
        <f>+'103 FEIRAS, GALAS E EXPOSIÇÕES'!C37</f>
        <v>0</v>
      </c>
      <c r="B408" s="53">
        <f>+'103 FEIRAS, GALAS E EXPOSIÇÕES'!J37</f>
        <v>0</v>
      </c>
      <c r="C408" s="53" t="e">
        <f>IFERROR(IFERROR(IFERROR(+VLOOKUP('103 FEIRAS, GALAS E EXPOSIÇÕES'!V37,localidades,2,FALSE),VLOOKUP('103 FEIRAS, GALAS E EXPOSIÇÕES'!R37,district_codes,2,FALSE)),VLOOKUP('103 FEIRAS, GALAS E EXPOSIÇÕES'!AF$7,localidades,2,FALSE)),VLOOKUP('103 FEIRAS, GALAS E EXPOSIÇÕES'!AF$6,district_codes,2,FALSE))</f>
        <v>#N/A</v>
      </c>
      <c r="D408" s="53">
        <f>+'103 FEIRAS, GALAS E EXPOSIÇÕES'!AB37</f>
        <v>0</v>
      </c>
      <c r="E408" s="281">
        <f>+'103 FEIRAS, GALAS E EXPOSIÇÕES'!P37</f>
        <v>0</v>
      </c>
      <c r="F408" s="53">
        <f>+'103 FEIRAS, GALAS E EXPOSIÇÕES'!Q37</f>
        <v>0</v>
      </c>
      <c r="G408" s="53">
        <f>+'103 FEIRAS, GALAS E EXPOSIÇÕES'!AJ37</f>
        <v>0</v>
      </c>
      <c r="H408" s="53" t="str">
        <f>+sessoes!A$4</f>
        <v>TECTRAIN-99</v>
      </c>
      <c r="I408" s="53" t="e">
        <f>+sessoes!B$4</f>
        <v>#N/A</v>
      </c>
      <c r="J408" s="69">
        <f>+sessoes!C$4</f>
        <v>0</v>
      </c>
      <c r="M408" s="53">
        <f>+'103 FEIRAS, GALAS E EXPOSIÇÕES'!AK37</f>
        <v>0</v>
      </c>
      <c r="N408" s="53">
        <f>+'103 FEIRAS, GALAS E EXPOSIÇÕES'!AB37</f>
        <v>0</v>
      </c>
      <c r="T408" s="51" t="str">
        <f t="shared" si="18"/>
        <v>Local Não Indicado</v>
      </c>
      <c r="U408" s="51" t="str">
        <f t="shared" si="19"/>
        <v>Sem dados de idade</v>
      </c>
      <c r="V408" s="51" t="str">
        <f t="shared" si="20"/>
        <v/>
      </c>
    </row>
    <row r="409" spans="1:22" hidden="1" x14ac:dyDescent="0.35">
      <c r="A409" s="53">
        <f>+'103 FEIRAS, GALAS E EXPOSIÇÕES'!C38</f>
        <v>0</v>
      </c>
      <c r="B409" s="53">
        <f>+'103 FEIRAS, GALAS E EXPOSIÇÕES'!J38</f>
        <v>0</v>
      </c>
      <c r="C409" s="53" t="e">
        <f>IFERROR(IFERROR(IFERROR(+VLOOKUP('103 FEIRAS, GALAS E EXPOSIÇÕES'!V38,localidades,2,FALSE),VLOOKUP('103 FEIRAS, GALAS E EXPOSIÇÕES'!R38,district_codes,2,FALSE)),VLOOKUP('103 FEIRAS, GALAS E EXPOSIÇÕES'!AF$7,localidades,2,FALSE)),VLOOKUP('103 FEIRAS, GALAS E EXPOSIÇÕES'!AF$6,district_codes,2,FALSE))</f>
        <v>#N/A</v>
      </c>
      <c r="D409" s="53">
        <f>+'103 FEIRAS, GALAS E EXPOSIÇÕES'!AB38</f>
        <v>0</v>
      </c>
      <c r="E409" s="281">
        <f>+'103 FEIRAS, GALAS E EXPOSIÇÕES'!P38</f>
        <v>0</v>
      </c>
      <c r="F409" s="53">
        <f>+'103 FEIRAS, GALAS E EXPOSIÇÕES'!Q38</f>
        <v>0</v>
      </c>
      <c r="G409" s="53">
        <f>+'103 FEIRAS, GALAS E EXPOSIÇÕES'!AJ38</f>
        <v>0</v>
      </c>
      <c r="H409" s="53" t="str">
        <f>+sessoes!A$4</f>
        <v>TECTRAIN-99</v>
      </c>
      <c r="I409" s="53" t="e">
        <f>+sessoes!B$4</f>
        <v>#N/A</v>
      </c>
      <c r="J409" s="69">
        <f>+sessoes!C$4</f>
        <v>0</v>
      </c>
      <c r="M409" s="53">
        <f>+'103 FEIRAS, GALAS E EXPOSIÇÕES'!AK38</f>
        <v>0</v>
      </c>
      <c r="N409" s="53">
        <f>+'103 FEIRAS, GALAS E EXPOSIÇÕES'!AB38</f>
        <v>0</v>
      </c>
      <c r="T409" s="51" t="str">
        <f t="shared" si="18"/>
        <v>Local Não Indicado</v>
      </c>
      <c r="U409" s="51" t="str">
        <f t="shared" si="19"/>
        <v>Sem dados de idade</v>
      </c>
      <c r="V409" s="51" t="str">
        <f t="shared" si="20"/>
        <v/>
      </c>
    </row>
    <row r="410" spans="1:22" hidden="1" x14ac:dyDescent="0.35">
      <c r="A410" s="53">
        <f>+'103 FEIRAS, GALAS E EXPOSIÇÕES'!C39</f>
        <v>0</v>
      </c>
      <c r="B410" s="53">
        <f>+'103 FEIRAS, GALAS E EXPOSIÇÕES'!J39</f>
        <v>0</v>
      </c>
      <c r="C410" s="53" t="e">
        <f>IFERROR(IFERROR(IFERROR(+VLOOKUP('103 FEIRAS, GALAS E EXPOSIÇÕES'!V39,localidades,2,FALSE),VLOOKUP('103 FEIRAS, GALAS E EXPOSIÇÕES'!R39,district_codes,2,FALSE)),VLOOKUP('103 FEIRAS, GALAS E EXPOSIÇÕES'!AF$7,localidades,2,FALSE)),VLOOKUP('103 FEIRAS, GALAS E EXPOSIÇÕES'!AF$6,district_codes,2,FALSE))</f>
        <v>#N/A</v>
      </c>
      <c r="D410" s="53">
        <f>+'103 FEIRAS, GALAS E EXPOSIÇÕES'!AB39</f>
        <v>0</v>
      </c>
      <c r="E410" s="281">
        <f>+'103 FEIRAS, GALAS E EXPOSIÇÕES'!P39</f>
        <v>0</v>
      </c>
      <c r="F410" s="53">
        <f>+'103 FEIRAS, GALAS E EXPOSIÇÕES'!Q39</f>
        <v>0</v>
      </c>
      <c r="G410" s="53">
        <f>+'103 FEIRAS, GALAS E EXPOSIÇÕES'!AJ39</f>
        <v>0</v>
      </c>
      <c r="H410" s="53" t="str">
        <f>+sessoes!A$4</f>
        <v>TECTRAIN-99</v>
      </c>
      <c r="I410" s="53" t="e">
        <f>+sessoes!B$4</f>
        <v>#N/A</v>
      </c>
      <c r="J410" s="69">
        <f>+sessoes!C$4</f>
        <v>0</v>
      </c>
      <c r="M410" s="53">
        <f>+'103 FEIRAS, GALAS E EXPOSIÇÕES'!AK39</f>
        <v>0</v>
      </c>
      <c r="N410" s="53">
        <f>+'103 FEIRAS, GALAS E EXPOSIÇÕES'!AB39</f>
        <v>0</v>
      </c>
      <c r="T410" s="51" t="str">
        <f t="shared" si="18"/>
        <v>Local Não Indicado</v>
      </c>
      <c r="U410" s="51" t="str">
        <f t="shared" si="19"/>
        <v>Sem dados de idade</v>
      </c>
      <c r="V410" s="51" t="str">
        <f t="shared" si="20"/>
        <v/>
      </c>
    </row>
    <row r="411" spans="1:22" hidden="1" x14ac:dyDescent="0.35">
      <c r="A411" s="53">
        <f>+'103 FEIRAS, GALAS E EXPOSIÇÕES'!C40</f>
        <v>0</v>
      </c>
      <c r="B411" s="53">
        <f>+'103 FEIRAS, GALAS E EXPOSIÇÕES'!J40</f>
        <v>0</v>
      </c>
      <c r="C411" s="53" t="e">
        <f>IFERROR(IFERROR(IFERROR(+VLOOKUP('103 FEIRAS, GALAS E EXPOSIÇÕES'!V40,localidades,2,FALSE),VLOOKUP('103 FEIRAS, GALAS E EXPOSIÇÕES'!R40,district_codes,2,FALSE)),VLOOKUP('103 FEIRAS, GALAS E EXPOSIÇÕES'!AF$7,localidades,2,FALSE)),VLOOKUP('103 FEIRAS, GALAS E EXPOSIÇÕES'!AF$6,district_codes,2,FALSE))</f>
        <v>#N/A</v>
      </c>
      <c r="D411" s="53">
        <f>+'103 FEIRAS, GALAS E EXPOSIÇÕES'!AB40</f>
        <v>0</v>
      </c>
      <c r="E411" s="281">
        <f>+'103 FEIRAS, GALAS E EXPOSIÇÕES'!P40</f>
        <v>0</v>
      </c>
      <c r="F411" s="53">
        <f>+'103 FEIRAS, GALAS E EXPOSIÇÕES'!Q40</f>
        <v>0</v>
      </c>
      <c r="G411" s="53">
        <f>+'103 FEIRAS, GALAS E EXPOSIÇÕES'!AJ40</f>
        <v>0</v>
      </c>
      <c r="H411" s="53" t="str">
        <f>+sessoes!A$4</f>
        <v>TECTRAIN-99</v>
      </c>
      <c r="I411" s="53" t="e">
        <f>+sessoes!B$4</f>
        <v>#N/A</v>
      </c>
      <c r="J411" s="69">
        <f>+sessoes!C$4</f>
        <v>0</v>
      </c>
      <c r="M411" s="53">
        <f>+'103 FEIRAS, GALAS E EXPOSIÇÕES'!AK40</f>
        <v>0</v>
      </c>
      <c r="N411" s="53">
        <f>+'103 FEIRAS, GALAS E EXPOSIÇÕES'!AB40</f>
        <v>0</v>
      </c>
      <c r="T411" s="51" t="str">
        <f t="shared" si="18"/>
        <v>Local Não Indicado</v>
      </c>
      <c r="U411" s="51" t="str">
        <f t="shared" si="19"/>
        <v>Sem dados de idade</v>
      </c>
      <c r="V411" s="51" t="str">
        <f t="shared" si="20"/>
        <v/>
      </c>
    </row>
    <row r="412" spans="1:22" hidden="1" x14ac:dyDescent="0.35">
      <c r="A412" s="53">
        <f>+'103 FEIRAS, GALAS E EXPOSIÇÕES'!C41</f>
        <v>0</v>
      </c>
      <c r="B412" s="53">
        <f>+'103 FEIRAS, GALAS E EXPOSIÇÕES'!J41</f>
        <v>0</v>
      </c>
      <c r="C412" s="53" t="e">
        <f>IFERROR(IFERROR(IFERROR(+VLOOKUP('103 FEIRAS, GALAS E EXPOSIÇÕES'!V41,localidades,2,FALSE),VLOOKUP('103 FEIRAS, GALAS E EXPOSIÇÕES'!R41,district_codes,2,FALSE)),VLOOKUP('103 FEIRAS, GALAS E EXPOSIÇÕES'!AF$7,localidades,2,FALSE)),VLOOKUP('103 FEIRAS, GALAS E EXPOSIÇÕES'!AF$6,district_codes,2,FALSE))</f>
        <v>#N/A</v>
      </c>
      <c r="D412" s="53">
        <f>+'103 FEIRAS, GALAS E EXPOSIÇÕES'!AB41</f>
        <v>0</v>
      </c>
      <c r="E412" s="281">
        <f>+'103 FEIRAS, GALAS E EXPOSIÇÕES'!P41</f>
        <v>0</v>
      </c>
      <c r="F412" s="53">
        <f>+'103 FEIRAS, GALAS E EXPOSIÇÕES'!Q41</f>
        <v>0</v>
      </c>
      <c r="G412" s="53">
        <f>+'103 FEIRAS, GALAS E EXPOSIÇÕES'!AJ41</f>
        <v>0</v>
      </c>
      <c r="H412" s="53" t="str">
        <f>+sessoes!A$4</f>
        <v>TECTRAIN-99</v>
      </c>
      <c r="I412" s="53" t="e">
        <f>+sessoes!B$4</f>
        <v>#N/A</v>
      </c>
      <c r="J412" s="69">
        <f>+sessoes!C$4</f>
        <v>0</v>
      </c>
      <c r="M412" s="53">
        <f>+'103 FEIRAS, GALAS E EXPOSIÇÕES'!AK41</f>
        <v>0</v>
      </c>
      <c r="N412" s="53">
        <f>+'103 FEIRAS, GALAS E EXPOSIÇÕES'!AB41</f>
        <v>0</v>
      </c>
      <c r="T412" s="51" t="str">
        <f t="shared" si="18"/>
        <v>Local Não Indicado</v>
      </c>
      <c r="U412" s="51" t="str">
        <f t="shared" si="19"/>
        <v>Sem dados de idade</v>
      </c>
      <c r="V412" s="51" t="str">
        <f t="shared" si="20"/>
        <v/>
      </c>
    </row>
    <row r="413" spans="1:22" hidden="1" x14ac:dyDescent="0.35">
      <c r="A413" s="53">
        <f>+'103 FEIRAS, GALAS E EXPOSIÇÕES'!C42</f>
        <v>0</v>
      </c>
      <c r="B413" s="53">
        <f>+'103 FEIRAS, GALAS E EXPOSIÇÕES'!J42</f>
        <v>0</v>
      </c>
      <c r="C413" s="53" t="e">
        <f>IFERROR(IFERROR(IFERROR(+VLOOKUP('103 FEIRAS, GALAS E EXPOSIÇÕES'!V42,localidades,2,FALSE),VLOOKUP('103 FEIRAS, GALAS E EXPOSIÇÕES'!R42,district_codes,2,FALSE)),VLOOKUP('103 FEIRAS, GALAS E EXPOSIÇÕES'!AF$7,localidades,2,FALSE)),VLOOKUP('103 FEIRAS, GALAS E EXPOSIÇÕES'!AF$6,district_codes,2,FALSE))</f>
        <v>#N/A</v>
      </c>
      <c r="D413" s="53">
        <f>+'103 FEIRAS, GALAS E EXPOSIÇÕES'!AB42</f>
        <v>0</v>
      </c>
      <c r="E413" s="281">
        <f>+'103 FEIRAS, GALAS E EXPOSIÇÕES'!P42</f>
        <v>0</v>
      </c>
      <c r="F413" s="53">
        <f>+'103 FEIRAS, GALAS E EXPOSIÇÕES'!Q42</f>
        <v>0</v>
      </c>
      <c r="G413" s="53">
        <f>+'103 FEIRAS, GALAS E EXPOSIÇÕES'!AJ42</f>
        <v>0</v>
      </c>
      <c r="H413" s="53" t="str">
        <f>+sessoes!A$4</f>
        <v>TECTRAIN-99</v>
      </c>
      <c r="I413" s="53" t="e">
        <f>+sessoes!B$4</f>
        <v>#N/A</v>
      </c>
      <c r="J413" s="69">
        <f>+sessoes!C$4</f>
        <v>0</v>
      </c>
      <c r="M413" s="53">
        <f>+'103 FEIRAS, GALAS E EXPOSIÇÕES'!AK42</f>
        <v>0</v>
      </c>
      <c r="N413" s="53">
        <f>+'103 FEIRAS, GALAS E EXPOSIÇÕES'!AB42</f>
        <v>0</v>
      </c>
      <c r="T413" s="51" t="str">
        <f t="shared" si="18"/>
        <v>Local Não Indicado</v>
      </c>
      <c r="U413" s="51" t="str">
        <f t="shared" si="19"/>
        <v>Sem dados de idade</v>
      </c>
      <c r="V413" s="51" t="str">
        <f t="shared" si="20"/>
        <v/>
      </c>
    </row>
    <row r="414" spans="1:22" hidden="1" x14ac:dyDescent="0.35">
      <c r="A414" s="53">
        <f>+'103 FEIRAS, GALAS E EXPOSIÇÕES'!C43</f>
        <v>0</v>
      </c>
      <c r="B414" s="53">
        <f>+'103 FEIRAS, GALAS E EXPOSIÇÕES'!J43</f>
        <v>0</v>
      </c>
      <c r="C414" s="53" t="e">
        <f>IFERROR(IFERROR(IFERROR(+VLOOKUP('103 FEIRAS, GALAS E EXPOSIÇÕES'!V43,localidades,2,FALSE),VLOOKUP('103 FEIRAS, GALAS E EXPOSIÇÕES'!R43,district_codes,2,FALSE)),VLOOKUP('103 FEIRAS, GALAS E EXPOSIÇÕES'!AF$7,localidades,2,FALSE)),VLOOKUP('103 FEIRAS, GALAS E EXPOSIÇÕES'!AF$6,district_codes,2,FALSE))</f>
        <v>#N/A</v>
      </c>
      <c r="D414" s="53">
        <f>+'103 FEIRAS, GALAS E EXPOSIÇÕES'!AB43</f>
        <v>0</v>
      </c>
      <c r="E414" s="281">
        <f>+'103 FEIRAS, GALAS E EXPOSIÇÕES'!P43</f>
        <v>0</v>
      </c>
      <c r="F414" s="53">
        <f>+'103 FEIRAS, GALAS E EXPOSIÇÕES'!Q43</f>
        <v>0</v>
      </c>
      <c r="G414" s="53">
        <f>+'103 FEIRAS, GALAS E EXPOSIÇÕES'!AJ43</f>
        <v>0</v>
      </c>
      <c r="H414" s="53" t="str">
        <f>+sessoes!A$4</f>
        <v>TECTRAIN-99</v>
      </c>
      <c r="I414" s="53" t="e">
        <f>+sessoes!B$4</f>
        <v>#N/A</v>
      </c>
      <c r="J414" s="69">
        <f>+sessoes!C$4</f>
        <v>0</v>
      </c>
      <c r="M414" s="53">
        <f>+'103 FEIRAS, GALAS E EXPOSIÇÕES'!AK43</f>
        <v>0</v>
      </c>
      <c r="N414" s="53">
        <f>+'103 FEIRAS, GALAS E EXPOSIÇÕES'!AB43</f>
        <v>0</v>
      </c>
      <c r="T414" s="51" t="str">
        <f t="shared" si="18"/>
        <v>Local Não Indicado</v>
      </c>
      <c r="U414" s="51" t="str">
        <f t="shared" si="19"/>
        <v>Sem dados de idade</v>
      </c>
      <c r="V414" s="51" t="str">
        <f t="shared" si="20"/>
        <v/>
      </c>
    </row>
    <row r="415" spans="1:22" hidden="1" x14ac:dyDescent="0.35">
      <c r="A415" s="53">
        <f>+'103 FEIRAS, GALAS E EXPOSIÇÕES'!C44</f>
        <v>0</v>
      </c>
      <c r="B415" s="53">
        <f>+'103 FEIRAS, GALAS E EXPOSIÇÕES'!J44</f>
        <v>0</v>
      </c>
      <c r="C415" s="53" t="e">
        <f>IFERROR(IFERROR(IFERROR(+VLOOKUP('103 FEIRAS, GALAS E EXPOSIÇÕES'!V44,localidades,2,FALSE),VLOOKUP('103 FEIRAS, GALAS E EXPOSIÇÕES'!R44,district_codes,2,FALSE)),VLOOKUP('103 FEIRAS, GALAS E EXPOSIÇÕES'!AF$7,localidades,2,FALSE)),VLOOKUP('103 FEIRAS, GALAS E EXPOSIÇÕES'!AF$6,district_codes,2,FALSE))</f>
        <v>#N/A</v>
      </c>
      <c r="D415" s="53">
        <f>+'103 FEIRAS, GALAS E EXPOSIÇÕES'!AB44</f>
        <v>0</v>
      </c>
      <c r="E415" s="281">
        <f>+'103 FEIRAS, GALAS E EXPOSIÇÕES'!P44</f>
        <v>0</v>
      </c>
      <c r="F415" s="53">
        <f>+'103 FEIRAS, GALAS E EXPOSIÇÕES'!Q44</f>
        <v>0</v>
      </c>
      <c r="G415" s="53">
        <f>+'103 FEIRAS, GALAS E EXPOSIÇÕES'!AJ44</f>
        <v>0</v>
      </c>
      <c r="H415" s="53" t="str">
        <f>+sessoes!A$4</f>
        <v>TECTRAIN-99</v>
      </c>
      <c r="I415" s="53" t="e">
        <f>+sessoes!B$4</f>
        <v>#N/A</v>
      </c>
      <c r="J415" s="69">
        <f>+sessoes!C$4</f>
        <v>0</v>
      </c>
      <c r="M415" s="53">
        <f>+'103 FEIRAS, GALAS E EXPOSIÇÕES'!AK44</f>
        <v>0</v>
      </c>
      <c r="N415" s="53">
        <f>+'103 FEIRAS, GALAS E EXPOSIÇÕES'!AB44</f>
        <v>0</v>
      </c>
      <c r="T415" s="51" t="str">
        <f t="shared" si="18"/>
        <v>Local Não Indicado</v>
      </c>
      <c r="U415" s="51" t="str">
        <f t="shared" si="19"/>
        <v>Sem dados de idade</v>
      </c>
      <c r="V415" s="51" t="str">
        <f t="shared" si="20"/>
        <v/>
      </c>
    </row>
    <row r="416" spans="1:22" hidden="1" x14ac:dyDescent="0.35">
      <c r="A416" s="53">
        <f>+'103 FEIRAS, GALAS E EXPOSIÇÕES'!C45</f>
        <v>0</v>
      </c>
      <c r="B416" s="53">
        <f>+'103 FEIRAS, GALAS E EXPOSIÇÕES'!J45</f>
        <v>0</v>
      </c>
      <c r="C416" s="53" t="e">
        <f>IFERROR(IFERROR(IFERROR(+VLOOKUP('103 FEIRAS, GALAS E EXPOSIÇÕES'!V45,localidades,2,FALSE),VLOOKUP('103 FEIRAS, GALAS E EXPOSIÇÕES'!R45,district_codes,2,FALSE)),VLOOKUP('103 FEIRAS, GALAS E EXPOSIÇÕES'!AF$7,localidades,2,FALSE)),VLOOKUP('103 FEIRAS, GALAS E EXPOSIÇÕES'!AF$6,district_codes,2,FALSE))</f>
        <v>#N/A</v>
      </c>
      <c r="D416" s="53">
        <f>+'103 FEIRAS, GALAS E EXPOSIÇÕES'!AB45</f>
        <v>0</v>
      </c>
      <c r="E416" s="281">
        <f>+'103 FEIRAS, GALAS E EXPOSIÇÕES'!P45</f>
        <v>0</v>
      </c>
      <c r="F416" s="53">
        <f>+'103 FEIRAS, GALAS E EXPOSIÇÕES'!Q45</f>
        <v>0</v>
      </c>
      <c r="G416" s="53">
        <f>+'103 FEIRAS, GALAS E EXPOSIÇÕES'!AJ45</f>
        <v>0</v>
      </c>
      <c r="H416" s="53" t="str">
        <f>+sessoes!A$4</f>
        <v>TECTRAIN-99</v>
      </c>
      <c r="I416" s="53" t="e">
        <f>+sessoes!B$4</f>
        <v>#N/A</v>
      </c>
      <c r="J416" s="69">
        <f>+sessoes!C$4</f>
        <v>0</v>
      </c>
      <c r="M416" s="53">
        <f>+'103 FEIRAS, GALAS E EXPOSIÇÕES'!AK45</f>
        <v>0</v>
      </c>
      <c r="N416" s="53">
        <f>+'103 FEIRAS, GALAS E EXPOSIÇÕES'!AB45</f>
        <v>0</v>
      </c>
      <c r="T416" s="51" t="str">
        <f t="shared" si="18"/>
        <v>Local Não Indicado</v>
      </c>
      <c r="U416" s="51" t="str">
        <f t="shared" si="19"/>
        <v>Sem dados de idade</v>
      </c>
      <c r="V416" s="51" t="str">
        <f t="shared" si="20"/>
        <v/>
      </c>
    </row>
    <row r="417" spans="1:22" hidden="1" x14ac:dyDescent="0.35">
      <c r="A417" s="53">
        <f>+'103 FEIRAS, GALAS E EXPOSIÇÕES'!C46</f>
        <v>0</v>
      </c>
      <c r="B417" s="53">
        <f>+'103 FEIRAS, GALAS E EXPOSIÇÕES'!J46</f>
        <v>0</v>
      </c>
      <c r="C417" s="53" t="e">
        <f>IFERROR(IFERROR(IFERROR(+VLOOKUP('103 FEIRAS, GALAS E EXPOSIÇÕES'!V46,localidades,2,FALSE),VLOOKUP('103 FEIRAS, GALAS E EXPOSIÇÕES'!R46,district_codes,2,FALSE)),VLOOKUP('103 FEIRAS, GALAS E EXPOSIÇÕES'!AF$7,localidades,2,FALSE)),VLOOKUP('103 FEIRAS, GALAS E EXPOSIÇÕES'!AF$6,district_codes,2,FALSE))</f>
        <v>#N/A</v>
      </c>
      <c r="D417" s="53">
        <f>+'103 FEIRAS, GALAS E EXPOSIÇÕES'!AB46</f>
        <v>0</v>
      </c>
      <c r="E417" s="281">
        <f>+'103 FEIRAS, GALAS E EXPOSIÇÕES'!P46</f>
        <v>0</v>
      </c>
      <c r="F417" s="53">
        <f>+'103 FEIRAS, GALAS E EXPOSIÇÕES'!Q46</f>
        <v>0</v>
      </c>
      <c r="G417" s="53">
        <f>+'103 FEIRAS, GALAS E EXPOSIÇÕES'!AJ46</f>
        <v>0</v>
      </c>
      <c r="H417" s="53" t="str">
        <f>+sessoes!A$4</f>
        <v>TECTRAIN-99</v>
      </c>
      <c r="I417" s="53" t="e">
        <f>+sessoes!B$4</f>
        <v>#N/A</v>
      </c>
      <c r="J417" s="69">
        <f>+sessoes!C$4</f>
        <v>0</v>
      </c>
      <c r="M417" s="53">
        <f>+'103 FEIRAS, GALAS E EXPOSIÇÕES'!AK46</f>
        <v>0</v>
      </c>
      <c r="N417" s="53">
        <f>+'103 FEIRAS, GALAS E EXPOSIÇÕES'!AB46</f>
        <v>0</v>
      </c>
      <c r="T417" s="51" t="str">
        <f t="shared" si="18"/>
        <v>Local Não Indicado</v>
      </c>
      <c r="U417" s="51" t="str">
        <f t="shared" si="19"/>
        <v>Sem dados de idade</v>
      </c>
      <c r="V417" s="51" t="str">
        <f t="shared" si="20"/>
        <v/>
      </c>
    </row>
    <row r="418" spans="1:22" hidden="1" x14ac:dyDescent="0.35">
      <c r="A418" s="53">
        <f>+'103 FEIRAS, GALAS E EXPOSIÇÕES'!C47</f>
        <v>0</v>
      </c>
      <c r="B418" s="53">
        <f>+'103 FEIRAS, GALAS E EXPOSIÇÕES'!J47</f>
        <v>0</v>
      </c>
      <c r="C418" s="53" t="e">
        <f>IFERROR(IFERROR(IFERROR(+VLOOKUP('103 FEIRAS, GALAS E EXPOSIÇÕES'!V47,localidades,2,FALSE),VLOOKUP('103 FEIRAS, GALAS E EXPOSIÇÕES'!R47,district_codes,2,FALSE)),VLOOKUP('103 FEIRAS, GALAS E EXPOSIÇÕES'!AF$7,localidades,2,FALSE)),VLOOKUP('103 FEIRAS, GALAS E EXPOSIÇÕES'!AF$6,district_codes,2,FALSE))</f>
        <v>#N/A</v>
      </c>
      <c r="D418" s="53">
        <f>+'103 FEIRAS, GALAS E EXPOSIÇÕES'!AB47</f>
        <v>0</v>
      </c>
      <c r="E418" s="281">
        <f>+'103 FEIRAS, GALAS E EXPOSIÇÕES'!P47</f>
        <v>0</v>
      </c>
      <c r="F418" s="53">
        <f>+'103 FEIRAS, GALAS E EXPOSIÇÕES'!Q47</f>
        <v>0</v>
      </c>
      <c r="G418" s="53">
        <f>+'103 FEIRAS, GALAS E EXPOSIÇÕES'!AJ47</f>
        <v>0</v>
      </c>
      <c r="H418" s="53" t="str">
        <f>+sessoes!A$4</f>
        <v>TECTRAIN-99</v>
      </c>
      <c r="I418" s="53" t="e">
        <f>+sessoes!B$4</f>
        <v>#N/A</v>
      </c>
      <c r="J418" s="69">
        <f>+sessoes!C$4</f>
        <v>0</v>
      </c>
      <c r="M418" s="53">
        <f>+'103 FEIRAS, GALAS E EXPOSIÇÕES'!AK47</f>
        <v>0</v>
      </c>
      <c r="N418" s="53">
        <f>+'103 FEIRAS, GALAS E EXPOSIÇÕES'!AB47</f>
        <v>0</v>
      </c>
      <c r="T418" s="51" t="str">
        <f t="shared" si="18"/>
        <v>Local Não Indicado</v>
      </c>
      <c r="U418" s="51" t="str">
        <f t="shared" si="19"/>
        <v>Sem dados de idade</v>
      </c>
      <c r="V418" s="51" t="str">
        <f t="shared" si="20"/>
        <v/>
      </c>
    </row>
    <row r="419" spans="1:22" hidden="1" x14ac:dyDescent="0.35">
      <c r="A419" s="53">
        <f>+'103 FEIRAS, GALAS E EXPOSIÇÕES'!C48</f>
        <v>0</v>
      </c>
      <c r="B419" s="53">
        <f>+'103 FEIRAS, GALAS E EXPOSIÇÕES'!J48</f>
        <v>0</v>
      </c>
      <c r="C419" s="53" t="e">
        <f>IFERROR(IFERROR(IFERROR(+VLOOKUP('103 FEIRAS, GALAS E EXPOSIÇÕES'!V48,localidades,2,FALSE),VLOOKUP('103 FEIRAS, GALAS E EXPOSIÇÕES'!R48,district_codes,2,FALSE)),VLOOKUP('103 FEIRAS, GALAS E EXPOSIÇÕES'!AF$7,localidades,2,FALSE)),VLOOKUP('103 FEIRAS, GALAS E EXPOSIÇÕES'!AF$6,district_codes,2,FALSE))</f>
        <v>#N/A</v>
      </c>
      <c r="D419" s="53">
        <f>+'103 FEIRAS, GALAS E EXPOSIÇÕES'!AB48</f>
        <v>0</v>
      </c>
      <c r="E419" s="281">
        <f>+'103 FEIRAS, GALAS E EXPOSIÇÕES'!P48</f>
        <v>0</v>
      </c>
      <c r="F419" s="53">
        <f>+'103 FEIRAS, GALAS E EXPOSIÇÕES'!Q48</f>
        <v>0</v>
      </c>
      <c r="G419" s="53">
        <f>+'103 FEIRAS, GALAS E EXPOSIÇÕES'!AJ48</f>
        <v>0</v>
      </c>
      <c r="H419" s="53" t="str">
        <f>+sessoes!A$4</f>
        <v>TECTRAIN-99</v>
      </c>
      <c r="I419" s="53" t="e">
        <f>+sessoes!B$4</f>
        <v>#N/A</v>
      </c>
      <c r="J419" s="69">
        <f>+sessoes!C$4</f>
        <v>0</v>
      </c>
      <c r="M419" s="53">
        <f>+'103 FEIRAS, GALAS E EXPOSIÇÕES'!AK48</f>
        <v>0</v>
      </c>
      <c r="N419" s="53">
        <f>+'103 FEIRAS, GALAS E EXPOSIÇÕES'!AB48</f>
        <v>0</v>
      </c>
      <c r="T419" s="51" t="str">
        <f t="shared" si="18"/>
        <v>Local Não Indicado</v>
      </c>
      <c r="U419" s="51" t="str">
        <f t="shared" si="19"/>
        <v>Sem dados de idade</v>
      </c>
      <c r="V419" s="51" t="str">
        <f t="shared" si="20"/>
        <v/>
      </c>
    </row>
    <row r="420" spans="1:22" hidden="1" x14ac:dyDescent="0.35">
      <c r="A420" s="53">
        <f>+'103 FEIRAS, GALAS E EXPOSIÇÕES'!C49</f>
        <v>0</v>
      </c>
      <c r="B420" s="53">
        <f>+'103 FEIRAS, GALAS E EXPOSIÇÕES'!J49</f>
        <v>0</v>
      </c>
      <c r="C420" s="53" t="e">
        <f>IFERROR(IFERROR(IFERROR(+VLOOKUP('103 FEIRAS, GALAS E EXPOSIÇÕES'!V49,localidades,2,FALSE),VLOOKUP('103 FEIRAS, GALAS E EXPOSIÇÕES'!R49,district_codes,2,FALSE)),VLOOKUP('103 FEIRAS, GALAS E EXPOSIÇÕES'!AF$7,localidades,2,FALSE)),VLOOKUP('103 FEIRAS, GALAS E EXPOSIÇÕES'!AF$6,district_codes,2,FALSE))</f>
        <v>#N/A</v>
      </c>
      <c r="D420" s="53">
        <f>+'103 FEIRAS, GALAS E EXPOSIÇÕES'!AB49</f>
        <v>0</v>
      </c>
      <c r="E420" s="281">
        <f>+'103 FEIRAS, GALAS E EXPOSIÇÕES'!P49</f>
        <v>0</v>
      </c>
      <c r="F420" s="53">
        <f>+'103 FEIRAS, GALAS E EXPOSIÇÕES'!Q49</f>
        <v>0</v>
      </c>
      <c r="G420" s="53">
        <f>+'103 FEIRAS, GALAS E EXPOSIÇÕES'!AJ49</f>
        <v>0</v>
      </c>
      <c r="H420" s="53" t="str">
        <f>+sessoes!A$4</f>
        <v>TECTRAIN-99</v>
      </c>
      <c r="I420" s="53" t="e">
        <f>+sessoes!B$4</f>
        <v>#N/A</v>
      </c>
      <c r="J420" s="69">
        <f>+sessoes!C$4</f>
        <v>0</v>
      </c>
      <c r="M420" s="53">
        <f>+'103 FEIRAS, GALAS E EXPOSIÇÕES'!AK49</f>
        <v>0</v>
      </c>
      <c r="N420" s="53">
        <f>+'103 FEIRAS, GALAS E EXPOSIÇÕES'!AB49</f>
        <v>0</v>
      </c>
      <c r="T420" s="51" t="str">
        <f t="shared" si="18"/>
        <v>Local Não Indicado</v>
      </c>
      <c r="U420" s="51" t="str">
        <f t="shared" si="19"/>
        <v>Sem dados de idade</v>
      </c>
      <c r="V420" s="51" t="str">
        <f t="shared" si="20"/>
        <v/>
      </c>
    </row>
    <row r="421" spans="1:22" hidden="1" x14ac:dyDescent="0.35">
      <c r="A421" s="53">
        <f>+'103 FEIRAS, GALAS E EXPOSIÇÕES'!C50</f>
        <v>0</v>
      </c>
      <c r="B421" s="53">
        <f>+'103 FEIRAS, GALAS E EXPOSIÇÕES'!J50</f>
        <v>0</v>
      </c>
      <c r="C421" s="53" t="e">
        <f>IFERROR(IFERROR(IFERROR(+VLOOKUP('103 FEIRAS, GALAS E EXPOSIÇÕES'!V50,localidades,2,FALSE),VLOOKUP('103 FEIRAS, GALAS E EXPOSIÇÕES'!R50,district_codes,2,FALSE)),VLOOKUP('103 FEIRAS, GALAS E EXPOSIÇÕES'!AF$7,localidades,2,FALSE)),VLOOKUP('103 FEIRAS, GALAS E EXPOSIÇÕES'!AF$6,district_codes,2,FALSE))</f>
        <v>#N/A</v>
      </c>
      <c r="D421" s="53">
        <f>+'103 FEIRAS, GALAS E EXPOSIÇÕES'!AB50</f>
        <v>0</v>
      </c>
      <c r="E421" s="281">
        <f>+'103 FEIRAS, GALAS E EXPOSIÇÕES'!P50</f>
        <v>0</v>
      </c>
      <c r="F421" s="53">
        <f>+'103 FEIRAS, GALAS E EXPOSIÇÕES'!Q50</f>
        <v>0</v>
      </c>
      <c r="G421" s="53">
        <f>+'103 FEIRAS, GALAS E EXPOSIÇÕES'!AJ50</f>
        <v>0</v>
      </c>
      <c r="H421" s="53" t="str">
        <f>+sessoes!A$4</f>
        <v>TECTRAIN-99</v>
      </c>
      <c r="I421" s="53" t="e">
        <f>+sessoes!B$4</f>
        <v>#N/A</v>
      </c>
      <c r="J421" s="69">
        <f>+sessoes!C$4</f>
        <v>0</v>
      </c>
      <c r="M421" s="53">
        <f>+'103 FEIRAS, GALAS E EXPOSIÇÕES'!AK50</f>
        <v>0</v>
      </c>
      <c r="N421" s="53">
        <f>+'103 FEIRAS, GALAS E EXPOSIÇÕES'!AB50</f>
        <v>0</v>
      </c>
      <c r="T421" s="51" t="str">
        <f t="shared" si="18"/>
        <v>Local Não Indicado</v>
      </c>
      <c r="U421" s="51" t="str">
        <f t="shared" si="19"/>
        <v>Sem dados de idade</v>
      </c>
      <c r="V421" s="51" t="str">
        <f t="shared" si="20"/>
        <v/>
      </c>
    </row>
    <row r="422" spans="1:22" hidden="1" x14ac:dyDescent="0.35">
      <c r="A422" s="53">
        <f>+'103 FEIRAS, GALAS E EXPOSIÇÕES'!C51</f>
        <v>0</v>
      </c>
      <c r="B422" s="53">
        <f>+'103 FEIRAS, GALAS E EXPOSIÇÕES'!J51</f>
        <v>0</v>
      </c>
      <c r="C422" s="53" t="e">
        <f>IFERROR(IFERROR(IFERROR(+VLOOKUP('103 FEIRAS, GALAS E EXPOSIÇÕES'!V51,localidades,2,FALSE),VLOOKUP('103 FEIRAS, GALAS E EXPOSIÇÕES'!R51,district_codes,2,FALSE)),VLOOKUP('103 FEIRAS, GALAS E EXPOSIÇÕES'!AF$7,localidades,2,FALSE)),VLOOKUP('103 FEIRAS, GALAS E EXPOSIÇÕES'!AF$6,district_codes,2,FALSE))</f>
        <v>#N/A</v>
      </c>
      <c r="D422" s="53">
        <f>+'103 FEIRAS, GALAS E EXPOSIÇÕES'!AB51</f>
        <v>0</v>
      </c>
      <c r="E422" s="281">
        <f>+'103 FEIRAS, GALAS E EXPOSIÇÕES'!P51</f>
        <v>0</v>
      </c>
      <c r="F422" s="53">
        <f>+'103 FEIRAS, GALAS E EXPOSIÇÕES'!Q51</f>
        <v>0</v>
      </c>
      <c r="G422" s="53">
        <f>+'103 FEIRAS, GALAS E EXPOSIÇÕES'!AJ51</f>
        <v>0</v>
      </c>
      <c r="H422" s="53" t="str">
        <f>+sessoes!A$4</f>
        <v>TECTRAIN-99</v>
      </c>
      <c r="I422" s="53" t="e">
        <f>+sessoes!B$4</f>
        <v>#N/A</v>
      </c>
      <c r="J422" s="69">
        <f>+sessoes!C$4</f>
        <v>0</v>
      </c>
      <c r="M422" s="53">
        <f>+'103 FEIRAS, GALAS E EXPOSIÇÕES'!AK51</f>
        <v>0</v>
      </c>
      <c r="N422" s="53">
        <f>+'103 FEIRAS, GALAS E EXPOSIÇÕES'!AB51</f>
        <v>0</v>
      </c>
      <c r="T422" s="51" t="str">
        <f t="shared" si="18"/>
        <v>Local Não Indicado</v>
      </c>
      <c r="U422" s="51" t="str">
        <f t="shared" si="19"/>
        <v>Sem dados de idade</v>
      </c>
      <c r="V422" s="51" t="str">
        <f t="shared" si="20"/>
        <v/>
      </c>
    </row>
    <row r="423" spans="1:22" hidden="1" x14ac:dyDescent="0.35">
      <c r="A423" s="53">
        <f>+'103 FEIRAS, GALAS E EXPOSIÇÕES'!C52</f>
        <v>0</v>
      </c>
      <c r="B423" s="53">
        <f>+'103 FEIRAS, GALAS E EXPOSIÇÕES'!J52</f>
        <v>0</v>
      </c>
      <c r="C423" s="53" t="e">
        <f>IFERROR(IFERROR(IFERROR(+VLOOKUP('103 FEIRAS, GALAS E EXPOSIÇÕES'!V52,localidades,2,FALSE),VLOOKUP('103 FEIRAS, GALAS E EXPOSIÇÕES'!R52,district_codes,2,FALSE)),VLOOKUP('103 FEIRAS, GALAS E EXPOSIÇÕES'!AF$7,localidades,2,FALSE)),VLOOKUP('103 FEIRAS, GALAS E EXPOSIÇÕES'!AF$6,district_codes,2,FALSE))</f>
        <v>#N/A</v>
      </c>
      <c r="D423" s="53">
        <f>+'103 FEIRAS, GALAS E EXPOSIÇÕES'!AB52</f>
        <v>0</v>
      </c>
      <c r="E423" s="281">
        <f>+'103 FEIRAS, GALAS E EXPOSIÇÕES'!P52</f>
        <v>0</v>
      </c>
      <c r="F423" s="53">
        <f>+'103 FEIRAS, GALAS E EXPOSIÇÕES'!Q52</f>
        <v>0</v>
      </c>
      <c r="G423" s="53">
        <f>+'103 FEIRAS, GALAS E EXPOSIÇÕES'!AJ52</f>
        <v>0</v>
      </c>
      <c r="H423" s="53" t="str">
        <f>+sessoes!A$4</f>
        <v>TECTRAIN-99</v>
      </c>
      <c r="I423" s="53" t="e">
        <f>+sessoes!B$4</f>
        <v>#N/A</v>
      </c>
      <c r="J423" s="69">
        <f>+sessoes!C$4</f>
        <v>0</v>
      </c>
      <c r="M423" s="53">
        <f>+'103 FEIRAS, GALAS E EXPOSIÇÕES'!AK52</f>
        <v>0</v>
      </c>
      <c r="N423" s="53">
        <f>+'103 FEIRAS, GALAS E EXPOSIÇÕES'!AB52</f>
        <v>0</v>
      </c>
      <c r="T423" s="51" t="str">
        <f t="shared" si="18"/>
        <v>Local Não Indicado</v>
      </c>
      <c r="U423" s="51" t="str">
        <f t="shared" si="19"/>
        <v>Sem dados de idade</v>
      </c>
      <c r="V423" s="51" t="str">
        <f t="shared" si="20"/>
        <v/>
      </c>
    </row>
    <row r="424" spans="1:22" hidden="1" x14ac:dyDescent="0.35">
      <c r="A424" s="53">
        <f>+'103 FEIRAS, GALAS E EXPOSIÇÕES'!C53</f>
        <v>0</v>
      </c>
      <c r="B424" s="53">
        <f>+'103 FEIRAS, GALAS E EXPOSIÇÕES'!J53</f>
        <v>0</v>
      </c>
      <c r="C424" s="53" t="e">
        <f>IFERROR(IFERROR(IFERROR(+VLOOKUP('103 FEIRAS, GALAS E EXPOSIÇÕES'!V53,localidades,2,FALSE),VLOOKUP('103 FEIRAS, GALAS E EXPOSIÇÕES'!R53,district_codes,2,FALSE)),VLOOKUP('103 FEIRAS, GALAS E EXPOSIÇÕES'!AF$7,localidades,2,FALSE)),VLOOKUP('103 FEIRAS, GALAS E EXPOSIÇÕES'!AF$6,district_codes,2,FALSE))</f>
        <v>#N/A</v>
      </c>
      <c r="D424" s="53">
        <f>+'103 FEIRAS, GALAS E EXPOSIÇÕES'!AB53</f>
        <v>0</v>
      </c>
      <c r="E424" s="281">
        <f>+'103 FEIRAS, GALAS E EXPOSIÇÕES'!P53</f>
        <v>0</v>
      </c>
      <c r="F424" s="53">
        <f>+'103 FEIRAS, GALAS E EXPOSIÇÕES'!Q53</f>
        <v>0</v>
      </c>
      <c r="G424" s="53">
        <f>+'103 FEIRAS, GALAS E EXPOSIÇÕES'!AJ53</f>
        <v>0</v>
      </c>
      <c r="H424" s="53" t="str">
        <f>+sessoes!A$4</f>
        <v>TECTRAIN-99</v>
      </c>
      <c r="I424" s="53" t="e">
        <f>+sessoes!B$4</f>
        <v>#N/A</v>
      </c>
      <c r="J424" s="69">
        <f>+sessoes!C$4</f>
        <v>0</v>
      </c>
      <c r="M424" s="53">
        <f>+'103 FEIRAS, GALAS E EXPOSIÇÕES'!AK53</f>
        <v>0</v>
      </c>
      <c r="N424" s="53">
        <f>+'103 FEIRAS, GALAS E EXPOSIÇÕES'!AB53</f>
        <v>0</v>
      </c>
      <c r="T424" s="51" t="str">
        <f t="shared" si="18"/>
        <v>Local Não Indicado</v>
      </c>
      <c r="U424" s="51" t="str">
        <f t="shared" si="19"/>
        <v>Sem dados de idade</v>
      </c>
      <c r="V424" s="51" t="str">
        <f t="shared" si="20"/>
        <v/>
      </c>
    </row>
    <row r="425" spans="1:22" hidden="1" x14ac:dyDescent="0.35">
      <c r="A425" s="53">
        <f>+'103 FEIRAS, GALAS E EXPOSIÇÕES'!C54</f>
        <v>0</v>
      </c>
      <c r="B425" s="53">
        <f>+'103 FEIRAS, GALAS E EXPOSIÇÕES'!J54</f>
        <v>0</v>
      </c>
      <c r="C425" s="53" t="e">
        <f>IFERROR(IFERROR(IFERROR(+VLOOKUP('103 FEIRAS, GALAS E EXPOSIÇÕES'!V54,localidades,2,FALSE),VLOOKUP('103 FEIRAS, GALAS E EXPOSIÇÕES'!R54,district_codes,2,FALSE)),VLOOKUP('103 FEIRAS, GALAS E EXPOSIÇÕES'!AF$7,localidades,2,FALSE)),VLOOKUP('103 FEIRAS, GALAS E EXPOSIÇÕES'!AF$6,district_codes,2,FALSE))</f>
        <v>#N/A</v>
      </c>
      <c r="D425" s="53">
        <f>+'103 FEIRAS, GALAS E EXPOSIÇÕES'!AB54</f>
        <v>0</v>
      </c>
      <c r="E425" s="281">
        <f>+'103 FEIRAS, GALAS E EXPOSIÇÕES'!P54</f>
        <v>0</v>
      </c>
      <c r="F425" s="53">
        <f>+'103 FEIRAS, GALAS E EXPOSIÇÕES'!Q54</f>
        <v>0</v>
      </c>
      <c r="G425" s="53">
        <f>+'103 FEIRAS, GALAS E EXPOSIÇÕES'!AJ54</f>
        <v>0</v>
      </c>
      <c r="H425" s="53" t="str">
        <f>+sessoes!A$4</f>
        <v>TECTRAIN-99</v>
      </c>
      <c r="I425" s="53" t="e">
        <f>+sessoes!B$4</f>
        <v>#N/A</v>
      </c>
      <c r="J425" s="69">
        <f>+sessoes!C$4</f>
        <v>0</v>
      </c>
      <c r="M425" s="53">
        <f>+'103 FEIRAS, GALAS E EXPOSIÇÕES'!AK54</f>
        <v>0</v>
      </c>
      <c r="N425" s="53">
        <f>+'103 FEIRAS, GALAS E EXPOSIÇÕES'!AB54</f>
        <v>0</v>
      </c>
      <c r="T425" s="51" t="str">
        <f t="shared" si="18"/>
        <v>Local Não Indicado</v>
      </c>
      <c r="U425" s="51" t="str">
        <f t="shared" si="19"/>
        <v>Sem dados de idade</v>
      </c>
      <c r="V425" s="51" t="str">
        <f t="shared" si="20"/>
        <v/>
      </c>
    </row>
    <row r="426" spans="1:22" hidden="1" x14ac:dyDescent="0.35">
      <c r="A426" s="53">
        <f>+'103 FEIRAS, GALAS E EXPOSIÇÕES'!C55</f>
        <v>0</v>
      </c>
      <c r="B426" s="53">
        <f>+'103 FEIRAS, GALAS E EXPOSIÇÕES'!J55</f>
        <v>0</v>
      </c>
      <c r="C426" s="53" t="e">
        <f>IFERROR(IFERROR(IFERROR(+VLOOKUP('103 FEIRAS, GALAS E EXPOSIÇÕES'!V55,localidades,2,FALSE),VLOOKUP('103 FEIRAS, GALAS E EXPOSIÇÕES'!R55,district_codes,2,FALSE)),VLOOKUP('103 FEIRAS, GALAS E EXPOSIÇÕES'!AF$7,localidades,2,FALSE)),VLOOKUP('103 FEIRAS, GALAS E EXPOSIÇÕES'!AF$6,district_codes,2,FALSE))</f>
        <v>#N/A</v>
      </c>
      <c r="D426" s="53">
        <f>+'103 FEIRAS, GALAS E EXPOSIÇÕES'!AB55</f>
        <v>0</v>
      </c>
      <c r="E426" s="281">
        <f>+'103 FEIRAS, GALAS E EXPOSIÇÕES'!P55</f>
        <v>0</v>
      </c>
      <c r="F426" s="53">
        <f>+'103 FEIRAS, GALAS E EXPOSIÇÕES'!Q55</f>
        <v>0</v>
      </c>
      <c r="G426" s="53">
        <f>+'103 FEIRAS, GALAS E EXPOSIÇÕES'!AJ55</f>
        <v>0</v>
      </c>
      <c r="H426" s="53" t="str">
        <f>+sessoes!A$4</f>
        <v>TECTRAIN-99</v>
      </c>
      <c r="I426" s="53" t="e">
        <f>+sessoes!B$4</f>
        <v>#N/A</v>
      </c>
      <c r="J426" s="69">
        <f>+sessoes!C$4</f>
        <v>0</v>
      </c>
      <c r="M426" s="53">
        <f>+'103 FEIRAS, GALAS E EXPOSIÇÕES'!AK55</f>
        <v>0</v>
      </c>
      <c r="N426" s="53">
        <f>+'103 FEIRAS, GALAS E EXPOSIÇÕES'!AB55</f>
        <v>0</v>
      </c>
      <c r="T426" s="51" t="str">
        <f t="shared" si="18"/>
        <v>Local Não Indicado</v>
      </c>
      <c r="U426" s="51" t="str">
        <f t="shared" si="19"/>
        <v>Sem dados de idade</v>
      </c>
      <c r="V426" s="51" t="str">
        <f t="shared" si="20"/>
        <v/>
      </c>
    </row>
    <row r="427" spans="1:22" hidden="1" x14ac:dyDescent="0.35">
      <c r="A427" s="53">
        <f>+'103 FEIRAS, GALAS E EXPOSIÇÕES'!C56</f>
        <v>0</v>
      </c>
      <c r="B427" s="53">
        <f>+'103 FEIRAS, GALAS E EXPOSIÇÕES'!J56</f>
        <v>0</v>
      </c>
      <c r="C427" s="53" t="e">
        <f>IFERROR(IFERROR(IFERROR(+VLOOKUP('103 FEIRAS, GALAS E EXPOSIÇÕES'!V56,localidades,2,FALSE),VLOOKUP('103 FEIRAS, GALAS E EXPOSIÇÕES'!R56,district_codes,2,FALSE)),VLOOKUP('103 FEIRAS, GALAS E EXPOSIÇÕES'!AF$7,localidades,2,FALSE)),VLOOKUP('103 FEIRAS, GALAS E EXPOSIÇÕES'!AF$6,district_codes,2,FALSE))</f>
        <v>#N/A</v>
      </c>
      <c r="D427" s="53">
        <f>+'103 FEIRAS, GALAS E EXPOSIÇÕES'!AB56</f>
        <v>0</v>
      </c>
      <c r="E427" s="281">
        <f>+'103 FEIRAS, GALAS E EXPOSIÇÕES'!P56</f>
        <v>0</v>
      </c>
      <c r="F427" s="53">
        <f>+'103 FEIRAS, GALAS E EXPOSIÇÕES'!Q56</f>
        <v>0</v>
      </c>
      <c r="G427" s="53">
        <f>+'103 FEIRAS, GALAS E EXPOSIÇÕES'!AJ56</f>
        <v>0</v>
      </c>
      <c r="H427" s="53" t="str">
        <f>+sessoes!A$4</f>
        <v>TECTRAIN-99</v>
      </c>
      <c r="I427" s="53" t="e">
        <f>+sessoes!B$4</f>
        <v>#N/A</v>
      </c>
      <c r="J427" s="69">
        <f>+sessoes!C$4</f>
        <v>0</v>
      </c>
      <c r="M427" s="53">
        <f>+'103 FEIRAS, GALAS E EXPOSIÇÕES'!AK56</f>
        <v>0</v>
      </c>
      <c r="N427" s="53">
        <f>+'103 FEIRAS, GALAS E EXPOSIÇÕES'!AB56</f>
        <v>0</v>
      </c>
      <c r="T427" s="51" t="str">
        <f t="shared" si="18"/>
        <v>Local Não Indicado</v>
      </c>
      <c r="U427" s="51" t="str">
        <f t="shared" si="19"/>
        <v>Sem dados de idade</v>
      </c>
      <c r="V427" s="51" t="str">
        <f t="shared" si="20"/>
        <v/>
      </c>
    </row>
    <row r="428" spans="1:22" hidden="1" x14ac:dyDescent="0.35">
      <c r="A428" s="53">
        <f>+'103 FEIRAS, GALAS E EXPOSIÇÕES'!C57</f>
        <v>0</v>
      </c>
      <c r="B428" s="53">
        <f>+'103 FEIRAS, GALAS E EXPOSIÇÕES'!J57</f>
        <v>0</v>
      </c>
      <c r="C428" s="53" t="e">
        <f>IFERROR(IFERROR(IFERROR(+VLOOKUP('103 FEIRAS, GALAS E EXPOSIÇÕES'!V57,localidades,2,FALSE),VLOOKUP('103 FEIRAS, GALAS E EXPOSIÇÕES'!R57,district_codes,2,FALSE)),VLOOKUP('103 FEIRAS, GALAS E EXPOSIÇÕES'!AF$7,localidades,2,FALSE)),VLOOKUP('103 FEIRAS, GALAS E EXPOSIÇÕES'!AF$6,district_codes,2,FALSE))</f>
        <v>#N/A</v>
      </c>
      <c r="D428" s="53">
        <f>+'103 FEIRAS, GALAS E EXPOSIÇÕES'!AB57</f>
        <v>0</v>
      </c>
      <c r="E428" s="281">
        <f>+'103 FEIRAS, GALAS E EXPOSIÇÕES'!P57</f>
        <v>0</v>
      </c>
      <c r="F428" s="53">
        <f>+'103 FEIRAS, GALAS E EXPOSIÇÕES'!Q57</f>
        <v>0</v>
      </c>
      <c r="G428" s="53">
        <f>+'103 FEIRAS, GALAS E EXPOSIÇÕES'!AJ57</f>
        <v>0</v>
      </c>
      <c r="H428" s="53" t="str">
        <f>+sessoes!A$4</f>
        <v>TECTRAIN-99</v>
      </c>
      <c r="I428" s="53" t="e">
        <f>+sessoes!B$4</f>
        <v>#N/A</v>
      </c>
      <c r="J428" s="69">
        <f>+sessoes!C$4</f>
        <v>0</v>
      </c>
      <c r="M428" s="53">
        <f>+'103 FEIRAS, GALAS E EXPOSIÇÕES'!AK57</f>
        <v>0</v>
      </c>
      <c r="N428" s="53">
        <f>+'103 FEIRAS, GALAS E EXPOSIÇÕES'!AB57</f>
        <v>0</v>
      </c>
      <c r="T428" s="51" t="str">
        <f t="shared" si="18"/>
        <v>Local Não Indicado</v>
      </c>
      <c r="U428" s="51" t="str">
        <f t="shared" si="19"/>
        <v>Sem dados de idade</v>
      </c>
      <c r="V428" s="51" t="str">
        <f t="shared" si="20"/>
        <v/>
      </c>
    </row>
    <row r="429" spans="1:22" hidden="1" x14ac:dyDescent="0.35">
      <c r="A429" s="53">
        <f>+'103 FEIRAS, GALAS E EXPOSIÇÕES'!C58</f>
        <v>0</v>
      </c>
      <c r="B429" s="53">
        <f>+'103 FEIRAS, GALAS E EXPOSIÇÕES'!J58</f>
        <v>0</v>
      </c>
      <c r="C429" s="53" t="e">
        <f>IFERROR(IFERROR(IFERROR(+VLOOKUP('103 FEIRAS, GALAS E EXPOSIÇÕES'!V58,localidades,2,FALSE),VLOOKUP('103 FEIRAS, GALAS E EXPOSIÇÕES'!R58,district_codes,2,FALSE)),VLOOKUP('103 FEIRAS, GALAS E EXPOSIÇÕES'!AF$7,localidades,2,FALSE)),VLOOKUP('103 FEIRAS, GALAS E EXPOSIÇÕES'!AF$6,district_codes,2,FALSE))</f>
        <v>#N/A</v>
      </c>
      <c r="D429" s="53">
        <f>+'103 FEIRAS, GALAS E EXPOSIÇÕES'!AB58</f>
        <v>0</v>
      </c>
      <c r="E429" s="281">
        <f>+'103 FEIRAS, GALAS E EXPOSIÇÕES'!P58</f>
        <v>0</v>
      </c>
      <c r="F429" s="53">
        <f>+'103 FEIRAS, GALAS E EXPOSIÇÕES'!Q58</f>
        <v>0</v>
      </c>
      <c r="G429" s="53">
        <f>+'103 FEIRAS, GALAS E EXPOSIÇÕES'!AJ58</f>
        <v>0</v>
      </c>
      <c r="H429" s="53" t="str">
        <f>+sessoes!A$4</f>
        <v>TECTRAIN-99</v>
      </c>
      <c r="I429" s="53" t="e">
        <f>+sessoes!B$4</f>
        <v>#N/A</v>
      </c>
      <c r="J429" s="69">
        <f>+sessoes!C$4</f>
        <v>0</v>
      </c>
      <c r="M429" s="53">
        <f>+'103 FEIRAS, GALAS E EXPOSIÇÕES'!AK58</f>
        <v>0</v>
      </c>
      <c r="N429" s="53">
        <f>+'103 FEIRAS, GALAS E EXPOSIÇÕES'!AB58</f>
        <v>0</v>
      </c>
      <c r="T429" s="51" t="str">
        <f t="shared" si="18"/>
        <v>Local Não Indicado</v>
      </c>
      <c r="U429" s="51" t="str">
        <f t="shared" si="19"/>
        <v>Sem dados de idade</v>
      </c>
      <c r="V429" s="51" t="str">
        <f t="shared" si="20"/>
        <v/>
      </c>
    </row>
    <row r="430" spans="1:22" hidden="1" x14ac:dyDescent="0.35">
      <c r="A430" s="53">
        <f>+'103 FEIRAS, GALAS E EXPOSIÇÕES'!C59</f>
        <v>0</v>
      </c>
      <c r="B430" s="53">
        <f>+'103 FEIRAS, GALAS E EXPOSIÇÕES'!J59</f>
        <v>0</v>
      </c>
      <c r="C430" s="53" t="e">
        <f>IFERROR(IFERROR(IFERROR(+VLOOKUP('103 FEIRAS, GALAS E EXPOSIÇÕES'!V59,localidades,2,FALSE),VLOOKUP('103 FEIRAS, GALAS E EXPOSIÇÕES'!R59,district_codes,2,FALSE)),VLOOKUP('103 FEIRAS, GALAS E EXPOSIÇÕES'!AF$7,localidades,2,FALSE)),VLOOKUP('103 FEIRAS, GALAS E EXPOSIÇÕES'!AF$6,district_codes,2,FALSE))</f>
        <v>#N/A</v>
      </c>
      <c r="D430" s="53">
        <f>+'103 FEIRAS, GALAS E EXPOSIÇÕES'!AB59</f>
        <v>0</v>
      </c>
      <c r="E430" s="281">
        <f>+'103 FEIRAS, GALAS E EXPOSIÇÕES'!P59</f>
        <v>0</v>
      </c>
      <c r="F430" s="53">
        <f>+'103 FEIRAS, GALAS E EXPOSIÇÕES'!Q59</f>
        <v>0</v>
      </c>
      <c r="G430" s="53">
        <f>+'103 FEIRAS, GALAS E EXPOSIÇÕES'!AJ59</f>
        <v>0</v>
      </c>
      <c r="H430" s="53" t="str">
        <f>+sessoes!A$4</f>
        <v>TECTRAIN-99</v>
      </c>
      <c r="I430" s="53" t="e">
        <f>+sessoes!B$4</f>
        <v>#N/A</v>
      </c>
      <c r="J430" s="69">
        <f>+sessoes!C$4</f>
        <v>0</v>
      </c>
      <c r="M430" s="53">
        <f>+'103 FEIRAS, GALAS E EXPOSIÇÕES'!AK59</f>
        <v>0</v>
      </c>
      <c r="N430" s="53">
        <f>+'103 FEIRAS, GALAS E EXPOSIÇÕES'!AB59</f>
        <v>0</v>
      </c>
      <c r="T430" s="51" t="str">
        <f t="shared" si="18"/>
        <v>Local Não Indicado</v>
      </c>
      <c r="U430" s="51" t="str">
        <f t="shared" si="19"/>
        <v>Sem dados de idade</v>
      </c>
      <c r="V430" s="51" t="str">
        <f t="shared" si="20"/>
        <v/>
      </c>
    </row>
    <row r="431" spans="1:22" hidden="1" x14ac:dyDescent="0.35">
      <c r="A431" s="53">
        <f>+'103 FEIRAS, GALAS E EXPOSIÇÕES'!C60</f>
        <v>0</v>
      </c>
      <c r="B431" s="53">
        <f>+'103 FEIRAS, GALAS E EXPOSIÇÕES'!J60</f>
        <v>0</v>
      </c>
      <c r="C431" s="53" t="e">
        <f>IFERROR(IFERROR(IFERROR(+VLOOKUP('103 FEIRAS, GALAS E EXPOSIÇÕES'!V60,localidades,2,FALSE),VLOOKUP('103 FEIRAS, GALAS E EXPOSIÇÕES'!R60,district_codes,2,FALSE)),VLOOKUP('103 FEIRAS, GALAS E EXPOSIÇÕES'!AF$7,localidades,2,FALSE)),VLOOKUP('103 FEIRAS, GALAS E EXPOSIÇÕES'!AF$6,district_codes,2,FALSE))</f>
        <v>#N/A</v>
      </c>
      <c r="D431" s="53">
        <f>+'103 FEIRAS, GALAS E EXPOSIÇÕES'!AB60</f>
        <v>0</v>
      </c>
      <c r="E431" s="281">
        <f>+'103 FEIRAS, GALAS E EXPOSIÇÕES'!P60</f>
        <v>0</v>
      </c>
      <c r="F431" s="53">
        <f>+'103 FEIRAS, GALAS E EXPOSIÇÕES'!Q60</f>
        <v>0</v>
      </c>
      <c r="G431" s="53">
        <f>+'103 FEIRAS, GALAS E EXPOSIÇÕES'!AJ60</f>
        <v>0</v>
      </c>
      <c r="H431" s="53" t="str">
        <f>+sessoes!A$4</f>
        <v>TECTRAIN-99</v>
      </c>
      <c r="I431" s="53" t="e">
        <f>+sessoes!B$4</f>
        <v>#N/A</v>
      </c>
      <c r="J431" s="69">
        <f>+sessoes!C$4</f>
        <v>0</v>
      </c>
      <c r="M431" s="53">
        <f>+'103 FEIRAS, GALAS E EXPOSIÇÕES'!AK60</f>
        <v>0</v>
      </c>
      <c r="N431" s="53">
        <f>+'103 FEIRAS, GALAS E EXPOSIÇÕES'!AB60</f>
        <v>0</v>
      </c>
      <c r="T431" s="51" t="str">
        <f t="shared" si="18"/>
        <v>Local Não Indicado</v>
      </c>
      <c r="U431" s="51" t="str">
        <f t="shared" si="19"/>
        <v>Sem dados de idade</v>
      </c>
      <c r="V431" s="51" t="str">
        <f t="shared" si="20"/>
        <v/>
      </c>
    </row>
    <row r="432" spans="1:22" hidden="1" x14ac:dyDescent="0.35">
      <c r="A432" s="53">
        <f>+'103 FEIRAS, GALAS E EXPOSIÇÕES'!C61</f>
        <v>0</v>
      </c>
      <c r="B432" s="53">
        <f>+'103 FEIRAS, GALAS E EXPOSIÇÕES'!J61</f>
        <v>0</v>
      </c>
      <c r="C432" s="53" t="e">
        <f>IFERROR(IFERROR(IFERROR(+VLOOKUP('103 FEIRAS, GALAS E EXPOSIÇÕES'!V61,localidades,2,FALSE),VLOOKUP('103 FEIRAS, GALAS E EXPOSIÇÕES'!R61,district_codes,2,FALSE)),VLOOKUP('103 FEIRAS, GALAS E EXPOSIÇÕES'!AF$7,localidades,2,FALSE)),VLOOKUP('103 FEIRAS, GALAS E EXPOSIÇÕES'!AF$6,district_codes,2,FALSE))</f>
        <v>#N/A</v>
      </c>
      <c r="D432" s="53">
        <f>+'103 FEIRAS, GALAS E EXPOSIÇÕES'!AB61</f>
        <v>0</v>
      </c>
      <c r="E432" s="281">
        <f>+'103 FEIRAS, GALAS E EXPOSIÇÕES'!P61</f>
        <v>0</v>
      </c>
      <c r="F432" s="53">
        <f>+'103 FEIRAS, GALAS E EXPOSIÇÕES'!Q61</f>
        <v>0</v>
      </c>
      <c r="G432" s="53">
        <f>+'103 FEIRAS, GALAS E EXPOSIÇÕES'!AJ61</f>
        <v>0</v>
      </c>
      <c r="H432" s="53" t="str">
        <f>+sessoes!A$4</f>
        <v>TECTRAIN-99</v>
      </c>
      <c r="I432" s="53" t="e">
        <f>+sessoes!B$4</f>
        <v>#N/A</v>
      </c>
      <c r="J432" s="69">
        <f>+sessoes!C$4</f>
        <v>0</v>
      </c>
      <c r="M432" s="53">
        <f>+'103 FEIRAS, GALAS E EXPOSIÇÕES'!AK61</f>
        <v>0</v>
      </c>
      <c r="N432" s="53">
        <f>+'103 FEIRAS, GALAS E EXPOSIÇÕES'!AB61</f>
        <v>0</v>
      </c>
      <c r="T432" s="51" t="str">
        <f t="shared" si="18"/>
        <v>Local Não Indicado</v>
      </c>
      <c r="U432" s="51" t="str">
        <f t="shared" si="19"/>
        <v>Sem dados de idade</v>
      </c>
      <c r="V432" s="51" t="str">
        <f t="shared" si="20"/>
        <v/>
      </c>
    </row>
    <row r="433" spans="1:22" hidden="1" x14ac:dyDescent="0.35">
      <c r="A433" s="53">
        <f>+'103 FEIRAS, GALAS E EXPOSIÇÕES'!C62</f>
        <v>0</v>
      </c>
      <c r="B433" s="53">
        <f>+'103 FEIRAS, GALAS E EXPOSIÇÕES'!J62</f>
        <v>0</v>
      </c>
      <c r="C433" s="53" t="e">
        <f>IFERROR(IFERROR(IFERROR(+VLOOKUP('103 FEIRAS, GALAS E EXPOSIÇÕES'!V62,localidades,2,FALSE),VLOOKUP('103 FEIRAS, GALAS E EXPOSIÇÕES'!R62,district_codes,2,FALSE)),VLOOKUP('103 FEIRAS, GALAS E EXPOSIÇÕES'!AF$7,localidades,2,FALSE)),VLOOKUP('103 FEIRAS, GALAS E EXPOSIÇÕES'!AF$6,district_codes,2,FALSE))</f>
        <v>#N/A</v>
      </c>
      <c r="D433" s="53">
        <f>+'103 FEIRAS, GALAS E EXPOSIÇÕES'!AB62</f>
        <v>0</v>
      </c>
      <c r="E433" s="281">
        <f>+'103 FEIRAS, GALAS E EXPOSIÇÕES'!P62</f>
        <v>0</v>
      </c>
      <c r="F433" s="53">
        <f>+'103 FEIRAS, GALAS E EXPOSIÇÕES'!Q62</f>
        <v>0</v>
      </c>
      <c r="G433" s="53">
        <f>+'103 FEIRAS, GALAS E EXPOSIÇÕES'!AJ62</f>
        <v>0</v>
      </c>
      <c r="H433" s="53" t="str">
        <f>+sessoes!A$4</f>
        <v>TECTRAIN-99</v>
      </c>
      <c r="I433" s="53" t="e">
        <f>+sessoes!B$4</f>
        <v>#N/A</v>
      </c>
      <c r="J433" s="69">
        <f>+sessoes!C$4</f>
        <v>0</v>
      </c>
      <c r="M433" s="53">
        <f>+'103 FEIRAS, GALAS E EXPOSIÇÕES'!AK62</f>
        <v>0</v>
      </c>
      <c r="N433" s="53">
        <f>+'103 FEIRAS, GALAS E EXPOSIÇÕES'!AB62</f>
        <v>0</v>
      </c>
      <c r="T433" s="51" t="str">
        <f t="shared" si="18"/>
        <v>Local Não Indicado</v>
      </c>
      <c r="U433" s="51" t="str">
        <f t="shared" si="19"/>
        <v>Sem dados de idade</v>
      </c>
      <c r="V433" s="51" t="str">
        <f t="shared" si="20"/>
        <v/>
      </c>
    </row>
    <row r="434" spans="1:22" hidden="1" x14ac:dyDescent="0.35">
      <c r="A434" s="53">
        <f>+'103 FEIRAS, GALAS E EXPOSIÇÕES'!C63</f>
        <v>0</v>
      </c>
      <c r="B434" s="53">
        <f>+'103 FEIRAS, GALAS E EXPOSIÇÕES'!J63</f>
        <v>0</v>
      </c>
      <c r="C434" s="53" t="e">
        <f>IFERROR(IFERROR(IFERROR(+VLOOKUP('103 FEIRAS, GALAS E EXPOSIÇÕES'!V63,localidades,2,FALSE),VLOOKUP('103 FEIRAS, GALAS E EXPOSIÇÕES'!R63,district_codes,2,FALSE)),VLOOKUP('103 FEIRAS, GALAS E EXPOSIÇÕES'!AF$7,localidades,2,FALSE)),VLOOKUP('103 FEIRAS, GALAS E EXPOSIÇÕES'!AF$6,district_codes,2,FALSE))</f>
        <v>#N/A</v>
      </c>
      <c r="D434" s="53">
        <f>+'103 FEIRAS, GALAS E EXPOSIÇÕES'!AB63</f>
        <v>0</v>
      </c>
      <c r="E434" s="281">
        <f>+'103 FEIRAS, GALAS E EXPOSIÇÕES'!P63</f>
        <v>0</v>
      </c>
      <c r="F434" s="53">
        <f>+'103 FEIRAS, GALAS E EXPOSIÇÕES'!Q63</f>
        <v>0</v>
      </c>
      <c r="G434" s="53">
        <f>+'103 FEIRAS, GALAS E EXPOSIÇÕES'!AJ63</f>
        <v>0</v>
      </c>
      <c r="H434" s="53" t="str">
        <f>+sessoes!A$4</f>
        <v>TECTRAIN-99</v>
      </c>
      <c r="I434" s="53" t="e">
        <f>+sessoes!B$4</f>
        <v>#N/A</v>
      </c>
      <c r="J434" s="69">
        <f>+sessoes!C$4</f>
        <v>0</v>
      </c>
      <c r="M434" s="53">
        <f>+'103 FEIRAS, GALAS E EXPOSIÇÕES'!AK63</f>
        <v>0</v>
      </c>
      <c r="N434" s="53">
        <f>+'103 FEIRAS, GALAS E EXPOSIÇÕES'!AB63</f>
        <v>0</v>
      </c>
      <c r="T434" s="51" t="str">
        <f t="shared" si="18"/>
        <v>Local Não Indicado</v>
      </c>
      <c r="U434" s="51" t="str">
        <f t="shared" si="19"/>
        <v>Sem dados de idade</v>
      </c>
      <c r="V434" s="51" t="str">
        <f t="shared" si="20"/>
        <v/>
      </c>
    </row>
    <row r="435" spans="1:22" hidden="1" x14ac:dyDescent="0.35">
      <c r="A435" s="53">
        <f>+'103 FEIRAS, GALAS E EXPOSIÇÕES'!C64</f>
        <v>0</v>
      </c>
      <c r="B435" s="53">
        <f>+'103 FEIRAS, GALAS E EXPOSIÇÕES'!J64</f>
        <v>0</v>
      </c>
      <c r="C435" s="53" t="e">
        <f>IFERROR(IFERROR(IFERROR(+VLOOKUP('103 FEIRAS, GALAS E EXPOSIÇÕES'!V64,localidades,2,FALSE),VLOOKUP('103 FEIRAS, GALAS E EXPOSIÇÕES'!R64,district_codes,2,FALSE)),VLOOKUP('103 FEIRAS, GALAS E EXPOSIÇÕES'!AF$7,localidades,2,FALSE)),VLOOKUP('103 FEIRAS, GALAS E EXPOSIÇÕES'!AF$6,district_codes,2,FALSE))</f>
        <v>#N/A</v>
      </c>
      <c r="D435" s="53">
        <f>+'103 FEIRAS, GALAS E EXPOSIÇÕES'!AB64</f>
        <v>0</v>
      </c>
      <c r="E435" s="281">
        <f>+'103 FEIRAS, GALAS E EXPOSIÇÕES'!P64</f>
        <v>0</v>
      </c>
      <c r="F435" s="53">
        <f>+'103 FEIRAS, GALAS E EXPOSIÇÕES'!Q64</f>
        <v>0</v>
      </c>
      <c r="G435" s="53">
        <f>+'103 FEIRAS, GALAS E EXPOSIÇÕES'!AJ64</f>
        <v>0</v>
      </c>
      <c r="H435" s="53" t="str">
        <f>+sessoes!A$4</f>
        <v>TECTRAIN-99</v>
      </c>
      <c r="I435" s="53" t="e">
        <f>+sessoes!B$4</f>
        <v>#N/A</v>
      </c>
      <c r="J435" s="69">
        <f>+sessoes!C$4</f>
        <v>0</v>
      </c>
      <c r="M435" s="53">
        <f>+'103 FEIRAS, GALAS E EXPOSIÇÕES'!AK64</f>
        <v>0</v>
      </c>
      <c r="N435" s="53">
        <f>+'103 FEIRAS, GALAS E EXPOSIÇÕES'!AB64</f>
        <v>0</v>
      </c>
      <c r="T435" s="51" t="str">
        <f t="shared" si="18"/>
        <v>Local Não Indicado</v>
      </c>
      <c r="U435" s="51" t="str">
        <f t="shared" si="19"/>
        <v>Sem dados de idade</v>
      </c>
      <c r="V435" s="51" t="str">
        <f t="shared" si="20"/>
        <v/>
      </c>
    </row>
    <row r="436" spans="1:22" hidden="1" x14ac:dyDescent="0.35">
      <c r="A436" s="53">
        <f>+'103 FEIRAS, GALAS E EXPOSIÇÕES'!C65</f>
        <v>0</v>
      </c>
      <c r="B436" s="53">
        <f>+'103 FEIRAS, GALAS E EXPOSIÇÕES'!J65</f>
        <v>0</v>
      </c>
      <c r="C436" s="53" t="e">
        <f>IFERROR(IFERROR(IFERROR(+VLOOKUP('103 FEIRAS, GALAS E EXPOSIÇÕES'!V65,localidades,2,FALSE),VLOOKUP('103 FEIRAS, GALAS E EXPOSIÇÕES'!R65,district_codes,2,FALSE)),VLOOKUP('103 FEIRAS, GALAS E EXPOSIÇÕES'!AF$7,localidades,2,FALSE)),VLOOKUP('103 FEIRAS, GALAS E EXPOSIÇÕES'!AF$6,district_codes,2,FALSE))</f>
        <v>#N/A</v>
      </c>
      <c r="D436" s="53">
        <f>+'103 FEIRAS, GALAS E EXPOSIÇÕES'!AB65</f>
        <v>0</v>
      </c>
      <c r="E436" s="281">
        <f>+'103 FEIRAS, GALAS E EXPOSIÇÕES'!P65</f>
        <v>0</v>
      </c>
      <c r="F436" s="53">
        <f>+'103 FEIRAS, GALAS E EXPOSIÇÕES'!Q65</f>
        <v>0</v>
      </c>
      <c r="G436" s="53">
        <f>+'103 FEIRAS, GALAS E EXPOSIÇÕES'!AJ65</f>
        <v>0</v>
      </c>
      <c r="H436" s="53" t="str">
        <f>+sessoes!A$4</f>
        <v>TECTRAIN-99</v>
      </c>
      <c r="I436" s="53" t="e">
        <f>+sessoes!B$4</f>
        <v>#N/A</v>
      </c>
      <c r="J436" s="69">
        <f>+sessoes!C$4</f>
        <v>0</v>
      </c>
      <c r="M436" s="53">
        <f>+'103 FEIRAS, GALAS E EXPOSIÇÕES'!AK65</f>
        <v>0</v>
      </c>
      <c r="N436" s="53">
        <f>+'103 FEIRAS, GALAS E EXPOSIÇÕES'!AB65</f>
        <v>0</v>
      </c>
      <c r="T436" s="51" t="str">
        <f t="shared" si="18"/>
        <v>Local Não Indicado</v>
      </c>
      <c r="U436" s="51" t="str">
        <f t="shared" si="19"/>
        <v>Sem dados de idade</v>
      </c>
      <c r="V436" s="51" t="str">
        <f t="shared" si="20"/>
        <v/>
      </c>
    </row>
    <row r="437" spans="1:22" hidden="1" x14ac:dyDescent="0.35">
      <c r="A437" s="53">
        <f>+'103 FEIRAS, GALAS E EXPOSIÇÕES'!C66</f>
        <v>0</v>
      </c>
      <c r="B437" s="53">
        <f>+'103 FEIRAS, GALAS E EXPOSIÇÕES'!J66</f>
        <v>0</v>
      </c>
      <c r="C437" s="53" t="e">
        <f>IFERROR(IFERROR(IFERROR(+VLOOKUP('103 FEIRAS, GALAS E EXPOSIÇÕES'!V66,localidades,2,FALSE),VLOOKUP('103 FEIRAS, GALAS E EXPOSIÇÕES'!R66,district_codes,2,FALSE)),VLOOKUP('103 FEIRAS, GALAS E EXPOSIÇÕES'!AF$7,localidades,2,FALSE)),VLOOKUP('103 FEIRAS, GALAS E EXPOSIÇÕES'!AF$6,district_codes,2,FALSE))</f>
        <v>#N/A</v>
      </c>
      <c r="D437" s="53">
        <f>+'103 FEIRAS, GALAS E EXPOSIÇÕES'!AB66</f>
        <v>0</v>
      </c>
      <c r="E437" s="281">
        <f>+'103 FEIRAS, GALAS E EXPOSIÇÕES'!P66</f>
        <v>0</v>
      </c>
      <c r="F437" s="53">
        <f>+'103 FEIRAS, GALAS E EXPOSIÇÕES'!Q66</f>
        <v>0</v>
      </c>
      <c r="G437" s="53">
        <f>+'103 FEIRAS, GALAS E EXPOSIÇÕES'!AJ66</f>
        <v>0</v>
      </c>
      <c r="H437" s="53" t="str">
        <f>+sessoes!A$4</f>
        <v>TECTRAIN-99</v>
      </c>
      <c r="I437" s="53" t="e">
        <f>+sessoes!B$4</f>
        <v>#N/A</v>
      </c>
      <c r="J437" s="69">
        <f>+sessoes!C$4</f>
        <v>0</v>
      </c>
      <c r="M437" s="53">
        <f>+'103 FEIRAS, GALAS E EXPOSIÇÕES'!AK66</f>
        <v>0</v>
      </c>
      <c r="N437" s="53">
        <f>+'103 FEIRAS, GALAS E EXPOSIÇÕES'!AB66</f>
        <v>0</v>
      </c>
      <c r="T437" s="51" t="str">
        <f t="shared" si="18"/>
        <v>Local Não Indicado</v>
      </c>
      <c r="U437" s="51" t="str">
        <f t="shared" si="19"/>
        <v>Sem dados de idade</v>
      </c>
      <c r="V437" s="51" t="str">
        <f t="shared" si="20"/>
        <v/>
      </c>
    </row>
    <row r="438" spans="1:22" hidden="1" x14ac:dyDescent="0.35">
      <c r="A438" s="53">
        <f>+'103 FEIRAS, GALAS E EXPOSIÇÕES'!C67</f>
        <v>0</v>
      </c>
      <c r="B438" s="53">
        <f>+'103 FEIRAS, GALAS E EXPOSIÇÕES'!J67</f>
        <v>0</v>
      </c>
      <c r="C438" s="53" t="e">
        <f>IFERROR(IFERROR(IFERROR(+VLOOKUP('103 FEIRAS, GALAS E EXPOSIÇÕES'!V67,localidades,2,FALSE),VLOOKUP('103 FEIRAS, GALAS E EXPOSIÇÕES'!R67,district_codes,2,FALSE)),VLOOKUP('103 FEIRAS, GALAS E EXPOSIÇÕES'!AF$7,localidades,2,FALSE)),VLOOKUP('103 FEIRAS, GALAS E EXPOSIÇÕES'!AF$6,district_codes,2,FALSE))</f>
        <v>#N/A</v>
      </c>
      <c r="D438" s="53">
        <f>+'103 FEIRAS, GALAS E EXPOSIÇÕES'!AB67</f>
        <v>0</v>
      </c>
      <c r="E438" s="281">
        <f>+'103 FEIRAS, GALAS E EXPOSIÇÕES'!P67</f>
        <v>0</v>
      </c>
      <c r="F438" s="53">
        <f>+'103 FEIRAS, GALAS E EXPOSIÇÕES'!Q67</f>
        <v>0</v>
      </c>
      <c r="G438" s="53">
        <f>+'103 FEIRAS, GALAS E EXPOSIÇÕES'!AJ67</f>
        <v>0</v>
      </c>
      <c r="H438" s="53" t="str">
        <f>+sessoes!A$4</f>
        <v>TECTRAIN-99</v>
      </c>
      <c r="I438" s="53" t="e">
        <f>+sessoes!B$4</f>
        <v>#N/A</v>
      </c>
      <c r="J438" s="69">
        <f>+sessoes!C$4</f>
        <v>0</v>
      </c>
      <c r="M438" s="53">
        <f>+'103 FEIRAS, GALAS E EXPOSIÇÕES'!AK67</f>
        <v>0</v>
      </c>
      <c r="N438" s="53">
        <f>+'103 FEIRAS, GALAS E EXPOSIÇÕES'!AB67</f>
        <v>0</v>
      </c>
      <c r="T438" s="51" t="str">
        <f t="shared" si="18"/>
        <v>Local Não Indicado</v>
      </c>
      <c r="U438" s="51" t="str">
        <f t="shared" si="19"/>
        <v>Sem dados de idade</v>
      </c>
      <c r="V438" s="51" t="str">
        <f t="shared" si="20"/>
        <v/>
      </c>
    </row>
    <row r="439" spans="1:22" hidden="1" x14ac:dyDescent="0.35">
      <c r="A439" s="53">
        <f>+'103 FEIRAS, GALAS E EXPOSIÇÕES'!C68</f>
        <v>0</v>
      </c>
      <c r="B439" s="53">
        <f>+'103 FEIRAS, GALAS E EXPOSIÇÕES'!J68</f>
        <v>0</v>
      </c>
      <c r="C439" s="53" t="e">
        <f>IFERROR(IFERROR(IFERROR(+VLOOKUP('103 FEIRAS, GALAS E EXPOSIÇÕES'!V68,localidades,2,FALSE),VLOOKUP('103 FEIRAS, GALAS E EXPOSIÇÕES'!R68,district_codes,2,FALSE)),VLOOKUP('103 FEIRAS, GALAS E EXPOSIÇÕES'!AF$7,localidades,2,FALSE)),VLOOKUP('103 FEIRAS, GALAS E EXPOSIÇÕES'!AF$6,district_codes,2,FALSE))</f>
        <v>#N/A</v>
      </c>
      <c r="D439" s="53">
        <f>+'103 FEIRAS, GALAS E EXPOSIÇÕES'!AB68</f>
        <v>0</v>
      </c>
      <c r="E439" s="281">
        <f>+'103 FEIRAS, GALAS E EXPOSIÇÕES'!P68</f>
        <v>0</v>
      </c>
      <c r="F439" s="53">
        <f>+'103 FEIRAS, GALAS E EXPOSIÇÕES'!Q68</f>
        <v>0</v>
      </c>
      <c r="G439" s="53">
        <f>+'103 FEIRAS, GALAS E EXPOSIÇÕES'!AJ68</f>
        <v>0</v>
      </c>
      <c r="H439" s="53" t="str">
        <f>+sessoes!A$4</f>
        <v>TECTRAIN-99</v>
      </c>
      <c r="I439" s="53" t="e">
        <f>+sessoes!B$4</f>
        <v>#N/A</v>
      </c>
      <c r="J439" s="69">
        <f>+sessoes!C$4</f>
        <v>0</v>
      </c>
      <c r="M439" s="53">
        <f>+'103 FEIRAS, GALAS E EXPOSIÇÕES'!AK68</f>
        <v>0</v>
      </c>
      <c r="N439" s="53">
        <f>+'103 FEIRAS, GALAS E EXPOSIÇÕES'!AB68</f>
        <v>0</v>
      </c>
      <c r="T439" s="51" t="str">
        <f t="shared" si="18"/>
        <v>Local Não Indicado</v>
      </c>
      <c r="U439" s="51" t="str">
        <f t="shared" si="19"/>
        <v>Sem dados de idade</v>
      </c>
      <c r="V439" s="51" t="str">
        <f t="shared" si="20"/>
        <v/>
      </c>
    </row>
    <row r="440" spans="1:22" hidden="1" x14ac:dyDescent="0.35">
      <c r="A440" s="53">
        <f>+'103 FEIRAS, GALAS E EXPOSIÇÕES'!C69</f>
        <v>0</v>
      </c>
      <c r="B440" s="53">
        <f>+'103 FEIRAS, GALAS E EXPOSIÇÕES'!J69</f>
        <v>0</v>
      </c>
      <c r="C440" s="53" t="e">
        <f>IFERROR(IFERROR(IFERROR(+VLOOKUP('103 FEIRAS, GALAS E EXPOSIÇÕES'!V69,localidades,2,FALSE),VLOOKUP('103 FEIRAS, GALAS E EXPOSIÇÕES'!R69,district_codes,2,FALSE)),VLOOKUP('103 FEIRAS, GALAS E EXPOSIÇÕES'!AF$7,localidades,2,FALSE)),VLOOKUP('103 FEIRAS, GALAS E EXPOSIÇÕES'!AF$6,district_codes,2,FALSE))</f>
        <v>#N/A</v>
      </c>
      <c r="D440" s="53">
        <f>+'103 FEIRAS, GALAS E EXPOSIÇÕES'!AB69</f>
        <v>0</v>
      </c>
      <c r="E440" s="281">
        <f>+'103 FEIRAS, GALAS E EXPOSIÇÕES'!P69</f>
        <v>0</v>
      </c>
      <c r="F440" s="53">
        <f>+'103 FEIRAS, GALAS E EXPOSIÇÕES'!Q69</f>
        <v>0</v>
      </c>
      <c r="G440" s="53">
        <f>+'103 FEIRAS, GALAS E EXPOSIÇÕES'!AJ69</f>
        <v>0</v>
      </c>
      <c r="H440" s="53" t="str">
        <f>+sessoes!A$4</f>
        <v>TECTRAIN-99</v>
      </c>
      <c r="I440" s="53" t="e">
        <f>+sessoes!B$4</f>
        <v>#N/A</v>
      </c>
      <c r="J440" s="69">
        <f>+sessoes!C$4</f>
        <v>0</v>
      </c>
      <c r="M440" s="53">
        <f>+'103 FEIRAS, GALAS E EXPOSIÇÕES'!AK69</f>
        <v>0</v>
      </c>
      <c r="N440" s="53">
        <f>+'103 FEIRAS, GALAS E EXPOSIÇÕES'!AB69</f>
        <v>0</v>
      </c>
      <c r="T440" s="51" t="str">
        <f t="shared" si="18"/>
        <v>Local Não Indicado</v>
      </c>
      <c r="U440" s="51" t="str">
        <f t="shared" si="19"/>
        <v>Sem dados de idade</v>
      </c>
      <c r="V440" s="51" t="str">
        <f t="shared" si="20"/>
        <v/>
      </c>
    </row>
    <row r="441" spans="1:22" hidden="1" x14ac:dyDescent="0.35">
      <c r="A441" s="53">
        <f>+'103 FEIRAS, GALAS E EXPOSIÇÕES'!C70</f>
        <v>0</v>
      </c>
      <c r="B441" s="53">
        <f>+'103 FEIRAS, GALAS E EXPOSIÇÕES'!J70</f>
        <v>0</v>
      </c>
      <c r="C441" s="53" t="e">
        <f>IFERROR(IFERROR(IFERROR(+VLOOKUP('103 FEIRAS, GALAS E EXPOSIÇÕES'!V70,localidades,2,FALSE),VLOOKUP('103 FEIRAS, GALAS E EXPOSIÇÕES'!R70,district_codes,2,FALSE)),VLOOKUP('103 FEIRAS, GALAS E EXPOSIÇÕES'!AF$7,localidades,2,FALSE)),VLOOKUP('103 FEIRAS, GALAS E EXPOSIÇÕES'!AF$6,district_codes,2,FALSE))</f>
        <v>#N/A</v>
      </c>
      <c r="D441" s="53">
        <f>+'103 FEIRAS, GALAS E EXPOSIÇÕES'!AB70</f>
        <v>0</v>
      </c>
      <c r="E441" s="281">
        <f>+'103 FEIRAS, GALAS E EXPOSIÇÕES'!P70</f>
        <v>0</v>
      </c>
      <c r="F441" s="53">
        <f>+'103 FEIRAS, GALAS E EXPOSIÇÕES'!Q70</f>
        <v>0</v>
      </c>
      <c r="G441" s="53">
        <f>+'103 FEIRAS, GALAS E EXPOSIÇÕES'!AJ70</f>
        <v>0</v>
      </c>
      <c r="H441" s="53" t="str">
        <f>+sessoes!A$4</f>
        <v>TECTRAIN-99</v>
      </c>
      <c r="I441" s="53" t="e">
        <f>+sessoes!B$4</f>
        <v>#N/A</v>
      </c>
      <c r="J441" s="69">
        <f>+sessoes!C$4</f>
        <v>0</v>
      </c>
      <c r="M441" s="53">
        <f>+'103 FEIRAS, GALAS E EXPOSIÇÕES'!AK70</f>
        <v>0</v>
      </c>
      <c r="N441" s="53">
        <f>+'103 FEIRAS, GALAS E EXPOSIÇÕES'!AB70</f>
        <v>0</v>
      </c>
      <c r="T441" s="51" t="str">
        <f t="shared" si="18"/>
        <v>Local Não Indicado</v>
      </c>
      <c r="U441" s="51" t="str">
        <f t="shared" si="19"/>
        <v>Sem dados de idade</v>
      </c>
      <c r="V441" s="51" t="str">
        <f t="shared" si="20"/>
        <v/>
      </c>
    </row>
    <row r="442" spans="1:22" hidden="1" x14ac:dyDescent="0.35">
      <c r="A442" s="53">
        <f>+'103 FEIRAS, GALAS E EXPOSIÇÕES'!C71</f>
        <v>0</v>
      </c>
      <c r="B442" s="53">
        <f>+'103 FEIRAS, GALAS E EXPOSIÇÕES'!J71</f>
        <v>0</v>
      </c>
      <c r="C442" s="53" t="e">
        <f>IFERROR(IFERROR(IFERROR(+VLOOKUP('103 FEIRAS, GALAS E EXPOSIÇÕES'!V71,localidades,2,FALSE),VLOOKUP('103 FEIRAS, GALAS E EXPOSIÇÕES'!R71,district_codes,2,FALSE)),VLOOKUP('103 FEIRAS, GALAS E EXPOSIÇÕES'!AF$7,localidades,2,FALSE)),VLOOKUP('103 FEIRAS, GALAS E EXPOSIÇÕES'!AF$6,district_codes,2,FALSE))</f>
        <v>#N/A</v>
      </c>
      <c r="D442" s="53">
        <f>+'103 FEIRAS, GALAS E EXPOSIÇÕES'!AB71</f>
        <v>0</v>
      </c>
      <c r="E442" s="281">
        <f>+'103 FEIRAS, GALAS E EXPOSIÇÕES'!P71</f>
        <v>0</v>
      </c>
      <c r="F442" s="53">
        <f>+'103 FEIRAS, GALAS E EXPOSIÇÕES'!Q71</f>
        <v>0</v>
      </c>
      <c r="G442" s="53">
        <f>+'103 FEIRAS, GALAS E EXPOSIÇÕES'!AJ71</f>
        <v>0</v>
      </c>
      <c r="H442" s="53" t="str">
        <f>+sessoes!A$4</f>
        <v>TECTRAIN-99</v>
      </c>
      <c r="I442" s="53" t="e">
        <f>+sessoes!B$4</f>
        <v>#N/A</v>
      </c>
      <c r="J442" s="69">
        <f>+sessoes!C$4</f>
        <v>0</v>
      </c>
      <c r="M442" s="53">
        <f>+'103 FEIRAS, GALAS E EXPOSIÇÕES'!AK71</f>
        <v>0</v>
      </c>
      <c r="N442" s="53">
        <f>+'103 FEIRAS, GALAS E EXPOSIÇÕES'!AB71</f>
        <v>0</v>
      </c>
      <c r="T442" s="51" t="str">
        <f t="shared" si="18"/>
        <v>Local Não Indicado</v>
      </c>
      <c r="U442" s="51" t="str">
        <f t="shared" si="19"/>
        <v>Sem dados de idade</v>
      </c>
      <c r="V442" s="51" t="str">
        <f t="shared" si="20"/>
        <v/>
      </c>
    </row>
    <row r="443" spans="1:22" hidden="1" x14ac:dyDescent="0.35">
      <c r="A443" s="53">
        <f>+'103 FEIRAS, GALAS E EXPOSIÇÕES'!C72</f>
        <v>0</v>
      </c>
      <c r="B443" s="53">
        <f>+'103 FEIRAS, GALAS E EXPOSIÇÕES'!J72</f>
        <v>0</v>
      </c>
      <c r="C443" s="53" t="e">
        <f>IFERROR(IFERROR(IFERROR(+VLOOKUP('103 FEIRAS, GALAS E EXPOSIÇÕES'!V72,localidades,2,FALSE),VLOOKUP('103 FEIRAS, GALAS E EXPOSIÇÕES'!R72,district_codes,2,FALSE)),VLOOKUP('103 FEIRAS, GALAS E EXPOSIÇÕES'!AF$7,localidades,2,FALSE)),VLOOKUP('103 FEIRAS, GALAS E EXPOSIÇÕES'!AF$6,district_codes,2,FALSE))</f>
        <v>#N/A</v>
      </c>
      <c r="D443" s="53">
        <f>+'103 FEIRAS, GALAS E EXPOSIÇÕES'!AB72</f>
        <v>0</v>
      </c>
      <c r="E443" s="281">
        <f>+'103 FEIRAS, GALAS E EXPOSIÇÕES'!P72</f>
        <v>0</v>
      </c>
      <c r="F443" s="53">
        <f>+'103 FEIRAS, GALAS E EXPOSIÇÕES'!Q72</f>
        <v>0</v>
      </c>
      <c r="G443" s="53">
        <f>+'103 FEIRAS, GALAS E EXPOSIÇÕES'!AJ72</f>
        <v>0</v>
      </c>
      <c r="H443" s="53" t="str">
        <f>+sessoes!A$4</f>
        <v>TECTRAIN-99</v>
      </c>
      <c r="I443" s="53" t="e">
        <f>+sessoes!B$4</f>
        <v>#N/A</v>
      </c>
      <c r="J443" s="69">
        <f>+sessoes!C$4</f>
        <v>0</v>
      </c>
      <c r="M443" s="53">
        <f>+'103 FEIRAS, GALAS E EXPOSIÇÕES'!AK72</f>
        <v>0</v>
      </c>
      <c r="N443" s="53">
        <f>+'103 FEIRAS, GALAS E EXPOSIÇÕES'!AB72</f>
        <v>0</v>
      </c>
      <c r="T443" s="51" t="str">
        <f t="shared" si="18"/>
        <v>Local Não Indicado</v>
      </c>
      <c r="U443" s="51" t="str">
        <f t="shared" si="19"/>
        <v>Sem dados de idade</v>
      </c>
      <c r="V443" s="51" t="str">
        <f t="shared" si="20"/>
        <v/>
      </c>
    </row>
    <row r="444" spans="1:22" hidden="1" x14ac:dyDescent="0.35">
      <c r="A444" s="53">
        <f>+'103 FEIRAS, GALAS E EXPOSIÇÕES'!C73</f>
        <v>0</v>
      </c>
      <c r="B444" s="53">
        <f>+'103 FEIRAS, GALAS E EXPOSIÇÕES'!J73</f>
        <v>0</v>
      </c>
      <c r="C444" s="53" t="e">
        <f>IFERROR(IFERROR(IFERROR(+VLOOKUP('103 FEIRAS, GALAS E EXPOSIÇÕES'!V73,localidades,2,FALSE),VLOOKUP('103 FEIRAS, GALAS E EXPOSIÇÕES'!R73,district_codes,2,FALSE)),VLOOKUP('103 FEIRAS, GALAS E EXPOSIÇÕES'!AF$7,localidades,2,FALSE)),VLOOKUP('103 FEIRAS, GALAS E EXPOSIÇÕES'!AF$6,district_codes,2,FALSE))</f>
        <v>#N/A</v>
      </c>
      <c r="D444" s="53">
        <f>+'103 FEIRAS, GALAS E EXPOSIÇÕES'!AB73</f>
        <v>0</v>
      </c>
      <c r="E444" s="281">
        <f>+'103 FEIRAS, GALAS E EXPOSIÇÕES'!P73</f>
        <v>0</v>
      </c>
      <c r="F444" s="53">
        <f>+'103 FEIRAS, GALAS E EXPOSIÇÕES'!Q73</f>
        <v>0</v>
      </c>
      <c r="G444" s="53">
        <f>+'103 FEIRAS, GALAS E EXPOSIÇÕES'!AJ73</f>
        <v>0</v>
      </c>
      <c r="H444" s="53" t="str">
        <f>+sessoes!A$4</f>
        <v>TECTRAIN-99</v>
      </c>
      <c r="I444" s="53" t="e">
        <f>+sessoes!B$4</f>
        <v>#N/A</v>
      </c>
      <c r="J444" s="69">
        <f>+sessoes!C$4</f>
        <v>0</v>
      </c>
      <c r="M444" s="53">
        <f>+'103 FEIRAS, GALAS E EXPOSIÇÕES'!AK73</f>
        <v>0</v>
      </c>
      <c r="N444" s="53">
        <f>+'103 FEIRAS, GALAS E EXPOSIÇÕES'!AB73</f>
        <v>0</v>
      </c>
      <c r="T444" s="51" t="str">
        <f t="shared" si="18"/>
        <v>Local Não Indicado</v>
      </c>
      <c r="U444" s="51" t="str">
        <f t="shared" si="19"/>
        <v>Sem dados de idade</v>
      </c>
      <c r="V444" s="51" t="str">
        <f t="shared" si="20"/>
        <v/>
      </c>
    </row>
    <row r="445" spans="1:22" hidden="1" x14ac:dyDescent="0.35">
      <c r="A445" s="53">
        <f>+'103 FEIRAS, GALAS E EXPOSIÇÕES'!C74</f>
        <v>0</v>
      </c>
      <c r="B445" s="53">
        <f>+'103 FEIRAS, GALAS E EXPOSIÇÕES'!J74</f>
        <v>0</v>
      </c>
      <c r="C445" s="53" t="e">
        <f>IFERROR(IFERROR(IFERROR(+VLOOKUP('103 FEIRAS, GALAS E EXPOSIÇÕES'!V74,localidades,2,FALSE),VLOOKUP('103 FEIRAS, GALAS E EXPOSIÇÕES'!R74,district_codes,2,FALSE)),VLOOKUP('103 FEIRAS, GALAS E EXPOSIÇÕES'!AF$7,localidades,2,FALSE)),VLOOKUP('103 FEIRAS, GALAS E EXPOSIÇÕES'!AF$6,district_codes,2,FALSE))</f>
        <v>#N/A</v>
      </c>
      <c r="D445" s="53">
        <f>+'103 FEIRAS, GALAS E EXPOSIÇÕES'!AB74</f>
        <v>0</v>
      </c>
      <c r="E445" s="281">
        <f>+'103 FEIRAS, GALAS E EXPOSIÇÕES'!P74</f>
        <v>0</v>
      </c>
      <c r="F445" s="53">
        <f>+'103 FEIRAS, GALAS E EXPOSIÇÕES'!Q74</f>
        <v>0</v>
      </c>
      <c r="G445" s="53">
        <f>+'103 FEIRAS, GALAS E EXPOSIÇÕES'!AJ74</f>
        <v>0</v>
      </c>
      <c r="H445" s="53" t="str">
        <f>+sessoes!A$4</f>
        <v>TECTRAIN-99</v>
      </c>
      <c r="I445" s="53" t="e">
        <f>+sessoes!B$4</f>
        <v>#N/A</v>
      </c>
      <c r="J445" s="69">
        <f>+sessoes!C$4</f>
        <v>0</v>
      </c>
      <c r="M445" s="53">
        <f>+'103 FEIRAS, GALAS E EXPOSIÇÕES'!AK74</f>
        <v>0</v>
      </c>
      <c r="N445" s="53">
        <f>+'103 FEIRAS, GALAS E EXPOSIÇÕES'!AB74</f>
        <v>0</v>
      </c>
      <c r="T445" s="51" t="str">
        <f t="shared" si="18"/>
        <v>Local Não Indicado</v>
      </c>
      <c r="U445" s="51" t="str">
        <f t="shared" si="19"/>
        <v>Sem dados de idade</v>
      </c>
      <c r="V445" s="51" t="str">
        <f t="shared" si="20"/>
        <v/>
      </c>
    </row>
    <row r="446" spans="1:22" hidden="1" x14ac:dyDescent="0.35">
      <c r="A446" s="53">
        <f>+'103 FEIRAS, GALAS E EXPOSIÇÕES'!C75</f>
        <v>0</v>
      </c>
      <c r="B446" s="53">
        <f>+'103 FEIRAS, GALAS E EXPOSIÇÕES'!J75</f>
        <v>0</v>
      </c>
      <c r="C446" s="53" t="e">
        <f>IFERROR(IFERROR(IFERROR(+VLOOKUP('103 FEIRAS, GALAS E EXPOSIÇÕES'!V75,localidades,2,FALSE),VLOOKUP('103 FEIRAS, GALAS E EXPOSIÇÕES'!R75,district_codes,2,FALSE)),VLOOKUP('103 FEIRAS, GALAS E EXPOSIÇÕES'!AF$7,localidades,2,FALSE)),VLOOKUP('103 FEIRAS, GALAS E EXPOSIÇÕES'!AF$6,district_codes,2,FALSE))</f>
        <v>#N/A</v>
      </c>
      <c r="D446" s="53">
        <f>+'103 FEIRAS, GALAS E EXPOSIÇÕES'!AB75</f>
        <v>0</v>
      </c>
      <c r="E446" s="281">
        <f>+'103 FEIRAS, GALAS E EXPOSIÇÕES'!P75</f>
        <v>0</v>
      </c>
      <c r="F446" s="53">
        <f>+'103 FEIRAS, GALAS E EXPOSIÇÕES'!Q75</f>
        <v>0</v>
      </c>
      <c r="G446" s="53">
        <f>+'103 FEIRAS, GALAS E EXPOSIÇÕES'!AJ75</f>
        <v>0</v>
      </c>
      <c r="H446" s="53" t="str">
        <f>+sessoes!A$4</f>
        <v>TECTRAIN-99</v>
      </c>
      <c r="I446" s="53" t="e">
        <f>+sessoes!B$4</f>
        <v>#N/A</v>
      </c>
      <c r="J446" s="69">
        <f>+sessoes!C$4</f>
        <v>0</v>
      </c>
      <c r="M446" s="53">
        <f>+'103 FEIRAS, GALAS E EXPOSIÇÕES'!AK75</f>
        <v>0</v>
      </c>
      <c r="N446" s="53">
        <f>+'103 FEIRAS, GALAS E EXPOSIÇÕES'!AB75</f>
        <v>0</v>
      </c>
      <c r="T446" s="51" t="str">
        <f t="shared" si="18"/>
        <v>Local Não Indicado</v>
      </c>
      <c r="U446" s="51" t="str">
        <f t="shared" si="19"/>
        <v>Sem dados de idade</v>
      </c>
      <c r="V446" s="51" t="str">
        <f t="shared" si="20"/>
        <v/>
      </c>
    </row>
    <row r="447" spans="1:22" hidden="1" x14ac:dyDescent="0.35">
      <c r="A447" s="53">
        <f>+'103 FEIRAS, GALAS E EXPOSIÇÕES'!C76</f>
        <v>0</v>
      </c>
      <c r="B447" s="53">
        <f>+'103 FEIRAS, GALAS E EXPOSIÇÕES'!J76</f>
        <v>0</v>
      </c>
      <c r="C447" s="53" t="e">
        <f>IFERROR(IFERROR(IFERROR(+VLOOKUP('103 FEIRAS, GALAS E EXPOSIÇÕES'!V76,localidades,2,FALSE),VLOOKUP('103 FEIRAS, GALAS E EXPOSIÇÕES'!R76,district_codes,2,FALSE)),VLOOKUP('103 FEIRAS, GALAS E EXPOSIÇÕES'!AF$7,localidades,2,FALSE)),VLOOKUP('103 FEIRAS, GALAS E EXPOSIÇÕES'!AF$6,district_codes,2,FALSE))</f>
        <v>#N/A</v>
      </c>
      <c r="D447" s="53">
        <f>+'103 FEIRAS, GALAS E EXPOSIÇÕES'!AB76</f>
        <v>0</v>
      </c>
      <c r="E447" s="281">
        <f>+'103 FEIRAS, GALAS E EXPOSIÇÕES'!P76</f>
        <v>0</v>
      </c>
      <c r="F447" s="53">
        <f>+'103 FEIRAS, GALAS E EXPOSIÇÕES'!Q76</f>
        <v>0</v>
      </c>
      <c r="G447" s="53">
        <f>+'103 FEIRAS, GALAS E EXPOSIÇÕES'!AJ76</f>
        <v>0</v>
      </c>
      <c r="H447" s="53" t="str">
        <f>+sessoes!A$4</f>
        <v>TECTRAIN-99</v>
      </c>
      <c r="I447" s="53" t="e">
        <f>+sessoes!B$4</f>
        <v>#N/A</v>
      </c>
      <c r="J447" s="69">
        <f>+sessoes!C$4</f>
        <v>0</v>
      </c>
      <c r="M447" s="53">
        <f>+'103 FEIRAS, GALAS E EXPOSIÇÕES'!AK76</f>
        <v>0</v>
      </c>
      <c r="N447" s="53">
        <f>+'103 FEIRAS, GALAS E EXPOSIÇÕES'!AB76</f>
        <v>0</v>
      </c>
      <c r="T447" s="51" t="str">
        <f t="shared" si="18"/>
        <v>Local Não Indicado</v>
      </c>
      <c r="U447" s="51" t="str">
        <f t="shared" si="19"/>
        <v>Sem dados de idade</v>
      </c>
      <c r="V447" s="51" t="str">
        <f t="shared" si="20"/>
        <v/>
      </c>
    </row>
    <row r="448" spans="1:22" hidden="1" x14ac:dyDescent="0.35">
      <c r="A448" s="53">
        <f>+'103 FEIRAS, GALAS E EXPOSIÇÕES'!C77</f>
        <v>0</v>
      </c>
      <c r="B448" s="53">
        <f>+'103 FEIRAS, GALAS E EXPOSIÇÕES'!J77</f>
        <v>0</v>
      </c>
      <c r="C448" s="53" t="e">
        <f>IFERROR(IFERROR(IFERROR(+VLOOKUP('103 FEIRAS, GALAS E EXPOSIÇÕES'!V77,localidades,2,FALSE),VLOOKUP('103 FEIRAS, GALAS E EXPOSIÇÕES'!R77,district_codes,2,FALSE)),VLOOKUP('103 FEIRAS, GALAS E EXPOSIÇÕES'!AF$7,localidades,2,FALSE)),VLOOKUP('103 FEIRAS, GALAS E EXPOSIÇÕES'!AF$6,district_codes,2,FALSE))</f>
        <v>#N/A</v>
      </c>
      <c r="D448" s="53">
        <f>+'103 FEIRAS, GALAS E EXPOSIÇÕES'!AB77</f>
        <v>0</v>
      </c>
      <c r="E448" s="281">
        <f>+'103 FEIRAS, GALAS E EXPOSIÇÕES'!P77</f>
        <v>0</v>
      </c>
      <c r="F448" s="53">
        <f>+'103 FEIRAS, GALAS E EXPOSIÇÕES'!Q77</f>
        <v>0</v>
      </c>
      <c r="G448" s="53">
        <f>+'103 FEIRAS, GALAS E EXPOSIÇÕES'!AJ77</f>
        <v>0</v>
      </c>
      <c r="H448" s="53" t="str">
        <f>+sessoes!A$4</f>
        <v>TECTRAIN-99</v>
      </c>
      <c r="I448" s="53" t="e">
        <f>+sessoes!B$4</f>
        <v>#N/A</v>
      </c>
      <c r="J448" s="69">
        <f>+sessoes!C$4</f>
        <v>0</v>
      </c>
      <c r="M448" s="53">
        <f>+'103 FEIRAS, GALAS E EXPOSIÇÕES'!AK77</f>
        <v>0</v>
      </c>
      <c r="N448" s="53">
        <f>+'103 FEIRAS, GALAS E EXPOSIÇÕES'!AB77</f>
        <v>0</v>
      </c>
      <c r="T448" s="51" t="str">
        <f t="shared" si="18"/>
        <v>Local Não Indicado</v>
      </c>
      <c r="U448" s="51" t="str">
        <f t="shared" si="19"/>
        <v>Sem dados de idade</v>
      </c>
      <c r="V448" s="51" t="str">
        <f t="shared" si="20"/>
        <v/>
      </c>
    </row>
    <row r="449" spans="1:22" hidden="1" x14ac:dyDescent="0.35">
      <c r="A449" s="53">
        <f>+'103 FEIRAS, GALAS E EXPOSIÇÕES'!C78</f>
        <v>0</v>
      </c>
      <c r="B449" s="53">
        <f>+'103 FEIRAS, GALAS E EXPOSIÇÕES'!J78</f>
        <v>0</v>
      </c>
      <c r="C449" s="53" t="e">
        <f>IFERROR(IFERROR(IFERROR(+VLOOKUP('103 FEIRAS, GALAS E EXPOSIÇÕES'!V78,localidades,2,FALSE),VLOOKUP('103 FEIRAS, GALAS E EXPOSIÇÕES'!R78,district_codes,2,FALSE)),VLOOKUP('103 FEIRAS, GALAS E EXPOSIÇÕES'!AF$7,localidades,2,FALSE)),VLOOKUP('103 FEIRAS, GALAS E EXPOSIÇÕES'!AF$6,district_codes,2,FALSE))</f>
        <v>#N/A</v>
      </c>
      <c r="D449" s="53">
        <f>+'103 FEIRAS, GALAS E EXPOSIÇÕES'!AB78</f>
        <v>0</v>
      </c>
      <c r="E449" s="281">
        <f>+'103 FEIRAS, GALAS E EXPOSIÇÕES'!P78</f>
        <v>0</v>
      </c>
      <c r="F449" s="53">
        <f>+'103 FEIRAS, GALAS E EXPOSIÇÕES'!Q78</f>
        <v>0</v>
      </c>
      <c r="G449" s="53">
        <f>+'103 FEIRAS, GALAS E EXPOSIÇÕES'!AJ78</f>
        <v>0</v>
      </c>
      <c r="H449" s="53" t="str">
        <f>+sessoes!A$4</f>
        <v>TECTRAIN-99</v>
      </c>
      <c r="I449" s="53" t="e">
        <f>+sessoes!B$4</f>
        <v>#N/A</v>
      </c>
      <c r="J449" s="69">
        <f>+sessoes!C$4</f>
        <v>0</v>
      </c>
      <c r="M449" s="53">
        <f>+'103 FEIRAS, GALAS E EXPOSIÇÕES'!AK78</f>
        <v>0</v>
      </c>
      <c r="N449" s="53">
        <f>+'103 FEIRAS, GALAS E EXPOSIÇÕES'!AB78</f>
        <v>0</v>
      </c>
      <c r="T449" s="51" t="str">
        <f t="shared" si="18"/>
        <v>Local Não Indicado</v>
      </c>
      <c r="U449" s="51" t="str">
        <f t="shared" si="19"/>
        <v>Sem dados de idade</v>
      </c>
      <c r="V449" s="51" t="str">
        <f t="shared" si="20"/>
        <v/>
      </c>
    </row>
    <row r="450" spans="1:22" hidden="1" x14ac:dyDescent="0.35">
      <c r="A450" s="53">
        <f>+'103 FEIRAS, GALAS E EXPOSIÇÕES'!C79</f>
        <v>0</v>
      </c>
      <c r="B450" s="53">
        <f>+'103 FEIRAS, GALAS E EXPOSIÇÕES'!J79</f>
        <v>0</v>
      </c>
      <c r="C450" s="53" t="e">
        <f>IFERROR(IFERROR(IFERROR(+VLOOKUP('103 FEIRAS, GALAS E EXPOSIÇÕES'!V79,localidades,2,FALSE),VLOOKUP('103 FEIRAS, GALAS E EXPOSIÇÕES'!R79,district_codes,2,FALSE)),VLOOKUP('103 FEIRAS, GALAS E EXPOSIÇÕES'!AF$7,localidades,2,FALSE)),VLOOKUP('103 FEIRAS, GALAS E EXPOSIÇÕES'!AF$6,district_codes,2,FALSE))</f>
        <v>#N/A</v>
      </c>
      <c r="D450" s="53">
        <f>+'103 FEIRAS, GALAS E EXPOSIÇÕES'!AB79</f>
        <v>0</v>
      </c>
      <c r="E450" s="281">
        <f>+'103 FEIRAS, GALAS E EXPOSIÇÕES'!P79</f>
        <v>0</v>
      </c>
      <c r="F450" s="53">
        <f>+'103 FEIRAS, GALAS E EXPOSIÇÕES'!Q79</f>
        <v>0</v>
      </c>
      <c r="G450" s="53">
        <f>+'103 FEIRAS, GALAS E EXPOSIÇÕES'!AJ79</f>
        <v>0</v>
      </c>
      <c r="H450" s="53" t="str">
        <f>+sessoes!A$4</f>
        <v>TECTRAIN-99</v>
      </c>
      <c r="I450" s="53" t="e">
        <f>+sessoes!B$4</f>
        <v>#N/A</v>
      </c>
      <c r="J450" s="69">
        <f>+sessoes!C$4</f>
        <v>0</v>
      </c>
      <c r="M450" s="53">
        <f>+'103 FEIRAS, GALAS E EXPOSIÇÕES'!AK79</f>
        <v>0</v>
      </c>
      <c r="N450" s="53">
        <f>+'103 FEIRAS, GALAS E EXPOSIÇÕES'!AB79</f>
        <v>0</v>
      </c>
      <c r="T450" s="51" t="str">
        <f t="shared" ref="T450:T513" si="21">IFERROR(IFERROR(VLOOKUP(C450,nomes_distritos,3,FALSE),VLOOKUP(I450,nomes_distritos,3,FALSE)),"Local Não Indicado")</f>
        <v>Local Não Indicado</v>
      </c>
      <c r="U450" s="51" t="str">
        <f t="shared" ref="U450:U513" si="22">IF(F450=0,"Sem dados de idade",IF(F450&lt;35,"Jovem","Adulto"))</f>
        <v>Sem dados de idade</v>
      </c>
      <c r="V450" s="51" t="str">
        <f t="shared" ref="V450:V513" si="23">IF(A450=0,"",A450&amp;B450&amp;C450)</f>
        <v/>
      </c>
    </row>
    <row r="451" spans="1:22" hidden="1" x14ac:dyDescent="0.35">
      <c r="A451" s="53">
        <f>+'103 FEIRAS, GALAS E EXPOSIÇÕES'!C80</f>
        <v>0</v>
      </c>
      <c r="B451" s="53">
        <f>+'103 FEIRAS, GALAS E EXPOSIÇÕES'!J80</f>
        <v>0</v>
      </c>
      <c r="C451" s="53" t="e">
        <f>IFERROR(IFERROR(IFERROR(+VLOOKUP('103 FEIRAS, GALAS E EXPOSIÇÕES'!V80,localidades,2,FALSE),VLOOKUP('103 FEIRAS, GALAS E EXPOSIÇÕES'!R80,district_codes,2,FALSE)),VLOOKUP('103 FEIRAS, GALAS E EXPOSIÇÕES'!AF$7,localidades,2,FALSE)),VLOOKUP('103 FEIRAS, GALAS E EXPOSIÇÕES'!AF$6,district_codes,2,FALSE))</f>
        <v>#N/A</v>
      </c>
      <c r="D451" s="53">
        <f>+'103 FEIRAS, GALAS E EXPOSIÇÕES'!AB80</f>
        <v>0</v>
      </c>
      <c r="E451" s="281">
        <f>+'103 FEIRAS, GALAS E EXPOSIÇÕES'!P80</f>
        <v>0</v>
      </c>
      <c r="F451" s="53">
        <f>+'103 FEIRAS, GALAS E EXPOSIÇÕES'!Q80</f>
        <v>0</v>
      </c>
      <c r="G451" s="53">
        <f>+'103 FEIRAS, GALAS E EXPOSIÇÕES'!AJ80</f>
        <v>0</v>
      </c>
      <c r="H451" s="53" t="str">
        <f>+sessoes!A$4</f>
        <v>TECTRAIN-99</v>
      </c>
      <c r="I451" s="53" t="e">
        <f>+sessoes!B$4</f>
        <v>#N/A</v>
      </c>
      <c r="J451" s="69">
        <f>+sessoes!C$4</f>
        <v>0</v>
      </c>
      <c r="M451" s="53">
        <f>+'103 FEIRAS, GALAS E EXPOSIÇÕES'!AK80</f>
        <v>0</v>
      </c>
      <c r="N451" s="53">
        <f>+'103 FEIRAS, GALAS E EXPOSIÇÕES'!AB80</f>
        <v>0</v>
      </c>
      <c r="T451" s="51" t="str">
        <f t="shared" si="21"/>
        <v>Local Não Indicado</v>
      </c>
      <c r="U451" s="51" t="str">
        <f t="shared" si="22"/>
        <v>Sem dados de idade</v>
      </c>
      <c r="V451" s="51" t="str">
        <f t="shared" si="23"/>
        <v/>
      </c>
    </row>
    <row r="452" spans="1:22" hidden="1" x14ac:dyDescent="0.35">
      <c r="A452" s="53">
        <f>+'103 FEIRAS, GALAS E EXPOSIÇÕES'!C81</f>
        <v>0</v>
      </c>
      <c r="B452" s="53">
        <f>+'103 FEIRAS, GALAS E EXPOSIÇÕES'!J81</f>
        <v>0</v>
      </c>
      <c r="C452" s="53" t="e">
        <f>IFERROR(IFERROR(IFERROR(+VLOOKUP('103 FEIRAS, GALAS E EXPOSIÇÕES'!V81,localidades,2,FALSE),VLOOKUP('103 FEIRAS, GALAS E EXPOSIÇÕES'!R81,district_codes,2,FALSE)),VLOOKUP('103 FEIRAS, GALAS E EXPOSIÇÕES'!AF$7,localidades,2,FALSE)),VLOOKUP('103 FEIRAS, GALAS E EXPOSIÇÕES'!AF$6,district_codes,2,FALSE))</f>
        <v>#N/A</v>
      </c>
      <c r="D452" s="53">
        <f>+'103 FEIRAS, GALAS E EXPOSIÇÕES'!AB81</f>
        <v>0</v>
      </c>
      <c r="E452" s="281">
        <f>+'103 FEIRAS, GALAS E EXPOSIÇÕES'!P81</f>
        <v>0</v>
      </c>
      <c r="F452" s="53">
        <f>+'103 FEIRAS, GALAS E EXPOSIÇÕES'!Q81</f>
        <v>0</v>
      </c>
      <c r="G452" s="53">
        <f>+'103 FEIRAS, GALAS E EXPOSIÇÕES'!AJ81</f>
        <v>0</v>
      </c>
      <c r="H452" s="53" t="str">
        <f>+sessoes!A$4</f>
        <v>TECTRAIN-99</v>
      </c>
      <c r="I452" s="53" t="e">
        <f>+sessoes!B$4</f>
        <v>#N/A</v>
      </c>
      <c r="J452" s="69">
        <f>+sessoes!C$4</f>
        <v>0</v>
      </c>
      <c r="M452" s="53">
        <f>+'103 FEIRAS, GALAS E EXPOSIÇÕES'!AK81</f>
        <v>0</v>
      </c>
      <c r="N452" s="53">
        <f>+'103 FEIRAS, GALAS E EXPOSIÇÕES'!AB81</f>
        <v>0</v>
      </c>
      <c r="T452" s="51" t="str">
        <f t="shared" si="21"/>
        <v>Local Não Indicado</v>
      </c>
      <c r="U452" s="51" t="str">
        <f t="shared" si="22"/>
        <v>Sem dados de idade</v>
      </c>
      <c r="V452" s="51" t="str">
        <f t="shared" si="23"/>
        <v/>
      </c>
    </row>
    <row r="453" spans="1:22" hidden="1" x14ac:dyDescent="0.35">
      <c r="A453" s="53">
        <f>+'103 FEIRAS, GALAS E EXPOSIÇÕES'!C82</f>
        <v>0</v>
      </c>
      <c r="B453" s="53">
        <f>+'103 FEIRAS, GALAS E EXPOSIÇÕES'!J82</f>
        <v>0</v>
      </c>
      <c r="C453" s="53" t="e">
        <f>IFERROR(IFERROR(IFERROR(+VLOOKUP('103 FEIRAS, GALAS E EXPOSIÇÕES'!V82,localidades,2,FALSE),VLOOKUP('103 FEIRAS, GALAS E EXPOSIÇÕES'!R82,district_codes,2,FALSE)),VLOOKUP('103 FEIRAS, GALAS E EXPOSIÇÕES'!AF$7,localidades,2,FALSE)),VLOOKUP('103 FEIRAS, GALAS E EXPOSIÇÕES'!AF$6,district_codes,2,FALSE))</f>
        <v>#N/A</v>
      </c>
      <c r="D453" s="53">
        <f>+'103 FEIRAS, GALAS E EXPOSIÇÕES'!AB82</f>
        <v>0</v>
      </c>
      <c r="E453" s="281">
        <f>+'103 FEIRAS, GALAS E EXPOSIÇÕES'!P82</f>
        <v>0</v>
      </c>
      <c r="F453" s="53">
        <f>+'103 FEIRAS, GALAS E EXPOSIÇÕES'!Q82</f>
        <v>0</v>
      </c>
      <c r="G453" s="53">
        <f>+'103 FEIRAS, GALAS E EXPOSIÇÕES'!AJ82</f>
        <v>0</v>
      </c>
      <c r="H453" s="53" t="str">
        <f>+sessoes!A$4</f>
        <v>TECTRAIN-99</v>
      </c>
      <c r="I453" s="53" t="e">
        <f>+sessoes!B$4</f>
        <v>#N/A</v>
      </c>
      <c r="J453" s="69">
        <f>+sessoes!C$4</f>
        <v>0</v>
      </c>
      <c r="M453" s="53">
        <f>+'103 FEIRAS, GALAS E EXPOSIÇÕES'!AK82</f>
        <v>0</v>
      </c>
      <c r="N453" s="53">
        <f>+'103 FEIRAS, GALAS E EXPOSIÇÕES'!AB82</f>
        <v>0</v>
      </c>
      <c r="T453" s="51" t="str">
        <f t="shared" si="21"/>
        <v>Local Não Indicado</v>
      </c>
      <c r="U453" s="51" t="str">
        <f t="shared" si="22"/>
        <v>Sem dados de idade</v>
      </c>
      <c r="V453" s="51" t="str">
        <f t="shared" si="23"/>
        <v/>
      </c>
    </row>
    <row r="454" spans="1:22" hidden="1" x14ac:dyDescent="0.35">
      <c r="A454" s="53">
        <f>+'103 FEIRAS, GALAS E EXPOSIÇÕES'!C83</f>
        <v>0</v>
      </c>
      <c r="B454" s="53">
        <f>+'103 FEIRAS, GALAS E EXPOSIÇÕES'!J83</f>
        <v>0</v>
      </c>
      <c r="C454" s="53" t="e">
        <f>IFERROR(IFERROR(IFERROR(+VLOOKUP('103 FEIRAS, GALAS E EXPOSIÇÕES'!V83,localidades,2,FALSE),VLOOKUP('103 FEIRAS, GALAS E EXPOSIÇÕES'!R83,district_codes,2,FALSE)),VLOOKUP('103 FEIRAS, GALAS E EXPOSIÇÕES'!AF$7,localidades,2,FALSE)),VLOOKUP('103 FEIRAS, GALAS E EXPOSIÇÕES'!AF$6,district_codes,2,FALSE))</f>
        <v>#N/A</v>
      </c>
      <c r="D454" s="53">
        <f>+'103 FEIRAS, GALAS E EXPOSIÇÕES'!AB83</f>
        <v>0</v>
      </c>
      <c r="E454" s="281">
        <f>+'103 FEIRAS, GALAS E EXPOSIÇÕES'!P83</f>
        <v>0</v>
      </c>
      <c r="F454" s="53">
        <f>+'103 FEIRAS, GALAS E EXPOSIÇÕES'!Q83</f>
        <v>0</v>
      </c>
      <c r="G454" s="53">
        <f>+'103 FEIRAS, GALAS E EXPOSIÇÕES'!AJ83</f>
        <v>0</v>
      </c>
      <c r="H454" s="53" t="str">
        <f>+sessoes!A$4</f>
        <v>TECTRAIN-99</v>
      </c>
      <c r="I454" s="53" t="e">
        <f>+sessoes!B$4</f>
        <v>#N/A</v>
      </c>
      <c r="J454" s="69">
        <f>+sessoes!C$4</f>
        <v>0</v>
      </c>
      <c r="M454" s="53">
        <f>+'103 FEIRAS, GALAS E EXPOSIÇÕES'!AK83</f>
        <v>0</v>
      </c>
      <c r="N454" s="53">
        <f>+'103 FEIRAS, GALAS E EXPOSIÇÕES'!AB83</f>
        <v>0</v>
      </c>
      <c r="T454" s="51" t="str">
        <f t="shared" si="21"/>
        <v>Local Não Indicado</v>
      </c>
      <c r="U454" s="51" t="str">
        <f t="shared" si="22"/>
        <v>Sem dados de idade</v>
      </c>
      <c r="V454" s="51" t="str">
        <f t="shared" si="23"/>
        <v/>
      </c>
    </row>
    <row r="455" spans="1:22" hidden="1" x14ac:dyDescent="0.35">
      <c r="A455" s="53">
        <f>+'103 FEIRAS, GALAS E EXPOSIÇÕES'!C84</f>
        <v>0</v>
      </c>
      <c r="B455" s="53">
        <f>+'103 FEIRAS, GALAS E EXPOSIÇÕES'!J84</f>
        <v>0</v>
      </c>
      <c r="C455" s="53" t="e">
        <f>IFERROR(IFERROR(IFERROR(+VLOOKUP('103 FEIRAS, GALAS E EXPOSIÇÕES'!V84,localidades,2,FALSE),VLOOKUP('103 FEIRAS, GALAS E EXPOSIÇÕES'!R84,district_codes,2,FALSE)),VLOOKUP('103 FEIRAS, GALAS E EXPOSIÇÕES'!AF$7,localidades,2,FALSE)),VLOOKUP('103 FEIRAS, GALAS E EXPOSIÇÕES'!AF$6,district_codes,2,FALSE))</f>
        <v>#N/A</v>
      </c>
      <c r="D455" s="53">
        <f>+'103 FEIRAS, GALAS E EXPOSIÇÕES'!AB84</f>
        <v>0</v>
      </c>
      <c r="E455" s="281">
        <f>+'103 FEIRAS, GALAS E EXPOSIÇÕES'!P84</f>
        <v>0</v>
      </c>
      <c r="F455" s="53">
        <f>+'103 FEIRAS, GALAS E EXPOSIÇÕES'!Q84</f>
        <v>0</v>
      </c>
      <c r="G455" s="53">
        <f>+'103 FEIRAS, GALAS E EXPOSIÇÕES'!AJ84</f>
        <v>0</v>
      </c>
      <c r="H455" s="53" t="str">
        <f>+sessoes!A$4</f>
        <v>TECTRAIN-99</v>
      </c>
      <c r="I455" s="53" t="e">
        <f>+sessoes!B$4</f>
        <v>#N/A</v>
      </c>
      <c r="J455" s="69">
        <f>+sessoes!C$4</f>
        <v>0</v>
      </c>
      <c r="M455" s="53">
        <f>+'103 FEIRAS, GALAS E EXPOSIÇÕES'!AK84</f>
        <v>0</v>
      </c>
      <c r="N455" s="53">
        <f>+'103 FEIRAS, GALAS E EXPOSIÇÕES'!AB84</f>
        <v>0</v>
      </c>
      <c r="T455" s="51" t="str">
        <f t="shared" si="21"/>
        <v>Local Não Indicado</v>
      </c>
      <c r="U455" s="51" t="str">
        <f t="shared" si="22"/>
        <v>Sem dados de idade</v>
      </c>
      <c r="V455" s="51" t="str">
        <f t="shared" si="23"/>
        <v/>
      </c>
    </row>
    <row r="456" spans="1:22" hidden="1" x14ac:dyDescent="0.35">
      <c r="A456" s="53">
        <f>+'103 FEIRAS, GALAS E EXPOSIÇÕES'!C85</f>
        <v>0</v>
      </c>
      <c r="B456" s="53">
        <f>+'103 FEIRAS, GALAS E EXPOSIÇÕES'!J85</f>
        <v>0</v>
      </c>
      <c r="C456" s="53" t="e">
        <f>IFERROR(IFERROR(IFERROR(+VLOOKUP('103 FEIRAS, GALAS E EXPOSIÇÕES'!V85,localidades,2,FALSE),VLOOKUP('103 FEIRAS, GALAS E EXPOSIÇÕES'!R85,district_codes,2,FALSE)),VLOOKUP('103 FEIRAS, GALAS E EXPOSIÇÕES'!AF$7,localidades,2,FALSE)),VLOOKUP('103 FEIRAS, GALAS E EXPOSIÇÕES'!AF$6,district_codes,2,FALSE))</f>
        <v>#N/A</v>
      </c>
      <c r="D456" s="53">
        <f>+'103 FEIRAS, GALAS E EXPOSIÇÕES'!AB85</f>
        <v>0</v>
      </c>
      <c r="E456" s="281">
        <f>+'103 FEIRAS, GALAS E EXPOSIÇÕES'!P85</f>
        <v>0</v>
      </c>
      <c r="F456" s="53">
        <f>+'103 FEIRAS, GALAS E EXPOSIÇÕES'!Q85</f>
        <v>0</v>
      </c>
      <c r="G456" s="53">
        <f>+'103 FEIRAS, GALAS E EXPOSIÇÕES'!AJ85</f>
        <v>0</v>
      </c>
      <c r="H456" s="53" t="str">
        <f>+sessoes!A$4</f>
        <v>TECTRAIN-99</v>
      </c>
      <c r="I456" s="53" t="e">
        <f>+sessoes!B$4</f>
        <v>#N/A</v>
      </c>
      <c r="J456" s="69">
        <f>+sessoes!C$4</f>
        <v>0</v>
      </c>
      <c r="M456" s="53">
        <f>+'103 FEIRAS, GALAS E EXPOSIÇÕES'!AK85</f>
        <v>0</v>
      </c>
      <c r="N456" s="53">
        <f>+'103 FEIRAS, GALAS E EXPOSIÇÕES'!AB85</f>
        <v>0</v>
      </c>
      <c r="T456" s="51" t="str">
        <f t="shared" si="21"/>
        <v>Local Não Indicado</v>
      </c>
      <c r="U456" s="51" t="str">
        <f t="shared" si="22"/>
        <v>Sem dados de idade</v>
      </c>
      <c r="V456" s="51" t="str">
        <f t="shared" si="23"/>
        <v/>
      </c>
    </row>
    <row r="457" spans="1:22" hidden="1" x14ac:dyDescent="0.35">
      <c r="A457" s="53">
        <f>+'103 FEIRAS, GALAS E EXPOSIÇÕES'!C86</f>
        <v>0</v>
      </c>
      <c r="B457" s="53">
        <f>+'103 FEIRAS, GALAS E EXPOSIÇÕES'!J86</f>
        <v>0</v>
      </c>
      <c r="C457" s="53" t="e">
        <f>IFERROR(IFERROR(IFERROR(+VLOOKUP('103 FEIRAS, GALAS E EXPOSIÇÕES'!V86,localidades,2,FALSE),VLOOKUP('103 FEIRAS, GALAS E EXPOSIÇÕES'!R86,district_codes,2,FALSE)),VLOOKUP('103 FEIRAS, GALAS E EXPOSIÇÕES'!AF$7,localidades,2,FALSE)),VLOOKUP('103 FEIRAS, GALAS E EXPOSIÇÕES'!AF$6,district_codes,2,FALSE))</f>
        <v>#N/A</v>
      </c>
      <c r="D457" s="53">
        <f>+'103 FEIRAS, GALAS E EXPOSIÇÕES'!AB86</f>
        <v>0</v>
      </c>
      <c r="E457" s="281">
        <f>+'103 FEIRAS, GALAS E EXPOSIÇÕES'!P86</f>
        <v>0</v>
      </c>
      <c r="F457" s="53">
        <f>+'103 FEIRAS, GALAS E EXPOSIÇÕES'!Q86</f>
        <v>0</v>
      </c>
      <c r="G457" s="53">
        <f>+'103 FEIRAS, GALAS E EXPOSIÇÕES'!AJ86</f>
        <v>0</v>
      </c>
      <c r="H457" s="53" t="str">
        <f>+sessoes!A$4</f>
        <v>TECTRAIN-99</v>
      </c>
      <c r="I457" s="53" t="e">
        <f>+sessoes!B$4</f>
        <v>#N/A</v>
      </c>
      <c r="J457" s="69">
        <f>+sessoes!C$4</f>
        <v>0</v>
      </c>
      <c r="M457" s="53">
        <f>+'103 FEIRAS, GALAS E EXPOSIÇÕES'!AK86</f>
        <v>0</v>
      </c>
      <c r="N457" s="53">
        <f>+'103 FEIRAS, GALAS E EXPOSIÇÕES'!AB86</f>
        <v>0</v>
      </c>
      <c r="T457" s="51" t="str">
        <f t="shared" si="21"/>
        <v>Local Não Indicado</v>
      </c>
      <c r="U457" s="51" t="str">
        <f t="shared" si="22"/>
        <v>Sem dados de idade</v>
      </c>
      <c r="V457" s="51" t="str">
        <f t="shared" si="23"/>
        <v/>
      </c>
    </row>
    <row r="458" spans="1:22" hidden="1" x14ac:dyDescent="0.35">
      <c r="A458" s="53">
        <f>+'103 FEIRAS, GALAS E EXPOSIÇÕES'!C87</f>
        <v>0</v>
      </c>
      <c r="B458" s="53">
        <f>+'103 FEIRAS, GALAS E EXPOSIÇÕES'!J87</f>
        <v>0</v>
      </c>
      <c r="C458" s="53" t="e">
        <f>IFERROR(IFERROR(IFERROR(+VLOOKUP('103 FEIRAS, GALAS E EXPOSIÇÕES'!V87,localidades,2,FALSE),VLOOKUP('103 FEIRAS, GALAS E EXPOSIÇÕES'!R87,district_codes,2,FALSE)),VLOOKUP('103 FEIRAS, GALAS E EXPOSIÇÕES'!AF$7,localidades,2,FALSE)),VLOOKUP('103 FEIRAS, GALAS E EXPOSIÇÕES'!AF$6,district_codes,2,FALSE))</f>
        <v>#N/A</v>
      </c>
      <c r="D458" s="53">
        <f>+'103 FEIRAS, GALAS E EXPOSIÇÕES'!AB87</f>
        <v>0</v>
      </c>
      <c r="E458" s="281">
        <f>+'103 FEIRAS, GALAS E EXPOSIÇÕES'!P87</f>
        <v>0</v>
      </c>
      <c r="F458" s="53">
        <f>+'103 FEIRAS, GALAS E EXPOSIÇÕES'!Q87</f>
        <v>0</v>
      </c>
      <c r="G458" s="53">
        <f>+'103 FEIRAS, GALAS E EXPOSIÇÕES'!AJ87</f>
        <v>0</v>
      </c>
      <c r="H458" s="53" t="str">
        <f>+sessoes!A$4</f>
        <v>TECTRAIN-99</v>
      </c>
      <c r="I458" s="53" t="e">
        <f>+sessoes!B$4</f>
        <v>#N/A</v>
      </c>
      <c r="J458" s="69">
        <f>+sessoes!C$4</f>
        <v>0</v>
      </c>
      <c r="M458" s="53">
        <f>+'103 FEIRAS, GALAS E EXPOSIÇÕES'!AK87</f>
        <v>0</v>
      </c>
      <c r="N458" s="53">
        <f>+'103 FEIRAS, GALAS E EXPOSIÇÕES'!AB87</f>
        <v>0</v>
      </c>
      <c r="T458" s="51" t="str">
        <f t="shared" si="21"/>
        <v>Local Não Indicado</v>
      </c>
      <c r="U458" s="51" t="str">
        <f t="shared" si="22"/>
        <v>Sem dados de idade</v>
      </c>
      <c r="V458" s="51" t="str">
        <f t="shared" si="23"/>
        <v/>
      </c>
    </row>
    <row r="459" spans="1:22" hidden="1" x14ac:dyDescent="0.35">
      <c r="A459" s="53">
        <f>+'103 FEIRAS, GALAS E EXPOSIÇÕES'!C88</f>
        <v>0</v>
      </c>
      <c r="B459" s="53">
        <f>+'103 FEIRAS, GALAS E EXPOSIÇÕES'!J88</f>
        <v>0</v>
      </c>
      <c r="C459" s="53" t="e">
        <f>IFERROR(IFERROR(IFERROR(+VLOOKUP('103 FEIRAS, GALAS E EXPOSIÇÕES'!V88,localidades,2,FALSE),VLOOKUP('103 FEIRAS, GALAS E EXPOSIÇÕES'!R88,district_codes,2,FALSE)),VLOOKUP('103 FEIRAS, GALAS E EXPOSIÇÕES'!AF$7,localidades,2,FALSE)),VLOOKUP('103 FEIRAS, GALAS E EXPOSIÇÕES'!AF$6,district_codes,2,FALSE))</f>
        <v>#N/A</v>
      </c>
      <c r="D459" s="53">
        <f>+'103 FEIRAS, GALAS E EXPOSIÇÕES'!AB88</f>
        <v>0</v>
      </c>
      <c r="E459" s="281">
        <f>+'103 FEIRAS, GALAS E EXPOSIÇÕES'!P88</f>
        <v>0</v>
      </c>
      <c r="F459" s="53">
        <f>+'103 FEIRAS, GALAS E EXPOSIÇÕES'!Q88</f>
        <v>0</v>
      </c>
      <c r="G459" s="53">
        <f>+'103 FEIRAS, GALAS E EXPOSIÇÕES'!AJ88</f>
        <v>0</v>
      </c>
      <c r="H459" s="53" t="str">
        <f>+sessoes!A$4</f>
        <v>TECTRAIN-99</v>
      </c>
      <c r="I459" s="53" t="e">
        <f>+sessoes!B$4</f>
        <v>#N/A</v>
      </c>
      <c r="J459" s="69">
        <f>+sessoes!C$4</f>
        <v>0</v>
      </c>
      <c r="M459" s="53">
        <f>+'103 FEIRAS, GALAS E EXPOSIÇÕES'!AK88</f>
        <v>0</v>
      </c>
      <c r="N459" s="53">
        <f>+'103 FEIRAS, GALAS E EXPOSIÇÕES'!AB88</f>
        <v>0</v>
      </c>
      <c r="T459" s="51" t="str">
        <f t="shared" si="21"/>
        <v>Local Não Indicado</v>
      </c>
      <c r="U459" s="51" t="str">
        <f t="shared" si="22"/>
        <v>Sem dados de idade</v>
      </c>
      <c r="V459" s="51" t="str">
        <f t="shared" si="23"/>
        <v/>
      </c>
    </row>
    <row r="460" spans="1:22" hidden="1" x14ac:dyDescent="0.35">
      <c r="A460" s="53">
        <f>+'103 FEIRAS, GALAS E EXPOSIÇÕES'!C89</f>
        <v>0</v>
      </c>
      <c r="B460" s="53">
        <f>+'103 FEIRAS, GALAS E EXPOSIÇÕES'!J89</f>
        <v>0</v>
      </c>
      <c r="C460" s="53" t="e">
        <f>IFERROR(IFERROR(IFERROR(+VLOOKUP('103 FEIRAS, GALAS E EXPOSIÇÕES'!V89,localidades,2,FALSE),VLOOKUP('103 FEIRAS, GALAS E EXPOSIÇÕES'!R89,district_codes,2,FALSE)),VLOOKUP('103 FEIRAS, GALAS E EXPOSIÇÕES'!AF$7,localidades,2,FALSE)),VLOOKUP('103 FEIRAS, GALAS E EXPOSIÇÕES'!AF$6,district_codes,2,FALSE))</f>
        <v>#N/A</v>
      </c>
      <c r="D460" s="53">
        <f>+'103 FEIRAS, GALAS E EXPOSIÇÕES'!AB89</f>
        <v>0</v>
      </c>
      <c r="E460" s="281">
        <f>+'103 FEIRAS, GALAS E EXPOSIÇÕES'!P89</f>
        <v>0</v>
      </c>
      <c r="F460" s="53">
        <f>+'103 FEIRAS, GALAS E EXPOSIÇÕES'!Q89</f>
        <v>0</v>
      </c>
      <c r="G460" s="53">
        <f>+'103 FEIRAS, GALAS E EXPOSIÇÕES'!AJ89</f>
        <v>0</v>
      </c>
      <c r="H460" s="53" t="str">
        <f>+sessoes!A$4</f>
        <v>TECTRAIN-99</v>
      </c>
      <c r="I460" s="53" t="e">
        <f>+sessoes!B$4</f>
        <v>#N/A</v>
      </c>
      <c r="J460" s="69">
        <f>+sessoes!C$4</f>
        <v>0</v>
      </c>
      <c r="M460" s="53">
        <f>+'103 FEIRAS, GALAS E EXPOSIÇÕES'!AK89</f>
        <v>0</v>
      </c>
      <c r="N460" s="53">
        <f>+'103 FEIRAS, GALAS E EXPOSIÇÕES'!AB89</f>
        <v>0</v>
      </c>
      <c r="T460" s="51" t="str">
        <f t="shared" si="21"/>
        <v>Local Não Indicado</v>
      </c>
      <c r="U460" s="51" t="str">
        <f t="shared" si="22"/>
        <v>Sem dados de idade</v>
      </c>
      <c r="V460" s="51" t="str">
        <f t="shared" si="23"/>
        <v/>
      </c>
    </row>
    <row r="461" spans="1:22" hidden="1" x14ac:dyDescent="0.35">
      <c r="A461" s="53">
        <f>+'103 FEIRAS, GALAS E EXPOSIÇÕES'!C90</f>
        <v>0</v>
      </c>
      <c r="B461" s="53">
        <f>+'103 FEIRAS, GALAS E EXPOSIÇÕES'!J90</f>
        <v>0</v>
      </c>
      <c r="C461" s="53" t="e">
        <f>IFERROR(IFERROR(IFERROR(+VLOOKUP('103 FEIRAS, GALAS E EXPOSIÇÕES'!V90,localidades,2,FALSE),VLOOKUP('103 FEIRAS, GALAS E EXPOSIÇÕES'!R90,district_codes,2,FALSE)),VLOOKUP('103 FEIRAS, GALAS E EXPOSIÇÕES'!AF$7,localidades,2,FALSE)),VLOOKUP('103 FEIRAS, GALAS E EXPOSIÇÕES'!AF$6,district_codes,2,FALSE))</f>
        <v>#N/A</v>
      </c>
      <c r="D461" s="53">
        <f>+'103 FEIRAS, GALAS E EXPOSIÇÕES'!AB90</f>
        <v>0</v>
      </c>
      <c r="E461" s="281">
        <f>+'103 FEIRAS, GALAS E EXPOSIÇÕES'!P90</f>
        <v>0</v>
      </c>
      <c r="F461" s="53">
        <f>+'103 FEIRAS, GALAS E EXPOSIÇÕES'!Q90</f>
        <v>0</v>
      </c>
      <c r="G461" s="53">
        <f>+'103 FEIRAS, GALAS E EXPOSIÇÕES'!AJ90</f>
        <v>0</v>
      </c>
      <c r="H461" s="53" t="str">
        <f>+sessoes!A$4</f>
        <v>TECTRAIN-99</v>
      </c>
      <c r="I461" s="53" t="e">
        <f>+sessoes!B$4</f>
        <v>#N/A</v>
      </c>
      <c r="J461" s="69">
        <f>+sessoes!C$4</f>
        <v>0</v>
      </c>
      <c r="M461" s="53">
        <f>+'103 FEIRAS, GALAS E EXPOSIÇÕES'!AK90</f>
        <v>0</v>
      </c>
      <c r="N461" s="53">
        <f>+'103 FEIRAS, GALAS E EXPOSIÇÕES'!AB90</f>
        <v>0</v>
      </c>
      <c r="T461" s="51" t="str">
        <f t="shared" si="21"/>
        <v>Local Não Indicado</v>
      </c>
      <c r="U461" s="51" t="str">
        <f t="shared" si="22"/>
        <v>Sem dados de idade</v>
      </c>
      <c r="V461" s="51" t="str">
        <f t="shared" si="23"/>
        <v/>
      </c>
    </row>
    <row r="462" spans="1:22" hidden="1" x14ac:dyDescent="0.35">
      <c r="A462" s="53">
        <f>+'103 FEIRAS, GALAS E EXPOSIÇÕES'!C91</f>
        <v>0</v>
      </c>
      <c r="B462" s="53">
        <f>+'103 FEIRAS, GALAS E EXPOSIÇÕES'!J91</f>
        <v>0</v>
      </c>
      <c r="C462" s="53" t="e">
        <f>IFERROR(IFERROR(IFERROR(+VLOOKUP('103 FEIRAS, GALAS E EXPOSIÇÕES'!V91,localidades,2,FALSE),VLOOKUP('103 FEIRAS, GALAS E EXPOSIÇÕES'!R91,district_codes,2,FALSE)),VLOOKUP('103 FEIRAS, GALAS E EXPOSIÇÕES'!AF$7,localidades,2,FALSE)),VLOOKUP('103 FEIRAS, GALAS E EXPOSIÇÕES'!AF$6,district_codes,2,FALSE))</f>
        <v>#N/A</v>
      </c>
      <c r="D462" s="53">
        <f>+'103 FEIRAS, GALAS E EXPOSIÇÕES'!AB91</f>
        <v>0</v>
      </c>
      <c r="E462" s="281">
        <f>+'103 FEIRAS, GALAS E EXPOSIÇÕES'!P91</f>
        <v>0</v>
      </c>
      <c r="F462" s="53">
        <f>+'103 FEIRAS, GALAS E EXPOSIÇÕES'!Q91</f>
        <v>0</v>
      </c>
      <c r="G462" s="53">
        <f>+'103 FEIRAS, GALAS E EXPOSIÇÕES'!AJ91</f>
        <v>0</v>
      </c>
      <c r="H462" s="53" t="str">
        <f>+sessoes!A$4</f>
        <v>TECTRAIN-99</v>
      </c>
      <c r="I462" s="53" t="e">
        <f>+sessoes!B$4</f>
        <v>#N/A</v>
      </c>
      <c r="J462" s="69">
        <f>+sessoes!C$4</f>
        <v>0</v>
      </c>
      <c r="M462" s="53">
        <f>+'103 FEIRAS, GALAS E EXPOSIÇÕES'!AK91</f>
        <v>0</v>
      </c>
      <c r="N462" s="53">
        <f>+'103 FEIRAS, GALAS E EXPOSIÇÕES'!AB91</f>
        <v>0</v>
      </c>
      <c r="T462" s="51" t="str">
        <f t="shared" si="21"/>
        <v>Local Não Indicado</v>
      </c>
      <c r="U462" s="51" t="str">
        <f t="shared" si="22"/>
        <v>Sem dados de idade</v>
      </c>
      <c r="V462" s="51" t="str">
        <f t="shared" si="23"/>
        <v/>
      </c>
    </row>
    <row r="463" spans="1:22" hidden="1" x14ac:dyDescent="0.35">
      <c r="A463" s="53">
        <f>+'103 FEIRAS, GALAS E EXPOSIÇÕES'!C92</f>
        <v>0</v>
      </c>
      <c r="B463" s="53">
        <f>+'103 FEIRAS, GALAS E EXPOSIÇÕES'!J92</f>
        <v>0</v>
      </c>
      <c r="C463" s="53" t="e">
        <f>IFERROR(IFERROR(IFERROR(+VLOOKUP('103 FEIRAS, GALAS E EXPOSIÇÕES'!V92,localidades,2,FALSE),VLOOKUP('103 FEIRAS, GALAS E EXPOSIÇÕES'!R92,district_codes,2,FALSE)),VLOOKUP('103 FEIRAS, GALAS E EXPOSIÇÕES'!AF$7,localidades,2,FALSE)),VLOOKUP('103 FEIRAS, GALAS E EXPOSIÇÕES'!AF$6,district_codes,2,FALSE))</f>
        <v>#N/A</v>
      </c>
      <c r="D463" s="53">
        <f>+'103 FEIRAS, GALAS E EXPOSIÇÕES'!AB92</f>
        <v>0</v>
      </c>
      <c r="E463" s="281">
        <f>+'103 FEIRAS, GALAS E EXPOSIÇÕES'!P92</f>
        <v>0</v>
      </c>
      <c r="F463" s="53">
        <f>+'103 FEIRAS, GALAS E EXPOSIÇÕES'!Q92</f>
        <v>0</v>
      </c>
      <c r="G463" s="53">
        <f>+'103 FEIRAS, GALAS E EXPOSIÇÕES'!AJ92</f>
        <v>0</v>
      </c>
      <c r="H463" s="53" t="str">
        <f>+sessoes!A$4</f>
        <v>TECTRAIN-99</v>
      </c>
      <c r="I463" s="53" t="e">
        <f>+sessoes!B$4</f>
        <v>#N/A</v>
      </c>
      <c r="J463" s="69">
        <f>+sessoes!C$4</f>
        <v>0</v>
      </c>
      <c r="M463" s="53">
        <f>+'103 FEIRAS, GALAS E EXPOSIÇÕES'!AK92</f>
        <v>0</v>
      </c>
      <c r="N463" s="53">
        <f>+'103 FEIRAS, GALAS E EXPOSIÇÕES'!AB92</f>
        <v>0</v>
      </c>
      <c r="T463" s="51" t="str">
        <f t="shared" si="21"/>
        <v>Local Não Indicado</v>
      </c>
      <c r="U463" s="51" t="str">
        <f t="shared" si="22"/>
        <v>Sem dados de idade</v>
      </c>
      <c r="V463" s="51" t="str">
        <f t="shared" si="23"/>
        <v/>
      </c>
    </row>
    <row r="464" spans="1:22" hidden="1" x14ac:dyDescent="0.35">
      <c r="A464" s="53">
        <f>+'103 FEIRAS, GALAS E EXPOSIÇÕES'!C93</f>
        <v>0</v>
      </c>
      <c r="B464" s="53">
        <f>+'103 FEIRAS, GALAS E EXPOSIÇÕES'!J93</f>
        <v>0</v>
      </c>
      <c r="C464" s="53" t="e">
        <f>IFERROR(IFERROR(IFERROR(+VLOOKUP('103 FEIRAS, GALAS E EXPOSIÇÕES'!V93,localidades,2,FALSE),VLOOKUP('103 FEIRAS, GALAS E EXPOSIÇÕES'!R93,district_codes,2,FALSE)),VLOOKUP('103 FEIRAS, GALAS E EXPOSIÇÕES'!AF$7,localidades,2,FALSE)),VLOOKUP('103 FEIRAS, GALAS E EXPOSIÇÕES'!AF$6,district_codes,2,FALSE))</f>
        <v>#N/A</v>
      </c>
      <c r="D464" s="53">
        <f>+'103 FEIRAS, GALAS E EXPOSIÇÕES'!AB93</f>
        <v>0</v>
      </c>
      <c r="E464" s="281">
        <f>+'103 FEIRAS, GALAS E EXPOSIÇÕES'!P93</f>
        <v>0</v>
      </c>
      <c r="F464" s="53">
        <f>+'103 FEIRAS, GALAS E EXPOSIÇÕES'!Q93</f>
        <v>0</v>
      </c>
      <c r="G464" s="53">
        <f>+'103 FEIRAS, GALAS E EXPOSIÇÕES'!AJ93</f>
        <v>0</v>
      </c>
      <c r="H464" s="53" t="str">
        <f>+sessoes!A$4</f>
        <v>TECTRAIN-99</v>
      </c>
      <c r="I464" s="53" t="e">
        <f>+sessoes!B$4</f>
        <v>#N/A</v>
      </c>
      <c r="J464" s="69">
        <f>+sessoes!C$4</f>
        <v>0</v>
      </c>
      <c r="M464" s="53">
        <f>+'103 FEIRAS, GALAS E EXPOSIÇÕES'!AK93</f>
        <v>0</v>
      </c>
      <c r="N464" s="53">
        <f>+'103 FEIRAS, GALAS E EXPOSIÇÕES'!AB93</f>
        <v>0</v>
      </c>
      <c r="T464" s="51" t="str">
        <f t="shared" si="21"/>
        <v>Local Não Indicado</v>
      </c>
      <c r="U464" s="51" t="str">
        <f t="shared" si="22"/>
        <v>Sem dados de idade</v>
      </c>
      <c r="V464" s="51" t="str">
        <f t="shared" si="23"/>
        <v/>
      </c>
    </row>
    <row r="465" spans="1:22" hidden="1" x14ac:dyDescent="0.35">
      <c r="A465" s="53">
        <f>+'103 FEIRAS, GALAS E EXPOSIÇÕES'!C94</f>
        <v>0</v>
      </c>
      <c r="B465" s="53">
        <f>+'103 FEIRAS, GALAS E EXPOSIÇÕES'!J94</f>
        <v>0</v>
      </c>
      <c r="C465" s="53" t="e">
        <f>IFERROR(IFERROR(IFERROR(+VLOOKUP('103 FEIRAS, GALAS E EXPOSIÇÕES'!V94,localidades,2,FALSE),VLOOKUP('103 FEIRAS, GALAS E EXPOSIÇÕES'!R94,district_codes,2,FALSE)),VLOOKUP('103 FEIRAS, GALAS E EXPOSIÇÕES'!AF$7,localidades,2,FALSE)),VLOOKUP('103 FEIRAS, GALAS E EXPOSIÇÕES'!AF$6,district_codes,2,FALSE))</f>
        <v>#N/A</v>
      </c>
      <c r="D465" s="53">
        <f>+'103 FEIRAS, GALAS E EXPOSIÇÕES'!AB94</f>
        <v>0</v>
      </c>
      <c r="E465" s="281">
        <f>+'103 FEIRAS, GALAS E EXPOSIÇÕES'!P94</f>
        <v>0</v>
      </c>
      <c r="F465" s="53">
        <f>+'103 FEIRAS, GALAS E EXPOSIÇÕES'!Q94</f>
        <v>0</v>
      </c>
      <c r="G465" s="53">
        <f>+'103 FEIRAS, GALAS E EXPOSIÇÕES'!AJ94</f>
        <v>0</v>
      </c>
      <c r="H465" s="53" t="str">
        <f>+sessoes!A$4</f>
        <v>TECTRAIN-99</v>
      </c>
      <c r="I465" s="53" t="e">
        <f>+sessoes!B$4</f>
        <v>#N/A</v>
      </c>
      <c r="J465" s="69">
        <f>+sessoes!C$4</f>
        <v>0</v>
      </c>
      <c r="M465" s="53">
        <f>+'103 FEIRAS, GALAS E EXPOSIÇÕES'!AK94</f>
        <v>0</v>
      </c>
      <c r="N465" s="53">
        <f>+'103 FEIRAS, GALAS E EXPOSIÇÕES'!AB94</f>
        <v>0</v>
      </c>
      <c r="T465" s="51" t="str">
        <f t="shared" si="21"/>
        <v>Local Não Indicado</v>
      </c>
      <c r="U465" s="51" t="str">
        <f t="shared" si="22"/>
        <v>Sem dados de idade</v>
      </c>
      <c r="V465" s="51" t="str">
        <f t="shared" si="23"/>
        <v/>
      </c>
    </row>
    <row r="466" spans="1:22" hidden="1" x14ac:dyDescent="0.35">
      <c r="A466" s="53">
        <f>+'103 FEIRAS, GALAS E EXPOSIÇÕES'!C95</f>
        <v>0</v>
      </c>
      <c r="B466" s="53">
        <f>+'103 FEIRAS, GALAS E EXPOSIÇÕES'!J95</f>
        <v>0</v>
      </c>
      <c r="C466" s="53" t="e">
        <f>IFERROR(IFERROR(IFERROR(+VLOOKUP('103 FEIRAS, GALAS E EXPOSIÇÕES'!V95,localidades,2,FALSE),VLOOKUP('103 FEIRAS, GALAS E EXPOSIÇÕES'!R95,district_codes,2,FALSE)),VLOOKUP('103 FEIRAS, GALAS E EXPOSIÇÕES'!AF$7,localidades,2,FALSE)),VLOOKUP('103 FEIRAS, GALAS E EXPOSIÇÕES'!AF$6,district_codes,2,FALSE))</f>
        <v>#N/A</v>
      </c>
      <c r="D466" s="53">
        <f>+'103 FEIRAS, GALAS E EXPOSIÇÕES'!AB95</f>
        <v>0</v>
      </c>
      <c r="E466" s="281">
        <f>+'103 FEIRAS, GALAS E EXPOSIÇÕES'!P95</f>
        <v>0</v>
      </c>
      <c r="F466" s="53">
        <f>+'103 FEIRAS, GALAS E EXPOSIÇÕES'!Q95</f>
        <v>0</v>
      </c>
      <c r="G466" s="53">
        <f>+'103 FEIRAS, GALAS E EXPOSIÇÕES'!AJ95</f>
        <v>0</v>
      </c>
      <c r="H466" s="53" t="str">
        <f>+sessoes!A$4</f>
        <v>TECTRAIN-99</v>
      </c>
      <c r="I466" s="53" t="e">
        <f>+sessoes!B$4</f>
        <v>#N/A</v>
      </c>
      <c r="J466" s="69">
        <f>+sessoes!C$4</f>
        <v>0</v>
      </c>
      <c r="M466" s="53">
        <f>+'103 FEIRAS, GALAS E EXPOSIÇÕES'!AK95</f>
        <v>0</v>
      </c>
      <c r="N466" s="53">
        <f>+'103 FEIRAS, GALAS E EXPOSIÇÕES'!AB95</f>
        <v>0</v>
      </c>
      <c r="T466" s="51" t="str">
        <f t="shared" si="21"/>
        <v>Local Não Indicado</v>
      </c>
      <c r="U466" s="51" t="str">
        <f t="shared" si="22"/>
        <v>Sem dados de idade</v>
      </c>
      <c r="V466" s="51" t="str">
        <f t="shared" si="23"/>
        <v/>
      </c>
    </row>
    <row r="467" spans="1:22" hidden="1" x14ac:dyDescent="0.35">
      <c r="A467" s="53">
        <f>+'103 FEIRAS, GALAS E EXPOSIÇÕES'!C96</f>
        <v>0</v>
      </c>
      <c r="B467" s="53">
        <f>+'103 FEIRAS, GALAS E EXPOSIÇÕES'!J96</f>
        <v>0</v>
      </c>
      <c r="C467" s="53" t="e">
        <f>IFERROR(IFERROR(IFERROR(+VLOOKUP('103 FEIRAS, GALAS E EXPOSIÇÕES'!V96,localidades,2,FALSE),VLOOKUP('103 FEIRAS, GALAS E EXPOSIÇÕES'!R96,district_codes,2,FALSE)),VLOOKUP('103 FEIRAS, GALAS E EXPOSIÇÕES'!AF$7,localidades,2,FALSE)),VLOOKUP('103 FEIRAS, GALAS E EXPOSIÇÕES'!AF$6,district_codes,2,FALSE))</f>
        <v>#N/A</v>
      </c>
      <c r="D467" s="53">
        <f>+'103 FEIRAS, GALAS E EXPOSIÇÕES'!AB96</f>
        <v>0</v>
      </c>
      <c r="E467" s="281">
        <f>+'103 FEIRAS, GALAS E EXPOSIÇÕES'!P96</f>
        <v>0</v>
      </c>
      <c r="F467" s="53">
        <f>+'103 FEIRAS, GALAS E EXPOSIÇÕES'!Q96</f>
        <v>0</v>
      </c>
      <c r="G467" s="53">
        <f>+'103 FEIRAS, GALAS E EXPOSIÇÕES'!AJ96</f>
        <v>0</v>
      </c>
      <c r="H467" s="53" t="str">
        <f>+sessoes!A$4</f>
        <v>TECTRAIN-99</v>
      </c>
      <c r="I467" s="53" t="e">
        <f>+sessoes!B$4</f>
        <v>#N/A</v>
      </c>
      <c r="J467" s="69">
        <f>+sessoes!C$4</f>
        <v>0</v>
      </c>
      <c r="M467" s="53">
        <f>+'103 FEIRAS, GALAS E EXPOSIÇÕES'!AK96</f>
        <v>0</v>
      </c>
      <c r="N467" s="53">
        <f>+'103 FEIRAS, GALAS E EXPOSIÇÕES'!AB96</f>
        <v>0</v>
      </c>
      <c r="T467" s="51" t="str">
        <f t="shared" si="21"/>
        <v>Local Não Indicado</v>
      </c>
      <c r="U467" s="51" t="str">
        <f t="shared" si="22"/>
        <v>Sem dados de idade</v>
      </c>
      <c r="V467" s="51" t="str">
        <f t="shared" si="23"/>
        <v/>
      </c>
    </row>
    <row r="468" spans="1:22" hidden="1" x14ac:dyDescent="0.35">
      <c r="A468" s="53">
        <f>+'103 FEIRAS, GALAS E EXPOSIÇÕES'!C97</f>
        <v>0</v>
      </c>
      <c r="B468" s="53">
        <f>+'103 FEIRAS, GALAS E EXPOSIÇÕES'!J97</f>
        <v>0</v>
      </c>
      <c r="C468" s="53" t="e">
        <f>IFERROR(IFERROR(IFERROR(+VLOOKUP('103 FEIRAS, GALAS E EXPOSIÇÕES'!V97,localidades,2,FALSE),VLOOKUP('103 FEIRAS, GALAS E EXPOSIÇÕES'!R97,district_codes,2,FALSE)),VLOOKUP('103 FEIRAS, GALAS E EXPOSIÇÕES'!AF$7,localidades,2,FALSE)),VLOOKUP('103 FEIRAS, GALAS E EXPOSIÇÕES'!AF$6,district_codes,2,FALSE))</f>
        <v>#N/A</v>
      </c>
      <c r="D468" s="53">
        <f>+'103 FEIRAS, GALAS E EXPOSIÇÕES'!AB97</f>
        <v>0</v>
      </c>
      <c r="E468" s="281">
        <f>+'103 FEIRAS, GALAS E EXPOSIÇÕES'!P97</f>
        <v>0</v>
      </c>
      <c r="F468" s="53">
        <f>+'103 FEIRAS, GALAS E EXPOSIÇÕES'!Q97</f>
        <v>0</v>
      </c>
      <c r="G468" s="53">
        <f>+'103 FEIRAS, GALAS E EXPOSIÇÕES'!AJ97</f>
        <v>0</v>
      </c>
      <c r="H468" s="53" t="str">
        <f>+sessoes!A$4</f>
        <v>TECTRAIN-99</v>
      </c>
      <c r="I468" s="53" t="e">
        <f>+sessoes!B$4</f>
        <v>#N/A</v>
      </c>
      <c r="J468" s="69">
        <f>+sessoes!C$4</f>
        <v>0</v>
      </c>
      <c r="M468" s="53">
        <f>+'103 FEIRAS, GALAS E EXPOSIÇÕES'!AK97</f>
        <v>0</v>
      </c>
      <c r="N468" s="53">
        <f>+'103 FEIRAS, GALAS E EXPOSIÇÕES'!AB97</f>
        <v>0</v>
      </c>
      <c r="T468" s="51" t="str">
        <f t="shared" si="21"/>
        <v>Local Não Indicado</v>
      </c>
      <c r="U468" s="51" t="str">
        <f t="shared" si="22"/>
        <v>Sem dados de idade</v>
      </c>
      <c r="V468" s="51" t="str">
        <f t="shared" si="23"/>
        <v/>
      </c>
    </row>
    <row r="469" spans="1:22" hidden="1" x14ac:dyDescent="0.35">
      <c r="A469" s="53">
        <f>+'103 FEIRAS, GALAS E EXPOSIÇÕES'!C98</f>
        <v>0</v>
      </c>
      <c r="B469" s="53">
        <f>+'103 FEIRAS, GALAS E EXPOSIÇÕES'!J98</f>
        <v>0</v>
      </c>
      <c r="C469" s="53" t="e">
        <f>IFERROR(IFERROR(IFERROR(+VLOOKUP('103 FEIRAS, GALAS E EXPOSIÇÕES'!V98,localidades,2,FALSE),VLOOKUP('103 FEIRAS, GALAS E EXPOSIÇÕES'!R98,district_codes,2,FALSE)),VLOOKUP('103 FEIRAS, GALAS E EXPOSIÇÕES'!AF$7,localidades,2,FALSE)),VLOOKUP('103 FEIRAS, GALAS E EXPOSIÇÕES'!AF$6,district_codes,2,FALSE))</f>
        <v>#N/A</v>
      </c>
      <c r="D469" s="53">
        <f>+'103 FEIRAS, GALAS E EXPOSIÇÕES'!AB98</f>
        <v>0</v>
      </c>
      <c r="E469" s="281">
        <f>+'103 FEIRAS, GALAS E EXPOSIÇÕES'!P98</f>
        <v>0</v>
      </c>
      <c r="F469" s="53">
        <f>+'103 FEIRAS, GALAS E EXPOSIÇÕES'!Q98</f>
        <v>0</v>
      </c>
      <c r="G469" s="53">
        <f>+'103 FEIRAS, GALAS E EXPOSIÇÕES'!AJ98</f>
        <v>0</v>
      </c>
      <c r="H469" s="53" t="str">
        <f>+sessoes!A$4</f>
        <v>TECTRAIN-99</v>
      </c>
      <c r="I469" s="53" t="e">
        <f>+sessoes!B$4</f>
        <v>#N/A</v>
      </c>
      <c r="J469" s="69">
        <f>+sessoes!C$4</f>
        <v>0</v>
      </c>
      <c r="M469" s="53">
        <f>+'103 FEIRAS, GALAS E EXPOSIÇÕES'!AK98</f>
        <v>0</v>
      </c>
      <c r="N469" s="53">
        <f>+'103 FEIRAS, GALAS E EXPOSIÇÕES'!AB98</f>
        <v>0</v>
      </c>
      <c r="T469" s="51" t="str">
        <f t="shared" si="21"/>
        <v>Local Não Indicado</v>
      </c>
      <c r="U469" s="51" t="str">
        <f t="shared" si="22"/>
        <v>Sem dados de idade</v>
      </c>
      <c r="V469" s="51" t="str">
        <f t="shared" si="23"/>
        <v/>
      </c>
    </row>
    <row r="470" spans="1:22" hidden="1" x14ac:dyDescent="0.35">
      <c r="A470" s="53">
        <f>+'103 FEIRAS, GALAS E EXPOSIÇÕES'!C99</f>
        <v>0</v>
      </c>
      <c r="B470" s="53">
        <f>+'103 FEIRAS, GALAS E EXPOSIÇÕES'!J99</f>
        <v>0</v>
      </c>
      <c r="C470" s="53" t="e">
        <f>IFERROR(IFERROR(IFERROR(+VLOOKUP('103 FEIRAS, GALAS E EXPOSIÇÕES'!V99,localidades,2,FALSE),VLOOKUP('103 FEIRAS, GALAS E EXPOSIÇÕES'!R99,district_codes,2,FALSE)),VLOOKUP('103 FEIRAS, GALAS E EXPOSIÇÕES'!AF$7,localidades,2,FALSE)),VLOOKUP('103 FEIRAS, GALAS E EXPOSIÇÕES'!AF$6,district_codes,2,FALSE))</f>
        <v>#N/A</v>
      </c>
      <c r="D470" s="53">
        <f>+'103 FEIRAS, GALAS E EXPOSIÇÕES'!AB99</f>
        <v>0</v>
      </c>
      <c r="E470" s="281">
        <f>+'103 FEIRAS, GALAS E EXPOSIÇÕES'!P99</f>
        <v>0</v>
      </c>
      <c r="F470" s="53">
        <f>+'103 FEIRAS, GALAS E EXPOSIÇÕES'!Q99</f>
        <v>0</v>
      </c>
      <c r="G470" s="53">
        <f>+'103 FEIRAS, GALAS E EXPOSIÇÕES'!AJ99</f>
        <v>0</v>
      </c>
      <c r="H470" s="53" t="str">
        <f>+sessoes!A$4</f>
        <v>TECTRAIN-99</v>
      </c>
      <c r="I470" s="53" t="e">
        <f>+sessoes!B$4</f>
        <v>#N/A</v>
      </c>
      <c r="J470" s="69">
        <f>+sessoes!C$4</f>
        <v>0</v>
      </c>
      <c r="M470" s="53">
        <f>+'103 FEIRAS, GALAS E EXPOSIÇÕES'!AK99</f>
        <v>0</v>
      </c>
      <c r="N470" s="53">
        <f>+'103 FEIRAS, GALAS E EXPOSIÇÕES'!AB99</f>
        <v>0</v>
      </c>
      <c r="T470" s="51" t="str">
        <f t="shared" si="21"/>
        <v>Local Não Indicado</v>
      </c>
      <c r="U470" s="51" t="str">
        <f t="shared" si="22"/>
        <v>Sem dados de idade</v>
      </c>
      <c r="V470" s="51" t="str">
        <f t="shared" si="23"/>
        <v/>
      </c>
    </row>
    <row r="471" spans="1:22" hidden="1" x14ac:dyDescent="0.35">
      <c r="A471" s="53">
        <f>+'103 FEIRAS, GALAS E EXPOSIÇÕES'!C100</f>
        <v>0</v>
      </c>
      <c r="B471" s="53">
        <f>+'103 FEIRAS, GALAS E EXPOSIÇÕES'!J100</f>
        <v>0</v>
      </c>
      <c r="C471" s="53" t="e">
        <f>IFERROR(IFERROR(IFERROR(+VLOOKUP('103 FEIRAS, GALAS E EXPOSIÇÕES'!V100,localidades,2,FALSE),VLOOKUP('103 FEIRAS, GALAS E EXPOSIÇÕES'!R100,district_codes,2,FALSE)),VLOOKUP('103 FEIRAS, GALAS E EXPOSIÇÕES'!AF$7,localidades,2,FALSE)),VLOOKUP('103 FEIRAS, GALAS E EXPOSIÇÕES'!AF$6,district_codes,2,FALSE))</f>
        <v>#N/A</v>
      </c>
      <c r="D471" s="53">
        <f>+'103 FEIRAS, GALAS E EXPOSIÇÕES'!AB100</f>
        <v>0</v>
      </c>
      <c r="E471" s="281">
        <f>+'103 FEIRAS, GALAS E EXPOSIÇÕES'!P100</f>
        <v>0</v>
      </c>
      <c r="F471" s="53">
        <f>+'103 FEIRAS, GALAS E EXPOSIÇÕES'!Q100</f>
        <v>0</v>
      </c>
      <c r="G471" s="53">
        <f>+'103 FEIRAS, GALAS E EXPOSIÇÕES'!AJ100</f>
        <v>0</v>
      </c>
      <c r="H471" s="53" t="str">
        <f>+sessoes!A$4</f>
        <v>TECTRAIN-99</v>
      </c>
      <c r="I471" s="53" t="e">
        <f>+sessoes!B$4</f>
        <v>#N/A</v>
      </c>
      <c r="J471" s="69">
        <f>+sessoes!C$4</f>
        <v>0</v>
      </c>
      <c r="M471" s="53">
        <f>+'103 FEIRAS, GALAS E EXPOSIÇÕES'!AK100</f>
        <v>0</v>
      </c>
      <c r="N471" s="53">
        <f>+'103 FEIRAS, GALAS E EXPOSIÇÕES'!AB100</f>
        <v>0</v>
      </c>
      <c r="T471" s="51" t="str">
        <f t="shared" si="21"/>
        <v>Local Não Indicado</v>
      </c>
      <c r="U471" s="51" t="str">
        <f t="shared" si="22"/>
        <v>Sem dados de idade</v>
      </c>
      <c r="V471" s="51" t="str">
        <f t="shared" si="23"/>
        <v/>
      </c>
    </row>
    <row r="472" spans="1:22" hidden="1" x14ac:dyDescent="0.35">
      <c r="A472" s="53">
        <f>+'103 FEIRAS, GALAS E EXPOSIÇÕES'!C101</f>
        <v>0</v>
      </c>
      <c r="B472" s="53">
        <f>+'103 FEIRAS, GALAS E EXPOSIÇÕES'!J101</f>
        <v>0</v>
      </c>
      <c r="C472" s="53" t="e">
        <f>IFERROR(IFERROR(IFERROR(+VLOOKUP('103 FEIRAS, GALAS E EXPOSIÇÕES'!V101,localidades,2,FALSE),VLOOKUP('103 FEIRAS, GALAS E EXPOSIÇÕES'!R101,district_codes,2,FALSE)),VLOOKUP('103 FEIRAS, GALAS E EXPOSIÇÕES'!AF$7,localidades,2,FALSE)),VLOOKUP('103 FEIRAS, GALAS E EXPOSIÇÕES'!AF$6,district_codes,2,FALSE))</f>
        <v>#N/A</v>
      </c>
      <c r="D472" s="53">
        <f>+'103 FEIRAS, GALAS E EXPOSIÇÕES'!AB101</f>
        <v>0</v>
      </c>
      <c r="E472" s="281">
        <f>+'103 FEIRAS, GALAS E EXPOSIÇÕES'!P101</f>
        <v>0</v>
      </c>
      <c r="F472" s="53">
        <f>+'103 FEIRAS, GALAS E EXPOSIÇÕES'!Q101</f>
        <v>0</v>
      </c>
      <c r="G472" s="53">
        <f>+'103 FEIRAS, GALAS E EXPOSIÇÕES'!AJ101</f>
        <v>0</v>
      </c>
      <c r="H472" s="53" t="str">
        <f>+sessoes!A$4</f>
        <v>TECTRAIN-99</v>
      </c>
      <c r="I472" s="53" t="e">
        <f>+sessoes!B$4</f>
        <v>#N/A</v>
      </c>
      <c r="J472" s="69">
        <f>+sessoes!C$4</f>
        <v>0</v>
      </c>
      <c r="M472" s="53">
        <f>+'103 FEIRAS, GALAS E EXPOSIÇÕES'!AK101</f>
        <v>0</v>
      </c>
      <c r="N472" s="53">
        <f>+'103 FEIRAS, GALAS E EXPOSIÇÕES'!AB101</f>
        <v>0</v>
      </c>
      <c r="T472" s="51" t="str">
        <f t="shared" si="21"/>
        <v>Local Não Indicado</v>
      </c>
      <c r="U472" s="51" t="str">
        <f t="shared" si="22"/>
        <v>Sem dados de idade</v>
      </c>
      <c r="V472" s="51" t="str">
        <f t="shared" si="23"/>
        <v/>
      </c>
    </row>
    <row r="473" spans="1:22" hidden="1" x14ac:dyDescent="0.35">
      <c r="A473" s="53">
        <f>+'103 FEIRAS, GALAS E EXPOSIÇÕES'!C102</f>
        <v>0</v>
      </c>
      <c r="B473" s="53">
        <f>+'103 FEIRAS, GALAS E EXPOSIÇÕES'!J102</f>
        <v>0</v>
      </c>
      <c r="C473" s="53" t="e">
        <f>IFERROR(IFERROR(IFERROR(+VLOOKUP('103 FEIRAS, GALAS E EXPOSIÇÕES'!V102,localidades,2,FALSE),VLOOKUP('103 FEIRAS, GALAS E EXPOSIÇÕES'!R102,district_codes,2,FALSE)),VLOOKUP('103 FEIRAS, GALAS E EXPOSIÇÕES'!AF$7,localidades,2,FALSE)),VLOOKUP('103 FEIRAS, GALAS E EXPOSIÇÕES'!AF$6,district_codes,2,FALSE))</f>
        <v>#N/A</v>
      </c>
      <c r="D473" s="53">
        <f>+'103 FEIRAS, GALAS E EXPOSIÇÕES'!AB102</f>
        <v>0</v>
      </c>
      <c r="E473" s="281">
        <f>+'103 FEIRAS, GALAS E EXPOSIÇÕES'!P102</f>
        <v>0</v>
      </c>
      <c r="F473" s="53">
        <f>+'103 FEIRAS, GALAS E EXPOSIÇÕES'!Q102</f>
        <v>0</v>
      </c>
      <c r="G473" s="53">
        <f>+'103 FEIRAS, GALAS E EXPOSIÇÕES'!AJ102</f>
        <v>0</v>
      </c>
      <c r="H473" s="53" t="str">
        <f>+sessoes!A$4</f>
        <v>TECTRAIN-99</v>
      </c>
      <c r="I473" s="53" t="e">
        <f>+sessoes!B$4</f>
        <v>#N/A</v>
      </c>
      <c r="J473" s="69">
        <f>+sessoes!C$4</f>
        <v>0</v>
      </c>
      <c r="M473" s="53">
        <f>+'103 FEIRAS, GALAS E EXPOSIÇÕES'!AK102</f>
        <v>0</v>
      </c>
      <c r="N473" s="53">
        <f>+'103 FEIRAS, GALAS E EXPOSIÇÕES'!AB102</f>
        <v>0</v>
      </c>
      <c r="T473" s="51" t="str">
        <f t="shared" si="21"/>
        <v>Local Não Indicado</v>
      </c>
      <c r="U473" s="51" t="str">
        <f t="shared" si="22"/>
        <v>Sem dados de idade</v>
      </c>
      <c r="V473" s="51" t="str">
        <f t="shared" si="23"/>
        <v/>
      </c>
    </row>
    <row r="474" spans="1:22" hidden="1" x14ac:dyDescent="0.35">
      <c r="A474" s="53">
        <f>+'103 FEIRAS, GALAS E EXPOSIÇÕES'!C103</f>
        <v>0</v>
      </c>
      <c r="B474" s="53">
        <f>+'103 FEIRAS, GALAS E EXPOSIÇÕES'!J103</f>
        <v>0</v>
      </c>
      <c r="C474" s="53" t="e">
        <f>IFERROR(IFERROR(IFERROR(+VLOOKUP('103 FEIRAS, GALAS E EXPOSIÇÕES'!V103,localidades,2,FALSE),VLOOKUP('103 FEIRAS, GALAS E EXPOSIÇÕES'!R103,district_codes,2,FALSE)),VLOOKUP('103 FEIRAS, GALAS E EXPOSIÇÕES'!AF$7,localidades,2,FALSE)),VLOOKUP('103 FEIRAS, GALAS E EXPOSIÇÕES'!AF$6,district_codes,2,FALSE))</f>
        <v>#N/A</v>
      </c>
      <c r="D474" s="53">
        <f>+'103 FEIRAS, GALAS E EXPOSIÇÕES'!AB103</f>
        <v>0</v>
      </c>
      <c r="E474" s="281">
        <f>+'103 FEIRAS, GALAS E EXPOSIÇÕES'!P103</f>
        <v>0</v>
      </c>
      <c r="F474" s="53">
        <f>+'103 FEIRAS, GALAS E EXPOSIÇÕES'!Q103</f>
        <v>0</v>
      </c>
      <c r="G474" s="53">
        <f>+'103 FEIRAS, GALAS E EXPOSIÇÕES'!AJ103</f>
        <v>0</v>
      </c>
      <c r="H474" s="53" t="str">
        <f>+sessoes!A$4</f>
        <v>TECTRAIN-99</v>
      </c>
      <c r="I474" s="53" t="e">
        <f>+sessoes!B$4</f>
        <v>#N/A</v>
      </c>
      <c r="J474" s="69">
        <f>+sessoes!C$4</f>
        <v>0</v>
      </c>
      <c r="M474" s="53">
        <f>+'103 FEIRAS, GALAS E EXPOSIÇÕES'!AK103</f>
        <v>0</v>
      </c>
      <c r="N474" s="53">
        <f>+'103 FEIRAS, GALAS E EXPOSIÇÕES'!AB103</f>
        <v>0</v>
      </c>
      <c r="T474" s="51" t="str">
        <f t="shared" si="21"/>
        <v>Local Não Indicado</v>
      </c>
      <c r="U474" s="51" t="str">
        <f t="shared" si="22"/>
        <v>Sem dados de idade</v>
      </c>
      <c r="V474" s="51" t="str">
        <f t="shared" si="23"/>
        <v/>
      </c>
    </row>
    <row r="475" spans="1:22" hidden="1" x14ac:dyDescent="0.35">
      <c r="A475" s="53">
        <f>+'103 FEIRAS, GALAS E EXPOSIÇÕES'!C104</f>
        <v>0</v>
      </c>
      <c r="B475" s="53">
        <f>+'103 FEIRAS, GALAS E EXPOSIÇÕES'!J104</f>
        <v>0</v>
      </c>
      <c r="C475" s="53" t="e">
        <f>IFERROR(IFERROR(IFERROR(+VLOOKUP('103 FEIRAS, GALAS E EXPOSIÇÕES'!V104,localidades,2,FALSE),VLOOKUP('103 FEIRAS, GALAS E EXPOSIÇÕES'!R104,district_codes,2,FALSE)),VLOOKUP('103 FEIRAS, GALAS E EXPOSIÇÕES'!AF$7,localidades,2,FALSE)),VLOOKUP('103 FEIRAS, GALAS E EXPOSIÇÕES'!AF$6,district_codes,2,FALSE))</f>
        <v>#N/A</v>
      </c>
      <c r="D475" s="53">
        <f>+'103 FEIRAS, GALAS E EXPOSIÇÕES'!AB104</f>
        <v>0</v>
      </c>
      <c r="E475" s="281">
        <f>+'103 FEIRAS, GALAS E EXPOSIÇÕES'!P104</f>
        <v>0</v>
      </c>
      <c r="F475" s="53">
        <f>+'103 FEIRAS, GALAS E EXPOSIÇÕES'!Q104</f>
        <v>0</v>
      </c>
      <c r="G475" s="53">
        <f>+'103 FEIRAS, GALAS E EXPOSIÇÕES'!AJ104</f>
        <v>0</v>
      </c>
      <c r="H475" s="53" t="str">
        <f>+sessoes!A$4</f>
        <v>TECTRAIN-99</v>
      </c>
      <c r="I475" s="53" t="e">
        <f>+sessoes!B$4</f>
        <v>#N/A</v>
      </c>
      <c r="J475" s="69">
        <f>+sessoes!C$4</f>
        <v>0</v>
      </c>
      <c r="M475" s="53">
        <f>+'103 FEIRAS, GALAS E EXPOSIÇÕES'!AK104</f>
        <v>0</v>
      </c>
      <c r="N475" s="53">
        <f>+'103 FEIRAS, GALAS E EXPOSIÇÕES'!AB104</f>
        <v>0</v>
      </c>
      <c r="T475" s="51" t="str">
        <f t="shared" si="21"/>
        <v>Local Não Indicado</v>
      </c>
      <c r="U475" s="51" t="str">
        <f t="shared" si="22"/>
        <v>Sem dados de idade</v>
      </c>
      <c r="V475" s="51" t="str">
        <f t="shared" si="23"/>
        <v/>
      </c>
    </row>
    <row r="476" spans="1:22" hidden="1" x14ac:dyDescent="0.35">
      <c r="A476" s="53">
        <f>+'103 FEIRAS, GALAS E EXPOSIÇÕES'!C105</f>
        <v>0</v>
      </c>
      <c r="B476" s="53">
        <f>+'103 FEIRAS, GALAS E EXPOSIÇÕES'!J105</f>
        <v>0</v>
      </c>
      <c r="C476" s="53" t="e">
        <f>IFERROR(IFERROR(IFERROR(+VLOOKUP('103 FEIRAS, GALAS E EXPOSIÇÕES'!V105,localidades,2,FALSE),VLOOKUP('103 FEIRAS, GALAS E EXPOSIÇÕES'!R105,district_codes,2,FALSE)),VLOOKUP('103 FEIRAS, GALAS E EXPOSIÇÕES'!AF$7,localidades,2,FALSE)),VLOOKUP('103 FEIRAS, GALAS E EXPOSIÇÕES'!AF$6,district_codes,2,FALSE))</f>
        <v>#N/A</v>
      </c>
      <c r="D476" s="53">
        <f>+'103 FEIRAS, GALAS E EXPOSIÇÕES'!AB105</f>
        <v>0</v>
      </c>
      <c r="E476" s="281">
        <f>+'103 FEIRAS, GALAS E EXPOSIÇÕES'!P105</f>
        <v>0</v>
      </c>
      <c r="F476" s="53">
        <f>+'103 FEIRAS, GALAS E EXPOSIÇÕES'!Q105</f>
        <v>0</v>
      </c>
      <c r="G476" s="53">
        <f>+'103 FEIRAS, GALAS E EXPOSIÇÕES'!AJ105</f>
        <v>0</v>
      </c>
      <c r="H476" s="53" t="str">
        <f>+sessoes!A$4</f>
        <v>TECTRAIN-99</v>
      </c>
      <c r="I476" s="53" t="e">
        <f>+sessoes!B$4</f>
        <v>#N/A</v>
      </c>
      <c r="J476" s="69">
        <f>+sessoes!C$4</f>
        <v>0</v>
      </c>
      <c r="M476" s="53">
        <f>+'103 FEIRAS, GALAS E EXPOSIÇÕES'!AK105</f>
        <v>0</v>
      </c>
      <c r="N476" s="53">
        <f>+'103 FEIRAS, GALAS E EXPOSIÇÕES'!AB105</f>
        <v>0</v>
      </c>
      <c r="T476" s="51" t="str">
        <f t="shared" si="21"/>
        <v>Local Não Indicado</v>
      </c>
      <c r="U476" s="51" t="str">
        <f t="shared" si="22"/>
        <v>Sem dados de idade</v>
      </c>
      <c r="V476" s="51" t="str">
        <f t="shared" si="23"/>
        <v/>
      </c>
    </row>
    <row r="477" spans="1:22" hidden="1" x14ac:dyDescent="0.35">
      <c r="A477" s="53">
        <f>+'103 FEIRAS, GALAS E EXPOSIÇÕES'!C106</f>
        <v>0</v>
      </c>
      <c r="B477" s="53">
        <f>+'103 FEIRAS, GALAS E EXPOSIÇÕES'!J106</f>
        <v>0</v>
      </c>
      <c r="C477" s="53" t="e">
        <f>IFERROR(IFERROR(IFERROR(+VLOOKUP('103 FEIRAS, GALAS E EXPOSIÇÕES'!V106,localidades,2,FALSE),VLOOKUP('103 FEIRAS, GALAS E EXPOSIÇÕES'!R106,district_codes,2,FALSE)),VLOOKUP('103 FEIRAS, GALAS E EXPOSIÇÕES'!AF$7,localidades,2,FALSE)),VLOOKUP('103 FEIRAS, GALAS E EXPOSIÇÕES'!AF$6,district_codes,2,FALSE))</f>
        <v>#N/A</v>
      </c>
      <c r="D477" s="53">
        <f>+'103 FEIRAS, GALAS E EXPOSIÇÕES'!AB106</f>
        <v>0</v>
      </c>
      <c r="E477" s="281">
        <f>+'103 FEIRAS, GALAS E EXPOSIÇÕES'!P106</f>
        <v>0</v>
      </c>
      <c r="F477" s="53">
        <f>+'103 FEIRAS, GALAS E EXPOSIÇÕES'!Q106</f>
        <v>0</v>
      </c>
      <c r="G477" s="53">
        <f>+'103 FEIRAS, GALAS E EXPOSIÇÕES'!AJ106</f>
        <v>0</v>
      </c>
      <c r="H477" s="53" t="str">
        <f>+sessoes!A$4</f>
        <v>TECTRAIN-99</v>
      </c>
      <c r="I477" s="53" t="e">
        <f>+sessoes!B$4</f>
        <v>#N/A</v>
      </c>
      <c r="J477" s="69">
        <f>+sessoes!C$4</f>
        <v>0</v>
      </c>
      <c r="M477" s="53">
        <f>+'103 FEIRAS, GALAS E EXPOSIÇÕES'!AK106</f>
        <v>0</v>
      </c>
      <c r="N477" s="53">
        <f>+'103 FEIRAS, GALAS E EXPOSIÇÕES'!AB106</f>
        <v>0</v>
      </c>
      <c r="T477" s="51" t="str">
        <f t="shared" si="21"/>
        <v>Local Não Indicado</v>
      </c>
      <c r="U477" s="51" t="str">
        <f t="shared" si="22"/>
        <v>Sem dados de idade</v>
      </c>
      <c r="V477" s="51" t="str">
        <f t="shared" si="23"/>
        <v/>
      </c>
    </row>
    <row r="478" spans="1:22" hidden="1" x14ac:dyDescent="0.35">
      <c r="A478" s="53">
        <f>+'103 FEIRAS, GALAS E EXPOSIÇÕES'!C107</f>
        <v>0</v>
      </c>
      <c r="B478" s="53">
        <f>+'103 FEIRAS, GALAS E EXPOSIÇÕES'!J107</f>
        <v>0</v>
      </c>
      <c r="C478" s="53" t="e">
        <f>IFERROR(IFERROR(IFERROR(+VLOOKUP('103 FEIRAS, GALAS E EXPOSIÇÕES'!V107,localidades,2,FALSE),VLOOKUP('103 FEIRAS, GALAS E EXPOSIÇÕES'!R107,district_codes,2,FALSE)),VLOOKUP('103 FEIRAS, GALAS E EXPOSIÇÕES'!AF$7,localidades,2,FALSE)),VLOOKUP('103 FEIRAS, GALAS E EXPOSIÇÕES'!AF$6,district_codes,2,FALSE))</f>
        <v>#N/A</v>
      </c>
      <c r="D478" s="53">
        <f>+'103 FEIRAS, GALAS E EXPOSIÇÕES'!AB107</f>
        <v>0</v>
      </c>
      <c r="E478" s="281">
        <f>+'103 FEIRAS, GALAS E EXPOSIÇÕES'!P107</f>
        <v>0</v>
      </c>
      <c r="F478" s="53">
        <f>+'103 FEIRAS, GALAS E EXPOSIÇÕES'!Q107</f>
        <v>0</v>
      </c>
      <c r="G478" s="53">
        <f>+'103 FEIRAS, GALAS E EXPOSIÇÕES'!AJ107</f>
        <v>0</v>
      </c>
      <c r="H478" s="53" t="str">
        <f>+sessoes!A$4</f>
        <v>TECTRAIN-99</v>
      </c>
      <c r="I478" s="53" t="e">
        <f>+sessoes!B$4</f>
        <v>#N/A</v>
      </c>
      <c r="J478" s="69">
        <f>+sessoes!C$4</f>
        <v>0</v>
      </c>
      <c r="M478" s="53">
        <f>+'103 FEIRAS, GALAS E EXPOSIÇÕES'!AK107</f>
        <v>0</v>
      </c>
      <c r="N478" s="53">
        <f>+'103 FEIRAS, GALAS E EXPOSIÇÕES'!AB107</f>
        <v>0</v>
      </c>
      <c r="T478" s="51" t="str">
        <f t="shared" si="21"/>
        <v>Local Não Indicado</v>
      </c>
      <c r="U478" s="51" t="str">
        <f t="shared" si="22"/>
        <v>Sem dados de idade</v>
      </c>
      <c r="V478" s="51" t="str">
        <f t="shared" si="23"/>
        <v/>
      </c>
    </row>
    <row r="479" spans="1:22" hidden="1" x14ac:dyDescent="0.35">
      <c r="A479" s="53">
        <f>+'103 FEIRAS, GALAS E EXPOSIÇÕES'!C108</f>
        <v>0</v>
      </c>
      <c r="B479" s="53">
        <f>+'103 FEIRAS, GALAS E EXPOSIÇÕES'!J108</f>
        <v>0</v>
      </c>
      <c r="C479" s="53" t="e">
        <f>IFERROR(IFERROR(IFERROR(+VLOOKUP('103 FEIRAS, GALAS E EXPOSIÇÕES'!V108,localidades,2,FALSE),VLOOKUP('103 FEIRAS, GALAS E EXPOSIÇÕES'!R108,district_codes,2,FALSE)),VLOOKUP('103 FEIRAS, GALAS E EXPOSIÇÕES'!AF$7,localidades,2,FALSE)),VLOOKUP('103 FEIRAS, GALAS E EXPOSIÇÕES'!AF$6,district_codes,2,FALSE))</f>
        <v>#N/A</v>
      </c>
      <c r="D479" s="53">
        <f>+'103 FEIRAS, GALAS E EXPOSIÇÕES'!AB108</f>
        <v>0</v>
      </c>
      <c r="E479" s="281">
        <f>+'103 FEIRAS, GALAS E EXPOSIÇÕES'!P108</f>
        <v>0</v>
      </c>
      <c r="F479" s="53">
        <f>+'103 FEIRAS, GALAS E EXPOSIÇÕES'!Q108</f>
        <v>0</v>
      </c>
      <c r="G479" s="53">
        <f>+'103 FEIRAS, GALAS E EXPOSIÇÕES'!AJ108</f>
        <v>0</v>
      </c>
      <c r="H479" s="53" t="str">
        <f>+sessoes!A$4</f>
        <v>TECTRAIN-99</v>
      </c>
      <c r="I479" s="53" t="e">
        <f>+sessoes!B$4</f>
        <v>#N/A</v>
      </c>
      <c r="J479" s="69">
        <f>+sessoes!C$4</f>
        <v>0</v>
      </c>
      <c r="M479" s="53">
        <f>+'103 FEIRAS, GALAS E EXPOSIÇÕES'!AK108</f>
        <v>0</v>
      </c>
      <c r="N479" s="53">
        <f>+'103 FEIRAS, GALAS E EXPOSIÇÕES'!AB108</f>
        <v>0</v>
      </c>
      <c r="T479" s="51" t="str">
        <f t="shared" si="21"/>
        <v>Local Não Indicado</v>
      </c>
      <c r="U479" s="51" t="str">
        <f t="shared" si="22"/>
        <v>Sem dados de idade</v>
      </c>
      <c r="V479" s="51" t="str">
        <f t="shared" si="23"/>
        <v/>
      </c>
    </row>
    <row r="480" spans="1:22" hidden="1" x14ac:dyDescent="0.35">
      <c r="A480" s="53">
        <f>+'103 FEIRAS, GALAS E EXPOSIÇÕES'!C109</f>
        <v>0</v>
      </c>
      <c r="B480" s="53">
        <f>+'103 FEIRAS, GALAS E EXPOSIÇÕES'!J109</f>
        <v>0</v>
      </c>
      <c r="C480" s="53" t="e">
        <f>IFERROR(IFERROR(IFERROR(+VLOOKUP('103 FEIRAS, GALAS E EXPOSIÇÕES'!V109,localidades,2,FALSE),VLOOKUP('103 FEIRAS, GALAS E EXPOSIÇÕES'!R109,district_codes,2,FALSE)),VLOOKUP('103 FEIRAS, GALAS E EXPOSIÇÕES'!AF$7,localidades,2,FALSE)),VLOOKUP('103 FEIRAS, GALAS E EXPOSIÇÕES'!AF$6,district_codes,2,FALSE))</f>
        <v>#N/A</v>
      </c>
      <c r="D480" s="53">
        <f>+'103 FEIRAS, GALAS E EXPOSIÇÕES'!AB109</f>
        <v>0</v>
      </c>
      <c r="E480" s="281">
        <f>+'103 FEIRAS, GALAS E EXPOSIÇÕES'!P109</f>
        <v>0</v>
      </c>
      <c r="F480" s="53">
        <f>+'103 FEIRAS, GALAS E EXPOSIÇÕES'!Q109</f>
        <v>0</v>
      </c>
      <c r="G480" s="53">
        <f>+'103 FEIRAS, GALAS E EXPOSIÇÕES'!AJ109</f>
        <v>0</v>
      </c>
      <c r="H480" s="53" t="str">
        <f>+sessoes!A$4</f>
        <v>TECTRAIN-99</v>
      </c>
      <c r="I480" s="53" t="e">
        <f>+sessoes!B$4</f>
        <v>#N/A</v>
      </c>
      <c r="J480" s="69">
        <f>+sessoes!C$4</f>
        <v>0</v>
      </c>
      <c r="M480" s="53">
        <f>+'103 FEIRAS, GALAS E EXPOSIÇÕES'!AK109</f>
        <v>0</v>
      </c>
      <c r="N480" s="53">
        <f>+'103 FEIRAS, GALAS E EXPOSIÇÕES'!AB109</f>
        <v>0</v>
      </c>
      <c r="T480" s="51" t="str">
        <f t="shared" si="21"/>
        <v>Local Não Indicado</v>
      </c>
      <c r="U480" s="51" t="str">
        <f t="shared" si="22"/>
        <v>Sem dados de idade</v>
      </c>
      <c r="V480" s="51" t="str">
        <f t="shared" si="23"/>
        <v/>
      </c>
    </row>
    <row r="481" spans="1:22" hidden="1" x14ac:dyDescent="0.35">
      <c r="A481" s="53">
        <f>+'103 FEIRAS, GALAS E EXPOSIÇÕES'!C110</f>
        <v>0</v>
      </c>
      <c r="B481" s="53">
        <f>+'103 FEIRAS, GALAS E EXPOSIÇÕES'!J110</f>
        <v>0</v>
      </c>
      <c r="C481" s="53" t="e">
        <f>IFERROR(IFERROR(IFERROR(+VLOOKUP('103 FEIRAS, GALAS E EXPOSIÇÕES'!V110,localidades,2,FALSE),VLOOKUP('103 FEIRAS, GALAS E EXPOSIÇÕES'!R110,district_codes,2,FALSE)),VLOOKUP('103 FEIRAS, GALAS E EXPOSIÇÕES'!AF$7,localidades,2,FALSE)),VLOOKUP('103 FEIRAS, GALAS E EXPOSIÇÕES'!AF$6,district_codes,2,FALSE))</f>
        <v>#N/A</v>
      </c>
      <c r="D481" s="53">
        <f>+'103 FEIRAS, GALAS E EXPOSIÇÕES'!AB110</f>
        <v>0</v>
      </c>
      <c r="E481" s="281">
        <f>+'103 FEIRAS, GALAS E EXPOSIÇÕES'!P110</f>
        <v>0</v>
      </c>
      <c r="F481" s="53">
        <f>+'103 FEIRAS, GALAS E EXPOSIÇÕES'!Q110</f>
        <v>0</v>
      </c>
      <c r="G481" s="53">
        <f>+'103 FEIRAS, GALAS E EXPOSIÇÕES'!AJ110</f>
        <v>0</v>
      </c>
      <c r="H481" s="53" t="str">
        <f>+sessoes!A$4</f>
        <v>TECTRAIN-99</v>
      </c>
      <c r="I481" s="53" t="e">
        <f>+sessoes!B$4</f>
        <v>#N/A</v>
      </c>
      <c r="J481" s="69">
        <f>+sessoes!C$4</f>
        <v>0</v>
      </c>
      <c r="M481" s="53">
        <f>+'103 FEIRAS, GALAS E EXPOSIÇÕES'!AK110</f>
        <v>0</v>
      </c>
      <c r="N481" s="53">
        <f>+'103 FEIRAS, GALAS E EXPOSIÇÕES'!AB110</f>
        <v>0</v>
      </c>
      <c r="T481" s="51" t="str">
        <f t="shared" si="21"/>
        <v>Local Não Indicado</v>
      </c>
      <c r="U481" s="51" t="str">
        <f t="shared" si="22"/>
        <v>Sem dados de idade</v>
      </c>
      <c r="V481" s="51" t="str">
        <f t="shared" si="23"/>
        <v/>
      </c>
    </row>
    <row r="482" spans="1:22" hidden="1" x14ac:dyDescent="0.35">
      <c r="A482" s="53">
        <f>+'103 FEIRAS, GALAS E EXPOSIÇÕES'!C111</f>
        <v>0</v>
      </c>
      <c r="B482" s="53">
        <f>+'103 FEIRAS, GALAS E EXPOSIÇÕES'!J111</f>
        <v>0</v>
      </c>
      <c r="C482" s="53" t="e">
        <f>IFERROR(IFERROR(IFERROR(+VLOOKUP('103 FEIRAS, GALAS E EXPOSIÇÕES'!V111,localidades,2,FALSE),VLOOKUP('103 FEIRAS, GALAS E EXPOSIÇÕES'!R111,district_codes,2,FALSE)),VLOOKUP('103 FEIRAS, GALAS E EXPOSIÇÕES'!AF$7,localidades,2,FALSE)),VLOOKUP('103 FEIRAS, GALAS E EXPOSIÇÕES'!AF$6,district_codes,2,FALSE))</f>
        <v>#N/A</v>
      </c>
      <c r="D482" s="53">
        <f>+'103 FEIRAS, GALAS E EXPOSIÇÕES'!AB111</f>
        <v>0</v>
      </c>
      <c r="E482" s="281">
        <f>+'103 FEIRAS, GALAS E EXPOSIÇÕES'!P111</f>
        <v>0</v>
      </c>
      <c r="F482" s="53">
        <f>+'103 FEIRAS, GALAS E EXPOSIÇÕES'!Q111</f>
        <v>0</v>
      </c>
      <c r="G482" s="53">
        <f>+'103 FEIRAS, GALAS E EXPOSIÇÕES'!AJ111</f>
        <v>0</v>
      </c>
      <c r="H482" s="53" t="str">
        <f>+sessoes!A$4</f>
        <v>TECTRAIN-99</v>
      </c>
      <c r="I482" s="53" t="e">
        <f>+sessoes!B$4</f>
        <v>#N/A</v>
      </c>
      <c r="J482" s="69">
        <f>+sessoes!C$4</f>
        <v>0</v>
      </c>
      <c r="M482" s="53">
        <f>+'103 FEIRAS, GALAS E EXPOSIÇÕES'!AK111</f>
        <v>0</v>
      </c>
      <c r="N482" s="53">
        <f>+'103 FEIRAS, GALAS E EXPOSIÇÕES'!AB111</f>
        <v>0</v>
      </c>
      <c r="T482" s="51" t="str">
        <f t="shared" si="21"/>
        <v>Local Não Indicado</v>
      </c>
      <c r="U482" s="51" t="str">
        <f t="shared" si="22"/>
        <v>Sem dados de idade</v>
      </c>
      <c r="V482" s="51" t="str">
        <f t="shared" si="23"/>
        <v/>
      </c>
    </row>
    <row r="483" spans="1:22" hidden="1" x14ac:dyDescent="0.35">
      <c r="A483" s="53">
        <f>+'103 FEIRAS, GALAS E EXPOSIÇÕES'!C112</f>
        <v>0</v>
      </c>
      <c r="B483" s="53">
        <f>+'103 FEIRAS, GALAS E EXPOSIÇÕES'!J112</f>
        <v>0</v>
      </c>
      <c r="C483" s="53" t="e">
        <f>IFERROR(IFERROR(IFERROR(+VLOOKUP('103 FEIRAS, GALAS E EXPOSIÇÕES'!V112,localidades,2,FALSE),VLOOKUP('103 FEIRAS, GALAS E EXPOSIÇÕES'!R112,district_codes,2,FALSE)),VLOOKUP('103 FEIRAS, GALAS E EXPOSIÇÕES'!AF$7,localidades,2,FALSE)),VLOOKUP('103 FEIRAS, GALAS E EXPOSIÇÕES'!AF$6,district_codes,2,FALSE))</f>
        <v>#N/A</v>
      </c>
      <c r="D483" s="53">
        <f>+'103 FEIRAS, GALAS E EXPOSIÇÕES'!AB112</f>
        <v>0</v>
      </c>
      <c r="E483" s="281">
        <f>+'103 FEIRAS, GALAS E EXPOSIÇÕES'!P112</f>
        <v>0</v>
      </c>
      <c r="F483" s="53">
        <f>+'103 FEIRAS, GALAS E EXPOSIÇÕES'!Q112</f>
        <v>0</v>
      </c>
      <c r="G483" s="53">
        <f>+'103 FEIRAS, GALAS E EXPOSIÇÕES'!AJ112</f>
        <v>0</v>
      </c>
      <c r="H483" s="53" t="str">
        <f>+sessoes!A$4</f>
        <v>TECTRAIN-99</v>
      </c>
      <c r="I483" s="53" t="e">
        <f>+sessoes!B$4</f>
        <v>#N/A</v>
      </c>
      <c r="J483" s="69">
        <f>+sessoes!C$4</f>
        <v>0</v>
      </c>
      <c r="M483" s="53">
        <f>+'103 FEIRAS, GALAS E EXPOSIÇÕES'!AK112</f>
        <v>0</v>
      </c>
      <c r="N483" s="53">
        <f>+'103 FEIRAS, GALAS E EXPOSIÇÕES'!AB112</f>
        <v>0</v>
      </c>
      <c r="T483" s="51" t="str">
        <f t="shared" si="21"/>
        <v>Local Não Indicado</v>
      </c>
      <c r="U483" s="51" t="str">
        <f t="shared" si="22"/>
        <v>Sem dados de idade</v>
      </c>
      <c r="V483" s="51" t="str">
        <f t="shared" si="23"/>
        <v/>
      </c>
    </row>
    <row r="484" spans="1:22" hidden="1" x14ac:dyDescent="0.35">
      <c r="A484" s="53">
        <f>+'103 FEIRAS, GALAS E EXPOSIÇÕES'!C113</f>
        <v>0</v>
      </c>
      <c r="B484" s="53">
        <f>+'103 FEIRAS, GALAS E EXPOSIÇÕES'!J113</f>
        <v>0</v>
      </c>
      <c r="C484" s="53" t="e">
        <f>IFERROR(IFERROR(IFERROR(+VLOOKUP('103 FEIRAS, GALAS E EXPOSIÇÕES'!V113,localidades,2,FALSE),VLOOKUP('103 FEIRAS, GALAS E EXPOSIÇÕES'!R113,district_codes,2,FALSE)),VLOOKUP('103 FEIRAS, GALAS E EXPOSIÇÕES'!AF$7,localidades,2,FALSE)),VLOOKUP('103 FEIRAS, GALAS E EXPOSIÇÕES'!AF$6,district_codes,2,FALSE))</f>
        <v>#N/A</v>
      </c>
      <c r="D484" s="53">
        <f>+'103 FEIRAS, GALAS E EXPOSIÇÕES'!AB113</f>
        <v>0</v>
      </c>
      <c r="E484" s="281">
        <f>+'103 FEIRAS, GALAS E EXPOSIÇÕES'!P113</f>
        <v>0</v>
      </c>
      <c r="F484" s="53">
        <f>+'103 FEIRAS, GALAS E EXPOSIÇÕES'!Q113</f>
        <v>0</v>
      </c>
      <c r="G484" s="53">
        <f>+'103 FEIRAS, GALAS E EXPOSIÇÕES'!AJ113</f>
        <v>0</v>
      </c>
      <c r="H484" s="53" t="str">
        <f>+sessoes!A$4</f>
        <v>TECTRAIN-99</v>
      </c>
      <c r="I484" s="53" t="e">
        <f>+sessoes!B$4</f>
        <v>#N/A</v>
      </c>
      <c r="J484" s="69">
        <f>+sessoes!C$4</f>
        <v>0</v>
      </c>
      <c r="M484" s="53">
        <f>+'103 FEIRAS, GALAS E EXPOSIÇÕES'!AK113</f>
        <v>0</v>
      </c>
      <c r="N484" s="53">
        <f>+'103 FEIRAS, GALAS E EXPOSIÇÕES'!AB113</f>
        <v>0</v>
      </c>
      <c r="T484" s="51" t="str">
        <f t="shared" si="21"/>
        <v>Local Não Indicado</v>
      </c>
      <c r="U484" s="51" t="str">
        <f t="shared" si="22"/>
        <v>Sem dados de idade</v>
      </c>
      <c r="V484" s="51" t="str">
        <f t="shared" si="23"/>
        <v/>
      </c>
    </row>
    <row r="485" spans="1:22" hidden="1" x14ac:dyDescent="0.35">
      <c r="A485" s="53">
        <f>+'103 FEIRAS, GALAS E EXPOSIÇÕES'!C114</f>
        <v>0</v>
      </c>
      <c r="B485" s="53">
        <f>+'103 FEIRAS, GALAS E EXPOSIÇÕES'!J114</f>
        <v>0</v>
      </c>
      <c r="C485" s="53" t="e">
        <f>IFERROR(IFERROR(IFERROR(+VLOOKUP('103 FEIRAS, GALAS E EXPOSIÇÕES'!V114,localidades,2,FALSE),VLOOKUP('103 FEIRAS, GALAS E EXPOSIÇÕES'!R114,district_codes,2,FALSE)),VLOOKUP('103 FEIRAS, GALAS E EXPOSIÇÕES'!AF$7,localidades,2,FALSE)),VLOOKUP('103 FEIRAS, GALAS E EXPOSIÇÕES'!AF$6,district_codes,2,FALSE))</f>
        <v>#N/A</v>
      </c>
      <c r="D485" s="53">
        <f>+'103 FEIRAS, GALAS E EXPOSIÇÕES'!AB114</f>
        <v>0</v>
      </c>
      <c r="E485" s="281">
        <f>+'103 FEIRAS, GALAS E EXPOSIÇÕES'!P114</f>
        <v>0</v>
      </c>
      <c r="F485" s="53">
        <f>+'103 FEIRAS, GALAS E EXPOSIÇÕES'!Q114</f>
        <v>0</v>
      </c>
      <c r="G485" s="53">
        <f>+'103 FEIRAS, GALAS E EXPOSIÇÕES'!AJ114</f>
        <v>0</v>
      </c>
      <c r="H485" s="53" t="str">
        <f>+sessoes!A$4</f>
        <v>TECTRAIN-99</v>
      </c>
      <c r="I485" s="53" t="e">
        <f>+sessoes!B$4</f>
        <v>#N/A</v>
      </c>
      <c r="J485" s="69">
        <f>+sessoes!C$4</f>
        <v>0</v>
      </c>
      <c r="M485" s="53">
        <f>+'103 FEIRAS, GALAS E EXPOSIÇÕES'!AK114</f>
        <v>0</v>
      </c>
      <c r="N485" s="53">
        <f>+'103 FEIRAS, GALAS E EXPOSIÇÕES'!AB114</f>
        <v>0</v>
      </c>
      <c r="T485" s="51" t="str">
        <f t="shared" si="21"/>
        <v>Local Não Indicado</v>
      </c>
      <c r="U485" s="51" t="str">
        <f t="shared" si="22"/>
        <v>Sem dados de idade</v>
      </c>
      <c r="V485" s="51" t="str">
        <f t="shared" si="23"/>
        <v/>
      </c>
    </row>
    <row r="486" spans="1:22" hidden="1" x14ac:dyDescent="0.35">
      <c r="A486" s="53">
        <f>+'103 FEIRAS, GALAS E EXPOSIÇÕES'!C115</f>
        <v>0</v>
      </c>
      <c r="B486" s="53">
        <f>+'103 FEIRAS, GALAS E EXPOSIÇÕES'!J115</f>
        <v>0</v>
      </c>
      <c r="C486" s="53" t="e">
        <f>IFERROR(IFERROR(IFERROR(+VLOOKUP('103 FEIRAS, GALAS E EXPOSIÇÕES'!V115,localidades,2,FALSE),VLOOKUP('103 FEIRAS, GALAS E EXPOSIÇÕES'!R115,district_codes,2,FALSE)),VLOOKUP('103 FEIRAS, GALAS E EXPOSIÇÕES'!AF$7,localidades,2,FALSE)),VLOOKUP('103 FEIRAS, GALAS E EXPOSIÇÕES'!AF$6,district_codes,2,FALSE))</f>
        <v>#N/A</v>
      </c>
      <c r="D486" s="53">
        <f>+'103 FEIRAS, GALAS E EXPOSIÇÕES'!AB115</f>
        <v>0</v>
      </c>
      <c r="E486" s="281">
        <f>+'103 FEIRAS, GALAS E EXPOSIÇÕES'!P115</f>
        <v>0</v>
      </c>
      <c r="F486" s="53">
        <f>+'103 FEIRAS, GALAS E EXPOSIÇÕES'!Q115</f>
        <v>0</v>
      </c>
      <c r="G486" s="53">
        <f>+'103 FEIRAS, GALAS E EXPOSIÇÕES'!AJ115</f>
        <v>0</v>
      </c>
      <c r="H486" s="53" t="str">
        <f>+sessoes!A$4</f>
        <v>TECTRAIN-99</v>
      </c>
      <c r="I486" s="53" t="e">
        <f>+sessoes!B$4</f>
        <v>#N/A</v>
      </c>
      <c r="J486" s="69">
        <f>+sessoes!C$4</f>
        <v>0</v>
      </c>
      <c r="M486" s="53">
        <f>+'103 FEIRAS, GALAS E EXPOSIÇÕES'!AK115</f>
        <v>0</v>
      </c>
      <c r="N486" s="53">
        <f>+'103 FEIRAS, GALAS E EXPOSIÇÕES'!AB115</f>
        <v>0</v>
      </c>
      <c r="T486" s="51" t="str">
        <f t="shared" si="21"/>
        <v>Local Não Indicado</v>
      </c>
      <c r="U486" s="51" t="str">
        <f t="shared" si="22"/>
        <v>Sem dados de idade</v>
      </c>
      <c r="V486" s="51" t="str">
        <f t="shared" si="23"/>
        <v/>
      </c>
    </row>
    <row r="487" spans="1:22" hidden="1" x14ac:dyDescent="0.35">
      <c r="A487" s="53">
        <f>+'103 FEIRAS, GALAS E EXPOSIÇÕES'!C116</f>
        <v>0</v>
      </c>
      <c r="B487" s="53">
        <f>+'103 FEIRAS, GALAS E EXPOSIÇÕES'!J116</f>
        <v>0</v>
      </c>
      <c r="C487" s="53" t="e">
        <f>IFERROR(IFERROR(IFERROR(+VLOOKUP('103 FEIRAS, GALAS E EXPOSIÇÕES'!V116,localidades,2,FALSE),VLOOKUP('103 FEIRAS, GALAS E EXPOSIÇÕES'!R116,district_codes,2,FALSE)),VLOOKUP('103 FEIRAS, GALAS E EXPOSIÇÕES'!AF$7,localidades,2,FALSE)),VLOOKUP('103 FEIRAS, GALAS E EXPOSIÇÕES'!AF$6,district_codes,2,FALSE))</f>
        <v>#N/A</v>
      </c>
      <c r="D487" s="53">
        <f>+'103 FEIRAS, GALAS E EXPOSIÇÕES'!AB116</f>
        <v>0</v>
      </c>
      <c r="E487" s="281">
        <f>+'103 FEIRAS, GALAS E EXPOSIÇÕES'!P116</f>
        <v>0</v>
      </c>
      <c r="F487" s="53">
        <f>+'103 FEIRAS, GALAS E EXPOSIÇÕES'!Q116</f>
        <v>0</v>
      </c>
      <c r="G487" s="53">
        <f>+'103 FEIRAS, GALAS E EXPOSIÇÕES'!AJ116</f>
        <v>0</v>
      </c>
      <c r="H487" s="53" t="str">
        <f>+sessoes!A$4</f>
        <v>TECTRAIN-99</v>
      </c>
      <c r="I487" s="53" t="e">
        <f>+sessoes!B$4</f>
        <v>#N/A</v>
      </c>
      <c r="J487" s="69">
        <f>+sessoes!C$4</f>
        <v>0</v>
      </c>
      <c r="M487" s="53">
        <f>+'103 FEIRAS, GALAS E EXPOSIÇÕES'!AK116</f>
        <v>0</v>
      </c>
      <c r="N487" s="53">
        <f>+'103 FEIRAS, GALAS E EXPOSIÇÕES'!AB116</f>
        <v>0</v>
      </c>
      <c r="T487" s="51" t="str">
        <f t="shared" si="21"/>
        <v>Local Não Indicado</v>
      </c>
      <c r="U487" s="51" t="str">
        <f t="shared" si="22"/>
        <v>Sem dados de idade</v>
      </c>
      <c r="V487" s="51" t="str">
        <f t="shared" si="23"/>
        <v/>
      </c>
    </row>
    <row r="488" spans="1:22" hidden="1" x14ac:dyDescent="0.35">
      <c r="A488" s="53">
        <f>+'103 FEIRAS, GALAS E EXPOSIÇÕES'!C117</f>
        <v>0</v>
      </c>
      <c r="B488" s="53">
        <f>+'103 FEIRAS, GALAS E EXPOSIÇÕES'!J117</f>
        <v>0</v>
      </c>
      <c r="C488" s="53" t="e">
        <f>IFERROR(IFERROR(IFERROR(+VLOOKUP('103 FEIRAS, GALAS E EXPOSIÇÕES'!V117,localidades,2,FALSE),VLOOKUP('103 FEIRAS, GALAS E EXPOSIÇÕES'!R117,district_codes,2,FALSE)),VLOOKUP('103 FEIRAS, GALAS E EXPOSIÇÕES'!AF$7,localidades,2,FALSE)),VLOOKUP('103 FEIRAS, GALAS E EXPOSIÇÕES'!AF$6,district_codes,2,FALSE))</f>
        <v>#N/A</v>
      </c>
      <c r="D488" s="53">
        <f>+'103 FEIRAS, GALAS E EXPOSIÇÕES'!AB117</f>
        <v>0</v>
      </c>
      <c r="E488" s="281">
        <f>+'103 FEIRAS, GALAS E EXPOSIÇÕES'!P117</f>
        <v>0</v>
      </c>
      <c r="F488" s="53">
        <f>+'103 FEIRAS, GALAS E EXPOSIÇÕES'!Q117</f>
        <v>0</v>
      </c>
      <c r="G488" s="53">
        <f>+'103 FEIRAS, GALAS E EXPOSIÇÕES'!AJ117</f>
        <v>0</v>
      </c>
      <c r="H488" s="53" t="str">
        <f>+sessoes!A$4</f>
        <v>TECTRAIN-99</v>
      </c>
      <c r="I488" s="53" t="e">
        <f>+sessoes!B$4</f>
        <v>#N/A</v>
      </c>
      <c r="J488" s="69">
        <f>+sessoes!C$4</f>
        <v>0</v>
      </c>
      <c r="M488" s="53">
        <f>+'103 FEIRAS, GALAS E EXPOSIÇÕES'!AK117</f>
        <v>0</v>
      </c>
      <c r="N488" s="53">
        <f>+'103 FEIRAS, GALAS E EXPOSIÇÕES'!AB117</f>
        <v>0</v>
      </c>
      <c r="T488" s="51" t="str">
        <f t="shared" si="21"/>
        <v>Local Não Indicado</v>
      </c>
      <c r="U488" s="51" t="str">
        <f t="shared" si="22"/>
        <v>Sem dados de idade</v>
      </c>
      <c r="V488" s="51" t="str">
        <f t="shared" si="23"/>
        <v/>
      </c>
    </row>
    <row r="489" spans="1:22" hidden="1" x14ac:dyDescent="0.35">
      <c r="A489" s="53">
        <f>+'103 FEIRAS, GALAS E EXPOSIÇÕES'!C118</f>
        <v>0</v>
      </c>
      <c r="B489" s="53">
        <f>+'103 FEIRAS, GALAS E EXPOSIÇÕES'!J118</f>
        <v>0</v>
      </c>
      <c r="C489" s="53" t="e">
        <f>IFERROR(IFERROR(IFERROR(+VLOOKUP('103 FEIRAS, GALAS E EXPOSIÇÕES'!V118,localidades,2,FALSE),VLOOKUP('103 FEIRAS, GALAS E EXPOSIÇÕES'!R118,district_codes,2,FALSE)),VLOOKUP('103 FEIRAS, GALAS E EXPOSIÇÕES'!AF$7,localidades,2,FALSE)),VLOOKUP('103 FEIRAS, GALAS E EXPOSIÇÕES'!AF$6,district_codes,2,FALSE))</f>
        <v>#N/A</v>
      </c>
      <c r="D489" s="53">
        <f>+'103 FEIRAS, GALAS E EXPOSIÇÕES'!AB118</f>
        <v>0</v>
      </c>
      <c r="E489" s="281">
        <f>+'103 FEIRAS, GALAS E EXPOSIÇÕES'!P118</f>
        <v>0</v>
      </c>
      <c r="F489" s="53">
        <f>+'103 FEIRAS, GALAS E EXPOSIÇÕES'!Q118</f>
        <v>0</v>
      </c>
      <c r="G489" s="53">
        <f>+'103 FEIRAS, GALAS E EXPOSIÇÕES'!AJ118</f>
        <v>0</v>
      </c>
      <c r="H489" s="53" t="str">
        <f>+sessoes!A$4</f>
        <v>TECTRAIN-99</v>
      </c>
      <c r="I489" s="53" t="e">
        <f>+sessoes!B$4</f>
        <v>#N/A</v>
      </c>
      <c r="J489" s="69">
        <f>+sessoes!C$4</f>
        <v>0</v>
      </c>
      <c r="M489" s="53">
        <f>+'103 FEIRAS, GALAS E EXPOSIÇÕES'!AK118</f>
        <v>0</v>
      </c>
      <c r="N489" s="53">
        <f>+'103 FEIRAS, GALAS E EXPOSIÇÕES'!AB118</f>
        <v>0</v>
      </c>
      <c r="T489" s="51" t="str">
        <f t="shared" si="21"/>
        <v>Local Não Indicado</v>
      </c>
      <c r="U489" s="51" t="str">
        <f t="shared" si="22"/>
        <v>Sem dados de idade</v>
      </c>
      <c r="V489" s="51" t="str">
        <f t="shared" si="23"/>
        <v/>
      </c>
    </row>
    <row r="490" spans="1:22" hidden="1" x14ac:dyDescent="0.35">
      <c r="A490" s="53">
        <f>+'103 FEIRAS, GALAS E EXPOSIÇÕES'!C119</f>
        <v>0</v>
      </c>
      <c r="B490" s="53">
        <f>+'103 FEIRAS, GALAS E EXPOSIÇÕES'!J119</f>
        <v>0</v>
      </c>
      <c r="C490" s="53" t="e">
        <f>IFERROR(IFERROR(IFERROR(+VLOOKUP('103 FEIRAS, GALAS E EXPOSIÇÕES'!V119,localidades,2,FALSE),VLOOKUP('103 FEIRAS, GALAS E EXPOSIÇÕES'!R119,district_codes,2,FALSE)),VLOOKUP('103 FEIRAS, GALAS E EXPOSIÇÕES'!AF$7,localidades,2,FALSE)),VLOOKUP('103 FEIRAS, GALAS E EXPOSIÇÕES'!AF$6,district_codes,2,FALSE))</f>
        <v>#N/A</v>
      </c>
      <c r="D490" s="53">
        <f>+'103 FEIRAS, GALAS E EXPOSIÇÕES'!AB119</f>
        <v>0</v>
      </c>
      <c r="E490" s="281">
        <f>+'103 FEIRAS, GALAS E EXPOSIÇÕES'!P119</f>
        <v>0</v>
      </c>
      <c r="F490" s="53">
        <f>+'103 FEIRAS, GALAS E EXPOSIÇÕES'!Q119</f>
        <v>0</v>
      </c>
      <c r="G490" s="53">
        <f>+'103 FEIRAS, GALAS E EXPOSIÇÕES'!AJ119</f>
        <v>0</v>
      </c>
      <c r="H490" s="53" t="str">
        <f>+sessoes!A$4</f>
        <v>TECTRAIN-99</v>
      </c>
      <c r="I490" s="53" t="e">
        <f>+sessoes!B$4</f>
        <v>#N/A</v>
      </c>
      <c r="J490" s="69">
        <f>+sessoes!C$4</f>
        <v>0</v>
      </c>
      <c r="M490" s="53">
        <f>+'103 FEIRAS, GALAS E EXPOSIÇÕES'!AK119</f>
        <v>0</v>
      </c>
      <c r="N490" s="53">
        <f>+'103 FEIRAS, GALAS E EXPOSIÇÕES'!AB119</f>
        <v>0</v>
      </c>
      <c r="T490" s="51" t="str">
        <f t="shared" si="21"/>
        <v>Local Não Indicado</v>
      </c>
      <c r="U490" s="51" t="str">
        <f t="shared" si="22"/>
        <v>Sem dados de idade</v>
      </c>
      <c r="V490" s="51" t="str">
        <f t="shared" si="23"/>
        <v/>
      </c>
    </row>
    <row r="491" spans="1:22" hidden="1" x14ac:dyDescent="0.35">
      <c r="A491" s="53">
        <f>+'103 FEIRAS, GALAS E EXPOSIÇÕES'!C120</f>
        <v>0</v>
      </c>
      <c r="B491" s="53">
        <f>+'103 FEIRAS, GALAS E EXPOSIÇÕES'!J120</f>
        <v>0</v>
      </c>
      <c r="C491" s="53" t="e">
        <f>IFERROR(IFERROR(IFERROR(+VLOOKUP('103 FEIRAS, GALAS E EXPOSIÇÕES'!V120,localidades,2,FALSE),VLOOKUP('103 FEIRAS, GALAS E EXPOSIÇÕES'!R120,district_codes,2,FALSE)),VLOOKUP('103 FEIRAS, GALAS E EXPOSIÇÕES'!AF$7,localidades,2,FALSE)),VLOOKUP('103 FEIRAS, GALAS E EXPOSIÇÕES'!AF$6,district_codes,2,FALSE))</f>
        <v>#N/A</v>
      </c>
      <c r="D491" s="53">
        <f>+'103 FEIRAS, GALAS E EXPOSIÇÕES'!AB120</f>
        <v>0</v>
      </c>
      <c r="E491" s="281">
        <f>+'103 FEIRAS, GALAS E EXPOSIÇÕES'!P120</f>
        <v>0</v>
      </c>
      <c r="F491" s="53">
        <f>+'103 FEIRAS, GALAS E EXPOSIÇÕES'!Q120</f>
        <v>0</v>
      </c>
      <c r="G491" s="53">
        <f>+'103 FEIRAS, GALAS E EXPOSIÇÕES'!AJ120</f>
        <v>0</v>
      </c>
      <c r="H491" s="53" t="str">
        <f>+sessoes!A$4</f>
        <v>TECTRAIN-99</v>
      </c>
      <c r="I491" s="53" t="e">
        <f>+sessoes!B$4</f>
        <v>#N/A</v>
      </c>
      <c r="J491" s="69">
        <f>+sessoes!C$4</f>
        <v>0</v>
      </c>
      <c r="M491" s="53">
        <f>+'103 FEIRAS, GALAS E EXPOSIÇÕES'!AK120</f>
        <v>0</v>
      </c>
      <c r="N491" s="53">
        <f>+'103 FEIRAS, GALAS E EXPOSIÇÕES'!AB120</f>
        <v>0</v>
      </c>
      <c r="T491" s="51" t="str">
        <f t="shared" si="21"/>
        <v>Local Não Indicado</v>
      </c>
      <c r="U491" s="51" t="str">
        <f t="shared" si="22"/>
        <v>Sem dados de idade</v>
      </c>
      <c r="V491" s="51" t="str">
        <f t="shared" si="23"/>
        <v/>
      </c>
    </row>
    <row r="492" spans="1:22" hidden="1" x14ac:dyDescent="0.35">
      <c r="A492" s="53">
        <f>+'103 FEIRAS, GALAS E EXPOSIÇÕES'!C121</f>
        <v>0</v>
      </c>
      <c r="B492" s="53">
        <f>+'103 FEIRAS, GALAS E EXPOSIÇÕES'!J121</f>
        <v>0</v>
      </c>
      <c r="C492" s="53" t="e">
        <f>IFERROR(IFERROR(IFERROR(+VLOOKUP('103 FEIRAS, GALAS E EXPOSIÇÕES'!V121,localidades,2,FALSE),VLOOKUP('103 FEIRAS, GALAS E EXPOSIÇÕES'!R121,district_codes,2,FALSE)),VLOOKUP('103 FEIRAS, GALAS E EXPOSIÇÕES'!AF$7,localidades,2,FALSE)),VLOOKUP('103 FEIRAS, GALAS E EXPOSIÇÕES'!AF$6,district_codes,2,FALSE))</f>
        <v>#N/A</v>
      </c>
      <c r="D492" s="53">
        <f>+'103 FEIRAS, GALAS E EXPOSIÇÕES'!AB121</f>
        <v>0</v>
      </c>
      <c r="E492" s="281">
        <f>+'103 FEIRAS, GALAS E EXPOSIÇÕES'!P121</f>
        <v>0</v>
      </c>
      <c r="F492" s="53">
        <f>+'103 FEIRAS, GALAS E EXPOSIÇÕES'!Q121</f>
        <v>0</v>
      </c>
      <c r="G492" s="53">
        <f>+'103 FEIRAS, GALAS E EXPOSIÇÕES'!AJ121</f>
        <v>0</v>
      </c>
      <c r="H492" s="53" t="str">
        <f>+sessoes!A$4</f>
        <v>TECTRAIN-99</v>
      </c>
      <c r="I492" s="53" t="e">
        <f>+sessoes!B$4</f>
        <v>#N/A</v>
      </c>
      <c r="J492" s="69">
        <f>+sessoes!C$4</f>
        <v>0</v>
      </c>
      <c r="M492" s="53">
        <f>+'103 FEIRAS, GALAS E EXPOSIÇÕES'!AK121</f>
        <v>0</v>
      </c>
      <c r="N492" s="53">
        <f>+'103 FEIRAS, GALAS E EXPOSIÇÕES'!AB121</f>
        <v>0</v>
      </c>
      <c r="T492" s="51" t="str">
        <f t="shared" si="21"/>
        <v>Local Não Indicado</v>
      </c>
      <c r="U492" s="51" t="str">
        <f t="shared" si="22"/>
        <v>Sem dados de idade</v>
      </c>
      <c r="V492" s="51" t="str">
        <f t="shared" si="23"/>
        <v/>
      </c>
    </row>
    <row r="493" spans="1:22" hidden="1" x14ac:dyDescent="0.35">
      <c r="A493" s="53">
        <f>+'103 FEIRAS, GALAS E EXPOSIÇÕES'!C122</f>
        <v>0</v>
      </c>
      <c r="B493" s="53">
        <f>+'103 FEIRAS, GALAS E EXPOSIÇÕES'!J122</f>
        <v>0</v>
      </c>
      <c r="C493" s="53" t="e">
        <f>IFERROR(IFERROR(IFERROR(+VLOOKUP('103 FEIRAS, GALAS E EXPOSIÇÕES'!V122,localidades,2,FALSE),VLOOKUP('103 FEIRAS, GALAS E EXPOSIÇÕES'!R122,district_codes,2,FALSE)),VLOOKUP('103 FEIRAS, GALAS E EXPOSIÇÕES'!AF$7,localidades,2,FALSE)),VLOOKUP('103 FEIRAS, GALAS E EXPOSIÇÕES'!AF$6,district_codes,2,FALSE))</f>
        <v>#N/A</v>
      </c>
      <c r="D493" s="53">
        <f>+'103 FEIRAS, GALAS E EXPOSIÇÕES'!AB122</f>
        <v>0</v>
      </c>
      <c r="E493" s="281">
        <f>+'103 FEIRAS, GALAS E EXPOSIÇÕES'!P122</f>
        <v>0</v>
      </c>
      <c r="F493" s="53">
        <f>+'103 FEIRAS, GALAS E EXPOSIÇÕES'!Q122</f>
        <v>0</v>
      </c>
      <c r="G493" s="53">
        <f>+'103 FEIRAS, GALAS E EXPOSIÇÕES'!AJ122</f>
        <v>0</v>
      </c>
      <c r="H493" s="53" t="str">
        <f>+sessoes!A$4</f>
        <v>TECTRAIN-99</v>
      </c>
      <c r="I493" s="53" t="e">
        <f>+sessoes!B$4</f>
        <v>#N/A</v>
      </c>
      <c r="J493" s="69">
        <f>+sessoes!C$4</f>
        <v>0</v>
      </c>
      <c r="M493" s="53">
        <f>+'103 FEIRAS, GALAS E EXPOSIÇÕES'!AK122</f>
        <v>0</v>
      </c>
      <c r="N493" s="53">
        <f>+'103 FEIRAS, GALAS E EXPOSIÇÕES'!AB122</f>
        <v>0</v>
      </c>
      <c r="T493" s="51" t="str">
        <f t="shared" si="21"/>
        <v>Local Não Indicado</v>
      </c>
      <c r="U493" s="51" t="str">
        <f t="shared" si="22"/>
        <v>Sem dados de idade</v>
      </c>
      <c r="V493" s="51" t="str">
        <f t="shared" si="23"/>
        <v/>
      </c>
    </row>
    <row r="494" spans="1:22" hidden="1" x14ac:dyDescent="0.35">
      <c r="A494" s="53">
        <f>+'103 FEIRAS, GALAS E EXPOSIÇÕES'!C123</f>
        <v>0</v>
      </c>
      <c r="B494" s="53">
        <f>+'103 FEIRAS, GALAS E EXPOSIÇÕES'!J123</f>
        <v>0</v>
      </c>
      <c r="C494" s="53" t="e">
        <f>IFERROR(IFERROR(IFERROR(+VLOOKUP('103 FEIRAS, GALAS E EXPOSIÇÕES'!V123,localidades,2,FALSE),VLOOKUP('103 FEIRAS, GALAS E EXPOSIÇÕES'!R123,district_codes,2,FALSE)),VLOOKUP('103 FEIRAS, GALAS E EXPOSIÇÕES'!AF$7,localidades,2,FALSE)),VLOOKUP('103 FEIRAS, GALAS E EXPOSIÇÕES'!AF$6,district_codes,2,FALSE))</f>
        <v>#N/A</v>
      </c>
      <c r="D494" s="53">
        <f>+'103 FEIRAS, GALAS E EXPOSIÇÕES'!AB123</f>
        <v>0</v>
      </c>
      <c r="E494" s="281">
        <f>+'103 FEIRAS, GALAS E EXPOSIÇÕES'!P123</f>
        <v>0</v>
      </c>
      <c r="F494" s="53">
        <f>+'103 FEIRAS, GALAS E EXPOSIÇÕES'!Q123</f>
        <v>0</v>
      </c>
      <c r="G494" s="53">
        <f>+'103 FEIRAS, GALAS E EXPOSIÇÕES'!AJ123</f>
        <v>0</v>
      </c>
      <c r="H494" s="53" t="str">
        <f>+sessoes!A$4</f>
        <v>TECTRAIN-99</v>
      </c>
      <c r="I494" s="53" t="e">
        <f>+sessoes!B$4</f>
        <v>#N/A</v>
      </c>
      <c r="J494" s="69">
        <f>+sessoes!C$4</f>
        <v>0</v>
      </c>
      <c r="M494" s="53">
        <f>+'103 FEIRAS, GALAS E EXPOSIÇÕES'!AK123</f>
        <v>0</v>
      </c>
      <c r="N494" s="53">
        <f>+'103 FEIRAS, GALAS E EXPOSIÇÕES'!AB123</f>
        <v>0</v>
      </c>
      <c r="T494" s="51" t="str">
        <f t="shared" si="21"/>
        <v>Local Não Indicado</v>
      </c>
      <c r="U494" s="51" t="str">
        <f t="shared" si="22"/>
        <v>Sem dados de idade</v>
      </c>
      <c r="V494" s="51" t="str">
        <f t="shared" si="23"/>
        <v/>
      </c>
    </row>
    <row r="495" spans="1:22" hidden="1" x14ac:dyDescent="0.35">
      <c r="A495" s="53">
        <f>+'103 FEIRAS, GALAS E EXPOSIÇÕES'!C124</f>
        <v>0</v>
      </c>
      <c r="B495" s="53">
        <f>+'103 FEIRAS, GALAS E EXPOSIÇÕES'!J124</f>
        <v>0</v>
      </c>
      <c r="C495" s="53" t="e">
        <f>IFERROR(IFERROR(IFERROR(+VLOOKUP('103 FEIRAS, GALAS E EXPOSIÇÕES'!V124,localidades,2,FALSE),VLOOKUP('103 FEIRAS, GALAS E EXPOSIÇÕES'!R124,district_codes,2,FALSE)),VLOOKUP('103 FEIRAS, GALAS E EXPOSIÇÕES'!AF$7,localidades,2,FALSE)),VLOOKUP('103 FEIRAS, GALAS E EXPOSIÇÕES'!AF$6,district_codes,2,FALSE))</f>
        <v>#N/A</v>
      </c>
      <c r="D495" s="53">
        <f>+'103 FEIRAS, GALAS E EXPOSIÇÕES'!AB124</f>
        <v>0</v>
      </c>
      <c r="E495" s="281">
        <f>+'103 FEIRAS, GALAS E EXPOSIÇÕES'!P124</f>
        <v>0</v>
      </c>
      <c r="F495" s="53">
        <f>+'103 FEIRAS, GALAS E EXPOSIÇÕES'!Q124</f>
        <v>0</v>
      </c>
      <c r="G495" s="53">
        <f>+'103 FEIRAS, GALAS E EXPOSIÇÕES'!AJ124</f>
        <v>0</v>
      </c>
      <c r="H495" s="53" t="str">
        <f>+sessoes!A$4</f>
        <v>TECTRAIN-99</v>
      </c>
      <c r="I495" s="53" t="e">
        <f>+sessoes!B$4</f>
        <v>#N/A</v>
      </c>
      <c r="J495" s="69">
        <f>+sessoes!C$4</f>
        <v>0</v>
      </c>
      <c r="M495" s="53">
        <f>+'103 FEIRAS, GALAS E EXPOSIÇÕES'!AK124</f>
        <v>0</v>
      </c>
      <c r="N495" s="53">
        <f>+'103 FEIRAS, GALAS E EXPOSIÇÕES'!AB124</f>
        <v>0</v>
      </c>
      <c r="T495" s="51" t="str">
        <f t="shared" si="21"/>
        <v>Local Não Indicado</v>
      </c>
      <c r="U495" s="51" t="str">
        <f t="shared" si="22"/>
        <v>Sem dados de idade</v>
      </c>
      <c r="V495" s="51" t="str">
        <f t="shared" si="23"/>
        <v/>
      </c>
    </row>
    <row r="496" spans="1:22" hidden="1" x14ac:dyDescent="0.35">
      <c r="A496" s="53">
        <f>+'103 FEIRAS, GALAS E EXPOSIÇÕES'!C125</f>
        <v>0</v>
      </c>
      <c r="B496" s="53">
        <f>+'103 FEIRAS, GALAS E EXPOSIÇÕES'!J125</f>
        <v>0</v>
      </c>
      <c r="C496" s="53" t="e">
        <f>IFERROR(IFERROR(IFERROR(+VLOOKUP('103 FEIRAS, GALAS E EXPOSIÇÕES'!V125,localidades,2,FALSE),VLOOKUP('103 FEIRAS, GALAS E EXPOSIÇÕES'!R125,district_codes,2,FALSE)),VLOOKUP('103 FEIRAS, GALAS E EXPOSIÇÕES'!AF$7,localidades,2,FALSE)),VLOOKUP('103 FEIRAS, GALAS E EXPOSIÇÕES'!AF$6,district_codes,2,FALSE))</f>
        <v>#N/A</v>
      </c>
      <c r="D496" s="53">
        <f>+'103 FEIRAS, GALAS E EXPOSIÇÕES'!AB125</f>
        <v>0</v>
      </c>
      <c r="E496" s="281">
        <f>+'103 FEIRAS, GALAS E EXPOSIÇÕES'!P125</f>
        <v>0</v>
      </c>
      <c r="F496" s="53">
        <f>+'103 FEIRAS, GALAS E EXPOSIÇÕES'!Q125</f>
        <v>0</v>
      </c>
      <c r="G496" s="53">
        <f>+'103 FEIRAS, GALAS E EXPOSIÇÕES'!AJ125</f>
        <v>0</v>
      </c>
      <c r="H496" s="53" t="str">
        <f>+sessoes!A$4</f>
        <v>TECTRAIN-99</v>
      </c>
      <c r="I496" s="53" t="e">
        <f>+sessoes!B$4</f>
        <v>#N/A</v>
      </c>
      <c r="J496" s="69">
        <f>+sessoes!C$4</f>
        <v>0</v>
      </c>
      <c r="M496" s="53">
        <f>+'103 FEIRAS, GALAS E EXPOSIÇÕES'!AK125</f>
        <v>0</v>
      </c>
      <c r="N496" s="53">
        <f>+'103 FEIRAS, GALAS E EXPOSIÇÕES'!AB125</f>
        <v>0</v>
      </c>
      <c r="T496" s="51" t="str">
        <f t="shared" si="21"/>
        <v>Local Não Indicado</v>
      </c>
      <c r="U496" s="51" t="str">
        <f t="shared" si="22"/>
        <v>Sem dados de idade</v>
      </c>
      <c r="V496" s="51" t="str">
        <f t="shared" si="23"/>
        <v/>
      </c>
    </row>
    <row r="497" spans="1:22" hidden="1" x14ac:dyDescent="0.35">
      <c r="A497" s="53">
        <f>+'103 FEIRAS, GALAS E EXPOSIÇÕES'!C126</f>
        <v>0</v>
      </c>
      <c r="B497" s="53">
        <f>+'103 FEIRAS, GALAS E EXPOSIÇÕES'!J126</f>
        <v>0</v>
      </c>
      <c r="C497" s="53" t="e">
        <f>IFERROR(IFERROR(IFERROR(+VLOOKUP('103 FEIRAS, GALAS E EXPOSIÇÕES'!V126,localidades,2,FALSE),VLOOKUP('103 FEIRAS, GALAS E EXPOSIÇÕES'!R126,district_codes,2,FALSE)),VLOOKUP('103 FEIRAS, GALAS E EXPOSIÇÕES'!AF$7,localidades,2,FALSE)),VLOOKUP('103 FEIRAS, GALAS E EXPOSIÇÕES'!AF$6,district_codes,2,FALSE))</f>
        <v>#N/A</v>
      </c>
      <c r="D497" s="53">
        <f>+'103 FEIRAS, GALAS E EXPOSIÇÕES'!AB126</f>
        <v>0</v>
      </c>
      <c r="E497" s="281">
        <f>+'103 FEIRAS, GALAS E EXPOSIÇÕES'!P126</f>
        <v>0</v>
      </c>
      <c r="F497" s="53">
        <f>+'103 FEIRAS, GALAS E EXPOSIÇÕES'!Q126</f>
        <v>0</v>
      </c>
      <c r="G497" s="53">
        <f>+'103 FEIRAS, GALAS E EXPOSIÇÕES'!AJ126</f>
        <v>0</v>
      </c>
      <c r="H497" s="53" t="str">
        <f>+sessoes!A$4</f>
        <v>TECTRAIN-99</v>
      </c>
      <c r="I497" s="53" t="e">
        <f>+sessoes!B$4</f>
        <v>#N/A</v>
      </c>
      <c r="J497" s="69">
        <f>+sessoes!C$4</f>
        <v>0</v>
      </c>
      <c r="M497" s="53">
        <f>+'103 FEIRAS, GALAS E EXPOSIÇÕES'!AK126</f>
        <v>0</v>
      </c>
      <c r="N497" s="53">
        <f>+'103 FEIRAS, GALAS E EXPOSIÇÕES'!AB126</f>
        <v>0</v>
      </c>
      <c r="T497" s="51" t="str">
        <f t="shared" si="21"/>
        <v>Local Não Indicado</v>
      </c>
      <c r="U497" s="51" t="str">
        <f t="shared" si="22"/>
        <v>Sem dados de idade</v>
      </c>
      <c r="V497" s="51" t="str">
        <f t="shared" si="23"/>
        <v/>
      </c>
    </row>
    <row r="498" spans="1:22" hidden="1" x14ac:dyDescent="0.35">
      <c r="A498" s="53">
        <f>+'103 FEIRAS, GALAS E EXPOSIÇÕES'!C127</f>
        <v>0</v>
      </c>
      <c r="B498" s="53">
        <f>+'103 FEIRAS, GALAS E EXPOSIÇÕES'!J127</f>
        <v>0</v>
      </c>
      <c r="C498" s="53" t="e">
        <f>IFERROR(IFERROR(IFERROR(+VLOOKUP('103 FEIRAS, GALAS E EXPOSIÇÕES'!V127,localidades,2,FALSE),VLOOKUP('103 FEIRAS, GALAS E EXPOSIÇÕES'!R127,district_codes,2,FALSE)),VLOOKUP('103 FEIRAS, GALAS E EXPOSIÇÕES'!AF$7,localidades,2,FALSE)),VLOOKUP('103 FEIRAS, GALAS E EXPOSIÇÕES'!AF$6,district_codes,2,FALSE))</f>
        <v>#N/A</v>
      </c>
      <c r="D498" s="53">
        <f>+'103 FEIRAS, GALAS E EXPOSIÇÕES'!AB127</f>
        <v>0</v>
      </c>
      <c r="E498" s="281">
        <f>+'103 FEIRAS, GALAS E EXPOSIÇÕES'!P127</f>
        <v>0</v>
      </c>
      <c r="F498" s="53">
        <f>+'103 FEIRAS, GALAS E EXPOSIÇÕES'!Q127</f>
        <v>0</v>
      </c>
      <c r="G498" s="53">
        <f>+'103 FEIRAS, GALAS E EXPOSIÇÕES'!AJ127</f>
        <v>0</v>
      </c>
      <c r="H498" s="53" t="str">
        <f>+sessoes!A$4</f>
        <v>TECTRAIN-99</v>
      </c>
      <c r="I498" s="53" t="e">
        <f>+sessoes!B$4</f>
        <v>#N/A</v>
      </c>
      <c r="J498" s="69">
        <f>+sessoes!C$4</f>
        <v>0</v>
      </c>
      <c r="M498" s="53">
        <f>+'103 FEIRAS, GALAS E EXPOSIÇÕES'!AK127</f>
        <v>0</v>
      </c>
      <c r="N498" s="53">
        <f>+'103 FEIRAS, GALAS E EXPOSIÇÕES'!AB127</f>
        <v>0</v>
      </c>
      <c r="T498" s="51" t="str">
        <f t="shared" si="21"/>
        <v>Local Não Indicado</v>
      </c>
      <c r="U498" s="51" t="str">
        <f t="shared" si="22"/>
        <v>Sem dados de idade</v>
      </c>
      <c r="V498" s="51" t="str">
        <f t="shared" si="23"/>
        <v/>
      </c>
    </row>
    <row r="499" spans="1:22" hidden="1" x14ac:dyDescent="0.35">
      <c r="A499" s="53">
        <f>+'103 FEIRAS, GALAS E EXPOSIÇÕES'!C128</f>
        <v>0</v>
      </c>
      <c r="B499" s="53">
        <f>+'103 FEIRAS, GALAS E EXPOSIÇÕES'!J128</f>
        <v>0</v>
      </c>
      <c r="C499" s="53" t="e">
        <f>IFERROR(IFERROR(IFERROR(+VLOOKUP('103 FEIRAS, GALAS E EXPOSIÇÕES'!V128,localidades,2,FALSE),VLOOKUP('103 FEIRAS, GALAS E EXPOSIÇÕES'!R128,district_codes,2,FALSE)),VLOOKUP('103 FEIRAS, GALAS E EXPOSIÇÕES'!AF$7,localidades,2,FALSE)),VLOOKUP('103 FEIRAS, GALAS E EXPOSIÇÕES'!AF$6,district_codes,2,FALSE))</f>
        <v>#N/A</v>
      </c>
      <c r="D499" s="53">
        <f>+'103 FEIRAS, GALAS E EXPOSIÇÕES'!AB128</f>
        <v>0</v>
      </c>
      <c r="E499" s="281">
        <f>+'103 FEIRAS, GALAS E EXPOSIÇÕES'!P128</f>
        <v>0</v>
      </c>
      <c r="F499" s="53">
        <f>+'103 FEIRAS, GALAS E EXPOSIÇÕES'!Q128</f>
        <v>0</v>
      </c>
      <c r="G499" s="53">
        <f>+'103 FEIRAS, GALAS E EXPOSIÇÕES'!AJ128</f>
        <v>0</v>
      </c>
      <c r="H499" s="53" t="str">
        <f>+sessoes!A$4</f>
        <v>TECTRAIN-99</v>
      </c>
      <c r="I499" s="53" t="e">
        <f>+sessoes!B$4</f>
        <v>#N/A</v>
      </c>
      <c r="J499" s="69">
        <f>+sessoes!C$4</f>
        <v>0</v>
      </c>
      <c r="M499" s="53">
        <f>+'103 FEIRAS, GALAS E EXPOSIÇÕES'!AK128</f>
        <v>0</v>
      </c>
      <c r="N499" s="53">
        <f>+'103 FEIRAS, GALAS E EXPOSIÇÕES'!AB128</f>
        <v>0</v>
      </c>
      <c r="T499" s="51" t="str">
        <f t="shared" si="21"/>
        <v>Local Não Indicado</v>
      </c>
      <c r="U499" s="51" t="str">
        <f t="shared" si="22"/>
        <v>Sem dados de idade</v>
      </c>
      <c r="V499" s="51" t="str">
        <f t="shared" si="23"/>
        <v/>
      </c>
    </row>
    <row r="500" spans="1:22" hidden="1" x14ac:dyDescent="0.35">
      <c r="A500" s="53">
        <f>+'103 FEIRAS, GALAS E EXPOSIÇÕES'!C129</f>
        <v>0</v>
      </c>
      <c r="B500" s="53">
        <f>+'103 FEIRAS, GALAS E EXPOSIÇÕES'!J129</f>
        <v>0</v>
      </c>
      <c r="C500" s="53" t="e">
        <f>IFERROR(IFERROR(IFERROR(+VLOOKUP('103 FEIRAS, GALAS E EXPOSIÇÕES'!V129,localidades,2,FALSE),VLOOKUP('103 FEIRAS, GALAS E EXPOSIÇÕES'!R129,district_codes,2,FALSE)),VLOOKUP('103 FEIRAS, GALAS E EXPOSIÇÕES'!AF$7,localidades,2,FALSE)),VLOOKUP('103 FEIRAS, GALAS E EXPOSIÇÕES'!AF$6,district_codes,2,FALSE))</f>
        <v>#N/A</v>
      </c>
      <c r="D500" s="53">
        <f>+'103 FEIRAS, GALAS E EXPOSIÇÕES'!AB129</f>
        <v>0</v>
      </c>
      <c r="E500" s="281">
        <f>+'103 FEIRAS, GALAS E EXPOSIÇÕES'!P129</f>
        <v>0</v>
      </c>
      <c r="F500" s="53">
        <f>+'103 FEIRAS, GALAS E EXPOSIÇÕES'!Q129</f>
        <v>0</v>
      </c>
      <c r="G500" s="53">
        <f>+'103 FEIRAS, GALAS E EXPOSIÇÕES'!AJ129</f>
        <v>0</v>
      </c>
      <c r="H500" s="53" t="str">
        <f>+sessoes!A$4</f>
        <v>TECTRAIN-99</v>
      </c>
      <c r="I500" s="53" t="e">
        <f>+sessoes!B$4</f>
        <v>#N/A</v>
      </c>
      <c r="J500" s="69">
        <f>+sessoes!C$4</f>
        <v>0</v>
      </c>
      <c r="M500" s="53">
        <f>+'103 FEIRAS, GALAS E EXPOSIÇÕES'!AK129</f>
        <v>0</v>
      </c>
      <c r="N500" s="53">
        <f>+'103 FEIRAS, GALAS E EXPOSIÇÕES'!AB129</f>
        <v>0</v>
      </c>
      <c r="T500" s="51" t="str">
        <f t="shared" si="21"/>
        <v>Local Não Indicado</v>
      </c>
      <c r="U500" s="51" t="str">
        <f t="shared" si="22"/>
        <v>Sem dados de idade</v>
      </c>
      <c r="V500" s="51" t="str">
        <f t="shared" si="23"/>
        <v/>
      </c>
    </row>
    <row r="501" spans="1:22" hidden="1" x14ac:dyDescent="0.35">
      <c r="A501" s="53">
        <f>+'103 FEIRAS, GALAS E EXPOSIÇÕES'!C130</f>
        <v>0</v>
      </c>
      <c r="B501" s="53">
        <f>+'103 FEIRAS, GALAS E EXPOSIÇÕES'!J130</f>
        <v>0</v>
      </c>
      <c r="C501" s="53" t="e">
        <f>IFERROR(IFERROR(IFERROR(+VLOOKUP('103 FEIRAS, GALAS E EXPOSIÇÕES'!V130,localidades,2,FALSE),VLOOKUP('103 FEIRAS, GALAS E EXPOSIÇÕES'!R130,district_codes,2,FALSE)),VLOOKUP('103 FEIRAS, GALAS E EXPOSIÇÕES'!AF$7,localidades,2,FALSE)),VLOOKUP('103 FEIRAS, GALAS E EXPOSIÇÕES'!AF$6,district_codes,2,FALSE))</f>
        <v>#N/A</v>
      </c>
      <c r="D501" s="53">
        <f>+'103 FEIRAS, GALAS E EXPOSIÇÕES'!AB130</f>
        <v>0</v>
      </c>
      <c r="E501" s="281">
        <f>+'103 FEIRAS, GALAS E EXPOSIÇÕES'!P130</f>
        <v>0</v>
      </c>
      <c r="F501" s="53">
        <f>+'103 FEIRAS, GALAS E EXPOSIÇÕES'!Q130</f>
        <v>0</v>
      </c>
      <c r="G501" s="53">
        <f>+'103 FEIRAS, GALAS E EXPOSIÇÕES'!AJ130</f>
        <v>0</v>
      </c>
      <c r="H501" s="53" t="str">
        <f>+sessoes!A$4</f>
        <v>TECTRAIN-99</v>
      </c>
      <c r="I501" s="53" t="e">
        <f>+sessoes!B$4</f>
        <v>#N/A</v>
      </c>
      <c r="J501" s="69">
        <f>+sessoes!C$4</f>
        <v>0</v>
      </c>
      <c r="M501" s="53">
        <f>+'103 FEIRAS, GALAS E EXPOSIÇÕES'!AK130</f>
        <v>0</v>
      </c>
      <c r="N501" s="53">
        <f>+'103 FEIRAS, GALAS E EXPOSIÇÕES'!AB130</f>
        <v>0</v>
      </c>
      <c r="T501" s="51" t="str">
        <f t="shared" si="21"/>
        <v>Local Não Indicado</v>
      </c>
      <c r="U501" s="51" t="str">
        <f t="shared" si="22"/>
        <v>Sem dados de idade</v>
      </c>
      <c r="V501" s="51" t="str">
        <f t="shared" si="23"/>
        <v/>
      </c>
    </row>
    <row r="502" spans="1:22" hidden="1" x14ac:dyDescent="0.35">
      <c r="A502" s="53">
        <f>+'103 FEIRAS, GALAS E EXPOSIÇÕES'!C131</f>
        <v>0</v>
      </c>
      <c r="B502" s="53">
        <f>+'103 FEIRAS, GALAS E EXPOSIÇÕES'!J131</f>
        <v>0</v>
      </c>
      <c r="C502" s="53" t="e">
        <f>IFERROR(IFERROR(IFERROR(+VLOOKUP('103 FEIRAS, GALAS E EXPOSIÇÕES'!V131,localidades,2,FALSE),VLOOKUP('103 FEIRAS, GALAS E EXPOSIÇÕES'!R131,district_codes,2,FALSE)),VLOOKUP('103 FEIRAS, GALAS E EXPOSIÇÕES'!AF$7,localidades,2,FALSE)),VLOOKUP('103 FEIRAS, GALAS E EXPOSIÇÕES'!AF$6,district_codes,2,FALSE))</f>
        <v>#N/A</v>
      </c>
      <c r="D502" s="53">
        <f>+'103 FEIRAS, GALAS E EXPOSIÇÕES'!AB131</f>
        <v>0</v>
      </c>
      <c r="E502" s="281">
        <f>+'103 FEIRAS, GALAS E EXPOSIÇÕES'!P131</f>
        <v>0</v>
      </c>
      <c r="F502" s="53">
        <f>+'103 FEIRAS, GALAS E EXPOSIÇÕES'!Q131</f>
        <v>0</v>
      </c>
      <c r="G502" s="53">
        <f>+'103 FEIRAS, GALAS E EXPOSIÇÕES'!AJ131</f>
        <v>0</v>
      </c>
      <c r="H502" s="53" t="str">
        <f>+sessoes!A$4</f>
        <v>TECTRAIN-99</v>
      </c>
      <c r="I502" s="53" t="e">
        <f>+sessoes!B$4</f>
        <v>#N/A</v>
      </c>
      <c r="J502" s="69">
        <f>+sessoes!C$4</f>
        <v>0</v>
      </c>
      <c r="M502" s="53">
        <f>+'103 FEIRAS, GALAS E EXPOSIÇÕES'!AK131</f>
        <v>0</v>
      </c>
      <c r="N502" s="53">
        <f>+'103 FEIRAS, GALAS E EXPOSIÇÕES'!AB131</f>
        <v>0</v>
      </c>
      <c r="T502" s="51" t="str">
        <f t="shared" si="21"/>
        <v>Local Não Indicado</v>
      </c>
      <c r="U502" s="51" t="str">
        <f t="shared" si="22"/>
        <v>Sem dados de idade</v>
      </c>
      <c r="V502" s="51" t="str">
        <f t="shared" si="23"/>
        <v/>
      </c>
    </row>
    <row r="503" spans="1:22" hidden="1" x14ac:dyDescent="0.35">
      <c r="A503" s="53">
        <f>+'103 FEIRAS, GALAS E EXPOSIÇÕES'!C132</f>
        <v>0</v>
      </c>
      <c r="B503" s="53">
        <f>+'103 FEIRAS, GALAS E EXPOSIÇÕES'!J132</f>
        <v>0</v>
      </c>
      <c r="C503" s="53" t="e">
        <f>IFERROR(IFERROR(IFERROR(+VLOOKUP('103 FEIRAS, GALAS E EXPOSIÇÕES'!V132,localidades,2,FALSE),VLOOKUP('103 FEIRAS, GALAS E EXPOSIÇÕES'!R132,district_codes,2,FALSE)),VLOOKUP('103 FEIRAS, GALAS E EXPOSIÇÕES'!AF$7,localidades,2,FALSE)),VLOOKUP('103 FEIRAS, GALAS E EXPOSIÇÕES'!AF$6,district_codes,2,FALSE))</f>
        <v>#N/A</v>
      </c>
      <c r="D503" s="53">
        <f>+'103 FEIRAS, GALAS E EXPOSIÇÕES'!AB132</f>
        <v>0</v>
      </c>
      <c r="E503" s="281">
        <f>+'103 FEIRAS, GALAS E EXPOSIÇÕES'!P132</f>
        <v>0</v>
      </c>
      <c r="F503" s="53">
        <f>+'103 FEIRAS, GALAS E EXPOSIÇÕES'!Q132</f>
        <v>0</v>
      </c>
      <c r="G503" s="53">
        <f>+'103 FEIRAS, GALAS E EXPOSIÇÕES'!AJ132</f>
        <v>0</v>
      </c>
      <c r="H503" s="53" t="str">
        <f>+sessoes!A$4</f>
        <v>TECTRAIN-99</v>
      </c>
      <c r="I503" s="53" t="e">
        <f>+sessoes!B$4</f>
        <v>#N/A</v>
      </c>
      <c r="J503" s="69">
        <f>+sessoes!C$4</f>
        <v>0</v>
      </c>
      <c r="M503" s="53">
        <f>+'103 FEIRAS, GALAS E EXPOSIÇÕES'!AK132</f>
        <v>0</v>
      </c>
      <c r="N503" s="53">
        <f>+'103 FEIRAS, GALAS E EXPOSIÇÕES'!AB132</f>
        <v>0</v>
      </c>
      <c r="T503" s="51" t="str">
        <f t="shared" si="21"/>
        <v>Local Não Indicado</v>
      </c>
      <c r="U503" s="51" t="str">
        <f t="shared" si="22"/>
        <v>Sem dados de idade</v>
      </c>
      <c r="V503" s="51" t="str">
        <f t="shared" si="23"/>
        <v/>
      </c>
    </row>
    <row r="504" spans="1:22" hidden="1" x14ac:dyDescent="0.35">
      <c r="A504" s="53">
        <f>+'103 FEIRAS, GALAS E EXPOSIÇÕES'!C133</f>
        <v>0</v>
      </c>
      <c r="B504" s="53">
        <f>+'103 FEIRAS, GALAS E EXPOSIÇÕES'!J133</f>
        <v>0</v>
      </c>
      <c r="C504" s="53" t="e">
        <f>IFERROR(IFERROR(IFERROR(+VLOOKUP('103 FEIRAS, GALAS E EXPOSIÇÕES'!V133,localidades,2,FALSE),VLOOKUP('103 FEIRAS, GALAS E EXPOSIÇÕES'!R133,district_codes,2,FALSE)),VLOOKUP('103 FEIRAS, GALAS E EXPOSIÇÕES'!AF$7,localidades,2,FALSE)),VLOOKUP('103 FEIRAS, GALAS E EXPOSIÇÕES'!AF$6,district_codes,2,FALSE))</f>
        <v>#N/A</v>
      </c>
      <c r="D504" s="53">
        <f>+'103 FEIRAS, GALAS E EXPOSIÇÕES'!AB133</f>
        <v>0</v>
      </c>
      <c r="E504" s="281">
        <f>+'103 FEIRAS, GALAS E EXPOSIÇÕES'!P133</f>
        <v>0</v>
      </c>
      <c r="F504" s="53">
        <f>+'103 FEIRAS, GALAS E EXPOSIÇÕES'!Q133</f>
        <v>0</v>
      </c>
      <c r="G504" s="53">
        <f>+'103 FEIRAS, GALAS E EXPOSIÇÕES'!AJ133</f>
        <v>0</v>
      </c>
      <c r="H504" s="53" t="str">
        <f>+sessoes!A$4</f>
        <v>TECTRAIN-99</v>
      </c>
      <c r="I504" s="53" t="e">
        <f>+sessoes!B$4</f>
        <v>#N/A</v>
      </c>
      <c r="J504" s="69">
        <f>+sessoes!C$4</f>
        <v>0</v>
      </c>
      <c r="M504" s="53">
        <f>+'103 FEIRAS, GALAS E EXPOSIÇÕES'!AK133</f>
        <v>0</v>
      </c>
      <c r="N504" s="53">
        <f>+'103 FEIRAS, GALAS E EXPOSIÇÕES'!AB133</f>
        <v>0</v>
      </c>
      <c r="T504" s="51" t="str">
        <f t="shared" si="21"/>
        <v>Local Não Indicado</v>
      </c>
      <c r="U504" s="51" t="str">
        <f t="shared" si="22"/>
        <v>Sem dados de idade</v>
      </c>
      <c r="V504" s="51" t="str">
        <f t="shared" si="23"/>
        <v/>
      </c>
    </row>
    <row r="505" spans="1:22" hidden="1" x14ac:dyDescent="0.35">
      <c r="A505" s="53">
        <f>+'103 FEIRAS, GALAS E EXPOSIÇÕES'!C134</f>
        <v>0</v>
      </c>
      <c r="B505" s="53">
        <f>+'103 FEIRAS, GALAS E EXPOSIÇÕES'!J134</f>
        <v>0</v>
      </c>
      <c r="C505" s="53" t="e">
        <f>IFERROR(IFERROR(IFERROR(+VLOOKUP('103 FEIRAS, GALAS E EXPOSIÇÕES'!V134,localidades,2,FALSE),VLOOKUP('103 FEIRAS, GALAS E EXPOSIÇÕES'!R134,district_codes,2,FALSE)),VLOOKUP('103 FEIRAS, GALAS E EXPOSIÇÕES'!AF$7,localidades,2,FALSE)),VLOOKUP('103 FEIRAS, GALAS E EXPOSIÇÕES'!AF$6,district_codes,2,FALSE))</f>
        <v>#N/A</v>
      </c>
      <c r="D505" s="53">
        <f>+'103 FEIRAS, GALAS E EXPOSIÇÕES'!AB134</f>
        <v>0</v>
      </c>
      <c r="E505" s="281">
        <f>+'103 FEIRAS, GALAS E EXPOSIÇÕES'!P134</f>
        <v>0</v>
      </c>
      <c r="F505" s="53">
        <f>+'103 FEIRAS, GALAS E EXPOSIÇÕES'!Q134</f>
        <v>0</v>
      </c>
      <c r="G505" s="53">
        <f>+'103 FEIRAS, GALAS E EXPOSIÇÕES'!AJ134</f>
        <v>0</v>
      </c>
      <c r="H505" s="53" t="str">
        <f>+sessoes!A$4</f>
        <v>TECTRAIN-99</v>
      </c>
      <c r="I505" s="53" t="e">
        <f>+sessoes!B$4</f>
        <v>#N/A</v>
      </c>
      <c r="J505" s="69">
        <f>+sessoes!C$4</f>
        <v>0</v>
      </c>
      <c r="M505" s="53">
        <f>+'103 FEIRAS, GALAS E EXPOSIÇÕES'!AK134</f>
        <v>0</v>
      </c>
      <c r="N505" s="53">
        <f>+'103 FEIRAS, GALAS E EXPOSIÇÕES'!AB134</f>
        <v>0</v>
      </c>
      <c r="T505" s="51" t="str">
        <f t="shared" si="21"/>
        <v>Local Não Indicado</v>
      </c>
      <c r="U505" s="51" t="str">
        <f t="shared" si="22"/>
        <v>Sem dados de idade</v>
      </c>
      <c r="V505" s="51" t="str">
        <f t="shared" si="23"/>
        <v/>
      </c>
    </row>
    <row r="506" spans="1:22" hidden="1" x14ac:dyDescent="0.35">
      <c r="A506" s="53">
        <f>+'103 FEIRAS, GALAS E EXPOSIÇÕES'!C135</f>
        <v>0</v>
      </c>
      <c r="B506" s="53">
        <f>+'103 FEIRAS, GALAS E EXPOSIÇÕES'!J135</f>
        <v>0</v>
      </c>
      <c r="C506" s="53" t="e">
        <f>IFERROR(IFERROR(IFERROR(+VLOOKUP('103 FEIRAS, GALAS E EXPOSIÇÕES'!V135,localidades,2,FALSE),VLOOKUP('103 FEIRAS, GALAS E EXPOSIÇÕES'!R135,district_codes,2,FALSE)),VLOOKUP('103 FEIRAS, GALAS E EXPOSIÇÕES'!AF$7,localidades,2,FALSE)),VLOOKUP('103 FEIRAS, GALAS E EXPOSIÇÕES'!AF$6,district_codes,2,FALSE))</f>
        <v>#N/A</v>
      </c>
      <c r="D506" s="53">
        <f>+'103 FEIRAS, GALAS E EXPOSIÇÕES'!AB135</f>
        <v>0</v>
      </c>
      <c r="E506" s="281">
        <f>+'103 FEIRAS, GALAS E EXPOSIÇÕES'!P135</f>
        <v>0</v>
      </c>
      <c r="F506" s="53">
        <f>+'103 FEIRAS, GALAS E EXPOSIÇÕES'!Q135</f>
        <v>0</v>
      </c>
      <c r="G506" s="53">
        <f>+'103 FEIRAS, GALAS E EXPOSIÇÕES'!AJ135</f>
        <v>0</v>
      </c>
      <c r="H506" s="53" t="str">
        <f>+sessoes!A$4</f>
        <v>TECTRAIN-99</v>
      </c>
      <c r="I506" s="53" t="e">
        <f>+sessoes!B$4</f>
        <v>#N/A</v>
      </c>
      <c r="J506" s="69">
        <f>+sessoes!C$4</f>
        <v>0</v>
      </c>
      <c r="M506" s="53">
        <f>+'103 FEIRAS, GALAS E EXPOSIÇÕES'!AK135</f>
        <v>0</v>
      </c>
      <c r="N506" s="53">
        <f>+'103 FEIRAS, GALAS E EXPOSIÇÕES'!AB135</f>
        <v>0</v>
      </c>
      <c r="T506" s="51" t="str">
        <f t="shared" si="21"/>
        <v>Local Não Indicado</v>
      </c>
      <c r="U506" s="51" t="str">
        <f t="shared" si="22"/>
        <v>Sem dados de idade</v>
      </c>
      <c r="V506" s="51" t="str">
        <f t="shared" si="23"/>
        <v/>
      </c>
    </row>
    <row r="507" spans="1:22" hidden="1" x14ac:dyDescent="0.35">
      <c r="A507" s="53">
        <f>+'103 FEIRAS, GALAS E EXPOSIÇÕES'!C136</f>
        <v>0</v>
      </c>
      <c r="B507" s="53">
        <f>+'103 FEIRAS, GALAS E EXPOSIÇÕES'!J136</f>
        <v>0</v>
      </c>
      <c r="C507" s="53" t="e">
        <f>IFERROR(IFERROR(IFERROR(+VLOOKUP('103 FEIRAS, GALAS E EXPOSIÇÕES'!V136,localidades,2,FALSE),VLOOKUP('103 FEIRAS, GALAS E EXPOSIÇÕES'!R136,district_codes,2,FALSE)),VLOOKUP('103 FEIRAS, GALAS E EXPOSIÇÕES'!AF$7,localidades,2,FALSE)),VLOOKUP('103 FEIRAS, GALAS E EXPOSIÇÕES'!AF$6,district_codes,2,FALSE))</f>
        <v>#N/A</v>
      </c>
      <c r="D507" s="53">
        <f>+'103 FEIRAS, GALAS E EXPOSIÇÕES'!AB136</f>
        <v>0</v>
      </c>
      <c r="E507" s="281">
        <f>+'103 FEIRAS, GALAS E EXPOSIÇÕES'!P136</f>
        <v>0</v>
      </c>
      <c r="F507" s="53">
        <f>+'103 FEIRAS, GALAS E EXPOSIÇÕES'!Q136</f>
        <v>0</v>
      </c>
      <c r="G507" s="53">
        <f>+'103 FEIRAS, GALAS E EXPOSIÇÕES'!AJ136</f>
        <v>0</v>
      </c>
      <c r="H507" s="53" t="str">
        <f>+sessoes!A$4</f>
        <v>TECTRAIN-99</v>
      </c>
      <c r="I507" s="53" t="e">
        <f>+sessoes!B$4</f>
        <v>#N/A</v>
      </c>
      <c r="J507" s="69">
        <f>+sessoes!C$4</f>
        <v>0</v>
      </c>
      <c r="M507" s="53">
        <f>+'103 FEIRAS, GALAS E EXPOSIÇÕES'!AK136</f>
        <v>0</v>
      </c>
      <c r="N507" s="53">
        <f>+'103 FEIRAS, GALAS E EXPOSIÇÕES'!AB136</f>
        <v>0</v>
      </c>
      <c r="T507" s="51" t="str">
        <f t="shared" si="21"/>
        <v>Local Não Indicado</v>
      </c>
      <c r="U507" s="51" t="str">
        <f t="shared" si="22"/>
        <v>Sem dados de idade</v>
      </c>
      <c r="V507" s="51" t="str">
        <f t="shared" si="23"/>
        <v/>
      </c>
    </row>
    <row r="508" spans="1:22" hidden="1" x14ac:dyDescent="0.35">
      <c r="A508" s="53">
        <f>+'103 FEIRAS, GALAS E EXPOSIÇÕES'!C137</f>
        <v>0</v>
      </c>
      <c r="B508" s="53">
        <f>+'103 FEIRAS, GALAS E EXPOSIÇÕES'!J137</f>
        <v>0</v>
      </c>
      <c r="C508" s="53" t="e">
        <f>IFERROR(IFERROR(IFERROR(+VLOOKUP('103 FEIRAS, GALAS E EXPOSIÇÕES'!V137,localidades,2,FALSE),VLOOKUP('103 FEIRAS, GALAS E EXPOSIÇÕES'!R137,district_codes,2,FALSE)),VLOOKUP('103 FEIRAS, GALAS E EXPOSIÇÕES'!AF$7,localidades,2,FALSE)),VLOOKUP('103 FEIRAS, GALAS E EXPOSIÇÕES'!AF$6,district_codes,2,FALSE))</f>
        <v>#N/A</v>
      </c>
      <c r="D508" s="53">
        <f>+'103 FEIRAS, GALAS E EXPOSIÇÕES'!AB137</f>
        <v>0</v>
      </c>
      <c r="E508" s="281">
        <f>+'103 FEIRAS, GALAS E EXPOSIÇÕES'!P137</f>
        <v>0</v>
      </c>
      <c r="F508" s="53">
        <f>+'103 FEIRAS, GALAS E EXPOSIÇÕES'!Q137</f>
        <v>0</v>
      </c>
      <c r="G508" s="53">
        <f>+'103 FEIRAS, GALAS E EXPOSIÇÕES'!AJ137</f>
        <v>0</v>
      </c>
      <c r="H508" s="53" t="str">
        <f>+sessoes!A$4</f>
        <v>TECTRAIN-99</v>
      </c>
      <c r="I508" s="53" t="e">
        <f>+sessoes!B$4</f>
        <v>#N/A</v>
      </c>
      <c r="J508" s="69">
        <f>+sessoes!C$4</f>
        <v>0</v>
      </c>
      <c r="M508" s="53">
        <f>+'103 FEIRAS, GALAS E EXPOSIÇÕES'!AK137</f>
        <v>0</v>
      </c>
      <c r="N508" s="53">
        <f>+'103 FEIRAS, GALAS E EXPOSIÇÕES'!AB137</f>
        <v>0</v>
      </c>
      <c r="T508" s="51" t="str">
        <f t="shared" si="21"/>
        <v>Local Não Indicado</v>
      </c>
      <c r="U508" s="51" t="str">
        <f t="shared" si="22"/>
        <v>Sem dados de idade</v>
      </c>
      <c r="V508" s="51" t="str">
        <f t="shared" si="23"/>
        <v/>
      </c>
    </row>
    <row r="509" spans="1:22" hidden="1" x14ac:dyDescent="0.35">
      <c r="A509" s="53">
        <f>+'103 FEIRAS, GALAS E EXPOSIÇÕES'!C138</f>
        <v>0</v>
      </c>
      <c r="B509" s="53">
        <f>+'103 FEIRAS, GALAS E EXPOSIÇÕES'!J138</f>
        <v>0</v>
      </c>
      <c r="C509" s="53" t="e">
        <f>IFERROR(IFERROR(IFERROR(+VLOOKUP('103 FEIRAS, GALAS E EXPOSIÇÕES'!V138,localidades,2,FALSE),VLOOKUP('103 FEIRAS, GALAS E EXPOSIÇÕES'!R138,district_codes,2,FALSE)),VLOOKUP('103 FEIRAS, GALAS E EXPOSIÇÕES'!AF$7,localidades,2,FALSE)),VLOOKUP('103 FEIRAS, GALAS E EXPOSIÇÕES'!AF$6,district_codes,2,FALSE))</f>
        <v>#N/A</v>
      </c>
      <c r="D509" s="53">
        <f>+'103 FEIRAS, GALAS E EXPOSIÇÕES'!AB138</f>
        <v>0</v>
      </c>
      <c r="E509" s="281">
        <f>+'103 FEIRAS, GALAS E EXPOSIÇÕES'!P138</f>
        <v>0</v>
      </c>
      <c r="F509" s="53">
        <f>+'103 FEIRAS, GALAS E EXPOSIÇÕES'!Q138</f>
        <v>0</v>
      </c>
      <c r="G509" s="53">
        <f>+'103 FEIRAS, GALAS E EXPOSIÇÕES'!AJ138</f>
        <v>0</v>
      </c>
      <c r="H509" s="53" t="str">
        <f>+sessoes!A$4</f>
        <v>TECTRAIN-99</v>
      </c>
      <c r="I509" s="53" t="e">
        <f>+sessoes!B$4</f>
        <v>#N/A</v>
      </c>
      <c r="J509" s="69">
        <f>+sessoes!C$4</f>
        <v>0</v>
      </c>
      <c r="M509" s="53">
        <f>+'103 FEIRAS, GALAS E EXPOSIÇÕES'!AK138</f>
        <v>0</v>
      </c>
      <c r="N509" s="53">
        <f>+'103 FEIRAS, GALAS E EXPOSIÇÕES'!AB138</f>
        <v>0</v>
      </c>
      <c r="T509" s="51" t="str">
        <f t="shared" si="21"/>
        <v>Local Não Indicado</v>
      </c>
      <c r="U509" s="51" t="str">
        <f t="shared" si="22"/>
        <v>Sem dados de idade</v>
      </c>
      <c r="V509" s="51" t="str">
        <f t="shared" si="23"/>
        <v/>
      </c>
    </row>
    <row r="510" spans="1:22" hidden="1" x14ac:dyDescent="0.35">
      <c r="A510" s="53">
        <f>+'103 FEIRAS, GALAS E EXPOSIÇÕES'!C139</f>
        <v>0</v>
      </c>
      <c r="B510" s="53">
        <f>+'103 FEIRAS, GALAS E EXPOSIÇÕES'!J139</f>
        <v>0</v>
      </c>
      <c r="C510" s="53" t="e">
        <f>IFERROR(IFERROR(IFERROR(+VLOOKUP('103 FEIRAS, GALAS E EXPOSIÇÕES'!V139,localidades,2,FALSE),VLOOKUP('103 FEIRAS, GALAS E EXPOSIÇÕES'!R139,district_codes,2,FALSE)),VLOOKUP('103 FEIRAS, GALAS E EXPOSIÇÕES'!AF$7,localidades,2,FALSE)),VLOOKUP('103 FEIRAS, GALAS E EXPOSIÇÕES'!AF$6,district_codes,2,FALSE))</f>
        <v>#N/A</v>
      </c>
      <c r="D510" s="53">
        <f>+'103 FEIRAS, GALAS E EXPOSIÇÕES'!AB139</f>
        <v>0</v>
      </c>
      <c r="E510" s="281">
        <f>+'103 FEIRAS, GALAS E EXPOSIÇÕES'!P139</f>
        <v>0</v>
      </c>
      <c r="F510" s="53">
        <f>+'103 FEIRAS, GALAS E EXPOSIÇÕES'!Q139</f>
        <v>0</v>
      </c>
      <c r="G510" s="53">
        <f>+'103 FEIRAS, GALAS E EXPOSIÇÕES'!AJ139</f>
        <v>0</v>
      </c>
      <c r="H510" s="53" t="str">
        <f>+sessoes!A$4</f>
        <v>TECTRAIN-99</v>
      </c>
      <c r="I510" s="53" t="e">
        <f>+sessoes!B$4</f>
        <v>#N/A</v>
      </c>
      <c r="J510" s="69">
        <f>+sessoes!C$4</f>
        <v>0</v>
      </c>
      <c r="M510" s="53">
        <f>+'103 FEIRAS, GALAS E EXPOSIÇÕES'!AK139</f>
        <v>0</v>
      </c>
      <c r="N510" s="53">
        <f>+'103 FEIRAS, GALAS E EXPOSIÇÕES'!AB139</f>
        <v>0</v>
      </c>
      <c r="T510" s="51" t="str">
        <f t="shared" si="21"/>
        <v>Local Não Indicado</v>
      </c>
      <c r="U510" s="51" t="str">
        <f t="shared" si="22"/>
        <v>Sem dados de idade</v>
      </c>
      <c r="V510" s="51" t="str">
        <f t="shared" si="23"/>
        <v/>
      </c>
    </row>
    <row r="511" spans="1:22" hidden="1" x14ac:dyDescent="0.35">
      <c r="A511" s="53">
        <f>+'103 FEIRAS, GALAS E EXPOSIÇÕES'!C140</f>
        <v>0</v>
      </c>
      <c r="B511" s="53">
        <f>+'103 FEIRAS, GALAS E EXPOSIÇÕES'!J140</f>
        <v>0</v>
      </c>
      <c r="C511" s="53" t="e">
        <f>IFERROR(IFERROR(IFERROR(+VLOOKUP('103 FEIRAS, GALAS E EXPOSIÇÕES'!V140,localidades,2,FALSE),VLOOKUP('103 FEIRAS, GALAS E EXPOSIÇÕES'!R140,district_codes,2,FALSE)),VLOOKUP('103 FEIRAS, GALAS E EXPOSIÇÕES'!AF$7,localidades,2,FALSE)),VLOOKUP('103 FEIRAS, GALAS E EXPOSIÇÕES'!AF$6,district_codes,2,FALSE))</f>
        <v>#N/A</v>
      </c>
      <c r="D511" s="53">
        <f>+'103 FEIRAS, GALAS E EXPOSIÇÕES'!AB140</f>
        <v>0</v>
      </c>
      <c r="E511" s="281">
        <f>+'103 FEIRAS, GALAS E EXPOSIÇÕES'!P140</f>
        <v>0</v>
      </c>
      <c r="F511" s="53">
        <f>+'103 FEIRAS, GALAS E EXPOSIÇÕES'!Q140</f>
        <v>0</v>
      </c>
      <c r="G511" s="53">
        <f>+'103 FEIRAS, GALAS E EXPOSIÇÕES'!AJ140</f>
        <v>0</v>
      </c>
      <c r="H511" s="53" t="str">
        <f>+sessoes!A$4</f>
        <v>TECTRAIN-99</v>
      </c>
      <c r="I511" s="53" t="e">
        <f>+sessoes!B$4</f>
        <v>#N/A</v>
      </c>
      <c r="J511" s="69">
        <f>+sessoes!C$4</f>
        <v>0</v>
      </c>
      <c r="M511" s="53">
        <f>+'103 FEIRAS, GALAS E EXPOSIÇÕES'!AK140</f>
        <v>0</v>
      </c>
      <c r="N511" s="53">
        <f>+'103 FEIRAS, GALAS E EXPOSIÇÕES'!AB140</f>
        <v>0</v>
      </c>
      <c r="T511" s="51" t="str">
        <f t="shared" si="21"/>
        <v>Local Não Indicado</v>
      </c>
      <c r="U511" s="51" t="str">
        <f t="shared" si="22"/>
        <v>Sem dados de idade</v>
      </c>
      <c r="V511" s="51" t="str">
        <f t="shared" si="23"/>
        <v/>
      </c>
    </row>
    <row r="512" spans="1:22" hidden="1" x14ac:dyDescent="0.35">
      <c r="A512" s="53">
        <f>+'103 FEIRAS, GALAS E EXPOSIÇÕES'!C141</f>
        <v>0</v>
      </c>
      <c r="B512" s="53">
        <f>+'103 FEIRAS, GALAS E EXPOSIÇÕES'!J141</f>
        <v>0</v>
      </c>
      <c r="C512" s="53" t="e">
        <f>IFERROR(IFERROR(IFERROR(+VLOOKUP('103 FEIRAS, GALAS E EXPOSIÇÕES'!V141,localidades,2,FALSE),VLOOKUP('103 FEIRAS, GALAS E EXPOSIÇÕES'!R141,district_codes,2,FALSE)),VLOOKUP('103 FEIRAS, GALAS E EXPOSIÇÕES'!AF$7,localidades,2,FALSE)),VLOOKUP('103 FEIRAS, GALAS E EXPOSIÇÕES'!AF$6,district_codes,2,FALSE))</f>
        <v>#N/A</v>
      </c>
      <c r="D512" s="53">
        <f>+'103 FEIRAS, GALAS E EXPOSIÇÕES'!AB141</f>
        <v>0</v>
      </c>
      <c r="E512" s="281">
        <f>+'103 FEIRAS, GALAS E EXPOSIÇÕES'!P141</f>
        <v>0</v>
      </c>
      <c r="F512" s="53">
        <f>+'103 FEIRAS, GALAS E EXPOSIÇÕES'!Q141</f>
        <v>0</v>
      </c>
      <c r="G512" s="53">
        <f>+'103 FEIRAS, GALAS E EXPOSIÇÕES'!AJ141</f>
        <v>0</v>
      </c>
      <c r="H512" s="53" t="str">
        <f>+sessoes!A$4</f>
        <v>TECTRAIN-99</v>
      </c>
      <c r="I512" s="53" t="e">
        <f>+sessoes!B$4</f>
        <v>#N/A</v>
      </c>
      <c r="J512" s="69">
        <f>+sessoes!C$4</f>
        <v>0</v>
      </c>
      <c r="M512" s="53">
        <f>+'103 FEIRAS, GALAS E EXPOSIÇÕES'!AK141</f>
        <v>0</v>
      </c>
      <c r="N512" s="53">
        <f>+'103 FEIRAS, GALAS E EXPOSIÇÕES'!AB141</f>
        <v>0</v>
      </c>
      <c r="T512" s="51" t="str">
        <f t="shared" si="21"/>
        <v>Local Não Indicado</v>
      </c>
      <c r="U512" s="51" t="str">
        <f t="shared" si="22"/>
        <v>Sem dados de idade</v>
      </c>
      <c r="V512" s="51" t="str">
        <f t="shared" si="23"/>
        <v/>
      </c>
    </row>
    <row r="513" spans="1:22" hidden="1" x14ac:dyDescent="0.35">
      <c r="A513" s="53">
        <f>+'103 FEIRAS, GALAS E EXPOSIÇÕES'!C142</f>
        <v>0</v>
      </c>
      <c r="B513" s="53">
        <f>+'103 FEIRAS, GALAS E EXPOSIÇÕES'!J142</f>
        <v>0</v>
      </c>
      <c r="C513" s="53" t="e">
        <f>IFERROR(IFERROR(IFERROR(+VLOOKUP('103 FEIRAS, GALAS E EXPOSIÇÕES'!V142,localidades,2,FALSE),VLOOKUP('103 FEIRAS, GALAS E EXPOSIÇÕES'!R142,district_codes,2,FALSE)),VLOOKUP('103 FEIRAS, GALAS E EXPOSIÇÕES'!AF$7,localidades,2,FALSE)),VLOOKUP('103 FEIRAS, GALAS E EXPOSIÇÕES'!AF$6,district_codes,2,FALSE))</f>
        <v>#N/A</v>
      </c>
      <c r="D513" s="53">
        <f>+'103 FEIRAS, GALAS E EXPOSIÇÕES'!AB142</f>
        <v>0</v>
      </c>
      <c r="E513" s="281">
        <f>+'103 FEIRAS, GALAS E EXPOSIÇÕES'!P142</f>
        <v>0</v>
      </c>
      <c r="F513" s="53">
        <f>+'103 FEIRAS, GALAS E EXPOSIÇÕES'!Q142</f>
        <v>0</v>
      </c>
      <c r="G513" s="53">
        <f>+'103 FEIRAS, GALAS E EXPOSIÇÕES'!AJ142</f>
        <v>0</v>
      </c>
      <c r="H513" s="53" t="str">
        <f>+sessoes!A$4</f>
        <v>TECTRAIN-99</v>
      </c>
      <c r="I513" s="53" t="e">
        <f>+sessoes!B$4</f>
        <v>#N/A</v>
      </c>
      <c r="J513" s="69">
        <f>+sessoes!C$4</f>
        <v>0</v>
      </c>
      <c r="M513" s="53">
        <f>+'103 FEIRAS, GALAS E EXPOSIÇÕES'!AK142</f>
        <v>0</v>
      </c>
      <c r="N513" s="53">
        <f>+'103 FEIRAS, GALAS E EXPOSIÇÕES'!AB142</f>
        <v>0</v>
      </c>
      <c r="T513" s="51" t="str">
        <f t="shared" si="21"/>
        <v>Local Não Indicado</v>
      </c>
      <c r="U513" s="51" t="str">
        <f t="shared" si="22"/>
        <v>Sem dados de idade</v>
      </c>
      <c r="V513" s="51" t="str">
        <f t="shared" si="23"/>
        <v/>
      </c>
    </row>
    <row r="514" spans="1:22" hidden="1" x14ac:dyDescent="0.35">
      <c r="A514" s="53">
        <f>+'103 FEIRAS, GALAS E EXPOSIÇÕES'!C143</f>
        <v>0</v>
      </c>
      <c r="B514" s="53">
        <f>+'103 FEIRAS, GALAS E EXPOSIÇÕES'!J143</f>
        <v>0</v>
      </c>
      <c r="C514" s="53" t="e">
        <f>IFERROR(IFERROR(IFERROR(+VLOOKUP('103 FEIRAS, GALAS E EXPOSIÇÕES'!V143,localidades,2,FALSE),VLOOKUP('103 FEIRAS, GALAS E EXPOSIÇÕES'!R143,district_codes,2,FALSE)),VLOOKUP('103 FEIRAS, GALAS E EXPOSIÇÕES'!AF$7,localidades,2,FALSE)),VLOOKUP('103 FEIRAS, GALAS E EXPOSIÇÕES'!AF$6,district_codes,2,FALSE))</f>
        <v>#N/A</v>
      </c>
      <c r="D514" s="53">
        <f>+'103 FEIRAS, GALAS E EXPOSIÇÕES'!AB143</f>
        <v>0</v>
      </c>
      <c r="E514" s="281">
        <f>+'103 FEIRAS, GALAS E EXPOSIÇÕES'!P143</f>
        <v>0</v>
      </c>
      <c r="F514" s="53">
        <f>+'103 FEIRAS, GALAS E EXPOSIÇÕES'!Q143</f>
        <v>0</v>
      </c>
      <c r="G514" s="53">
        <f>+'103 FEIRAS, GALAS E EXPOSIÇÕES'!AJ143</f>
        <v>0</v>
      </c>
      <c r="H514" s="53" t="str">
        <f>+sessoes!A$4</f>
        <v>TECTRAIN-99</v>
      </c>
      <c r="I514" s="53" t="e">
        <f>+sessoes!B$4</f>
        <v>#N/A</v>
      </c>
      <c r="J514" s="69">
        <f>+sessoes!C$4</f>
        <v>0</v>
      </c>
      <c r="M514" s="53">
        <f>+'103 FEIRAS, GALAS E EXPOSIÇÕES'!AK143</f>
        <v>0</v>
      </c>
      <c r="N514" s="53">
        <f>+'103 FEIRAS, GALAS E EXPOSIÇÕES'!AB143</f>
        <v>0</v>
      </c>
      <c r="T514" s="51" t="str">
        <f t="shared" ref="T514:T577" si="24">IFERROR(IFERROR(VLOOKUP(C514,nomes_distritos,3,FALSE),VLOOKUP(I514,nomes_distritos,3,FALSE)),"Local Não Indicado")</f>
        <v>Local Não Indicado</v>
      </c>
      <c r="U514" s="51" t="str">
        <f t="shared" ref="U514:U577" si="25">IF(F514=0,"Sem dados de idade",IF(F514&lt;35,"Jovem","Adulto"))</f>
        <v>Sem dados de idade</v>
      </c>
      <c r="V514" s="51" t="str">
        <f t="shared" ref="V514:V577" si="26">IF(A514=0,"",A514&amp;B514&amp;C514)</f>
        <v/>
      </c>
    </row>
    <row r="515" spans="1:22" hidden="1" x14ac:dyDescent="0.35">
      <c r="A515" s="53">
        <f>+'103 FEIRAS, GALAS E EXPOSIÇÕES'!C144</f>
        <v>0</v>
      </c>
      <c r="B515" s="53">
        <f>+'103 FEIRAS, GALAS E EXPOSIÇÕES'!J144</f>
        <v>0</v>
      </c>
      <c r="C515" s="53" t="e">
        <f>IFERROR(IFERROR(IFERROR(+VLOOKUP('103 FEIRAS, GALAS E EXPOSIÇÕES'!V144,localidades,2,FALSE),VLOOKUP('103 FEIRAS, GALAS E EXPOSIÇÕES'!R144,district_codes,2,FALSE)),VLOOKUP('103 FEIRAS, GALAS E EXPOSIÇÕES'!AF$7,localidades,2,FALSE)),VLOOKUP('103 FEIRAS, GALAS E EXPOSIÇÕES'!AF$6,district_codes,2,FALSE))</f>
        <v>#N/A</v>
      </c>
      <c r="D515" s="53">
        <f>+'103 FEIRAS, GALAS E EXPOSIÇÕES'!AB144</f>
        <v>0</v>
      </c>
      <c r="E515" s="281">
        <f>+'103 FEIRAS, GALAS E EXPOSIÇÕES'!P144</f>
        <v>0</v>
      </c>
      <c r="F515" s="53">
        <f>+'103 FEIRAS, GALAS E EXPOSIÇÕES'!Q144</f>
        <v>0</v>
      </c>
      <c r="G515" s="53">
        <f>+'103 FEIRAS, GALAS E EXPOSIÇÕES'!AJ144</f>
        <v>0</v>
      </c>
      <c r="H515" s="53" t="str">
        <f>+sessoes!A$4</f>
        <v>TECTRAIN-99</v>
      </c>
      <c r="I515" s="53" t="e">
        <f>+sessoes!B$4</f>
        <v>#N/A</v>
      </c>
      <c r="J515" s="69">
        <f>+sessoes!C$4</f>
        <v>0</v>
      </c>
      <c r="M515" s="53">
        <f>+'103 FEIRAS, GALAS E EXPOSIÇÕES'!AK144</f>
        <v>0</v>
      </c>
      <c r="N515" s="53">
        <f>+'103 FEIRAS, GALAS E EXPOSIÇÕES'!AB144</f>
        <v>0</v>
      </c>
      <c r="T515" s="51" t="str">
        <f t="shared" si="24"/>
        <v>Local Não Indicado</v>
      </c>
      <c r="U515" s="51" t="str">
        <f t="shared" si="25"/>
        <v>Sem dados de idade</v>
      </c>
      <c r="V515" s="51" t="str">
        <f t="shared" si="26"/>
        <v/>
      </c>
    </row>
    <row r="516" spans="1:22" hidden="1" x14ac:dyDescent="0.35">
      <c r="A516" s="53">
        <f>+'103 FEIRAS, GALAS E EXPOSIÇÕES'!C145</f>
        <v>0</v>
      </c>
      <c r="B516" s="53">
        <f>+'103 FEIRAS, GALAS E EXPOSIÇÕES'!J145</f>
        <v>0</v>
      </c>
      <c r="C516" s="53" t="e">
        <f>IFERROR(IFERROR(IFERROR(+VLOOKUP('103 FEIRAS, GALAS E EXPOSIÇÕES'!V145,localidades,2,FALSE),VLOOKUP('103 FEIRAS, GALAS E EXPOSIÇÕES'!R145,district_codes,2,FALSE)),VLOOKUP('103 FEIRAS, GALAS E EXPOSIÇÕES'!AF$7,localidades,2,FALSE)),VLOOKUP('103 FEIRAS, GALAS E EXPOSIÇÕES'!AF$6,district_codes,2,FALSE))</f>
        <v>#N/A</v>
      </c>
      <c r="D516" s="53">
        <f>+'103 FEIRAS, GALAS E EXPOSIÇÕES'!AB145</f>
        <v>0</v>
      </c>
      <c r="E516" s="281">
        <f>+'103 FEIRAS, GALAS E EXPOSIÇÕES'!P145</f>
        <v>0</v>
      </c>
      <c r="F516" s="53">
        <f>+'103 FEIRAS, GALAS E EXPOSIÇÕES'!Q145</f>
        <v>0</v>
      </c>
      <c r="G516" s="53">
        <f>+'103 FEIRAS, GALAS E EXPOSIÇÕES'!AJ145</f>
        <v>0</v>
      </c>
      <c r="H516" s="53" t="str">
        <f>+sessoes!A$4</f>
        <v>TECTRAIN-99</v>
      </c>
      <c r="I516" s="53" t="e">
        <f>+sessoes!B$4</f>
        <v>#N/A</v>
      </c>
      <c r="J516" s="69">
        <f>+sessoes!C$4</f>
        <v>0</v>
      </c>
      <c r="M516" s="53">
        <f>+'103 FEIRAS, GALAS E EXPOSIÇÕES'!AK145</f>
        <v>0</v>
      </c>
      <c r="N516" s="53">
        <f>+'103 FEIRAS, GALAS E EXPOSIÇÕES'!AB145</f>
        <v>0</v>
      </c>
      <c r="T516" s="51" t="str">
        <f t="shared" si="24"/>
        <v>Local Não Indicado</v>
      </c>
      <c r="U516" s="51" t="str">
        <f t="shared" si="25"/>
        <v>Sem dados de idade</v>
      </c>
      <c r="V516" s="51" t="str">
        <f t="shared" si="26"/>
        <v/>
      </c>
    </row>
    <row r="517" spans="1:22" hidden="1" x14ac:dyDescent="0.35">
      <c r="A517" s="53">
        <f>+'103 FEIRAS, GALAS E EXPOSIÇÕES'!C146</f>
        <v>0</v>
      </c>
      <c r="B517" s="53">
        <f>+'103 FEIRAS, GALAS E EXPOSIÇÕES'!J146</f>
        <v>0</v>
      </c>
      <c r="C517" s="53" t="e">
        <f>IFERROR(IFERROR(IFERROR(+VLOOKUP('103 FEIRAS, GALAS E EXPOSIÇÕES'!V146,localidades,2,FALSE),VLOOKUP('103 FEIRAS, GALAS E EXPOSIÇÕES'!R146,district_codes,2,FALSE)),VLOOKUP('103 FEIRAS, GALAS E EXPOSIÇÕES'!AF$7,localidades,2,FALSE)),VLOOKUP('103 FEIRAS, GALAS E EXPOSIÇÕES'!AF$6,district_codes,2,FALSE))</f>
        <v>#N/A</v>
      </c>
      <c r="D517" s="53">
        <f>+'103 FEIRAS, GALAS E EXPOSIÇÕES'!AB146</f>
        <v>0</v>
      </c>
      <c r="E517" s="281">
        <f>+'103 FEIRAS, GALAS E EXPOSIÇÕES'!P146</f>
        <v>0</v>
      </c>
      <c r="F517" s="53">
        <f>+'103 FEIRAS, GALAS E EXPOSIÇÕES'!Q146</f>
        <v>0</v>
      </c>
      <c r="G517" s="53">
        <f>+'103 FEIRAS, GALAS E EXPOSIÇÕES'!AJ146</f>
        <v>0</v>
      </c>
      <c r="H517" s="53" t="str">
        <f>+sessoes!A$4</f>
        <v>TECTRAIN-99</v>
      </c>
      <c r="I517" s="53" t="e">
        <f>+sessoes!B$4</f>
        <v>#N/A</v>
      </c>
      <c r="J517" s="69">
        <f>+sessoes!C$4</f>
        <v>0</v>
      </c>
      <c r="M517" s="53">
        <f>+'103 FEIRAS, GALAS E EXPOSIÇÕES'!AK146</f>
        <v>0</v>
      </c>
      <c r="N517" s="53">
        <f>+'103 FEIRAS, GALAS E EXPOSIÇÕES'!AB146</f>
        <v>0</v>
      </c>
      <c r="T517" s="51" t="str">
        <f t="shared" si="24"/>
        <v>Local Não Indicado</v>
      </c>
      <c r="U517" s="51" t="str">
        <f t="shared" si="25"/>
        <v>Sem dados de idade</v>
      </c>
      <c r="V517" s="51" t="str">
        <f t="shared" si="26"/>
        <v/>
      </c>
    </row>
    <row r="518" spans="1:22" hidden="1" x14ac:dyDescent="0.35">
      <c r="A518" s="53">
        <f>+'103 FEIRAS, GALAS E EXPOSIÇÕES'!C147</f>
        <v>0</v>
      </c>
      <c r="B518" s="53">
        <f>+'103 FEIRAS, GALAS E EXPOSIÇÕES'!J147</f>
        <v>0</v>
      </c>
      <c r="C518" s="53" t="e">
        <f>IFERROR(IFERROR(IFERROR(+VLOOKUP('103 FEIRAS, GALAS E EXPOSIÇÕES'!V147,localidades,2,FALSE),VLOOKUP('103 FEIRAS, GALAS E EXPOSIÇÕES'!R147,district_codes,2,FALSE)),VLOOKUP('103 FEIRAS, GALAS E EXPOSIÇÕES'!AF$7,localidades,2,FALSE)),VLOOKUP('103 FEIRAS, GALAS E EXPOSIÇÕES'!AF$6,district_codes,2,FALSE))</f>
        <v>#N/A</v>
      </c>
      <c r="D518" s="53">
        <f>+'103 FEIRAS, GALAS E EXPOSIÇÕES'!AB147</f>
        <v>0</v>
      </c>
      <c r="E518" s="281">
        <f>+'103 FEIRAS, GALAS E EXPOSIÇÕES'!P147</f>
        <v>0</v>
      </c>
      <c r="F518" s="53">
        <f>+'103 FEIRAS, GALAS E EXPOSIÇÕES'!Q147</f>
        <v>0</v>
      </c>
      <c r="G518" s="53">
        <f>+'103 FEIRAS, GALAS E EXPOSIÇÕES'!AJ147</f>
        <v>0</v>
      </c>
      <c r="H518" s="53" t="str">
        <f>+sessoes!A$4</f>
        <v>TECTRAIN-99</v>
      </c>
      <c r="I518" s="53" t="e">
        <f>+sessoes!B$4</f>
        <v>#N/A</v>
      </c>
      <c r="J518" s="69">
        <f>+sessoes!C$4</f>
        <v>0</v>
      </c>
      <c r="M518" s="53">
        <f>+'103 FEIRAS, GALAS E EXPOSIÇÕES'!AK147</f>
        <v>0</v>
      </c>
      <c r="N518" s="53">
        <f>+'103 FEIRAS, GALAS E EXPOSIÇÕES'!AB147</f>
        <v>0</v>
      </c>
      <c r="T518" s="51" t="str">
        <f t="shared" si="24"/>
        <v>Local Não Indicado</v>
      </c>
      <c r="U518" s="51" t="str">
        <f t="shared" si="25"/>
        <v>Sem dados de idade</v>
      </c>
      <c r="V518" s="51" t="str">
        <f t="shared" si="26"/>
        <v/>
      </c>
    </row>
    <row r="519" spans="1:22" hidden="1" x14ac:dyDescent="0.35">
      <c r="A519" s="53">
        <f>+'103 FEIRAS, GALAS E EXPOSIÇÕES'!C148</f>
        <v>0</v>
      </c>
      <c r="B519" s="53">
        <f>+'103 FEIRAS, GALAS E EXPOSIÇÕES'!J148</f>
        <v>0</v>
      </c>
      <c r="C519" s="53" t="e">
        <f>IFERROR(IFERROR(IFERROR(+VLOOKUP('103 FEIRAS, GALAS E EXPOSIÇÕES'!V148,localidades,2,FALSE),VLOOKUP('103 FEIRAS, GALAS E EXPOSIÇÕES'!R148,district_codes,2,FALSE)),VLOOKUP('103 FEIRAS, GALAS E EXPOSIÇÕES'!AF$7,localidades,2,FALSE)),VLOOKUP('103 FEIRAS, GALAS E EXPOSIÇÕES'!AF$6,district_codes,2,FALSE))</f>
        <v>#N/A</v>
      </c>
      <c r="D519" s="53">
        <f>+'103 FEIRAS, GALAS E EXPOSIÇÕES'!AB148</f>
        <v>0</v>
      </c>
      <c r="E519" s="281">
        <f>+'103 FEIRAS, GALAS E EXPOSIÇÕES'!P148</f>
        <v>0</v>
      </c>
      <c r="F519" s="53">
        <f>+'103 FEIRAS, GALAS E EXPOSIÇÕES'!Q148</f>
        <v>0</v>
      </c>
      <c r="G519" s="53">
        <f>+'103 FEIRAS, GALAS E EXPOSIÇÕES'!AJ148</f>
        <v>0</v>
      </c>
      <c r="H519" s="53" t="str">
        <f>+sessoes!A$4</f>
        <v>TECTRAIN-99</v>
      </c>
      <c r="I519" s="53" t="e">
        <f>+sessoes!B$4</f>
        <v>#N/A</v>
      </c>
      <c r="J519" s="69">
        <f>+sessoes!C$4</f>
        <v>0</v>
      </c>
      <c r="M519" s="53">
        <f>+'103 FEIRAS, GALAS E EXPOSIÇÕES'!AK148</f>
        <v>0</v>
      </c>
      <c r="N519" s="53">
        <f>+'103 FEIRAS, GALAS E EXPOSIÇÕES'!AB148</f>
        <v>0</v>
      </c>
      <c r="T519" s="51" t="str">
        <f t="shared" si="24"/>
        <v>Local Não Indicado</v>
      </c>
      <c r="U519" s="51" t="str">
        <f t="shared" si="25"/>
        <v>Sem dados de idade</v>
      </c>
      <c r="V519" s="51" t="str">
        <f t="shared" si="26"/>
        <v/>
      </c>
    </row>
    <row r="520" spans="1:22" hidden="1" x14ac:dyDescent="0.35">
      <c r="A520" s="53">
        <f>+'103 FEIRAS, GALAS E EXPOSIÇÕES'!C149</f>
        <v>0</v>
      </c>
      <c r="B520" s="53">
        <f>+'103 FEIRAS, GALAS E EXPOSIÇÕES'!J149</f>
        <v>0</v>
      </c>
      <c r="C520" s="53" t="e">
        <f>IFERROR(IFERROR(IFERROR(+VLOOKUP('103 FEIRAS, GALAS E EXPOSIÇÕES'!V149,localidades,2,FALSE),VLOOKUP('103 FEIRAS, GALAS E EXPOSIÇÕES'!R149,district_codes,2,FALSE)),VLOOKUP('103 FEIRAS, GALAS E EXPOSIÇÕES'!AF$7,localidades,2,FALSE)),VLOOKUP('103 FEIRAS, GALAS E EXPOSIÇÕES'!AF$6,district_codes,2,FALSE))</f>
        <v>#N/A</v>
      </c>
      <c r="D520" s="53">
        <f>+'103 FEIRAS, GALAS E EXPOSIÇÕES'!AB149</f>
        <v>0</v>
      </c>
      <c r="E520" s="281">
        <f>+'103 FEIRAS, GALAS E EXPOSIÇÕES'!P149</f>
        <v>0</v>
      </c>
      <c r="F520" s="53">
        <f>+'103 FEIRAS, GALAS E EXPOSIÇÕES'!Q149</f>
        <v>0</v>
      </c>
      <c r="G520" s="53">
        <f>+'103 FEIRAS, GALAS E EXPOSIÇÕES'!AJ149</f>
        <v>0</v>
      </c>
      <c r="H520" s="53" t="str">
        <f>+sessoes!A$4</f>
        <v>TECTRAIN-99</v>
      </c>
      <c r="I520" s="53" t="e">
        <f>+sessoes!B$4</f>
        <v>#N/A</v>
      </c>
      <c r="J520" s="69">
        <f>+sessoes!C$4</f>
        <v>0</v>
      </c>
      <c r="M520" s="53">
        <f>+'103 FEIRAS, GALAS E EXPOSIÇÕES'!AK149</f>
        <v>0</v>
      </c>
      <c r="N520" s="53">
        <f>+'103 FEIRAS, GALAS E EXPOSIÇÕES'!AB149</f>
        <v>0</v>
      </c>
      <c r="T520" s="51" t="str">
        <f t="shared" si="24"/>
        <v>Local Não Indicado</v>
      </c>
      <c r="U520" s="51" t="str">
        <f t="shared" si="25"/>
        <v>Sem dados de idade</v>
      </c>
      <c r="V520" s="51" t="str">
        <f t="shared" si="26"/>
        <v/>
      </c>
    </row>
    <row r="521" spans="1:22" hidden="1" x14ac:dyDescent="0.35">
      <c r="A521" s="53">
        <f>+'103 FEIRAS, GALAS E EXPOSIÇÕES'!C150</f>
        <v>0</v>
      </c>
      <c r="B521" s="53">
        <f>+'103 FEIRAS, GALAS E EXPOSIÇÕES'!J150</f>
        <v>0</v>
      </c>
      <c r="C521" s="53" t="e">
        <f>IFERROR(IFERROR(IFERROR(+VLOOKUP('103 FEIRAS, GALAS E EXPOSIÇÕES'!V150,localidades,2,FALSE),VLOOKUP('103 FEIRAS, GALAS E EXPOSIÇÕES'!R150,district_codes,2,FALSE)),VLOOKUP('103 FEIRAS, GALAS E EXPOSIÇÕES'!AF$7,localidades,2,FALSE)),VLOOKUP('103 FEIRAS, GALAS E EXPOSIÇÕES'!AF$6,district_codes,2,FALSE))</f>
        <v>#N/A</v>
      </c>
      <c r="D521" s="53">
        <f>+'103 FEIRAS, GALAS E EXPOSIÇÕES'!AB150</f>
        <v>0</v>
      </c>
      <c r="E521" s="281">
        <f>+'103 FEIRAS, GALAS E EXPOSIÇÕES'!P150</f>
        <v>0</v>
      </c>
      <c r="F521" s="53">
        <f>+'103 FEIRAS, GALAS E EXPOSIÇÕES'!Q150</f>
        <v>0</v>
      </c>
      <c r="G521" s="53">
        <f>+'103 FEIRAS, GALAS E EXPOSIÇÕES'!AJ150</f>
        <v>0</v>
      </c>
      <c r="H521" s="53" t="str">
        <f>+sessoes!A$4</f>
        <v>TECTRAIN-99</v>
      </c>
      <c r="I521" s="53" t="e">
        <f>+sessoes!B$4</f>
        <v>#N/A</v>
      </c>
      <c r="J521" s="69">
        <f>+sessoes!C$4</f>
        <v>0</v>
      </c>
      <c r="M521" s="53">
        <f>+'103 FEIRAS, GALAS E EXPOSIÇÕES'!AK150</f>
        <v>0</v>
      </c>
      <c r="N521" s="53">
        <f>+'103 FEIRAS, GALAS E EXPOSIÇÕES'!AB150</f>
        <v>0</v>
      </c>
      <c r="T521" s="51" t="str">
        <f t="shared" si="24"/>
        <v>Local Não Indicado</v>
      </c>
      <c r="U521" s="51" t="str">
        <f t="shared" si="25"/>
        <v>Sem dados de idade</v>
      </c>
      <c r="V521" s="51" t="str">
        <f t="shared" si="26"/>
        <v/>
      </c>
    </row>
    <row r="522" spans="1:22" hidden="1" x14ac:dyDescent="0.35">
      <c r="A522" s="53">
        <f>+'103 FEIRAS, GALAS E EXPOSIÇÕES'!C151</f>
        <v>0</v>
      </c>
      <c r="B522" s="53">
        <f>+'103 FEIRAS, GALAS E EXPOSIÇÕES'!J151</f>
        <v>0</v>
      </c>
      <c r="C522" s="53" t="e">
        <f>IFERROR(IFERROR(IFERROR(+VLOOKUP('103 FEIRAS, GALAS E EXPOSIÇÕES'!V151,localidades,2,FALSE),VLOOKUP('103 FEIRAS, GALAS E EXPOSIÇÕES'!R151,district_codes,2,FALSE)),VLOOKUP('103 FEIRAS, GALAS E EXPOSIÇÕES'!AF$7,localidades,2,FALSE)),VLOOKUP('103 FEIRAS, GALAS E EXPOSIÇÕES'!AF$6,district_codes,2,FALSE))</f>
        <v>#N/A</v>
      </c>
      <c r="D522" s="53">
        <f>+'103 FEIRAS, GALAS E EXPOSIÇÕES'!AB151</f>
        <v>0</v>
      </c>
      <c r="E522" s="281">
        <f>+'103 FEIRAS, GALAS E EXPOSIÇÕES'!P151</f>
        <v>0</v>
      </c>
      <c r="F522" s="53">
        <f>+'103 FEIRAS, GALAS E EXPOSIÇÕES'!Q151</f>
        <v>0</v>
      </c>
      <c r="G522" s="53">
        <f>+'103 FEIRAS, GALAS E EXPOSIÇÕES'!AJ151</f>
        <v>0</v>
      </c>
      <c r="H522" s="53" t="str">
        <f>+sessoes!A$4</f>
        <v>TECTRAIN-99</v>
      </c>
      <c r="I522" s="53" t="e">
        <f>+sessoes!B$4</f>
        <v>#N/A</v>
      </c>
      <c r="J522" s="69">
        <f>+sessoes!C$4</f>
        <v>0</v>
      </c>
      <c r="M522" s="53">
        <f>+'103 FEIRAS, GALAS E EXPOSIÇÕES'!AK151</f>
        <v>0</v>
      </c>
      <c r="N522" s="53">
        <f>+'103 FEIRAS, GALAS E EXPOSIÇÕES'!AB151</f>
        <v>0</v>
      </c>
      <c r="T522" s="51" t="str">
        <f t="shared" si="24"/>
        <v>Local Não Indicado</v>
      </c>
      <c r="U522" s="51" t="str">
        <f t="shared" si="25"/>
        <v>Sem dados de idade</v>
      </c>
      <c r="V522" s="51" t="str">
        <f t="shared" si="26"/>
        <v/>
      </c>
    </row>
    <row r="523" spans="1:22" hidden="1" x14ac:dyDescent="0.35">
      <c r="A523" s="53">
        <f>+'103 FEIRAS, GALAS E EXPOSIÇÕES'!C152</f>
        <v>0</v>
      </c>
      <c r="B523" s="53">
        <f>+'103 FEIRAS, GALAS E EXPOSIÇÕES'!J152</f>
        <v>0</v>
      </c>
      <c r="C523" s="53" t="e">
        <f>IFERROR(IFERROR(IFERROR(+VLOOKUP('103 FEIRAS, GALAS E EXPOSIÇÕES'!V152,localidades,2,FALSE),VLOOKUP('103 FEIRAS, GALAS E EXPOSIÇÕES'!R152,district_codes,2,FALSE)),VLOOKUP('103 FEIRAS, GALAS E EXPOSIÇÕES'!AF$7,localidades,2,FALSE)),VLOOKUP('103 FEIRAS, GALAS E EXPOSIÇÕES'!AF$6,district_codes,2,FALSE))</f>
        <v>#N/A</v>
      </c>
      <c r="D523" s="53">
        <f>+'103 FEIRAS, GALAS E EXPOSIÇÕES'!AB152</f>
        <v>0</v>
      </c>
      <c r="E523" s="281">
        <f>+'103 FEIRAS, GALAS E EXPOSIÇÕES'!P152</f>
        <v>0</v>
      </c>
      <c r="F523" s="53">
        <f>+'103 FEIRAS, GALAS E EXPOSIÇÕES'!Q152</f>
        <v>0</v>
      </c>
      <c r="G523" s="53">
        <f>+'103 FEIRAS, GALAS E EXPOSIÇÕES'!AJ152</f>
        <v>0</v>
      </c>
      <c r="H523" s="53" t="str">
        <f>+sessoes!A$4</f>
        <v>TECTRAIN-99</v>
      </c>
      <c r="I523" s="53" t="e">
        <f>+sessoes!B$4</f>
        <v>#N/A</v>
      </c>
      <c r="J523" s="69">
        <f>+sessoes!C$4</f>
        <v>0</v>
      </c>
      <c r="M523" s="53">
        <f>+'103 FEIRAS, GALAS E EXPOSIÇÕES'!AK152</f>
        <v>0</v>
      </c>
      <c r="N523" s="53">
        <f>+'103 FEIRAS, GALAS E EXPOSIÇÕES'!AB152</f>
        <v>0</v>
      </c>
      <c r="T523" s="51" t="str">
        <f t="shared" si="24"/>
        <v>Local Não Indicado</v>
      </c>
      <c r="U523" s="51" t="str">
        <f t="shared" si="25"/>
        <v>Sem dados de idade</v>
      </c>
      <c r="V523" s="51" t="str">
        <f t="shared" si="26"/>
        <v/>
      </c>
    </row>
    <row r="524" spans="1:22" hidden="1" x14ac:dyDescent="0.35">
      <c r="A524" s="53">
        <f>+'103 FEIRAS, GALAS E EXPOSIÇÕES'!C153</f>
        <v>0</v>
      </c>
      <c r="B524" s="53">
        <f>+'103 FEIRAS, GALAS E EXPOSIÇÕES'!J153</f>
        <v>0</v>
      </c>
      <c r="C524" s="53" t="e">
        <f>IFERROR(IFERROR(IFERROR(+VLOOKUP('103 FEIRAS, GALAS E EXPOSIÇÕES'!V153,localidades,2,FALSE),VLOOKUP('103 FEIRAS, GALAS E EXPOSIÇÕES'!R153,district_codes,2,FALSE)),VLOOKUP('103 FEIRAS, GALAS E EXPOSIÇÕES'!AF$7,localidades,2,FALSE)),VLOOKUP('103 FEIRAS, GALAS E EXPOSIÇÕES'!AF$6,district_codes,2,FALSE))</f>
        <v>#N/A</v>
      </c>
      <c r="D524" s="53">
        <f>+'103 FEIRAS, GALAS E EXPOSIÇÕES'!AB153</f>
        <v>0</v>
      </c>
      <c r="E524" s="281">
        <f>+'103 FEIRAS, GALAS E EXPOSIÇÕES'!P153</f>
        <v>0</v>
      </c>
      <c r="F524" s="53">
        <f>+'103 FEIRAS, GALAS E EXPOSIÇÕES'!Q153</f>
        <v>0</v>
      </c>
      <c r="G524" s="53">
        <f>+'103 FEIRAS, GALAS E EXPOSIÇÕES'!AJ153</f>
        <v>0</v>
      </c>
      <c r="H524" s="53" t="str">
        <f>+sessoes!A$4</f>
        <v>TECTRAIN-99</v>
      </c>
      <c r="I524" s="53" t="e">
        <f>+sessoes!B$4</f>
        <v>#N/A</v>
      </c>
      <c r="J524" s="69">
        <f>+sessoes!C$4</f>
        <v>0</v>
      </c>
      <c r="M524" s="53">
        <f>+'103 FEIRAS, GALAS E EXPOSIÇÕES'!AK153</f>
        <v>0</v>
      </c>
      <c r="N524" s="53">
        <f>+'103 FEIRAS, GALAS E EXPOSIÇÕES'!AB153</f>
        <v>0</v>
      </c>
      <c r="T524" s="51" t="str">
        <f t="shared" si="24"/>
        <v>Local Não Indicado</v>
      </c>
      <c r="U524" s="51" t="str">
        <f t="shared" si="25"/>
        <v>Sem dados de idade</v>
      </c>
      <c r="V524" s="51" t="str">
        <f t="shared" si="26"/>
        <v/>
      </c>
    </row>
    <row r="525" spans="1:22" hidden="1" x14ac:dyDescent="0.35">
      <c r="A525" s="53">
        <f>+'103 FEIRAS, GALAS E EXPOSIÇÕES'!C154</f>
        <v>0</v>
      </c>
      <c r="B525" s="53">
        <f>+'103 FEIRAS, GALAS E EXPOSIÇÕES'!J154</f>
        <v>0</v>
      </c>
      <c r="C525" s="53" t="e">
        <f>IFERROR(IFERROR(IFERROR(+VLOOKUP('103 FEIRAS, GALAS E EXPOSIÇÕES'!V154,localidades,2,FALSE),VLOOKUP('103 FEIRAS, GALAS E EXPOSIÇÕES'!R154,district_codes,2,FALSE)),VLOOKUP('103 FEIRAS, GALAS E EXPOSIÇÕES'!AF$7,localidades,2,FALSE)),VLOOKUP('103 FEIRAS, GALAS E EXPOSIÇÕES'!AF$6,district_codes,2,FALSE))</f>
        <v>#N/A</v>
      </c>
      <c r="D525" s="53">
        <f>+'103 FEIRAS, GALAS E EXPOSIÇÕES'!AB154</f>
        <v>0</v>
      </c>
      <c r="E525" s="281">
        <f>+'103 FEIRAS, GALAS E EXPOSIÇÕES'!P154</f>
        <v>0</v>
      </c>
      <c r="F525" s="53">
        <f>+'103 FEIRAS, GALAS E EXPOSIÇÕES'!Q154</f>
        <v>0</v>
      </c>
      <c r="G525" s="53">
        <f>+'103 FEIRAS, GALAS E EXPOSIÇÕES'!AJ154</f>
        <v>0</v>
      </c>
      <c r="H525" s="53" t="str">
        <f>+sessoes!A$4</f>
        <v>TECTRAIN-99</v>
      </c>
      <c r="I525" s="53" t="e">
        <f>+sessoes!B$4</f>
        <v>#N/A</v>
      </c>
      <c r="J525" s="69">
        <f>+sessoes!C$4</f>
        <v>0</v>
      </c>
      <c r="M525" s="53">
        <f>+'103 FEIRAS, GALAS E EXPOSIÇÕES'!AK154</f>
        <v>0</v>
      </c>
      <c r="N525" s="53">
        <f>+'103 FEIRAS, GALAS E EXPOSIÇÕES'!AB154</f>
        <v>0</v>
      </c>
      <c r="T525" s="51" t="str">
        <f t="shared" si="24"/>
        <v>Local Não Indicado</v>
      </c>
      <c r="U525" s="51" t="str">
        <f t="shared" si="25"/>
        <v>Sem dados de idade</v>
      </c>
      <c r="V525" s="51" t="str">
        <f t="shared" si="26"/>
        <v/>
      </c>
    </row>
    <row r="526" spans="1:22" hidden="1" x14ac:dyDescent="0.35">
      <c r="A526" s="53">
        <f>+'103 FEIRAS, GALAS E EXPOSIÇÕES'!C155</f>
        <v>0</v>
      </c>
      <c r="B526" s="53">
        <f>+'103 FEIRAS, GALAS E EXPOSIÇÕES'!J155</f>
        <v>0</v>
      </c>
      <c r="C526" s="53" t="e">
        <f>IFERROR(IFERROR(IFERROR(+VLOOKUP('103 FEIRAS, GALAS E EXPOSIÇÕES'!V155,localidades,2,FALSE),VLOOKUP('103 FEIRAS, GALAS E EXPOSIÇÕES'!R155,district_codes,2,FALSE)),VLOOKUP('103 FEIRAS, GALAS E EXPOSIÇÕES'!AF$7,localidades,2,FALSE)),VLOOKUP('103 FEIRAS, GALAS E EXPOSIÇÕES'!AF$6,district_codes,2,FALSE))</f>
        <v>#N/A</v>
      </c>
      <c r="D526" s="53">
        <f>+'103 FEIRAS, GALAS E EXPOSIÇÕES'!AB155</f>
        <v>0</v>
      </c>
      <c r="E526" s="281">
        <f>+'103 FEIRAS, GALAS E EXPOSIÇÕES'!P155</f>
        <v>0</v>
      </c>
      <c r="F526" s="53">
        <f>+'103 FEIRAS, GALAS E EXPOSIÇÕES'!Q155</f>
        <v>0</v>
      </c>
      <c r="G526" s="53">
        <f>+'103 FEIRAS, GALAS E EXPOSIÇÕES'!AJ155</f>
        <v>0</v>
      </c>
      <c r="H526" s="53" t="str">
        <f>+sessoes!A$4</f>
        <v>TECTRAIN-99</v>
      </c>
      <c r="I526" s="53" t="e">
        <f>+sessoes!B$4</f>
        <v>#N/A</v>
      </c>
      <c r="J526" s="69">
        <f>+sessoes!C$4</f>
        <v>0</v>
      </c>
      <c r="M526" s="53">
        <f>+'103 FEIRAS, GALAS E EXPOSIÇÕES'!AK155</f>
        <v>0</v>
      </c>
      <c r="N526" s="53">
        <f>+'103 FEIRAS, GALAS E EXPOSIÇÕES'!AB155</f>
        <v>0</v>
      </c>
      <c r="T526" s="51" t="str">
        <f t="shared" si="24"/>
        <v>Local Não Indicado</v>
      </c>
      <c r="U526" s="51" t="str">
        <f t="shared" si="25"/>
        <v>Sem dados de idade</v>
      </c>
      <c r="V526" s="51" t="str">
        <f t="shared" si="26"/>
        <v/>
      </c>
    </row>
    <row r="527" spans="1:22" hidden="1" x14ac:dyDescent="0.35">
      <c r="A527" s="53">
        <f>+'103 FEIRAS, GALAS E EXPOSIÇÕES'!C156</f>
        <v>0</v>
      </c>
      <c r="B527" s="53">
        <f>+'103 FEIRAS, GALAS E EXPOSIÇÕES'!J156</f>
        <v>0</v>
      </c>
      <c r="C527" s="53" t="e">
        <f>IFERROR(IFERROR(IFERROR(+VLOOKUP('103 FEIRAS, GALAS E EXPOSIÇÕES'!V156,localidades,2,FALSE),VLOOKUP('103 FEIRAS, GALAS E EXPOSIÇÕES'!R156,district_codes,2,FALSE)),VLOOKUP('103 FEIRAS, GALAS E EXPOSIÇÕES'!AF$7,localidades,2,FALSE)),VLOOKUP('103 FEIRAS, GALAS E EXPOSIÇÕES'!AF$6,district_codes,2,FALSE))</f>
        <v>#N/A</v>
      </c>
      <c r="D527" s="53">
        <f>+'103 FEIRAS, GALAS E EXPOSIÇÕES'!AB156</f>
        <v>0</v>
      </c>
      <c r="E527" s="281">
        <f>+'103 FEIRAS, GALAS E EXPOSIÇÕES'!P156</f>
        <v>0</v>
      </c>
      <c r="F527" s="53">
        <f>+'103 FEIRAS, GALAS E EXPOSIÇÕES'!Q156</f>
        <v>0</v>
      </c>
      <c r="G527" s="53">
        <f>+'103 FEIRAS, GALAS E EXPOSIÇÕES'!AJ156</f>
        <v>0</v>
      </c>
      <c r="H527" s="53" t="str">
        <f>+sessoes!A$4</f>
        <v>TECTRAIN-99</v>
      </c>
      <c r="I527" s="53" t="e">
        <f>+sessoes!B$4</f>
        <v>#N/A</v>
      </c>
      <c r="J527" s="69">
        <f>+sessoes!C$4</f>
        <v>0</v>
      </c>
      <c r="M527" s="53">
        <f>+'103 FEIRAS, GALAS E EXPOSIÇÕES'!AK156</f>
        <v>0</v>
      </c>
      <c r="N527" s="53">
        <f>+'103 FEIRAS, GALAS E EXPOSIÇÕES'!AB156</f>
        <v>0</v>
      </c>
      <c r="T527" s="51" t="str">
        <f t="shared" si="24"/>
        <v>Local Não Indicado</v>
      </c>
      <c r="U527" s="51" t="str">
        <f t="shared" si="25"/>
        <v>Sem dados de idade</v>
      </c>
      <c r="V527" s="51" t="str">
        <f t="shared" si="26"/>
        <v/>
      </c>
    </row>
    <row r="528" spans="1:22" hidden="1" x14ac:dyDescent="0.35">
      <c r="A528" s="53">
        <f>+'103 FEIRAS, GALAS E EXPOSIÇÕES'!C157</f>
        <v>0</v>
      </c>
      <c r="B528" s="53">
        <f>+'103 FEIRAS, GALAS E EXPOSIÇÕES'!J157</f>
        <v>0</v>
      </c>
      <c r="C528" s="53" t="e">
        <f>IFERROR(IFERROR(IFERROR(+VLOOKUP('103 FEIRAS, GALAS E EXPOSIÇÕES'!V157,localidades,2,FALSE),VLOOKUP('103 FEIRAS, GALAS E EXPOSIÇÕES'!R157,district_codes,2,FALSE)),VLOOKUP('103 FEIRAS, GALAS E EXPOSIÇÕES'!AF$7,localidades,2,FALSE)),VLOOKUP('103 FEIRAS, GALAS E EXPOSIÇÕES'!AF$6,district_codes,2,FALSE))</f>
        <v>#N/A</v>
      </c>
      <c r="D528" s="53">
        <f>+'103 FEIRAS, GALAS E EXPOSIÇÕES'!AB157</f>
        <v>0</v>
      </c>
      <c r="E528" s="281">
        <f>+'103 FEIRAS, GALAS E EXPOSIÇÕES'!P157</f>
        <v>0</v>
      </c>
      <c r="F528" s="53">
        <f>+'103 FEIRAS, GALAS E EXPOSIÇÕES'!Q157</f>
        <v>0</v>
      </c>
      <c r="G528" s="53">
        <f>+'103 FEIRAS, GALAS E EXPOSIÇÕES'!AJ157</f>
        <v>0</v>
      </c>
      <c r="H528" s="53" t="str">
        <f>+sessoes!A$4</f>
        <v>TECTRAIN-99</v>
      </c>
      <c r="I528" s="53" t="e">
        <f>+sessoes!B$4</f>
        <v>#N/A</v>
      </c>
      <c r="J528" s="69">
        <f>+sessoes!C$4</f>
        <v>0</v>
      </c>
      <c r="M528" s="53">
        <f>+'103 FEIRAS, GALAS E EXPOSIÇÕES'!AK157</f>
        <v>0</v>
      </c>
      <c r="N528" s="53">
        <f>+'103 FEIRAS, GALAS E EXPOSIÇÕES'!AB157</f>
        <v>0</v>
      </c>
      <c r="T528" s="51" t="str">
        <f t="shared" si="24"/>
        <v>Local Não Indicado</v>
      </c>
      <c r="U528" s="51" t="str">
        <f t="shared" si="25"/>
        <v>Sem dados de idade</v>
      </c>
      <c r="V528" s="51" t="str">
        <f t="shared" si="26"/>
        <v/>
      </c>
    </row>
    <row r="529" spans="1:22" hidden="1" x14ac:dyDescent="0.35">
      <c r="A529" s="53">
        <f>+'103 FEIRAS, GALAS E EXPOSIÇÕES'!C158</f>
        <v>0</v>
      </c>
      <c r="B529" s="53">
        <f>+'103 FEIRAS, GALAS E EXPOSIÇÕES'!J158</f>
        <v>0</v>
      </c>
      <c r="C529" s="53" t="e">
        <f>IFERROR(IFERROR(IFERROR(+VLOOKUP('103 FEIRAS, GALAS E EXPOSIÇÕES'!V158,localidades,2,FALSE),VLOOKUP('103 FEIRAS, GALAS E EXPOSIÇÕES'!R158,district_codes,2,FALSE)),VLOOKUP('103 FEIRAS, GALAS E EXPOSIÇÕES'!AF$7,localidades,2,FALSE)),VLOOKUP('103 FEIRAS, GALAS E EXPOSIÇÕES'!AF$6,district_codes,2,FALSE))</f>
        <v>#N/A</v>
      </c>
      <c r="D529" s="53">
        <f>+'103 FEIRAS, GALAS E EXPOSIÇÕES'!AB158</f>
        <v>0</v>
      </c>
      <c r="E529" s="281">
        <f>+'103 FEIRAS, GALAS E EXPOSIÇÕES'!P158</f>
        <v>0</v>
      </c>
      <c r="F529" s="53">
        <f>+'103 FEIRAS, GALAS E EXPOSIÇÕES'!Q158</f>
        <v>0</v>
      </c>
      <c r="G529" s="53">
        <f>+'103 FEIRAS, GALAS E EXPOSIÇÕES'!AJ158</f>
        <v>0</v>
      </c>
      <c r="H529" s="53" t="str">
        <f>+sessoes!A$4</f>
        <v>TECTRAIN-99</v>
      </c>
      <c r="I529" s="53" t="e">
        <f>+sessoes!B$4</f>
        <v>#N/A</v>
      </c>
      <c r="J529" s="69">
        <f>+sessoes!C$4</f>
        <v>0</v>
      </c>
      <c r="M529" s="53">
        <f>+'103 FEIRAS, GALAS E EXPOSIÇÕES'!AK158</f>
        <v>0</v>
      </c>
      <c r="N529" s="53">
        <f>+'103 FEIRAS, GALAS E EXPOSIÇÕES'!AB158</f>
        <v>0</v>
      </c>
      <c r="T529" s="51" t="str">
        <f t="shared" si="24"/>
        <v>Local Não Indicado</v>
      </c>
      <c r="U529" s="51" t="str">
        <f t="shared" si="25"/>
        <v>Sem dados de idade</v>
      </c>
      <c r="V529" s="51" t="str">
        <f t="shared" si="26"/>
        <v/>
      </c>
    </row>
    <row r="530" spans="1:22" hidden="1" x14ac:dyDescent="0.35">
      <c r="A530" s="53">
        <f>+'103 FEIRAS, GALAS E EXPOSIÇÕES'!C159</f>
        <v>0</v>
      </c>
      <c r="B530" s="53">
        <f>+'103 FEIRAS, GALAS E EXPOSIÇÕES'!J159</f>
        <v>0</v>
      </c>
      <c r="C530" s="53" t="e">
        <f>IFERROR(IFERROR(IFERROR(+VLOOKUP('103 FEIRAS, GALAS E EXPOSIÇÕES'!V159,localidades,2,FALSE),VLOOKUP('103 FEIRAS, GALAS E EXPOSIÇÕES'!R159,district_codes,2,FALSE)),VLOOKUP('103 FEIRAS, GALAS E EXPOSIÇÕES'!AF$7,localidades,2,FALSE)),VLOOKUP('103 FEIRAS, GALAS E EXPOSIÇÕES'!AF$6,district_codes,2,FALSE))</f>
        <v>#N/A</v>
      </c>
      <c r="D530" s="53">
        <f>+'103 FEIRAS, GALAS E EXPOSIÇÕES'!AB159</f>
        <v>0</v>
      </c>
      <c r="E530" s="281">
        <f>+'103 FEIRAS, GALAS E EXPOSIÇÕES'!P159</f>
        <v>0</v>
      </c>
      <c r="F530" s="53">
        <f>+'103 FEIRAS, GALAS E EXPOSIÇÕES'!Q159</f>
        <v>0</v>
      </c>
      <c r="G530" s="53">
        <f>+'103 FEIRAS, GALAS E EXPOSIÇÕES'!AJ159</f>
        <v>0</v>
      </c>
      <c r="H530" s="53" t="str">
        <f>+sessoes!A$4</f>
        <v>TECTRAIN-99</v>
      </c>
      <c r="I530" s="53" t="e">
        <f>+sessoes!B$4</f>
        <v>#N/A</v>
      </c>
      <c r="J530" s="69">
        <f>+sessoes!C$4</f>
        <v>0</v>
      </c>
      <c r="M530" s="53">
        <f>+'103 FEIRAS, GALAS E EXPOSIÇÕES'!AK159</f>
        <v>0</v>
      </c>
      <c r="N530" s="53">
        <f>+'103 FEIRAS, GALAS E EXPOSIÇÕES'!AB159</f>
        <v>0</v>
      </c>
      <c r="T530" s="51" t="str">
        <f t="shared" si="24"/>
        <v>Local Não Indicado</v>
      </c>
      <c r="U530" s="51" t="str">
        <f t="shared" si="25"/>
        <v>Sem dados de idade</v>
      </c>
      <c r="V530" s="51" t="str">
        <f t="shared" si="26"/>
        <v/>
      </c>
    </row>
    <row r="531" spans="1:22" hidden="1" x14ac:dyDescent="0.35">
      <c r="A531" s="53">
        <f>+'103 FEIRAS, GALAS E EXPOSIÇÕES'!C160</f>
        <v>0</v>
      </c>
      <c r="B531" s="53">
        <f>+'103 FEIRAS, GALAS E EXPOSIÇÕES'!J160</f>
        <v>0</v>
      </c>
      <c r="C531" s="53" t="e">
        <f>IFERROR(IFERROR(IFERROR(+VLOOKUP('103 FEIRAS, GALAS E EXPOSIÇÕES'!V160,localidades,2,FALSE),VLOOKUP('103 FEIRAS, GALAS E EXPOSIÇÕES'!R160,district_codes,2,FALSE)),VLOOKUP('103 FEIRAS, GALAS E EXPOSIÇÕES'!AF$7,localidades,2,FALSE)),VLOOKUP('103 FEIRAS, GALAS E EXPOSIÇÕES'!AF$6,district_codes,2,FALSE))</f>
        <v>#N/A</v>
      </c>
      <c r="D531" s="53">
        <f>+'103 FEIRAS, GALAS E EXPOSIÇÕES'!AB160</f>
        <v>0</v>
      </c>
      <c r="E531" s="281">
        <f>+'103 FEIRAS, GALAS E EXPOSIÇÕES'!P160</f>
        <v>0</v>
      </c>
      <c r="F531" s="53">
        <f>+'103 FEIRAS, GALAS E EXPOSIÇÕES'!Q160</f>
        <v>0</v>
      </c>
      <c r="G531" s="53">
        <f>+'103 FEIRAS, GALAS E EXPOSIÇÕES'!AJ160</f>
        <v>0</v>
      </c>
      <c r="H531" s="53" t="str">
        <f>+sessoes!A$4</f>
        <v>TECTRAIN-99</v>
      </c>
      <c r="I531" s="53" t="e">
        <f>+sessoes!B$4</f>
        <v>#N/A</v>
      </c>
      <c r="J531" s="69">
        <f>+sessoes!C$4</f>
        <v>0</v>
      </c>
      <c r="M531" s="53">
        <f>+'103 FEIRAS, GALAS E EXPOSIÇÕES'!AK160</f>
        <v>0</v>
      </c>
      <c r="N531" s="53">
        <f>+'103 FEIRAS, GALAS E EXPOSIÇÕES'!AB160</f>
        <v>0</v>
      </c>
      <c r="T531" s="51" t="str">
        <f t="shared" si="24"/>
        <v>Local Não Indicado</v>
      </c>
      <c r="U531" s="51" t="str">
        <f t="shared" si="25"/>
        <v>Sem dados de idade</v>
      </c>
      <c r="V531" s="51" t="str">
        <f t="shared" si="26"/>
        <v/>
      </c>
    </row>
    <row r="532" spans="1:22" hidden="1" x14ac:dyDescent="0.35">
      <c r="A532" s="53">
        <f>+'103 FEIRAS, GALAS E EXPOSIÇÕES'!C161</f>
        <v>0</v>
      </c>
      <c r="B532" s="53">
        <f>+'103 FEIRAS, GALAS E EXPOSIÇÕES'!J161</f>
        <v>0</v>
      </c>
      <c r="C532" s="53" t="e">
        <f>IFERROR(IFERROR(IFERROR(+VLOOKUP('103 FEIRAS, GALAS E EXPOSIÇÕES'!V161,localidades,2,FALSE),VLOOKUP('103 FEIRAS, GALAS E EXPOSIÇÕES'!R161,district_codes,2,FALSE)),VLOOKUP('103 FEIRAS, GALAS E EXPOSIÇÕES'!AF$7,localidades,2,FALSE)),VLOOKUP('103 FEIRAS, GALAS E EXPOSIÇÕES'!AF$6,district_codes,2,FALSE))</f>
        <v>#N/A</v>
      </c>
      <c r="D532" s="53">
        <f>+'103 FEIRAS, GALAS E EXPOSIÇÕES'!AB161</f>
        <v>0</v>
      </c>
      <c r="E532" s="281">
        <f>+'103 FEIRAS, GALAS E EXPOSIÇÕES'!P161</f>
        <v>0</v>
      </c>
      <c r="F532" s="53">
        <f>+'103 FEIRAS, GALAS E EXPOSIÇÕES'!Q161</f>
        <v>0</v>
      </c>
      <c r="G532" s="53">
        <f>+'103 FEIRAS, GALAS E EXPOSIÇÕES'!AJ161</f>
        <v>0</v>
      </c>
      <c r="H532" s="53" t="str">
        <f>+sessoes!A$4</f>
        <v>TECTRAIN-99</v>
      </c>
      <c r="I532" s="53" t="e">
        <f>+sessoes!B$4</f>
        <v>#N/A</v>
      </c>
      <c r="J532" s="69">
        <f>+sessoes!C$4</f>
        <v>0</v>
      </c>
      <c r="M532" s="53">
        <f>+'103 FEIRAS, GALAS E EXPOSIÇÕES'!AK161</f>
        <v>0</v>
      </c>
      <c r="N532" s="53">
        <f>+'103 FEIRAS, GALAS E EXPOSIÇÕES'!AB161</f>
        <v>0</v>
      </c>
      <c r="T532" s="51" t="str">
        <f t="shared" si="24"/>
        <v>Local Não Indicado</v>
      </c>
      <c r="U532" s="51" t="str">
        <f t="shared" si="25"/>
        <v>Sem dados de idade</v>
      </c>
      <c r="V532" s="51" t="str">
        <f t="shared" si="26"/>
        <v/>
      </c>
    </row>
    <row r="533" spans="1:22" hidden="1" x14ac:dyDescent="0.35">
      <c r="A533" s="53">
        <f>+'103 FEIRAS, GALAS E EXPOSIÇÕES'!C162</f>
        <v>0</v>
      </c>
      <c r="B533" s="53">
        <f>+'103 FEIRAS, GALAS E EXPOSIÇÕES'!J162</f>
        <v>0</v>
      </c>
      <c r="C533" s="53" t="e">
        <f>IFERROR(IFERROR(IFERROR(+VLOOKUP('103 FEIRAS, GALAS E EXPOSIÇÕES'!V162,localidades,2,FALSE),VLOOKUP('103 FEIRAS, GALAS E EXPOSIÇÕES'!R162,district_codes,2,FALSE)),VLOOKUP('103 FEIRAS, GALAS E EXPOSIÇÕES'!AF$7,localidades,2,FALSE)),VLOOKUP('103 FEIRAS, GALAS E EXPOSIÇÕES'!AF$6,district_codes,2,FALSE))</f>
        <v>#N/A</v>
      </c>
      <c r="D533" s="53">
        <f>+'103 FEIRAS, GALAS E EXPOSIÇÕES'!AB162</f>
        <v>0</v>
      </c>
      <c r="E533" s="281">
        <f>+'103 FEIRAS, GALAS E EXPOSIÇÕES'!P162</f>
        <v>0</v>
      </c>
      <c r="F533" s="53">
        <f>+'103 FEIRAS, GALAS E EXPOSIÇÕES'!Q162</f>
        <v>0</v>
      </c>
      <c r="G533" s="53">
        <f>+'103 FEIRAS, GALAS E EXPOSIÇÕES'!AJ162</f>
        <v>0</v>
      </c>
      <c r="H533" s="53" t="str">
        <f>+sessoes!A$4</f>
        <v>TECTRAIN-99</v>
      </c>
      <c r="I533" s="53" t="e">
        <f>+sessoes!B$4</f>
        <v>#N/A</v>
      </c>
      <c r="J533" s="69">
        <f>+sessoes!C$4</f>
        <v>0</v>
      </c>
      <c r="M533" s="53">
        <f>+'103 FEIRAS, GALAS E EXPOSIÇÕES'!AK162</f>
        <v>0</v>
      </c>
      <c r="N533" s="53">
        <f>+'103 FEIRAS, GALAS E EXPOSIÇÕES'!AB162</f>
        <v>0</v>
      </c>
      <c r="T533" s="51" t="str">
        <f t="shared" si="24"/>
        <v>Local Não Indicado</v>
      </c>
      <c r="U533" s="51" t="str">
        <f t="shared" si="25"/>
        <v>Sem dados de idade</v>
      </c>
      <c r="V533" s="51" t="str">
        <f t="shared" si="26"/>
        <v/>
      </c>
    </row>
    <row r="534" spans="1:22" hidden="1" x14ac:dyDescent="0.35">
      <c r="A534" s="53">
        <f>+'103 FEIRAS, GALAS E EXPOSIÇÕES'!C163</f>
        <v>0</v>
      </c>
      <c r="B534" s="53">
        <f>+'103 FEIRAS, GALAS E EXPOSIÇÕES'!J163</f>
        <v>0</v>
      </c>
      <c r="C534" s="53" t="e">
        <f>IFERROR(IFERROR(IFERROR(+VLOOKUP('103 FEIRAS, GALAS E EXPOSIÇÕES'!V163,localidades,2,FALSE),VLOOKUP('103 FEIRAS, GALAS E EXPOSIÇÕES'!R163,district_codes,2,FALSE)),VLOOKUP('103 FEIRAS, GALAS E EXPOSIÇÕES'!AF$7,localidades,2,FALSE)),VLOOKUP('103 FEIRAS, GALAS E EXPOSIÇÕES'!AF$6,district_codes,2,FALSE))</f>
        <v>#N/A</v>
      </c>
      <c r="D534" s="53">
        <f>+'103 FEIRAS, GALAS E EXPOSIÇÕES'!AB163</f>
        <v>0</v>
      </c>
      <c r="E534" s="281">
        <f>+'103 FEIRAS, GALAS E EXPOSIÇÕES'!P163</f>
        <v>0</v>
      </c>
      <c r="F534" s="53">
        <f>+'103 FEIRAS, GALAS E EXPOSIÇÕES'!Q163</f>
        <v>0</v>
      </c>
      <c r="G534" s="53">
        <f>+'103 FEIRAS, GALAS E EXPOSIÇÕES'!AJ163</f>
        <v>0</v>
      </c>
      <c r="H534" s="53" t="str">
        <f>+sessoes!A$4</f>
        <v>TECTRAIN-99</v>
      </c>
      <c r="I534" s="53" t="e">
        <f>+sessoes!B$4</f>
        <v>#N/A</v>
      </c>
      <c r="J534" s="69">
        <f>+sessoes!C$4</f>
        <v>0</v>
      </c>
      <c r="M534" s="53">
        <f>+'103 FEIRAS, GALAS E EXPOSIÇÕES'!AK163</f>
        <v>0</v>
      </c>
      <c r="N534" s="53">
        <f>+'103 FEIRAS, GALAS E EXPOSIÇÕES'!AB163</f>
        <v>0</v>
      </c>
      <c r="T534" s="51" t="str">
        <f t="shared" si="24"/>
        <v>Local Não Indicado</v>
      </c>
      <c r="U534" s="51" t="str">
        <f t="shared" si="25"/>
        <v>Sem dados de idade</v>
      </c>
      <c r="V534" s="51" t="str">
        <f t="shared" si="26"/>
        <v/>
      </c>
    </row>
    <row r="535" spans="1:22" hidden="1" x14ac:dyDescent="0.35">
      <c r="A535" s="53">
        <f>+'103 FEIRAS, GALAS E EXPOSIÇÕES'!C164</f>
        <v>0</v>
      </c>
      <c r="B535" s="53">
        <f>+'103 FEIRAS, GALAS E EXPOSIÇÕES'!J164</f>
        <v>0</v>
      </c>
      <c r="C535" s="53" t="e">
        <f>IFERROR(IFERROR(IFERROR(+VLOOKUP('103 FEIRAS, GALAS E EXPOSIÇÕES'!V164,localidades,2,FALSE),VLOOKUP('103 FEIRAS, GALAS E EXPOSIÇÕES'!R164,district_codes,2,FALSE)),VLOOKUP('103 FEIRAS, GALAS E EXPOSIÇÕES'!AF$7,localidades,2,FALSE)),VLOOKUP('103 FEIRAS, GALAS E EXPOSIÇÕES'!AF$6,district_codes,2,FALSE))</f>
        <v>#N/A</v>
      </c>
      <c r="D535" s="53">
        <f>+'103 FEIRAS, GALAS E EXPOSIÇÕES'!AB164</f>
        <v>0</v>
      </c>
      <c r="E535" s="281">
        <f>+'103 FEIRAS, GALAS E EXPOSIÇÕES'!P164</f>
        <v>0</v>
      </c>
      <c r="F535" s="53">
        <f>+'103 FEIRAS, GALAS E EXPOSIÇÕES'!Q164</f>
        <v>0</v>
      </c>
      <c r="G535" s="53">
        <f>+'103 FEIRAS, GALAS E EXPOSIÇÕES'!AJ164</f>
        <v>0</v>
      </c>
      <c r="H535" s="53" t="str">
        <f>+sessoes!A$4</f>
        <v>TECTRAIN-99</v>
      </c>
      <c r="I535" s="53" t="e">
        <f>+sessoes!B$4</f>
        <v>#N/A</v>
      </c>
      <c r="J535" s="69">
        <f>+sessoes!C$4</f>
        <v>0</v>
      </c>
      <c r="M535" s="53">
        <f>+'103 FEIRAS, GALAS E EXPOSIÇÕES'!AK164</f>
        <v>0</v>
      </c>
      <c r="N535" s="53">
        <f>+'103 FEIRAS, GALAS E EXPOSIÇÕES'!AB164</f>
        <v>0</v>
      </c>
      <c r="T535" s="51" t="str">
        <f t="shared" si="24"/>
        <v>Local Não Indicado</v>
      </c>
      <c r="U535" s="51" t="str">
        <f t="shared" si="25"/>
        <v>Sem dados de idade</v>
      </c>
      <c r="V535" s="51" t="str">
        <f t="shared" si="26"/>
        <v/>
      </c>
    </row>
    <row r="536" spans="1:22" hidden="1" x14ac:dyDescent="0.35">
      <c r="A536" s="53">
        <f>+'103 FEIRAS, GALAS E EXPOSIÇÕES'!C165</f>
        <v>0</v>
      </c>
      <c r="B536" s="53">
        <f>+'103 FEIRAS, GALAS E EXPOSIÇÕES'!J165</f>
        <v>0</v>
      </c>
      <c r="C536" s="53" t="e">
        <f>IFERROR(IFERROR(IFERROR(+VLOOKUP('103 FEIRAS, GALAS E EXPOSIÇÕES'!V165,localidades,2,FALSE),VLOOKUP('103 FEIRAS, GALAS E EXPOSIÇÕES'!R165,district_codes,2,FALSE)),VLOOKUP('103 FEIRAS, GALAS E EXPOSIÇÕES'!AF$7,localidades,2,FALSE)),VLOOKUP('103 FEIRAS, GALAS E EXPOSIÇÕES'!AF$6,district_codes,2,FALSE))</f>
        <v>#N/A</v>
      </c>
      <c r="D536" s="53">
        <f>+'103 FEIRAS, GALAS E EXPOSIÇÕES'!AB165</f>
        <v>0</v>
      </c>
      <c r="E536" s="281">
        <f>+'103 FEIRAS, GALAS E EXPOSIÇÕES'!P165</f>
        <v>0</v>
      </c>
      <c r="F536" s="53">
        <f>+'103 FEIRAS, GALAS E EXPOSIÇÕES'!Q165</f>
        <v>0</v>
      </c>
      <c r="G536" s="53">
        <f>+'103 FEIRAS, GALAS E EXPOSIÇÕES'!AJ165</f>
        <v>0</v>
      </c>
      <c r="H536" s="53" t="str">
        <f>+sessoes!A$4</f>
        <v>TECTRAIN-99</v>
      </c>
      <c r="I536" s="53" t="e">
        <f>+sessoes!B$4</f>
        <v>#N/A</v>
      </c>
      <c r="J536" s="69">
        <f>+sessoes!C$4</f>
        <v>0</v>
      </c>
      <c r="M536" s="53">
        <f>+'103 FEIRAS, GALAS E EXPOSIÇÕES'!AK165</f>
        <v>0</v>
      </c>
      <c r="N536" s="53">
        <f>+'103 FEIRAS, GALAS E EXPOSIÇÕES'!AB165</f>
        <v>0</v>
      </c>
      <c r="T536" s="51" t="str">
        <f t="shared" si="24"/>
        <v>Local Não Indicado</v>
      </c>
      <c r="U536" s="51" t="str">
        <f t="shared" si="25"/>
        <v>Sem dados de idade</v>
      </c>
      <c r="V536" s="51" t="str">
        <f t="shared" si="26"/>
        <v/>
      </c>
    </row>
    <row r="537" spans="1:22" hidden="1" x14ac:dyDescent="0.35">
      <c r="A537" s="53">
        <f>+'103 FEIRAS, GALAS E EXPOSIÇÕES'!C166</f>
        <v>0</v>
      </c>
      <c r="B537" s="53">
        <f>+'103 FEIRAS, GALAS E EXPOSIÇÕES'!J166</f>
        <v>0</v>
      </c>
      <c r="C537" s="53" t="e">
        <f>IFERROR(IFERROR(IFERROR(+VLOOKUP('103 FEIRAS, GALAS E EXPOSIÇÕES'!V166,localidades,2,FALSE),VLOOKUP('103 FEIRAS, GALAS E EXPOSIÇÕES'!R166,district_codes,2,FALSE)),VLOOKUP('103 FEIRAS, GALAS E EXPOSIÇÕES'!AF$7,localidades,2,FALSE)),VLOOKUP('103 FEIRAS, GALAS E EXPOSIÇÕES'!AF$6,district_codes,2,FALSE))</f>
        <v>#N/A</v>
      </c>
      <c r="D537" s="53">
        <f>+'103 FEIRAS, GALAS E EXPOSIÇÕES'!AB166</f>
        <v>0</v>
      </c>
      <c r="E537" s="281">
        <f>+'103 FEIRAS, GALAS E EXPOSIÇÕES'!P166</f>
        <v>0</v>
      </c>
      <c r="F537" s="53">
        <f>+'103 FEIRAS, GALAS E EXPOSIÇÕES'!Q166</f>
        <v>0</v>
      </c>
      <c r="G537" s="53">
        <f>+'103 FEIRAS, GALAS E EXPOSIÇÕES'!AJ166</f>
        <v>0</v>
      </c>
      <c r="H537" s="53" t="str">
        <f>+sessoes!A$4</f>
        <v>TECTRAIN-99</v>
      </c>
      <c r="I537" s="53" t="e">
        <f>+sessoes!B$4</f>
        <v>#N/A</v>
      </c>
      <c r="J537" s="69">
        <f>+sessoes!C$4</f>
        <v>0</v>
      </c>
      <c r="M537" s="53">
        <f>+'103 FEIRAS, GALAS E EXPOSIÇÕES'!AK166</f>
        <v>0</v>
      </c>
      <c r="N537" s="53">
        <f>+'103 FEIRAS, GALAS E EXPOSIÇÕES'!AB166</f>
        <v>0</v>
      </c>
      <c r="T537" s="51" t="str">
        <f t="shared" si="24"/>
        <v>Local Não Indicado</v>
      </c>
      <c r="U537" s="51" t="str">
        <f t="shared" si="25"/>
        <v>Sem dados de idade</v>
      </c>
      <c r="V537" s="51" t="str">
        <f t="shared" si="26"/>
        <v/>
      </c>
    </row>
    <row r="538" spans="1:22" hidden="1" x14ac:dyDescent="0.35">
      <c r="A538" s="53">
        <f>+'103 FEIRAS, GALAS E EXPOSIÇÕES'!C167</f>
        <v>0</v>
      </c>
      <c r="B538" s="53">
        <f>+'103 FEIRAS, GALAS E EXPOSIÇÕES'!J167</f>
        <v>0</v>
      </c>
      <c r="C538" s="53" t="e">
        <f>IFERROR(IFERROR(IFERROR(+VLOOKUP('103 FEIRAS, GALAS E EXPOSIÇÕES'!V167,localidades,2,FALSE),VLOOKUP('103 FEIRAS, GALAS E EXPOSIÇÕES'!R167,district_codes,2,FALSE)),VLOOKUP('103 FEIRAS, GALAS E EXPOSIÇÕES'!AF$7,localidades,2,FALSE)),VLOOKUP('103 FEIRAS, GALAS E EXPOSIÇÕES'!AF$6,district_codes,2,FALSE))</f>
        <v>#N/A</v>
      </c>
      <c r="D538" s="53">
        <f>+'103 FEIRAS, GALAS E EXPOSIÇÕES'!AB167</f>
        <v>0</v>
      </c>
      <c r="E538" s="281">
        <f>+'103 FEIRAS, GALAS E EXPOSIÇÕES'!P167</f>
        <v>0</v>
      </c>
      <c r="F538" s="53">
        <f>+'103 FEIRAS, GALAS E EXPOSIÇÕES'!Q167</f>
        <v>0</v>
      </c>
      <c r="G538" s="53">
        <f>+'103 FEIRAS, GALAS E EXPOSIÇÕES'!AJ167</f>
        <v>0</v>
      </c>
      <c r="H538" s="53" t="str">
        <f>+sessoes!A$4</f>
        <v>TECTRAIN-99</v>
      </c>
      <c r="I538" s="53" t="e">
        <f>+sessoes!B$4</f>
        <v>#N/A</v>
      </c>
      <c r="J538" s="69">
        <f>+sessoes!C$4</f>
        <v>0</v>
      </c>
      <c r="M538" s="53">
        <f>+'103 FEIRAS, GALAS E EXPOSIÇÕES'!AK167</f>
        <v>0</v>
      </c>
      <c r="N538" s="53">
        <f>+'103 FEIRAS, GALAS E EXPOSIÇÕES'!AB167</f>
        <v>0</v>
      </c>
      <c r="T538" s="51" t="str">
        <f t="shared" si="24"/>
        <v>Local Não Indicado</v>
      </c>
      <c r="U538" s="51" t="str">
        <f t="shared" si="25"/>
        <v>Sem dados de idade</v>
      </c>
      <c r="V538" s="51" t="str">
        <f t="shared" si="26"/>
        <v/>
      </c>
    </row>
    <row r="539" spans="1:22" hidden="1" x14ac:dyDescent="0.35">
      <c r="A539" s="53">
        <f>+'103 FEIRAS, GALAS E EXPOSIÇÕES'!C168</f>
        <v>0</v>
      </c>
      <c r="B539" s="53">
        <f>+'103 FEIRAS, GALAS E EXPOSIÇÕES'!J168</f>
        <v>0</v>
      </c>
      <c r="C539" s="53" t="e">
        <f>IFERROR(IFERROR(IFERROR(+VLOOKUP('103 FEIRAS, GALAS E EXPOSIÇÕES'!V168,localidades,2,FALSE),VLOOKUP('103 FEIRAS, GALAS E EXPOSIÇÕES'!R168,district_codes,2,FALSE)),VLOOKUP('103 FEIRAS, GALAS E EXPOSIÇÕES'!AF$7,localidades,2,FALSE)),VLOOKUP('103 FEIRAS, GALAS E EXPOSIÇÕES'!AF$6,district_codes,2,FALSE))</f>
        <v>#N/A</v>
      </c>
      <c r="D539" s="53">
        <f>+'103 FEIRAS, GALAS E EXPOSIÇÕES'!AB168</f>
        <v>0</v>
      </c>
      <c r="E539" s="281">
        <f>+'103 FEIRAS, GALAS E EXPOSIÇÕES'!P168</f>
        <v>0</v>
      </c>
      <c r="F539" s="53">
        <f>+'103 FEIRAS, GALAS E EXPOSIÇÕES'!Q168</f>
        <v>0</v>
      </c>
      <c r="G539" s="53">
        <f>+'103 FEIRAS, GALAS E EXPOSIÇÕES'!AJ168</f>
        <v>0</v>
      </c>
      <c r="H539" s="53" t="str">
        <f>+sessoes!A$4</f>
        <v>TECTRAIN-99</v>
      </c>
      <c r="I539" s="53" t="e">
        <f>+sessoes!B$4</f>
        <v>#N/A</v>
      </c>
      <c r="J539" s="69">
        <f>+sessoes!C$4</f>
        <v>0</v>
      </c>
      <c r="M539" s="53">
        <f>+'103 FEIRAS, GALAS E EXPOSIÇÕES'!AK168</f>
        <v>0</v>
      </c>
      <c r="N539" s="53">
        <f>+'103 FEIRAS, GALAS E EXPOSIÇÕES'!AB168</f>
        <v>0</v>
      </c>
      <c r="T539" s="51" t="str">
        <f t="shared" si="24"/>
        <v>Local Não Indicado</v>
      </c>
      <c r="U539" s="51" t="str">
        <f t="shared" si="25"/>
        <v>Sem dados de idade</v>
      </c>
      <c r="V539" s="51" t="str">
        <f t="shared" si="26"/>
        <v/>
      </c>
    </row>
    <row r="540" spans="1:22" hidden="1" x14ac:dyDescent="0.35">
      <c r="A540" s="53">
        <f>+'103 FEIRAS, GALAS E EXPOSIÇÕES'!C169</f>
        <v>0</v>
      </c>
      <c r="B540" s="53">
        <f>+'103 FEIRAS, GALAS E EXPOSIÇÕES'!J169</f>
        <v>0</v>
      </c>
      <c r="C540" s="53" t="e">
        <f>IFERROR(IFERROR(IFERROR(+VLOOKUP('103 FEIRAS, GALAS E EXPOSIÇÕES'!V169,localidades,2,FALSE),VLOOKUP('103 FEIRAS, GALAS E EXPOSIÇÕES'!R169,district_codes,2,FALSE)),VLOOKUP('103 FEIRAS, GALAS E EXPOSIÇÕES'!AF$7,localidades,2,FALSE)),VLOOKUP('103 FEIRAS, GALAS E EXPOSIÇÕES'!AF$6,district_codes,2,FALSE))</f>
        <v>#N/A</v>
      </c>
      <c r="D540" s="53">
        <f>+'103 FEIRAS, GALAS E EXPOSIÇÕES'!AB169</f>
        <v>0</v>
      </c>
      <c r="E540" s="281">
        <f>+'103 FEIRAS, GALAS E EXPOSIÇÕES'!P169</f>
        <v>0</v>
      </c>
      <c r="F540" s="53">
        <f>+'103 FEIRAS, GALAS E EXPOSIÇÕES'!Q169</f>
        <v>0</v>
      </c>
      <c r="G540" s="53">
        <f>+'103 FEIRAS, GALAS E EXPOSIÇÕES'!AJ169</f>
        <v>0</v>
      </c>
      <c r="H540" s="53" t="str">
        <f>+sessoes!A$4</f>
        <v>TECTRAIN-99</v>
      </c>
      <c r="I540" s="53" t="e">
        <f>+sessoes!B$4</f>
        <v>#N/A</v>
      </c>
      <c r="J540" s="69">
        <f>+sessoes!C$4</f>
        <v>0</v>
      </c>
      <c r="M540" s="53">
        <f>+'103 FEIRAS, GALAS E EXPOSIÇÕES'!AK169</f>
        <v>0</v>
      </c>
      <c r="N540" s="53">
        <f>+'103 FEIRAS, GALAS E EXPOSIÇÕES'!AB169</f>
        <v>0</v>
      </c>
      <c r="T540" s="51" t="str">
        <f t="shared" si="24"/>
        <v>Local Não Indicado</v>
      </c>
      <c r="U540" s="51" t="str">
        <f t="shared" si="25"/>
        <v>Sem dados de idade</v>
      </c>
      <c r="V540" s="51" t="str">
        <f t="shared" si="26"/>
        <v/>
      </c>
    </row>
    <row r="541" spans="1:22" hidden="1" x14ac:dyDescent="0.35">
      <c r="A541" s="53">
        <f>+'103 FEIRAS, GALAS E EXPOSIÇÕES'!C170</f>
        <v>0</v>
      </c>
      <c r="B541" s="53">
        <f>+'103 FEIRAS, GALAS E EXPOSIÇÕES'!J170</f>
        <v>0</v>
      </c>
      <c r="C541" s="53" t="e">
        <f>IFERROR(IFERROR(IFERROR(+VLOOKUP('103 FEIRAS, GALAS E EXPOSIÇÕES'!V170,localidades,2,FALSE),VLOOKUP('103 FEIRAS, GALAS E EXPOSIÇÕES'!R170,district_codes,2,FALSE)),VLOOKUP('103 FEIRAS, GALAS E EXPOSIÇÕES'!AF$7,localidades,2,FALSE)),VLOOKUP('103 FEIRAS, GALAS E EXPOSIÇÕES'!AF$6,district_codes,2,FALSE))</f>
        <v>#N/A</v>
      </c>
      <c r="D541" s="53">
        <f>+'103 FEIRAS, GALAS E EXPOSIÇÕES'!AB170</f>
        <v>0</v>
      </c>
      <c r="E541" s="281">
        <f>+'103 FEIRAS, GALAS E EXPOSIÇÕES'!P170</f>
        <v>0</v>
      </c>
      <c r="F541" s="53">
        <f>+'103 FEIRAS, GALAS E EXPOSIÇÕES'!Q170</f>
        <v>0</v>
      </c>
      <c r="G541" s="53">
        <f>+'103 FEIRAS, GALAS E EXPOSIÇÕES'!AJ170</f>
        <v>0</v>
      </c>
      <c r="H541" s="53" t="str">
        <f>+sessoes!A$4</f>
        <v>TECTRAIN-99</v>
      </c>
      <c r="I541" s="53" t="e">
        <f>+sessoes!B$4</f>
        <v>#N/A</v>
      </c>
      <c r="J541" s="69">
        <f>+sessoes!C$4</f>
        <v>0</v>
      </c>
      <c r="M541" s="53">
        <f>+'103 FEIRAS, GALAS E EXPOSIÇÕES'!AK170</f>
        <v>0</v>
      </c>
      <c r="N541" s="53">
        <f>+'103 FEIRAS, GALAS E EXPOSIÇÕES'!AB170</f>
        <v>0</v>
      </c>
      <c r="T541" s="51" t="str">
        <f t="shared" si="24"/>
        <v>Local Não Indicado</v>
      </c>
      <c r="U541" s="51" t="str">
        <f t="shared" si="25"/>
        <v>Sem dados de idade</v>
      </c>
      <c r="V541" s="51" t="str">
        <f t="shared" si="26"/>
        <v/>
      </c>
    </row>
    <row r="542" spans="1:22" hidden="1" x14ac:dyDescent="0.35">
      <c r="A542" s="53">
        <f>+'103 FEIRAS, GALAS E EXPOSIÇÕES'!C171</f>
        <v>0</v>
      </c>
      <c r="B542" s="53">
        <f>+'103 FEIRAS, GALAS E EXPOSIÇÕES'!J171</f>
        <v>0</v>
      </c>
      <c r="C542" s="53" t="e">
        <f>IFERROR(IFERROR(IFERROR(+VLOOKUP('103 FEIRAS, GALAS E EXPOSIÇÕES'!V171,localidades,2,FALSE),VLOOKUP('103 FEIRAS, GALAS E EXPOSIÇÕES'!R171,district_codes,2,FALSE)),VLOOKUP('103 FEIRAS, GALAS E EXPOSIÇÕES'!AF$7,localidades,2,FALSE)),VLOOKUP('103 FEIRAS, GALAS E EXPOSIÇÕES'!AF$6,district_codes,2,FALSE))</f>
        <v>#N/A</v>
      </c>
      <c r="D542" s="53">
        <f>+'103 FEIRAS, GALAS E EXPOSIÇÕES'!AB171</f>
        <v>0</v>
      </c>
      <c r="E542" s="281">
        <f>+'103 FEIRAS, GALAS E EXPOSIÇÕES'!P171</f>
        <v>0</v>
      </c>
      <c r="F542" s="53">
        <f>+'103 FEIRAS, GALAS E EXPOSIÇÕES'!Q171</f>
        <v>0</v>
      </c>
      <c r="G542" s="53">
        <f>+'103 FEIRAS, GALAS E EXPOSIÇÕES'!AJ171</f>
        <v>0</v>
      </c>
      <c r="H542" s="53" t="str">
        <f>+sessoes!A$4</f>
        <v>TECTRAIN-99</v>
      </c>
      <c r="I542" s="53" t="e">
        <f>+sessoes!B$4</f>
        <v>#N/A</v>
      </c>
      <c r="J542" s="69">
        <f>+sessoes!C$4</f>
        <v>0</v>
      </c>
      <c r="M542" s="53">
        <f>+'103 FEIRAS, GALAS E EXPOSIÇÕES'!AK171</f>
        <v>0</v>
      </c>
      <c r="N542" s="53">
        <f>+'103 FEIRAS, GALAS E EXPOSIÇÕES'!AB171</f>
        <v>0</v>
      </c>
      <c r="T542" s="51" t="str">
        <f t="shared" si="24"/>
        <v>Local Não Indicado</v>
      </c>
      <c r="U542" s="51" t="str">
        <f t="shared" si="25"/>
        <v>Sem dados de idade</v>
      </c>
      <c r="V542" s="51" t="str">
        <f t="shared" si="26"/>
        <v/>
      </c>
    </row>
    <row r="543" spans="1:22" hidden="1" x14ac:dyDescent="0.35">
      <c r="A543" s="53">
        <f>+'103 FEIRAS, GALAS E EXPOSIÇÕES'!C172</f>
        <v>0</v>
      </c>
      <c r="B543" s="53">
        <f>+'103 FEIRAS, GALAS E EXPOSIÇÕES'!J172</f>
        <v>0</v>
      </c>
      <c r="C543" s="53" t="e">
        <f>IFERROR(IFERROR(IFERROR(+VLOOKUP('103 FEIRAS, GALAS E EXPOSIÇÕES'!V172,localidades,2,FALSE),VLOOKUP('103 FEIRAS, GALAS E EXPOSIÇÕES'!R172,district_codes,2,FALSE)),VLOOKUP('103 FEIRAS, GALAS E EXPOSIÇÕES'!AF$7,localidades,2,FALSE)),VLOOKUP('103 FEIRAS, GALAS E EXPOSIÇÕES'!AF$6,district_codes,2,FALSE))</f>
        <v>#N/A</v>
      </c>
      <c r="D543" s="53">
        <f>+'103 FEIRAS, GALAS E EXPOSIÇÕES'!AB172</f>
        <v>0</v>
      </c>
      <c r="E543" s="281">
        <f>+'103 FEIRAS, GALAS E EXPOSIÇÕES'!P172</f>
        <v>0</v>
      </c>
      <c r="F543" s="53">
        <f>+'103 FEIRAS, GALAS E EXPOSIÇÕES'!Q172</f>
        <v>0</v>
      </c>
      <c r="G543" s="53">
        <f>+'103 FEIRAS, GALAS E EXPOSIÇÕES'!AJ172</f>
        <v>0</v>
      </c>
      <c r="H543" s="53" t="str">
        <f>+sessoes!A$4</f>
        <v>TECTRAIN-99</v>
      </c>
      <c r="I543" s="53" t="e">
        <f>+sessoes!B$4</f>
        <v>#N/A</v>
      </c>
      <c r="J543" s="69">
        <f>+sessoes!C$4</f>
        <v>0</v>
      </c>
      <c r="M543" s="53">
        <f>+'103 FEIRAS, GALAS E EXPOSIÇÕES'!AK172</f>
        <v>0</v>
      </c>
      <c r="N543" s="53">
        <f>+'103 FEIRAS, GALAS E EXPOSIÇÕES'!AB172</f>
        <v>0</v>
      </c>
      <c r="T543" s="51" t="str">
        <f t="shared" si="24"/>
        <v>Local Não Indicado</v>
      </c>
      <c r="U543" s="51" t="str">
        <f t="shared" si="25"/>
        <v>Sem dados de idade</v>
      </c>
      <c r="V543" s="51" t="str">
        <f t="shared" si="26"/>
        <v/>
      </c>
    </row>
    <row r="544" spans="1:22" hidden="1" x14ac:dyDescent="0.35">
      <c r="A544" s="53">
        <f>+'103 FEIRAS, GALAS E EXPOSIÇÕES'!C173</f>
        <v>0</v>
      </c>
      <c r="B544" s="53">
        <f>+'103 FEIRAS, GALAS E EXPOSIÇÕES'!J173</f>
        <v>0</v>
      </c>
      <c r="C544" s="53" t="e">
        <f>IFERROR(IFERROR(IFERROR(+VLOOKUP('103 FEIRAS, GALAS E EXPOSIÇÕES'!V173,localidades,2,FALSE),VLOOKUP('103 FEIRAS, GALAS E EXPOSIÇÕES'!R173,district_codes,2,FALSE)),VLOOKUP('103 FEIRAS, GALAS E EXPOSIÇÕES'!AF$7,localidades,2,FALSE)),VLOOKUP('103 FEIRAS, GALAS E EXPOSIÇÕES'!AF$6,district_codes,2,FALSE))</f>
        <v>#N/A</v>
      </c>
      <c r="D544" s="53">
        <f>+'103 FEIRAS, GALAS E EXPOSIÇÕES'!AB173</f>
        <v>0</v>
      </c>
      <c r="E544" s="281">
        <f>+'103 FEIRAS, GALAS E EXPOSIÇÕES'!P173</f>
        <v>0</v>
      </c>
      <c r="F544" s="53">
        <f>+'103 FEIRAS, GALAS E EXPOSIÇÕES'!Q173</f>
        <v>0</v>
      </c>
      <c r="G544" s="53">
        <f>+'103 FEIRAS, GALAS E EXPOSIÇÕES'!AJ173</f>
        <v>0</v>
      </c>
      <c r="H544" s="53" t="str">
        <f>+sessoes!A$4</f>
        <v>TECTRAIN-99</v>
      </c>
      <c r="I544" s="53" t="e">
        <f>+sessoes!B$4</f>
        <v>#N/A</v>
      </c>
      <c r="J544" s="69">
        <f>+sessoes!C$4</f>
        <v>0</v>
      </c>
      <c r="M544" s="53">
        <f>+'103 FEIRAS, GALAS E EXPOSIÇÕES'!AK173</f>
        <v>0</v>
      </c>
      <c r="N544" s="53">
        <f>+'103 FEIRAS, GALAS E EXPOSIÇÕES'!AB173</f>
        <v>0</v>
      </c>
      <c r="T544" s="51" t="str">
        <f t="shared" si="24"/>
        <v>Local Não Indicado</v>
      </c>
      <c r="U544" s="51" t="str">
        <f t="shared" si="25"/>
        <v>Sem dados de idade</v>
      </c>
      <c r="V544" s="51" t="str">
        <f t="shared" si="26"/>
        <v/>
      </c>
    </row>
    <row r="545" spans="1:22" hidden="1" x14ac:dyDescent="0.35">
      <c r="A545" s="53">
        <f>+'103 FEIRAS, GALAS E EXPOSIÇÕES'!C174</f>
        <v>0</v>
      </c>
      <c r="B545" s="53">
        <f>+'103 FEIRAS, GALAS E EXPOSIÇÕES'!J174</f>
        <v>0</v>
      </c>
      <c r="C545" s="53" t="e">
        <f>IFERROR(IFERROR(IFERROR(+VLOOKUP('103 FEIRAS, GALAS E EXPOSIÇÕES'!V174,localidades,2,FALSE),VLOOKUP('103 FEIRAS, GALAS E EXPOSIÇÕES'!R174,district_codes,2,FALSE)),VLOOKUP('103 FEIRAS, GALAS E EXPOSIÇÕES'!AF$7,localidades,2,FALSE)),VLOOKUP('103 FEIRAS, GALAS E EXPOSIÇÕES'!AF$6,district_codes,2,FALSE))</f>
        <v>#N/A</v>
      </c>
      <c r="D545" s="53">
        <f>+'103 FEIRAS, GALAS E EXPOSIÇÕES'!AB174</f>
        <v>0</v>
      </c>
      <c r="E545" s="281">
        <f>+'103 FEIRAS, GALAS E EXPOSIÇÕES'!P174</f>
        <v>0</v>
      </c>
      <c r="F545" s="53">
        <f>+'103 FEIRAS, GALAS E EXPOSIÇÕES'!Q174</f>
        <v>0</v>
      </c>
      <c r="G545" s="53">
        <f>+'103 FEIRAS, GALAS E EXPOSIÇÕES'!AJ174</f>
        <v>0</v>
      </c>
      <c r="H545" s="53" t="str">
        <f>+sessoes!A$4</f>
        <v>TECTRAIN-99</v>
      </c>
      <c r="I545" s="53" t="e">
        <f>+sessoes!B$4</f>
        <v>#N/A</v>
      </c>
      <c r="J545" s="69">
        <f>+sessoes!C$4</f>
        <v>0</v>
      </c>
      <c r="M545" s="53">
        <f>+'103 FEIRAS, GALAS E EXPOSIÇÕES'!AK174</f>
        <v>0</v>
      </c>
      <c r="N545" s="53">
        <f>+'103 FEIRAS, GALAS E EXPOSIÇÕES'!AB174</f>
        <v>0</v>
      </c>
      <c r="T545" s="51" t="str">
        <f t="shared" si="24"/>
        <v>Local Não Indicado</v>
      </c>
      <c r="U545" s="51" t="str">
        <f t="shared" si="25"/>
        <v>Sem dados de idade</v>
      </c>
      <c r="V545" s="51" t="str">
        <f t="shared" si="26"/>
        <v/>
      </c>
    </row>
    <row r="546" spans="1:22" hidden="1" x14ac:dyDescent="0.35">
      <c r="A546" s="53">
        <f>+'103 FEIRAS, GALAS E EXPOSIÇÕES'!C175</f>
        <v>0</v>
      </c>
      <c r="B546" s="53">
        <f>+'103 FEIRAS, GALAS E EXPOSIÇÕES'!J175</f>
        <v>0</v>
      </c>
      <c r="C546" s="53" t="e">
        <f>IFERROR(IFERROR(IFERROR(+VLOOKUP('103 FEIRAS, GALAS E EXPOSIÇÕES'!V175,localidades,2,FALSE),VLOOKUP('103 FEIRAS, GALAS E EXPOSIÇÕES'!R175,district_codes,2,FALSE)),VLOOKUP('103 FEIRAS, GALAS E EXPOSIÇÕES'!AF$7,localidades,2,FALSE)),VLOOKUP('103 FEIRAS, GALAS E EXPOSIÇÕES'!AF$6,district_codes,2,FALSE))</f>
        <v>#N/A</v>
      </c>
      <c r="D546" s="53">
        <f>+'103 FEIRAS, GALAS E EXPOSIÇÕES'!AB175</f>
        <v>0</v>
      </c>
      <c r="E546" s="281">
        <f>+'103 FEIRAS, GALAS E EXPOSIÇÕES'!P175</f>
        <v>0</v>
      </c>
      <c r="F546" s="53">
        <f>+'103 FEIRAS, GALAS E EXPOSIÇÕES'!Q175</f>
        <v>0</v>
      </c>
      <c r="G546" s="53">
        <f>+'103 FEIRAS, GALAS E EXPOSIÇÕES'!AJ175</f>
        <v>0</v>
      </c>
      <c r="H546" s="53" t="str">
        <f>+sessoes!A$4</f>
        <v>TECTRAIN-99</v>
      </c>
      <c r="I546" s="53" t="e">
        <f>+sessoes!B$4</f>
        <v>#N/A</v>
      </c>
      <c r="J546" s="69">
        <f>+sessoes!C$4</f>
        <v>0</v>
      </c>
      <c r="M546" s="53">
        <f>+'103 FEIRAS, GALAS E EXPOSIÇÕES'!AK175</f>
        <v>0</v>
      </c>
      <c r="N546" s="53">
        <f>+'103 FEIRAS, GALAS E EXPOSIÇÕES'!AB175</f>
        <v>0</v>
      </c>
      <c r="T546" s="51" t="str">
        <f t="shared" si="24"/>
        <v>Local Não Indicado</v>
      </c>
      <c r="U546" s="51" t="str">
        <f t="shared" si="25"/>
        <v>Sem dados de idade</v>
      </c>
      <c r="V546" s="51" t="str">
        <f t="shared" si="26"/>
        <v/>
      </c>
    </row>
    <row r="547" spans="1:22" hidden="1" x14ac:dyDescent="0.35">
      <c r="A547" s="53">
        <f>+'103 FEIRAS, GALAS E EXPOSIÇÕES'!C176</f>
        <v>0</v>
      </c>
      <c r="B547" s="53">
        <f>+'103 FEIRAS, GALAS E EXPOSIÇÕES'!J176</f>
        <v>0</v>
      </c>
      <c r="C547" s="53" t="e">
        <f>IFERROR(IFERROR(IFERROR(+VLOOKUP('103 FEIRAS, GALAS E EXPOSIÇÕES'!V176,localidades,2,FALSE),VLOOKUP('103 FEIRAS, GALAS E EXPOSIÇÕES'!R176,district_codes,2,FALSE)),VLOOKUP('103 FEIRAS, GALAS E EXPOSIÇÕES'!AF$7,localidades,2,FALSE)),VLOOKUP('103 FEIRAS, GALAS E EXPOSIÇÕES'!AF$6,district_codes,2,FALSE))</f>
        <v>#N/A</v>
      </c>
      <c r="D547" s="53">
        <f>+'103 FEIRAS, GALAS E EXPOSIÇÕES'!AB176</f>
        <v>0</v>
      </c>
      <c r="E547" s="281">
        <f>+'103 FEIRAS, GALAS E EXPOSIÇÕES'!P176</f>
        <v>0</v>
      </c>
      <c r="F547" s="53">
        <f>+'103 FEIRAS, GALAS E EXPOSIÇÕES'!Q176</f>
        <v>0</v>
      </c>
      <c r="G547" s="53">
        <f>+'103 FEIRAS, GALAS E EXPOSIÇÕES'!AJ176</f>
        <v>0</v>
      </c>
      <c r="H547" s="53" t="str">
        <f>+sessoes!A$4</f>
        <v>TECTRAIN-99</v>
      </c>
      <c r="I547" s="53" t="e">
        <f>+sessoes!B$4</f>
        <v>#N/A</v>
      </c>
      <c r="J547" s="69">
        <f>+sessoes!C$4</f>
        <v>0</v>
      </c>
      <c r="M547" s="53">
        <f>+'103 FEIRAS, GALAS E EXPOSIÇÕES'!AK176</f>
        <v>0</v>
      </c>
      <c r="N547" s="53">
        <f>+'103 FEIRAS, GALAS E EXPOSIÇÕES'!AB176</f>
        <v>0</v>
      </c>
      <c r="T547" s="51" t="str">
        <f t="shared" si="24"/>
        <v>Local Não Indicado</v>
      </c>
      <c r="U547" s="51" t="str">
        <f t="shared" si="25"/>
        <v>Sem dados de idade</v>
      </c>
      <c r="V547" s="51" t="str">
        <f t="shared" si="26"/>
        <v/>
      </c>
    </row>
    <row r="548" spans="1:22" hidden="1" x14ac:dyDescent="0.35">
      <c r="A548" s="53">
        <f>+'103 FEIRAS, GALAS E EXPOSIÇÕES'!C177</f>
        <v>0</v>
      </c>
      <c r="B548" s="53">
        <f>+'103 FEIRAS, GALAS E EXPOSIÇÕES'!J177</f>
        <v>0</v>
      </c>
      <c r="C548" s="53" t="e">
        <f>IFERROR(IFERROR(IFERROR(+VLOOKUP('103 FEIRAS, GALAS E EXPOSIÇÕES'!V177,localidades,2,FALSE),VLOOKUP('103 FEIRAS, GALAS E EXPOSIÇÕES'!R177,district_codes,2,FALSE)),VLOOKUP('103 FEIRAS, GALAS E EXPOSIÇÕES'!AF$7,localidades,2,FALSE)),VLOOKUP('103 FEIRAS, GALAS E EXPOSIÇÕES'!AF$6,district_codes,2,FALSE))</f>
        <v>#N/A</v>
      </c>
      <c r="D548" s="53">
        <f>+'103 FEIRAS, GALAS E EXPOSIÇÕES'!AB177</f>
        <v>0</v>
      </c>
      <c r="E548" s="281">
        <f>+'103 FEIRAS, GALAS E EXPOSIÇÕES'!P177</f>
        <v>0</v>
      </c>
      <c r="F548" s="53">
        <f>+'103 FEIRAS, GALAS E EXPOSIÇÕES'!Q177</f>
        <v>0</v>
      </c>
      <c r="G548" s="53">
        <f>+'103 FEIRAS, GALAS E EXPOSIÇÕES'!AJ177</f>
        <v>0</v>
      </c>
      <c r="H548" s="53" t="str">
        <f>+sessoes!A$4</f>
        <v>TECTRAIN-99</v>
      </c>
      <c r="I548" s="53" t="e">
        <f>+sessoes!B$4</f>
        <v>#N/A</v>
      </c>
      <c r="J548" s="69">
        <f>+sessoes!C$4</f>
        <v>0</v>
      </c>
      <c r="M548" s="53">
        <f>+'103 FEIRAS, GALAS E EXPOSIÇÕES'!AK177</f>
        <v>0</v>
      </c>
      <c r="N548" s="53">
        <f>+'103 FEIRAS, GALAS E EXPOSIÇÕES'!AB177</f>
        <v>0</v>
      </c>
      <c r="T548" s="51" t="str">
        <f t="shared" si="24"/>
        <v>Local Não Indicado</v>
      </c>
      <c r="U548" s="51" t="str">
        <f t="shared" si="25"/>
        <v>Sem dados de idade</v>
      </c>
      <c r="V548" s="51" t="str">
        <f t="shared" si="26"/>
        <v/>
      </c>
    </row>
    <row r="549" spans="1:22" hidden="1" x14ac:dyDescent="0.35">
      <c r="A549" s="53">
        <f>+'103 FEIRAS, GALAS E EXPOSIÇÕES'!C178</f>
        <v>0</v>
      </c>
      <c r="B549" s="53">
        <f>+'103 FEIRAS, GALAS E EXPOSIÇÕES'!J178</f>
        <v>0</v>
      </c>
      <c r="C549" s="53" t="e">
        <f>IFERROR(IFERROR(IFERROR(+VLOOKUP('103 FEIRAS, GALAS E EXPOSIÇÕES'!V178,localidades,2,FALSE),VLOOKUP('103 FEIRAS, GALAS E EXPOSIÇÕES'!R178,district_codes,2,FALSE)),VLOOKUP('103 FEIRAS, GALAS E EXPOSIÇÕES'!AF$7,localidades,2,FALSE)),VLOOKUP('103 FEIRAS, GALAS E EXPOSIÇÕES'!AF$6,district_codes,2,FALSE))</f>
        <v>#N/A</v>
      </c>
      <c r="D549" s="53">
        <f>+'103 FEIRAS, GALAS E EXPOSIÇÕES'!AB178</f>
        <v>0</v>
      </c>
      <c r="E549" s="281">
        <f>+'103 FEIRAS, GALAS E EXPOSIÇÕES'!P178</f>
        <v>0</v>
      </c>
      <c r="F549" s="53">
        <f>+'103 FEIRAS, GALAS E EXPOSIÇÕES'!Q178</f>
        <v>0</v>
      </c>
      <c r="G549" s="53">
        <f>+'103 FEIRAS, GALAS E EXPOSIÇÕES'!AJ178</f>
        <v>0</v>
      </c>
      <c r="H549" s="53" t="str">
        <f>+sessoes!A$4</f>
        <v>TECTRAIN-99</v>
      </c>
      <c r="I549" s="53" t="e">
        <f>+sessoes!B$4</f>
        <v>#N/A</v>
      </c>
      <c r="J549" s="69">
        <f>+sessoes!C$4</f>
        <v>0</v>
      </c>
      <c r="M549" s="53">
        <f>+'103 FEIRAS, GALAS E EXPOSIÇÕES'!AK178</f>
        <v>0</v>
      </c>
      <c r="N549" s="53">
        <f>+'103 FEIRAS, GALAS E EXPOSIÇÕES'!AB178</f>
        <v>0</v>
      </c>
      <c r="T549" s="51" t="str">
        <f t="shared" si="24"/>
        <v>Local Não Indicado</v>
      </c>
      <c r="U549" s="51" t="str">
        <f t="shared" si="25"/>
        <v>Sem dados de idade</v>
      </c>
      <c r="V549" s="51" t="str">
        <f t="shared" si="26"/>
        <v/>
      </c>
    </row>
    <row r="550" spans="1:22" hidden="1" x14ac:dyDescent="0.35">
      <c r="A550" s="53">
        <f>+'103 FEIRAS, GALAS E EXPOSIÇÕES'!C179</f>
        <v>0</v>
      </c>
      <c r="B550" s="53">
        <f>+'103 FEIRAS, GALAS E EXPOSIÇÕES'!J179</f>
        <v>0</v>
      </c>
      <c r="C550" s="53" t="e">
        <f>IFERROR(IFERROR(IFERROR(+VLOOKUP('103 FEIRAS, GALAS E EXPOSIÇÕES'!V179,localidades,2,FALSE),VLOOKUP('103 FEIRAS, GALAS E EXPOSIÇÕES'!R179,district_codes,2,FALSE)),VLOOKUP('103 FEIRAS, GALAS E EXPOSIÇÕES'!AF$7,localidades,2,FALSE)),VLOOKUP('103 FEIRAS, GALAS E EXPOSIÇÕES'!AF$6,district_codes,2,FALSE))</f>
        <v>#N/A</v>
      </c>
      <c r="D550" s="53">
        <f>+'103 FEIRAS, GALAS E EXPOSIÇÕES'!AB179</f>
        <v>0</v>
      </c>
      <c r="E550" s="281">
        <f>+'103 FEIRAS, GALAS E EXPOSIÇÕES'!P179</f>
        <v>0</v>
      </c>
      <c r="F550" s="53">
        <f>+'103 FEIRAS, GALAS E EXPOSIÇÕES'!Q179</f>
        <v>0</v>
      </c>
      <c r="G550" s="53">
        <f>+'103 FEIRAS, GALAS E EXPOSIÇÕES'!AJ179</f>
        <v>0</v>
      </c>
      <c r="H550" s="53" t="str">
        <f>+sessoes!A$4</f>
        <v>TECTRAIN-99</v>
      </c>
      <c r="I550" s="53" t="e">
        <f>+sessoes!B$4</f>
        <v>#N/A</v>
      </c>
      <c r="J550" s="69">
        <f>+sessoes!C$4</f>
        <v>0</v>
      </c>
      <c r="M550" s="53">
        <f>+'103 FEIRAS, GALAS E EXPOSIÇÕES'!AK179</f>
        <v>0</v>
      </c>
      <c r="N550" s="53">
        <f>+'103 FEIRAS, GALAS E EXPOSIÇÕES'!AB179</f>
        <v>0</v>
      </c>
      <c r="T550" s="51" t="str">
        <f t="shared" si="24"/>
        <v>Local Não Indicado</v>
      </c>
      <c r="U550" s="51" t="str">
        <f t="shared" si="25"/>
        <v>Sem dados de idade</v>
      </c>
      <c r="V550" s="51" t="str">
        <f t="shared" si="26"/>
        <v/>
      </c>
    </row>
    <row r="551" spans="1:22" hidden="1" x14ac:dyDescent="0.35">
      <c r="A551" s="53">
        <f>+'103 FEIRAS, GALAS E EXPOSIÇÕES'!C180</f>
        <v>0</v>
      </c>
      <c r="B551" s="53">
        <f>+'103 FEIRAS, GALAS E EXPOSIÇÕES'!J180</f>
        <v>0</v>
      </c>
      <c r="C551" s="53" t="e">
        <f>IFERROR(IFERROR(IFERROR(+VLOOKUP('103 FEIRAS, GALAS E EXPOSIÇÕES'!V180,localidades,2,FALSE),VLOOKUP('103 FEIRAS, GALAS E EXPOSIÇÕES'!R180,district_codes,2,FALSE)),VLOOKUP('103 FEIRAS, GALAS E EXPOSIÇÕES'!AF$7,localidades,2,FALSE)),VLOOKUP('103 FEIRAS, GALAS E EXPOSIÇÕES'!AF$6,district_codes,2,FALSE))</f>
        <v>#N/A</v>
      </c>
      <c r="D551" s="53">
        <f>+'103 FEIRAS, GALAS E EXPOSIÇÕES'!AB180</f>
        <v>0</v>
      </c>
      <c r="E551" s="281">
        <f>+'103 FEIRAS, GALAS E EXPOSIÇÕES'!P180</f>
        <v>0</v>
      </c>
      <c r="F551" s="53">
        <f>+'103 FEIRAS, GALAS E EXPOSIÇÕES'!Q180</f>
        <v>0</v>
      </c>
      <c r="G551" s="53">
        <f>+'103 FEIRAS, GALAS E EXPOSIÇÕES'!AJ180</f>
        <v>0</v>
      </c>
      <c r="H551" s="53" t="str">
        <f>+sessoes!A$4</f>
        <v>TECTRAIN-99</v>
      </c>
      <c r="I551" s="53" t="e">
        <f>+sessoes!B$4</f>
        <v>#N/A</v>
      </c>
      <c r="J551" s="69">
        <f>+sessoes!C$4</f>
        <v>0</v>
      </c>
      <c r="M551" s="53">
        <f>+'103 FEIRAS, GALAS E EXPOSIÇÕES'!AK180</f>
        <v>0</v>
      </c>
      <c r="N551" s="53">
        <f>+'103 FEIRAS, GALAS E EXPOSIÇÕES'!AB180</f>
        <v>0</v>
      </c>
      <c r="T551" s="51" t="str">
        <f t="shared" si="24"/>
        <v>Local Não Indicado</v>
      </c>
      <c r="U551" s="51" t="str">
        <f t="shared" si="25"/>
        <v>Sem dados de idade</v>
      </c>
      <c r="V551" s="51" t="str">
        <f t="shared" si="26"/>
        <v/>
      </c>
    </row>
    <row r="552" spans="1:22" hidden="1" x14ac:dyDescent="0.35">
      <c r="A552" s="53">
        <f>+'103 FEIRAS, GALAS E EXPOSIÇÕES'!C181</f>
        <v>0</v>
      </c>
      <c r="B552" s="53">
        <f>+'103 FEIRAS, GALAS E EXPOSIÇÕES'!J181</f>
        <v>0</v>
      </c>
      <c r="C552" s="53" t="e">
        <f>IFERROR(IFERROR(IFERROR(+VLOOKUP('103 FEIRAS, GALAS E EXPOSIÇÕES'!V181,localidades,2,FALSE),VLOOKUP('103 FEIRAS, GALAS E EXPOSIÇÕES'!R181,district_codes,2,FALSE)),VLOOKUP('103 FEIRAS, GALAS E EXPOSIÇÕES'!AF$7,localidades,2,FALSE)),VLOOKUP('103 FEIRAS, GALAS E EXPOSIÇÕES'!AF$6,district_codes,2,FALSE))</f>
        <v>#N/A</v>
      </c>
      <c r="D552" s="53">
        <f>+'103 FEIRAS, GALAS E EXPOSIÇÕES'!AB181</f>
        <v>0</v>
      </c>
      <c r="E552" s="281">
        <f>+'103 FEIRAS, GALAS E EXPOSIÇÕES'!P181</f>
        <v>0</v>
      </c>
      <c r="F552" s="53">
        <f>+'103 FEIRAS, GALAS E EXPOSIÇÕES'!Q181</f>
        <v>0</v>
      </c>
      <c r="G552" s="53">
        <f>+'103 FEIRAS, GALAS E EXPOSIÇÕES'!AJ181</f>
        <v>0</v>
      </c>
      <c r="H552" s="53" t="str">
        <f>+sessoes!A$4</f>
        <v>TECTRAIN-99</v>
      </c>
      <c r="I552" s="53" t="e">
        <f>+sessoes!B$4</f>
        <v>#N/A</v>
      </c>
      <c r="J552" s="69">
        <f>+sessoes!C$4</f>
        <v>0</v>
      </c>
      <c r="M552" s="53">
        <f>+'103 FEIRAS, GALAS E EXPOSIÇÕES'!AK181</f>
        <v>0</v>
      </c>
      <c r="N552" s="53">
        <f>+'103 FEIRAS, GALAS E EXPOSIÇÕES'!AB181</f>
        <v>0</v>
      </c>
      <c r="T552" s="51" t="str">
        <f t="shared" si="24"/>
        <v>Local Não Indicado</v>
      </c>
      <c r="U552" s="51" t="str">
        <f t="shared" si="25"/>
        <v>Sem dados de idade</v>
      </c>
      <c r="V552" s="51" t="str">
        <f t="shared" si="26"/>
        <v/>
      </c>
    </row>
    <row r="553" spans="1:22" hidden="1" x14ac:dyDescent="0.35">
      <c r="A553" s="53">
        <f>+'103 FEIRAS, GALAS E EXPOSIÇÕES'!C182</f>
        <v>0</v>
      </c>
      <c r="B553" s="53">
        <f>+'103 FEIRAS, GALAS E EXPOSIÇÕES'!J182</f>
        <v>0</v>
      </c>
      <c r="C553" s="53" t="e">
        <f>IFERROR(IFERROR(IFERROR(+VLOOKUP('103 FEIRAS, GALAS E EXPOSIÇÕES'!V182,localidades,2,FALSE),VLOOKUP('103 FEIRAS, GALAS E EXPOSIÇÕES'!R182,district_codes,2,FALSE)),VLOOKUP('103 FEIRAS, GALAS E EXPOSIÇÕES'!AF$7,localidades,2,FALSE)),VLOOKUP('103 FEIRAS, GALAS E EXPOSIÇÕES'!AF$6,district_codes,2,FALSE))</f>
        <v>#N/A</v>
      </c>
      <c r="D553" s="53">
        <f>+'103 FEIRAS, GALAS E EXPOSIÇÕES'!AB182</f>
        <v>0</v>
      </c>
      <c r="E553" s="281">
        <f>+'103 FEIRAS, GALAS E EXPOSIÇÕES'!P182</f>
        <v>0</v>
      </c>
      <c r="F553" s="53">
        <f>+'103 FEIRAS, GALAS E EXPOSIÇÕES'!Q182</f>
        <v>0</v>
      </c>
      <c r="G553" s="53">
        <f>+'103 FEIRAS, GALAS E EXPOSIÇÕES'!AJ182</f>
        <v>0</v>
      </c>
      <c r="H553" s="53" t="str">
        <f>+sessoes!A$4</f>
        <v>TECTRAIN-99</v>
      </c>
      <c r="I553" s="53" t="e">
        <f>+sessoes!B$4</f>
        <v>#N/A</v>
      </c>
      <c r="J553" s="69">
        <f>+sessoes!C$4</f>
        <v>0</v>
      </c>
      <c r="M553" s="53">
        <f>+'103 FEIRAS, GALAS E EXPOSIÇÕES'!AK182</f>
        <v>0</v>
      </c>
      <c r="N553" s="53">
        <f>+'103 FEIRAS, GALAS E EXPOSIÇÕES'!AB182</f>
        <v>0</v>
      </c>
      <c r="T553" s="51" t="str">
        <f t="shared" si="24"/>
        <v>Local Não Indicado</v>
      </c>
      <c r="U553" s="51" t="str">
        <f t="shared" si="25"/>
        <v>Sem dados de idade</v>
      </c>
      <c r="V553" s="51" t="str">
        <f t="shared" si="26"/>
        <v/>
      </c>
    </row>
    <row r="554" spans="1:22" hidden="1" x14ac:dyDescent="0.35">
      <c r="A554" s="53">
        <f>+'103 FEIRAS, GALAS E EXPOSIÇÕES'!C183</f>
        <v>0</v>
      </c>
      <c r="B554" s="53">
        <f>+'103 FEIRAS, GALAS E EXPOSIÇÕES'!J183</f>
        <v>0</v>
      </c>
      <c r="C554" s="53" t="e">
        <f>IFERROR(IFERROR(IFERROR(+VLOOKUP('103 FEIRAS, GALAS E EXPOSIÇÕES'!V183,localidades,2,FALSE),VLOOKUP('103 FEIRAS, GALAS E EXPOSIÇÕES'!R183,district_codes,2,FALSE)),VLOOKUP('103 FEIRAS, GALAS E EXPOSIÇÕES'!AF$7,localidades,2,FALSE)),VLOOKUP('103 FEIRAS, GALAS E EXPOSIÇÕES'!AF$6,district_codes,2,FALSE))</f>
        <v>#N/A</v>
      </c>
      <c r="D554" s="53">
        <f>+'103 FEIRAS, GALAS E EXPOSIÇÕES'!AB183</f>
        <v>0</v>
      </c>
      <c r="E554" s="281">
        <f>+'103 FEIRAS, GALAS E EXPOSIÇÕES'!P183</f>
        <v>0</v>
      </c>
      <c r="F554" s="53">
        <f>+'103 FEIRAS, GALAS E EXPOSIÇÕES'!Q183</f>
        <v>0</v>
      </c>
      <c r="G554" s="53">
        <f>+'103 FEIRAS, GALAS E EXPOSIÇÕES'!AJ183</f>
        <v>0</v>
      </c>
      <c r="H554" s="53" t="str">
        <f>+sessoes!A$4</f>
        <v>TECTRAIN-99</v>
      </c>
      <c r="I554" s="53" t="e">
        <f>+sessoes!B$4</f>
        <v>#N/A</v>
      </c>
      <c r="J554" s="69">
        <f>+sessoes!C$4</f>
        <v>0</v>
      </c>
      <c r="M554" s="53">
        <f>+'103 FEIRAS, GALAS E EXPOSIÇÕES'!AK183</f>
        <v>0</v>
      </c>
      <c r="N554" s="53">
        <f>+'103 FEIRAS, GALAS E EXPOSIÇÕES'!AB183</f>
        <v>0</v>
      </c>
      <c r="T554" s="51" t="str">
        <f t="shared" si="24"/>
        <v>Local Não Indicado</v>
      </c>
      <c r="U554" s="51" t="str">
        <f t="shared" si="25"/>
        <v>Sem dados de idade</v>
      </c>
      <c r="V554" s="51" t="str">
        <f t="shared" si="26"/>
        <v/>
      </c>
    </row>
    <row r="555" spans="1:22" hidden="1" x14ac:dyDescent="0.35">
      <c r="A555" s="53">
        <f>+'103 FEIRAS, GALAS E EXPOSIÇÕES'!C184</f>
        <v>0</v>
      </c>
      <c r="B555" s="53">
        <f>+'103 FEIRAS, GALAS E EXPOSIÇÕES'!J184</f>
        <v>0</v>
      </c>
      <c r="C555" s="53" t="e">
        <f>IFERROR(IFERROR(IFERROR(+VLOOKUP('103 FEIRAS, GALAS E EXPOSIÇÕES'!V184,localidades,2,FALSE),VLOOKUP('103 FEIRAS, GALAS E EXPOSIÇÕES'!R184,district_codes,2,FALSE)),VLOOKUP('103 FEIRAS, GALAS E EXPOSIÇÕES'!AF$7,localidades,2,FALSE)),VLOOKUP('103 FEIRAS, GALAS E EXPOSIÇÕES'!AF$6,district_codes,2,FALSE))</f>
        <v>#N/A</v>
      </c>
      <c r="D555" s="53">
        <f>+'103 FEIRAS, GALAS E EXPOSIÇÕES'!AB184</f>
        <v>0</v>
      </c>
      <c r="E555" s="281">
        <f>+'103 FEIRAS, GALAS E EXPOSIÇÕES'!P184</f>
        <v>0</v>
      </c>
      <c r="F555" s="53">
        <f>+'103 FEIRAS, GALAS E EXPOSIÇÕES'!Q184</f>
        <v>0</v>
      </c>
      <c r="G555" s="53">
        <f>+'103 FEIRAS, GALAS E EXPOSIÇÕES'!AJ184</f>
        <v>0</v>
      </c>
      <c r="H555" s="53" t="str">
        <f>+sessoes!A$4</f>
        <v>TECTRAIN-99</v>
      </c>
      <c r="I555" s="53" t="e">
        <f>+sessoes!B$4</f>
        <v>#N/A</v>
      </c>
      <c r="J555" s="69">
        <f>+sessoes!C$4</f>
        <v>0</v>
      </c>
      <c r="M555" s="53">
        <f>+'103 FEIRAS, GALAS E EXPOSIÇÕES'!AK184</f>
        <v>0</v>
      </c>
      <c r="N555" s="53">
        <f>+'103 FEIRAS, GALAS E EXPOSIÇÕES'!AB184</f>
        <v>0</v>
      </c>
      <c r="T555" s="51" t="str">
        <f t="shared" si="24"/>
        <v>Local Não Indicado</v>
      </c>
      <c r="U555" s="51" t="str">
        <f t="shared" si="25"/>
        <v>Sem dados de idade</v>
      </c>
      <c r="V555" s="51" t="str">
        <f t="shared" si="26"/>
        <v/>
      </c>
    </row>
    <row r="556" spans="1:22" hidden="1" x14ac:dyDescent="0.35">
      <c r="A556" s="53">
        <f>+'103 FEIRAS, GALAS E EXPOSIÇÕES'!C185</f>
        <v>0</v>
      </c>
      <c r="B556" s="53">
        <f>+'103 FEIRAS, GALAS E EXPOSIÇÕES'!J185</f>
        <v>0</v>
      </c>
      <c r="C556" s="53" t="e">
        <f>IFERROR(IFERROR(IFERROR(+VLOOKUP('103 FEIRAS, GALAS E EXPOSIÇÕES'!V185,localidades,2,FALSE),VLOOKUP('103 FEIRAS, GALAS E EXPOSIÇÕES'!R185,district_codes,2,FALSE)),VLOOKUP('103 FEIRAS, GALAS E EXPOSIÇÕES'!AF$7,localidades,2,FALSE)),VLOOKUP('103 FEIRAS, GALAS E EXPOSIÇÕES'!AF$6,district_codes,2,FALSE))</f>
        <v>#N/A</v>
      </c>
      <c r="D556" s="53">
        <f>+'103 FEIRAS, GALAS E EXPOSIÇÕES'!AB185</f>
        <v>0</v>
      </c>
      <c r="E556" s="281">
        <f>+'103 FEIRAS, GALAS E EXPOSIÇÕES'!P185</f>
        <v>0</v>
      </c>
      <c r="F556" s="53">
        <f>+'103 FEIRAS, GALAS E EXPOSIÇÕES'!Q185</f>
        <v>0</v>
      </c>
      <c r="G556" s="53">
        <f>+'103 FEIRAS, GALAS E EXPOSIÇÕES'!AJ185</f>
        <v>0</v>
      </c>
      <c r="H556" s="53" t="str">
        <f>+sessoes!A$4</f>
        <v>TECTRAIN-99</v>
      </c>
      <c r="I556" s="53" t="e">
        <f>+sessoes!B$4</f>
        <v>#N/A</v>
      </c>
      <c r="J556" s="69">
        <f>+sessoes!C$4</f>
        <v>0</v>
      </c>
      <c r="M556" s="53">
        <f>+'103 FEIRAS, GALAS E EXPOSIÇÕES'!AK185</f>
        <v>0</v>
      </c>
      <c r="N556" s="53">
        <f>+'103 FEIRAS, GALAS E EXPOSIÇÕES'!AB185</f>
        <v>0</v>
      </c>
      <c r="T556" s="51" t="str">
        <f t="shared" si="24"/>
        <v>Local Não Indicado</v>
      </c>
      <c r="U556" s="51" t="str">
        <f t="shared" si="25"/>
        <v>Sem dados de idade</v>
      </c>
      <c r="V556" s="51" t="str">
        <f t="shared" si="26"/>
        <v/>
      </c>
    </row>
    <row r="557" spans="1:22" hidden="1" x14ac:dyDescent="0.35">
      <c r="A557" s="53">
        <f>+'103 FEIRAS, GALAS E EXPOSIÇÕES'!C186</f>
        <v>0</v>
      </c>
      <c r="B557" s="53">
        <f>+'103 FEIRAS, GALAS E EXPOSIÇÕES'!J186</f>
        <v>0</v>
      </c>
      <c r="C557" s="53" t="e">
        <f>IFERROR(IFERROR(IFERROR(+VLOOKUP('103 FEIRAS, GALAS E EXPOSIÇÕES'!V186,localidades,2,FALSE),VLOOKUP('103 FEIRAS, GALAS E EXPOSIÇÕES'!R186,district_codes,2,FALSE)),VLOOKUP('103 FEIRAS, GALAS E EXPOSIÇÕES'!AF$7,localidades,2,FALSE)),VLOOKUP('103 FEIRAS, GALAS E EXPOSIÇÕES'!AF$6,district_codes,2,FALSE))</f>
        <v>#N/A</v>
      </c>
      <c r="D557" s="53">
        <f>+'103 FEIRAS, GALAS E EXPOSIÇÕES'!AB186</f>
        <v>0</v>
      </c>
      <c r="E557" s="281">
        <f>+'103 FEIRAS, GALAS E EXPOSIÇÕES'!P186</f>
        <v>0</v>
      </c>
      <c r="F557" s="53">
        <f>+'103 FEIRAS, GALAS E EXPOSIÇÕES'!Q186</f>
        <v>0</v>
      </c>
      <c r="G557" s="53">
        <f>+'103 FEIRAS, GALAS E EXPOSIÇÕES'!AJ186</f>
        <v>0</v>
      </c>
      <c r="H557" s="53" t="str">
        <f>+sessoes!A$4</f>
        <v>TECTRAIN-99</v>
      </c>
      <c r="I557" s="53" t="e">
        <f>+sessoes!B$4</f>
        <v>#N/A</v>
      </c>
      <c r="J557" s="69">
        <f>+sessoes!C$4</f>
        <v>0</v>
      </c>
      <c r="M557" s="53">
        <f>+'103 FEIRAS, GALAS E EXPOSIÇÕES'!AK186</f>
        <v>0</v>
      </c>
      <c r="N557" s="53">
        <f>+'103 FEIRAS, GALAS E EXPOSIÇÕES'!AB186</f>
        <v>0</v>
      </c>
      <c r="T557" s="51" t="str">
        <f t="shared" si="24"/>
        <v>Local Não Indicado</v>
      </c>
      <c r="U557" s="51" t="str">
        <f t="shared" si="25"/>
        <v>Sem dados de idade</v>
      </c>
      <c r="V557" s="51" t="str">
        <f t="shared" si="26"/>
        <v/>
      </c>
    </row>
    <row r="558" spans="1:22" hidden="1" x14ac:dyDescent="0.35">
      <c r="A558" s="53">
        <f>+'103 FEIRAS, GALAS E EXPOSIÇÕES'!C187</f>
        <v>0</v>
      </c>
      <c r="B558" s="53">
        <f>+'103 FEIRAS, GALAS E EXPOSIÇÕES'!J187</f>
        <v>0</v>
      </c>
      <c r="C558" s="53" t="e">
        <f>IFERROR(IFERROR(IFERROR(+VLOOKUP('103 FEIRAS, GALAS E EXPOSIÇÕES'!V187,localidades,2,FALSE),VLOOKUP('103 FEIRAS, GALAS E EXPOSIÇÕES'!R187,district_codes,2,FALSE)),VLOOKUP('103 FEIRAS, GALAS E EXPOSIÇÕES'!AF$7,localidades,2,FALSE)),VLOOKUP('103 FEIRAS, GALAS E EXPOSIÇÕES'!AF$6,district_codes,2,FALSE))</f>
        <v>#N/A</v>
      </c>
      <c r="D558" s="53">
        <f>+'103 FEIRAS, GALAS E EXPOSIÇÕES'!AB187</f>
        <v>0</v>
      </c>
      <c r="E558" s="281">
        <f>+'103 FEIRAS, GALAS E EXPOSIÇÕES'!P187</f>
        <v>0</v>
      </c>
      <c r="F558" s="53">
        <f>+'103 FEIRAS, GALAS E EXPOSIÇÕES'!Q187</f>
        <v>0</v>
      </c>
      <c r="G558" s="53">
        <f>+'103 FEIRAS, GALAS E EXPOSIÇÕES'!AJ187</f>
        <v>0</v>
      </c>
      <c r="H558" s="53" t="str">
        <f>+sessoes!A$4</f>
        <v>TECTRAIN-99</v>
      </c>
      <c r="I558" s="53" t="e">
        <f>+sessoes!B$4</f>
        <v>#N/A</v>
      </c>
      <c r="J558" s="69">
        <f>+sessoes!C$4</f>
        <v>0</v>
      </c>
      <c r="M558" s="53">
        <f>+'103 FEIRAS, GALAS E EXPOSIÇÕES'!AK187</f>
        <v>0</v>
      </c>
      <c r="N558" s="53">
        <f>+'103 FEIRAS, GALAS E EXPOSIÇÕES'!AB187</f>
        <v>0</v>
      </c>
      <c r="T558" s="51" t="str">
        <f t="shared" si="24"/>
        <v>Local Não Indicado</v>
      </c>
      <c r="U558" s="51" t="str">
        <f t="shared" si="25"/>
        <v>Sem dados de idade</v>
      </c>
      <c r="V558" s="51" t="str">
        <f t="shared" si="26"/>
        <v/>
      </c>
    </row>
    <row r="559" spans="1:22" hidden="1" x14ac:dyDescent="0.35">
      <c r="A559" s="53">
        <f>+'103 FEIRAS, GALAS E EXPOSIÇÕES'!C188</f>
        <v>0</v>
      </c>
      <c r="B559" s="53">
        <f>+'103 FEIRAS, GALAS E EXPOSIÇÕES'!J188</f>
        <v>0</v>
      </c>
      <c r="C559" s="53" t="e">
        <f>IFERROR(IFERROR(IFERROR(+VLOOKUP('103 FEIRAS, GALAS E EXPOSIÇÕES'!V188,localidades,2,FALSE),VLOOKUP('103 FEIRAS, GALAS E EXPOSIÇÕES'!R188,district_codes,2,FALSE)),VLOOKUP('103 FEIRAS, GALAS E EXPOSIÇÕES'!AF$7,localidades,2,FALSE)),VLOOKUP('103 FEIRAS, GALAS E EXPOSIÇÕES'!AF$6,district_codes,2,FALSE))</f>
        <v>#N/A</v>
      </c>
      <c r="D559" s="53">
        <f>+'103 FEIRAS, GALAS E EXPOSIÇÕES'!AB188</f>
        <v>0</v>
      </c>
      <c r="E559" s="281">
        <f>+'103 FEIRAS, GALAS E EXPOSIÇÕES'!P188</f>
        <v>0</v>
      </c>
      <c r="F559" s="53">
        <f>+'103 FEIRAS, GALAS E EXPOSIÇÕES'!Q188</f>
        <v>0</v>
      </c>
      <c r="G559" s="53">
        <f>+'103 FEIRAS, GALAS E EXPOSIÇÕES'!AJ188</f>
        <v>0</v>
      </c>
      <c r="H559" s="53" t="str">
        <f>+sessoes!A$4</f>
        <v>TECTRAIN-99</v>
      </c>
      <c r="I559" s="53" t="e">
        <f>+sessoes!B$4</f>
        <v>#N/A</v>
      </c>
      <c r="J559" s="69">
        <f>+sessoes!C$4</f>
        <v>0</v>
      </c>
      <c r="M559" s="53">
        <f>+'103 FEIRAS, GALAS E EXPOSIÇÕES'!AK188</f>
        <v>0</v>
      </c>
      <c r="N559" s="53">
        <f>+'103 FEIRAS, GALAS E EXPOSIÇÕES'!AB188</f>
        <v>0</v>
      </c>
      <c r="T559" s="51" t="str">
        <f t="shared" si="24"/>
        <v>Local Não Indicado</v>
      </c>
      <c r="U559" s="51" t="str">
        <f t="shared" si="25"/>
        <v>Sem dados de idade</v>
      </c>
      <c r="V559" s="51" t="str">
        <f t="shared" si="26"/>
        <v/>
      </c>
    </row>
    <row r="560" spans="1:22" hidden="1" x14ac:dyDescent="0.35">
      <c r="A560" s="53">
        <f>+'103 FEIRAS, GALAS E EXPOSIÇÕES'!C189</f>
        <v>0</v>
      </c>
      <c r="B560" s="53">
        <f>+'103 FEIRAS, GALAS E EXPOSIÇÕES'!J189</f>
        <v>0</v>
      </c>
      <c r="C560" s="53" t="e">
        <f>IFERROR(IFERROR(IFERROR(+VLOOKUP('103 FEIRAS, GALAS E EXPOSIÇÕES'!V189,localidades,2,FALSE),VLOOKUP('103 FEIRAS, GALAS E EXPOSIÇÕES'!R189,district_codes,2,FALSE)),VLOOKUP('103 FEIRAS, GALAS E EXPOSIÇÕES'!AF$7,localidades,2,FALSE)),VLOOKUP('103 FEIRAS, GALAS E EXPOSIÇÕES'!AF$6,district_codes,2,FALSE))</f>
        <v>#N/A</v>
      </c>
      <c r="D560" s="53">
        <f>+'103 FEIRAS, GALAS E EXPOSIÇÕES'!AB189</f>
        <v>0</v>
      </c>
      <c r="E560" s="281">
        <f>+'103 FEIRAS, GALAS E EXPOSIÇÕES'!P189</f>
        <v>0</v>
      </c>
      <c r="F560" s="53">
        <f>+'103 FEIRAS, GALAS E EXPOSIÇÕES'!Q189</f>
        <v>0</v>
      </c>
      <c r="G560" s="53">
        <f>+'103 FEIRAS, GALAS E EXPOSIÇÕES'!AJ189</f>
        <v>0</v>
      </c>
      <c r="H560" s="53" t="str">
        <f>+sessoes!A$4</f>
        <v>TECTRAIN-99</v>
      </c>
      <c r="I560" s="53" t="e">
        <f>+sessoes!B$4</f>
        <v>#N/A</v>
      </c>
      <c r="J560" s="69">
        <f>+sessoes!C$4</f>
        <v>0</v>
      </c>
      <c r="M560" s="53">
        <f>+'103 FEIRAS, GALAS E EXPOSIÇÕES'!AK189</f>
        <v>0</v>
      </c>
      <c r="N560" s="53">
        <f>+'103 FEIRAS, GALAS E EXPOSIÇÕES'!AB189</f>
        <v>0</v>
      </c>
      <c r="T560" s="51" t="str">
        <f t="shared" si="24"/>
        <v>Local Não Indicado</v>
      </c>
      <c r="U560" s="51" t="str">
        <f t="shared" si="25"/>
        <v>Sem dados de idade</v>
      </c>
      <c r="V560" s="51" t="str">
        <f t="shared" si="26"/>
        <v/>
      </c>
    </row>
    <row r="561" spans="1:22" hidden="1" x14ac:dyDescent="0.35">
      <c r="A561" s="53">
        <f>+'103 FEIRAS, GALAS E EXPOSIÇÕES'!C190</f>
        <v>0</v>
      </c>
      <c r="B561" s="53">
        <f>+'103 FEIRAS, GALAS E EXPOSIÇÕES'!J190</f>
        <v>0</v>
      </c>
      <c r="C561" s="53" t="e">
        <f>IFERROR(IFERROR(IFERROR(+VLOOKUP('103 FEIRAS, GALAS E EXPOSIÇÕES'!V190,localidades,2,FALSE),VLOOKUP('103 FEIRAS, GALAS E EXPOSIÇÕES'!R190,district_codes,2,FALSE)),VLOOKUP('103 FEIRAS, GALAS E EXPOSIÇÕES'!AF$7,localidades,2,FALSE)),VLOOKUP('103 FEIRAS, GALAS E EXPOSIÇÕES'!AF$6,district_codes,2,FALSE))</f>
        <v>#N/A</v>
      </c>
      <c r="D561" s="53">
        <f>+'103 FEIRAS, GALAS E EXPOSIÇÕES'!AB190</f>
        <v>0</v>
      </c>
      <c r="E561" s="281">
        <f>+'103 FEIRAS, GALAS E EXPOSIÇÕES'!P190</f>
        <v>0</v>
      </c>
      <c r="F561" s="53">
        <f>+'103 FEIRAS, GALAS E EXPOSIÇÕES'!Q190</f>
        <v>0</v>
      </c>
      <c r="G561" s="53">
        <f>+'103 FEIRAS, GALAS E EXPOSIÇÕES'!AJ190</f>
        <v>0</v>
      </c>
      <c r="H561" s="53" t="str">
        <f>+sessoes!A$4</f>
        <v>TECTRAIN-99</v>
      </c>
      <c r="I561" s="53" t="e">
        <f>+sessoes!B$4</f>
        <v>#N/A</v>
      </c>
      <c r="J561" s="69">
        <f>+sessoes!C$4</f>
        <v>0</v>
      </c>
      <c r="M561" s="53">
        <f>+'103 FEIRAS, GALAS E EXPOSIÇÕES'!AK190</f>
        <v>0</v>
      </c>
      <c r="N561" s="53">
        <f>+'103 FEIRAS, GALAS E EXPOSIÇÕES'!AB190</f>
        <v>0</v>
      </c>
      <c r="T561" s="51" t="str">
        <f t="shared" si="24"/>
        <v>Local Não Indicado</v>
      </c>
      <c r="U561" s="51" t="str">
        <f t="shared" si="25"/>
        <v>Sem dados de idade</v>
      </c>
      <c r="V561" s="51" t="str">
        <f t="shared" si="26"/>
        <v/>
      </c>
    </row>
    <row r="562" spans="1:22" hidden="1" x14ac:dyDescent="0.35">
      <c r="A562" s="53">
        <f>+'103 FEIRAS, GALAS E EXPOSIÇÕES'!C191</f>
        <v>0</v>
      </c>
      <c r="B562" s="53">
        <f>+'103 FEIRAS, GALAS E EXPOSIÇÕES'!J191</f>
        <v>0</v>
      </c>
      <c r="C562" s="53" t="e">
        <f>IFERROR(IFERROR(IFERROR(+VLOOKUP('103 FEIRAS, GALAS E EXPOSIÇÕES'!V191,localidades,2,FALSE),VLOOKUP('103 FEIRAS, GALAS E EXPOSIÇÕES'!R191,district_codes,2,FALSE)),VLOOKUP('103 FEIRAS, GALAS E EXPOSIÇÕES'!AF$7,localidades,2,FALSE)),VLOOKUP('103 FEIRAS, GALAS E EXPOSIÇÕES'!AF$6,district_codes,2,FALSE))</f>
        <v>#N/A</v>
      </c>
      <c r="D562" s="53">
        <f>+'103 FEIRAS, GALAS E EXPOSIÇÕES'!AB191</f>
        <v>0</v>
      </c>
      <c r="E562" s="281">
        <f>+'103 FEIRAS, GALAS E EXPOSIÇÕES'!P191</f>
        <v>0</v>
      </c>
      <c r="F562" s="53">
        <f>+'103 FEIRAS, GALAS E EXPOSIÇÕES'!Q191</f>
        <v>0</v>
      </c>
      <c r="G562" s="53">
        <f>+'103 FEIRAS, GALAS E EXPOSIÇÕES'!AJ191</f>
        <v>0</v>
      </c>
      <c r="H562" s="53" t="str">
        <f>+sessoes!A$4</f>
        <v>TECTRAIN-99</v>
      </c>
      <c r="I562" s="53" t="e">
        <f>+sessoes!B$4</f>
        <v>#N/A</v>
      </c>
      <c r="J562" s="69">
        <f>+sessoes!C$4</f>
        <v>0</v>
      </c>
      <c r="M562" s="53">
        <f>+'103 FEIRAS, GALAS E EXPOSIÇÕES'!AK191</f>
        <v>0</v>
      </c>
      <c r="N562" s="53">
        <f>+'103 FEIRAS, GALAS E EXPOSIÇÕES'!AB191</f>
        <v>0</v>
      </c>
      <c r="T562" s="51" t="str">
        <f t="shared" si="24"/>
        <v>Local Não Indicado</v>
      </c>
      <c r="U562" s="51" t="str">
        <f t="shared" si="25"/>
        <v>Sem dados de idade</v>
      </c>
      <c r="V562" s="51" t="str">
        <f t="shared" si="26"/>
        <v/>
      </c>
    </row>
    <row r="563" spans="1:22" hidden="1" x14ac:dyDescent="0.35">
      <c r="A563" s="53">
        <f>+'103 FEIRAS, GALAS E EXPOSIÇÕES'!C192</f>
        <v>0</v>
      </c>
      <c r="B563" s="53">
        <f>+'103 FEIRAS, GALAS E EXPOSIÇÕES'!J192</f>
        <v>0</v>
      </c>
      <c r="C563" s="53" t="e">
        <f>IFERROR(IFERROR(IFERROR(+VLOOKUP('103 FEIRAS, GALAS E EXPOSIÇÕES'!V192,localidades,2,FALSE),VLOOKUP('103 FEIRAS, GALAS E EXPOSIÇÕES'!R192,district_codes,2,FALSE)),VLOOKUP('103 FEIRAS, GALAS E EXPOSIÇÕES'!AF$7,localidades,2,FALSE)),VLOOKUP('103 FEIRAS, GALAS E EXPOSIÇÕES'!AF$6,district_codes,2,FALSE))</f>
        <v>#N/A</v>
      </c>
      <c r="D563" s="53">
        <f>+'103 FEIRAS, GALAS E EXPOSIÇÕES'!AB192</f>
        <v>0</v>
      </c>
      <c r="E563" s="281">
        <f>+'103 FEIRAS, GALAS E EXPOSIÇÕES'!P192</f>
        <v>0</v>
      </c>
      <c r="F563" s="53">
        <f>+'103 FEIRAS, GALAS E EXPOSIÇÕES'!Q192</f>
        <v>0</v>
      </c>
      <c r="G563" s="53">
        <f>+'103 FEIRAS, GALAS E EXPOSIÇÕES'!AJ192</f>
        <v>0</v>
      </c>
      <c r="H563" s="53" t="str">
        <f>+sessoes!A$4</f>
        <v>TECTRAIN-99</v>
      </c>
      <c r="I563" s="53" t="e">
        <f>+sessoes!B$4</f>
        <v>#N/A</v>
      </c>
      <c r="J563" s="69">
        <f>+sessoes!C$4</f>
        <v>0</v>
      </c>
      <c r="M563" s="53">
        <f>+'103 FEIRAS, GALAS E EXPOSIÇÕES'!AK192</f>
        <v>0</v>
      </c>
      <c r="N563" s="53">
        <f>+'103 FEIRAS, GALAS E EXPOSIÇÕES'!AB192</f>
        <v>0</v>
      </c>
      <c r="T563" s="51" t="str">
        <f t="shared" si="24"/>
        <v>Local Não Indicado</v>
      </c>
      <c r="U563" s="51" t="str">
        <f t="shared" si="25"/>
        <v>Sem dados de idade</v>
      </c>
      <c r="V563" s="51" t="str">
        <f t="shared" si="26"/>
        <v/>
      </c>
    </row>
    <row r="564" spans="1:22" hidden="1" x14ac:dyDescent="0.35">
      <c r="A564" s="53">
        <f>+'103 FEIRAS, GALAS E EXPOSIÇÕES'!C193</f>
        <v>0</v>
      </c>
      <c r="B564" s="53">
        <f>+'103 FEIRAS, GALAS E EXPOSIÇÕES'!J193</f>
        <v>0</v>
      </c>
      <c r="C564" s="53" t="e">
        <f>IFERROR(IFERROR(IFERROR(+VLOOKUP('103 FEIRAS, GALAS E EXPOSIÇÕES'!V193,localidades,2,FALSE),VLOOKUP('103 FEIRAS, GALAS E EXPOSIÇÕES'!R193,district_codes,2,FALSE)),VLOOKUP('103 FEIRAS, GALAS E EXPOSIÇÕES'!AF$7,localidades,2,FALSE)),VLOOKUP('103 FEIRAS, GALAS E EXPOSIÇÕES'!AF$6,district_codes,2,FALSE))</f>
        <v>#N/A</v>
      </c>
      <c r="D564" s="53">
        <f>+'103 FEIRAS, GALAS E EXPOSIÇÕES'!AB193</f>
        <v>0</v>
      </c>
      <c r="E564" s="281">
        <f>+'103 FEIRAS, GALAS E EXPOSIÇÕES'!P193</f>
        <v>0</v>
      </c>
      <c r="F564" s="53">
        <f>+'103 FEIRAS, GALAS E EXPOSIÇÕES'!Q193</f>
        <v>0</v>
      </c>
      <c r="G564" s="53">
        <f>+'103 FEIRAS, GALAS E EXPOSIÇÕES'!AJ193</f>
        <v>0</v>
      </c>
      <c r="H564" s="53" t="str">
        <f>+sessoes!A$4</f>
        <v>TECTRAIN-99</v>
      </c>
      <c r="I564" s="53" t="e">
        <f>+sessoes!B$4</f>
        <v>#N/A</v>
      </c>
      <c r="J564" s="69">
        <f>+sessoes!C$4</f>
        <v>0</v>
      </c>
      <c r="M564" s="53">
        <f>+'103 FEIRAS, GALAS E EXPOSIÇÕES'!AK193</f>
        <v>0</v>
      </c>
      <c r="N564" s="53">
        <f>+'103 FEIRAS, GALAS E EXPOSIÇÕES'!AB193</f>
        <v>0</v>
      </c>
      <c r="T564" s="51" t="str">
        <f t="shared" si="24"/>
        <v>Local Não Indicado</v>
      </c>
      <c r="U564" s="51" t="str">
        <f t="shared" si="25"/>
        <v>Sem dados de idade</v>
      </c>
      <c r="V564" s="51" t="str">
        <f t="shared" si="26"/>
        <v/>
      </c>
    </row>
    <row r="565" spans="1:22" hidden="1" x14ac:dyDescent="0.35">
      <c r="A565" s="53">
        <f>+'103 FEIRAS, GALAS E EXPOSIÇÕES'!C194</f>
        <v>0</v>
      </c>
      <c r="B565" s="53">
        <f>+'103 FEIRAS, GALAS E EXPOSIÇÕES'!J194</f>
        <v>0</v>
      </c>
      <c r="C565" s="53" t="e">
        <f>IFERROR(IFERROR(IFERROR(+VLOOKUP('103 FEIRAS, GALAS E EXPOSIÇÕES'!V194,localidades,2,FALSE),VLOOKUP('103 FEIRAS, GALAS E EXPOSIÇÕES'!R194,district_codes,2,FALSE)),VLOOKUP('103 FEIRAS, GALAS E EXPOSIÇÕES'!AF$7,localidades,2,FALSE)),VLOOKUP('103 FEIRAS, GALAS E EXPOSIÇÕES'!AF$6,district_codes,2,FALSE))</f>
        <v>#N/A</v>
      </c>
      <c r="D565" s="53">
        <f>+'103 FEIRAS, GALAS E EXPOSIÇÕES'!AB194</f>
        <v>0</v>
      </c>
      <c r="E565" s="281">
        <f>+'103 FEIRAS, GALAS E EXPOSIÇÕES'!P194</f>
        <v>0</v>
      </c>
      <c r="F565" s="53">
        <f>+'103 FEIRAS, GALAS E EXPOSIÇÕES'!Q194</f>
        <v>0</v>
      </c>
      <c r="G565" s="53">
        <f>+'103 FEIRAS, GALAS E EXPOSIÇÕES'!AJ194</f>
        <v>0</v>
      </c>
      <c r="H565" s="53" t="str">
        <f>+sessoes!A$4</f>
        <v>TECTRAIN-99</v>
      </c>
      <c r="I565" s="53" t="e">
        <f>+sessoes!B$4</f>
        <v>#N/A</v>
      </c>
      <c r="J565" s="69">
        <f>+sessoes!C$4</f>
        <v>0</v>
      </c>
      <c r="M565" s="53">
        <f>+'103 FEIRAS, GALAS E EXPOSIÇÕES'!AK194</f>
        <v>0</v>
      </c>
      <c r="N565" s="53">
        <f>+'103 FEIRAS, GALAS E EXPOSIÇÕES'!AB194</f>
        <v>0</v>
      </c>
      <c r="T565" s="51" t="str">
        <f t="shared" si="24"/>
        <v>Local Não Indicado</v>
      </c>
      <c r="U565" s="51" t="str">
        <f t="shared" si="25"/>
        <v>Sem dados de idade</v>
      </c>
      <c r="V565" s="51" t="str">
        <f t="shared" si="26"/>
        <v/>
      </c>
    </row>
    <row r="566" spans="1:22" hidden="1" x14ac:dyDescent="0.35">
      <c r="A566" s="53">
        <f>+'103 FEIRAS, GALAS E EXPOSIÇÕES'!C195</f>
        <v>0</v>
      </c>
      <c r="B566" s="53">
        <f>+'103 FEIRAS, GALAS E EXPOSIÇÕES'!J195</f>
        <v>0</v>
      </c>
      <c r="C566" s="53" t="e">
        <f>IFERROR(IFERROR(IFERROR(+VLOOKUP('103 FEIRAS, GALAS E EXPOSIÇÕES'!V195,localidades,2,FALSE),VLOOKUP('103 FEIRAS, GALAS E EXPOSIÇÕES'!R195,district_codes,2,FALSE)),VLOOKUP('103 FEIRAS, GALAS E EXPOSIÇÕES'!AF$7,localidades,2,FALSE)),VLOOKUP('103 FEIRAS, GALAS E EXPOSIÇÕES'!AF$6,district_codes,2,FALSE))</f>
        <v>#N/A</v>
      </c>
      <c r="D566" s="53">
        <f>+'103 FEIRAS, GALAS E EXPOSIÇÕES'!AB195</f>
        <v>0</v>
      </c>
      <c r="E566" s="281">
        <f>+'103 FEIRAS, GALAS E EXPOSIÇÕES'!P195</f>
        <v>0</v>
      </c>
      <c r="F566" s="53">
        <f>+'103 FEIRAS, GALAS E EXPOSIÇÕES'!Q195</f>
        <v>0</v>
      </c>
      <c r="G566" s="53">
        <f>+'103 FEIRAS, GALAS E EXPOSIÇÕES'!AJ195</f>
        <v>0</v>
      </c>
      <c r="H566" s="53" t="str">
        <f>+sessoes!A$4</f>
        <v>TECTRAIN-99</v>
      </c>
      <c r="I566" s="53" t="e">
        <f>+sessoes!B$4</f>
        <v>#N/A</v>
      </c>
      <c r="J566" s="69">
        <f>+sessoes!C$4</f>
        <v>0</v>
      </c>
      <c r="M566" s="53">
        <f>+'103 FEIRAS, GALAS E EXPOSIÇÕES'!AK195</f>
        <v>0</v>
      </c>
      <c r="N566" s="53">
        <f>+'103 FEIRAS, GALAS E EXPOSIÇÕES'!AB195</f>
        <v>0</v>
      </c>
      <c r="T566" s="51" t="str">
        <f t="shared" si="24"/>
        <v>Local Não Indicado</v>
      </c>
      <c r="U566" s="51" t="str">
        <f t="shared" si="25"/>
        <v>Sem dados de idade</v>
      </c>
      <c r="V566" s="51" t="str">
        <f t="shared" si="26"/>
        <v/>
      </c>
    </row>
    <row r="567" spans="1:22" hidden="1" x14ac:dyDescent="0.35">
      <c r="A567" s="53">
        <f>+'103 FEIRAS, GALAS E EXPOSIÇÕES'!C196</f>
        <v>0</v>
      </c>
      <c r="B567" s="53">
        <f>+'103 FEIRAS, GALAS E EXPOSIÇÕES'!J196</f>
        <v>0</v>
      </c>
      <c r="C567" s="53" t="e">
        <f>IFERROR(IFERROR(IFERROR(+VLOOKUP('103 FEIRAS, GALAS E EXPOSIÇÕES'!V196,localidades,2,FALSE),VLOOKUP('103 FEIRAS, GALAS E EXPOSIÇÕES'!R196,district_codes,2,FALSE)),VLOOKUP('103 FEIRAS, GALAS E EXPOSIÇÕES'!AF$7,localidades,2,FALSE)),VLOOKUP('103 FEIRAS, GALAS E EXPOSIÇÕES'!AF$6,district_codes,2,FALSE))</f>
        <v>#N/A</v>
      </c>
      <c r="D567" s="53">
        <f>+'103 FEIRAS, GALAS E EXPOSIÇÕES'!AB196</f>
        <v>0</v>
      </c>
      <c r="E567" s="281">
        <f>+'103 FEIRAS, GALAS E EXPOSIÇÕES'!P196</f>
        <v>0</v>
      </c>
      <c r="F567" s="53">
        <f>+'103 FEIRAS, GALAS E EXPOSIÇÕES'!Q196</f>
        <v>0</v>
      </c>
      <c r="G567" s="53">
        <f>+'103 FEIRAS, GALAS E EXPOSIÇÕES'!AJ196</f>
        <v>0</v>
      </c>
      <c r="H567" s="53" t="str">
        <f>+sessoes!A$4</f>
        <v>TECTRAIN-99</v>
      </c>
      <c r="I567" s="53" t="e">
        <f>+sessoes!B$4</f>
        <v>#N/A</v>
      </c>
      <c r="J567" s="69">
        <f>+sessoes!C$4</f>
        <v>0</v>
      </c>
      <c r="M567" s="53">
        <f>+'103 FEIRAS, GALAS E EXPOSIÇÕES'!AK196</f>
        <v>0</v>
      </c>
      <c r="N567" s="53">
        <f>+'103 FEIRAS, GALAS E EXPOSIÇÕES'!AB196</f>
        <v>0</v>
      </c>
      <c r="T567" s="51" t="str">
        <f t="shared" si="24"/>
        <v>Local Não Indicado</v>
      </c>
      <c r="U567" s="51" t="str">
        <f t="shared" si="25"/>
        <v>Sem dados de idade</v>
      </c>
      <c r="V567" s="51" t="str">
        <f t="shared" si="26"/>
        <v/>
      </c>
    </row>
    <row r="568" spans="1:22" hidden="1" x14ac:dyDescent="0.35">
      <c r="A568" s="53">
        <f>+'103 FEIRAS, GALAS E EXPOSIÇÕES'!C197</f>
        <v>0</v>
      </c>
      <c r="B568" s="53">
        <f>+'103 FEIRAS, GALAS E EXPOSIÇÕES'!J197</f>
        <v>0</v>
      </c>
      <c r="C568" s="53" t="e">
        <f>IFERROR(IFERROR(IFERROR(+VLOOKUP('103 FEIRAS, GALAS E EXPOSIÇÕES'!V197,localidades,2,FALSE),VLOOKUP('103 FEIRAS, GALAS E EXPOSIÇÕES'!R197,district_codes,2,FALSE)),VLOOKUP('103 FEIRAS, GALAS E EXPOSIÇÕES'!AF$7,localidades,2,FALSE)),VLOOKUP('103 FEIRAS, GALAS E EXPOSIÇÕES'!AF$6,district_codes,2,FALSE))</f>
        <v>#N/A</v>
      </c>
      <c r="D568" s="53">
        <f>+'103 FEIRAS, GALAS E EXPOSIÇÕES'!AB197</f>
        <v>0</v>
      </c>
      <c r="E568" s="281">
        <f>+'103 FEIRAS, GALAS E EXPOSIÇÕES'!P197</f>
        <v>0</v>
      </c>
      <c r="F568" s="53">
        <f>+'103 FEIRAS, GALAS E EXPOSIÇÕES'!Q197</f>
        <v>0</v>
      </c>
      <c r="G568" s="53">
        <f>+'103 FEIRAS, GALAS E EXPOSIÇÕES'!AJ197</f>
        <v>0</v>
      </c>
      <c r="H568" s="53" t="str">
        <f>+sessoes!A$4</f>
        <v>TECTRAIN-99</v>
      </c>
      <c r="I568" s="53" t="e">
        <f>+sessoes!B$4</f>
        <v>#N/A</v>
      </c>
      <c r="J568" s="69">
        <f>+sessoes!C$4</f>
        <v>0</v>
      </c>
      <c r="M568" s="53">
        <f>+'103 FEIRAS, GALAS E EXPOSIÇÕES'!AK197</f>
        <v>0</v>
      </c>
      <c r="N568" s="53">
        <f>+'103 FEIRAS, GALAS E EXPOSIÇÕES'!AB197</f>
        <v>0</v>
      </c>
      <c r="T568" s="51" t="str">
        <f t="shared" si="24"/>
        <v>Local Não Indicado</v>
      </c>
      <c r="U568" s="51" t="str">
        <f t="shared" si="25"/>
        <v>Sem dados de idade</v>
      </c>
      <c r="V568" s="51" t="str">
        <f t="shared" si="26"/>
        <v/>
      </c>
    </row>
    <row r="569" spans="1:22" hidden="1" x14ac:dyDescent="0.35">
      <c r="A569" s="53">
        <f>+'103 FEIRAS, GALAS E EXPOSIÇÕES'!C198</f>
        <v>0</v>
      </c>
      <c r="B569" s="53">
        <f>+'103 FEIRAS, GALAS E EXPOSIÇÕES'!J198</f>
        <v>0</v>
      </c>
      <c r="C569" s="53" t="e">
        <f>IFERROR(IFERROR(IFERROR(+VLOOKUP('103 FEIRAS, GALAS E EXPOSIÇÕES'!V198,localidades,2,FALSE),VLOOKUP('103 FEIRAS, GALAS E EXPOSIÇÕES'!R198,district_codes,2,FALSE)),VLOOKUP('103 FEIRAS, GALAS E EXPOSIÇÕES'!AF$7,localidades,2,FALSE)),VLOOKUP('103 FEIRAS, GALAS E EXPOSIÇÕES'!AF$6,district_codes,2,FALSE))</f>
        <v>#N/A</v>
      </c>
      <c r="D569" s="53">
        <f>+'103 FEIRAS, GALAS E EXPOSIÇÕES'!AB198</f>
        <v>0</v>
      </c>
      <c r="E569" s="281">
        <f>+'103 FEIRAS, GALAS E EXPOSIÇÕES'!P198</f>
        <v>0</v>
      </c>
      <c r="F569" s="53">
        <f>+'103 FEIRAS, GALAS E EXPOSIÇÕES'!Q198</f>
        <v>0</v>
      </c>
      <c r="G569" s="53">
        <f>+'103 FEIRAS, GALAS E EXPOSIÇÕES'!AJ198</f>
        <v>0</v>
      </c>
      <c r="H569" s="53" t="str">
        <f>+sessoes!A$4</f>
        <v>TECTRAIN-99</v>
      </c>
      <c r="I569" s="53" t="e">
        <f>+sessoes!B$4</f>
        <v>#N/A</v>
      </c>
      <c r="J569" s="69">
        <f>+sessoes!C$4</f>
        <v>0</v>
      </c>
      <c r="M569" s="53">
        <f>+'103 FEIRAS, GALAS E EXPOSIÇÕES'!AK198</f>
        <v>0</v>
      </c>
      <c r="N569" s="53">
        <f>+'103 FEIRAS, GALAS E EXPOSIÇÕES'!AB198</f>
        <v>0</v>
      </c>
      <c r="T569" s="51" t="str">
        <f t="shared" si="24"/>
        <v>Local Não Indicado</v>
      </c>
      <c r="U569" s="51" t="str">
        <f t="shared" si="25"/>
        <v>Sem dados de idade</v>
      </c>
      <c r="V569" s="51" t="str">
        <f t="shared" si="26"/>
        <v/>
      </c>
    </row>
    <row r="570" spans="1:22" hidden="1" x14ac:dyDescent="0.35">
      <c r="A570" s="53">
        <f>+'103 FEIRAS, GALAS E EXPOSIÇÕES'!C199</f>
        <v>0</v>
      </c>
      <c r="B570" s="53">
        <f>+'103 FEIRAS, GALAS E EXPOSIÇÕES'!J199</f>
        <v>0</v>
      </c>
      <c r="C570" s="53" t="e">
        <f>IFERROR(IFERROR(IFERROR(+VLOOKUP('103 FEIRAS, GALAS E EXPOSIÇÕES'!V199,localidades,2,FALSE),VLOOKUP('103 FEIRAS, GALAS E EXPOSIÇÕES'!R199,district_codes,2,FALSE)),VLOOKUP('103 FEIRAS, GALAS E EXPOSIÇÕES'!AF$7,localidades,2,FALSE)),VLOOKUP('103 FEIRAS, GALAS E EXPOSIÇÕES'!AF$6,district_codes,2,FALSE))</f>
        <v>#N/A</v>
      </c>
      <c r="D570" s="53">
        <f>+'103 FEIRAS, GALAS E EXPOSIÇÕES'!AB199</f>
        <v>0</v>
      </c>
      <c r="E570" s="281">
        <f>+'103 FEIRAS, GALAS E EXPOSIÇÕES'!P199</f>
        <v>0</v>
      </c>
      <c r="F570" s="53">
        <f>+'103 FEIRAS, GALAS E EXPOSIÇÕES'!Q199</f>
        <v>0</v>
      </c>
      <c r="G570" s="53">
        <f>+'103 FEIRAS, GALAS E EXPOSIÇÕES'!AJ199</f>
        <v>0</v>
      </c>
      <c r="H570" s="53" t="str">
        <f>+sessoes!A$4</f>
        <v>TECTRAIN-99</v>
      </c>
      <c r="I570" s="53" t="e">
        <f>+sessoes!B$4</f>
        <v>#N/A</v>
      </c>
      <c r="J570" s="69">
        <f>+sessoes!C$4</f>
        <v>0</v>
      </c>
      <c r="M570" s="53">
        <f>+'103 FEIRAS, GALAS E EXPOSIÇÕES'!AK199</f>
        <v>0</v>
      </c>
      <c r="N570" s="53">
        <f>+'103 FEIRAS, GALAS E EXPOSIÇÕES'!AB199</f>
        <v>0</v>
      </c>
      <c r="T570" s="51" t="str">
        <f t="shared" si="24"/>
        <v>Local Não Indicado</v>
      </c>
      <c r="U570" s="51" t="str">
        <f t="shared" si="25"/>
        <v>Sem dados de idade</v>
      </c>
      <c r="V570" s="51" t="str">
        <f t="shared" si="26"/>
        <v/>
      </c>
    </row>
    <row r="571" spans="1:22" hidden="1" x14ac:dyDescent="0.35">
      <c r="A571" s="53">
        <f>+'103 FEIRAS, GALAS E EXPOSIÇÕES'!C200</f>
        <v>0</v>
      </c>
      <c r="B571" s="53">
        <f>+'103 FEIRAS, GALAS E EXPOSIÇÕES'!J200</f>
        <v>0</v>
      </c>
      <c r="C571" s="53" t="e">
        <f>IFERROR(IFERROR(IFERROR(+VLOOKUP('103 FEIRAS, GALAS E EXPOSIÇÕES'!V200,localidades,2,FALSE),VLOOKUP('103 FEIRAS, GALAS E EXPOSIÇÕES'!R200,district_codes,2,FALSE)),VLOOKUP('103 FEIRAS, GALAS E EXPOSIÇÕES'!AF$7,localidades,2,FALSE)),VLOOKUP('103 FEIRAS, GALAS E EXPOSIÇÕES'!AF$6,district_codes,2,FALSE))</f>
        <v>#N/A</v>
      </c>
      <c r="D571" s="53">
        <f>+'103 FEIRAS, GALAS E EXPOSIÇÕES'!AB200</f>
        <v>0</v>
      </c>
      <c r="E571" s="281">
        <f>+'103 FEIRAS, GALAS E EXPOSIÇÕES'!P200</f>
        <v>0</v>
      </c>
      <c r="F571" s="53">
        <f>+'103 FEIRAS, GALAS E EXPOSIÇÕES'!Q200</f>
        <v>0</v>
      </c>
      <c r="G571" s="53">
        <f>+'103 FEIRAS, GALAS E EXPOSIÇÕES'!AJ200</f>
        <v>0</v>
      </c>
      <c r="H571" s="53" t="str">
        <f>+sessoes!A$4</f>
        <v>TECTRAIN-99</v>
      </c>
      <c r="I571" s="53" t="e">
        <f>+sessoes!B$4</f>
        <v>#N/A</v>
      </c>
      <c r="J571" s="69">
        <f>+sessoes!C$4</f>
        <v>0</v>
      </c>
      <c r="M571" s="53">
        <f>+'103 FEIRAS, GALAS E EXPOSIÇÕES'!AK200</f>
        <v>0</v>
      </c>
      <c r="N571" s="53">
        <f>+'103 FEIRAS, GALAS E EXPOSIÇÕES'!AB200</f>
        <v>0</v>
      </c>
      <c r="T571" s="51" t="str">
        <f t="shared" si="24"/>
        <v>Local Não Indicado</v>
      </c>
      <c r="U571" s="51" t="str">
        <f t="shared" si="25"/>
        <v>Sem dados de idade</v>
      </c>
      <c r="V571" s="51" t="str">
        <f t="shared" si="26"/>
        <v/>
      </c>
    </row>
    <row r="572" spans="1:22" hidden="1" x14ac:dyDescent="0.35">
      <c r="A572" s="53">
        <f>+'103 FEIRAS, GALAS E EXPOSIÇÕES'!C201</f>
        <v>0</v>
      </c>
      <c r="B572" s="53">
        <f>+'103 FEIRAS, GALAS E EXPOSIÇÕES'!J201</f>
        <v>0</v>
      </c>
      <c r="C572" s="53" t="e">
        <f>IFERROR(IFERROR(IFERROR(+VLOOKUP('103 FEIRAS, GALAS E EXPOSIÇÕES'!V201,localidades,2,FALSE),VLOOKUP('103 FEIRAS, GALAS E EXPOSIÇÕES'!R201,district_codes,2,FALSE)),VLOOKUP('103 FEIRAS, GALAS E EXPOSIÇÕES'!AF$7,localidades,2,FALSE)),VLOOKUP('103 FEIRAS, GALAS E EXPOSIÇÕES'!AF$6,district_codes,2,FALSE))</f>
        <v>#N/A</v>
      </c>
      <c r="D572" s="53">
        <f>+'103 FEIRAS, GALAS E EXPOSIÇÕES'!AB201</f>
        <v>0</v>
      </c>
      <c r="E572" s="281">
        <f>+'103 FEIRAS, GALAS E EXPOSIÇÕES'!P201</f>
        <v>0</v>
      </c>
      <c r="F572" s="53">
        <f>+'103 FEIRAS, GALAS E EXPOSIÇÕES'!Q201</f>
        <v>0</v>
      </c>
      <c r="G572" s="53">
        <f>+'103 FEIRAS, GALAS E EXPOSIÇÕES'!AJ201</f>
        <v>0</v>
      </c>
      <c r="H572" s="53" t="str">
        <f>+sessoes!A$4</f>
        <v>TECTRAIN-99</v>
      </c>
      <c r="I572" s="53" t="e">
        <f>+sessoes!B$4</f>
        <v>#N/A</v>
      </c>
      <c r="J572" s="69">
        <f>+sessoes!C$4</f>
        <v>0</v>
      </c>
      <c r="M572" s="53">
        <f>+'103 FEIRAS, GALAS E EXPOSIÇÕES'!AK201</f>
        <v>0</v>
      </c>
      <c r="N572" s="53">
        <f>+'103 FEIRAS, GALAS E EXPOSIÇÕES'!AB201</f>
        <v>0</v>
      </c>
      <c r="T572" s="51" t="str">
        <f t="shared" si="24"/>
        <v>Local Não Indicado</v>
      </c>
      <c r="U572" s="51" t="str">
        <f t="shared" si="25"/>
        <v>Sem dados de idade</v>
      </c>
      <c r="V572" s="51" t="str">
        <f t="shared" si="26"/>
        <v/>
      </c>
    </row>
    <row r="573" spans="1:22" hidden="1" x14ac:dyDescent="0.35">
      <c r="A573" s="53">
        <f>+'103 FEIRAS, GALAS E EXPOSIÇÕES'!C202</f>
        <v>0</v>
      </c>
      <c r="B573" s="53">
        <f>+'103 FEIRAS, GALAS E EXPOSIÇÕES'!J202</f>
        <v>0</v>
      </c>
      <c r="C573" s="53" t="e">
        <f>IFERROR(IFERROR(IFERROR(+VLOOKUP('103 FEIRAS, GALAS E EXPOSIÇÕES'!V202,localidades,2,FALSE),VLOOKUP('103 FEIRAS, GALAS E EXPOSIÇÕES'!R202,district_codes,2,FALSE)),VLOOKUP('103 FEIRAS, GALAS E EXPOSIÇÕES'!AF$7,localidades,2,FALSE)),VLOOKUP('103 FEIRAS, GALAS E EXPOSIÇÕES'!AF$6,district_codes,2,FALSE))</f>
        <v>#N/A</v>
      </c>
      <c r="D573" s="53">
        <f>+'103 FEIRAS, GALAS E EXPOSIÇÕES'!AB202</f>
        <v>0</v>
      </c>
      <c r="E573" s="281">
        <f>+'103 FEIRAS, GALAS E EXPOSIÇÕES'!P202</f>
        <v>0</v>
      </c>
      <c r="F573" s="53">
        <f>+'103 FEIRAS, GALAS E EXPOSIÇÕES'!Q202</f>
        <v>0</v>
      </c>
      <c r="G573" s="53">
        <f>+'103 FEIRAS, GALAS E EXPOSIÇÕES'!AJ202</f>
        <v>0</v>
      </c>
      <c r="H573" s="53" t="str">
        <f>+sessoes!A$4</f>
        <v>TECTRAIN-99</v>
      </c>
      <c r="I573" s="53" t="e">
        <f>+sessoes!B$4</f>
        <v>#N/A</v>
      </c>
      <c r="J573" s="69">
        <f>+sessoes!C$4</f>
        <v>0</v>
      </c>
      <c r="M573" s="53">
        <f>+'103 FEIRAS, GALAS E EXPOSIÇÕES'!AK202</f>
        <v>0</v>
      </c>
      <c r="N573" s="53">
        <f>+'103 FEIRAS, GALAS E EXPOSIÇÕES'!AB202</f>
        <v>0</v>
      </c>
      <c r="T573" s="51" t="str">
        <f t="shared" si="24"/>
        <v>Local Não Indicado</v>
      </c>
      <c r="U573" s="51" t="str">
        <f t="shared" si="25"/>
        <v>Sem dados de idade</v>
      </c>
      <c r="V573" s="51" t="str">
        <f t="shared" si="26"/>
        <v/>
      </c>
    </row>
    <row r="574" spans="1:22" hidden="1" x14ac:dyDescent="0.35">
      <c r="A574" s="53">
        <f>+'103 FEIRAS, GALAS E EXPOSIÇÕES'!C203</f>
        <v>0</v>
      </c>
      <c r="B574" s="53">
        <f>+'103 FEIRAS, GALAS E EXPOSIÇÕES'!J203</f>
        <v>0</v>
      </c>
      <c r="C574" s="53" t="e">
        <f>IFERROR(IFERROR(IFERROR(+VLOOKUP('103 FEIRAS, GALAS E EXPOSIÇÕES'!V203,localidades,2,FALSE),VLOOKUP('103 FEIRAS, GALAS E EXPOSIÇÕES'!R203,district_codes,2,FALSE)),VLOOKUP('103 FEIRAS, GALAS E EXPOSIÇÕES'!AF$7,localidades,2,FALSE)),VLOOKUP('103 FEIRAS, GALAS E EXPOSIÇÕES'!AF$6,district_codes,2,FALSE))</f>
        <v>#N/A</v>
      </c>
      <c r="D574" s="53">
        <f>+'103 FEIRAS, GALAS E EXPOSIÇÕES'!AB203</f>
        <v>0</v>
      </c>
      <c r="E574" s="281">
        <f>+'103 FEIRAS, GALAS E EXPOSIÇÕES'!P203</f>
        <v>0</v>
      </c>
      <c r="F574" s="53">
        <f>+'103 FEIRAS, GALAS E EXPOSIÇÕES'!Q203</f>
        <v>0</v>
      </c>
      <c r="G574" s="53">
        <f>+'103 FEIRAS, GALAS E EXPOSIÇÕES'!AJ203</f>
        <v>0</v>
      </c>
      <c r="H574" s="53" t="str">
        <f>+sessoes!A$4</f>
        <v>TECTRAIN-99</v>
      </c>
      <c r="I574" s="53" t="e">
        <f>+sessoes!B$4</f>
        <v>#N/A</v>
      </c>
      <c r="J574" s="69">
        <f>+sessoes!C$4</f>
        <v>0</v>
      </c>
      <c r="M574" s="53">
        <f>+'103 FEIRAS, GALAS E EXPOSIÇÕES'!AK203</f>
        <v>0</v>
      </c>
      <c r="N574" s="53">
        <f>+'103 FEIRAS, GALAS E EXPOSIÇÕES'!AB203</f>
        <v>0</v>
      </c>
      <c r="T574" s="51" t="str">
        <f t="shared" si="24"/>
        <v>Local Não Indicado</v>
      </c>
      <c r="U574" s="51" t="str">
        <f t="shared" si="25"/>
        <v>Sem dados de idade</v>
      </c>
      <c r="V574" s="51" t="str">
        <f t="shared" si="26"/>
        <v/>
      </c>
    </row>
    <row r="575" spans="1:22" hidden="1" x14ac:dyDescent="0.35">
      <c r="A575" s="53">
        <f>+'103 FEIRAS, GALAS E EXPOSIÇÕES'!C204</f>
        <v>0</v>
      </c>
      <c r="B575" s="53">
        <f>+'103 FEIRAS, GALAS E EXPOSIÇÕES'!J204</f>
        <v>0</v>
      </c>
      <c r="C575" s="53" t="e">
        <f>IFERROR(IFERROR(IFERROR(+VLOOKUP('103 FEIRAS, GALAS E EXPOSIÇÕES'!V204,localidades,2,FALSE),VLOOKUP('103 FEIRAS, GALAS E EXPOSIÇÕES'!R204,district_codes,2,FALSE)),VLOOKUP('103 FEIRAS, GALAS E EXPOSIÇÕES'!AF$7,localidades,2,FALSE)),VLOOKUP('103 FEIRAS, GALAS E EXPOSIÇÕES'!AF$6,district_codes,2,FALSE))</f>
        <v>#N/A</v>
      </c>
      <c r="D575" s="53">
        <f>+'103 FEIRAS, GALAS E EXPOSIÇÕES'!AB204</f>
        <v>0</v>
      </c>
      <c r="E575" s="281">
        <f>+'103 FEIRAS, GALAS E EXPOSIÇÕES'!P204</f>
        <v>0</v>
      </c>
      <c r="F575" s="53">
        <f>+'103 FEIRAS, GALAS E EXPOSIÇÕES'!Q204</f>
        <v>0</v>
      </c>
      <c r="G575" s="53">
        <f>+'103 FEIRAS, GALAS E EXPOSIÇÕES'!AJ204</f>
        <v>0</v>
      </c>
      <c r="H575" s="53" t="str">
        <f>+sessoes!A$4</f>
        <v>TECTRAIN-99</v>
      </c>
      <c r="I575" s="53" t="e">
        <f>+sessoes!B$4</f>
        <v>#N/A</v>
      </c>
      <c r="J575" s="69">
        <f>+sessoes!C$4</f>
        <v>0</v>
      </c>
      <c r="M575" s="53">
        <f>+'103 FEIRAS, GALAS E EXPOSIÇÕES'!AK204</f>
        <v>0</v>
      </c>
      <c r="N575" s="53">
        <f>+'103 FEIRAS, GALAS E EXPOSIÇÕES'!AB204</f>
        <v>0</v>
      </c>
      <c r="T575" s="51" t="str">
        <f t="shared" si="24"/>
        <v>Local Não Indicado</v>
      </c>
      <c r="U575" s="51" t="str">
        <f t="shared" si="25"/>
        <v>Sem dados de idade</v>
      </c>
      <c r="V575" s="51" t="str">
        <f t="shared" si="26"/>
        <v/>
      </c>
    </row>
    <row r="576" spans="1:22" hidden="1" x14ac:dyDescent="0.35">
      <c r="A576" s="53">
        <f>+'103 FEIRAS, GALAS E EXPOSIÇÕES'!C205</f>
        <v>0</v>
      </c>
      <c r="B576" s="53">
        <f>+'103 FEIRAS, GALAS E EXPOSIÇÕES'!J205</f>
        <v>0</v>
      </c>
      <c r="C576" s="53" t="e">
        <f>IFERROR(IFERROR(IFERROR(+VLOOKUP('103 FEIRAS, GALAS E EXPOSIÇÕES'!V205,localidades,2,FALSE),VLOOKUP('103 FEIRAS, GALAS E EXPOSIÇÕES'!R205,district_codes,2,FALSE)),VLOOKUP('103 FEIRAS, GALAS E EXPOSIÇÕES'!AF$7,localidades,2,FALSE)),VLOOKUP('103 FEIRAS, GALAS E EXPOSIÇÕES'!AF$6,district_codes,2,FALSE))</f>
        <v>#N/A</v>
      </c>
      <c r="D576" s="53">
        <f>+'103 FEIRAS, GALAS E EXPOSIÇÕES'!AB205</f>
        <v>0</v>
      </c>
      <c r="E576" s="281">
        <f>+'103 FEIRAS, GALAS E EXPOSIÇÕES'!P205</f>
        <v>0</v>
      </c>
      <c r="F576" s="53">
        <f>+'103 FEIRAS, GALAS E EXPOSIÇÕES'!Q205</f>
        <v>0</v>
      </c>
      <c r="G576" s="53">
        <f>+'103 FEIRAS, GALAS E EXPOSIÇÕES'!AJ205</f>
        <v>0</v>
      </c>
      <c r="H576" s="53" t="str">
        <f>+sessoes!A$4</f>
        <v>TECTRAIN-99</v>
      </c>
      <c r="I576" s="53" t="e">
        <f>+sessoes!B$4</f>
        <v>#N/A</v>
      </c>
      <c r="J576" s="69">
        <f>+sessoes!C$4</f>
        <v>0</v>
      </c>
      <c r="M576" s="53">
        <f>+'103 FEIRAS, GALAS E EXPOSIÇÕES'!AK205</f>
        <v>0</v>
      </c>
      <c r="N576" s="53">
        <f>+'103 FEIRAS, GALAS E EXPOSIÇÕES'!AB205</f>
        <v>0</v>
      </c>
      <c r="T576" s="51" t="str">
        <f t="shared" si="24"/>
        <v>Local Não Indicado</v>
      </c>
      <c r="U576" s="51" t="str">
        <f t="shared" si="25"/>
        <v>Sem dados de idade</v>
      </c>
      <c r="V576" s="51" t="str">
        <f t="shared" si="26"/>
        <v/>
      </c>
    </row>
    <row r="577" spans="1:22" hidden="1" x14ac:dyDescent="0.35">
      <c r="A577" s="53">
        <f>+'103 FEIRAS, GALAS E EXPOSIÇÕES'!C206</f>
        <v>0</v>
      </c>
      <c r="B577" s="53">
        <f>+'103 FEIRAS, GALAS E EXPOSIÇÕES'!J206</f>
        <v>0</v>
      </c>
      <c r="C577" s="53" t="e">
        <f>IFERROR(IFERROR(IFERROR(+VLOOKUP('103 FEIRAS, GALAS E EXPOSIÇÕES'!V206,localidades,2,FALSE),VLOOKUP('103 FEIRAS, GALAS E EXPOSIÇÕES'!R206,district_codes,2,FALSE)),VLOOKUP('103 FEIRAS, GALAS E EXPOSIÇÕES'!AF$7,localidades,2,FALSE)),VLOOKUP('103 FEIRAS, GALAS E EXPOSIÇÕES'!AF$6,district_codes,2,FALSE))</f>
        <v>#N/A</v>
      </c>
      <c r="D577" s="53">
        <f>+'103 FEIRAS, GALAS E EXPOSIÇÕES'!AB206</f>
        <v>0</v>
      </c>
      <c r="E577" s="281">
        <f>+'103 FEIRAS, GALAS E EXPOSIÇÕES'!P206</f>
        <v>0</v>
      </c>
      <c r="F577" s="53">
        <f>+'103 FEIRAS, GALAS E EXPOSIÇÕES'!Q206</f>
        <v>0</v>
      </c>
      <c r="G577" s="53">
        <f>+'103 FEIRAS, GALAS E EXPOSIÇÕES'!AJ206</f>
        <v>0</v>
      </c>
      <c r="H577" s="53" t="str">
        <f>+sessoes!A$4</f>
        <v>TECTRAIN-99</v>
      </c>
      <c r="I577" s="53" t="e">
        <f>+sessoes!B$4</f>
        <v>#N/A</v>
      </c>
      <c r="J577" s="69">
        <f>+sessoes!C$4</f>
        <v>0</v>
      </c>
      <c r="M577" s="53">
        <f>+'103 FEIRAS, GALAS E EXPOSIÇÕES'!AK206</f>
        <v>0</v>
      </c>
      <c r="N577" s="53">
        <f>+'103 FEIRAS, GALAS E EXPOSIÇÕES'!AB206</f>
        <v>0</v>
      </c>
      <c r="T577" s="51" t="str">
        <f t="shared" si="24"/>
        <v>Local Não Indicado</v>
      </c>
      <c r="U577" s="51" t="str">
        <f t="shared" si="25"/>
        <v>Sem dados de idade</v>
      </c>
      <c r="V577" s="51" t="str">
        <f t="shared" si="26"/>
        <v/>
      </c>
    </row>
    <row r="578" spans="1:22" hidden="1" x14ac:dyDescent="0.35">
      <c r="A578" s="53">
        <f>+'103 FEIRAS, GALAS E EXPOSIÇÕES'!C207</f>
        <v>0</v>
      </c>
      <c r="B578" s="53">
        <f>+'103 FEIRAS, GALAS E EXPOSIÇÕES'!J207</f>
        <v>0</v>
      </c>
      <c r="C578" s="53" t="e">
        <f>IFERROR(IFERROR(IFERROR(+VLOOKUP('103 FEIRAS, GALAS E EXPOSIÇÕES'!V207,localidades,2,FALSE),VLOOKUP('103 FEIRAS, GALAS E EXPOSIÇÕES'!R207,district_codes,2,FALSE)),VLOOKUP('103 FEIRAS, GALAS E EXPOSIÇÕES'!AF$7,localidades,2,FALSE)),VLOOKUP('103 FEIRAS, GALAS E EXPOSIÇÕES'!AF$6,district_codes,2,FALSE))</f>
        <v>#N/A</v>
      </c>
      <c r="D578" s="53">
        <f>+'103 FEIRAS, GALAS E EXPOSIÇÕES'!AB207</f>
        <v>0</v>
      </c>
      <c r="E578" s="281">
        <f>+'103 FEIRAS, GALAS E EXPOSIÇÕES'!P207</f>
        <v>0</v>
      </c>
      <c r="F578" s="53">
        <f>+'103 FEIRAS, GALAS E EXPOSIÇÕES'!Q207</f>
        <v>0</v>
      </c>
      <c r="G578" s="53">
        <f>+'103 FEIRAS, GALAS E EXPOSIÇÕES'!AJ207</f>
        <v>0</v>
      </c>
      <c r="H578" s="53" t="str">
        <f>+sessoes!A$4</f>
        <v>TECTRAIN-99</v>
      </c>
      <c r="I578" s="53" t="e">
        <f>+sessoes!B$4</f>
        <v>#N/A</v>
      </c>
      <c r="J578" s="69">
        <f>+sessoes!C$4</f>
        <v>0</v>
      </c>
      <c r="M578" s="53">
        <f>+'103 FEIRAS, GALAS E EXPOSIÇÕES'!AK207</f>
        <v>0</v>
      </c>
      <c r="N578" s="53">
        <f>+'103 FEIRAS, GALAS E EXPOSIÇÕES'!AB207</f>
        <v>0</v>
      </c>
      <c r="T578" s="51" t="str">
        <f t="shared" ref="T578:T641" si="27">IFERROR(IFERROR(VLOOKUP(C578,nomes_distritos,3,FALSE),VLOOKUP(I578,nomes_distritos,3,FALSE)),"Local Não Indicado")</f>
        <v>Local Não Indicado</v>
      </c>
      <c r="U578" s="51" t="str">
        <f t="shared" ref="U578:U641" si="28">IF(F578=0,"Sem dados de idade",IF(F578&lt;35,"Jovem","Adulto"))</f>
        <v>Sem dados de idade</v>
      </c>
      <c r="V578" s="51" t="str">
        <f t="shared" ref="V578:V641" si="29">IF(A578=0,"",A578&amp;B578&amp;C578)</f>
        <v/>
      </c>
    </row>
    <row r="579" spans="1:22" hidden="1" x14ac:dyDescent="0.35">
      <c r="A579" s="53">
        <f>+'103 FEIRAS, GALAS E EXPOSIÇÕES'!C208</f>
        <v>0</v>
      </c>
      <c r="B579" s="53">
        <f>+'103 FEIRAS, GALAS E EXPOSIÇÕES'!J208</f>
        <v>0</v>
      </c>
      <c r="C579" s="53" t="e">
        <f>IFERROR(IFERROR(IFERROR(+VLOOKUP('103 FEIRAS, GALAS E EXPOSIÇÕES'!V208,localidades,2,FALSE),VLOOKUP('103 FEIRAS, GALAS E EXPOSIÇÕES'!R208,district_codes,2,FALSE)),VLOOKUP('103 FEIRAS, GALAS E EXPOSIÇÕES'!AF$7,localidades,2,FALSE)),VLOOKUP('103 FEIRAS, GALAS E EXPOSIÇÕES'!AF$6,district_codes,2,FALSE))</f>
        <v>#N/A</v>
      </c>
      <c r="D579" s="53">
        <f>+'103 FEIRAS, GALAS E EXPOSIÇÕES'!AB208</f>
        <v>0</v>
      </c>
      <c r="E579" s="281">
        <f>+'103 FEIRAS, GALAS E EXPOSIÇÕES'!P208</f>
        <v>0</v>
      </c>
      <c r="F579" s="53">
        <f>+'103 FEIRAS, GALAS E EXPOSIÇÕES'!Q208</f>
        <v>0</v>
      </c>
      <c r="G579" s="53">
        <f>+'103 FEIRAS, GALAS E EXPOSIÇÕES'!AJ208</f>
        <v>0</v>
      </c>
      <c r="H579" s="53" t="str">
        <f>+sessoes!A$4</f>
        <v>TECTRAIN-99</v>
      </c>
      <c r="I579" s="53" t="e">
        <f>+sessoes!B$4</f>
        <v>#N/A</v>
      </c>
      <c r="J579" s="69">
        <f>+sessoes!C$4</f>
        <v>0</v>
      </c>
      <c r="M579" s="53">
        <f>+'103 FEIRAS, GALAS E EXPOSIÇÕES'!AK208</f>
        <v>0</v>
      </c>
      <c r="N579" s="53">
        <f>+'103 FEIRAS, GALAS E EXPOSIÇÕES'!AB208</f>
        <v>0</v>
      </c>
      <c r="T579" s="51" t="str">
        <f t="shared" si="27"/>
        <v>Local Não Indicado</v>
      </c>
      <c r="U579" s="51" t="str">
        <f t="shared" si="28"/>
        <v>Sem dados de idade</v>
      </c>
      <c r="V579" s="51" t="str">
        <f t="shared" si="29"/>
        <v/>
      </c>
    </row>
    <row r="580" spans="1:22" hidden="1" x14ac:dyDescent="0.35">
      <c r="A580" s="53">
        <f>+'103 FEIRAS, GALAS E EXPOSIÇÕES'!C209</f>
        <v>0</v>
      </c>
      <c r="B580" s="53">
        <f>+'103 FEIRAS, GALAS E EXPOSIÇÕES'!J209</f>
        <v>0</v>
      </c>
      <c r="C580" s="53" t="e">
        <f>IFERROR(IFERROR(IFERROR(+VLOOKUP('103 FEIRAS, GALAS E EXPOSIÇÕES'!V209,localidades,2,FALSE),VLOOKUP('103 FEIRAS, GALAS E EXPOSIÇÕES'!R209,district_codes,2,FALSE)),VLOOKUP('103 FEIRAS, GALAS E EXPOSIÇÕES'!AF$7,localidades,2,FALSE)),VLOOKUP('103 FEIRAS, GALAS E EXPOSIÇÕES'!AF$6,district_codes,2,FALSE))</f>
        <v>#N/A</v>
      </c>
      <c r="D580" s="53">
        <f>+'103 FEIRAS, GALAS E EXPOSIÇÕES'!AB209</f>
        <v>0</v>
      </c>
      <c r="E580" s="281">
        <f>+'103 FEIRAS, GALAS E EXPOSIÇÕES'!P209</f>
        <v>0</v>
      </c>
      <c r="F580" s="53">
        <f>+'103 FEIRAS, GALAS E EXPOSIÇÕES'!Q209</f>
        <v>0</v>
      </c>
      <c r="G580" s="53">
        <f>+'103 FEIRAS, GALAS E EXPOSIÇÕES'!AJ209</f>
        <v>0</v>
      </c>
      <c r="H580" s="53" t="str">
        <f>+sessoes!A$4</f>
        <v>TECTRAIN-99</v>
      </c>
      <c r="I580" s="53" t="e">
        <f>+sessoes!B$4</f>
        <v>#N/A</v>
      </c>
      <c r="J580" s="69">
        <f>+sessoes!C$4</f>
        <v>0</v>
      </c>
      <c r="M580" s="53">
        <f>+'103 FEIRAS, GALAS E EXPOSIÇÕES'!AK209</f>
        <v>0</v>
      </c>
      <c r="N580" s="53">
        <f>+'103 FEIRAS, GALAS E EXPOSIÇÕES'!AB209</f>
        <v>0</v>
      </c>
      <c r="T580" s="51" t="str">
        <f t="shared" si="27"/>
        <v>Local Não Indicado</v>
      </c>
      <c r="U580" s="51" t="str">
        <f t="shared" si="28"/>
        <v>Sem dados de idade</v>
      </c>
      <c r="V580" s="51" t="str">
        <f t="shared" si="29"/>
        <v/>
      </c>
    </row>
    <row r="581" spans="1:22" hidden="1" x14ac:dyDescent="0.35">
      <c r="A581" s="53">
        <f>+'103 FEIRAS, GALAS E EXPOSIÇÕES'!C210</f>
        <v>0</v>
      </c>
      <c r="B581" s="53">
        <f>+'103 FEIRAS, GALAS E EXPOSIÇÕES'!J210</f>
        <v>0</v>
      </c>
      <c r="C581" s="53" t="e">
        <f>IFERROR(IFERROR(IFERROR(+VLOOKUP('103 FEIRAS, GALAS E EXPOSIÇÕES'!V210,localidades,2,FALSE),VLOOKUP('103 FEIRAS, GALAS E EXPOSIÇÕES'!R210,district_codes,2,FALSE)),VLOOKUP('103 FEIRAS, GALAS E EXPOSIÇÕES'!AF$7,localidades,2,FALSE)),VLOOKUP('103 FEIRAS, GALAS E EXPOSIÇÕES'!AF$6,district_codes,2,FALSE))</f>
        <v>#N/A</v>
      </c>
      <c r="D581" s="53">
        <f>+'103 FEIRAS, GALAS E EXPOSIÇÕES'!AB210</f>
        <v>0</v>
      </c>
      <c r="E581" s="281">
        <f>+'103 FEIRAS, GALAS E EXPOSIÇÕES'!P210</f>
        <v>0</v>
      </c>
      <c r="F581" s="53">
        <f>+'103 FEIRAS, GALAS E EXPOSIÇÕES'!Q210</f>
        <v>0</v>
      </c>
      <c r="G581" s="53">
        <f>+'103 FEIRAS, GALAS E EXPOSIÇÕES'!AJ210</f>
        <v>0</v>
      </c>
      <c r="H581" s="53" t="str">
        <f>+sessoes!A$4</f>
        <v>TECTRAIN-99</v>
      </c>
      <c r="I581" s="53" t="e">
        <f>+sessoes!B$4</f>
        <v>#N/A</v>
      </c>
      <c r="J581" s="69">
        <f>+sessoes!C$4</f>
        <v>0</v>
      </c>
      <c r="M581" s="53">
        <f>+'103 FEIRAS, GALAS E EXPOSIÇÕES'!AK210</f>
        <v>0</v>
      </c>
      <c r="N581" s="53">
        <f>+'103 FEIRAS, GALAS E EXPOSIÇÕES'!AB210</f>
        <v>0</v>
      </c>
      <c r="T581" s="51" t="str">
        <f t="shared" si="27"/>
        <v>Local Não Indicado</v>
      </c>
      <c r="U581" s="51" t="str">
        <f t="shared" si="28"/>
        <v>Sem dados de idade</v>
      </c>
      <c r="V581" s="51" t="str">
        <f t="shared" si="29"/>
        <v/>
      </c>
    </row>
    <row r="582" spans="1:22" hidden="1" x14ac:dyDescent="0.35">
      <c r="A582" s="53">
        <f>+'103 FEIRAS, GALAS E EXPOSIÇÕES'!C211</f>
        <v>0</v>
      </c>
      <c r="B582" s="53">
        <f>+'103 FEIRAS, GALAS E EXPOSIÇÕES'!J211</f>
        <v>0</v>
      </c>
      <c r="C582" s="53" t="e">
        <f>IFERROR(IFERROR(IFERROR(+VLOOKUP('103 FEIRAS, GALAS E EXPOSIÇÕES'!V211,localidades,2,FALSE),VLOOKUP('103 FEIRAS, GALAS E EXPOSIÇÕES'!R211,district_codes,2,FALSE)),VLOOKUP('103 FEIRAS, GALAS E EXPOSIÇÕES'!AF$7,localidades,2,FALSE)),VLOOKUP('103 FEIRAS, GALAS E EXPOSIÇÕES'!AF$6,district_codes,2,FALSE))</f>
        <v>#N/A</v>
      </c>
      <c r="D582" s="53">
        <f>+'103 FEIRAS, GALAS E EXPOSIÇÕES'!AB211</f>
        <v>0</v>
      </c>
      <c r="E582" s="281">
        <f>+'103 FEIRAS, GALAS E EXPOSIÇÕES'!P211</f>
        <v>0</v>
      </c>
      <c r="F582" s="53">
        <f>+'103 FEIRAS, GALAS E EXPOSIÇÕES'!Q211</f>
        <v>0</v>
      </c>
      <c r="G582" s="53">
        <f>+'103 FEIRAS, GALAS E EXPOSIÇÕES'!AJ211</f>
        <v>0</v>
      </c>
      <c r="H582" s="53" t="str">
        <f>+sessoes!A$4</f>
        <v>TECTRAIN-99</v>
      </c>
      <c r="I582" s="53" t="e">
        <f>+sessoes!B$4</f>
        <v>#N/A</v>
      </c>
      <c r="J582" s="69">
        <f>+sessoes!C$4</f>
        <v>0</v>
      </c>
      <c r="M582" s="53">
        <f>+'103 FEIRAS, GALAS E EXPOSIÇÕES'!AK211</f>
        <v>0</v>
      </c>
      <c r="N582" s="53">
        <f>+'103 FEIRAS, GALAS E EXPOSIÇÕES'!AB211</f>
        <v>0</v>
      </c>
      <c r="T582" s="51" t="str">
        <f t="shared" si="27"/>
        <v>Local Não Indicado</v>
      </c>
      <c r="U582" s="51" t="str">
        <f t="shared" si="28"/>
        <v>Sem dados de idade</v>
      </c>
      <c r="V582" s="51" t="str">
        <f t="shared" si="29"/>
        <v/>
      </c>
    </row>
    <row r="583" spans="1:22" hidden="1" x14ac:dyDescent="0.35">
      <c r="A583" s="53">
        <f>+'103 FEIRAS, GALAS E EXPOSIÇÕES'!C212</f>
        <v>0</v>
      </c>
      <c r="B583" s="53">
        <f>+'103 FEIRAS, GALAS E EXPOSIÇÕES'!J212</f>
        <v>0</v>
      </c>
      <c r="C583" s="53" t="e">
        <f>IFERROR(IFERROR(IFERROR(+VLOOKUP('103 FEIRAS, GALAS E EXPOSIÇÕES'!V212,localidades,2,FALSE),VLOOKUP('103 FEIRAS, GALAS E EXPOSIÇÕES'!R212,district_codes,2,FALSE)),VLOOKUP('103 FEIRAS, GALAS E EXPOSIÇÕES'!AF$7,localidades,2,FALSE)),VLOOKUP('103 FEIRAS, GALAS E EXPOSIÇÕES'!AF$6,district_codes,2,FALSE))</f>
        <v>#N/A</v>
      </c>
      <c r="D583" s="53">
        <f>+'103 FEIRAS, GALAS E EXPOSIÇÕES'!AB212</f>
        <v>0</v>
      </c>
      <c r="E583" s="281">
        <f>+'103 FEIRAS, GALAS E EXPOSIÇÕES'!P212</f>
        <v>0</v>
      </c>
      <c r="F583" s="53">
        <f>+'103 FEIRAS, GALAS E EXPOSIÇÕES'!Q212</f>
        <v>0</v>
      </c>
      <c r="G583" s="53">
        <f>+'103 FEIRAS, GALAS E EXPOSIÇÕES'!AJ212</f>
        <v>0</v>
      </c>
      <c r="H583" s="53" t="str">
        <f>+sessoes!A$4</f>
        <v>TECTRAIN-99</v>
      </c>
      <c r="I583" s="53" t="e">
        <f>+sessoes!B$4</f>
        <v>#N/A</v>
      </c>
      <c r="J583" s="69">
        <f>+sessoes!C$4</f>
        <v>0</v>
      </c>
      <c r="M583" s="53">
        <f>+'103 FEIRAS, GALAS E EXPOSIÇÕES'!AK212</f>
        <v>0</v>
      </c>
      <c r="N583" s="53">
        <f>+'103 FEIRAS, GALAS E EXPOSIÇÕES'!AB212</f>
        <v>0</v>
      </c>
      <c r="T583" s="51" t="str">
        <f t="shared" si="27"/>
        <v>Local Não Indicado</v>
      </c>
      <c r="U583" s="51" t="str">
        <f t="shared" si="28"/>
        <v>Sem dados de idade</v>
      </c>
      <c r="V583" s="51" t="str">
        <f t="shared" si="29"/>
        <v/>
      </c>
    </row>
    <row r="584" spans="1:22" hidden="1" x14ac:dyDescent="0.35">
      <c r="A584" s="53">
        <f>+'103 FEIRAS, GALAS E EXPOSIÇÕES'!C213</f>
        <v>0</v>
      </c>
      <c r="B584" s="53">
        <f>+'103 FEIRAS, GALAS E EXPOSIÇÕES'!J213</f>
        <v>0</v>
      </c>
      <c r="C584" s="53" t="e">
        <f>IFERROR(IFERROR(IFERROR(+VLOOKUP('103 FEIRAS, GALAS E EXPOSIÇÕES'!V213,localidades,2,FALSE),VLOOKUP('103 FEIRAS, GALAS E EXPOSIÇÕES'!R213,district_codes,2,FALSE)),VLOOKUP('103 FEIRAS, GALAS E EXPOSIÇÕES'!AF$7,localidades,2,FALSE)),VLOOKUP('103 FEIRAS, GALAS E EXPOSIÇÕES'!AF$6,district_codes,2,FALSE))</f>
        <v>#N/A</v>
      </c>
      <c r="D584" s="53">
        <f>+'103 FEIRAS, GALAS E EXPOSIÇÕES'!AB213</f>
        <v>0</v>
      </c>
      <c r="E584" s="281">
        <f>+'103 FEIRAS, GALAS E EXPOSIÇÕES'!P213</f>
        <v>0</v>
      </c>
      <c r="F584" s="53">
        <f>+'103 FEIRAS, GALAS E EXPOSIÇÕES'!Q213</f>
        <v>0</v>
      </c>
      <c r="G584" s="53">
        <f>+'103 FEIRAS, GALAS E EXPOSIÇÕES'!AJ213</f>
        <v>0</v>
      </c>
      <c r="H584" s="53" t="str">
        <f>+sessoes!A$4</f>
        <v>TECTRAIN-99</v>
      </c>
      <c r="I584" s="53" t="e">
        <f>+sessoes!B$4</f>
        <v>#N/A</v>
      </c>
      <c r="J584" s="69">
        <f>+sessoes!C$4</f>
        <v>0</v>
      </c>
      <c r="M584" s="53">
        <f>+'103 FEIRAS, GALAS E EXPOSIÇÕES'!AK213</f>
        <v>0</v>
      </c>
      <c r="N584" s="53">
        <f>+'103 FEIRAS, GALAS E EXPOSIÇÕES'!AB213</f>
        <v>0</v>
      </c>
      <c r="T584" s="51" t="str">
        <f t="shared" si="27"/>
        <v>Local Não Indicado</v>
      </c>
      <c r="U584" s="51" t="str">
        <f t="shared" si="28"/>
        <v>Sem dados de idade</v>
      </c>
      <c r="V584" s="51" t="str">
        <f t="shared" si="29"/>
        <v/>
      </c>
    </row>
    <row r="585" spans="1:22" hidden="1" x14ac:dyDescent="0.35">
      <c r="A585" s="53">
        <f>+'103 FEIRAS, GALAS E EXPOSIÇÕES'!C214</f>
        <v>0</v>
      </c>
      <c r="B585" s="53">
        <f>+'103 FEIRAS, GALAS E EXPOSIÇÕES'!J214</f>
        <v>0</v>
      </c>
      <c r="C585" s="53" t="e">
        <f>IFERROR(IFERROR(IFERROR(+VLOOKUP('103 FEIRAS, GALAS E EXPOSIÇÕES'!V214,localidades,2,FALSE),VLOOKUP('103 FEIRAS, GALAS E EXPOSIÇÕES'!R214,district_codes,2,FALSE)),VLOOKUP('103 FEIRAS, GALAS E EXPOSIÇÕES'!AF$7,localidades,2,FALSE)),VLOOKUP('103 FEIRAS, GALAS E EXPOSIÇÕES'!AF$6,district_codes,2,FALSE))</f>
        <v>#N/A</v>
      </c>
      <c r="D585" s="53">
        <f>+'103 FEIRAS, GALAS E EXPOSIÇÕES'!AB214</f>
        <v>0</v>
      </c>
      <c r="E585" s="281">
        <f>+'103 FEIRAS, GALAS E EXPOSIÇÕES'!P214</f>
        <v>0</v>
      </c>
      <c r="F585" s="53">
        <f>+'103 FEIRAS, GALAS E EXPOSIÇÕES'!Q214</f>
        <v>0</v>
      </c>
      <c r="G585" s="53">
        <f>+'103 FEIRAS, GALAS E EXPOSIÇÕES'!AJ214</f>
        <v>0</v>
      </c>
      <c r="H585" s="53" t="str">
        <f>+sessoes!A$4</f>
        <v>TECTRAIN-99</v>
      </c>
      <c r="I585" s="53" t="e">
        <f>+sessoes!B$4</f>
        <v>#N/A</v>
      </c>
      <c r="J585" s="69">
        <f>+sessoes!C$4</f>
        <v>0</v>
      </c>
      <c r="M585" s="53">
        <f>+'103 FEIRAS, GALAS E EXPOSIÇÕES'!AK214</f>
        <v>0</v>
      </c>
      <c r="N585" s="53">
        <f>+'103 FEIRAS, GALAS E EXPOSIÇÕES'!AB214</f>
        <v>0</v>
      </c>
      <c r="T585" s="51" t="str">
        <f t="shared" si="27"/>
        <v>Local Não Indicado</v>
      </c>
      <c r="U585" s="51" t="str">
        <f t="shared" si="28"/>
        <v>Sem dados de idade</v>
      </c>
      <c r="V585" s="51" t="str">
        <f t="shared" si="29"/>
        <v/>
      </c>
    </row>
    <row r="586" spans="1:22" hidden="1" x14ac:dyDescent="0.35">
      <c r="A586" s="53">
        <f>+'103 FEIRAS, GALAS E EXPOSIÇÕES'!C215</f>
        <v>0</v>
      </c>
      <c r="B586" s="53">
        <f>+'103 FEIRAS, GALAS E EXPOSIÇÕES'!J215</f>
        <v>0</v>
      </c>
      <c r="C586" s="53" t="e">
        <f>IFERROR(IFERROR(IFERROR(+VLOOKUP('103 FEIRAS, GALAS E EXPOSIÇÕES'!V215,localidades,2,FALSE),VLOOKUP('103 FEIRAS, GALAS E EXPOSIÇÕES'!R215,district_codes,2,FALSE)),VLOOKUP('103 FEIRAS, GALAS E EXPOSIÇÕES'!AF$7,localidades,2,FALSE)),VLOOKUP('103 FEIRAS, GALAS E EXPOSIÇÕES'!AF$6,district_codes,2,FALSE))</f>
        <v>#N/A</v>
      </c>
      <c r="D586" s="53">
        <f>+'103 FEIRAS, GALAS E EXPOSIÇÕES'!AB215</f>
        <v>0</v>
      </c>
      <c r="E586" s="281">
        <f>+'103 FEIRAS, GALAS E EXPOSIÇÕES'!P215</f>
        <v>0</v>
      </c>
      <c r="F586" s="53">
        <f>+'103 FEIRAS, GALAS E EXPOSIÇÕES'!Q215</f>
        <v>0</v>
      </c>
      <c r="G586" s="53">
        <f>+'103 FEIRAS, GALAS E EXPOSIÇÕES'!AJ215</f>
        <v>0</v>
      </c>
      <c r="H586" s="53" t="str">
        <f>+sessoes!A$4</f>
        <v>TECTRAIN-99</v>
      </c>
      <c r="I586" s="53" t="e">
        <f>+sessoes!B$4</f>
        <v>#N/A</v>
      </c>
      <c r="J586" s="69">
        <f>+sessoes!C$4</f>
        <v>0</v>
      </c>
      <c r="M586" s="53">
        <f>+'103 FEIRAS, GALAS E EXPOSIÇÕES'!AK215</f>
        <v>0</v>
      </c>
      <c r="N586" s="53">
        <f>+'103 FEIRAS, GALAS E EXPOSIÇÕES'!AB215</f>
        <v>0</v>
      </c>
      <c r="T586" s="51" t="str">
        <f t="shared" si="27"/>
        <v>Local Não Indicado</v>
      </c>
      <c r="U586" s="51" t="str">
        <f t="shared" si="28"/>
        <v>Sem dados de idade</v>
      </c>
      <c r="V586" s="51" t="str">
        <f t="shared" si="29"/>
        <v/>
      </c>
    </row>
    <row r="587" spans="1:22" hidden="1" x14ac:dyDescent="0.35">
      <c r="A587" s="53">
        <f>+'103 FEIRAS, GALAS E EXPOSIÇÕES'!C216</f>
        <v>0</v>
      </c>
      <c r="B587" s="53">
        <f>+'103 FEIRAS, GALAS E EXPOSIÇÕES'!J216</f>
        <v>0</v>
      </c>
      <c r="C587" s="53" t="e">
        <f>IFERROR(IFERROR(IFERROR(+VLOOKUP('103 FEIRAS, GALAS E EXPOSIÇÕES'!V216,localidades,2,FALSE),VLOOKUP('103 FEIRAS, GALAS E EXPOSIÇÕES'!R216,district_codes,2,FALSE)),VLOOKUP('103 FEIRAS, GALAS E EXPOSIÇÕES'!AF$7,localidades,2,FALSE)),VLOOKUP('103 FEIRAS, GALAS E EXPOSIÇÕES'!AF$6,district_codes,2,FALSE))</f>
        <v>#N/A</v>
      </c>
      <c r="D587" s="53">
        <f>+'103 FEIRAS, GALAS E EXPOSIÇÕES'!AB216</f>
        <v>0</v>
      </c>
      <c r="E587" s="281">
        <f>+'103 FEIRAS, GALAS E EXPOSIÇÕES'!P216</f>
        <v>0</v>
      </c>
      <c r="F587" s="53">
        <f>+'103 FEIRAS, GALAS E EXPOSIÇÕES'!Q216</f>
        <v>0</v>
      </c>
      <c r="G587" s="53">
        <f>+'103 FEIRAS, GALAS E EXPOSIÇÕES'!AJ216</f>
        <v>0</v>
      </c>
      <c r="H587" s="53" t="str">
        <f>+sessoes!A$4</f>
        <v>TECTRAIN-99</v>
      </c>
      <c r="I587" s="53" t="e">
        <f>+sessoes!B$4</f>
        <v>#N/A</v>
      </c>
      <c r="J587" s="69">
        <f>+sessoes!C$4</f>
        <v>0</v>
      </c>
      <c r="M587" s="53">
        <f>+'103 FEIRAS, GALAS E EXPOSIÇÕES'!AK216</f>
        <v>0</v>
      </c>
      <c r="N587" s="53">
        <f>+'103 FEIRAS, GALAS E EXPOSIÇÕES'!AB216</f>
        <v>0</v>
      </c>
      <c r="T587" s="51" t="str">
        <f t="shared" si="27"/>
        <v>Local Não Indicado</v>
      </c>
      <c r="U587" s="51" t="str">
        <f t="shared" si="28"/>
        <v>Sem dados de idade</v>
      </c>
      <c r="V587" s="51" t="str">
        <f t="shared" si="29"/>
        <v/>
      </c>
    </row>
    <row r="588" spans="1:22" hidden="1" x14ac:dyDescent="0.35">
      <c r="A588" s="53">
        <f>+'103 FEIRAS, GALAS E EXPOSIÇÕES'!C217</f>
        <v>0</v>
      </c>
      <c r="B588" s="53">
        <f>+'103 FEIRAS, GALAS E EXPOSIÇÕES'!J217</f>
        <v>0</v>
      </c>
      <c r="C588" s="53" t="e">
        <f>IFERROR(IFERROR(IFERROR(+VLOOKUP('103 FEIRAS, GALAS E EXPOSIÇÕES'!V217,localidades,2,FALSE),VLOOKUP('103 FEIRAS, GALAS E EXPOSIÇÕES'!R217,district_codes,2,FALSE)),VLOOKUP('103 FEIRAS, GALAS E EXPOSIÇÕES'!AF$7,localidades,2,FALSE)),VLOOKUP('103 FEIRAS, GALAS E EXPOSIÇÕES'!AF$6,district_codes,2,FALSE))</f>
        <v>#N/A</v>
      </c>
      <c r="D588" s="53">
        <f>+'103 FEIRAS, GALAS E EXPOSIÇÕES'!AB217</f>
        <v>0</v>
      </c>
      <c r="E588" s="281">
        <f>+'103 FEIRAS, GALAS E EXPOSIÇÕES'!P217</f>
        <v>0</v>
      </c>
      <c r="F588" s="53">
        <f>+'103 FEIRAS, GALAS E EXPOSIÇÕES'!Q217</f>
        <v>0</v>
      </c>
      <c r="G588" s="53">
        <f>+'103 FEIRAS, GALAS E EXPOSIÇÕES'!AJ217</f>
        <v>0</v>
      </c>
      <c r="H588" s="53" t="str">
        <f>+sessoes!A$4</f>
        <v>TECTRAIN-99</v>
      </c>
      <c r="I588" s="53" t="e">
        <f>+sessoes!B$4</f>
        <v>#N/A</v>
      </c>
      <c r="J588" s="69">
        <f>+sessoes!C$4</f>
        <v>0</v>
      </c>
      <c r="M588" s="53">
        <f>+'103 FEIRAS, GALAS E EXPOSIÇÕES'!AK217</f>
        <v>0</v>
      </c>
      <c r="N588" s="53">
        <f>+'103 FEIRAS, GALAS E EXPOSIÇÕES'!AB217</f>
        <v>0</v>
      </c>
      <c r="T588" s="51" t="str">
        <f t="shared" si="27"/>
        <v>Local Não Indicado</v>
      </c>
      <c r="U588" s="51" t="str">
        <f t="shared" si="28"/>
        <v>Sem dados de idade</v>
      </c>
      <c r="V588" s="51" t="str">
        <f t="shared" si="29"/>
        <v/>
      </c>
    </row>
    <row r="589" spans="1:22" hidden="1" x14ac:dyDescent="0.35">
      <c r="A589" s="53">
        <f>+'103 FEIRAS, GALAS E EXPOSIÇÕES'!C218</f>
        <v>0</v>
      </c>
      <c r="B589" s="53">
        <f>+'103 FEIRAS, GALAS E EXPOSIÇÕES'!J218</f>
        <v>0</v>
      </c>
      <c r="C589" s="53" t="e">
        <f>IFERROR(IFERROR(IFERROR(+VLOOKUP('103 FEIRAS, GALAS E EXPOSIÇÕES'!V218,localidades,2,FALSE),VLOOKUP('103 FEIRAS, GALAS E EXPOSIÇÕES'!R218,district_codes,2,FALSE)),VLOOKUP('103 FEIRAS, GALAS E EXPOSIÇÕES'!AF$7,localidades,2,FALSE)),VLOOKUP('103 FEIRAS, GALAS E EXPOSIÇÕES'!AF$6,district_codes,2,FALSE))</f>
        <v>#N/A</v>
      </c>
      <c r="D589" s="53">
        <f>+'103 FEIRAS, GALAS E EXPOSIÇÕES'!AB218</f>
        <v>0</v>
      </c>
      <c r="E589" s="281">
        <f>+'103 FEIRAS, GALAS E EXPOSIÇÕES'!P218</f>
        <v>0</v>
      </c>
      <c r="F589" s="53">
        <f>+'103 FEIRAS, GALAS E EXPOSIÇÕES'!Q218</f>
        <v>0</v>
      </c>
      <c r="G589" s="53">
        <f>+'103 FEIRAS, GALAS E EXPOSIÇÕES'!AJ218</f>
        <v>0</v>
      </c>
      <c r="H589" s="53" t="str">
        <f>+sessoes!A$4</f>
        <v>TECTRAIN-99</v>
      </c>
      <c r="I589" s="53" t="e">
        <f>+sessoes!B$4</f>
        <v>#N/A</v>
      </c>
      <c r="J589" s="69">
        <f>+sessoes!C$4</f>
        <v>0</v>
      </c>
      <c r="M589" s="53">
        <f>+'103 FEIRAS, GALAS E EXPOSIÇÕES'!AK218</f>
        <v>0</v>
      </c>
      <c r="N589" s="53">
        <f>+'103 FEIRAS, GALAS E EXPOSIÇÕES'!AB218</f>
        <v>0</v>
      </c>
      <c r="T589" s="51" t="str">
        <f t="shared" si="27"/>
        <v>Local Não Indicado</v>
      </c>
      <c r="U589" s="51" t="str">
        <f t="shared" si="28"/>
        <v>Sem dados de idade</v>
      </c>
      <c r="V589" s="51" t="str">
        <f t="shared" si="29"/>
        <v/>
      </c>
    </row>
    <row r="590" spans="1:22" hidden="1" x14ac:dyDescent="0.35">
      <c r="A590" s="53">
        <f>+'103 FEIRAS, GALAS E EXPOSIÇÕES'!C219</f>
        <v>0</v>
      </c>
      <c r="B590" s="53">
        <f>+'103 FEIRAS, GALAS E EXPOSIÇÕES'!J219</f>
        <v>0</v>
      </c>
      <c r="C590" s="53" t="e">
        <f>IFERROR(IFERROR(IFERROR(+VLOOKUP('103 FEIRAS, GALAS E EXPOSIÇÕES'!V219,localidades,2,FALSE),VLOOKUP('103 FEIRAS, GALAS E EXPOSIÇÕES'!R219,district_codes,2,FALSE)),VLOOKUP('103 FEIRAS, GALAS E EXPOSIÇÕES'!AF$7,localidades,2,FALSE)),VLOOKUP('103 FEIRAS, GALAS E EXPOSIÇÕES'!AF$6,district_codes,2,FALSE))</f>
        <v>#N/A</v>
      </c>
      <c r="D590" s="53">
        <f>+'103 FEIRAS, GALAS E EXPOSIÇÕES'!AB219</f>
        <v>0</v>
      </c>
      <c r="E590" s="281">
        <f>+'103 FEIRAS, GALAS E EXPOSIÇÕES'!P219</f>
        <v>0</v>
      </c>
      <c r="F590" s="53">
        <f>+'103 FEIRAS, GALAS E EXPOSIÇÕES'!Q219</f>
        <v>0</v>
      </c>
      <c r="G590" s="53">
        <f>+'103 FEIRAS, GALAS E EXPOSIÇÕES'!AJ219</f>
        <v>0</v>
      </c>
      <c r="H590" s="53" t="str">
        <f>+sessoes!A$4</f>
        <v>TECTRAIN-99</v>
      </c>
      <c r="I590" s="53" t="e">
        <f>+sessoes!B$4</f>
        <v>#N/A</v>
      </c>
      <c r="J590" s="69">
        <f>+sessoes!C$4</f>
        <v>0</v>
      </c>
      <c r="M590" s="53">
        <f>+'103 FEIRAS, GALAS E EXPOSIÇÕES'!AK219</f>
        <v>0</v>
      </c>
      <c r="N590" s="53">
        <f>+'103 FEIRAS, GALAS E EXPOSIÇÕES'!AB219</f>
        <v>0</v>
      </c>
      <c r="T590" s="51" t="str">
        <f t="shared" si="27"/>
        <v>Local Não Indicado</v>
      </c>
      <c r="U590" s="51" t="str">
        <f t="shared" si="28"/>
        <v>Sem dados de idade</v>
      </c>
      <c r="V590" s="51" t="str">
        <f t="shared" si="29"/>
        <v/>
      </c>
    </row>
    <row r="591" spans="1:22" hidden="1" x14ac:dyDescent="0.35">
      <c r="A591" s="53">
        <f>+'103 FEIRAS, GALAS E EXPOSIÇÕES'!C220</f>
        <v>0</v>
      </c>
      <c r="B591" s="53">
        <f>+'103 FEIRAS, GALAS E EXPOSIÇÕES'!J220</f>
        <v>0</v>
      </c>
      <c r="C591" s="53" t="e">
        <f>IFERROR(IFERROR(IFERROR(+VLOOKUP('103 FEIRAS, GALAS E EXPOSIÇÕES'!V220,localidades,2,FALSE),VLOOKUP('103 FEIRAS, GALAS E EXPOSIÇÕES'!R220,district_codes,2,FALSE)),VLOOKUP('103 FEIRAS, GALAS E EXPOSIÇÕES'!AF$7,localidades,2,FALSE)),VLOOKUP('103 FEIRAS, GALAS E EXPOSIÇÕES'!AF$6,district_codes,2,FALSE))</f>
        <v>#N/A</v>
      </c>
      <c r="D591" s="53">
        <f>+'103 FEIRAS, GALAS E EXPOSIÇÕES'!AB220</f>
        <v>0</v>
      </c>
      <c r="E591" s="281">
        <f>+'103 FEIRAS, GALAS E EXPOSIÇÕES'!P220</f>
        <v>0</v>
      </c>
      <c r="F591" s="53">
        <f>+'103 FEIRAS, GALAS E EXPOSIÇÕES'!Q220</f>
        <v>0</v>
      </c>
      <c r="G591" s="53">
        <f>+'103 FEIRAS, GALAS E EXPOSIÇÕES'!AJ220</f>
        <v>0</v>
      </c>
      <c r="H591" s="53" t="str">
        <f>+sessoes!A$4</f>
        <v>TECTRAIN-99</v>
      </c>
      <c r="I591" s="53" t="e">
        <f>+sessoes!B$4</f>
        <v>#N/A</v>
      </c>
      <c r="J591" s="69">
        <f>+sessoes!C$4</f>
        <v>0</v>
      </c>
      <c r="M591" s="53">
        <f>+'103 FEIRAS, GALAS E EXPOSIÇÕES'!AK220</f>
        <v>0</v>
      </c>
      <c r="N591" s="53">
        <f>+'103 FEIRAS, GALAS E EXPOSIÇÕES'!AB220</f>
        <v>0</v>
      </c>
      <c r="T591" s="51" t="str">
        <f t="shared" si="27"/>
        <v>Local Não Indicado</v>
      </c>
      <c r="U591" s="51" t="str">
        <f t="shared" si="28"/>
        <v>Sem dados de idade</v>
      </c>
      <c r="V591" s="51" t="str">
        <f t="shared" si="29"/>
        <v/>
      </c>
    </row>
    <row r="592" spans="1:22" hidden="1" x14ac:dyDescent="0.35">
      <c r="A592" s="53">
        <f>+'103 FEIRAS, GALAS E EXPOSIÇÕES'!C221</f>
        <v>0</v>
      </c>
      <c r="B592" s="53">
        <f>+'103 FEIRAS, GALAS E EXPOSIÇÕES'!J221</f>
        <v>0</v>
      </c>
      <c r="C592" s="53" t="e">
        <f>IFERROR(IFERROR(IFERROR(+VLOOKUP('103 FEIRAS, GALAS E EXPOSIÇÕES'!V221,localidades,2,FALSE),VLOOKUP('103 FEIRAS, GALAS E EXPOSIÇÕES'!R221,district_codes,2,FALSE)),VLOOKUP('103 FEIRAS, GALAS E EXPOSIÇÕES'!AF$7,localidades,2,FALSE)),VLOOKUP('103 FEIRAS, GALAS E EXPOSIÇÕES'!AF$6,district_codes,2,FALSE))</f>
        <v>#N/A</v>
      </c>
      <c r="D592" s="53">
        <f>+'103 FEIRAS, GALAS E EXPOSIÇÕES'!AB221</f>
        <v>0</v>
      </c>
      <c r="E592" s="281">
        <f>+'103 FEIRAS, GALAS E EXPOSIÇÕES'!P221</f>
        <v>0</v>
      </c>
      <c r="F592" s="53">
        <f>+'103 FEIRAS, GALAS E EXPOSIÇÕES'!Q221</f>
        <v>0</v>
      </c>
      <c r="G592" s="53">
        <f>+'103 FEIRAS, GALAS E EXPOSIÇÕES'!AJ221</f>
        <v>0</v>
      </c>
      <c r="H592" s="53" t="str">
        <f>+sessoes!A$4</f>
        <v>TECTRAIN-99</v>
      </c>
      <c r="I592" s="53" t="e">
        <f>+sessoes!B$4</f>
        <v>#N/A</v>
      </c>
      <c r="J592" s="69">
        <f>+sessoes!C$4</f>
        <v>0</v>
      </c>
      <c r="M592" s="53">
        <f>+'103 FEIRAS, GALAS E EXPOSIÇÕES'!AK221</f>
        <v>0</v>
      </c>
      <c r="N592" s="53">
        <f>+'103 FEIRAS, GALAS E EXPOSIÇÕES'!AB221</f>
        <v>0</v>
      </c>
      <c r="T592" s="51" t="str">
        <f t="shared" si="27"/>
        <v>Local Não Indicado</v>
      </c>
      <c r="U592" s="51" t="str">
        <f t="shared" si="28"/>
        <v>Sem dados de idade</v>
      </c>
      <c r="V592" s="51" t="str">
        <f t="shared" si="29"/>
        <v/>
      </c>
    </row>
    <row r="593" spans="1:22" hidden="1" x14ac:dyDescent="0.35">
      <c r="A593" s="53">
        <f>+'103 FEIRAS, GALAS E EXPOSIÇÕES'!C222</f>
        <v>0</v>
      </c>
      <c r="B593" s="53">
        <f>+'103 FEIRAS, GALAS E EXPOSIÇÕES'!J222</f>
        <v>0</v>
      </c>
      <c r="C593" s="53" t="e">
        <f>IFERROR(IFERROR(IFERROR(+VLOOKUP('103 FEIRAS, GALAS E EXPOSIÇÕES'!V222,localidades,2,FALSE),VLOOKUP('103 FEIRAS, GALAS E EXPOSIÇÕES'!R222,district_codes,2,FALSE)),VLOOKUP('103 FEIRAS, GALAS E EXPOSIÇÕES'!AF$7,localidades,2,FALSE)),VLOOKUP('103 FEIRAS, GALAS E EXPOSIÇÕES'!AF$6,district_codes,2,FALSE))</f>
        <v>#N/A</v>
      </c>
      <c r="D593" s="53">
        <f>+'103 FEIRAS, GALAS E EXPOSIÇÕES'!AB222</f>
        <v>0</v>
      </c>
      <c r="E593" s="281">
        <f>+'103 FEIRAS, GALAS E EXPOSIÇÕES'!P222</f>
        <v>0</v>
      </c>
      <c r="F593" s="53">
        <f>+'103 FEIRAS, GALAS E EXPOSIÇÕES'!Q222</f>
        <v>0</v>
      </c>
      <c r="G593" s="53">
        <f>+'103 FEIRAS, GALAS E EXPOSIÇÕES'!AJ222</f>
        <v>0</v>
      </c>
      <c r="H593" s="53" t="str">
        <f>+sessoes!A$4</f>
        <v>TECTRAIN-99</v>
      </c>
      <c r="I593" s="53" t="e">
        <f>+sessoes!B$4</f>
        <v>#N/A</v>
      </c>
      <c r="J593" s="69">
        <f>+sessoes!C$4</f>
        <v>0</v>
      </c>
      <c r="M593" s="53">
        <f>+'103 FEIRAS, GALAS E EXPOSIÇÕES'!AK222</f>
        <v>0</v>
      </c>
      <c r="N593" s="53">
        <f>+'103 FEIRAS, GALAS E EXPOSIÇÕES'!AB222</f>
        <v>0</v>
      </c>
      <c r="T593" s="51" t="str">
        <f t="shared" si="27"/>
        <v>Local Não Indicado</v>
      </c>
      <c r="U593" s="51" t="str">
        <f t="shared" si="28"/>
        <v>Sem dados de idade</v>
      </c>
      <c r="V593" s="51" t="str">
        <f t="shared" si="29"/>
        <v/>
      </c>
    </row>
    <row r="594" spans="1:22" hidden="1" x14ac:dyDescent="0.35">
      <c r="A594" s="53">
        <f>+'103 FEIRAS, GALAS E EXPOSIÇÕES'!C223</f>
        <v>0</v>
      </c>
      <c r="B594" s="53">
        <f>+'103 FEIRAS, GALAS E EXPOSIÇÕES'!J223</f>
        <v>0</v>
      </c>
      <c r="C594" s="53" t="e">
        <f>IFERROR(IFERROR(IFERROR(+VLOOKUP('103 FEIRAS, GALAS E EXPOSIÇÕES'!V223,localidades,2,FALSE),VLOOKUP('103 FEIRAS, GALAS E EXPOSIÇÕES'!R223,district_codes,2,FALSE)),VLOOKUP('103 FEIRAS, GALAS E EXPOSIÇÕES'!AF$7,localidades,2,FALSE)),VLOOKUP('103 FEIRAS, GALAS E EXPOSIÇÕES'!AF$6,district_codes,2,FALSE))</f>
        <v>#N/A</v>
      </c>
      <c r="D594" s="53">
        <f>+'103 FEIRAS, GALAS E EXPOSIÇÕES'!AB223</f>
        <v>0</v>
      </c>
      <c r="E594" s="281">
        <f>+'103 FEIRAS, GALAS E EXPOSIÇÕES'!P223</f>
        <v>0</v>
      </c>
      <c r="F594" s="53">
        <f>+'103 FEIRAS, GALAS E EXPOSIÇÕES'!Q223</f>
        <v>0</v>
      </c>
      <c r="G594" s="53">
        <f>+'103 FEIRAS, GALAS E EXPOSIÇÕES'!AJ223</f>
        <v>0</v>
      </c>
      <c r="H594" s="53" t="str">
        <f>+sessoes!A$4</f>
        <v>TECTRAIN-99</v>
      </c>
      <c r="I594" s="53" t="e">
        <f>+sessoes!B$4</f>
        <v>#N/A</v>
      </c>
      <c r="J594" s="69">
        <f>+sessoes!C$4</f>
        <v>0</v>
      </c>
      <c r="M594" s="53">
        <f>+'103 FEIRAS, GALAS E EXPOSIÇÕES'!AK223</f>
        <v>0</v>
      </c>
      <c r="N594" s="53">
        <f>+'103 FEIRAS, GALAS E EXPOSIÇÕES'!AB223</f>
        <v>0</v>
      </c>
      <c r="T594" s="51" t="str">
        <f t="shared" si="27"/>
        <v>Local Não Indicado</v>
      </c>
      <c r="U594" s="51" t="str">
        <f t="shared" si="28"/>
        <v>Sem dados de idade</v>
      </c>
      <c r="V594" s="51" t="str">
        <f t="shared" si="29"/>
        <v/>
      </c>
    </row>
    <row r="595" spans="1:22" hidden="1" x14ac:dyDescent="0.35">
      <c r="A595" s="53">
        <f>+'103 FEIRAS, GALAS E EXPOSIÇÕES'!C224</f>
        <v>0</v>
      </c>
      <c r="B595" s="53">
        <f>+'103 FEIRAS, GALAS E EXPOSIÇÕES'!J224</f>
        <v>0</v>
      </c>
      <c r="C595" s="53" t="e">
        <f>IFERROR(IFERROR(IFERROR(+VLOOKUP('103 FEIRAS, GALAS E EXPOSIÇÕES'!V224,localidades,2,FALSE),VLOOKUP('103 FEIRAS, GALAS E EXPOSIÇÕES'!R224,district_codes,2,FALSE)),VLOOKUP('103 FEIRAS, GALAS E EXPOSIÇÕES'!AF$7,localidades,2,FALSE)),VLOOKUP('103 FEIRAS, GALAS E EXPOSIÇÕES'!AF$6,district_codes,2,FALSE))</f>
        <v>#N/A</v>
      </c>
      <c r="D595" s="53">
        <f>+'103 FEIRAS, GALAS E EXPOSIÇÕES'!AB224</f>
        <v>0</v>
      </c>
      <c r="E595" s="281">
        <f>+'103 FEIRAS, GALAS E EXPOSIÇÕES'!P224</f>
        <v>0</v>
      </c>
      <c r="F595" s="53">
        <f>+'103 FEIRAS, GALAS E EXPOSIÇÕES'!Q224</f>
        <v>0</v>
      </c>
      <c r="G595" s="53">
        <f>+'103 FEIRAS, GALAS E EXPOSIÇÕES'!AJ224</f>
        <v>0</v>
      </c>
      <c r="H595" s="53" t="str">
        <f>+sessoes!A$4</f>
        <v>TECTRAIN-99</v>
      </c>
      <c r="I595" s="53" t="e">
        <f>+sessoes!B$4</f>
        <v>#N/A</v>
      </c>
      <c r="J595" s="69">
        <f>+sessoes!C$4</f>
        <v>0</v>
      </c>
      <c r="M595" s="53">
        <f>+'103 FEIRAS, GALAS E EXPOSIÇÕES'!AK224</f>
        <v>0</v>
      </c>
      <c r="N595" s="53">
        <f>+'103 FEIRAS, GALAS E EXPOSIÇÕES'!AB224</f>
        <v>0</v>
      </c>
      <c r="T595" s="51" t="str">
        <f t="shared" si="27"/>
        <v>Local Não Indicado</v>
      </c>
      <c r="U595" s="51" t="str">
        <f t="shared" si="28"/>
        <v>Sem dados de idade</v>
      </c>
      <c r="V595" s="51" t="str">
        <f t="shared" si="29"/>
        <v/>
      </c>
    </row>
    <row r="596" spans="1:22" hidden="1" x14ac:dyDescent="0.35">
      <c r="A596" s="53">
        <f>+'103 FEIRAS, GALAS E EXPOSIÇÕES'!C225</f>
        <v>0</v>
      </c>
      <c r="B596" s="53">
        <f>+'103 FEIRAS, GALAS E EXPOSIÇÕES'!J225</f>
        <v>0</v>
      </c>
      <c r="C596" s="53" t="e">
        <f>IFERROR(IFERROR(IFERROR(+VLOOKUP('103 FEIRAS, GALAS E EXPOSIÇÕES'!V225,localidades,2,FALSE),VLOOKUP('103 FEIRAS, GALAS E EXPOSIÇÕES'!R225,district_codes,2,FALSE)),VLOOKUP('103 FEIRAS, GALAS E EXPOSIÇÕES'!AF$7,localidades,2,FALSE)),VLOOKUP('103 FEIRAS, GALAS E EXPOSIÇÕES'!AF$6,district_codes,2,FALSE))</f>
        <v>#N/A</v>
      </c>
      <c r="D596" s="53">
        <f>+'103 FEIRAS, GALAS E EXPOSIÇÕES'!AB225</f>
        <v>0</v>
      </c>
      <c r="E596" s="281">
        <f>+'103 FEIRAS, GALAS E EXPOSIÇÕES'!P225</f>
        <v>0</v>
      </c>
      <c r="F596" s="53">
        <f>+'103 FEIRAS, GALAS E EXPOSIÇÕES'!Q225</f>
        <v>0</v>
      </c>
      <c r="G596" s="53">
        <f>+'103 FEIRAS, GALAS E EXPOSIÇÕES'!AJ225</f>
        <v>0</v>
      </c>
      <c r="H596" s="53" t="str">
        <f>+sessoes!A$4</f>
        <v>TECTRAIN-99</v>
      </c>
      <c r="I596" s="53" t="e">
        <f>+sessoes!B$4</f>
        <v>#N/A</v>
      </c>
      <c r="J596" s="69">
        <f>+sessoes!C$4</f>
        <v>0</v>
      </c>
      <c r="M596" s="53">
        <f>+'103 FEIRAS, GALAS E EXPOSIÇÕES'!AK225</f>
        <v>0</v>
      </c>
      <c r="N596" s="53">
        <f>+'103 FEIRAS, GALAS E EXPOSIÇÕES'!AB225</f>
        <v>0</v>
      </c>
      <c r="T596" s="51" t="str">
        <f t="shared" si="27"/>
        <v>Local Não Indicado</v>
      </c>
      <c r="U596" s="51" t="str">
        <f t="shared" si="28"/>
        <v>Sem dados de idade</v>
      </c>
      <c r="V596" s="51" t="str">
        <f t="shared" si="29"/>
        <v/>
      </c>
    </row>
    <row r="597" spans="1:22" hidden="1" x14ac:dyDescent="0.35">
      <c r="A597" s="53">
        <f>+'103 FEIRAS, GALAS E EXPOSIÇÕES'!C226</f>
        <v>0</v>
      </c>
      <c r="B597" s="53">
        <f>+'103 FEIRAS, GALAS E EXPOSIÇÕES'!J226</f>
        <v>0</v>
      </c>
      <c r="C597" s="53" t="e">
        <f>IFERROR(IFERROR(IFERROR(+VLOOKUP('103 FEIRAS, GALAS E EXPOSIÇÕES'!V226,localidades,2,FALSE),VLOOKUP('103 FEIRAS, GALAS E EXPOSIÇÕES'!R226,district_codes,2,FALSE)),VLOOKUP('103 FEIRAS, GALAS E EXPOSIÇÕES'!AF$7,localidades,2,FALSE)),VLOOKUP('103 FEIRAS, GALAS E EXPOSIÇÕES'!AF$6,district_codes,2,FALSE))</f>
        <v>#N/A</v>
      </c>
      <c r="D597" s="53">
        <f>+'103 FEIRAS, GALAS E EXPOSIÇÕES'!AB226</f>
        <v>0</v>
      </c>
      <c r="E597" s="281">
        <f>+'103 FEIRAS, GALAS E EXPOSIÇÕES'!P226</f>
        <v>0</v>
      </c>
      <c r="F597" s="53">
        <f>+'103 FEIRAS, GALAS E EXPOSIÇÕES'!Q226</f>
        <v>0</v>
      </c>
      <c r="G597" s="53">
        <f>+'103 FEIRAS, GALAS E EXPOSIÇÕES'!AJ226</f>
        <v>0</v>
      </c>
      <c r="H597" s="53" t="str">
        <f>+sessoes!A$4</f>
        <v>TECTRAIN-99</v>
      </c>
      <c r="I597" s="53" t="e">
        <f>+sessoes!B$4</f>
        <v>#N/A</v>
      </c>
      <c r="J597" s="69">
        <f>+sessoes!C$4</f>
        <v>0</v>
      </c>
      <c r="M597" s="53">
        <f>+'103 FEIRAS, GALAS E EXPOSIÇÕES'!AK226</f>
        <v>0</v>
      </c>
      <c r="N597" s="53">
        <f>+'103 FEIRAS, GALAS E EXPOSIÇÕES'!AB226</f>
        <v>0</v>
      </c>
      <c r="T597" s="51" t="str">
        <f t="shared" si="27"/>
        <v>Local Não Indicado</v>
      </c>
      <c r="U597" s="51" t="str">
        <f t="shared" si="28"/>
        <v>Sem dados de idade</v>
      </c>
      <c r="V597" s="51" t="str">
        <f t="shared" si="29"/>
        <v/>
      </c>
    </row>
    <row r="598" spans="1:22" hidden="1" x14ac:dyDescent="0.35">
      <c r="A598" s="53">
        <f>+'103 FEIRAS, GALAS E EXPOSIÇÕES'!C227</f>
        <v>0</v>
      </c>
      <c r="B598" s="53">
        <f>+'103 FEIRAS, GALAS E EXPOSIÇÕES'!J227</f>
        <v>0</v>
      </c>
      <c r="C598" s="53" t="e">
        <f>IFERROR(IFERROR(IFERROR(+VLOOKUP('103 FEIRAS, GALAS E EXPOSIÇÕES'!V227,localidades,2,FALSE),VLOOKUP('103 FEIRAS, GALAS E EXPOSIÇÕES'!R227,district_codes,2,FALSE)),VLOOKUP('103 FEIRAS, GALAS E EXPOSIÇÕES'!AF$7,localidades,2,FALSE)),VLOOKUP('103 FEIRAS, GALAS E EXPOSIÇÕES'!AF$6,district_codes,2,FALSE))</f>
        <v>#N/A</v>
      </c>
      <c r="D598" s="53">
        <f>+'103 FEIRAS, GALAS E EXPOSIÇÕES'!AB227</f>
        <v>0</v>
      </c>
      <c r="E598" s="281">
        <f>+'103 FEIRAS, GALAS E EXPOSIÇÕES'!P227</f>
        <v>0</v>
      </c>
      <c r="F598" s="53">
        <f>+'103 FEIRAS, GALAS E EXPOSIÇÕES'!Q227</f>
        <v>0</v>
      </c>
      <c r="G598" s="53">
        <f>+'103 FEIRAS, GALAS E EXPOSIÇÕES'!AJ227</f>
        <v>0</v>
      </c>
      <c r="H598" s="53" t="str">
        <f>+sessoes!A$4</f>
        <v>TECTRAIN-99</v>
      </c>
      <c r="I598" s="53" t="e">
        <f>+sessoes!B$4</f>
        <v>#N/A</v>
      </c>
      <c r="J598" s="69">
        <f>+sessoes!C$4</f>
        <v>0</v>
      </c>
      <c r="M598" s="53">
        <f>+'103 FEIRAS, GALAS E EXPOSIÇÕES'!AK227</f>
        <v>0</v>
      </c>
      <c r="N598" s="53">
        <f>+'103 FEIRAS, GALAS E EXPOSIÇÕES'!AB227</f>
        <v>0</v>
      </c>
      <c r="T598" s="51" t="str">
        <f t="shared" si="27"/>
        <v>Local Não Indicado</v>
      </c>
      <c r="U598" s="51" t="str">
        <f t="shared" si="28"/>
        <v>Sem dados de idade</v>
      </c>
      <c r="V598" s="51" t="str">
        <f t="shared" si="29"/>
        <v/>
      </c>
    </row>
    <row r="599" spans="1:22" hidden="1" x14ac:dyDescent="0.35">
      <c r="A599" s="53">
        <f>+'103 FEIRAS, GALAS E EXPOSIÇÕES'!C228</f>
        <v>0</v>
      </c>
      <c r="B599" s="53">
        <f>+'103 FEIRAS, GALAS E EXPOSIÇÕES'!J228</f>
        <v>0</v>
      </c>
      <c r="C599" s="53" t="e">
        <f>IFERROR(IFERROR(IFERROR(+VLOOKUP('103 FEIRAS, GALAS E EXPOSIÇÕES'!V228,localidades,2,FALSE),VLOOKUP('103 FEIRAS, GALAS E EXPOSIÇÕES'!R228,district_codes,2,FALSE)),VLOOKUP('103 FEIRAS, GALAS E EXPOSIÇÕES'!AF$7,localidades,2,FALSE)),VLOOKUP('103 FEIRAS, GALAS E EXPOSIÇÕES'!AF$6,district_codes,2,FALSE))</f>
        <v>#N/A</v>
      </c>
      <c r="D599" s="53">
        <f>+'103 FEIRAS, GALAS E EXPOSIÇÕES'!AB228</f>
        <v>0</v>
      </c>
      <c r="E599" s="281">
        <f>+'103 FEIRAS, GALAS E EXPOSIÇÕES'!P228</f>
        <v>0</v>
      </c>
      <c r="F599" s="53">
        <f>+'103 FEIRAS, GALAS E EXPOSIÇÕES'!Q228</f>
        <v>0</v>
      </c>
      <c r="G599" s="53">
        <f>+'103 FEIRAS, GALAS E EXPOSIÇÕES'!AJ228</f>
        <v>0</v>
      </c>
      <c r="H599" s="53" t="str">
        <f>+sessoes!A$4</f>
        <v>TECTRAIN-99</v>
      </c>
      <c r="I599" s="53" t="e">
        <f>+sessoes!B$4</f>
        <v>#N/A</v>
      </c>
      <c r="J599" s="69">
        <f>+sessoes!C$4</f>
        <v>0</v>
      </c>
      <c r="M599" s="53">
        <f>+'103 FEIRAS, GALAS E EXPOSIÇÕES'!AK228</f>
        <v>0</v>
      </c>
      <c r="N599" s="53">
        <f>+'103 FEIRAS, GALAS E EXPOSIÇÕES'!AB228</f>
        <v>0</v>
      </c>
      <c r="T599" s="51" t="str">
        <f t="shared" si="27"/>
        <v>Local Não Indicado</v>
      </c>
      <c r="U599" s="51" t="str">
        <f t="shared" si="28"/>
        <v>Sem dados de idade</v>
      </c>
      <c r="V599" s="51" t="str">
        <f t="shared" si="29"/>
        <v/>
      </c>
    </row>
    <row r="600" spans="1:22" hidden="1" x14ac:dyDescent="0.35">
      <c r="A600" s="53">
        <f>+'103 FEIRAS, GALAS E EXPOSIÇÕES'!C229</f>
        <v>0</v>
      </c>
      <c r="B600" s="53">
        <f>+'103 FEIRAS, GALAS E EXPOSIÇÕES'!J229</f>
        <v>0</v>
      </c>
      <c r="C600" s="53" t="e">
        <f>IFERROR(IFERROR(IFERROR(+VLOOKUP('103 FEIRAS, GALAS E EXPOSIÇÕES'!V229,localidades,2,FALSE),VLOOKUP('103 FEIRAS, GALAS E EXPOSIÇÕES'!R229,district_codes,2,FALSE)),VLOOKUP('103 FEIRAS, GALAS E EXPOSIÇÕES'!AF$7,localidades,2,FALSE)),VLOOKUP('103 FEIRAS, GALAS E EXPOSIÇÕES'!AF$6,district_codes,2,FALSE))</f>
        <v>#N/A</v>
      </c>
      <c r="D600" s="53">
        <f>+'103 FEIRAS, GALAS E EXPOSIÇÕES'!AB229</f>
        <v>0</v>
      </c>
      <c r="E600" s="281">
        <f>+'103 FEIRAS, GALAS E EXPOSIÇÕES'!P229</f>
        <v>0</v>
      </c>
      <c r="F600" s="53">
        <f>+'103 FEIRAS, GALAS E EXPOSIÇÕES'!Q229</f>
        <v>0</v>
      </c>
      <c r="G600" s="53">
        <f>+'103 FEIRAS, GALAS E EXPOSIÇÕES'!AJ229</f>
        <v>0</v>
      </c>
      <c r="H600" s="53" t="str">
        <f>+sessoes!A$4</f>
        <v>TECTRAIN-99</v>
      </c>
      <c r="I600" s="53" t="e">
        <f>+sessoes!B$4</f>
        <v>#N/A</v>
      </c>
      <c r="J600" s="69">
        <f>+sessoes!C$4</f>
        <v>0</v>
      </c>
      <c r="M600" s="53">
        <f>+'103 FEIRAS, GALAS E EXPOSIÇÕES'!AK229</f>
        <v>0</v>
      </c>
      <c r="N600" s="53">
        <f>+'103 FEIRAS, GALAS E EXPOSIÇÕES'!AB229</f>
        <v>0</v>
      </c>
      <c r="T600" s="51" t="str">
        <f t="shared" si="27"/>
        <v>Local Não Indicado</v>
      </c>
      <c r="U600" s="51" t="str">
        <f t="shared" si="28"/>
        <v>Sem dados de idade</v>
      </c>
      <c r="V600" s="51" t="str">
        <f t="shared" si="29"/>
        <v/>
      </c>
    </row>
    <row r="601" spans="1:22" hidden="1" x14ac:dyDescent="0.35">
      <c r="A601" s="53">
        <f>+'103 FEIRAS, GALAS E EXPOSIÇÕES'!C230</f>
        <v>0</v>
      </c>
      <c r="B601" s="53">
        <f>+'103 FEIRAS, GALAS E EXPOSIÇÕES'!J230</f>
        <v>0</v>
      </c>
      <c r="C601" s="53" t="e">
        <f>IFERROR(IFERROR(IFERROR(+VLOOKUP('103 FEIRAS, GALAS E EXPOSIÇÕES'!V230,localidades,2,FALSE),VLOOKUP('103 FEIRAS, GALAS E EXPOSIÇÕES'!R230,district_codes,2,FALSE)),VLOOKUP('103 FEIRAS, GALAS E EXPOSIÇÕES'!AF$7,localidades,2,FALSE)),VLOOKUP('103 FEIRAS, GALAS E EXPOSIÇÕES'!AF$6,district_codes,2,FALSE))</f>
        <v>#N/A</v>
      </c>
      <c r="D601" s="53">
        <f>+'103 FEIRAS, GALAS E EXPOSIÇÕES'!AB230</f>
        <v>0</v>
      </c>
      <c r="E601" s="281">
        <f>+'103 FEIRAS, GALAS E EXPOSIÇÕES'!P230</f>
        <v>0</v>
      </c>
      <c r="F601" s="53">
        <f>+'103 FEIRAS, GALAS E EXPOSIÇÕES'!Q230</f>
        <v>0</v>
      </c>
      <c r="G601" s="53">
        <f>+'103 FEIRAS, GALAS E EXPOSIÇÕES'!AJ230</f>
        <v>0</v>
      </c>
      <c r="H601" s="53" t="str">
        <f>+sessoes!A$4</f>
        <v>TECTRAIN-99</v>
      </c>
      <c r="I601" s="53" t="e">
        <f>+sessoes!B$4</f>
        <v>#N/A</v>
      </c>
      <c r="J601" s="69">
        <f>+sessoes!C$4</f>
        <v>0</v>
      </c>
      <c r="M601" s="53">
        <f>+'103 FEIRAS, GALAS E EXPOSIÇÕES'!AK230</f>
        <v>0</v>
      </c>
      <c r="N601" s="53">
        <f>+'103 FEIRAS, GALAS E EXPOSIÇÕES'!AB230</f>
        <v>0</v>
      </c>
      <c r="T601" s="51" t="str">
        <f t="shared" si="27"/>
        <v>Local Não Indicado</v>
      </c>
      <c r="U601" s="51" t="str">
        <f t="shared" si="28"/>
        <v>Sem dados de idade</v>
      </c>
      <c r="V601" s="51" t="str">
        <f t="shared" si="29"/>
        <v/>
      </c>
    </row>
    <row r="602" spans="1:22" hidden="1" x14ac:dyDescent="0.35">
      <c r="A602" s="53">
        <f>+'103 FEIRAS, GALAS E EXPOSIÇÕES'!C231</f>
        <v>0</v>
      </c>
      <c r="B602" s="53">
        <f>+'103 FEIRAS, GALAS E EXPOSIÇÕES'!J231</f>
        <v>0</v>
      </c>
      <c r="C602" s="53" t="e">
        <f>IFERROR(IFERROR(IFERROR(+VLOOKUP('103 FEIRAS, GALAS E EXPOSIÇÕES'!V231,localidades,2,FALSE),VLOOKUP('103 FEIRAS, GALAS E EXPOSIÇÕES'!R231,district_codes,2,FALSE)),VLOOKUP('103 FEIRAS, GALAS E EXPOSIÇÕES'!AF$7,localidades,2,FALSE)),VLOOKUP('103 FEIRAS, GALAS E EXPOSIÇÕES'!AF$6,district_codes,2,FALSE))</f>
        <v>#N/A</v>
      </c>
      <c r="D602" s="53">
        <f>+'103 FEIRAS, GALAS E EXPOSIÇÕES'!AB231</f>
        <v>0</v>
      </c>
      <c r="E602" s="281">
        <f>+'103 FEIRAS, GALAS E EXPOSIÇÕES'!P231</f>
        <v>0</v>
      </c>
      <c r="F602" s="53">
        <f>+'103 FEIRAS, GALAS E EXPOSIÇÕES'!Q231</f>
        <v>0</v>
      </c>
      <c r="G602" s="53">
        <f>+'103 FEIRAS, GALAS E EXPOSIÇÕES'!AJ231</f>
        <v>0</v>
      </c>
      <c r="H602" s="53" t="str">
        <f>+sessoes!A$4</f>
        <v>TECTRAIN-99</v>
      </c>
      <c r="I602" s="53" t="e">
        <f>+sessoes!B$4</f>
        <v>#N/A</v>
      </c>
      <c r="J602" s="69">
        <f>+sessoes!C$4</f>
        <v>0</v>
      </c>
      <c r="M602" s="53">
        <f>+'103 FEIRAS, GALAS E EXPOSIÇÕES'!AK231</f>
        <v>0</v>
      </c>
      <c r="N602" s="53">
        <f>+'103 FEIRAS, GALAS E EXPOSIÇÕES'!AB231</f>
        <v>0</v>
      </c>
      <c r="T602" s="51" t="str">
        <f t="shared" si="27"/>
        <v>Local Não Indicado</v>
      </c>
      <c r="U602" s="51" t="str">
        <f t="shared" si="28"/>
        <v>Sem dados de idade</v>
      </c>
      <c r="V602" s="51" t="str">
        <f t="shared" si="29"/>
        <v/>
      </c>
    </row>
    <row r="603" spans="1:22" hidden="1" x14ac:dyDescent="0.35">
      <c r="A603" s="53">
        <f>+'103 FEIRAS, GALAS E EXPOSIÇÕES'!C232</f>
        <v>0</v>
      </c>
      <c r="B603" s="53">
        <f>+'103 FEIRAS, GALAS E EXPOSIÇÕES'!J232</f>
        <v>0</v>
      </c>
      <c r="C603" s="53" t="e">
        <f>IFERROR(IFERROR(IFERROR(+VLOOKUP('103 FEIRAS, GALAS E EXPOSIÇÕES'!V232,localidades,2,FALSE),VLOOKUP('103 FEIRAS, GALAS E EXPOSIÇÕES'!R232,district_codes,2,FALSE)),VLOOKUP('103 FEIRAS, GALAS E EXPOSIÇÕES'!AF$7,localidades,2,FALSE)),VLOOKUP('103 FEIRAS, GALAS E EXPOSIÇÕES'!AF$6,district_codes,2,FALSE))</f>
        <v>#N/A</v>
      </c>
      <c r="D603" s="53">
        <f>+'103 FEIRAS, GALAS E EXPOSIÇÕES'!AB232</f>
        <v>0</v>
      </c>
      <c r="E603" s="281">
        <f>+'103 FEIRAS, GALAS E EXPOSIÇÕES'!P232</f>
        <v>0</v>
      </c>
      <c r="F603" s="53">
        <f>+'103 FEIRAS, GALAS E EXPOSIÇÕES'!Q232</f>
        <v>0</v>
      </c>
      <c r="G603" s="53">
        <f>+'103 FEIRAS, GALAS E EXPOSIÇÕES'!AJ232</f>
        <v>0</v>
      </c>
      <c r="H603" s="53" t="str">
        <f>+sessoes!A$4</f>
        <v>TECTRAIN-99</v>
      </c>
      <c r="I603" s="53" t="e">
        <f>+sessoes!B$4</f>
        <v>#N/A</v>
      </c>
      <c r="J603" s="69">
        <f>+sessoes!C$4</f>
        <v>0</v>
      </c>
      <c r="M603" s="53">
        <f>+'103 FEIRAS, GALAS E EXPOSIÇÕES'!AK232</f>
        <v>0</v>
      </c>
      <c r="N603" s="53">
        <f>+'103 FEIRAS, GALAS E EXPOSIÇÕES'!AB232</f>
        <v>0</v>
      </c>
      <c r="T603" s="51" t="str">
        <f t="shared" si="27"/>
        <v>Local Não Indicado</v>
      </c>
      <c r="U603" s="51" t="str">
        <f t="shared" si="28"/>
        <v>Sem dados de idade</v>
      </c>
      <c r="V603" s="51" t="str">
        <f t="shared" si="29"/>
        <v/>
      </c>
    </row>
    <row r="604" spans="1:22" hidden="1" x14ac:dyDescent="0.35">
      <c r="A604" s="53">
        <f>+'103 FEIRAS, GALAS E EXPOSIÇÕES'!C233</f>
        <v>0</v>
      </c>
      <c r="B604" s="53">
        <f>+'103 FEIRAS, GALAS E EXPOSIÇÕES'!J233</f>
        <v>0</v>
      </c>
      <c r="C604" s="53" t="e">
        <f>IFERROR(IFERROR(IFERROR(+VLOOKUP('103 FEIRAS, GALAS E EXPOSIÇÕES'!V233,localidades,2,FALSE),VLOOKUP('103 FEIRAS, GALAS E EXPOSIÇÕES'!R233,district_codes,2,FALSE)),VLOOKUP('103 FEIRAS, GALAS E EXPOSIÇÕES'!AF$7,localidades,2,FALSE)),VLOOKUP('103 FEIRAS, GALAS E EXPOSIÇÕES'!AF$6,district_codes,2,FALSE))</f>
        <v>#N/A</v>
      </c>
      <c r="D604" s="53">
        <f>+'103 FEIRAS, GALAS E EXPOSIÇÕES'!AB233</f>
        <v>0</v>
      </c>
      <c r="E604" s="281">
        <f>+'103 FEIRAS, GALAS E EXPOSIÇÕES'!P233</f>
        <v>0</v>
      </c>
      <c r="F604" s="53">
        <f>+'103 FEIRAS, GALAS E EXPOSIÇÕES'!Q233</f>
        <v>0</v>
      </c>
      <c r="G604" s="53">
        <f>+'103 FEIRAS, GALAS E EXPOSIÇÕES'!AJ233</f>
        <v>0</v>
      </c>
      <c r="H604" s="53" t="str">
        <f>+sessoes!A$4</f>
        <v>TECTRAIN-99</v>
      </c>
      <c r="I604" s="53" t="e">
        <f>+sessoes!B$4</f>
        <v>#N/A</v>
      </c>
      <c r="J604" s="69">
        <f>+sessoes!C$4</f>
        <v>0</v>
      </c>
      <c r="M604" s="53">
        <f>+'103 FEIRAS, GALAS E EXPOSIÇÕES'!AK233</f>
        <v>0</v>
      </c>
      <c r="N604" s="53">
        <f>+'103 FEIRAS, GALAS E EXPOSIÇÕES'!AB233</f>
        <v>0</v>
      </c>
      <c r="T604" s="51" t="str">
        <f t="shared" si="27"/>
        <v>Local Não Indicado</v>
      </c>
      <c r="U604" s="51" t="str">
        <f t="shared" si="28"/>
        <v>Sem dados de idade</v>
      </c>
      <c r="V604" s="51" t="str">
        <f t="shared" si="29"/>
        <v/>
      </c>
    </row>
    <row r="605" spans="1:22" hidden="1" x14ac:dyDescent="0.35">
      <c r="A605" s="53">
        <f>+'103 FEIRAS, GALAS E EXPOSIÇÕES'!C234</f>
        <v>0</v>
      </c>
      <c r="B605" s="53">
        <f>+'103 FEIRAS, GALAS E EXPOSIÇÕES'!J234</f>
        <v>0</v>
      </c>
      <c r="C605" s="53" t="e">
        <f>IFERROR(IFERROR(IFERROR(+VLOOKUP('103 FEIRAS, GALAS E EXPOSIÇÕES'!V234,localidades,2,FALSE),VLOOKUP('103 FEIRAS, GALAS E EXPOSIÇÕES'!R234,district_codes,2,FALSE)),VLOOKUP('103 FEIRAS, GALAS E EXPOSIÇÕES'!AF$7,localidades,2,FALSE)),VLOOKUP('103 FEIRAS, GALAS E EXPOSIÇÕES'!AF$6,district_codes,2,FALSE))</f>
        <v>#N/A</v>
      </c>
      <c r="D605" s="53">
        <f>+'103 FEIRAS, GALAS E EXPOSIÇÕES'!AB234</f>
        <v>0</v>
      </c>
      <c r="E605" s="281">
        <f>+'103 FEIRAS, GALAS E EXPOSIÇÕES'!P234</f>
        <v>0</v>
      </c>
      <c r="F605" s="53">
        <f>+'103 FEIRAS, GALAS E EXPOSIÇÕES'!Q234</f>
        <v>0</v>
      </c>
      <c r="G605" s="53">
        <f>+'103 FEIRAS, GALAS E EXPOSIÇÕES'!AJ234</f>
        <v>0</v>
      </c>
      <c r="H605" s="53" t="str">
        <f>+sessoes!A$4</f>
        <v>TECTRAIN-99</v>
      </c>
      <c r="I605" s="53" t="e">
        <f>+sessoes!B$4</f>
        <v>#N/A</v>
      </c>
      <c r="J605" s="69">
        <f>+sessoes!C$4</f>
        <v>0</v>
      </c>
      <c r="M605" s="53">
        <f>+'103 FEIRAS, GALAS E EXPOSIÇÕES'!AK234</f>
        <v>0</v>
      </c>
      <c r="N605" s="53">
        <f>+'103 FEIRAS, GALAS E EXPOSIÇÕES'!AB234</f>
        <v>0</v>
      </c>
      <c r="T605" s="51" t="str">
        <f t="shared" si="27"/>
        <v>Local Não Indicado</v>
      </c>
      <c r="U605" s="51" t="str">
        <f t="shared" si="28"/>
        <v>Sem dados de idade</v>
      </c>
      <c r="V605" s="51" t="str">
        <f t="shared" si="29"/>
        <v/>
      </c>
    </row>
    <row r="606" spans="1:22" hidden="1" x14ac:dyDescent="0.35">
      <c r="A606" s="53">
        <f>+'103 FEIRAS, GALAS E EXPOSIÇÕES'!C235</f>
        <v>0</v>
      </c>
      <c r="B606" s="53">
        <f>+'103 FEIRAS, GALAS E EXPOSIÇÕES'!J235</f>
        <v>0</v>
      </c>
      <c r="C606" s="53" t="e">
        <f>IFERROR(IFERROR(IFERROR(+VLOOKUP('103 FEIRAS, GALAS E EXPOSIÇÕES'!V235,localidades,2,FALSE),VLOOKUP('103 FEIRAS, GALAS E EXPOSIÇÕES'!R235,district_codes,2,FALSE)),VLOOKUP('103 FEIRAS, GALAS E EXPOSIÇÕES'!AF$7,localidades,2,FALSE)),VLOOKUP('103 FEIRAS, GALAS E EXPOSIÇÕES'!AF$6,district_codes,2,FALSE))</f>
        <v>#N/A</v>
      </c>
      <c r="D606" s="53">
        <f>+'103 FEIRAS, GALAS E EXPOSIÇÕES'!AB235</f>
        <v>0</v>
      </c>
      <c r="E606" s="281">
        <f>+'103 FEIRAS, GALAS E EXPOSIÇÕES'!P235</f>
        <v>0</v>
      </c>
      <c r="F606" s="53">
        <f>+'103 FEIRAS, GALAS E EXPOSIÇÕES'!Q235</f>
        <v>0</v>
      </c>
      <c r="G606" s="53">
        <f>+'103 FEIRAS, GALAS E EXPOSIÇÕES'!AJ235</f>
        <v>0</v>
      </c>
      <c r="H606" s="53" t="str">
        <f>+sessoes!A$4</f>
        <v>TECTRAIN-99</v>
      </c>
      <c r="I606" s="53" t="e">
        <f>+sessoes!B$4</f>
        <v>#N/A</v>
      </c>
      <c r="J606" s="69">
        <f>+sessoes!C$4</f>
        <v>0</v>
      </c>
      <c r="M606" s="53">
        <f>+'103 FEIRAS, GALAS E EXPOSIÇÕES'!AK235</f>
        <v>0</v>
      </c>
      <c r="N606" s="53">
        <f>+'103 FEIRAS, GALAS E EXPOSIÇÕES'!AB235</f>
        <v>0</v>
      </c>
      <c r="T606" s="51" t="str">
        <f t="shared" si="27"/>
        <v>Local Não Indicado</v>
      </c>
      <c r="U606" s="51" t="str">
        <f t="shared" si="28"/>
        <v>Sem dados de idade</v>
      </c>
      <c r="V606" s="51" t="str">
        <f t="shared" si="29"/>
        <v/>
      </c>
    </row>
    <row r="607" spans="1:22" hidden="1" x14ac:dyDescent="0.35">
      <c r="A607" s="53">
        <f>+'103 FEIRAS, GALAS E EXPOSIÇÕES'!C236</f>
        <v>0</v>
      </c>
      <c r="B607" s="53">
        <f>+'103 FEIRAS, GALAS E EXPOSIÇÕES'!J236</f>
        <v>0</v>
      </c>
      <c r="C607" s="53" t="e">
        <f>IFERROR(IFERROR(IFERROR(+VLOOKUP('103 FEIRAS, GALAS E EXPOSIÇÕES'!V236,localidades,2,FALSE),VLOOKUP('103 FEIRAS, GALAS E EXPOSIÇÕES'!R236,district_codes,2,FALSE)),VLOOKUP('103 FEIRAS, GALAS E EXPOSIÇÕES'!AF$7,localidades,2,FALSE)),VLOOKUP('103 FEIRAS, GALAS E EXPOSIÇÕES'!AF$6,district_codes,2,FALSE))</f>
        <v>#N/A</v>
      </c>
      <c r="D607" s="53">
        <f>+'103 FEIRAS, GALAS E EXPOSIÇÕES'!AB236</f>
        <v>0</v>
      </c>
      <c r="E607" s="281">
        <f>+'103 FEIRAS, GALAS E EXPOSIÇÕES'!P236</f>
        <v>0</v>
      </c>
      <c r="F607" s="53">
        <f>+'103 FEIRAS, GALAS E EXPOSIÇÕES'!Q236</f>
        <v>0</v>
      </c>
      <c r="G607" s="53">
        <f>+'103 FEIRAS, GALAS E EXPOSIÇÕES'!AJ236</f>
        <v>0</v>
      </c>
      <c r="H607" s="53" t="str">
        <f>+sessoes!A$4</f>
        <v>TECTRAIN-99</v>
      </c>
      <c r="I607" s="53" t="e">
        <f>+sessoes!B$4</f>
        <v>#N/A</v>
      </c>
      <c r="J607" s="69">
        <f>+sessoes!C$4</f>
        <v>0</v>
      </c>
      <c r="M607" s="53">
        <f>+'103 FEIRAS, GALAS E EXPOSIÇÕES'!AK236</f>
        <v>0</v>
      </c>
      <c r="N607" s="53">
        <f>+'103 FEIRAS, GALAS E EXPOSIÇÕES'!AB236</f>
        <v>0</v>
      </c>
      <c r="T607" s="51" t="str">
        <f t="shared" si="27"/>
        <v>Local Não Indicado</v>
      </c>
      <c r="U607" s="51" t="str">
        <f t="shared" si="28"/>
        <v>Sem dados de idade</v>
      </c>
      <c r="V607" s="51" t="str">
        <f t="shared" si="29"/>
        <v/>
      </c>
    </row>
    <row r="608" spans="1:22" hidden="1" x14ac:dyDescent="0.35">
      <c r="A608" s="53">
        <f>+'103 FEIRAS, GALAS E EXPOSIÇÕES'!C237</f>
        <v>0</v>
      </c>
      <c r="B608" s="53">
        <f>+'103 FEIRAS, GALAS E EXPOSIÇÕES'!J237</f>
        <v>0</v>
      </c>
      <c r="C608" s="53" t="e">
        <f>IFERROR(IFERROR(IFERROR(+VLOOKUP('103 FEIRAS, GALAS E EXPOSIÇÕES'!V237,localidades,2,FALSE),VLOOKUP('103 FEIRAS, GALAS E EXPOSIÇÕES'!R237,district_codes,2,FALSE)),VLOOKUP('103 FEIRAS, GALAS E EXPOSIÇÕES'!AF$7,localidades,2,FALSE)),VLOOKUP('103 FEIRAS, GALAS E EXPOSIÇÕES'!AF$6,district_codes,2,FALSE))</f>
        <v>#N/A</v>
      </c>
      <c r="D608" s="53">
        <f>+'103 FEIRAS, GALAS E EXPOSIÇÕES'!AB237</f>
        <v>0</v>
      </c>
      <c r="E608" s="281">
        <f>+'103 FEIRAS, GALAS E EXPOSIÇÕES'!P237</f>
        <v>0</v>
      </c>
      <c r="F608" s="53">
        <f>+'103 FEIRAS, GALAS E EXPOSIÇÕES'!Q237</f>
        <v>0</v>
      </c>
      <c r="G608" s="53">
        <f>+'103 FEIRAS, GALAS E EXPOSIÇÕES'!AJ237</f>
        <v>0</v>
      </c>
      <c r="H608" s="53" t="str">
        <f>+sessoes!A$4</f>
        <v>TECTRAIN-99</v>
      </c>
      <c r="I608" s="53" t="e">
        <f>+sessoes!B$4</f>
        <v>#N/A</v>
      </c>
      <c r="J608" s="69">
        <f>+sessoes!C$4</f>
        <v>0</v>
      </c>
      <c r="M608" s="53">
        <f>+'103 FEIRAS, GALAS E EXPOSIÇÕES'!AK237</f>
        <v>0</v>
      </c>
      <c r="N608" s="53">
        <f>+'103 FEIRAS, GALAS E EXPOSIÇÕES'!AB237</f>
        <v>0</v>
      </c>
      <c r="T608" s="51" t="str">
        <f t="shared" si="27"/>
        <v>Local Não Indicado</v>
      </c>
      <c r="U608" s="51" t="str">
        <f t="shared" si="28"/>
        <v>Sem dados de idade</v>
      </c>
      <c r="V608" s="51" t="str">
        <f t="shared" si="29"/>
        <v/>
      </c>
    </row>
    <row r="609" spans="1:22" hidden="1" x14ac:dyDescent="0.35">
      <c r="A609" s="53">
        <f>+'103 FEIRAS, GALAS E EXPOSIÇÕES'!C238</f>
        <v>0</v>
      </c>
      <c r="B609" s="53">
        <f>+'103 FEIRAS, GALAS E EXPOSIÇÕES'!J238</f>
        <v>0</v>
      </c>
      <c r="C609" s="53" t="e">
        <f>IFERROR(IFERROR(IFERROR(+VLOOKUP('103 FEIRAS, GALAS E EXPOSIÇÕES'!V238,localidades,2,FALSE),VLOOKUP('103 FEIRAS, GALAS E EXPOSIÇÕES'!R238,district_codes,2,FALSE)),VLOOKUP('103 FEIRAS, GALAS E EXPOSIÇÕES'!AF$7,localidades,2,FALSE)),VLOOKUP('103 FEIRAS, GALAS E EXPOSIÇÕES'!AF$6,district_codes,2,FALSE))</f>
        <v>#N/A</v>
      </c>
      <c r="D609" s="53">
        <f>+'103 FEIRAS, GALAS E EXPOSIÇÕES'!AB238</f>
        <v>0</v>
      </c>
      <c r="E609" s="281">
        <f>+'103 FEIRAS, GALAS E EXPOSIÇÕES'!P238</f>
        <v>0</v>
      </c>
      <c r="F609" s="53">
        <f>+'103 FEIRAS, GALAS E EXPOSIÇÕES'!Q238</f>
        <v>0</v>
      </c>
      <c r="G609" s="53">
        <f>+'103 FEIRAS, GALAS E EXPOSIÇÕES'!AJ238</f>
        <v>0</v>
      </c>
      <c r="H609" s="53" t="str">
        <f>+sessoes!A$4</f>
        <v>TECTRAIN-99</v>
      </c>
      <c r="I609" s="53" t="e">
        <f>+sessoes!B$4</f>
        <v>#N/A</v>
      </c>
      <c r="J609" s="69">
        <f>+sessoes!C$4</f>
        <v>0</v>
      </c>
      <c r="M609" s="53">
        <f>+'103 FEIRAS, GALAS E EXPOSIÇÕES'!AK238</f>
        <v>0</v>
      </c>
      <c r="N609" s="53">
        <f>+'103 FEIRAS, GALAS E EXPOSIÇÕES'!AB238</f>
        <v>0</v>
      </c>
      <c r="T609" s="51" t="str">
        <f t="shared" si="27"/>
        <v>Local Não Indicado</v>
      </c>
      <c r="U609" s="51" t="str">
        <f t="shared" si="28"/>
        <v>Sem dados de idade</v>
      </c>
      <c r="V609" s="51" t="str">
        <f t="shared" si="29"/>
        <v/>
      </c>
    </row>
    <row r="610" spans="1:22" hidden="1" x14ac:dyDescent="0.35">
      <c r="A610" s="53">
        <f>+'103 FEIRAS, GALAS E EXPOSIÇÕES'!C239</f>
        <v>0</v>
      </c>
      <c r="B610" s="53">
        <f>+'103 FEIRAS, GALAS E EXPOSIÇÕES'!J239</f>
        <v>0</v>
      </c>
      <c r="C610" s="53" t="e">
        <f>IFERROR(IFERROR(IFERROR(+VLOOKUP('103 FEIRAS, GALAS E EXPOSIÇÕES'!V239,localidades,2,FALSE),VLOOKUP('103 FEIRAS, GALAS E EXPOSIÇÕES'!R239,district_codes,2,FALSE)),VLOOKUP('103 FEIRAS, GALAS E EXPOSIÇÕES'!AF$7,localidades,2,FALSE)),VLOOKUP('103 FEIRAS, GALAS E EXPOSIÇÕES'!AF$6,district_codes,2,FALSE))</f>
        <v>#N/A</v>
      </c>
      <c r="D610" s="53">
        <f>+'103 FEIRAS, GALAS E EXPOSIÇÕES'!AB239</f>
        <v>0</v>
      </c>
      <c r="E610" s="281">
        <f>+'103 FEIRAS, GALAS E EXPOSIÇÕES'!P239</f>
        <v>0</v>
      </c>
      <c r="F610" s="53">
        <f>+'103 FEIRAS, GALAS E EXPOSIÇÕES'!Q239</f>
        <v>0</v>
      </c>
      <c r="G610" s="53">
        <f>+'103 FEIRAS, GALAS E EXPOSIÇÕES'!AJ239</f>
        <v>0</v>
      </c>
      <c r="H610" s="53" t="str">
        <f>+sessoes!A$4</f>
        <v>TECTRAIN-99</v>
      </c>
      <c r="I610" s="53" t="e">
        <f>+sessoes!B$4</f>
        <v>#N/A</v>
      </c>
      <c r="J610" s="69">
        <f>+sessoes!C$4</f>
        <v>0</v>
      </c>
      <c r="M610" s="53">
        <f>+'103 FEIRAS, GALAS E EXPOSIÇÕES'!AK239</f>
        <v>0</v>
      </c>
      <c r="N610" s="53">
        <f>+'103 FEIRAS, GALAS E EXPOSIÇÕES'!AB239</f>
        <v>0</v>
      </c>
      <c r="T610" s="51" t="str">
        <f t="shared" si="27"/>
        <v>Local Não Indicado</v>
      </c>
      <c r="U610" s="51" t="str">
        <f t="shared" si="28"/>
        <v>Sem dados de idade</v>
      </c>
      <c r="V610" s="51" t="str">
        <f t="shared" si="29"/>
        <v/>
      </c>
    </row>
    <row r="611" spans="1:22" hidden="1" x14ac:dyDescent="0.35">
      <c r="A611" s="53">
        <f>+'103 FEIRAS, GALAS E EXPOSIÇÕES'!C240</f>
        <v>0</v>
      </c>
      <c r="B611" s="53">
        <f>+'103 FEIRAS, GALAS E EXPOSIÇÕES'!J240</f>
        <v>0</v>
      </c>
      <c r="C611" s="53" t="e">
        <f>IFERROR(IFERROR(IFERROR(+VLOOKUP('103 FEIRAS, GALAS E EXPOSIÇÕES'!V240,localidades,2,FALSE),VLOOKUP('103 FEIRAS, GALAS E EXPOSIÇÕES'!R240,district_codes,2,FALSE)),VLOOKUP('103 FEIRAS, GALAS E EXPOSIÇÕES'!AF$7,localidades,2,FALSE)),VLOOKUP('103 FEIRAS, GALAS E EXPOSIÇÕES'!AF$6,district_codes,2,FALSE))</f>
        <v>#N/A</v>
      </c>
      <c r="D611" s="53">
        <f>+'103 FEIRAS, GALAS E EXPOSIÇÕES'!AB240</f>
        <v>0</v>
      </c>
      <c r="E611" s="281">
        <f>+'103 FEIRAS, GALAS E EXPOSIÇÕES'!P240</f>
        <v>0</v>
      </c>
      <c r="F611" s="53">
        <f>+'103 FEIRAS, GALAS E EXPOSIÇÕES'!Q240</f>
        <v>0</v>
      </c>
      <c r="G611" s="53">
        <f>+'103 FEIRAS, GALAS E EXPOSIÇÕES'!AJ240</f>
        <v>0</v>
      </c>
      <c r="H611" s="53" t="str">
        <f>+sessoes!A$4</f>
        <v>TECTRAIN-99</v>
      </c>
      <c r="I611" s="53" t="e">
        <f>+sessoes!B$4</f>
        <v>#N/A</v>
      </c>
      <c r="J611" s="69">
        <f>+sessoes!C$4</f>
        <v>0</v>
      </c>
      <c r="M611" s="53">
        <f>+'103 FEIRAS, GALAS E EXPOSIÇÕES'!AK240</f>
        <v>0</v>
      </c>
      <c r="N611" s="53">
        <f>+'103 FEIRAS, GALAS E EXPOSIÇÕES'!AB240</f>
        <v>0</v>
      </c>
      <c r="T611" s="51" t="str">
        <f t="shared" si="27"/>
        <v>Local Não Indicado</v>
      </c>
      <c r="U611" s="51" t="str">
        <f t="shared" si="28"/>
        <v>Sem dados de idade</v>
      </c>
      <c r="V611" s="51" t="str">
        <f t="shared" si="29"/>
        <v/>
      </c>
    </row>
    <row r="612" spans="1:22" hidden="1" x14ac:dyDescent="0.35">
      <c r="A612" s="53">
        <f>+'103 FEIRAS, GALAS E EXPOSIÇÕES'!C241</f>
        <v>0</v>
      </c>
      <c r="B612" s="53">
        <f>+'103 FEIRAS, GALAS E EXPOSIÇÕES'!J241</f>
        <v>0</v>
      </c>
      <c r="C612" s="53" t="e">
        <f>IFERROR(IFERROR(IFERROR(+VLOOKUP('103 FEIRAS, GALAS E EXPOSIÇÕES'!V241,localidades,2,FALSE),VLOOKUP('103 FEIRAS, GALAS E EXPOSIÇÕES'!R241,district_codes,2,FALSE)),VLOOKUP('103 FEIRAS, GALAS E EXPOSIÇÕES'!AF$7,localidades,2,FALSE)),VLOOKUP('103 FEIRAS, GALAS E EXPOSIÇÕES'!AF$6,district_codes,2,FALSE))</f>
        <v>#N/A</v>
      </c>
      <c r="D612" s="53">
        <f>+'103 FEIRAS, GALAS E EXPOSIÇÕES'!AB241</f>
        <v>0</v>
      </c>
      <c r="E612" s="281">
        <f>+'103 FEIRAS, GALAS E EXPOSIÇÕES'!P241</f>
        <v>0</v>
      </c>
      <c r="F612" s="53">
        <f>+'103 FEIRAS, GALAS E EXPOSIÇÕES'!Q241</f>
        <v>0</v>
      </c>
      <c r="G612" s="53">
        <f>+'103 FEIRAS, GALAS E EXPOSIÇÕES'!AJ241</f>
        <v>0</v>
      </c>
      <c r="H612" s="53" t="str">
        <f>+sessoes!A$4</f>
        <v>TECTRAIN-99</v>
      </c>
      <c r="I612" s="53" t="e">
        <f>+sessoes!B$4</f>
        <v>#N/A</v>
      </c>
      <c r="J612" s="69">
        <f>+sessoes!C$4</f>
        <v>0</v>
      </c>
      <c r="M612" s="53">
        <f>+'103 FEIRAS, GALAS E EXPOSIÇÕES'!AK241</f>
        <v>0</v>
      </c>
      <c r="N612" s="53">
        <f>+'103 FEIRAS, GALAS E EXPOSIÇÕES'!AB241</f>
        <v>0</v>
      </c>
      <c r="T612" s="51" t="str">
        <f t="shared" si="27"/>
        <v>Local Não Indicado</v>
      </c>
      <c r="U612" s="51" t="str">
        <f t="shared" si="28"/>
        <v>Sem dados de idade</v>
      </c>
      <c r="V612" s="51" t="str">
        <f t="shared" si="29"/>
        <v/>
      </c>
    </row>
    <row r="613" spans="1:22" hidden="1" x14ac:dyDescent="0.35">
      <c r="A613" s="53">
        <f>+'103 FEIRAS, GALAS E EXPOSIÇÕES'!C242</f>
        <v>0</v>
      </c>
      <c r="B613" s="53">
        <f>+'103 FEIRAS, GALAS E EXPOSIÇÕES'!J242</f>
        <v>0</v>
      </c>
      <c r="C613" s="53" t="e">
        <f>IFERROR(IFERROR(IFERROR(+VLOOKUP('103 FEIRAS, GALAS E EXPOSIÇÕES'!V242,localidades,2,FALSE),VLOOKUP('103 FEIRAS, GALAS E EXPOSIÇÕES'!R242,district_codes,2,FALSE)),VLOOKUP('103 FEIRAS, GALAS E EXPOSIÇÕES'!AF$7,localidades,2,FALSE)),VLOOKUP('103 FEIRAS, GALAS E EXPOSIÇÕES'!AF$6,district_codes,2,FALSE))</f>
        <v>#N/A</v>
      </c>
      <c r="D613" s="53">
        <f>+'103 FEIRAS, GALAS E EXPOSIÇÕES'!AB242</f>
        <v>0</v>
      </c>
      <c r="E613" s="281">
        <f>+'103 FEIRAS, GALAS E EXPOSIÇÕES'!P242</f>
        <v>0</v>
      </c>
      <c r="F613" s="53">
        <f>+'103 FEIRAS, GALAS E EXPOSIÇÕES'!Q242</f>
        <v>0</v>
      </c>
      <c r="G613" s="53">
        <f>+'103 FEIRAS, GALAS E EXPOSIÇÕES'!AJ242</f>
        <v>0</v>
      </c>
      <c r="H613" s="53" t="str">
        <f>+sessoes!A$4</f>
        <v>TECTRAIN-99</v>
      </c>
      <c r="I613" s="53" t="e">
        <f>+sessoes!B$4</f>
        <v>#N/A</v>
      </c>
      <c r="J613" s="69">
        <f>+sessoes!C$4</f>
        <v>0</v>
      </c>
      <c r="M613" s="53">
        <f>+'103 FEIRAS, GALAS E EXPOSIÇÕES'!AK242</f>
        <v>0</v>
      </c>
      <c r="N613" s="53">
        <f>+'103 FEIRAS, GALAS E EXPOSIÇÕES'!AB242</f>
        <v>0</v>
      </c>
      <c r="T613" s="51" t="str">
        <f t="shared" si="27"/>
        <v>Local Não Indicado</v>
      </c>
      <c r="U613" s="51" t="str">
        <f t="shared" si="28"/>
        <v>Sem dados de idade</v>
      </c>
      <c r="V613" s="51" t="str">
        <f t="shared" si="29"/>
        <v/>
      </c>
    </row>
    <row r="614" spans="1:22" hidden="1" x14ac:dyDescent="0.35">
      <c r="A614" s="53">
        <f>+'103 FEIRAS, GALAS E EXPOSIÇÕES'!C243</f>
        <v>0</v>
      </c>
      <c r="B614" s="53">
        <f>+'103 FEIRAS, GALAS E EXPOSIÇÕES'!J243</f>
        <v>0</v>
      </c>
      <c r="C614" s="53" t="e">
        <f>IFERROR(IFERROR(IFERROR(+VLOOKUP('103 FEIRAS, GALAS E EXPOSIÇÕES'!V243,localidades,2,FALSE),VLOOKUP('103 FEIRAS, GALAS E EXPOSIÇÕES'!R243,district_codes,2,FALSE)),VLOOKUP('103 FEIRAS, GALAS E EXPOSIÇÕES'!AF$7,localidades,2,FALSE)),VLOOKUP('103 FEIRAS, GALAS E EXPOSIÇÕES'!AF$6,district_codes,2,FALSE))</f>
        <v>#N/A</v>
      </c>
      <c r="D614" s="53">
        <f>+'103 FEIRAS, GALAS E EXPOSIÇÕES'!AB243</f>
        <v>0</v>
      </c>
      <c r="E614" s="281">
        <f>+'103 FEIRAS, GALAS E EXPOSIÇÕES'!P243</f>
        <v>0</v>
      </c>
      <c r="F614" s="53">
        <f>+'103 FEIRAS, GALAS E EXPOSIÇÕES'!Q243</f>
        <v>0</v>
      </c>
      <c r="G614" s="53">
        <f>+'103 FEIRAS, GALAS E EXPOSIÇÕES'!AJ243</f>
        <v>0</v>
      </c>
      <c r="H614" s="53" t="str">
        <f>+sessoes!A$4</f>
        <v>TECTRAIN-99</v>
      </c>
      <c r="I614" s="53" t="e">
        <f>+sessoes!B$4</f>
        <v>#N/A</v>
      </c>
      <c r="J614" s="69">
        <f>+sessoes!C$4</f>
        <v>0</v>
      </c>
      <c r="M614" s="53">
        <f>+'103 FEIRAS, GALAS E EXPOSIÇÕES'!AK243</f>
        <v>0</v>
      </c>
      <c r="N614" s="53">
        <f>+'103 FEIRAS, GALAS E EXPOSIÇÕES'!AB243</f>
        <v>0</v>
      </c>
      <c r="T614" s="51" t="str">
        <f t="shared" si="27"/>
        <v>Local Não Indicado</v>
      </c>
      <c r="U614" s="51" t="str">
        <f t="shared" si="28"/>
        <v>Sem dados de idade</v>
      </c>
      <c r="V614" s="51" t="str">
        <f t="shared" si="29"/>
        <v/>
      </c>
    </row>
    <row r="615" spans="1:22" hidden="1" x14ac:dyDescent="0.35">
      <c r="A615" s="53">
        <f>+'103 FEIRAS, GALAS E EXPOSIÇÕES'!C244</f>
        <v>0</v>
      </c>
      <c r="B615" s="53">
        <f>+'103 FEIRAS, GALAS E EXPOSIÇÕES'!J244</f>
        <v>0</v>
      </c>
      <c r="C615" s="53" t="e">
        <f>IFERROR(IFERROR(IFERROR(+VLOOKUP('103 FEIRAS, GALAS E EXPOSIÇÕES'!V244,localidades,2,FALSE),VLOOKUP('103 FEIRAS, GALAS E EXPOSIÇÕES'!R244,district_codes,2,FALSE)),VLOOKUP('103 FEIRAS, GALAS E EXPOSIÇÕES'!AF$7,localidades,2,FALSE)),VLOOKUP('103 FEIRAS, GALAS E EXPOSIÇÕES'!AF$6,district_codes,2,FALSE))</f>
        <v>#N/A</v>
      </c>
      <c r="D615" s="53">
        <f>+'103 FEIRAS, GALAS E EXPOSIÇÕES'!AB244</f>
        <v>0</v>
      </c>
      <c r="E615" s="281">
        <f>+'103 FEIRAS, GALAS E EXPOSIÇÕES'!P244</f>
        <v>0</v>
      </c>
      <c r="F615" s="53">
        <f>+'103 FEIRAS, GALAS E EXPOSIÇÕES'!Q244</f>
        <v>0</v>
      </c>
      <c r="G615" s="53">
        <f>+'103 FEIRAS, GALAS E EXPOSIÇÕES'!AJ244</f>
        <v>0</v>
      </c>
      <c r="H615" s="53" t="str">
        <f>+sessoes!A$4</f>
        <v>TECTRAIN-99</v>
      </c>
      <c r="I615" s="53" t="e">
        <f>+sessoes!B$4</f>
        <v>#N/A</v>
      </c>
      <c r="J615" s="69">
        <f>+sessoes!C$4</f>
        <v>0</v>
      </c>
      <c r="M615" s="53">
        <f>+'103 FEIRAS, GALAS E EXPOSIÇÕES'!AK244</f>
        <v>0</v>
      </c>
      <c r="N615" s="53">
        <f>+'103 FEIRAS, GALAS E EXPOSIÇÕES'!AB244</f>
        <v>0</v>
      </c>
      <c r="T615" s="51" t="str">
        <f t="shared" si="27"/>
        <v>Local Não Indicado</v>
      </c>
      <c r="U615" s="51" t="str">
        <f t="shared" si="28"/>
        <v>Sem dados de idade</v>
      </c>
      <c r="V615" s="51" t="str">
        <f t="shared" si="29"/>
        <v/>
      </c>
    </row>
    <row r="616" spans="1:22" hidden="1" x14ac:dyDescent="0.35">
      <c r="A616" s="53">
        <f>+'103 FEIRAS, GALAS E EXPOSIÇÕES'!C245</f>
        <v>0</v>
      </c>
      <c r="B616" s="53">
        <f>+'103 FEIRAS, GALAS E EXPOSIÇÕES'!J245</f>
        <v>0</v>
      </c>
      <c r="C616" s="53" t="e">
        <f>IFERROR(IFERROR(IFERROR(+VLOOKUP('103 FEIRAS, GALAS E EXPOSIÇÕES'!V245,localidades,2,FALSE),VLOOKUP('103 FEIRAS, GALAS E EXPOSIÇÕES'!R245,district_codes,2,FALSE)),VLOOKUP('103 FEIRAS, GALAS E EXPOSIÇÕES'!AF$7,localidades,2,FALSE)),VLOOKUP('103 FEIRAS, GALAS E EXPOSIÇÕES'!AF$6,district_codes,2,FALSE))</f>
        <v>#N/A</v>
      </c>
      <c r="D616" s="53">
        <f>+'103 FEIRAS, GALAS E EXPOSIÇÕES'!AB245</f>
        <v>0</v>
      </c>
      <c r="E616" s="281">
        <f>+'103 FEIRAS, GALAS E EXPOSIÇÕES'!P245</f>
        <v>0</v>
      </c>
      <c r="F616" s="53">
        <f>+'103 FEIRAS, GALAS E EXPOSIÇÕES'!Q245</f>
        <v>0</v>
      </c>
      <c r="G616" s="53">
        <f>+'103 FEIRAS, GALAS E EXPOSIÇÕES'!AJ245</f>
        <v>0</v>
      </c>
      <c r="H616" s="53" t="str">
        <f>+sessoes!A$4</f>
        <v>TECTRAIN-99</v>
      </c>
      <c r="I616" s="53" t="e">
        <f>+sessoes!B$4</f>
        <v>#N/A</v>
      </c>
      <c r="J616" s="69">
        <f>+sessoes!C$4</f>
        <v>0</v>
      </c>
      <c r="M616" s="53">
        <f>+'103 FEIRAS, GALAS E EXPOSIÇÕES'!AK245</f>
        <v>0</v>
      </c>
      <c r="N616" s="53">
        <f>+'103 FEIRAS, GALAS E EXPOSIÇÕES'!AB245</f>
        <v>0</v>
      </c>
      <c r="T616" s="51" t="str">
        <f t="shared" si="27"/>
        <v>Local Não Indicado</v>
      </c>
      <c r="U616" s="51" t="str">
        <f t="shared" si="28"/>
        <v>Sem dados de idade</v>
      </c>
      <c r="V616" s="51" t="str">
        <f t="shared" si="29"/>
        <v/>
      </c>
    </row>
    <row r="617" spans="1:22" hidden="1" x14ac:dyDescent="0.35">
      <c r="A617" s="53">
        <f>+'103 FEIRAS, GALAS E EXPOSIÇÕES'!C246</f>
        <v>0</v>
      </c>
      <c r="B617" s="53">
        <f>+'103 FEIRAS, GALAS E EXPOSIÇÕES'!J246</f>
        <v>0</v>
      </c>
      <c r="C617" s="53" t="e">
        <f>IFERROR(IFERROR(IFERROR(+VLOOKUP('103 FEIRAS, GALAS E EXPOSIÇÕES'!V246,localidades,2,FALSE),VLOOKUP('103 FEIRAS, GALAS E EXPOSIÇÕES'!R246,district_codes,2,FALSE)),VLOOKUP('103 FEIRAS, GALAS E EXPOSIÇÕES'!AF$7,localidades,2,FALSE)),VLOOKUP('103 FEIRAS, GALAS E EXPOSIÇÕES'!AF$6,district_codes,2,FALSE))</f>
        <v>#N/A</v>
      </c>
      <c r="D617" s="53">
        <f>+'103 FEIRAS, GALAS E EXPOSIÇÕES'!AB246</f>
        <v>0</v>
      </c>
      <c r="E617" s="281">
        <f>+'103 FEIRAS, GALAS E EXPOSIÇÕES'!P246</f>
        <v>0</v>
      </c>
      <c r="F617" s="53">
        <f>+'103 FEIRAS, GALAS E EXPOSIÇÕES'!Q246</f>
        <v>0</v>
      </c>
      <c r="G617" s="53">
        <f>+'103 FEIRAS, GALAS E EXPOSIÇÕES'!AJ246</f>
        <v>0</v>
      </c>
      <c r="H617" s="53" t="str">
        <f>+sessoes!A$4</f>
        <v>TECTRAIN-99</v>
      </c>
      <c r="I617" s="53" t="e">
        <f>+sessoes!B$4</f>
        <v>#N/A</v>
      </c>
      <c r="J617" s="69">
        <f>+sessoes!C$4</f>
        <v>0</v>
      </c>
      <c r="M617" s="53">
        <f>+'103 FEIRAS, GALAS E EXPOSIÇÕES'!AK246</f>
        <v>0</v>
      </c>
      <c r="N617" s="53">
        <f>+'103 FEIRAS, GALAS E EXPOSIÇÕES'!AB246</f>
        <v>0</v>
      </c>
      <c r="T617" s="51" t="str">
        <f t="shared" si="27"/>
        <v>Local Não Indicado</v>
      </c>
      <c r="U617" s="51" t="str">
        <f t="shared" si="28"/>
        <v>Sem dados de idade</v>
      </c>
      <c r="V617" s="51" t="str">
        <f t="shared" si="29"/>
        <v/>
      </c>
    </row>
    <row r="618" spans="1:22" hidden="1" x14ac:dyDescent="0.35">
      <c r="A618" s="53">
        <f>+'103 FEIRAS, GALAS E EXPOSIÇÕES'!C247</f>
        <v>0</v>
      </c>
      <c r="B618" s="53">
        <f>+'103 FEIRAS, GALAS E EXPOSIÇÕES'!J247</f>
        <v>0</v>
      </c>
      <c r="C618" s="53" t="e">
        <f>IFERROR(IFERROR(IFERROR(+VLOOKUP('103 FEIRAS, GALAS E EXPOSIÇÕES'!V247,localidades,2,FALSE),VLOOKUP('103 FEIRAS, GALAS E EXPOSIÇÕES'!R247,district_codes,2,FALSE)),VLOOKUP('103 FEIRAS, GALAS E EXPOSIÇÕES'!AF$7,localidades,2,FALSE)),VLOOKUP('103 FEIRAS, GALAS E EXPOSIÇÕES'!AF$6,district_codes,2,FALSE))</f>
        <v>#N/A</v>
      </c>
      <c r="D618" s="53">
        <f>+'103 FEIRAS, GALAS E EXPOSIÇÕES'!AB247</f>
        <v>0</v>
      </c>
      <c r="E618" s="281">
        <f>+'103 FEIRAS, GALAS E EXPOSIÇÕES'!P247</f>
        <v>0</v>
      </c>
      <c r="F618" s="53">
        <f>+'103 FEIRAS, GALAS E EXPOSIÇÕES'!Q247</f>
        <v>0</v>
      </c>
      <c r="G618" s="53">
        <f>+'103 FEIRAS, GALAS E EXPOSIÇÕES'!AJ247</f>
        <v>0</v>
      </c>
      <c r="H618" s="53" t="str">
        <f>+sessoes!A$4</f>
        <v>TECTRAIN-99</v>
      </c>
      <c r="I618" s="53" t="e">
        <f>+sessoes!B$4</f>
        <v>#N/A</v>
      </c>
      <c r="J618" s="69">
        <f>+sessoes!C$4</f>
        <v>0</v>
      </c>
      <c r="M618" s="53">
        <f>+'103 FEIRAS, GALAS E EXPOSIÇÕES'!AK247</f>
        <v>0</v>
      </c>
      <c r="N618" s="53">
        <f>+'103 FEIRAS, GALAS E EXPOSIÇÕES'!AB247</f>
        <v>0</v>
      </c>
      <c r="T618" s="51" t="str">
        <f t="shared" si="27"/>
        <v>Local Não Indicado</v>
      </c>
      <c r="U618" s="51" t="str">
        <f t="shared" si="28"/>
        <v>Sem dados de idade</v>
      </c>
      <c r="V618" s="51" t="str">
        <f t="shared" si="29"/>
        <v/>
      </c>
    </row>
    <row r="619" spans="1:22" hidden="1" x14ac:dyDescent="0.35">
      <c r="A619" s="53">
        <f>+'103 FEIRAS, GALAS E EXPOSIÇÕES'!C248</f>
        <v>0</v>
      </c>
      <c r="B619" s="53">
        <f>+'103 FEIRAS, GALAS E EXPOSIÇÕES'!J248</f>
        <v>0</v>
      </c>
      <c r="C619" s="53" t="e">
        <f>IFERROR(IFERROR(IFERROR(+VLOOKUP('103 FEIRAS, GALAS E EXPOSIÇÕES'!V248,localidades,2,FALSE),VLOOKUP('103 FEIRAS, GALAS E EXPOSIÇÕES'!R248,district_codes,2,FALSE)),VLOOKUP('103 FEIRAS, GALAS E EXPOSIÇÕES'!AF$7,localidades,2,FALSE)),VLOOKUP('103 FEIRAS, GALAS E EXPOSIÇÕES'!AF$6,district_codes,2,FALSE))</f>
        <v>#N/A</v>
      </c>
      <c r="D619" s="53">
        <f>+'103 FEIRAS, GALAS E EXPOSIÇÕES'!AB248</f>
        <v>0</v>
      </c>
      <c r="E619" s="281">
        <f>+'103 FEIRAS, GALAS E EXPOSIÇÕES'!P248</f>
        <v>0</v>
      </c>
      <c r="F619" s="53">
        <f>+'103 FEIRAS, GALAS E EXPOSIÇÕES'!Q248</f>
        <v>0</v>
      </c>
      <c r="G619" s="53">
        <f>+'103 FEIRAS, GALAS E EXPOSIÇÕES'!AJ248</f>
        <v>0</v>
      </c>
      <c r="H619" s="53" t="str">
        <f>+sessoes!A$4</f>
        <v>TECTRAIN-99</v>
      </c>
      <c r="I619" s="53" t="e">
        <f>+sessoes!B$4</f>
        <v>#N/A</v>
      </c>
      <c r="J619" s="69">
        <f>+sessoes!C$4</f>
        <v>0</v>
      </c>
      <c r="M619" s="53">
        <f>+'103 FEIRAS, GALAS E EXPOSIÇÕES'!AK248</f>
        <v>0</v>
      </c>
      <c r="N619" s="53">
        <f>+'103 FEIRAS, GALAS E EXPOSIÇÕES'!AB248</f>
        <v>0</v>
      </c>
      <c r="T619" s="51" t="str">
        <f t="shared" si="27"/>
        <v>Local Não Indicado</v>
      </c>
      <c r="U619" s="51" t="str">
        <f t="shared" si="28"/>
        <v>Sem dados de idade</v>
      </c>
      <c r="V619" s="51" t="str">
        <f t="shared" si="29"/>
        <v/>
      </c>
    </row>
    <row r="620" spans="1:22" hidden="1" x14ac:dyDescent="0.35">
      <c r="A620" s="53">
        <f>+'103 FEIRAS, GALAS E EXPOSIÇÕES'!C249</f>
        <v>0</v>
      </c>
      <c r="B620" s="53">
        <f>+'103 FEIRAS, GALAS E EXPOSIÇÕES'!J249</f>
        <v>0</v>
      </c>
      <c r="C620" s="53" t="e">
        <f>IFERROR(IFERROR(IFERROR(+VLOOKUP('103 FEIRAS, GALAS E EXPOSIÇÕES'!V249,localidades,2,FALSE),VLOOKUP('103 FEIRAS, GALAS E EXPOSIÇÕES'!R249,district_codes,2,FALSE)),VLOOKUP('103 FEIRAS, GALAS E EXPOSIÇÕES'!AF$7,localidades,2,FALSE)),VLOOKUP('103 FEIRAS, GALAS E EXPOSIÇÕES'!AF$6,district_codes,2,FALSE))</f>
        <v>#N/A</v>
      </c>
      <c r="D620" s="53">
        <f>+'103 FEIRAS, GALAS E EXPOSIÇÕES'!AB249</f>
        <v>0</v>
      </c>
      <c r="E620" s="281">
        <f>+'103 FEIRAS, GALAS E EXPOSIÇÕES'!P249</f>
        <v>0</v>
      </c>
      <c r="F620" s="53">
        <f>+'103 FEIRAS, GALAS E EXPOSIÇÕES'!Q249</f>
        <v>0</v>
      </c>
      <c r="G620" s="53">
        <f>+'103 FEIRAS, GALAS E EXPOSIÇÕES'!AJ249</f>
        <v>0</v>
      </c>
      <c r="H620" s="53" t="str">
        <f>+sessoes!A$4</f>
        <v>TECTRAIN-99</v>
      </c>
      <c r="I620" s="53" t="e">
        <f>+sessoes!B$4</f>
        <v>#N/A</v>
      </c>
      <c r="J620" s="69">
        <f>+sessoes!C$4</f>
        <v>0</v>
      </c>
      <c r="M620" s="53">
        <f>+'103 FEIRAS, GALAS E EXPOSIÇÕES'!AK249</f>
        <v>0</v>
      </c>
      <c r="N620" s="53">
        <f>+'103 FEIRAS, GALAS E EXPOSIÇÕES'!AB249</f>
        <v>0</v>
      </c>
      <c r="T620" s="51" t="str">
        <f t="shared" si="27"/>
        <v>Local Não Indicado</v>
      </c>
      <c r="U620" s="51" t="str">
        <f t="shared" si="28"/>
        <v>Sem dados de idade</v>
      </c>
      <c r="V620" s="51" t="str">
        <f t="shared" si="29"/>
        <v/>
      </c>
    </row>
    <row r="621" spans="1:22" hidden="1" x14ac:dyDescent="0.35">
      <c r="A621" s="53">
        <f>+'103 FEIRAS, GALAS E EXPOSIÇÕES'!C250</f>
        <v>0</v>
      </c>
      <c r="B621" s="53">
        <f>+'103 FEIRAS, GALAS E EXPOSIÇÕES'!J250</f>
        <v>0</v>
      </c>
      <c r="C621" s="53" t="e">
        <f>IFERROR(IFERROR(IFERROR(+VLOOKUP('103 FEIRAS, GALAS E EXPOSIÇÕES'!V250,localidades,2,FALSE),VLOOKUP('103 FEIRAS, GALAS E EXPOSIÇÕES'!R250,district_codes,2,FALSE)),VLOOKUP('103 FEIRAS, GALAS E EXPOSIÇÕES'!AF$7,localidades,2,FALSE)),VLOOKUP('103 FEIRAS, GALAS E EXPOSIÇÕES'!AF$6,district_codes,2,FALSE))</f>
        <v>#N/A</v>
      </c>
      <c r="D621" s="53">
        <f>+'103 FEIRAS, GALAS E EXPOSIÇÕES'!AB250</f>
        <v>0</v>
      </c>
      <c r="E621" s="281">
        <f>+'103 FEIRAS, GALAS E EXPOSIÇÕES'!P250</f>
        <v>0</v>
      </c>
      <c r="F621" s="53">
        <f>+'103 FEIRAS, GALAS E EXPOSIÇÕES'!Q250</f>
        <v>0</v>
      </c>
      <c r="G621" s="53">
        <f>+'103 FEIRAS, GALAS E EXPOSIÇÕES'!AJ250</f>
        <v>0</v>
      </c>
      <c r="H621" s="53" t="str">
        <f>+sessoes!A$4</f>
        <v>TECTRAIN-99</v>
      </c>
      <c r="I621" s="53" t="e">
        <f>+sessoes!B$4</f>
        <v>#N/A</v>
      </c>
      <c r="J621" s="69">
        <f>+sessoes!C$4</f>
        <v>0</v>
      </c>
      <c r="M621" s="53">
        <f>+'103 FEIRAS, GALAS E EXPOSIÇÕES'!AK250</f>
        <v>0</v>
      </c>
      <c r="N621" s="53">
        <f>+'103 FEIRAS, GALAS E EXPOSIÇÕES'!AB250</f>
        <v>0</v>
      </c>
      <c r="T621" s="51" t="str">
        <f t="shared" si="27"/>
        <v>Local Não Indicado</v>
      </c>
      <c r="U621" s="51" t="str">
        <f t="shared" si="28"/>
        <v>Sem dados de idade</v>
      </c>
      <c r="V621" s="51" t="str">
        <f t="shared" si="29"/>
        <v/>
      </c>
    </row>
    <row r="622" spans="1:22" hidden="1" x14ac:dyDescent="0.35">
      <c r="A622" s="53">
        <f>+'103 FEIRAS, GALAS E EXPOSIÇÕES'!C251</f>
        <v>0</v>
      </c>
      <c r="B622" s="53">
        <f>+'103 FEIRAS, GALAS E EXPOSIÇÕES'!J251</f>
        <v>0</v>
      </c>
      <c r="C622" s="53" t="e">
        <f>IFERROR(IFERROR(IFERROR(+VLOOKUP('103 FEIRAS, GALAS E EXPOSIÇÕES'!V251,localidades,2,FALSE),VLOOKUP('103 FEIRAS, GALAS E EXPOSIÇÕES'!R251,district_codes,2,FALSE)),VLOOKUP('103 FEIRAS, GALAS E EXPOSIÇÕES'!AF$7,localidades,2,FALSE)),VLOOKUP('103 FEIRAS, GALAS E EXPOSIÇÕES'!AF$6,district_codes,2,FALSE))</f>
        <v>#N/A</v>
      </c>
      <c r="D622" s="53">
        <f>+'103 FEIRAS, GALAS E EXPOSIÇÕES'!AB251</f>
        <v>0</v>
      </c>
      <c r="E622" s="281">
        <f>+'103 FEIRAS, GALAS E EXPOSIÇÕES'!P251</f>
        <v>0</v>
      </c>
      <c r="F622" s="53">
        <f>+'103 FEIRAS, GALAS E EXPOSIÇÕES'!Q251</f>
        <v>0</v>
      </c>
      <c r="G622" s="53">
        <f>+'103 FEIRAS, GALAS E EXPOSIÇÕES'!AJ251</f>
        <v>0</v>
      </c>
      <c r="H622" s="53" t="str">
        <f>+sessoes!A$4</f>
        <v>TECTRAIN-99</v>
      </c>
      <c r="I622" s="53" t="e">
        <f>+sessoes!B$4</f>
        <v>#N/A</v>
      </c>
      <c r="J622" s="69">
        <f>+sessoes!C$4</f>
        <v>0</v>
      </c>
      <c r="M622" s="53">
        <f>+'103 FEIRAS, GALAS E EXPOSIÇÕES'!AK251</f>
        <v>0</v>
      </c>
      <c r="N622" s="53">
        <f>+'103 FEIRAS, GALAS E EXPOSIÇÕES'!AB251</f>
        <v>0</v>
      </c>
      <c r="T622" s="51" t="str">
        <f t="shared" si="27"/>
        <v>Local Não Indicado</v>
      </c>
      <c r="U622" s="51" t="str">
        <f t="shared" si="28"/>
        <v>Sem dados de idade</v>
      </c>
      <c r="V622" s="51" t="str">
        <f t="shared" si="29"/>
        <v/>
      </c>
    </row>
    <row r="623" spans="1:22" hidden="1" x14ac:dyDescent="0.35">
      <c r="A623" s="53">
        <f>+'103 FEIRAS, GALAS E EXPOSIÇÕES'!C252</f>
        <v>0</v>
      </c>
      <c r="B623" s="53">
        <f>+'103 FEIRAS, GALAS E EXPOSIÇÕES'!J252</f>
        <v>0</v>
      </c>
      <c r="C623" s="53" t="e">
        <f>IFERROR(IFERROR(IFERROR(+VLOOKUP('103 FEIRAS, GALAS E EXPOSIÇÕES'!V252,localidades,2,FALSE),VLOOKUP('103 FEIRAS, GALAS E EXPOSIÇÕES'!R252,district_codes,2,FALSE)),VLOOKUP('103 FEIRAS, GALAS E EXPOSIÇÕES'!AF$7,localidades,2,FALSE)),VLOOKUP('103 FEIRAS, GALAS E EXPOSIÇÕES'!AF$6,district_codes,2,FALSE))</f>
        <v>#N/A</v>
      </c>
      <c r="D623" s="53">
        <f>+'103 FEIRAS, GALAS E EXPOSIÇÕES'!AB252</f>
        <v>0</v>
      </c>
      <c r="E623" s="281">
        <f>+'103 FEIRAS, GALAS E EXPOSIÇÕES'!P252</f>
        <v>0</v>
      </c>
      <c r="F623" s="53">
        <f>+'103 FEIRAS, GALAS E EXPOSIÇÕES'!Q252</f>
        <v>0</v>
      </c>
      <c r="G623" s="53">
        <f>+'103 FEIRAS, GALAS E EXPOSIÇÕES'!AJ252</f>
        <v>0</v>
      </c>
      <c r="H623" s="53" t="str">
        <f>+sessoes!A$4</f>
        <v>TECTRAIN-99</v>
      </c>
      <c r="I623" s="53" t="e">
        <f>+sessoes!B$4</f>
        <v>#N/A</v>
      </c>
      <c r="J623" s="69">
        <f>+sessoes!C$4</f>
        <v>0</v>
      </c>
      <c r="M623" s="53">
        <f>+'103 FEIRAS, GALAS E EXPOSIÇÕES'!AK252</f>
        <v>0</v>
      </c>
      <c r="N623" s="53">
        <f>+'103 FEIRAS, GALAS E EXPOSIÇÕES'!AB252</f>
        <v>0</v>
      </c>
      <c r="T623" s="51" t="str">
        <f t="shared" si="27"/>
        <v>Local Não Indicado</v>
      </c>
      <c r="U623" s="51" t="str">
        <f t="shared" si="28"/>
        <v>Sem dados de idade</v>
      </c>
      <c r="V623" s="51" t="str">
        <f t="shared" si="29"/>
        <v/>
      </c>
    </row>
    <row r="624" spans="1:22" hidden="1" x14ac:dyDescent="0.35">
      <c r="A624" s="53">
        <f>+'103 FEIRAS, GALAS E EXPOSIÇÕES'!C253</f>
        <v>0</v>
      </c>
      <c r="B624" s="53">
        <f>+'103 FEIRAS, GALAS E EXPOSIÇÕES'!J253</f>
        <v>0</v>
      </c>
      <c r="C624" s="53" t="e">
        <f>IFERROR(IFERROR(IFERROR(+VLOOKUP('103 FEIRAS, GALAS E EXPOSIÇÕES'!V253,localidades,2,FALSE),VLOOKUP('103 FEIRAS, GALAS E EXPOSIÇÕES'!R253,district_codes,2,FALSE)),VLOOKUP('103 FEIRAS, GALAS E EXPOSIÇÕES'!AF$7,localidades,2,FALSE)),VLOOKUP('103 FEIRAS, GALAS E EXPOSIÇÕES'!AF$6,district_codes,2,FALSE))</f>
        <v>#N/A</v>
      </c>
      <c r="D624" s="53">
        <f>+'103 FEIRAS, GALAS E EXPOSIÇÕES'!AB253</f>
        <v>0</v>
      </c>
      <c r="E624" s="281">
        <f>+'103 FEIRAS, GALAS E EXPOSIÇÕES'!P253</f>
        <v>0</v>
      </c>
      <c r="F624" s="53">
        <f>+'103 FEIRAS, GALAS E EXPOSIÇÕES'!Q253</f>
        <v>0</v>
      </c>
      <c r="G624" s="53">
        <f>+'103 FEIRAS, GALAS E EXPOSIÇÕES'!AJ253</f>
        <v>0</v>
      </c>
      <c r="H624" s="53" t="str">
        <f>+sessoes!A$4</f>
        <v>TECTRAIN-99</v>
      </c>
      <c r="I624" s="53" t="e">
        <f>+sessoes!B$4</f>
        <v>#N/A</v>
      </c>
      <c r="J624" s="69">
        <f>+sessoes!C$4</f>
        <v>0</v>
      </c>
      <c r="M624" s="53">
        <f>+'103 FEIRAS, GALAS E EXPOSIÇÕES'!AK253</f>
        <v>0</v>
      </c>
      <c r="N624" s="53">
        <f>+'103 FEIRAS, GALAS E EXPOSIÇÕES'!AB253</f>
        <v>0</v>
      </c>
      <c r="T624" s="51" t="str">
        <f t="shared" si="27"/>
        <v>Local Não Indicado</v>
      </c>
      <c r="U624" s="51" t="str">
        <f t="shared" si="28"/>
        <v>Sem dados de idade</v>
      </c>
      <c r="V624" s="51" t="str">
        <f t="shared" si="29"/>
        <v/>
      </c>
    </row>
    <row r="625" spans="1:22" hidden="1" x14ac:dyDescent="0.35">
      <c r="A625" s="53">
        <f>+'103 FEIRAS, GALAS E EXPOSIÇÕES'!C254</f>
        <v>0</v>
      </c>
      <c r="B625" s="53">
        <f>+'103 FEIRAS, GALAS E EXPOSIÇÕES'!J254</f>
        <v>0</v>
      </c>
      <c r="C625" s="53" t="e">
        <f>IFERROR(IFERROR(IFERROR(+VLOOKUP('103 FEIRAS, GALAS E EXPOSIÇÕES'!V254,localidades,2,FALSE),VLOOKUP('103 FEIRAS, GALAS E EXPOSIÇÕES'!R254,district_codes,2,FALSE)),VLOOKUP('103 FEIRAS, GALAS E EXPOSIÇÕES'!AF$7,localidades,2,FALSE)),VLOOKUP('103 FEIRAS, GALAS E EXPOSIÇÕES'!AF$6,district_codes,2,FALSE))</f>
        <v>#N/A</v>
      </c>
      <c r="D625" s="53">
        <f>+'103 FEIRAS, GALAS E EXPOSIÇÕES'!AB254</f>
        <v>0</v>
      </c>
      <c r="E625" s="281">
        <f>+'103 FEIRAS, GALAS E EXPOSIÇÕES'!P254</f>
        <v>0</v>
      </c>
      <c r="F625" s="53">
        <f>+'103 FEIRAS, GALAS E EXPOSIÇÕES'!Q254</f>
        <v>0</v>
      </c>
      <c r="G625" s="53">
        <f>+'103 FEIRAS, GALAS E EXPOSIÇÕES'!AJ254</f>
        <v>0</v>
      </c>
      <c r="H625" s="53" t="str">
        <f>+sessoes!A$4</f>
        <v>TECTRAIN-99</v>
      </c>
      <c r="I625" s="53" t="e">
        <f>+sessoes!B$4</f>
        <v>#N/A</v>
      </c>
      <c r="J625" s="69">
        <f>+sessoes!C$4</f>
        <v>0</v>
      </c>
      <c r="M625" s="53">
        <f>+'103 FEIRAS, GALAS E EXPOSIÇÕES'!AK254</f>
        <v>0</v>
      </c>
      <c r="N625" s="53">
        <f>+'103 FEIRAS, GALAS E EXPOSIÇÕES'!AB254</f>
        <v>0</v>
      </c>
      <c r="T625" s="51" t="str">
        <f t="shared" si="27"/>
        <v>Local Não Indicado</v>
      </c>
      <c r="U625" s="51" t="str">
        <f t="shared" si="28"/>
        <v>Sem dados de idade</v>
      </c>
      <c r="V625" s="51" t="str">
        <f t="shared" si="29"/>
        <v/>
      </c>
    </row>
    <row r="626" spans="1:22" hidden="1" x14ac:dyDescent="0.35">
      <c r="A626" s="53">
        <f>+'103 FEIRAS, GALAS E EXPOSIÇÕES'!C255</f>
        <v>0</v>
      </c>
      <c r="B626" s="53">
        <f>+'103 FEIRAS, GALAS E EXPOSIÇÕES'!J255</f>
        <v>0</v>
      </c>
      <c r="C626" s="53" t="e">
        <f>IFERROR(IFERROR(IFERROR(+VLOOKUP('103 FEIRAS, GALAS E EXPOSIÇÕES'!V255,localidades,2,FALSE),VLOOKUP('103 FEIRAS, GALAS E EXPOSIÇÕES'!R255,district_codes,2,FALSE)),VLOOKUP('103 FEIRAS, GALAS E EXPOSIÇÕES'!AF$7,localidades,2,FALSE)),VLOOKUP('103 FEIRAS, GALAS E EXPOSIÇÕES'!AF$6,district_codes,2,FALSE))</f>
        <v>#N/A</v>
      </c>
      <c r="D626" s="53">
        <f>+'103 FEIRAS, GALAS E EXPOSIÇÕES'!AB255</f>
        <v>0</v>
      </c>
      <c r="E626" s="281">
        <f>+'103 FEIRAS, GALAS E EXPOSIÇÕES'!P255</f>
        <v>0</v>
      </c>
      <c r="F626" s="53">
        <f>+'103 FEIRAS, GALAS E EXPOSIÇÕES'!Q255</f>
        <v>0</v>
      </c>
      <c r="G626" s="53">
        <f>+'103 FEIRAS, GALAS E EXPOSIÇÕES'!AJ255</f>
        <v>0</v>
      </c>
      <c r="H626" s="53" t="str">
        <f>+sessoes!A$4</f>
        <v>TECTRAIN-99</v>
      </c>
      <c r="I626" s="53" t="e">
        <f>+sessoes!B$4</f>
        <v>#N/A</v>
      </c>
      <c r="J626" s="69">
        <f>+sessoes!C$4</f>
        <v>0</v>
      </c>
      <c r="M626" s="53">
        <f>+'103 FEIRAS, GALAS E EXPOSIÇÕES'!AK255</f>
        <v>0</v>
      </c>
      <c r="N626" s="53">
        <f>+'103 FEIRAS, GALAS E EXPOSIÇÕES'!AB255</f>
        <v>0</v>
      </c>
      <c r="T626" s="51" t="str">
        <f t="shared" si="27"/>
        <v>Local Não Indicado</v>
      </c>
      <c r="U626" s="51" t="str">
        <f t="shared" si="28"/>
        <v>Sem dados de idade</v>
      </c>
      <c r="V626" s="51" t="str">
        <f t="shared" si="29"/>
        <v/>
      </c>
    </row>
    <row r="627" spans="1:22" hidden="1" x14ac:dyDescent="0.35">
      <c r="A627" s="53">
        <f>+'103 FEIRAS, GALAS E EXPOSIÇÕES'!C256</f>
        <v>0</v>
      </c>
      <c r="B627" s="53">
        <f>+'103 FEIRAS, GALAS E EXPOSIÇÕES'!J256</f>
        <v>0</v>
      </c>
      <c r="C627" s="53" t="e">
        <f>IFERROR(IFERROR(IFERROR(+VLOOKUP('103 FEIRAS, GALAS E EXPOSIÇÕES'!V256,localidades,2,FALSE),VLOOKUP('103 FEIRAS, GALAS E EXPOSIÇÕES'!R256,district_codes,2,FALSE)),VLOOKUP('103 FEIRAS, GALAS E EXPOSIÇÕES'!AF$7,localidades,2,FALSE)),VLOOKUP('103 FEIRAS, GALAS E EXPOSIÇÕES'!AF$6,district_codes,2,FALSE))</f>
        <v>#N/A</v>
      </c>
      <c r="D627" s="53">
        <f>+'103 FEIRAS, GALAS E EXPOSIÇÕES'!AB256</f>
        <v>0</v>
      </c>
      <c r="E627" s="281">
        <f>+'103 FEIRAS, GALAS E EXPOSIÇÕES'!P256</f>
        <v>0</v>
      </c>
      <c r="F627" s="53">
        <f>+'103 FEIRAS, GALAS E EXPOSIÇÕES'!Q256</f>
        <v>0</v>
      </c>
      <c r="G627" s="53">
        <f>+'103 FEIRAS, GALAS E EXPOSIÇÕES'!AJ256</f>
        <v>0</v>
      </c>
      <c r="H627" s="53" t="str">
        <f>+sessoes!A$4</f>
        <v>TECTRAIN-99</v>
      </c>
      <c r="I627" s="53" t="e">
        <f>+sessoes!B$4</f>
        <v>#N/A</v>
      </c>
      <c r="J627" s="69">
        <f>+sessoes!C$4</f>
        <v>0</v>
      </c>
      <c r="M627" s="53">
        <f>+'103 FEIRAS, GALAS E EXPOSIÇÕES'!AK256</f>
        <v>0</v>
      </c>
      <c r="N627" s="53">
        <f>+'103 FEIRAS, GALAS E EXPOSIÇÕES'!AB256</f>
        <v>0</v>
      </c>
      <c r="T627" s="51" t="str">
        <f t="shared" si="27"/>
        <v>Local Não Indicado</v>
      </c>
      <c r="U627" s="51" t="str">
        <f t="shared" si="28"/>
        <v>Sem dados de idade</v>
      </c>
      <c r="V627" s="51" t="str">
        <f t="shared" si="29"/>
        <v/>
      </c>
    </row>
    <row r="628" spans="1:22" hidden="1" x14ac:dyDescent="0.35">
      <c r="A628" s="53">
        <f>+'103 FEIRAS, GALAS E EXPOSIÇÕES'!C257</f>
        <v>0</v>
      </c>
      <c r="B628" s="53">
        <f>+'103 FEIRAS, GALAS E EXPOSIÇÕES'!J257</f>
        <v>0</v>
      </c>
      <c r="C628" s="53" t="e">
        <f>IFERROR(IFERROR(IFERROR(+VLOOKUP('103 FEIRAS, GALAS E EXPOSIÇÕES'!V257,localidades,2,FALSE),VLOOKUP('103 FEIRAS, GALAS E EXPOSIÇÕES'!R257,district_codes,2,FALSE)),VLOOKUP('103 FEIRAS, GALAS E EXPOSIÇÕES'!AF$7,localidades,2,FALSE)),VLOOKUP('103 FEIRAS, GALAS E EXPOSIÇÕES'!AF$6,district_codes,2,FALSE))</f>
        <v>#N/A</v>
      </c>
      <c r="D628" s="53">
        <f>+'103 FEIRAS, GALAS E EXPOSIÇÕES'!AB257</f>
        <v>0</v>
      </c>
      <c r="E628" s="281">
        <f>+'103 FEIRAS, GALAS E EXPOSIÇÕES'!P257</f>
        <v>0</v>
      </c>
      <c r="F628" s="53">
        <f>+'103 FEIRAS, GALAS E EXPOSIÇÕES'!Q257</f>
        <v>0</v>
      </c>
      <c r="G628" s="53">
        <f>+'103 FEIRAS, GALAS E EXPOSIÇÕES'!AJ257</f>
        <v>0</v>
      </c>
      <c r="H628" s="53" t="str">
        <f>+sessoes!A$4</f>
        <v>TECTRAIN-99</v>
      </c>
      <c r="I628" s="53" t="e">
        <f>+sessoes!B$4</f>
        <v>#N/A</v>
      </c>
      <c r="J628" s="69">
        <f>+sessoes!C$4</f>
        <v>0</v>
      </c>
      <c r="M628" s="53">
        <f>+'103 FEIRAS, GALAS E EXPOSIÇÕES'!AK257</f>
        <v>0</v>
      </c>
      <c r="N628" s="53">
        <f>+'103 FEIRAS, GALAS E EXPOSIÇÕES'!AB257</f>
        <v>0</v>
      </c>
      <c r="T628" s="51" t="str">
        <f t="shared" si="27"/>
        <v>Local Não Indicado</v>
      </c>
      <c r="U628" s="51" t="str">
        <f t="shared" si="28"/>
        <v>Sem dados de idade</v>
      </c>
      <c r="V628" s="51" t="str">
        <f t="shared" si="29"/>
        <v/>
      </c>
    </row>
    <row r="629" spans="1:22" hidden="1" x14ac:dyDescent="0.35">
      <c r="A629" s="53">
        <f>+'103 FEIRAS, GALAS E EXPOSIÇÕES'!C258</f>
        <v>0</v>
      </c>
      <c r="B629" s="53">
        <f>+'103 FEIRAS, GALAS E EXPOSIÇÕES'!J258</f>
        <v>0</v>
      </c>
      <c r="C629" s="53" t="e">
        <f>IFERROR(IFERROR(IFERROR(+VLOOKUP('103 FEIRAS, GALAS E EXPOSIÇÕES'!V258,localidades,2,FALSE),VLOOKUP('103 FEIRAS, GALAS E EXPOSIÇÕES'!R258,district_codes,2,FALSE)),VLOOKUP('103 FEIRAS, GALAS E EXPOSIÇÕES'!AF$7,localidades,2,FALSE)),VLOOKUP('103 FEIRAS, GALAS E EXPOSIÇÕES'!AF$6,district_codes,2,FALSE))</f>
        <v>#N/A</v>
      </c>
      <c r="D629" s="53">
        <f>+'103 FEIRAS, GALAS E EXPOSIÇÕES'!AB258</f>
        <v>0</v>
      </c>
      <c r="E629" s="281">
        <f>+'103 FEIRAS, GALAS E EXPOSIÇÕES'!P258</f>
        <v>0</v>
      </c>
      <c r="F629" s="53">
        <f>+'103 FEIRAS, GALAS E EXPOSIÇÕES'!Q258</f>
        <v>0</v>
      </c>
      <c r="G629" s="53">
        <f>+'103 FEIRAS, GALAS E EXPOSIÇÕES'!AJ258</f>
        <v>0</v>
      </c>
      <c r="H629" s="53" t="str">
        <f>+sessoes!A$4</f>
        <v>TECTRAIN-99</v>
      </c>
      <c r="I629" s="53" t="e">
        <f>+sessoes!B$4</f>
        <v>#N/A</v>
      </c>
      <c r="J629" s="69">
        <f>+sessoes!C$4</f>
        <v>0</v>
      </c>
      <c r="M629" s="53">
        <f>+'103 FEIRAS, GALAS E EXPOSIÇÕES'!AK258</f>
        <v>0</v>
      </c>
      <c r="N629" s="53">
        <f>+'103 FEIRAS, GALAS E EXPOSIÇÕES'!AB258</f>
        <v>0</v>
      </c>
      <c r="T629" s="51" t="str">
        <f t="shared" si="27"/>
        <v>Local Não Indicado</v>
      </c>
      <c r="U629" s="51" t="str">
        <f t="shared" si="28"/>
        <v>Sem dados de idade</v>
      </c>
      <c r="V629" s="51" t="str">
        <f t="shared" si="29"/>
        <v/>
      </c>
    </row>
    <row r="630" spans="1:22" hidden="1" x14ac:dyDescent="0.35">
      <c r="A630" s="53">
        <f>+'103 FEIRAS, GALAS E EXPOSIÇÕES'!C259</f>
        <v>0</v>
      </c>
      <c r="B630" s="53">
        <f>+'103 FEIRAS, GALAS E EXPOSIÇÕES'!J259</f>
        <v>0</v>
      </c>
      <c r="C630" s="53" t="e">
        <f>IFERROR(IFERROR(IFERROR(+VLOOKUP('103 FEIRAS, GALAS E EXPOSIÇÕES'!V259,localidades,2,FALSE),VLOOKUP('103 FEIRAS, GALAS E EXPOSIÇÕES'!R259,district_codes,2,FALSE)),VLOOKUP('103 FEIRAS, GALAS E EXPOSIÇÕES'!AF$7,localidades,2,FALSE)),VLOOKUP('103 FEIRAS, GALAS E EXPOSIÇÕES'!AF$6,district_codes,2,FALSE))</f>
        <v>#N/A</v>
      </c>
      <c r="D630" s="53">
        <f>+'103 FEIRAS, GALAS E EXPOSIÇÕES'!AB259</f>
        <v>0</v>
      </c>
      <c r="E630" s="281">
        <f>+'103 FEIRAS, GALAS E EXPOSIÇÕES'!P259</f>
        <v>0</v>
      </c>
      <c r="F630" s="53">
        <f>+'103 FEIRAS, GALAS E EXPOSIÇÕES'!Q259</f>
        <v>0</v>
      </c>
      <c r="G630" s="53">
        <f>+'103 FEIRAS, GALAS E EXPOSIÇÕES'!AJ259</f>
        <v>0</v>
      </c>
      <c r="H630" s="53" t="str">
        <f>+sessoes!A$4</f>
        <v>TECTRAIN-99</v>
      </c>
      <c r="I630" s="53" t="e">
        <f>+sessoes!B$4</f>
        <v>#N/A</v>
      </c>
      <c r="J630" s="69">
        <f>+sessoes!C$4</f>
        <v>0</v>
      </c>
      <c r="M630" s="53">
        <f>+'103 FEIRAS, GALAS E EXPOSIÇÕES'!AK259</f>
        <v>0</v>
      </c>
      <c r="N630" s="53">
        <f>+'103 FEIRAS, GALAS E EXPOSIÇÕES'!AB259</f>
        <v>0</v>
      </c>
      <c r="T630" s="51" t="str">
        <f t="shared" si="27"/>
        <v>Local Não Indicado</v>
      </c>
      <c r="U630" s="51" t="str">
        <f t="shared" si="28"/>
        <v>Sem dados de idade</v>
      </c>
      <c r="V630" s="51" t="str">
        <f t="shared" si="29"/>
        <v/>
      </c>
    </row>
    <row r="631" spans="1:22" hidden="1" x14ac:dyDescent="0.35">
      <c r="A631" s="53">
        <f>+'103 FEIRAS, GALAS E EXPOSIÇÕES'!C260</f>
        <v>0</v>
      </c>
      <c r="B631" s="53">
        <f>+'103 FEIRAS, GALAS E EXPOSIÇÕES'!J260</f>
        <v>0</v>
      </c>
      <c r="C631" s="53" t="e">
        <f>IFERROR(IFERROR(IFERROR(+VLOOKUP('103 FEIRAS, GALAS E EXPOSIÇÕES'!V260,localidades,2,FALSE),VLOOKUP('103 FEIRAS, GALAS E EXPOSIÇÕES'!R260,district_codes,2,FALSE)),VLOOKUP('103 FEIRAS, GALAS E EXPOSIÇÕES'!AF$7,localidades,2,FALSE)),VLOOKUP('103 FEIRAS, GALAS E EXPOSIÇÕES'!AF$6,district_codes,2,FALSE))</f>
        <v>#N/A</v>
      </c>
      <c r="D631" s="53">
        <f>+'103 FEIRAS, GALAS E EXPOSIÇÕES'!AB260</f>
        <v>0</v>
      </c>
      <c r="E631" s="281">
        <f>+'103 FEIRAS, GALAS E EXPOSIÇÕES'!P260</f>
        <v>0</v>
      </c>
      <c r="F631" s="53">
        <f>+'103 FEIRAS, GALAS E EXPOSIÇÕES'!Q260</f>
        <v>0</v>
      </c>
      <c r="G631" s="53">
        <f>+'103 FEIRAS, GALAS E EXPOSIÇÕES'!AJ260</f>
        <v>0</v>
      </c>
      <c r="H631" s="53" t="str">
        <f>+sessoes!A$4</f>
        <v>TECTRAIN-99</v>
      </c>
      <c r="I631" s="53" t="e">
        <f>+sessoes!B$4</f>
        <v>#N/A</v>
      </c>
      <c r="J631" s="69">
        <f>+sessoes!C$4</f>
        <v>0</v>
      </c>
      <c r="M631" s="53">
        <f>+'103 FEIRAS, GALAS E EXPOSIÇÕES'!AK260</f>
        <v>0</v>
      </c>
      <c r="N631" s="53">
        <f>+'103 FEIRAS, GALAS E EXPOSIÇÕES'!AB260</f>
        <v>0</v>
      </c>
      <c r="T631" s="51" t="str">
        <f t="shared" si="27"/>
        <v>Local Não Indicado</v>
      </c>
      <c r="U631" s="51" t="str">
        <f t="shared" si="28"/>
        <v>Sem dados de idade</v>
      </c>
      <c r="V631" s="51" t="str">
        <f t="shared" si="29"/>
        <v/>
      </c>
    </row>
    <row r="632" spans="1:22" hidden="1" x14ac:dyDescent="0.35">
      <c r="A632" s="53">
        <f>+'103 FEIRAS, GALAS E EXPOSIÇÕES'!C261</f>
        <v>0</v>
      </c>
      <c r="B632" s="53">
        <f>+'103 FEIRAS, GALAS E EXPOSIÇÕES'!J261</f>
        <v>0</v>
      </c>
      <c r="C632" s="53" t="e">
        <f>IFERROR(IFERROR(IFERROR(+VLOOKUP('103 FEIRAS, GALAS E EXPOSIÇÕES'!V261,localidades,2,FALSE),VLOOKUP('103 FEIRAS, GALAS E EXPOSIÇÕES'!R261,district_codes,2,FALSE)),VLOOKUP('103 FEIRAS, GALAS E EXPOSIÇÕES'!AF$7,localidades,2,FALSE)),VLOOKUP('103 FEIRAS, GALAS E EXPOSIÇÕES'!AF$6,district_codes,2,FALSE))</f>
        <v>#N/A</v>
      </c>
      <c r="D632" s="53">
        <f>+'103 FEIRAS, GALAS E EXPOSIÇÕES'!AB261</f>
        <v>0</v>
      </c>
      <c r="E632" s="281">
        <f>+'103 FEIRAS, GALAS E EXPOSIÇÕES'!P261</f>
        <v>0</v>
      </c>
      <c r="F632" s="53">
        <f>+'103 FEIRAS, GALAS E EXPOSIÇÕES'!Q261</f>
        <v>0</v>
      </c>
      <c r="G632" s="53">
        <f>+'103 FEIRAS, GALAS E EXPOSIÇÕES'!AJ261</f>
        <v>0</v>
      </c>
      <c r="H632" s="53" t="str">
        <f>+sessoes!A$4</f>
        <v>TECTRAIN-99</v>
      </c>
      <c r="I632" s="53" t="e">
        <f>+sessoes!B$4</f>
        <v>#N/A</v>
      </c>
      <c r="J632" s="69">
        <f>+sessoes!C$4</f>
        <v>0</v>
      </c>
      <c r="M632" s="53">
        <f>+'103 FEIRAS, GALAS E EXPOSIÇÕES'!AK261</f>
        <v>0</v>
      </c>
      <c r="N632" s="53">
        <f>+'103 FEIRAS, GALAS E EXPOSIÇÕES'!AB261</f>
        <v>0</v>
      </c>
      <c r="T632" s="51" t="str">
        <f t="shared" si="27"/>
        <v>Local Não Indicado</v>
      </c>
      <c r="U632" s="51" t="str">
        <f t="shared" si="28"/>
        <v>Sem dados de idade</v>
      </c>
      <c r="V632" s="51" t="str">
        <f t="shared" si="29"/>
        <v/>
      </c>
    </row>
    <row r="633" spans="1:22" hidden="1" x14ac:dyDescent="0.35">
      <c r="A633" s="53">
        <f>+'103 FEIRAS, GALAS E EXPOSIÇÕES'!C262</f>
        <v>0</v>
      </c>
      <c r="B633" s="53">
        <f>+'103 FEIRAS, GALAS E EXPOSIÇÕES'!J262</f>
        <v>0</v>
      </c>
      <c r="C633" s="53" t="e">
        <f>IFERROR(IFERROR(IFERROR(+VLOOKUP('103 FEIRAS, GALAS E EXPOSIÇÕES'!V262,localidades,2,FALSE),VLOOKUP('103 FEIRAS, GALAS E EXPOSIÇÕES'!R262,district_codes,2,FALSE)),VLOOKUP('103 FEIRAS, GALAS E EXPOSIÇÕES'!AF$7,localidades,2,FALSE)),VLOOKUP('103 FEIRAS, GALAS E EXPOSIÇÕES'!AF$6,district_codes,2,FALSE))</f>
        <v>#N/A</v>
      </c>
      <c r="D633" s="53">
        <f>+'103 FEIRAS, GALAS E EXPOSIÇÕES'!AB262</f>
        <v>0</v>
      </c>
      <c r="E633" s="281">
        <f>+'103 FEIRAS, GALAS E EXPOSIÇÕES'!P262</f>
        <v>0</v>
      </c>
      <c r="F633" s="53">
        <f>+'103 FEIRAS, GALAS E EXPOSIÇÕES'!Q262</f>
        <v>0</v>
      </c>
      <c r="G633" s="53">
        <f>+'103 FEIRAS, GALAS E EXPOSIÇÕES'!AJ262</f>
        <v>0</v>
      </c>
      <c r="H633" s="53" t="str">
        <f>+sessoes!A$4</f>
        <v>TECTRAIN-99</v>
      </c>
      <c r="I633" s="53" t="e">
        <f>+sessoes!B$4</f>
        <v>#N/A</v>
      </c>
      <c r="J633" s="69">
        <f>+sessoes!C$4</f>
        <v>0</v>
      </c>
      <c r="M633" s="53">
        <f>+'103 FEIRAS, GALAS E EXPOSIÇÕES'!AK262</f>
        <v>0</v>
      </c>
      <c r="N633" s="53">
        <f>+'103 FEIRAS, GALAS E EXPOSIÇÕES'!AB262</f>
        <v>0</v>
      </c>
      <c r="T633" s="51" t="str">
        <f t="shared" si="27"/>
        <v>Local Não Indicado</v>
      </c>
      <c r="U633" s="51" t="str">
        <f t="shared" si="28"/>
        <v>Sem dados de idade</v>
      </c>
      <c r="V633" s="51" t="str">
        <f t="shared" si="29"/>
        <v/>
      </c>
    </row>
    <row r="634" spans="1:22" hidden="1" x14ac:dyDescent="0.35">
      <c r="A634" s="53">
        <f>+'103 FEIRAS, GALAS E EXPOSIÇÕES'!C263</f>
        <v>0</v>
      </c>
      <c r="B634" s="53">
        <f>+'103 FEIRAS, GALAS E EXPOSIÇÕES'!J263</f>
        <v>0</v>
      </c>
      <c r="C634" s="53" t="e">
        <f>IFERROR(IFERROR(IFERROR(+VLOOKUP('103 FEIRAS, GALAS E EXPOSIÇÕES'!V263,localidades,2,FALSE),VLOOKUP('103 FEIRAS, GALAS E EXPOSIÇÕES'!R263,district_codes,2,FALSE)),VLOOKUP('103 FEIRAS, GALAS E EXPOSIÇÕES'!AF$7,localidades,2,FALSE)),VLOOKUP('103 FEIRAS, GALAS E EXPOSIÇÕES'!AF$6,district_codes,2,FALSE))</f>
        <v>#N/A</v>
      </c>
      <c r="D634" s="53">
        <f>+'103 FEIRAS, GALAS E EXPOSIÇÕES'!AB263</f>
        <v>0</v>
      </c>
      <c r="E634" s="281">
        <f>+'103 FEIRAS, GALAS E EXPOSIÇÕES'!P263</f>
        <v>0</v>
      </c>
      <c r="F634" s="53">
        <f>+'103 FEIRAS, GALAS E EXPOSIÇÕES'!Q263</f>
        <v>0</v>
      </c>
      <c r="G634" s="53">
        <f>+'103 FEIRAS, GALAS E EXPOSIÇÕES'!AJ263</f>
        <v>0</v>
      </c>
      <c r="H634" s="53" t="str">
        <f>+sessoes!A$4</f>
        <v>TECTRAIN-99</v>
      </c>
      <c r="I634" s="53" t="e">
        <f>+sessoes!B$4</f>
        <v>#N/A</v>
      </c>
      <c r="J634" s="69">
        <f>+sessoes!C$4</f>
        <v>0</v>
      </c>
      <c r="M634" s="53">
        <f>+'103 FEIRAS, GALAS E EXPOSIÇÕES'!AK263</f>
        <v>0</v>
      </c>
      <c r="N634" s="53">
        <f>+'103 FEIRAS, GALAS E EXPOSIÇÕES'!AB263</f>
        <v>0</v>
      </c>
      <c r="T634" s="51" t="str">
        <f t="shared" si="27"/>
        <v>Local Não Indicado</v>
      </c>
      <c r="U634" s="51" t="str">
        <f t="shared" si="28"/>
        <v>Sem dados de idade</v>
      </c>
      <c r="V634" s="51" t="str">
        <f t="shared" si="29"/>
        <v/>
      </c>
    </row>
    <row r="635" spans="1:22" hidden="1" x14ac:dyDescent="0.35">
      <c r="A635" s="53">
        <f>+'103 FEIRAS, GALAS E EXPOSIÇÕES'!C264</f>
        <v>0</v>
      </c>
      <c r="B635" s="53">
        <f>+'103 FEIRAS, GALAS E EXPOSIÇÕES'!J264</f>
        <v>0</v>
      </c>
      <c r="C635" s="53" t="e">
        <f>IFERROR(IFERROR(IFERROR(+VLOOKUP('103 FEIRAS, GALAS E EXPOSIÇÕES'!V264,localidades,2,FALSE),VLOOKUP('103 FEIRAS, GALAS E EXPOSIÇÕES'!R264,district_codes,2,FALSE)),VLOOKUP('103 FEIRAS, GALAS E EXPOSIÇÕES'!AF$7,localidades,2,FALSE)),VLOOKUP('103 FEIRAS, GALAS E EXPOSIÇÕES'!AF$6,district_codes,2,FALSE))</f>
        <v>#N/A</v>
      </c>
      <c r="D635" s="53">
        <f>+'103 FEIRAS, GALAS E EXPOSIÇÕES'!AB264</f>
        <v>0</v>
      </c>
      <c r="E635" s="281">
        <f>+'103 FEIRAS, GALAS E EXPOSIÇÕES'!P264</f>
        <v>0</v>
      </c>
      <c r="F635" s="53">
        <f>+'103 FEIRAS, GALAS E EXPOSIÇÕES'!Q264</f>
        <v>0</v>
      </c>
      <c r="G635" s="53">
        <f>+'103 FEIRAS, GALAS E EXPOSIÇÕES'!AJ264</f>
        <v>0</v>
      </c>
      <c r="H635" s="53" t="str">
        <f>+sessoes!A$4</f>
        <v>TECTRAIN-99</v>
      </c>
      <c r="I635" s="53" t="e">
        <f>+sessoes!B$4</f>
        <v>#N/A</v>
      </c>
      <c r="J635" s="69">
        <f>+sessoes!C$4</f>
        <v>0</v>
      </c>
      <c r="M635" s="53">
        <f>+'103 FEIRAS, GALAS E EXPOSIÇÕES'!AK264</f>
        <v>0</v>
      </c>
      <c r="N635" s="53">
        <f>+'103 FEIRAS, GALAS E EXPOSIÇÕES'!AB264</f>
        <v>0</v>
      </c>
      <c r="T635" s="51" t="str">
        <f t="shared" si="27"/>
        <v>Local Não Indicado</v>
      </c>
      <c r="U635" s="51" t="str">
        <f t="shared" si="28"/>
        <v>Sem dados de idade</v>
      </c>
      <c r="V635" s="51" t="str">
        <f t="shared" si="29"/>
        <v/>
      </c>
    </row>
    <row r="636" spans="1:22" hidden="1" x14ac:dyDescent="0.35">
      <c r="A636" s="53">
        <f>+'103 FEIRAS, GALAS E EXPOSIÇÕES'!C265</f>
        <v>0</v>
      </c>
      <c r="B636" s="53">
        <f>+'103 FEIRAS, GALAS E EXPOSIÇÕES'!J265</f>
        <v>0</v>
      </c>
      <c r="C636" s="53" t="e">
        <f>IFERROR(IFERROR(IFERROR(+VLOOKUP('103 FEIRAS, GALAS E EXPOSIÇÕES'!V265,localidades,2,FALSE),VLOOKUP('103 FEIRAS, GALAS E EXPOSIÇÕES'!R265,district_codes,2,FALSE)),VLOOKUP('103 FEIRAS, GALAS E EXPOSIÇÕES'!AF$7,localidades,2,FALSE)),VLOOKUP('103 FEIRAS, GALAS E EXPOSIÇÕES'!AF$6,district_codes,2,FALSE))</f>
        <v>#N/A</v>
      </c>
      <c r="D636" s="53">
        <f>+'103 FEIRAS, GALAS E EXPOSIÇÕES'!AB265</f>
        <v>0</v>
      </c>
      <c r="E636" s="281">
        <f>+'103 FEIRAS, GALAS E EXPOSIÇÕES'!P265</f>
        <v>0</v>
      </c>
      <c r="F636" s="53">
        <f>+'103 FEIRAS, GALAS E EXPOSIÇÕES'!Q265</f>
        <v>0</v>
      </c>
      <c r="G636" s="53">
        <f>+'103 FEIRAS, GALAS E EXPOSIÇÕES'!AJ265</f>
        <v>0</v>
      </c>
      <c r="H636" s="53" t="str">
        <f>+sessoes!A$4</f>
        <v>TECTRAIN-99</v>
      </c>
      <c r="I636" s="53" t="e">
        <f>+sessoes!B$4</f>
        <v>#N/A</v>
      </c>
      <c r="J636" s="69">
        <f>+sessoes!C$4</f>
        <v>0</v>
      </c>
      <c r="M636" s="53">
        <f>+'103 FEIRAS, GALAS E EXPOSIÇÕES'!AK265</f>
        <v>0</v>
      </c>
      <c r="N636" s="53">
        <f>+'103 FEIRAS, GALAS E EXPOSIÇÕES'!AB265</f>
        <v>0</v>
      </c>
      <c r="T636" s="51" t="str">
        <f t="shared" si="27"/>
        <v>Local Não Indicado</v>
      </c>
      <c r="U636" s="51" t="str">
        <f t="shared" si="28"/>
        <v>Sem dados de idade</v>
      </c>
      <c r="V636" s="51" t="str">
        <f t="shared" si="29"/>
        <v/>
      </c>
    </row>
    <row r="637" spans="1:22" hidden="1" x14ac:dyDescent="0.35">
      <c r="A637" s="53">
        <f>+'103 FEIRAS, GALAS E EXPOSIÇÕES'!C266</f>
        <v>0</v>
      </c>
      <c r="B637" s="53">
        <f>+'103 FEIRAS, GALAS E EXPOSIÇÕES'!J266</f>
        <v>0</v>
      </c>
      <c r="C637" s="53" t="e">
        <f>IFERROR(IFERROR(IFERROR(+VLOOKUP('103 FEIRAS, GALAS E EXPOSIÇÕES'!V266,localidades,2,FALSE),VLOOKUP('103 FEIRAS, GALAS E EXPOSIÇÕES'!R266,district_codes,2,FALSE)),VLOOKUP('103 FEIRAS, GALAS E EXPOSIÇÕES'!AF$7,localidades,2,FALSE)),VLOOKUP('103 FEIRAS, GALAS E EXPOSIÇÕES'!AF$6,district_codes,2,FALSE))</f>
        <v>#N/A</v>
      </c>
      <c r="D637" s="53">
        <f>+'103 FEIRAS, GALAS E EXPOSIÇÕES'!AB266</f>
        <v>0</v>
      </c>
      <c r="E637" s="281">
        <f>+'103 FEIRAS, GALAS E EXPOSIÇÕES'!P266</f>
        <v>0</v>
      </c>
      <c r="F637" s="53">
        <f>+'103 FEIRAS, GALAS E EXPOSIÇÕES'!Q266</f>
        <v>0</v>
      </c>
      <c r="G637" s="53">
        <f>+'103 FEIRAS, GALAS E EXPOSIÇÕES'!AJ266</f>
        <v>0</v>
      </c>
      <c r="H637" s="53" t="str">
        <f>+sessoes!A$4</f>
        <v>TECTRAIN-99</v>
      </c>
      <c r="I637" s="53" t="e">
        <f>+sessoes!B$4</f>
        <v>#N/A</v>
      </c>
      <c r="J637" s="69">
        <f>+sessoes!C$4</f>
        <v>0</v>
      </c>
      <c r="M637" s="53">
        <f>+'103 FEIRAS, GALAS E EXPOSIÇÕES'!AK266</f>
        <v>0</v>
      </c>
      <c r="N637" s="53">
        <f>+'103 FEIRAS, GALAS E EXPOSIÇÕES'!AB266</f>
        <v>0</v>
      </c>
      <c r="T637" s="51" t="str">
        <f t="shared" si="27"/>
        <v>Local Não Indicado</v>
      </c>
      <c r="U637" s="51" t="str">
        <f t="shared" si="28"/>
        <v>Sem dados de idade</v>
      </c>
      <c r="V637" s="51" t="str">
        <f t="shared" si="29"/>
        <v/>
      </c>
    </row>
    <row r="638" spans="1:22" hidden="1" x14ac:dyDescent="0.35">
      <c r="A638" s="53">
        <f>+'103 FEIRAS, GALAS E EXPOSIÇÕES'!C267</f>
        <v>0</v>
      </c>
      <c r="B638" s="53">
        <f>+'103 FEIRAS, GALAS E EXPOSIÇÕES'!J267</f>
        <v>0</v>
      </c>
      <c r="C638" s="53" t="e">
        <f>IFERROR(IFERROR(IFERROR(+VLOOKUP('103 FEIRAS, GALAS E EXPOSIÇÕES'!V267,localidades,2,FALSE),VLOOKUP('103 FEIRAS, GALAS E EXPOSIÇÕES'!R267,district_codes,2,FALSE)),VLOOKUP('103 FEIRAS, GALAS E EXPOSIÇÕES'!AF$7,localidades,2,FALSE)),VLOOKUP('103 FEIRAS, GALAS E EXPOSIÇÕES'!AF$6,district_codes,2,FALSE))</f>
        <v>#N/A</v>
      </c>
      <c r="D638" s="53">
        <f>+'103 FEIRAS, GALAS E EXPOSIÇÕES'!AB267</f>
        <v>0</v>
      </c>
      <c r="E638" s="281">
        <f>+'103 FEIRAS, GALAS E EXPOSIÇÕES'!P267</f>
        <v>0</v>
      </c>
      <c r="F638" s="53">
        <f>+'103 FEIRAS, GALAS E EXPOSIÇÕES'!Q267</f>
        <v>0</v>
      </c>
      <c r="G638" s="53">
        <f>+'103 FEIRAS, GALAS E EXPOSIÇÕES'!AJ267</f>
        <v>0</v>
      </c>
      <c r="H638" s="53" t="str">
        <f>+sessoes!A$4</f>
        <v>TECTRAIN-99</v>
      </c>
      <c r="I638" s="53" t="e">
        <f>+sessoes!B$4</f>
        <v>#N/A</v>
      </c>
      <c r="J638" s="69">
        <f>+sessoes!C$4</f>
        <v>0</v>
      </c>
      <c r="M638" s="53">
        <f>+'103 FEIRAS, GALAS E EXPOSIÇÕES'!AK267</f>
        <v>0</v>
      </c>
      <c r="N638" s="53">
        <f>+'103 FEIRAS, GALAS E EXPOSIÇÕES'!AB267</f>
        <v>0</v>
      </c>
      <c r="T638" s="51" t="str">
        <f t="shared" si="27"/>
        <v>Local Não Indicado</v>
      </c>
      <c r="U638" s="51" t="str">
        <f t="shared" si="28"/>
        <v>Sem dados de idade</v>
      </c>
      <c r="V638" s="51" t="str">
        <f t="shared" si="29"/>
        <v/>
      </c>
    </row>
    <row r="639" spans="1:22" hidden="1" x14ac:dyDescent="0.35">
      <c r="A639" s="53">
        <f>+'103 FEIRAS, GALAS E EXPOSIÇÕES'!C268</f>
        <v>0</v>
      </c>
      <c r="B639" s="53">
        <f>+'103 FEIRAS, GALAS E EXPOSIÇÕES'!J268</f>
        <v>0</v>
      </c>
      <c r="C639" s="53" t="e">
        <f>IFERROR(IFERROR(IFERROR(+VLOOKUP('103 FEIRAS, GALAS E EXPOSIÇÕES'!V268,localidades,2,FALSE),VLOOKUP('103 FEIRAS, GALAS E EXPOSIÇÕES'!R268,district_codes,2,FALSE)),VLOOKUP('103 FEIRAS, GALAS E EXPOSIÇÕES'!AF$7,localidades,2,FALSE)),VLOOKUP('103 FEIRAS, GALAS E EXPOSIÇÕES'!AF$6,district_codes,2,FALSE))</f>
        <v>#N/A</v>
      </c>
      <c r="D639" s="53">
        <f>+'103 FEIRAS, GALAS E EXPOSIÇÕES'!AB268</f>
        <v>0</v>
      </c>
      <c r="E639" s="281">
        <f>+'103 FEIRAS, GALAS E EXPOSIÇÕES'!P268</f>
        <v>0</v>
      </c>
      <c r="F639" s="53">
        <f>+'103 FEIRAS, GALAS E EXPOSIÇÕES'!Q268</f>
        <v>0</v>
      </c>
      <c r="G639" s="53">
        <f>+'103 FEIRAS, GALAS E EXPOSIÇÕES'!AJ268</f>
        <v>0</v>
      </c>
      <c r="H639" s="53" t="str">
        <f>+sessoes!A$4</f>
        <v>TECTRAIN-99</v>
      </c>
      <c r="I639" s="53" t="e">
        <f>+sessoes!B$4</f>
        <v>#N/A</v>
      </c>
      <c r="J639" s="69">
        <f>+sessoes!C$4</f>
        <v>0</v>
      </c>
      <c r="M639" s="53">
        <f>+'103 FEIRAS, GALAS E EXPOSIÇÕES'!AK268</f>
        <v>0</v>
      </c>
      <c r="N639" s="53">
        <f>+'103 FEIRAS, GALAS E EXPOSIÇÕES'!AB268</f>
        <v>0</v>
      </c>
      <c r="T639" s="51" t="str">
        <f t="shared" si="27"/>
        <v>Local Não Indicado</v>
      </c>
      <c r="U639" s="51" t="str">
        <f t="shared" si="28"/>
        <v>Sem dados de idade</v>
      </c>
      <c r="V639" s="51" t="str">
        <f t="shared" si="29"/>
        <v/>
      </c>
    </row>
    <row r="640" spans="1:22" hidden="1" x14ac:dyDescent="0.35">
      <c r="A640" s="53">
        <f>+'103 FEIRAS, GALAS E EXPOSIÇÕES'!C269</f>
        <v>0</v>
      </c>
      <c r="B640" s="53">
        <f>+'103 FEIRAS, GALAS E EXPOSIÇÕES'!J269</f>
        <v>0</v>
      </c>
      <c r="C640" s="53" t="e">
        <f>IFERROR(IFERROR(IFERROR(+VLOOKUP('103 FEIRAS, GALAS E EXPOSIÇÕES'!V269,localidades,2,FALSE),VLOOKUP('103 FEIRAS, GALAS E EXPOSIÇÕES'!R269,district_codes,2,FALSE)),VLOOKUP('103 FEIRAS, GALAS E EXPOSIÇÕES'!AF$7,localidades,2,FALSE)),VLOOKUP('103 FEIRAS, GALAS E EXPOSIÇÕES'!AF$6,district_codes,2,FALSE))</f>
        <v>#N/A</v>
      </c>
      <c r="D640" s="53">
        <f>+'103 FEIRAS, GALAS E EXPOSIÇÕES'!AB269</f>
        <v>0</v>
      </c>
      <c r="E640" s="281">
        <f>+'103 FEIRAS, GALAS E EXPOSIÇÕES'!P269</f>
        <v>0</v>
      </c>
      <c r="F640" s="53">
        <f>+'103 FEIRAS, GALAS E EXPOSIÇÕES'!Q269</f>
        <v>0</v>
      </c>
      <c r="G640" s="53">
        <f>+'103 FEIRAS, GALAS E EXPOSIÇÕES'!AJ269</f>
        <v>0</v>
      </c>
      <c r="H640" s="53" t="str">
        <f>+sessoes!A$4</f>
        <v>TECTRAIN-99</v>
      </c>
      <c r="I640" s="53" t="e">
        <f>+sessoes!B$4</f>
        <v>#N/A</v>
      </c>
      <c r="J640" s="69">
        <f>+sessoes!C$4</f>
        <v>0</v>
      </c>
      <c r="M640" s="53">
        <f>+'103 FEIRAS, GALAS E EXPOSIÇÕES'!AK269</f>
        <v>0</v>
      </c>
      <c r="N640" s="53">
        <f>+'103 FEIRAS, GALAS E EXPOSIÇÕES'!AB269</f>
        <v>0</v>
      </c>
      <c r="T640" s="51" t="str">
        <f t="shared" si="27"/>
        <v>Local Não Indicado</v>
      </c>
      <c r="U640" s="51" t="str">
        <f t="shared" si="28"/>
        <v>Sem dados de idade</v>
      </c>
      <c r="V640" s="51" t="str">
        <f t="shared" si="29"/>
        <v/>
      </c>
    </row>
    <row r="641" spans="1:22" hidden="1" x14ac:dyDescent="0.35">
      <c r="A641" s="53">
        <f>+'103 FEIRAS, GALAS E EXPOSIÇÕES'!C270</f>
        <v>0</v>
      </c>
      <c r="B641" s="53">
        <f>+'103 FEIRAS, GALAS E EXPOSIÇÕES'!J270</f>
        <v>0</v>
      </c>
      <c r="C641" s="53" t="e">
        <f>IFERROR(IFERROR(IFERROR(+VLOOKUP('103 FEIRAS, GALAS E EXPOSIÇÕES'!V270,localidades,2,FALSE),VLOOKUP('103 FEIRAS, GALAS E EXPOSIÇÕES'!R270,district_codes,2,FALSE)),VLOOKUP('103 FEIRAS, GALAS E EXPOSIÇÕES'!AF$7,localidades,2,FALSE)),VLOOKUP('103 FEIRAS, GALAS E EXPOSIÇÕES'!AF$6,district_codes,2,FALSE))</f>
        <v>#N/A</v>
      </c>
      <c r="D641" s="53">
        <f>+'103 FEIRAS, GALAS E EXPOSIÇÕES'!AB270</f>
        <v>0</v>
      </c>
      <c r="E641" s="281">
        <f>+'103 FEIRAS, GALAS E EXPOSIÇÕES'!P270</f>
        <v>0</v>
      </c>
      <c r="F641" s="53">
        <f>+'103 FEIRAS, GALAS E EXPOSIÇÕES'!Q270</f>
        <v>0</v>
      </c>
      <c r="G641" s="53">
        <f>+'103 FEIRAS, GALAS E EXPOSIÇÕES'!AJ270</f>
        <v>0</v>
      </c>
      <c r="H641" s="53" t="str">
        <f>+sessoes!A$4</f>
        <v>TECTRAIN-99</v>
      </c>
      <c r="I641" s="53" t="e">
        <f>+sessoes!B$4</f>
        <v>#N/A</v>
      </c>
      <c r="J641" s="69">
        <f>+sessoes!C$4</f>
        <v>0</v>
      </c>
      <c r="M641" s="53">
        <f>+'103 FEIRAS, GALAS E EXPOSIÇÕES'!AK270</f>
        <v>0</v>
      </c>
      <c r="N641" s="53">
        <f>+'103 FEIRAS, GALAS E EXPOSIÇÕES'!AB270</f>
        <v>0</v>
      </c>
      <c r="T641" s="51" t="str">
        <f t="shared" si="27"/>
        <v>Local Não Indicado</v>
      </c>
      <c r="U641" s="51" t="str">
        <f t="shared" si="28"/>
        <v>Sem dados de idade</v>
      </c>
      <c r="V641" s="51" t="str">
        <f t="shared" si="29"/>
        <v/>
      </c>
    </row>
    <row r="642" spans="1:22" hidden="1" x14ac:dyDescent="0.35">
      <c r="A642" s="53">
        <f>+'103 FEIRAS, GALAS E EXPOSIÇÕES'!C271</f>
        <v>0</v>
      </c>
      <c r="B642" s="53">
        <f>+'103 FEIRAS, GALAS E EXPOSIÇÕES'!J271</f>
        <v>0</v>
      </c>
      <c r="C642" s="53" t="e">
        <f>IFERROR(IFERROR(IFERROR(+VLOOKUP('103 FEIRAS, GALAS E EXPOSIÇÕES'!V271,localidades,2,FALSE),VLOOKUP('103 FEIRAS, GALAS E EXPOSIÇÕES'!R271,district_codes,2,FALSE)),VLOOKUP('103 FEIRAS, GALAS E EXPOSIÇÕES'!AF$7,localidades,2,FALSE)),VLOOKUP('103 FEIRAS, GALAS E EXPOSIÇÕES'!AF$6,district_codes,2,FALSE))</f>
        <v>#N/A</v>
      </c>
      <c r="D642" s="53">
        <f>+'103 FEIRAS, GALAS E EXPOSIÇÕES'!AB271</f>
        <v>0</v>
      </c>
      <c r="E642" s="281">
        <f>+'103 FEIRAS, GALAS E EXPOSIÇÕES'!P271</f>
        <v>0</v>
      </c>
      <c r="F642" s="53">
        <f>+'103 FEIRAS, GALAS E EXPOSIÇÕES'!Q271</f>
        <v>0</v>
      </c>
      <c r="G642" s="53">
        <f>+'103 FEIRAS, GALAS E EXPOSIÇÕES'!AJ271</f>
        <v>0</v>
      </c>
      <c r="H642" s="53" t="str">
        <f>+sessoes!A$4</f>
        <v>TECTRAIN-99</v>
      </c>
      <c r="I642" s="53" t="e">
        <f>+sessoes!B$4</f>
        <v>#N/A</v>
      </c>
      <c r="J642" s="69">
        <f>+sessoes!C$4</f>
        <v>0</v>
      </c>
      <c r="M642" s="53">
        <f>+'103 FEIRAS, GALAS E EXPOSIÇÕES'!AK271</f>
        <v>0</v>
      </c>
      <c r="N642" s="53">
        <f>+'103 FEIRAS, GALAS E EXPOSIÇÕES'!AB271</f>
        <v>0</v>
      </c>
      <c r="T642" s="51" t="str">
        <f t="shared" ref="T642:T705" si="30">IFERROR(IFERROR(VLOOKUP(C642,nomes_distritos,3,FALSE),VLOOKUP(I642,nomes_distritos,3,FALSE)),"Local Não Indicado")</f>
        <v>Local Não Indicado</v>
      </c>
      <c r="U642" s="51" t="str">
        <f t="shared" ref="U642:U705" si="31">IF(F642=0,"Sem dados de idade",IF(F642&lt;35,"Jovem","Adulto"))</f>
        <v>Sem dados de idade</v>
      </c>
      <c r="V642" s="51" t="str">
        <f t="shared" ref="V642:V705" si="32">IF(A642=0,"",A642&amp;B642&amp;C642)</f>
        <v/>
      </c>
    </row>
    <row r="643" spans="1:22" hidden="1" x14ac:dyDescent="0.35">
      <c r="A643" s="53">
        <f>+'103 FEIRAS, GALAS E EXPOSIÇÕES'!C272</f>
        <v>0</v>
      </c>
      <c r="B643" s="53">
        <f>+'103 FEIRAS, GALAS E EXPOSIÇÕES'!J272</f>
        <v>0</v>
      </c>
      <c r="C643" s="53" t="e">
        <f>IFERROR(IFERROR(IFERROR(+VLOOKUP('103 FEIRAS, GALAS E EXPOSIÇÕES'!V272,localidades,2,FALSE),VLOOKUP('103 FEIRAS, GALAS E EXPOSIÇÕES'!R272,district_codes,2,FALSE)),VLOOKUP('103 FEIRAS, GALAS E EXPOSIÇÕES'!AF$7,localidades,2,FALSE)),VLOOKUP('103 FEIRAS, GALAS E EXPOSIÇÕES'!AF$6,district_codes,2,FALSE))</f>
        <v>#N/A</v>
      </c>
      <c r="D643" s="53">
        <f>+'103 FEIRAS, GALAS E EXPOSIÇÕES'!AB272</f>
        <v>0</v>
      </c>
      <c r="E643" s="281">
        <f>+'103 FEIRAS, GALAS E EXPOSIÇÕES'!P272</f>
        <v>0</v>
      </c>
      <c r="F643" s="53">
        <f>+'103 FEIRAS, GALAS E EXPOSIÇÕES'!Q272</f>
        <v>0</v>
      </c>
      <c r="G643" s="53">
        <f>+'103 FEIRAS, GALAS E EXPOSIÇÕES'!AJ272</f>
        <v>0</v>
      </c>
      <c r="H643" s="53" t="str">
        <f>+sessoes!A$4</f>
        <v>TECTRAIN-99</v>
      </c>
      <c r="I643" s="53" t="e">
        <f>+sessoes!B$4</f>
        <v>#N/A</v>
      </c>
      <c r="J643" s="69">
        <f>+sessoes!C$4</f>
        <v>0</v>
      </c>
      <c r="M643" s="53">
        <f>+'103 FEIRAS, GALAS E EXPOSIÇÕES'!AK272</f>
        <v>0</v>
      </c>
      <c r="N643" s="53">
        <f>+'103 FEIRAS, GALAS E EXPOSIÇÕES'!AB272</f>
        <v>0</v>
      </c>
      <c r="T643" s="51" t="str">
        <f t="shared" si="30"/>
        <v>Local Não Indicado</v>
      </c>
      <c r="U643" s="51" t="str">
        <f t="shared" si="31"/>
        <v>Sem dados de idade</v>
      </c>
      <c r="V643" s="51" t="str">
        <f t="shared" si="32"/>
        <v/>
      </c>
    </row>
    <row r="644" spans="1:22" hidden="1" x14ac:dyDescent="0.35">
      <c r="A644" s="53">
        <f>+'103 FEIRAS, GALAS E EXPOSIÇÕES'!C273</f>
        <v>0</v>
      </c>
      <c r="B644" s="53">
        <f>+'103 FEIRAS, GALAS E EXPOSIÇÕES'!J273</f>
        <v>0</v>
      </c>
      <c r="C644" s="53" t="e">
        <f>IFERROR(IFERROR(IFERROR(+VLOOKUP('103 FEIRAS, GALAS E EXPOSIÇÕES'!V273,localidades,2,FALSE),VLOOKUP('103 FEIRAS, GALAS E EXPOSIÇÕES'!R273,district_codes,2,FALSE)),VLOOKUP('103 FEIRAS, GALAS E EXPOSIÇÕES'!AF$7,localidades,2,FALSE)),VLOOKUP('103 FEIRAS, GALAS E EXPOSIÇÕES'!AF$6,district_codes,2,FALSE))</f>
        <v>#N/A</v>
      </c>
      <c r="D644" s="53">
        <f>+'103 FEIRAS, GALAS E EXPOSIÇÕES'!AB273</f>
        <v>0</v>
      </c>
      <c r="E644" s="281">
        <f>+'103 FEIRAS, GALAS E EXPOSIÇÕES'!P273</f>
        <v>0</v>
      </c>
      <c r="F644" s="53">
        <f>+'103 FEIRAS, GALAS E EXPOSIÇÕES'!Q273</f>
        <v>0</v>
      </c>
      <c r="G644" s="53">
        <f>+'103 FEIRAS, GALAS E EXPOSIÇÕES'!AJ273</f>
        <v>0</v>
      </c>
      <c r="H644" s="53" t="str">
        <f>+sessoes!A$4</f>
        <v>TECTRAIN-99</v>
      </c>
      <c r="I644" s="53" t="e">
        <f>+sessoes!B$4</f>
        <v>#N/A</v>
      </c>
      <c r="J644" s="69">
        <f>+sessoes!C$4</f>
        <v>0</v>
      </c>
      <c r="M644" s="53">
        <f>+'103 FEIRAS, GALAS E EXPOSIÇÕES'!AK273</f>
        <v>0</v>
      </c>
      <c r="N644" s="53">
        <f>+'103 FEIRAS, GALAS E EXPOSIÇÕES'!AB273</f>
        <v>0</v>
      </c>
      <c r="T644" s="51" t="str">
        <f t="shared" si="30"/>
        <v>Local Não Indicado</v>
      </c>
      <c r="U644" s="51" t="str">
        <f t="shared" si="31"/>
        <v>Sem dados de idade</v>
      </c>
      <c r="V644" s="51" t="str">
        <f t="shared" si="32"/>
        <v/>
      </c>
    </row>
    <row r="645" spans="1:22" hidden="1" x14ac:dyDescent="0.35">
      <c r="A645" s="53">
        <f>+'103 FEIRAS, GALAS E EXPOSIÇÕES'!C274</f>
        <v>0</v>
      </c>
      <c r="B645" s="53">
        <f>+'103 FEIRAS, GALAS E EXPOSIÇÕES'!J274</f>
        <v>0</v>
      </c>
      <c r="C645" s="53" t="e">
        <f>IFERROR(IFERROR(IFERROR(+VLOOKUP('103 FEIRAS, GALAS E EXPOSIÇÕES'!V274,localidades,2,FALSE),VLOOKUP('103 FEIRAS, GALAS E EXPOSIÇÕES'!R274,district_codes,2,FALSE)),VLOOKUP('103 FEIRAS, GALAS E EXPOSIÇÕES'!AF$7,localidades,2,FALSE)),VLOOKUP('103 FEIRAS, GALAS E EXPOSIÇÕES'!AF$6,district_codes,2,FALSE))</f>
        <v>#N/A</v>
      </c>
      <c r="D645" s="53">
        <f>+'103 FEIRAS, GALAS E EXPOSIÇÕES'!AB274</f>
        <v>0</v>
      </c>
      <c r="E645" s="281">
        <f>+'103 FEIRAS, GALAS E EXPOSIÇÕES'!P274</f>
        <v>0</v>
      </c>
      <c r="F645" s="53">
        <f>+'103 FEIRAS, GALAS E EXPOSIÇÕES'!Q274</f>
        <v>0</v>
      </c>
      <c r="G645" s="53">
        <f>+'103 FEIRAS, GALAS E EXPOSIÇÕES'!AJ274</f>
        <v>0</v>
      </c>
      <c r="H645" s="53" t="str">
        <f>+sessoes!A$4</f>
        <v>TECTRAIN-99</v>
      </c>
      <c r="I645" s="53" t="e">
        <f>+sessoes!B$4</f>
        <v>#N/A</v>
      </c>
      <c r="J645" s="69">
        <f>+sessoes!C$4</f>
        <v>0</v>
      </c>
      <c r="M645" s="53">
        <f>+'103 FEIRAS, GALAS E EXPOSIÇÕES'!AK274</f>
        <v>0</v>
      </c>
      <c r="N645" s="53">
        <f>+'103 FEIRAS, GALAS E EXPOSIÇÕES'!AB274</f>
        <v>0</v>
      </c>
      <c r="T645" s="51" t="str">
        <f t="shared" si="30"/>
        <v>Local Não Indicado</v>
      </c>
      <c r="U645" s="51" t="str">
        <f t="shared" si="31"/>
        <v>Sem dados de idade</v>
      </c>
      <c r="V645" s="51" t="str">
        <f t="shared" si="32"/>
        <v/>
      </c>
    </row>
    <row r="646" spans="1:22" hidden="1" x14ac:dyDescent="0.35">
      <c r="A646" s="53">
        <f>+'103 FEIRAS, GALAS E EXPOSIÇÕES'!C275</f>
        <v>0</v>
      </c>
      <c r="B646" s="53">
        <f>+'103 FEIRAS, GALAS E EXPOSIÇÕES'!J275</f>
        <v>0</v>
      </c>
      <c r="C646" s="53" t="e">
        <f>IFERROR(IFERROR(IFERROR(+VLOOKUP('103 FEIRAS, GALAS E EXPOSIÇÕES'!V275,localidades,2,FALSE),VLOOKUP('103 FEIRAS, GALAS E EXPOSIÇÕES'!R275,district_codes,2,FALSE)),VLOOKUP('103 FEIRAS, GALAS E EXPOSIÇÕES'!AF$7,localidades,2,FALSE)),VLOOKUP('103 FEIRAS, GALAS E EXPOSIÇÕES'!AF$6,district_codes,2,FALSE))</f>
        <v>#N/A</v>
      </c>
      <c r="D646" s="53">
        <f>+'103 FEIRAS, GALAS E EXPOSIÇÕES'!AB275</f>
        <v>0</v>
      </c>
      <c r="E646" s="281">
        <f>+'103 FEIRAS, GALAS E EXPOSIÇÕES'!P275</f>
        <v>0</v>
      </c>
      <c r="F646" s="53">
        <f>+'103 FEIRAS, GALAS E EXPOSIÇÕES'!Q275</f>
        <v>0</v>
      </c>
      <c r="G646" s="53">
        <f>+'103 FEIRAS, GALAS E EXPOSIÇÕES'!AJ275</f>
        <v>0</v>
      </c>
      <c r="H646" s="53" t="str">
        <f>+sessoes!A$4</f>
        <v>TECTRAIN-99</v>
      </c>
      <c r="I646" s="53" t="e">
        <f>+sessoes!B$4</f>
        <v>#N/A</v>
      </c>
      <c r="J646" s="69">
        <f>+sessoes!C$4</f>
        <v>0</v>
      </c>
      <c r="M646" s="53">
        <f>+'103 FEIRAS, GALAS E EXPOSIÇÕES'!AK275</f>
        <v>0</v>
      </c>
      <c r="N646" s="53">
        <f>+'103 FEIRAS, GALAS E EXPOSIÇÕES'!AB275</f>
        <v>0</v>
      </c>
      <c r="T646" s="51" t="str">
        <f t="shared" si="30"/>
        <v>Local Não Indicado</v>
      </c>
      <c r="U646" s="51" t="str">
        <f t="shared" si="31"/>
        <v>Sem dados de idade</v>
      </c>
      <c r="V646" s="51" t="str">
        <f t="shared" si="32"/>
        <v/>
      </c>
    </row>
    <row r="647" spans="1:22" hidden="1" x14ac:dyDescent="0.35">
      <c r="A647" s="53">
        <f>+'103 FEIRAS, GALAS E EXPOSIÇÕES'!C276</f>
        <v>0</v>
      </c>
      <c r="B647" s="53">
        <f>+'103 FEIRAS, GALAS E EXPOSIÇÕES'!J276</f>
        <v>0</v>
      </c>
      <c r="C647" s="53" t="e">
        <f>IFERROR(IFERROR(IFERROR(+VLOOKUP('103 FEIRAS, GALAS E EXPOSIÇÕES'!V276,localidades,2,FALSE),VLOOKUP('103 FEIRAS, GALAS E EXPOSIÇÕES'!R276,district_codes,2,FALSE)),VLOOKUP('103 FEIRAS, GALAS E EXPOSIÇÕES'!AF$7,localidades,2,FALSE)),VLOOKUP('103 FEIRAS, GALAS E EXPOSIÇÕES'!AF$6,district_codes,2,FALSE))</f>
        <v>#N/A</v>
      </c>
      <c r="D647" s="53">
        <f>+'103 FEIRAS, GALAS E EXPOSIÇÕES'!AB276</f>
        <v>0</v>
      </c>
      <c r="E647" s="281">
        <f>+'103 FEIRAS, GALAS E EXPOSIÇÕES'!P276</f>
        <v>0</v>
      </c>
      <c r="F647" s="53">
        <f>+'103 FEIRAS, GALAS E EXPOSIÇÕES'!Q276</f>
        <v>0</v>
      </c>
      <c r="G647" s="53">
        <f>+'103 FEIRAS, GALAS E EXPOSIÇÕES'!AJ276</f>
        <v>0</v>
      </c>
      <c r="H647" s="53" t="str">
        <f>+sessoes!A$4</f>
        <v>TECTRAIN-99</v>
      </c>
      <c r="I647" s="53" t="e">
        <f>+sessoes!B$4</f>
        <v>#N/A</v>
      </c>
      <c r="J647" s="69">
        <f>+sessoes!C$4</f>
        <v>0</v>
      </c>
      <c r="M647" s="53">
        <f>+'103 FEIRAS, GALAS E EXPOSIÇÕES'!AK276</f>
        <v>0</v>
      </c>
      <c r="N647" s="53">
        <f>+'103 FEIRAS, GALAS E EXPOSIÇÕES'!AB276</f>
        <v>0</v>
      </c>
      <c r="T647" s="51" t="str">
        <f t="shared" si="30"/>
        <v>Local Não Indicado</v>
      </c>
      <c r="U647" s="51" t="str">
        <f t="shared" si="31"/>
        <v>Sem dados de idade</v>
      </c>
      <c r="V647" s="51" t="str">
        <f t="shared" si="32"/>
        <v/>
      </c>
    </row>
    <row r="648" spans="1:22" hidden="1" x14ac:dyDescent="0.35">
      <c r="A648" s="53">
        <f>+'103 FEIRAS, GALAS E EXPOSIÇÕES'!C277</f>
        <v>0</v>
      </c>
      <c r="B648" s="53">
        <f>+'103 FEIRAS, GALAS E EXPOSIÇÕES'!J277</f>
        <v>0</v>
      </c>
      <c r="C648" s="53" t="e">
        <f>IFERROR(IFERROR(IFERROR(+VLOOKUP('103 FEIRAS, GALAS E EXPOSIÇÕES'!V277,localidades,2,FALSE),VLOOKUP('103 FEIRAS, GALAS E EXPOSIÇÕES'!R277,district_codes,2,FALSE)),VLOOKUP('103 FEIRAS, GALAS E EXPOSIÇÕES'!AF$7,localidades,2,FALSE)),VLOOKUP('103 FEIRAS, GALAS E EXPOSIÇÕES'!AF$6,district_codes,2,FALSE))</f>
        <v>#N/A</v>
      </c>
      <c r="D648" s="53">
        <f>+'103 FEIRAS, GALAS E EXPOSIÇÕES'!AB277</f>
        <v>0</v>
      </c>
      <c r="E648" s="281">
        <f>+'103 FEIRAS, GALAS E EXPOSIÇÕES'!P277</f>
        <v>0</v>
      </c>
      <c r="F648" s="53">
        <f>+'103 FEIRAS, GALAS E EXPOSIÇÕES'!Q277</f>
        <v>0</v>
      </c>
      <c r="G648" s="53">
        <f>+'103 FEIRAS, GALAS E EXPOSIÇÕES'!AJ277</f>
        <v>0</v>
      </c>
      <c r="H648" s="53" t="str">
        <f>+sessoes!A$4</f>
        <v>TECTRAIN-99</v>
      </c>
      <c r="I648" s="53" t="e">
        <f>+sessoes!B$4</f>
        <v>#N/A</v>
      </c>
      <c r="J648" s="69">
        <f>+sessoes!C$4</f>
        <v>0</v>
      </c>
      <c r="M648" s="53">
        <f>+'103 FEIRAS, GALAS E EXPOSIÇÕES'!AK277</f>
        <v>0</v>
      </c>
      <c r="N648" s="53">
        <f>+'103 FEIRAS, GALAS E EXPOSIÇÕES'!AB277</f>
        <v>0</v>
      </c>
      <c r="T648" s="51" t="str">
        <f t="shared" si="30"/>
        <v>Local Não Indicado</v>
      </c>
      <c r="U648" s="51" t="str">
        <f t="shared" si="31"/>
        <v>Sem dados de idade</v>
      </c>
      <c r="V648" s="51" t="str">
        <f t="shared" si="32"/>
        <v/>
      </c>
    </row>
    <row r="649" spans="1:22" hidden="1" x14ac:dyDescent="0.35">
      <c r="A649" s="53">
        <f>+'103 FEIRAS, GALAS E EXPOSIÇÕES'!C278</f>
        <v>0</v>
      </c>
      <c r="B649" s="53">
        <f>+'103 FEIRAS, GALAS E EXPOSIÇÕES'!J278</f>
        <v>0</v>
      </c>
      <c r="C649" s="53" t="e">
        <f>IFERROR(IFERROR(IFERROR(+VLOOKUP('103 FEIRAS, GALAS E EXPOSIÇÕES'!V278,localidades,2,FALSE),VLOOKUP('103 FEIRAS, GALAS E EXPOSIÇÕES'!R278,district_codes,2,FALSE)),VLOOKUP('103 FEIRAS, GALAS E EXPOSIÇÕES'!AF$7,localidades,2,FALSE)),VLOOKUP('103 FEIRAS, GALAS E EXPOSIÇÕES'!AF$6,district_codes,2,FALSE))</f>
        <v>#N/A</v>
      </c>
      <c r="D649" s="53">
        <f>+'103 FEIRAS, GALAS E EXPOSIÇÕES'!AB278</f>
        <v>0</v>
      </c>
      <c r="E649" s="281">
        <f>+'103 FEIRAS, GALAS E EXPOSIÇÕES'!P278</f>
        <v>0</v>
      </c>
      <c r="F649" s="53">
        <f>+'103 FEIRAS, GALAS E EXPOSIÇÕES'!Q278</f>
        <v>0</v>
      </c>
      <c r="G649" s="53">
        <f>+'103 FEIRAS, GALAS E EXPOSIÇÕES'!AJ278</f>
        <v>0</v>
      </c>
      <c r="H649" s="53" t="str">
        <f>+sessoes!A$4</f>
        <v>TECTRAIN-99</v>
      </c>
      <c r="I649" s="53" t="e">
        <f>+sessoes!B$4</f>
        <v>#N/A</v>
      </c>
      <c r="J649" s="69">
        <f>+sessoes!C$4</f>
        <v>0</v>
      </c>
      <c r="M649" s="53">
        <f>+'103 FEIRAS, GALAS E EXPOSIÇÕES'!AK278</f>
        <v>0</v>
      </c>
      <c r="N649" s="53">
        <f>+'103 FEIRAS, GALAS E EXPOSIÇÕES'!AB278</f>
        <v>0</v>
      </c>
      <c r="T649" s="51" t="str">
        <f t="shared" si="30"/>
        <v>Local Não Indicado</v>
      </c>
      <c r="U649" s="51" t="str">
        <f t="shared" si="31"/>
        <v>Sem dados de idade</v>
      </c>
      <c r="V649" s="51" t="str">
        <f t="shared" si="32"/>
        <v/>
      </c>
    </row>
    <row r="650" spans="1:22" hidden="1" x14ac:dyDescent="0.35">
      <c r="A650" s="53">
        <f>+'103 FEIRAS, GALAS E EXPOSIÇÕES'!C279</f>
        <v>0</v>
      </c>
      <c r="B650" s="53">
        <f>+'103 FEIRAS, GALAS E EXPOSIÇÕES'!J279</f>
        <v>0</v>
      </c>
      <c r="C650" s="53" t="e">
        <f>IFERROR(IFERROR(IFERROR(+VLOOKUP('103 FEIRAS, GALAS E EXPOSIÇÕES'!V279,localidades,2,FALSE),VLOOKUP('103 FEIRAS, GALAS E EXPOSIÇÕES'!R279,district_codes,2,FALSE)),VLOOKUP('103 FEIRAS, GALAS E EXPOSIÇÕES'!AF$7,localidades,2,FALSE)),VLOOKUP('103 FEIRAS, GALAS E EXPOSIÇÕES'!AF$6,district_codes,2,FALSE))</f>
        <v>#N/A</v>
      </c>
      <c r="D650" s="53">
        <f>+'103 FEIRAS, GALAS E EXPOSIÇÕES'!AB279</f>
        <v>0</v>
      </c>
      <c r="E650" s="281">
        <f>+'103 FEIRAS, GALAS E EXPOSIÇÕES'!P279</f>
        <v>0</v>
      </c>
      <c r="F650" s="53">
        <f>+'103 FEIRAS, GALAS E EXPOSIÇÕES'!Q279</f>
        <v>0</v>
      </c>
      <c r="G650" s="53">
        <f>+'103 FEIRAS, GALAS E EXPOSIÇÕES'!AJ279</f>
        <v>0</v>
      </c>
      <c r="H650" s="53" t="str">
        <f>+sessoes!A$4</f>
        <v>TECTRAIN-99</v>
      </c>
      <c r="I650" s="53" t="e">
        <f>+sessoes!B$4</f>
        <v>#N/A</v>
      </c>
      <c r="J650" s="69">
        <f>+sessoes!C$4</f>
        <v>0</v>
      </c>
      <c r="M650" s="53">
        <f>+'103 FEIRAS, GALAS E EXPOSIÇÕES'!AK279</f>
        <v>0</v>
      </c>
      <c r="N650" s="53">
        <f>+'103 FEIRAS, GALAS E EXPOSIÇÕES'!AB279</f>
        <v>0</v>
      </c>
      <c r="T650" s="51" t="str">
        <f t="shared" si="30"/>
        <v>Local Não Indicado</v>
      </c>
      <c r="U650" s="51" t="str">
        <f t="shared" si="31"/>
        <v>Sem dados de idade</v>
      </c>
      <c r="V650" s="51" t="str">
        <f t="shared" si="32"/>
        <v/>
      </c>
    </row>
    <row r="651" spans="1:22" hidden="1" x14ac:dyDescent="0.35">
      <c r="A651" s="53">
        <f>+'103 FEIRAS, GALAS E EXPOSIÇÕES'!C280</f>
        <v>0</v>
      </c>
      <c r="B651" s="53">
        <f>+'103 FEIRAS, GALAS E EXPOSIÇÕES'!J280</f>
        <v>0</v>
      </c>
      <c r="C651" s="53" t="e">
        <f>IFERROR(IFERROR(IFERROR(+VLOOKUP('103 FEIRAS, GALAS E EXPOSIÇÕES'!V280,localidades,2,FALSE),VLOOKUP('103 FEIRAS, GALAS E EXPOSIÇÕES'!R280,district_codes,2,FALSE)),VLOOKUP('103 FEIRAS, GALAS E EXPOSIÇÕES'!AF$7,localidades,2,FALSE)),VLOOKUP('103 FEIRAS, GALAS E EXPOSIÇÕES'!AF$6,district_codes,2,FALSE))</f>
        <v>#N/A</v>
      </c>
      <c r="D651" s="53">
        <f>+'103 FEIRAS, GALAS E EXPOSIÇÕES'!AB280</f>
        <v>0</v>
      </c>
      <c r="E651" s="281">
        <f>+'103 FEIRAS, GALAS E EXPOSIÇÕES'!P280</f>
        <v>0</v>
      </c>
      <c r="F651" s="53">
        <f>+'103 FEIRAS, GALAS E EXPOSIÇÕES'!Q280</f>
        <v>0</v>
      </c>
      <c r="G651" s="53">
        <f>+'103 FEIRAS, GALAS E EXPOSIÇÕES'!AJ280</f>
        <v>0</v>
      </c>
      <c r="H651" s="53" t="str">
        <f>+sessoes!A$4</f>
        <v>TECTRAIN-99</v>
      </c>
      <c r="I651" s="53" t="e">
        <f>+sessoes!B$4</f>
        <v>#N/A</v>
      </c>
      <c r="J651" s="69">
        <f>+sessoes!C$4</f>
        <v>0</v>
      </c>
      <c r="M651" s="53">
        <f>+'103 FEIRAS, GALAS E EXPOSIÇÕES'!AK280</f>
        <v>0</v>
      </c>
      <c r="N651" s="53">
        <f>+'103 FEIRAS, GALAS E EXPOSIÇÕES'!AB280</f>
        <v>0</v>
      </c>
      <c r="T651" s="51" t="str">
        <f t="shared" si="30"/>
        <v>Local Não Indicado</v>
      </c>
      <c r="U651" s="51" t="str">
        <f t="shared" si="31"/>
        <v>Sem dados de idade</v>
      </c>
      <c r="V651" s="51" t="str">
        <f t="shared" si="32"/>
        <v/>
      </c>
    </row>
    <row r="652" spans="1:22" hidden="1" x14ac:dyDescent="0.35">
      <c r="A652" s="53">
        <f>+'103 FEIRAS, GALAS E EXPOSIÇÕES'!C281</f>
        <v>0</v>
      </c>
      <c r="B652" s="53">
        <f>+'103 FEIRAS, GALAS E EXPOSIÇÕES'!J281</f>
        <v>0</v>
      </c>
      <c r="C652" s="53" t="e">
        <f>IFERROR(IFERROR(IFERROR(+VLOOKUP('103 FEIRAS, GALAS E EXPOSIÇÕES'!V281,localidades,2,FALSE),VLOOKUP('103 FEIRAS, GALAS E EXPOSIÇÕES'!R281,district_codes,2,FALSE)),VLOOKUP('103 FEIRAS, GALAS E EXPOSIÇÕES'!AF$7,localidades,2,FALSE)),VLOOKUP('103 FEIRAS, GALAS E EXPOSIÇÕES'!AF$6,district_codes,2,FALSE))</f>
        <v>#N/A</v>
      </c>
      <c r="D652" s="53">
        <f>+'103 FEIRAS, GALAS E EXPOSIÇÕES'!AB281</f>
        <v>0</v>
      </c>
      <c r="E652" s="281">
        <f>+'103 FEIRAS, GALAS E EXPOSIÇÕES'!P281</f>
        <v>0</v>
      </c>
      <c r="F652" s="53">
        <f>+'103 FEIRAS, GALAS E EXPOSIÇÕES'!Q281</f>
        <v>0</v>
      </c>
      <c r="G652" s="53">
        <f>+'103 FEIRAS, GALAS E EXPOSIÇÕES'!AJ281</f>
        <v>0</v>
      </c>
      <c r="H652" s="53" t="str">
        <f>+sessoes!A$4</f>
        <v>TECTRAIN-99</v>
      </c>
      <c r="I652" s="53" t="e">
        <f>+sessoes!B$4</f>
        <v>#N/A</v>
      </c>
      <c r="J652" s="69">
        <f>+sessoes!C$4</f>
        <v>0</v>
      </c>
      <c r="M652" s="53">
        <f>+'103 FEIRAS, GALAS E EXPOSIÇÕES'!AK281</f>
        <v>0</v>
      </c>
      <c r="N652" s="53">
        <f>+'103 FEIRAS, GALAS E EXPOSIÇÕES'!AB281</f>
        <v>0</v>
      </c>
      <c r="T652" s="51" t="str">
        <f t="shared" si="30"/>
        <v>Local Não Indicado</v>
      </c>
      <c r="U652" s="51" t="str">
        <f t="shared" si="31"/>
        <v>Sem dados de idade</v>
      </c>
      <c r="V652" s="51" t="str">
        <f t="shared" si="32"/>
        <v/>
      </c>
    </row>
    <row r="653" spans="1:22" hidden="1" x14ac:dyDescent="0.35">
      <c r="A653" s="53">
        <f>+'103 FEIRAS, GALAS E EXPOSIÇÕES'!C282</f>
        <v>0</v>
      </c>
      <c r="B653" s="53">
        <f>+'103 FEIRAS, GALAS E EXPOSIÇÕES'!J282</f>
        <v>0</v>
      </c>
      <c r="C653" s="53" t="e">
        <f>IFERROR(IFERROR(IFERROR(+VLOOKUP('103 FEIRAS, GALAS E EXPOSIÇÕES'!V282,localidades,2,FALSE),VLOOKUP('103 FEIRAS, GALAS E EXPOSIÇÕES'!R282,district_codes,2,FALSE)),VLOOKUP('103 FEIRAS, GALAS E EXPOSIÇÕES'!AF$7,localidades,2,FALSE)),VLOOKUP('103 FEIRAS, GALAS E EXPOSIÇÕES'!AF$6,district_codes,2,FALSE))</f>
        <v>#N/A</v>
      </c>
      <c r="D653" s="53">
        <f>+'103 FEIRAS, GALAS E EXPOSIÇÕES'!AB282</f>
        <v>0</v>
      </c>
      <c r="E653" s="281">
        <f>+'103 FEIRAS, GALAS E EXPOSIÇÕES'!P282</f>
        <v>0</v>
      </c>
      <c r="F653" s="53">
        <f>+'103 FEIRAS, GALAS E EXPOSIÇÕES'!Q282</f>
        <v>0</v>
      </c>
      <c r="G653" s="53">
        <f>+'103 FEIRAS, GALAS E EXPOSIÇÕES'!AJ282</f>
        <v>0</v>
      </c>
      <c r="H653" s="53" t="str">
        <f>+sessoes!A$4</f>
        <v>TECTRAIN-99</v>
      </c>
      <c r="I653" s="53" t="e">
        <f>+sessoes!B$4</f>
        <v>#N/A</v>
      </c>
      <c r="J653" s="69">
        <f>+sessoes!C$4</f>
        <v>0</v>
      </c>
      <c r="M653" s="53">
        <f>+'103 FEIRAS, GALAS E EXPOSIÇÕES'!AK282</f>
        <v>0</v>
      </c>
      <c r="N653" s="53">
        <f>+'103 FEIRAS, GALAS E EXPOSIÇÕES'!AB282</f>
        <v>0</v>
      </c>
      <c r="T653" s="51" t="str">
        <f t="shared" si="30"/>
        <v>Local Não Indicado</v>
      </c>
      <c r="U653" s="51" t="str">
        <f t="shared" si="31"/>
        <v>Sem dados de idade</v>
      </c>
      <c r="V653" s="51" t="str">
        <f t="shared" si="32"/>
        <v/>
      </c>
    </row>
    <row r="654" spans="1:22" hidden="1" x14ac:dyDescent="0.35">
      <c r="A654" s="53">
        <f>+'103 FEIRAS, GALAS E EXPOSIÇÕES'!C283</f>
        <v>0</v>
      </c>
      <c r="B654" s="53">
        <f>+'103 FEIRAS, GALAS E EXPOSIÇÕES'!J283</f>
        <v>0</v>
      </c>
      <c r="C654" s="53" t="e">
        <f>IFERROR(IFERROR(IFERROR(+VLOOKUP('103 FEIRAS, GALAS E EXPOSIÇÕES'!V283,localidades,2,FALSE),VLOOKUP('103 FEIRAS, GALAS E EXPOSIÇÕES'!R283,district_codes,2,FALSE)),VLOOKUP('103 FEIRAS, GALAS E EXPOSIÇÕES'!AF$7,localidades,2,FALSE)),VLOOKUP('103 FEIRAS, GALAS E EXPOSIÇÕES'!AF$6,district_codes,2,FALSE))</f>
        <v>#N/A</v>
      </c>
      <c r="D654" s="53">
        <f>+'103 FEIRAS, GALAS E EXPOSIÇÕES'!AB283</f>
        <v>0</v>
      </c>
      <c r="E654" s="281">
        <f>+'103 FEIRAS, GALAS E EXPOSIÇÕES'!P283</f>
        <v>0</v>
      </c>
      <c r="F654" s="53">
        <f>+'103 FEIRAS, GALAS E EXPOSIÇÕES'!Q283</f>
        <v>0</v>
      </c>
      <c r="G654" s="53">
        <f>+'103 FEIRAS, GALAS E EXPOSIÇÕES'!AJ283</f>
        <v>0</v>
      </c>
      <c r="H654" s="53" t="str">
        <f>+sessoes!A$4</f>
        <v>TECTRAIN-99</v>
      </c>
      <c r="I654" s="53" t="e">
        <f>+sessoes!B$4</f>
        <v>#N/A</v>
      </c>
      <c r="J654" s="69">
        <f>+sessoes!C$4</f>
        <v>0</v>
      </c>
      <c r="M654" s="53">
        <f>+'103 FEIRAS, GALAS E EXPOSIÇÕES'!AK283</f>
        <v>0</v>
      </c>
      <c r="N654" s="53">
        <f>+'103 FEIRAS, GALAS E EXPOSIÇÕES'!AB283</f>
        <v>0</v>
      </c>
      <c r="T654" s="51" t="str">
        <f t="shared" si="30"/>
        <v>Local Não Indicado</v>
      </c>
      <c r="U654" s="51" t="str">
        <f t="shared" si="31"/>
        <v>Sem dados de idade</v>
      </c>
      <c r="V654" s="51" t="str">
        <f t="shared" si="32"/>
        <v/>
      </c>
    </row>
    <row r="655" spans="1:22" hidden="1" x14ac:dyDescent="0.35">
      <c r="A655" s="53">
        <f>+'103 FEIRAS, GALAS E EXPOSIÇÕES'!C284</f>
        <v>0</v>
      </c>
      <c r="B655" s="53">
        <f>+'103 FEIRAS, GALAS E EXPOSIÇÕES'!J284</f>
        <v>0</v>
      </c>
      <c r="C655" s="53" t="e">
        <f>IFERROR(IFERROR(IFERROR(+VLOOKUP('103 FEIRAS, GALAS E EXPOSIÇÕES'!V284,localidades,2,FALSE),VLOOKUP('103 FEIRAS, GALAS E EXPOSIÇÕES'!R284,district_codes,2,FALSE)),VLOOKUP('103 FEIRAS, GALAS E EXPOSIÇÕES'!AF$7,localidades,2,FALSE)),VLOOKUP('103 FEIRAS, GALAS E EXPOSIÇÕES'!AF$6,district_codes,2,FALSE))</f>
        <v>#N/A</v>
      </c>
      <c r="D655" s="53">
        <f>+'103 FEIRAS, GALAS E EXPOSIÇÕES'!AB284</f>
        <v>0</v>
      </c>
      <c r="E655" s="281">
        <f>+'103 FEIRAS, GALAS E EXPOSIÇÕES'!P284</f>
        <v>0</v>
      </c>
      <c r="F655" s="53">
        <f>+'103 FEIRAS, GALAS E EXPOSIÇÕES'!Q284</f>
        <v>0</v>
      </c>
      <c r="G655" s="53">
        <f>+'103 FEIRAS, GALAS E EXPOSIÇÕES'!AJ284</f>
        <v>0</v>
      </c>
      <c r="H655" s="53" t="str">
        <f>+sessoes!A$4</f>
        <v>TECTRAIN-99</v>
      </c>
      <c r="I655" s="53" t="e">
        <f>+sessoes!B$4</f>
        <v>#N/A</v>
      </c>
      <c r="J655" s="69">
        <f>+sessoes!C$4</f>
        <v>0</v>
      </c>
      <c r="M655" s="53">
        <f>+'103 FEIRAS, GALAS E EXPOSIÇÕES'!AK284</f>
        <v>0</v>
      </c>
      <c r="N655" s="53">
        <f>+'103 FEIRAS, GALAS E EXPOSIÇÕES'!AB284</f>
        <v>0</v>
      </c>
      <c r="T655" s="51" t="str">
        <f t="shared" si="30"/>
        <v>Local Não Indicado</v>
      </c>
      <c r="U655" s="51" t="str">
        <f t="shared" si="31"/>
        <v>Sem dados de idade</v>
      </c>
      <c r="V655" s="51" t="str">
        <f t="shared" si="32"/>
        <v/>
      </c>
    </row>
    <row r="656" spans="1:22" hidden="1" x14ac:dyDescent="0.35">
      <c r="A656" s="53">
        <f>+'103 FEIRAS, GALAS E EXPOSIÇÕES'!C285</f>
        <v>0</v>
      </c>
      <c r="B656" s="53">
        <f>+'103 FEIRAS, GALAS E EXPOSIÇÕES'!J285</f>
        <v>0</v>
      </c>
      <c r="C656" s="53" t="e">
        <f>IFERROR(IFERROR(IFERROR(+VLOOKUP('103 FEIRAS, GALAS E EXPOSIÇÕES'!V285,localidades,2,FALSE),VLOOKUP('103 FEIRAS, GALAS E EXPOSIÇÕES'!R285,district_codes,2,FALSE)),VLOOKUP('103 FEIRAS, GALAS E EXPOSIÇÕES'!AF$7,localidades,2,FALSE)),VLOOKUP('103 FEIRAS, GALAS E EXPOSIÇÕES'!AF$6,district_codes,2,FALSE))</f>
        <v>#N/A</v>
      </c>
      <c r="D656" s="53">
        <f>+'103 FEIRAS, GALAS E EXPOSIÇÕES'!AB285</f>
        <v>0</v>
      </c>
      <c r="E656" s="281">
        <f>+'103 FEIRAS, GALAS E EXPOSIÇÕES'!P285</f>
        <v>0</v>
      </c>
      <c r="F656" s="53">
        <f>+'103 FEIRAS, GALAS E EXPOSIÇÕES'!Q285</f>
        <v>0</v>
      </c>
      <c r="G656" s="53">
        <f>+'103 FEIRAS, GALAS E EXPOSIÇÕES'!AJ285</f>
        <v>0</v>
      </c>
      <c r="H656" s="53" t="str">
        <f>+sessoes!A$4</f>
        <v>TECTRAIN-99</v>
      </c>
      <c r="I656" s="53" t="e">
        <f>+sessoes!B$4</f>
        <v>#N/A</v>
      </c>
      <c r="J656" s="69">
        <f>+sessoes!C$4</f>
        <v>0</v>
      </c>
      <c r="M656" s="53">
        <f>+'103 FEIRAS, GALAS E EXPOSIÇÕES'!AK285</f>
        <v>0</v>
      </c>
      <c r="N656" s="53">
        <f>+'103 FEIRAS, GALAS E EXPOSIÇÕES'!AB285</f>
        <v>0</v>
      </c>
      <c r="T656" s="51" t="str">
        <f t="shared" si="30"/>
        <v>Local Não Indicado</v>
      </c>
      <c r="U656" s="51" t="str">
        <f t="shared" si="31"/>
        <v>Sem dados de idade</v>
      </c>
      <c r="V656" s="51" t="str">
        <f t="shared" si="32"/>
        <v/>
      </c>
    </row>
    <row r="657" spans="1:22" hidden="1" x14ac:dyDescent="0.35">
      <c r="A657" s="53">
        <f>+'103 FEIRAS, GALAS E EXPOSIÇÕES'!C286</f>
        <v>0</v>
      </c>
      <c r="B657" s="53">
        <f>+'103 FEIRAS, GALAS E EXPOSIÇÕES'!J286</f>
        <v>0</v>
      </c>
      <c r="C657" s="53" t="e">
        <f>IFERROR(IFERROR(IFERROR(+VLOOKUP('103 FEIRAS, GALAS E EXPOSIÇÕES'!V286,localidades,2,FALSE),VLOOKUP('103 FEIRAS, GALAS E EXPOSIÇÕES'!R286,district_codes,2,FALSE)),VLOOKUP('103 FEIRAS, GALAS E EXPOSIÇÕES'!AF$7,localidades,2,FALSE)),VLOOKUP('103 FEIRAS, GALAS E EXPOSIÇÕES'!AF$6,district_codes,2,FALSE))</f>
        <v>#N/A</v>
      </c>
      <c r="D657" s="53">
        <f>+'103 FEIRAS, GALAS E EXPOSIÇÕES'!AB286</f>
        <v>0</v>
      </c>
      <c r="E657" s="281">
        <f>+'103 FEIRAS, GALAS E EXPOSIÇÕES'!P286</f>
        <v>0</v>
      </c>
      <c r="F657" s="53">
        <f>+'103 FEIRAS, GALAS E EXPOSIÇÕES'!Q286</f>
        <v>0</v>
      </c>
      <c r="G657" s="53">
        <f>+'103 FEIRAS, GALAS E EXPOSIÇÕES'!AJ286</f>
        <v>0</v>
      </c>
      <c r="H657" s="53" t="str">
        <f>+sessoes!A$4</f>
        <v>TECTRAIN-99</v>
      </c>
      <c r="I657" s="53" t="e">
        <f>+sessoes!B$4</f>
        <v>#N/A</v>
      </c>
      <c r="J657" s="69">
        <f>+sessoes!C$4</f>
        <v>0</v>
      </c>
      <c r="M657" s="53">
        <f>+'103 FEIRAS, GALAS E EXPOSIÇÕES'!AK286</f>
        <v>0</v>
      </c>
      <c r="N657" s="53">
        <f>+'103 FEIRAS, GALAS E EXPOSIÇÕES'!AB286</f>
        <v>0</v>
      </c>
      <c r="T657" s="51" t="str">
        <f t="shared" si="30"/>
        <v>Local Não Indicado</v>
      </c>
      <c r="U657" s="51" t="str">
        <f t="shared" si="31"/>
        <v>Sem dados de idade</v>
      </c>
      <c r="V657" s="51" t="str">
        <f t="shared" si="32"/>
        <v/>
      </c>
    </row>
    <row r="658" spans="1:22" hidden="1" x14ac:dyDescent="0.35">
      <c r="A658" s="53">
        <f>+'103 FEIRAS, GALAS E EXPOSIÇÕES'!C287</f>
        <v>0</v>
      </c>
      <c r="B658" s="53">
        <f>+'103 FEIRAS, GALAS E EXPOSIÇÕES'!J287</f>
        <v>0</v>
      </c>
      <c r="C658" s="53" t="e">
        <f>IFERROR(IFERROR(IFERROR(+VLOOKUP('103 FEIRAS, GALAS E EXPOSIÇÕES'!V287,localidades,2,FALSE),VLOOKUP('103 FEIRAS, GALAS E EXPOSIÇÕES'!R287,district_codes,2,FALSE)),VLOOKUP('103 FEIRAS, GALAS E EXPOSIÇÕES'!AF$7,localidades,2,FALSE)),VLOOKUP('103 FEIRAS, GALAS E EXPOSIÇÕES'!AF$6,district_codes,2,FALSE))</f>
        <v>#N/A</v>
      </c>
      <c r="D658" s="53">
        <f>+'103 FEIRAS, GALAS E EXPOSIÇÕES'!AB287</f>
        <v>0</v>
      </c>
      <c r="E658" s="281">
        <f>+'103 FEIRAS, GALAS E EXPOSIÇÕES'!P287</f>
        <v>0</v>
      </c>
      <c r="F658" s="53">
        <f>+'103 FEIRAS, GALAS E EXPOSIÇÕES'!Q287</f>
        <v>0</v>
      </c>
      <c r="G658" s="53">
        <f>+'103 FEIRAS, GALAS E EXPOSIÇÕES'!AJ287</f>
        <v>0</v>
      </c>
      <c r="H658" s="53" t="str">
        <f>+sessoes!A$4</f>
        <v>TECTRAIN-99</v>
      </c>
      <c r="I658" s="53" t="e">
        <f>+sessoes!B$4</f>
        <v>#N/A</v>
      </c>
      <c r="J658" s="69">
        <f>+sessoes!C$4</f>
        <v>0</v>
      </c>
      <c r="M658" s="53">
        <f>+'103 FEIRAS, GALAS E EXPOSIÇÕES'!AK287</f>
        <v>0</v>
      </c>
      <c r="N658" s="53">
        <f>+'103 FEIRAS, GALAS E EXPOSIÇÕES'!AB287</f>
        <v>0</v>
      </c>
      <c r="T658" s="51" t="str">
        <f t="shared" si="30"/>
        <v>Local Não Indicado</v>
      </c>
      <c r="U658" s="51" t="str">
        <f t="shared" si="31"/>
        <v>Sem dados de idade</v>
      </c>
      <c r="V658" s="51" t="str">
        <f t="shared" si="32"/>
        <v/>
      </c>
    </row>
    <row r="659" spans="1:22" hidden="1" x14ac:dyDescent="0.35">
      <c r="A659" s="53">
        <f>+'103 FEIRAS, GALAS E EXPOSIÇÕES'!C288</f>
        <v>0</v>
      </c>
      <c r="B659" s="53">
        <f>+'103 FEIRAS, GALAS E EXPOSIÇÕES'!J288</f>
        <v>0</v>
      </c>
      <c r="C659" s="53" t="e">
        <f>IFERROR(IFERROR(IFERROR(+VLOOKUP('103 FEIRAS, GALAS E EXPOSIÇÕES'!V288,localidades,2,FALSE),VLOOKUP('103 FEIRAS, GALAS E EXPOSIÇÕES'!R288,district_codes,2,FALSE)),VLOOKUP('103 FEIRAS, GALAS E EXPOSIÇÕES'!AF$7,localidades,2,FALSE)),VLOOKUP('103 FEIRAS, GALAS E EXPOSIÇÕES'!AF$6,district_codes,2,FALSE))</f>
        <v>#N/A</v>
      </c>
      <c r="D659" s="53">
        <f>+'103 FEIRAS, GALAS E EXPOSIÇÕES'!AB288</f>
        <v>0</v>
      </c>
      <c r="E659" s="281">
        <f>+'103 FEIRAS, GALAS E EXPOSIÇÕES'!P288</f>
        <v>0</v>
      </c>
      <c r="F659" s="53">
        <f>+'103 FEIRAS, GALAS E EXPOSIÇÕES'!Q288</f>
        <v>0</v>
      </c>
      <c r="G659" s="53">
        <f>+'103 FEIRAS, GALAS E EXPOSIÇÕES'!AJ288</f>
        <v>0</v>
      </c>
      <c r="H659" s="53" t="str">
        <f>+sessoes!A$4</f>
        <v>TECTRAIN-99</v>
      </c>
      <c r="I659" s="53" t="e">
        <f>+sessoes!B$4</f>
        <v>#N/A</v>
      </c>
      <c r="J659" s="69">
        <f>+sessoes!C$4</f>
        <v>0</v>
      </c>
      <c r="M659" s="53">
        <f>+'103 FEIRAS, GALAS E EXPOSIÇÕES'!AK288</f>
        <v>0</v>
      </c>
      <c r="N659" s="53">
        <f>+'103 FEIRAS, GALAS E EXPOSIÇÕES'!AB288</f>
        <v>0</v>
      </c>
      <c r="T659" s="51" t="str">
        <f t="shared" si="30"/>
        <v>Local Não Indicado</v>
      </c>
      <c r="U659" s="51" t="str">
        <f t="shared" si="31"/>
        <v>Sem dados de idade</v>
      </c>
      <c r="V659" s="51" t="str">
        <f t="shared" si="32"/>
        <v/>
      </c>
    </row>
    <row r="660" spans="1:22" hidden="1" x14ac:dyDescent="0.35">
      <c r="A660" s="53">
        <f>+'103 FEIRAS, GALAS E EXPOSIÇÕES'!C289</f>
        <v>0</v>
      </c>
      <c r="B660" s="53">
        <f>+'103 FEIRAS, GALAS E EXPOSIÇÕES'!J289</f>
        <v>0</v>
      </c>
      <c r="C660" s="53" t="e">
        <f>IFERROR(IFERROR(IFERROR(+VLOOKUP('103 FEIRAS, GALAS E EXPOSIÇÕES'!V289,localidades,2,FALSE),VLOOKUP('103 FEIRAS, GALAS E EXPOSIÇÕES'!R289,district_codes,2,FALSE)),VLOOKUP('103 FEIRAS, GALAS E EXPOSIÇÕES'!AF$7,localidades,2,FALSE)),VLOOKUP('103 FEIRAS, GALAS E EXPOSIÇÕES'!AF$6,district_codes,2,FALSE))</f>
        <v>#N/A</v>
      </c>
      <c r="D660" s="53">
        <f>+'103 FEIRAS, GALAS E EXPOSIÇÕES'!AB289</f>
        <v>0</v>
      </c>
      <c r="E660" s="281">
        <f>+'103 FEIRAS, GALAS E EXPOSIÇÕES'!P289</f>
        <v>0</v>
      </c>
      <c r="F660" s="53">
        <f>+'103 FEIRAS, GALAS E EXPOSIÇÕES'!Q289</f>
        <v>0</v>
      </c>
      <c r="G660" s="53">
        <f>+'103 FEIRAS, GALAS E EXPOSIÇÕES'!AJ289</f>
        <v>0</v>
      </c>
      <c r="H660" s="53" t="str">
        <f>+sessoes!A$4</f>
        <v>TECTRAIN-99</v>
      </c>
      <c r="I660" s="53" t="e">
        <f>+sessoes!B$4</f>
        <v>#N/A</v>
      </c>
      <c r="J660" s="69">
        <f>+sessoes!C$4</f>
        <v>0</v>
      </c>
      <c r="M660" s="53">
        <f>+'103 FEIRAS, GALAS E EXPOSIÇÕES'!AK289</f>
        <v>0</v>
      </c>
      <c r="N660" s="53">
        <f>+'103 FEIRAS, GALAS E EXPOSIÇÕES'!AB289</f>
        <v>0</v>
      </c>
      <c r="T660" s="51" t="str">
        <f t="shared" si="30"/>
        <v>Local Não Indicado</v>
      </c>
      <c r="U660" s="51" t="str">
        <f t="shared" si="31"/>
        <v>Sem dados de idade</v>
      </c>
      <c r="V660" s="51" t="str">
        <f t="shared" si="32"/>
        <v/>
      </c>
    </row>
    <row r="661" spans="1:22" hidden="1" x14ac:dyDescent="0.35">
      <c r="A661" s="53">
        <f>+'103 FEIRAS, GALAS E EXPOSIÇÕES'!C290</f>
        <v>0</v>
      </c>
      <c r="B661" s="53">
        <f>+'103 FEIRAS, GALAS E EXPOSIÇÕES'!J290</f>
        <v>0</v>
      </c>
      <c r="C661" s="53" t="e">
        <f>IFERROR(IFERROR(IFERROR(+VLOOKUP('103 FEIRAS, GALAS E EXPOSIÇÕES'!V290,localidades,2,FALSE),VLOOKUP('103 FEIRAS, GALAS E EXPOSIÇÕES'!R290,district_codes,2,FALSE)),VLOOKUP('103 FEIRAS, GALAS E EXPOSIÇÕES'!AF$7,localidades,2,FALSE)),VLOOKUP('103 FEIRAS, GALAS E EXPOSIÇÕES'!AF$6,district_codes,2,FALSE))</f>
        <v>#N/A</v>
      </c>
      <c r="D661" s="53">
        <f>+'103 FEIRAS, GALAS E EXPOSIÇÕES'!AB290</f>
        <v>0</v>
      </c>
      <c r="E661" s="281">
        <f>+'103 FEIRAS, GALAS E EXPOSIÇÕES'!P290</f>
        <v>0</v>
      </c>
      <c r="F661" s="53">
        <f>+'103 FEIRAS, GALAS E EXPOSIÇÕES'!Q290</f>
        <v>0</v>
      </c>
      <c r="G661" s="53">
        <f>+'103 FEIRAS, GALAS E EXPOSIÇÕES'!AJ290</f>
        <v>0</v>
      </c>
      <c r="H661" s="53" t="str">
        <f>+sessoes!A$4</f>
        <v>TECTRAIN-99</v>
      </c>
      <c r="I661" s="53" t="e">
        <f>+sessoes!B$4</f>
        <v>#N/A</v>
      </c>
      <c r="J661" s="69">
        <f>+sessoes!C$4</f>
        <v>0</v>
      </c>
      <c r="M661" s="53">
        <f>+'103 FEIRAS, GALAS E EXPOSIÇÕES'!AK290</f>
        <v>0</v>
      </c>
      <c r="N661" s="53">
        <f>+'103 FEIRAS, GALAS E EXPOSIÇÕES'!AB290</f>
        <v>0</v>
      </c>
      <c r="T661" s="51" t="str">
        <f t="shared" si="30"/>
        <v>Local Não Indicado</v>
      </c>
      <c r="U661" s="51" t="str">
        <f t="shared" si="31"/>
        <v>Sem dados de idade</v>
      </c>
      <c r="V661" s="51" t="str">
        <f t="shared" si="32"/>
        <v/>
      </c>
    </row>
    <row r="662" spans="1:22" hidden="1" x14ac:dyDescent="0.35">
      <c r="A662" s="53">
        <f>+'103 FEIRAS, GALAS E EXPOSIÇÕES'!C291</f>
        <v>0</v>
      </c>
      <c r="B662" s="53">
        <f>+'103 FEIRAS, GALAS E EXPOSIÇÕES'!J291</f>
        <v>0</v>
      </c>
      <c r="C662" s="53" t="e">
        <f>IFERROR(IFERROR(IFERROR(+VLOOKUP('103 FEIRAS, GALAS E EXPOSIÇÕES'!V291,localidades,2,FALSE),VLOOKUP('103 FEIRAS, GALAS E EXPOSIÇÕES'!R291,district_codes,2,FALSE)),VLOOKUP('103 FEIRAS, GALAS E EXPOSIÇÕES'!AF$7,localidades,2,FALSE)),VLOOKUP('103 FEIRAS, GALAS E EXPOSIÇÕES'!AF$6,district_codes,2,FALSE))</f>
        <v>#N/A</v>
      </c>
      <c r="D662" s="53">
        <f>+'103 FEIRAS, GALAS E EXPOSIÇÕES'!AB291</f>
        <v>0</v>
      </c>
      <c r="E662" s="281">
        <f>+'103 FEIRAS, GALAS E EXPOSIÇÕES'!P291</f>
        <v>0</v>
      </c>
      <c r="F662" s="53">
        <f>+'103 FEIRAS, GALAS E EXPOSIÇÕES'!Q291</f>
        <v>0</v>
      </c>
      <c r="G662" s="53">
        <f>+'103 FEIRAS, GALAS E EXPOSIÇÕES'!AJ291</f>
        <v>0</v>
      </c>
      <c r="H662" s="53" t="str">
        <f>+sessoes!A$4</f>
        <v>TECTRAIN-99</v>
      </c>
      <c r="I662" s="53" t="e">
        <f>+sessoes!B$4</f>
        <v>#N/A</v>
      </c>
      <c r="J662" s="69">
        <f>+sessoes!C$4</f>
        <v>0</v>
      </c>
      <c r="M662" s="53">
        <f>+'103 FEIRAS, GALAS E EXPOSIÇÕES'!AK291</f>
        <v>0</v>
      </c>
      <c r="N662" s="53">
        <f>+'103 FEIRAS, GALAS E EXPOSIÇÕES'!AB291</f>
        <v>0</v>
      </c>
      <c r="T662" s="51" t="str">
        <f t="shared" si="30"/>
        <v>Local Não Indicado</v>
      </c>
      <c r="U662" s="51" t="str">
        <f t="shared" si="31"/>
        <v>Sem dados de idade</v>
      </c>
      <c r="V662" s="51" t="str">
        <f t="shared" si="32"/>
        <v/>
      </c>
    </row>
    <row r="663" spans="1:22" hidden="1" x14ac:dyDescent="0.35">
      <c r="A663" s="53">
        <f>+'103 FEIRAS, GALAS E EXPOSIÇÕES'!C292</f>
        <v>0</v>
      </c>
      <c r="B663" s="53">
        <f>+'103 FEIRAS, GALAS E EXPOSIÇÕES'!J292</f>
        <v>0</v>
      </c>
      <c r="C663" s="53" t="e">
        <f>IFERROR(IFERROR(IFERROR(+VLOOKUP('103 FEIRAS, GALAS E EXPOSIÇÕES'!V292,localidades,2,FALSE),VLOOKUP('103 FEIRAS, GALAS E EXPOSIÇÕES'!R292,district_codes,2,FALSE)),VLOOKUP('103 FEIRAS, GALAS E EXPOSIÇÕES'!AF$7,localidades,2,FALSE)),VLOOKUP('103 FEIRAS, GALAS E EXPOSIÇÕES'!AF$6,district_codes,2,FALSE))</f>
        <v>#N/A</v>
      </c>
      <c r="D663" s="53">
        <f>+'103 FEIRAS, GALAS E EXPOSIÇÕES'!AB292</f>
        <v>0</v>
      </c>
      <c r="E663" s="281">
        <f>+'103 FEIRAS, GALAS E EXPOSIÇÕES'!P292</f>
        <v>0</v>
      </c>
      <c r="F663" s="53">
        <f>+'103 FEIRAS, GALAS E EXPOSIÇÕES'!Q292</f>
        <v>0</v>
      </c>
      <c r="G663" s="53">
        <f>+'103 FEIRAS, GALAS E EXPOSIÇÕES'!AJ292</f>
        <v>0</v>
      </c>
      <c r="H663" s="53" t="str">
        <f>+sessoes!A$4</f>
        <v>TECTRAIN-99</v>
      </c>
      <c r="I663" s="53" t="e">
        <f>+sessoes!B$4</f>
        <v>#N/A</v>
      </c>
      <c r="J663" s="69">
        <f>+sessoes!C$4</f>
        <v>0</v>
      </c>
      <c r="M663" s="53">
        <f>+'103 FEIRAS, GALAS E EXPOSIÇÕES'!AK292</f>
        <v>0</v>
      </c>
      <c r="N663" s="53">
        <f>+'103 FEIRAS, GALAS E EXPOSIÇÕES'!AB292</f>
        <v>0</v>
      </c>
      <c r="T663" s="51" t="str">
        <f t="shared" si="30"/>
        <v>Local Não Indicado</v>
      </c>
      <c r="U663" s="51" t="str">
        <f t="shared" si="31"/>
        <v>Sem dados de idade</v>
      </c>
      <c r="V663" s="51" t="str">
        <f t="shared" si="32"/>
        <v/>
      </c>
    </row>
    <row r="664" spans="1:22" hidden="1" x14ac:dyDescent="0.35">
      <c r="A664" s="53">
        <f>+'103 FEIRAS, GALAS E EXPOSIÇÕES'!C293</f>
        <v>0</v>
      </c>
      <c r="B664" s="53">
        <f>+'103 FEIRAS, GALAS E EXPOSIÇÕES'!J293</f>
        <v>0</v>
      </c>
      <c r="C664" s="53" t="e">
        <f>IFERROR(IFERROR(IFERROR(+VLOOKUP('103 FEIRAS, GALAS E EXPOSIÇÕES'!V293,localidades,2,FALSE),VLOOKUP('103 FEIRAS, GALAS E EXPOSIÇÕES'!R293,district_codes,2,FALSE)),VLOOKUP('103 FEIRAS, GALAS E EXPOSIÇÕES'!AF$7,localidades,2,FALSE)),VLOOKUP('103 FEIRAS, GALAS E EXPOSIÇÕES'!AF$6,district_codes,2,FALSE))</f>
        <v>#N/A</v>
      </c>
      <c r="D664" s="53">
        <f>+'103 FEIRAS, GALAS E EXPOSIÇÕES'!AB293</f>
        <v>0</v>
      </c>
      <c r="E664" s="281">
        <f>+'103 FEIRAS, GALAS E EXPOSIÇÕES'!P293</f>
        <v>0</v>
      </c>
      <c r="F664" s="53">
        <f>+'103 FEIRAS, GALAS E EXPOSIÇÕES'!Q293</f>
        <v>0</v>
      </c>
      <c r="G664" s="53">
        <f>+'103 FEIRAS, GALAS E EXPOSIÇÕES'!AJ293</f>
        <v>0</v>
      </c>
      <c r="H664" s="53" t="str">
        <f>+sessoes!A$4</f>
        <v>TECTRAIN-99</v>
      </c>
      <c r="I664" s="53" t="e">
        <f>+sessoes!B$4</f>
        <v>#N/A</v>
      </c>
      <c r="J664" s="69">
        <f>+sessoes!C$4</f>
        <v>0</v>
      </c>
      <c r="M664" s="53">
        <f>+'103 FEIRAS, GALAS E EXPOSIÇÕES'!AK293</f>
        <v>0</v>
      </c>
      <c r="N664" s="53">
        <f>+'103 FEIRAS, GALAS E EXPOSIÇÕES'!AB293</f>
        <v>0</v>
      </c>
      <c r="T664" s="51" t="str">
        <f t="shared" si="30"/>
        <v>Local Não Indicado</v>
      </c>
      <c r="U664" s="51" t="str">
        <f t="shared" si="31"/>
        <v>Sem dados de idade</v>
      </c>
      <c r="V664" s="51" t="str">
        <f t="shared" si="32"/>
        <v/>
      </c>
    </row>
    <row r="665" spans="1:22" hidden="1" x14ac:dyDescent="0.35">
      <c r="A665" s="53">
        <f>+'103 FEIRAS, GALAS E EXPOSIÇÕES'!C294</f>
        <v>0</v>
      </c>
      <c r="B665" s="53">
        <f>+'103 FEIRAS, GALAS E EXPOSIÇÕES'!J294</f>
        <v>0</v>
      </c>
      <c r="C665" s="53" t="e">
        <f>IFERROR(IFERROR(IFERROR(+VLOOKUP('103 FEIRAS, GALAS E EXPOSIÇÕES'!V294,localidades,2,FALSE),VLOOKUP('103 FEIRAS, GALAS E EXPOSIÇÕES'!R294,district_codes,2,FALSE)),VLOOKUP('103 FEIRAS, GALAS E EXPOSIÇÕES'!AF$7,localidades,2,FALSE)),VLOOKUP('103 FEIRAS, GALAS E EXPOSIÇÕES'!AF$6,district_codes,2,FALSE))</f>
        <v>#N/A</v>
      </c>
      <c r="D665" s="53">
        <f>+'103 FEIRAS, GALAS E EXPOSIÇÕES'!AB294</f>
        <v>0</v>
      </c>
      <c r="E665" s="281">
        <f>+'103 FEIRAS, GALAS E EXPOSIÇÕES'!P294</f>
        <v>0</v>
      </c>
      <c r="F665" s="53">
        <f>+'103 FEIRAS, GALAS E EXPOSIÇÕES'!Q294</f>
        <v>0</v>
      </c>
      <c r="G665" s="53">
        <f>+'103 FEIRAS, GALAS E EXPOSIÇÕES'!AJ294</f>
        <v>0</v>
      </c>
      <c r="H665" s="53" t="str">
        <f>+sessoes!A$4</f>
        <v>TECTRAIN-99</v>
      </c>
      <c r="I665" s="53" t="e">
        <f>+sessoes!B$4</f>
        <v>#N/A</v>
      </c>
      <c r="J665" s="69">
        <f>+sessoes!C$4</f>
        <v>0</v>
      </c>
      <c r="M665" s="53">
        <f>+'103 FEIRAS, GALAS E EXPOSIÇÕES'!AK294</f>
        <v>0</v>
      </c>
      <c r="N665" s="53">
        <f>+'103 FEIRAS, GALAS E EXPOSIÇÕES'!AB294</f>
        <v>0</v>
      </c>
      <c r="T665" s="51" t="str">
        <f t="shared" si="30"/>
        <v>Local Não Indicado</v>
      </c>
      <c r="U665" s="51" t="str">
        <f t="shared" si="31"/>
        <v>Sem dados de idade</v>
      </c>
      <c r="V665" s="51" t="str">
        <f t="shared" si="32"/>
        <v/>
      </c>
    </row>
    <row r="666" spans="1:22" hidden="1" x14ac:dyDescent="0.35">
      <c r="A666" s="53">
        <f>+'103 FEIRAS, GALAS E EXPOSIÇÕES'!C295</f>
        <v>0</v>
      </c>
      <c r="B666" s="53">
        <f>+'103 FEIRAS, GALAS E EXPOSIÇÕES'!J295</f>
        <v>0</v>
      </c>
      <c r="C666" s="53" t="e">
        <f>IFERROR(IFERROR(IFERROR(+VLOOKUP('103 FEIRAS, GALAS E EXPOSIÇÕES'!V295,localidades,2,FALSE),VLOOKUP('103 FEIRAS, GALAS E EXPOSIÇÕES'!R295,district_codes,2,FALSE)),VLOOKUP('103 FEIRAS, GALAS E EXPOSIÇÕES'!AF$7,localidades,2,FALSE)),VLOOKUP('103 FEIRAS, GALAS E EXPOSIÇÕES'!AF$6,district_codes,2,FALSE))</f>
        <v>#N/A</v>
      </c>
      <c r="D666" s="53">
        <f>+'103 FEIRAS, GALAS E EXPOSIÇÕES'!AB295</f>
        <v>0</v>
      </c>
      <c r="E666" s="281">
        <f>+'103 FEIRAS, GALAS E EXPOSIÇÕES'!P295</f>
        <v>0</v>
      </c>
      <c r="F666" s="53">
        <f>+'103 FEIRAS, GALAS E EXPOSIÇÕES'!Q295</f>
        <v>0</v>
      </c>
      <c r="G666" s="53">
        <f>+'103 FEIRAS, GALAS E EXPOSIÇÕES'!AJ295</f>
        <v>0</v>
      </c>
      <c r="H666" s="53" t="str">
        <f>+sessoes!A$4</f>
        <v>TECTRAIN-99</v>
      </c>
      <c r="I666" s="53" t="e">
        <f>+sessoes!B$4</f>
        <v>#N/A</v>
      </c>
      <c r="J666" s="69">
        <f>+sessoes!C$4</f>
        <v>0</v>
      </c>
      <c r="M666" s="53">
        <f>+'103 FEIRAS, GALAS E EXPOSIÇÕES'!AK295</f>
        <v>0</v>
      </c>
      <c r="N666" s="53">
        <f>+'103 FEIRAS, GALAS E EXPOSIÇÕES'!AB295</f>
        <v>0</v>
      </c>
      <c r="T666" s="51" t="str">
        <f t="shared" si="30"/>
        <v>Local Não Indicado</v>
      </c>
      <c r="U666" s="51" t="str">
        <f t="shared" si="31"/>
        <v>Sem dados de idade</v>
      </c>
      <c r="V666" s="51" t="str">
        <f t="shared" si="32"/>
        <v/>
      </c>
    </row>
    <row r="667" spans="1:22" hidden="1" x14ac:dyDescent="0.35">
      <c r="A667" s="53">
        <f>+'103 FEIRAS, GALAS E EXPOSIÇÕES'!C296</f>
        <v>0</v>
      </c>
      <c r="B667" s="53">
        <f>+'103 FEIRAS, GALAS E EXPOSIÇÕES'!J296</f>
        <v>0</v>
      </c>
      <c r="C667" s="53" t="e">
        <f>IFERROR(IFERROR(IFERROR(+VLOOKUP('103 FEIRAS, GALAS E EXPOSIÇÕES'!V296,localidades,2,FALSE),VLOOKUP('103 FEIRAS, GALAS E EXPOSIÇÕES'!R296,district_codes,2,FALSE)),VLOOKUP('103 FEIRAS, GALAS E EXPOSIÇÕES'!AF$7,localidades,2,FALSE)),VLOOKUP('103 FEIRAS, GALAS E EXPOSIÇÕES'!AF$6,district_codes,2,FALSE))</f>
        <v>#N/A</v>
      </c>
      <c r="D667" s="53">
        <f>+'103 FEIRAS, GALAS E EXPOSIÇÕES'!AB296</f>
        <v>0</v>
      </c>
      <c r="E667" s="281">
        <f>+'103 FEIRAS, GALAS E EXPOSIÇÕES'!P296</f>
        <v>0</v>
      </c>
      <c r="F667" s="53">
        <f>+'103 FEIRAS, GALAS E EXPOSIÇÕES'!Q296</f>
        <v>0</v>
      </c>
      <c r="G667" s="53">
        <f>+'103 FEIRAS, GALAS E EXPOSIÇÕES'!AJ296</f>
        <v>0</v>
      </c>
      <c r="H667" s="53" t="str">
        <f>+sessoes!A$4</f>
        <v>TECTRAIN-99</v>
      </c>
      <c r="I667" s="53" t="e">
        <f>+sessoes!B$4</f>
        <v>#N/A</v>
      </c>
      <c r="J667" s="69">
        <f>+sessoes!C$4</f>
        <v>0</v>
      </c>
      <c r="M667" s="53">
        <f>+'103 FEIRAS, GALAS E EXPOSIÇÕES'!AK296</f>
        <v>0</v>
      </c>
      <c r="N667" s="53">
        <f>+'103 FEIRAS, GALAS E EXPOSIÇÕES'!AB296</f>
        <v>0</v>
      </c>
      <c r="T667" s="51" t="str">
        <f t="shared" si="30"/>
        <v>Local Não Indicado</v>
      </c>
      <c r="U667" s="51" t="str">
        <f t="shared" si="31"/>
        <v>Sem dados de idade</v>
      </c>
      <c r="V667" s="51" t="str">
        <f t="shared" si="32"/>
        <v/>
      </c>
    </row>
    <row r="668" spans="1:22" hidden="1" x14ac:dyDescent="0.35">
      <c r="A668" s="53">
        <f>+'103 FEIRAS, GALAS E EXPOSIÇÕES'!C297</f>
        <v>0</v>
      </c>
      <c r="B668" s="53">
        <f>+'103 FEIRAS, GALAS E EXPOSIÇÕES'!J297</f>
        <v>0</v>
      </c>
      <c r="C668" s="53" t="e">
        <f>IFERROR(IFERROR(IFERROR(+VLOOKUP('103 FEIRAS, GALAS E EXPOSIÇÕES'!V297,localidades,2,FALSE),VLOOKUP('103 FEIRAS, GALAS E EXPOSIÇÕES'!R297,district_codes,2,FALSE)),VLOOKUP('103 FEIRAS, GALAS E EXPOSIÇÕES'!AF$7,localidades,2,FALSE)),VLOOKUP('103 FEIRAS, GALAS E EXPOSIÇÕES'!AF$6,district_codes,2,FALSE))</f>
        <v>#N/A</v>
      </c>
      <c r="D668" s="53">
        <f>+'103 FEIRAS, GALAS E EXPOSIÇÕES'!AB297</f>
        <v>0</v>
      </c>
      <c r="E668" s="281">
        <f>+'103 FEIRAS, GALAS E EXPOSIÇÕES'!P297</f>
        <v>0</v>
      </c>
      <c r="F668" s="53">
        <f>+'103 FEIRAS, GALAS E EXPOSIÇÕES'!Q297</f>
        <v>0</v>
      </c>
      <c r="G668" s="53">
        <f>+'103 FEIRAS, GALAS E EXPOSIÇÕES'!AJ297</f>
        <v>0</v>
      </c>
      <c r="H668" s="53" t="str">
        <f>+sessoes!A$4</f>
        <v>TECTRAIN-99</v>
      </c>
      <c r="I668" s="53" t="e">
        <f>+sessoes!B$4</f>
        <v>#N/A</v>
      </c>
      <c r="J668" s="69">
        <f>+sessoes!C$4</f>
        <v>0</v>
      </c>
      <c r="M668" s="53">
        <f>+'103 FEIRAS, GALAS E EXPOSIÇÕES'!AK297</f>
        <v>0</v>
      </c>
      <c r="N668" s="53">
        <f>+'103 FEIRAS, GALAS E EXPOSIÇÕES'!AB297</f>
        <v>0</v>
      </c>
      <c r="T668" s="51" t="str">
        <f t="shared" si="30"/>
        <v>Local Não Indicado</v>
      </c>
      <c r="U668" s="51" t="str">
        <f t="shared" si="31"/>
        <v>Sem dados de idade</v>
      </c>
      <c r="V668" s="51" t="str">
        <f t="shared" si="32"/>
        <v/>
      </c>
    </row>
    <row r="669" spans="1:22" hidden="1" x14ac:dyDescent="0.35">
      <c r="A669" s="53">
        <f>+'103 FEIRAS, GALAS E EXPOSIÇÕES'!C298</f>
        <v>0</v>
      </c>
      <c r="B669" s="53">
        <f>+'103 FEIRAS, GALAS E EXPOSIÇÕES'!J298</f>
        <v>0</v>
      </c>
      <c r="C669" s="53" t="e">
        <f>IFERROR(IFERROR(IFERROR(+VLOOKUP('103 FEIRAS, GALAS E EXPOSIÇÕES'!V298,localidades,2,FALSE),VLOOKUP('103 FEIRAS, GALAS E EXPOSIÇÕES'!R298,district_codes,2,FALSE)),VLOOKUP('103 FEIRAS, GALAS E EXPOSIÇÕES'!AF$7,localidades,2,FALSE)),VLOOKUP('103 FEIRAS, GALAS E EXPOSIÇÕES'!AF$6,district_codes,2,FALSE))</f>
        <v>#N/A</v>
      </c>
      <c r="D669" s="53">
        <f>+'103 FEIRAS, GALAS E EXPOSIÇÕES'!AB298</f>
        <v>0</v>
      </c>
      <c r="E669" s="281">
        <f>+'103 FEIRAS, GALAS E EXPOSIÇÕES'!P298</f>
        <v>0</v>
      </c>
      <c r="F669" s="53">
        <f>+'103 FEIRAS, GALAS E EXPOSIÇÕES'!Q298</f>
        <v>0</v>
      </c>
      <c r="G669" s="53">
        <f>+'103 FEIRAS, GALAS E EXPOSIÇÕES'!AJ298</f>
        <v>0</v>
      </c>
      <c r="H669" s="53" t="str">
        <f>+sessoes!A$4</f>
        <v>TECTRAIN-99</v>
      </c>
      <c r="I669" s="53" t="e">
        <f>+sessoes!B$4</f>
        <v>#N/A</v>
      </c>
      <c r="J669" s="69">
        <f>+sessoes!C$4</f>
        <v>0</v>
      </c>
      <c r="M669" s="53">
        <f>+'103 FEIRAS, GALAS E EXPOSIÇÕES'!AK298</f>
        <v>0</v>
      </c>
      <c r="N669" s="53">
        <f>+'103 FEIRAS, GALAS E EXPOSIÇÕES'!AB298</f>
        <v>0</v>
      </c>
      <c r="T669" s="51" t="str">
        <f t="shared" si="30"/>
        <v>Local Não Indicado</v>
      </c>
      <c r="U669" s="51" t="str">
        <f t="shared" si="31"/>
        <v>Sem dados de idade</v>
      </c>
      <c r="V669" s="51" t="str">
        <f t="shared" si="32"/>
        <v/>
      </c>
    </row>
    <row r="670" spans="1:22" hidden="1" x14ac:dyDescent="0.35">
      <c r="A670" s="53">
        <f>+'103 FEIRAS, GALAS E EXPOSIÇÕES'!C299</f>
        <v>0</v>
      </c>
      <c r="B670" s="53">
        <f>+'103 FEIRAS, GALAS E EXPOSIÇÕES'!J299</f>
        <v>0</v>
      </c>
      <c r="C670" s="53" t="e">
        <f>IFERROR(IFERROR(IFERROR(+VLOOKUP('103 FEIRAS, GALAS E EXPOSIÇÕES'!V299,localidades,2,FALSE),VLOOKUP('103 FEIRAS, GALAS E EXPOSIÇÕES'!R299,district_codes,2,FALSE)),VLOOKUP('103 FEIRAS, GALAS E EXPOSIÇÕES'!AF$7,localidades,2,FALSE)),VLOOKUP('103 FEIRAS, GALAS E EXPOSIÇÕES'!AF$6,district_codes,2,FALSE))</f>
        <v>#N/A</v>
      </c>
      <c r="D670" s="53">
        <f>+'103 FEIRAS, GALAS E EXPOSIÇÕES'!AB299</f>
        <v>0</v>
      </c>
      <c r="E670" s="281">
        <f>+'103 FEIRAS, GALAS E EXPOSIÇÕES'!P299</f>
        <v>0</v>
      </c>
      <c r="F670" s="53">
        <f>+'103 FEIRAS, GALAS E EXPOSIÇÕES'!Q299</f>
        <v>0</v>
      </c>
      <c r="G670" s="53">
        <f>+'103 FEIRAS, GALAS E EXPOSIÇÕES'!AJ299</f>
        <v>0</v>
      </c>
      <c r="H670" s="53" t="str">
        <f>+sessoes!A$4</f>
        <v>TECTRAIN-99</v>
      </c>
      <c r="I670" s="53" t="e">
        <f>+sessoes!B$4</f>
        <v>#N/A</v>
      </c>
      <c r="J670" s="69">
        <f>+sessoes!C$4</f>
        <v>0</v>
      </c>
      <c r="M670" s="53">
        <f>+'103 FEIRAS, GALAS E EXPOSIÇÕES'!AK299</f>
        <v>0</v>
      </c>
      <c r="N670" s="53">
        <f>+'103 FEIRAS, GALAS E EXPOSIÇÕES'!AB299</f>
        <v>0</v>
      </c>
      <c r="T670" s="51" t="str">
        <f t="shared" si="30"/>
        <v>Local Não Indicado</v>
      </c>
      <c r="U670" s="51" t="str">
        <f t="shared" si="31"/>
        <v>Sem dados de idade</v>
      </c>
      <c r="V670" s="51" t="str">
        <f t="shared" si="32"/>
        <v/>
      </c>
    </row>
    <row r="671" spans="1:22" hidden="1" x14ac:dyDescent="0.35">
      <c r="A671" s="53">
        <f>+'103 FEIRAS, GALAS E EXPOSIÇÕES'!C300</f>
        <v>0</v>
      </c>
      <c r="B671" s="53">
        <f>+'103 FEIRAS, GALAS E EXPOSIÇÕES'!J300</f>
        <v>0</v>
      </c>
      <c r="C671" s="53" t="e">
        <f>IFERROR(IFERROR(IFERROR(+VLOOKUP('103 FEIRAS, GALAS E EXPOSIÇÕES'!V300,localidades,2,FALSE),VLOOKUP('103 FEIRAS, GALAS E EXPOSIÇÕES'!R300,district_codes,2,FALSE)),VLOOKUP('103 FEIRAS, GALAS E EXPOSIÇÕES'!AF$7,localidades,2,FALSE)),VLOOKUP('103 FEIRAS, GALAS E EXPOSIÇÕES'!AF$6,district_codes,2,FALSE))</f>
        <v>#N/A</v>
      </c>
      <c r="D671" s="53">
        <f>+'103 FEIRAS, GALAS E EXPOSIÇÕES'!AB300</f>
        <v>0</v>
      </c>
      <c r="E671" s="281">
        <f>+'103 FEIRAS, GALAS E EXPOSIÇÕES'!P300</f>
        <v>0</v>
      </c>
      <c r="F671" s="53">
        <f>+'103 FEIRAS, GALAS E EXPOSIÇÕES'!Q300</f>
        <v>0</v>
      </c>
      <c r="G671" s="53">
        <f>+'103 FEIRAS, GALAS E EXPOSIÇÕES'!AJ300</f>
        <v>0</v>
      </c>
      <c r="H671" s="53" t="str">
        <f>+sessoes!A$4</f>
        <v>TECTRAIN-99</v>
      </c>
      <c r="I671" s="53" t="e">
        <f>+sessoes!B$4</f>
        <v>#N/A</v>
      </c>
      <c r="J671" s="69">
        <f>+sessoes!C$4</f>
        <v>0</v>
      </c>
      <c r="M671" s="53">
        <f>+'103 FEIRAS, GALAS E EXPOSIÇÕES'!AK300</f>
        <v>0</v>
      </c>
      <c r="N671" s="53">
        <f>+'103 FEIRAS, GALAS E EXPOSIÇÕES'!AB300</f>
        <v>0</v>
      </c>
      <c r="T671" s="51" t="str">
        <f t="shared" si="30"/>
        <v>Local Não Indicado</v>
      </c>
      <c r="U671" s="51" t="str">
        <f t="shared" si="31"/>
        <v>Sem dados de idade</v>
      </c>
      <c r="V671" s="51" t="str">
        <f t="shared" si="32"/>
        <v/>
      </c>
    </row>
    <row r="672" spans="1:22" hidden="1" x14ac:dyDescent="0.35">
      <c r="A672" s="53">
        <f>+'103 FEIRAS, GALAS E EXPOSIÇÕES'!C301</f>
        <v>0</v>
      </c>
      <c r="B672" s="53">
        <f>+'103 FEIRAS, GALAS E EXPOSIÇÕES'!J301</f>
        <v>0</v>
      </c>
      <c r="C672" s="53" t="e">
        <f>IFERROR(IFERROR(IFERROR(+VLOOKUP('103 FEIRAS, GALAS E EXPOSIÇÕES'!V301,localidades,2,FALSE),VLOOKUP('103 FEIRAS, GALAS E EXPOSIÇÕES'!R301,district_codes,2,FALSE)),VLOOKUP('103 FEIRAS, GALAS E EXPOSIÇÕES'!AF$7,localidades,2,FALSE)),VLOOKUP('103 FEIRAS, GALAS E EXPOSIÇÕES'!AF$6,district_codes,2,FALSE))</f>
        <v>#N/A</v>
      </c>
      <c r="D672" s="53">
        <f>+'103 FEIRAS, GALAS E EXPOSIÇÕES'!AB301</f>
        <v>0</v>
      </c>
      <c r="E672" s="281">
        <f>+'103 FEIRAS, GALAS E EXPOSIÇÕES'!P301</f>
        <v>0</v>
      </c>
      <c r="F672" s="53">
        <f>+'103 FEIRAS, GALAS E EXPOSIÇÕES'!Q301</f>
        <v>0</v>
      </c>
      <c r="G672" s="53">
        <f>+'103 FEIRAS, GALAS E EXPOSIÇÕES'!AJ301</f>
        <v>0</v>
      </c>
      <c r="H672" s="53" t="str">
        <f>+sessoes!A$4</f>
        <v>TECTRAIN-99</v>
      </c>
      <c r="I672" s="53" t="e">
        <f>+sessoes!B$4</f>
        <v>#N/A</v>
      </c>
      <c r="J672" s="69">
        <f>+sessoes!C$4</f>
        <v>0</v>
      </c>
      <c r="M672" s="53">
        <f>+'103 FEIRAS, GALAS E EXPOSIÇÕES'!AK301</f>
        <v>0</v>
      </c>
      <c r="N672" s="53">
        <f>+'103 FEIRAS, GALAS E EXPOSIÇÕES'!AB301</f>
        <v>0</v>
      </c>
      <c r="T672" s="51" t="str">
        <f t="shared" si="30"/>
        <v>Local Não Indicado</v>
      </c>
      <c r="U672" s="51" t="str">
        <f t="shared" si="31"/>
        <v>Sem dados de idade</v>
      </c>
      <c r="V672" s="51" t="str">
        <f t="shared" si="32"/>
        <v/>
      </c>
    </row>
    <row r="673" spans="1:22" hidden="1" x14ac:dyDescent="0.35">
      <c r="A673" s="53">
        <f>+'103 FEIRAS, GALAS E EXPOSIÇÕES'!C302</f>
        <v>0</v>
      </c>
      <c r="B673" s="53">
        <f>+'103 FEIRAS, GALAS E EXPOSIÇÕES'!J302</f>
        <v>0</v>
      </c>
      <c r="C673" s="53" t="e">
        <f>IFERROR(IFERROR(IFERROR(+VLOOKUP('103 FEIRAS, GALAS E EXPOSIÇÕES'!V302,localidades,2,FALSE),VLOOKUP('103 FEIRAS, GALAS E EXPOSIÇÕES'!R302,district_codes,2,FALSE)),VLOOKUP('103 FEIRAS, GALAS E EXPOSIÇÕES'!AF$7,localidades,2,FALSE)),VLOOKUP('103 FEIRAS, GALAS E EXPOSIÇÕES'!AF$6,district_codes,2,FALSE))</f>
        <v>#N/A</v>
      </c>
      <c r="D673" s="53">
        <f>+'103 FEIRAS, GALAS E EXPOSIÇÕES'!AB302</f>
        <v>0</v>
      </c>
      <c r="E673" s="281">
        <f>+'103 FEIRAS, GALAS E EXPOSIÇÕES'!P302</f>
        <v>0</v>
      </c>
      <c r="F673" s="53">
        <f>+'103 FEIRAS, GALAS E EXPOSIÇÕES'!Q302</f>
        <v>0</v>
      </c>
      <c r="G673" s="53">
        <f>+'103 FEIRAS, GALAS E EXPOSIÇÕES'!AJ302</f>
        <v>0</v>
      </c>
      <c r="H673" s="53" t="str">
        <f>+sessoes!A$4</f>
        <v>TECTRAIN-99</v>
      </c>
      <c r="I673" s="53" t="e">
        <f>+sessoes!B$4</f>
        <v>#N/A</v>
      </c>
      <c r="J673" s="69">
        <f>+sessoes!C$4</f>
        <v>0</v>
      </c>
      <c r="M673" s="53">
        <f>+'103 FEIRAS, GALAS E EXPOSIÇÕES'!AK302</f>
        <v>0</v>
      </c>
      <c r="N673" s="53">
        <f>+'103 FEIRAS, GALAS E EXPOSIÇÕES'!AB302</f>
        <v>0</v>
      </c>
      <c r="T673" s="51" t="str">
        <f t="shared" si="30"/>
        <v>Local Não Indicado</v>
      </c>
      <c r="U673" s="51" t="str">
        <f t="shared" si="31"/>
        <v>Sem dados de idade</v>
      </c>
      <c r="V673" s="51" t="str">
        <f t="shared" si="32"/>
        <v/>
      </c>
    </row>
    <row r="674" spans="1:22" hidden="1" x14ac:dyDescent="0.35">
      <c r="A674" s="53">
        <f>+'103 FEIRAS, GALAS E EXPOSIÇÕES'!C303</f>
        <v>0</v>
      </c>
      <c r="B674" s="53">
        <f>+'103 FEIRAS, GALAS E EXPOSIÇÕES'!J303</f>
        <v>0</v>
      </c>
      <c r="C674" s="53" t="e">
        <f>IFERROR(IFERROR(IFERROR(+VLOOKUP('103 FEIRAS, GALAS E EXPOSIÇÕES'!V303,localidades,2,FALSE),VLOOKUP('103 FEIRAS, GALAS E EXPOSIÇÕES'!R303,district_codes,2,FALSE)),VLOOKUP('103 FEIRAS, GALAS E EXPOSIÇÕES'!AF$7,localidades,2,FALSE)),VLOOKUP('103 FEIRAS, GALAS E EXPOSIÇÕES'!AF$6,district_codes,2,FALSE))</f>
        <v>#N/A</v>
      </c>
      <c r="D674" s="53">
        <f>+'103 FEIRAS, GALAS E EXPOSIÇÕES'!AB303</f>
        <v>0</v>
      </c>
      <c r="E674" s="281">
        <f>+'103 FEIRAS, GALAS E EXPOSIÇÕES'!P303</f>
        <v>0</v>
      </c>
      <c r="F674" s="53">
        <f>+'103 FEIRAS, GALAS E EXPOSIÇÕES'!Q303</f>
        <v>0</v>
      </c>
      <c r="G674" s="53">
        <f>+'103 FEIRAS, GALAS E EXPOSIÇÕES'!AJ303</f>
        <v>0</v>
      </c>
      <c r="H674" s="53" t="str">
        <f>+sessoes!A$4</f>
        <v>TECTRAIN-99</v>
      </c>
      <c r="I674" s="53" t="e">
        <f>+sessoes!B$4</f>
        <v>#N/A</v>
      </c>
      <c r="J674" s="69">
        <f>+sessoes!C$4</f>
        <v>0</v>
      </c>
      <c r="M674" s="53">
        <f>+'103 FEIRAS, GALAS E EXPOSIÇÕES'!AK303</f>
        <v>0</v>
      </c>
      <c r="N674" s="53">
        <f>+'103 FEIRAS, GALAS E EXPOSIÇÕES'!AB303</f>
        <v>0</v>
      </c>
      <c r="T674" s="51" t="str">
        <f t="shared" si="30"/>
        <v>Local Não Indicado</v>
      </c>
      <c r="U674" s="51" t="str">
        <f t="shared" si="31"/>
        <v>Sem dados de idade</v>
      </c>
      <c r="V674" s="51" t="str">
        <f t="shared" si="32"/>
        <v/>
      </c>
    </row>
    <row r="675" spans="1:22" hidden="1" x14ac:dyDescent="0.35">
      <c r="A675" s="53">
        <f>+'103 FEIRAS, GALAS E EXPOSIÇÕES'!C304</f>
        <v>0</v>
      </c>
      <c r="B675" s="53">
        <f>+'103 FEIRAS, GALAS E EXPOSIÇÕES'!J304</f>
        <v>0</v>
      </c>
      <c r="C675" s="53" t="e">
        <f>IFERROR(IFERROR(IFERROR(+VLOOKUP('103 FEIRAS, GALAS E EXPOSIÇÕES'!V304,localidades,2,FALSE),VLOOKUP('103 FEIRAS, GALAS E EXPOSIÇÕES'!R304,district_codes,2,FALSE)),VLOOKUP('103 FEIRAS, GALAS E EXPOSIÇÕES'!AF$7,localidades,2,FALSE)),VLOOKUP('103 FEIRAS, GALAS E EXPOSIÇÕES'!AF$6,district_codes,2,FALSE))</f>
        <v>#N/A</v>
      </c>
      <c r="D675" s="53">
        <f>+'103 FEIRAS, GALAS E EXPOSIÇÕES'!AB304</f>
        <v>0</v>
      </c>
      <c r="E675" s="281">
        <f>+'103 FEIRAS, GALAS E EXPOSIÇÕES'!P304</f>
        <v>0</v>
      </c>
      <c r="F675" s="53">
        <f>+'103 FEIRAS, GALAS E EXPOSIÇÕES'!Q304</f>
        <v>0</v>
      </c>
      <c r="G675" s="53">
        <f>+'103 FEIRAS, GALAS E EXPOSIÇÕES'!AJ304</f>
        <v>0</v>
      </c>
      <c r="H675" s="53" t="str">
        <f>+sessoes!A$4</f>
        <v>TECTRAIN-99</v>
      </c>
      <c r="I675" s="53" t="e">
        <f>+sessoes!B$4</f>
        <v>#N/A</v>
      </c>
      <c r="J675" s="69">
        <f>+sessoes!C$4</f>
        <v>0</v>
      </c>
      <c r="M675" s="53">
        <f>+'103 FEIRAS, GALAS E EXPOSIÇÕES'!AK304</f>
        <v>0</v>
      </c>
      <c r="N675" s="53">
        <f>+'103 FEIRAS, GALAS E EXPOSIÇÕES'!AB304</f>
        <v>0</v>
      </c>
      <c r="T675" s="51" t="str">
        <f t="shared" si="30"/>
        <v>Local Não Indicado</v>
      </c>
      <c r="U675" s="51" t="str">
        <f t="shared" si="31"/>
        <v>Sem dados de idade</v>
      </c>
      <c r="V675" s="51" t="str">
        <f t="shared" si="32"/>
        <v/>
      </c>
    </row>
    <row r="676" spans="1:22" hidden="1" x14ac:dyDescent="0.35">
      <c r="A676" s="53">
        <f>+'103 FEIRAS, GALAS E EXPOSIÇÕES'!C305</f>
        <v>0</v>
      </c>
      <c r="B676" s="53">
        <f>+'103 FEIRAS, GALAS E EXPOSIÇÕES'!J305</f>
        <v>0</v>
      </c>
      <c r="C676" s="53" t="e">
        <f>IFERROR(IFERROR(IFERROR(+VLOOKUP('103 FEIRAS, GALAS E EXPOSIÇÕES'!V305,localidades,2,FALSE),VLOOKUP('103 FEIRAS, GALAS E EXPOSIÇÕES'!R305,district_codes,2,FALSE)),VLOOKUP('103 FEIRAS, GALAS E EXPOSIÇÕES'!AF$7,localidades,2,FALSE)),VLOOKUP('103 FEIRAS, GALAS E EXPOSIÇÕES'!AF$6,district_codes,2,FALSE))</f>
        <v>#N/A</v>
      </c>
      <c r="D676" s="53">
        <f>+'103 FEIRAS, GALAS E EXPOSIÇÕES'!AB305</f>
        <v>0</v>
      </c>
      <c r="E676" s="281">
        <f>+'103 FEIRAS, GALAS E EXPOSIÇÕES'!P305</f>
        <v>0</v>
      </c>
      <c r="F676" s="53">
        <f>+'103 FEIRAS, GALAS E EXPOSIÇÕES'!Q305</f>
        <v>0</v>
      </c>
      <c r="G676" s="53">
        <f>+'103 FEIRAS, GALAS E EXPOSIÇÕES'!AJ305</f>
        <v>0</v>
      </c>
      <c r="H676" s="53" t="str">
        <f>+sessoes!A$4</f>
        <v>TECTRAIN-99</v>
      </c>
      <c r="I676" s="53" t="e">
        <f>+sessoes!B$4</f>
        <v>#N/A</v>
      </c>
      <c r="J676" s="69">
        <f>+sessoes!C$4</f>
        <v>0</v>
      </c>
      <c r="M676" s="53">
        <f>+'103 FEIRAS, GALAS E EXPOSIÇÕES'!AK305</f>
        <v>0</v>
      </c>
      <c r="N676" s="53">
        <f>+'103 FEIRAS, GALAS E EXPOSIÇÕES'!AB305</f>
        <v>0</v>
      </c>
      <c r="T676" s="51" t="str">
        <f t="shared" si="30"/>
        <v>Local Não Indicado</v>
      </c>
      <c r="U676" s="51" t="str">
        <f t="shared" si="31"/>
        <v>Sem dados de idade</v>
      </c>
      <c r="V676" s="51" t="str">
        <f t="shared" si="32"/>
        <v/>
      </c>
    </row>
    <row r="677" spans="1:22" hidden="1" x14ac:dyDescent="0.35">
      <c r="A677" s="53">
        <f>+'103 FEIRAS, GALAS E EXPOSIÇÕES'!C306</f>
        <v>0</v>
      </c>
      <c r="B677" s="53">
        <f>+'103 FEIRAS, GALAS E EXPOSIÇÕES'!J306</f>
        <v>0</v>
      </c>
      <c r="C677" s="53" t="e">
        <f>IFERROR(IFERROR(IFERROR(+VLOOKUP('103 FEIRAS, GALAS E EXPOSIÇÕES'!V306,localidades,2,FALSE),VLOOKUP('103 FEIRAS, GALAS E EXPOSIÇÕES'!R306,district_codes,2,FALSE)),VLOOKUP('103 FEIRAS, GALAS E EXPOSIÇÕES'!AF$7,localidades,2,FALSE)),VLOOKUP('103 FEIRAS, GALAS E EXPOSIÇÕES'!AF$6,district_codes,2,FALSE))</f>
        <v>#N/A</v>
      </c>
      <c r="D677" s="53">
        <f>+'103 FEIRAS, GALAS E EXPOSIÇÕES'!AB306</f>
        <v>0</v>
      </c>
      <c r="E677" s="281">
        <f>+'103 FEIRAS, GALAS E EXPOSIÇÕES'!P306</f>
        <v>0</v>
      </c>
      <c r="F677" s="53">
        <f>+'103 FEIRAS, GALAS E EXPOSIÇÕES'!Q306</f>
        <v>0</v>
      </c>
      <c r="G677" s="53">
        <f>+'103 FEIRAS, GALAS E EXPOSIÇÕES'!AJ306</f>
        <v>0</v>
      </c>
      <c r="H677" s="53" t="str">
        <f>+sessoes!A$4</f>
        <v>TECTRAIN-99</v>
      </c>
      <c r="I677" s="53" t="e">
        <f>+sessoes!B$4</f>
        <v>#N/A</v>
      </c>
      <c r="J677" s="69">
        <f>+sessoes!C$4</f>
        <v>0</v>
      </c>
      <c r="M677" s="53">
        <f>+'103 FEIRAS, GALAS E EXPOSIÇÕES'!AK306</f>
        <v>0</v>
      </c>
      <c r="N677" s="53">
        <f>+'103 FEIRAS, GALAS E EXPOSIÇÕES'!AB306</f>
        <v>0</v>
      </c>
      <c r="T677" s="51" t="str">
        <f t="shared" si="30"/>
        <v>Local Não Indicado</v>
      </c>
      <c r="U677" s="51" t="str">
        <f t="shared" si="31"/>
        <v>Sem dados de idade</v>
      </c>
      <c r="V677" s="51" t="str">
        <f t="shared" si="32"/>
        <v/>
      </c>
    </row>
    <row r="678" spans="1:22" hidden="1" x14ac:dyDescent="0.35">
      <c r="A678" s="53">
        <f>+'103 FEIRAS, GALAS E EXPOSIÇÕES'!C307</f>
        <v>0</v>
      </c>
      <c r="B678" s="53">
        <f>+'103 FEIRAS, GALAS E EXPOSIÇÕES'!J307</f>
        <v>0</v>
      </c>
      <c r="C678" s="53" t="e">
        <f>IFERROR(IFERROR(IFERROR(+VLOOKUP('103 FEIRAS, GALAS E EXPOSIÇÕES'!V307,localidades,2,FALSE),VLOOKUP('103 FEIRAS, GALAS E EXPOSIÇÕES'!R307,district_codes,2,FALSE)),VLOOKUP('103 FEIRAS, GALAS E EXPOSIÇÕES'!AF$7,localidades,2,FALSE)),VLOOKUP('103 FEIRAS, GALAS E EXPOSIÇÕES'!AF$6,district_codes,2,FALSE))</f>
        <v>#N/A</v>
      </c>
      <c r="D678" s="53">
        <f>+'103 FEIRAS, GALAS E EXPOSIÇÕES'!AB307</f>
        <v>0</v>
      </c>
      <c r="E678" s="281">
        <f>+'103 FEIRAS, GALAS E EXPOSIÇÕES'!P307</f>
        <v>0</v>
      </c>
      <c r="F678" s="53">
        <f>+'103 FEIRAS, GALAS E EXPOSIÇÕES'!Q307</f>
        <v>0</v>
      </c>
      <c r="G678" s="53">
        <f>+'103 FEIRAS, GALAS E EXPOSIÇÕES'!AJ307</f>
        <v>0</v>
      </c>
      <c r="H678" s="53" t="str">
        <f>+sessoes!A$4</f>
        <v>TECTRAIN-99</v>
      </c>
      <c r="I678" s="53" t="e">
        <f>+sessoes!B$4</f>
        <v>#N/A</v>
      </c>
      <c r="J678" s="69">
        <f>+sessoes!C$4</f>
        <v>0</v>
      </c>
      <c r="M678" s="53">
        <f>+'103 FEIRAS, GALAS E EXPOSIÇÕES'!AK307</f>
        <v>0</v>
      </c>
      <c r="N678" s="53">
        <f>+'103 FEIRAS, GALAS E EXPOSIÇÕES'!AB307</f>
        <v>0</v>
      </c>
      <c r="T678" s="51" t="str">
        <f t="shared" si="30"/>
        <v>Local Não Indicado</v>
      </c>
      <c r="U678" s="51" t="str">
        <f t="shared" si="31"/>
        <v>Sem dados de idade</v>
      </c>
      <c r="V678" s="51" t="str">
        <f t="shared" si="32"/>
        <v/>
      </c>
    </row>
    <row r="679" spans="1:22" hidden="1" x14ac:dyDescent="0.35">
      <c r="A679" s="53">
        <f>+'103 FEIRAS, GALAS E EXPOSIÇÕES'!C308</f>
        <v>0</v>
      </c>
      <c r="B679" s="53">
        <f>+'103 FEIRAS, GALAS E EXPOSIÇÕES'!J308</f>
        <v>0</v>
      </c>
      <c r="C679" s="53" t="e">
        <f>IFERROR(IFERROR(IFERROR(+VLOOKUP('103 FEIRAS, GALAS E EXPOSIÇÕES'!V308,localidades,2,FALSE),VLOOKUP('103 FEIRAS, GALAS E EXPOSIÇÕES'!R308,district_codes,2,FALSE)),VLOOKUP('103 FEIRAS, GALAS E EXPOSIÇÕES'!AF$7,localidades,2,FALSE)),VLOOKUP('103 FEIRAS, GALAS E EXPOSIÇÕES'!AF$6,district_codes,2,FALSE))</f>
        <v>#N/A</v>
      </c>
      <c r="D679" s="53">
        <f>+'103 FEIRAS, GALAS E EXPOSIÇÕES'!AB308</f>
        <v>0</v>
      </c>
      <c r="E679" s="281">
        <f>+'103 FEIRAS, GALAS E EXPOSIÇÕES'!P308</f>
        <v>0</v>
      </c>
      <c r="F679" s="53">
        <f>+'103 FEIRAS, GALAS E EXPOSIÇÕES'!Q308</f>
        <v>0</v>
      </c>
      <c r="G679" s="53">
        <f>+'103 FEIRAS, GALAS E EXPOSIÇÕES'!AJ308</f>
        <v>0</v>
      </c>
      <c r="H679" s="53" t="str">
        <f>+sessoes!A$4</f>
        <v>TECTRAIN-99</v>
      </c>
      <c r="I679" s="53" t="e">
        <f>+sessoes!B$4</f>
        <v>#N/A</v>
      </c>
      <c r="J679" s="69">
        <f>+sessoes!C$4</f>
        <v>0</v>
      </c>
      <c r="M679" s="53">
        <f>+'103 FEIRAS, GALAS E EXPOSIÇÕES'!AK308</f>
        <v>0</v>
      </c>
      <c r="N679" s="53">
        <f>+'103 FEIRAS, GALAS E EXPOSIÇÕES'!AB308</f>
        <v>0</v>
      </c>
      <c r="T679" s="51" t="str">
        <f t="shared" si="30"/>
        <v>Local Não Indicado</v>
      </c>
      <c r="U679" s="51" t="str">
        <f t="shared" si="31"/>
        <v>Sem dados de idade</v>
      </c>
      <c r="V679" s="51" t="str">
        <f t="shared" si="32"/>
        <v/>
      </c>
    </row>
    <row r="680" spans="1:22" hidden="1" x14ac:dyDescent="0.35">
      <c r="A680" s="53">
        <f>+'103 FEIRAS, GALAS E EXPOSIÇÕES'!C309</f>
        <v>0</v>
      </c>
      <c r="B680" s="53">
        <f>+'103 FEIRAS, GALAS E EXPOSIÇÕES'!J309</f>
        <v>0</v>
      </c>
      <c r="C680" s="53" t="e">
        <f>IFERROR(IFERROR(IFERROR(+VLOOKUP('103 FEIRAS, GALAS E EXPOSIÇÕES'!V309,localidades,2,FALSE),VLOOKUP('103 FEIRAS, GALAS E EXPOSIÇÕES'!R309,district_codes,2,FALSE)),VLOOKUP('103 FEIRAS, GALAS E EXPOSIÇÕES'!AF$7,localidades,2,FALSE)),VLOOKUP('103 FEIRAS, GALAS E EXPOSIÇÕES'!AF$6,district_codes,2,FALSE))</f>
        <v>#N/A</v>
      </c>
      <c r="D680" s="53">
        <f>+'103 FEIRAS, GALAS E EXPOSIÇÕES'!AB309</f>
        <v>0</v>
      </c>
      <c r="E680" s="281">
        <f>+'103 FEIRAS, GALAS E EXPOSIÇÕES'!P309</f>
        <v>0</v>
      </c>
      <c r="F680" s="53">
        <f>+'103 FEIRAS, GALAS E EXPOSIÇÕES'!Q309</f>
        <v>0</v>
      </c>
      <c r="G680" s="53">
        <f>+'103 FEIRAS, GALAS E EXPOSIÇÕES'!AJ309</f>
        <v>0</v>
      </c>
      <c r="H680" s="53" t="str">
        <f>+sessoes!A$4</f>
        <v>TECTRAIN-99</v>
      </c>
      <c r="I680" s="53" t="e">
        <f>+sessoes!B$4</f>
        <v>#N/A</v>
      </c>
      <c r="J680" s="69">
        <f>+sessoes!C$4</f>
        <v>0</v>
      </c>
      <c r="M680" s="53">
        <f>+'103 FEIRAS, GALAS E EXPOSIÇÕES'!AK309</f>
        <v>0</v>
      </c>
      <c r="N680" s="53">
        <f>+'103 FEIRAS, GALAS E EXPOSIÇÕES'!AB309</f>
        <v>0</v>
      </c>
      <c r="T680" s="51" t="str">
        <f t="shared" si="30"/>
        <v>Local Não Indicado</v>
      </c>
      <c r="U680" s="51" t="str">
        <f t="shared" si="31"/>
        <v>Sem dados de idade</v>
      </c>
      <c r="V680" s="51" t="str">
        <f t="shared" si="32"/>
        <v/>
      </c>
    </row>
    <row r="681" spans="1:22" hidden="1" x14ac:dyDescent="0.35">
      <c r="A681" s="53">
        <f>+'103 FEIRAS, GALAS E EXPOSIÇÕES'!C310</f>
        <v>0</v>
      </c>
      <c r="B681" s="53">
        <f>+'103 FEIRAS, GALAS E EXPOSIÇÕES'!J310</f>
        <v>0</v>
      </c>
      <c r="C681" s="53" t="e">
        <f>IFERROR(IFERROR(IFERROR(+VLOOKUP('103 FEIRAS, GALAS E EXPOSIÇÕES'!V310,localidades,2,FALSE),VLOOKUP('103 FEIRAS, GALAS E EXPOSIÇÕES'!R310,district_codes,2,FALSE)),VLOOKUP('103 FEIRAS, GALAS E EXPOSIÇÕES'!AF$7,localidades,2,FALSE)),VLOOKUP('103 FEIRAS, GALAS E EXPOSIÇÕES'!AF$6,district_codes,2,FALSE))</f>
        <v>#N/A</v>
      </c>
      <c r="D681" s="53">
        <f>+'103 FEIRAS, GALAS E EXPOSIÇÕES'!AB310</f>
        <v>0</v>
      </c>
      <c r="E681" s="281">
        <f>+'103 FEIRAS, GALAS E EXPOSIÇÕES'!P310</f>
        <v>0</v>
      </c>
      <c r="F681" s="53">
        <f>+'103 FEIRAS, GALAS E EXPOSIÇÕES'!Q310</f>
        <v>0</v>
      </c>
      <c r="G681" s="53">
        <f>+'103 FEIRAS, GALAS E EXPOSIÇÕES'!AJ310</f>
        <v>0</v>
      </c>
      <c r="H681" s="53" t="str">
        <f>+sessoes!A$4</f>
        <v>TECTRAIN-99</v>
      </c>
      <c r="I681" s="53" t="e">
        <f>+sessoes!B$4</f>
        <v>#N/A</v>
      </c>
      <c r="J681" s="69">
        <f>+sessoes!C$4</f>
        <v>0</v>
      </c>
      <c r="M681" s="53">
        <f>+'103 FEIRAS, GALAS E EXPOSIÇÕES'!AK310</f>
        <v>0</v>
      </c>
      <c r="N681" s="53">
        <f>+'103 FEIRAS, GALAS E EXPOSIÇÕES'!AB310</f>
        <v>0</v>
      </c>
      <c r="T681" s="51" t="str">
        <f t="shared" si="30"/>
        <v>Local Não Indicado</v>
      </c>
      <c r="U681" s="51" t="str">
        <f t="shared" si="31"/>
        <v>Sem dados de idade</v>
      </c>
      <c r="V681" s="51" t="str">
        <f t="shared" si="32"/>
        <v/>
      </c>
    </row>
    <row r="682" spans="1:22" hidden="1" x14ac:dyDescent="0.35">
      <c r="A682" s="53">
        <f>+'103 FEIRAS, GALAS E EXPOSIÇÕES'!C311</f>
        <v>0</v>
      </c>
      <c r="B682" s="53">
        <f>+'103 FEIRAS, GALAS E EXPOSIÇÕES'!J311</f>
        <v>0</v>
      </c>
      <c r="C682" s="53" t="e">
        <f>IFERROR(IFERROR(IFERROR(+VLOOKUP('103 FEIRAS, GALAS E EXPOSIÇÕES'!V311,localidades,2,FALSE),VLOOKUP('103 FEIRAS, GALAS E EXPOSIÇÕES'!R311,district_codes,2,FALSE)),VLOOKUP('103 FEIRAS, GALAS E EXPOSIÇÕES'!AF$7,localidades,2,FALSE)),VLOOKUP('103 FEIRAS, GALAS E EXPOSIÇÕES'!AF$6,district_codes,2,FALSE))</f>
        <v>#N/A</v>
      </c>
      <c r="D682" s="53">
        <f>+'103 FEIRAS, GALAS E EXPOSIÇÕES'!AB311</f>
        <v>0</v>
      </c>
      <c r="E682" s="281">
        <f>+'103 FEIRAS, GALAS E EXPOSIÇÕES'!P311</f>
        <v>0</v>
      </c>
      <c r="F682" s="53">
        <f>+'103 FEIRAS, GALAS E EXPOSIÇÕES'!Q311</f>
        <v>0</v>
      </c>
      <c r="G682" s="53">
        <f>+'103 FEIRAS, GALAS E EXPOSIÇÕES'!AJ311</f>
        <v>0</v>
      </c>
      <c r="H682" s="53" t="str">
        <f>+sessoes!A$4</f>
        <v>TECTRAIN-99</v>
      </c>
      <c r="I682" s="53" t="e">
        <f>+sessoes!B$4</f>
        <v>#N/A</v>
      </c>
      <c r="J682" s="69">
        <f>+sessoes!C$4</f>
        <v>0</v>
      </c>
      <c r="M682" s="53">
        <f>+'103 FEIRAS, GALAS E EXPOSIÇÕES'!AK311</f>
        <v>0</v>
      </c>
      <c r="N682" s="53">
        <f>+'103 FEIRAS, GALAS E EXPOSIÇÕES'!AB311</f>
        <v>0</v>
      </c>
      <c r="T682" s="51" t="str">
        <f t="shared" si="30"/>
        <v>Local Não Indicado</v>
      </c>
      <c r="U682" s="51" t="str">
        <f t="shared" si="31"/>
        <v>Sem dados de idade</v>
      </c>
      <c r="V682" s="51" t="str">
        <f t="shared" si="32"/>
        <v/>
      </c>
    </row>
    <row r="683" spans="1:22" hidden="1" x14ac:dyDescent="0.35">
      <c r="A683" s="53">
        <f>+'103 FEIRAS, GALAS E EXPOSIÇÕES'!C312</f>
        <v>0</v>
      </c>
      <c r="B683" s="53">
        <f>+'103 FEIRAS, GALAS E EXPOSIÇÕES'!J312</f>
        <v>0</v>
      </c>
      <c r="C683" s="53" t="e">
        <f>IFERROR(IFERROR(IFERROR(+VLOOKUP('103 FEIRAS, GALAS E EXPOSIÇÕES'!V312,localidades,2,FALSE),VLOOKUP('103 FEIRAS, GALAS E EXPOSIÇÕES'!R312,district_codes,2,FALSE)),VLOOKUP('103 FEIRAS, GALAS E EXPOSIÇÕES'!AF$7,localidades,2,FALSE)),VLOOKUP('103 FEIRAS, GALAS E EXPOSIÇÕES'!AF$6,district_codes,2,FALSE))</f>
        <v>#N/A</v>
      </c>
      <c r="D683" s="53">
        <f>+'103 FEIRAS, GALAS E EXPOSIÇÕES'!AB312</f>
        <v>0</v>
      </c>
      <c r="E683" s="281">
        <f>+'103 FEIRAS, GALAS E EXPOSIÇÕES'!P312</f>
        <v>0</v>
      </c>
      <c r="F683" s="53">
        <f>+'103 FEIRAS, GALAS E EXPOSIÇÕES'!Q312</f>
        <v>0</v>
      </c>
      <c r="G683" s="53">
        <f>+'103 FEIRAS, GALAS E EXPOSIÇÕES'!AJ312</f>
        <v>0</v>
      </c>
      <c r="H683" s="53" t="str">
        <f>+sessoes!A$4</f>
        <v>TECTRAIN-99</v>
      </c>
      <c r="I683" s="53" t="e">
        <f>+sessoes!B$4</f>
        <v>#N/A</v>
      </c>
      <c r="J683" s="69">
        <f>+sessoes!C$4</f>
        <v>0</v>
      </c>
      <c r="M683" s="53">
        <f>+'103 FEIRAS, GALAS E EXPOSIÇÕES'!AK312</f>
        <v>0</v>
      </c>
      <c r="N683" s="53">
        <f>+'103 FEIRAS, GALAS E EXPOSIÇÕES'!AB312</f>
        <v>0</v>
      </c>
      <c r="T683" s="51" t="str">
        <f t="shared" si="30"/>
        <v>Local Não Indicado</v>
      </c>
      <c r="U683" s="51" t="str">
        <f t="shared" si="31"/>
        <v>Sem dados de idade</v>
      </c>
      <c r="V683" s="51" t="str">
        <f t="shared" si="32"/>
        <v/>
      </c>
    </row>
    <row r="684" spans="1:22" hidden="1" x14ac:dyDescent="0.35">
      <c r="A684" s="53">
        <f>+'103 FEIRAS, GALAS E EXPOSIÇÕES'!C313</f>
        <v>0</v>
      </c>
      <c r="B684" s="53">
        <f>+'103 FEIRAS, GALAS E EXPOSIÇÕES'!J313</f>
        <v>0</v>
      </c>
      <c r="C684" s="53" t="e">
        <f>IFERROR(IFERROR(IFERROR(+VLOOKUP('103 FEIRAS, GALAS E EXPOSIÇÕES'!V313,localidades,2,FALSE),VLOOKUP('103 FEIRAS, GALAS E EXPOSIÇÕES'!R313,district_codes,2,FALSE)),VLOOKUP('103 FEIRAS, GALAS E EXPOSIÇÕES'!AF$7,localidades,2,FALSE)),VLOOKUP('103 FEIRAS, GALAS E EXPOSIÇÕES'!AF$6,district_codes,2,FALSE))</f>
        <v>#N/A</v>
      </c>
      <c r="D684" s="53">
        <f>+'103 FEIRAS, GALAS E EXPOSIÇÕES'!AB313</f>
        <v>0</v>
      </c>
      <c r="E684" s="281">
        <f>+'103 FEIRAS, GALAS E EXPOSIÇÕES'!P313</f>
        <v>0</v>
      </c>
      <c r="F684" s="53">
        <f>+'103 FEIRAS, GALAS E EXPOSIÇÕES'!Q313</f>
        <v>0</v>
      </c>
      <c r="G684" s="53">
        <f>+'103 FEIRAS, GALAS E EXPOSIÇÕES'!AJ313</f>
        <v>0</v>
      </c>
      <c r="H684" s="53" t="str">
        <f>+sessoes!A$4</f>
        <v>TECTRAIN-99</v>
      </c>
      <c r="I684" s="53" t="e">
        <f>+sessoes!B$4</f>
        <v>#N/A</v>
      </c>
      <c r="J684" s="69">
        <f>+sessoes!C$4</f>
        <v>0</v>
      </c>
      <c r="M684" s="53">
        <f>+'103 FEIRAS, GALAS E EXPOSIÇÕES'!AK313</f>
        <v>0</v>
      </c>
      <c r="N684" s="53">
        <f>+'103 FEIRAS, GALAS E EXPOSIÇÕES'!AB313</f>
        <v>0</v>
      </c>
      <c r="T684" s="51" t="str">
        <f t="shared" si="30"/>
        <v>Local Não Indicado</v>
      </c>
      <c r="U684" s="51" t="str">
        <f t="shared" si="31"/>
        <v>Sem dados de idade</v>
      </c>
      <c r="V684" s="51" t="str">
        <f t="shared" si="32"/>
        <v/>
      </c>
    </row>
    <row r="685" spans="1:22" hidden="1" x14ac:dyDescent="0.35">
      <c r="A685" s="53">
        <f>+'103 FEIRAS, GALAS E EXPOSIÇÕES'!C314</f>
        <v>0</v>
      </c>
      <c r="B685" s="53">
        <f>+'103 FEIRAS, GALAS E EXPOSIÇÕES'!J314</f>
        <v>0</v>
      </c>
      <c r="C685" s="53" t="e">
        <f>IFERROR(IFERROR(IFERROR(+VLOOKUP('103 FEIRAS, GALAS E EXPOSIÇÕES'!V314,localidades,2,FALSE),VLOOKUP('103 FEIRAS, GALAS E EXPOSIÇÕES'!R314,district_codes,2,FALSE)),VLOOKUP('103 FEIRAS, GALAS E EXPOSIÇÕES'!AF$7,localidades,2,FALSE)),VLOOKUP('103 FEIRAS, GALAS E EXPOSIÇÕES'!AF$6,district_codes,2,FALSE))</f>
        <v>#N/A</v>
      </c>
      <c r="D685" s="53">
        <f>+'103 FEIRAS, GALAS E EXPOSIÇÕES'!AB314</f>
        <v>0</v>
      </c>
      <c r="E685" s="281">
        <f>+'103 FEIRAS, GALAS E EXPOSIÇÕES'!P314</f>
        <v>0</v>
      </c>
      <c r="F685" s="53">
        <f>+'103 FEIRAS, GALAS E EXPOSIÇÕES'!Q314</f>
        <v>0</v>
      </c>
      <c r="G685" s="53">
        <f>+'103 FEIRAS, GALAS E EXPOSIÇÕES'!AJ314</f>
        <v>0</v>
      </c>
      <c r="H685" s="53" t="str">
        <f>+sessoes!A$4</f>
        <v>TECTRAIN-99</v>
      </c>
      <c r="I685" s="53" t="e">
        <f>+sessoes!B$4</f>
        <v>#N/A</v>
      </c>
      <c r="J685" s="69">
        <f>+sessoes!C$4</f>
        <v>0</v>
      </c>
      <c r="M685" s="53">
        <f>+'103 FEIRAS, GALAS E EXPOSIÇÕES'!AK314</f>
        <v>0</v>
      </c>
      <c r="N685" s="53">
        <f>+'103 FEIRAS, GALAS E EXPOSIÇÕES'!AB314</f>
        <v>0</v>
      </c>
      <c r="T685" s="51" t="str">
        <f t="shared" si="30"/>
        <v>Local Não Indicado</v>
      </c>
      <c r="U685" s="51" t="str">
        <f t="shared" si="31"/>
        <v>Sem dados de idade</v>
      </c>
      <c r="V685" s="51" t="str">
        <f t="shared" si="32"/>
        <v/>
      </c>
    </row>
    <row r="686" spans="1:22" hidden="1" x14ac:dyDescent="0.35">
      <c r="A686" s="53">
        <f>+'103 FEIRAS, GALAS E EXPOSIÇÕES'!C315</f>
        <v>0</v>
      </c>
      <c r="B686" s="53">
        <f>+'103 FEIRAS, GALAS E EXPOSIÇÕES'!J315</f>
        <v>0</v>
      </c>
      <c r="C686" s="53" t="e">
        <f>IFERROR(IFERROR(IFERROR(+VLOOKUP('103 FEIRAS, GALAS E EXPOSIÇÕES'!V315,localidades,2,FALSE),VLOOKUP('103 FEIRAS, GALAS E EXPOSIÇÕES'!R315,district_codes,2,FALSE)),VLOOKUP('103 FEIRAS, GALAS E EXPOSIÇÕES'!AF$7,localidades,2,FALSE)),VLOOKUP('103 FEIRAS, GALAS E EXPOSIÇÕES'!AF$6,district_codes,2,FALSE))</f>
        <v>#N/A</v>
      </c>
      <c r="D686" s="53">
        <f>+'103 FEIRAS, GALAS E EXPOSIÇÕES'!AB315</f>
        <v>0</v>
      </c>
      <c r="E686" s="281">
        <f>+'103 FEIRAS, GALAS E EXPOSIÇÕES'!P315</f>
        <v>0</v>
      </c>
      <c r="F686" s="53">
        <f>+'103 FEIRAS, GALAS E EXPOSIÇÕES'!Q315</f>
        <v>0</v>
      </c>
      <c r="G686" s="53">
        <f>+'103 FEIRAS, GALAS E EXPOSIÇÕES'!AJ315</f>
        <v>0</v>
      </c>
      <c r="H686" s="53" t="str">
        <f>+sessoes!A$4</f>
        <v>TECTRAIN-99</v>
      </c>
      <c r="I686" s="53" t="e">
        <f>+sessoes!B$4</f>
        <v>#N/A</v>
      </c>
      <c r="J686" s="69">
        <f>+sessoes!C$4</f>
        <v>0</v>
      </c>
      <c r="M686" s="53">
        <f>+'103 FEIRAS, GALAS E EXPOSIÇÕES'!AK315</f>
        <v>0</v>
      </c>
      <c r="N686" s="53">
        <f>+'103 FEIRAS, GALAS E EXPOSIÇÕES'!AB315</f>
        <v>0</v>
      </c>
      <c r="T686" s="51" t="str">
        <f t="shared" si="30"/>
        <v>Local Não Indicado</v>
      </c>
      <c r="U686" s="51" t="str">
        <f t="shared" si="31"/>
        <v>Sem dados de idade</v>
      </c>
      <c r="V686" s="51" t="str">
        <f t="shared" si="32"/>
        <v/>
      </c>
    </row>
    <row r="687" spans="1:22" hidden="1" x14ac:dyDescent="0.35">
      <c r="A687" s="53">
        <f>+'103 FEIRAS, GALAS E EXPOSIÇÕES'!C316</f>
        <v>0</v>
      </c>
      <c r="B687" s="53">
        <f>+'103 FEIRAS, GALAS E EXPOSIÇÕES'!J316</f>
        <v>0</v>
      </c>
      <c r="C687" s="53" t="e">
        <f>IFERROR(IFERROR(IFERROR(+VLOOKUP('103 FEIRAS, GALAS E EXPOSIÇÕES'!V316,localidades,2,FALSE),VLOOKUP('103 FEIRAS, GALAS E EXPOSIÇÕES'!R316,district_codes,2,FALSE)),VLOOKUP('103 FEIRAS, GALAS E EXPOSIÇÕES'!AF$7,localidades,2,FALSE)),VLOOKUP('103 FEIRAS, GALAS E EXPOSIÇÕES'!AF$6,district_codes,2,FALSE))</f>
        <v>#N/A</v>
      </c>
      <c r="D687" s="53">
        <f>+'103 FEIRAS, GALAS E EXPOSIÇÕES'!AB316</f>
        <v>0</v>
      </c>
      <c r="E687" s="281">
        <f>+'103 FEIRAS, GALAS E EXPOSIÇÕES'!P316</f>
        <v>0</v>
      </c>
      <c r="F687" s="53">
        <f>+'103 FEIRAS, GALAS E EXPOSIÇÕES'!Q316</f>
        <v>0</v>
      </c>
      <c r="G687" s="53">
        <f>+'103 FEIRAS, GALAS E EXPOSIÇÕES'!AJ316</f>
        <v>0</v>
      </c>
      <c r="H687" s="53" t="str">
        <f>+sessoes!A$4</f>
        <v>TECTRAIN-99</v>
      </c>
      <c r="I687" s="53" t="e">
        <f>+sessoes!B$4</f>
        <v>#N/A</v>
      </c>
      <c r="J687" s="69">
        <f>+sessoes!C$4</f>
        <v>0</v>
      </c>
      <c r="M687" s="53">
        <f>+'103 FEIRAS, GALAS E EXPOSIÇÕES'!AK316</f>
        <v>0</v>
      </c>
      <c r="N687" s="53">
        <f>+'103 FEIRAS, GALAS E EXPOSIÇÕES'!AB316</f>
        <v>0</v>
      </c>
      <c r="T687" s="51" t="str">
        <f t="shared" si="30"/>
        <v>Local Não Indicado</v>
      </c>
      <c r="U687" s="51" t="str">
        <f t="shared" si="31"/>
        <v>Sem dados de idade</v>
      </c>
      <c r="V687" s="51" t="str">
        <f t="shared" si="32"/>
        <v/>
      </c>
    </row>
    <row r="688" spans="1:22" hidden="1" x14ac:dyDescent="0.35">
      <c r="A688" s="53">
        <f>+'103 FEIRAS, GALAS E EXPOSIÇÕES'!C317</f>
        <v>0</v>
      </c>
      <c r="B688" s="53">
        <f>+'103 FEIRAS, GALAS E EXPOSIÇÕES'!J317</f>
        <v>0</v>
      </c>
      <c r="C688" s="53" t="e">
        <f>IFERROR(IFERROR(IFERROR(+VLOOKUP('103 FEIRAS, GALAS E EXPOSIÇÕES'!V317,localidades,2,FALSE),VLOOKUP('103 FEIRAS, GALAS E EXPOSIÇÕES'!R317,district_codes,2,FALSE)),VLOOKUP('103 FEIRAS, GALAS E EXPOSIÇÕES'!AF$7,localidades,2,FALSE)),VLOOKUP('103 FEIRAS, GALAS E EXPOSIÇÕES'!AF$6,district_codes,2,FALSE))</f>
        <v>#N/A</v>
      </c>
      <c r="D688" s="53">
        <f>+'103 FEIRAS, GALAS E EXPOSIÇÕES'!AB317</f>
        <v>0</v>
      </c>
      <c r="E688" s="281">
        <f>+'103 FEIRAS, GALAS E EXPOSIÇÕES'!P317</f>
        <v>0</v>
      </c>
      <c r="F688" s="53">
        <f>+'103 FEIRAS, GALAS E EXPOSIÇÕES'!Q317</f>
        <v>0</v>
      </c>
      <c r="G688" s="53">
        <f>+'103 FEIRAS, GALAS E EXPOSIÇÕES'!AJ317</f>
        <v>0</v>
      </c>
      <c r="H688" s="53" t="str">
        <f>+sessoes!A$4</f>
        <v>TECTRAIN-99</v>
      </c>
      <c r="I688" s="53" t="e">
        <f>+sessoes!B$4</f>
        <v>#N/A</v>
      </c>
      <c r="J688" s="69">
        <f>+sessoes!C$4</f>
        <v>0</v>
      </c>
      <c r="M688" s="53">
        <f>+'103 FEIRAS, GALAS E EXPOSIÇÕES'!AK317</f>
        <v>0</v>
      </c>
      <c r="N688" s="53">
        <f>+'103 FEIRAS, GALAS E EXPOSIÇÕES'!AB317</f>
        <v>0</v>
      </c>
      <c r="T688" s="51" t="str">
        <f t="shared" si="30"/>
        <v>Local Não Indicado</v>
      </c>
      <c r="U688" s="51" t="str">
        <f t="shared" si="31"/>
        <v>Sem dados de idade</v>
      </c>
      <c r="V688" s="51" t="str">
        <f t="shared" si="32"/>
        <v/>
      </c>
    </row>
    <row r="689" spans="1:22" hidden="1" x14ac:dyDescent="0.35">
      <c r="A689" s="53">
        <f>+'103 FEIRAS, GALAS E EXPOSIÇÕES'!C318</f>
        <v>0</v>
      </c>
      <c r="B689" s="53">
        <f>+'103 FEIRAS, GALAS E EXPOSIÇÕES'!J318</f>
        <v>0</v>
      </c>
      <c r="C689" s="53" t="e">
        <f>IFERROR(IFERROR(IFERROR(+VLOOKUP('103 FEIRAS, GALAS E EXPOSIÇÕES'!V318,localidades,2,FALSE),VLOOKUP('103 FEIRAS, GALAS E EXPOSIÇÕES'!R318,district_codes,2,FALSE)),VLOOKUP('103 FEIRAS, GALAS E EXPOSIÇÕES'!AF$7,localidades,2,FALSE)),VLOOKUP('103 FEIRAS, GALAS E EXPOSIÇÕES'!AF$6,district_codes,2,FALSE))</f>
        <v>#N/A</v>
      </c>
      <c r="D689" s="53">
        <f>+'103 FEIRAS, GALAS E EXPOSIÇÕES'!AB318</f>
        <v>0</v>
      </c>
      <c r="E689" s="281">
        <f>+'103 FEIRAS, GALAS E EXPOSIÇÕES'!P318</f>
        <v>0</v>
      </c>
      <c r="F689" s="53">
        <f>+'103 FEIRAS, GALAS E EXPOSIÇÕES'!Q318</f>
        <v>0</v>
      </c>
      <c r="G689" s="53">
        <f>+'103 FEIRAS, GALAS E EXPOSIÇÕES'!AJ318</f>
        <v>0</v>
      </c>
      <c r="H689" s="53" t="str">
        <f>+sessoes!A$4</f>
        <v>TECTRAIN-99</v>
      </c>
      <c r="I689" s="53" t="e">
        <f>+sessoes!B$4</f>
        <v>#N/A</v>
      </c>
      <c r="J689" s="69">
        <f>+sessoes!C$4</f>
        <v>0</v>
      </c>
      <c r="M689" s="53">
        <f>+'103 FEIRAS, GALAS E EXPOSIÇÕES'!AK318</f>
        <v>0</v>
      </c>
      <c r="N689" s="53">
        <f>+'103 FEIRAS, GALAS E EXPOSIÇÕES'!AB318</f>
        <v>0</v>
      </c>
      <c r="T689" s="51" t="str">
        <f t="shared" si="30"/>
        <v>Local Não Indicado</v>
      </c>
      <c r="U689" s="51" t="str">
        <f t="shared" si="31"/>
        <v>Sem dados de idade</v>
      </c>
      <c r="V689" s="51" t="str">
        <f t="shared" si="32"/>
        <v/>
      </c>
    </row>
    <row r="690" spans="1:22" hidden="1" x14ac:dyDescent="0.35">
      <c r="A690" s="53">
        <f>+'103 FEIRAS, GALAS E EXPOSIÇÕES'!C319</f>
        <v>0</v>
      </c>
      <c r="B690" s="53">
        <f>+'103 FEIRAS, GALAS E EXPOSIÇÕES'!J319</f>
        <v>0</v>
      </c>
      <c r="C690" s="53" t="e">
        <f>IFERROR(IFERROR(IFERROR(+VLOOKUP('103 FEIRAS, GALAS E EXPOSIÇÕES'!V319,localidades,2,FALSE),VLOOKUP('103 FEIRAS, GALAS E EXPOSIÇÕES'!R319,district_codes,2,FALSE)),VLOOKUP('103 FEIRAS, GALAS E EXPOSIÇÕES'!AF$7,localidades,2,FALSE)),VLOOKUP('103 FEIRAS, GALAS E EXPOSIÇÕES'!AF$6,district_codes,2,FALSE))</f>
        <v>#N/A</v>
      </c>
      <c r="D690" s="53">
        <f>+'103 FEIRAS, GALAS E EXPOSIÇÕES'!AB319</f>
        <v>0</v>
      </c>
      <c r="E690" s="281">
        <f>+'103 FEIRAS, GALAS E EXPOSIÇÕES'!P319</f>
        <v>0</v>
      </c>
      <c r="F690" s="53">
        <f>+'103 FEIRAS, GALAS E EXPOSIÇÕES'!Q319</f>
        <v>0</v>
      </c>
      <c r="G690" s="53">
        <f>+'103 FEIRAS, GALAS E EXPOSIÇÕES'!AJ319</f>
        <v>0</v>
      </c>
      <c r="H690" s="53" t="str">
        <f>+sessoes!A$4</f>
        <v>TECTRAIN-99</v>
      </c>
      <c r="I690" s="53" t="e">
        <f>+sessoes!B$4</f>
        <v>#N/A</v>
      </c>
      <c r="J690" s="69">
        <f>+sessoes!C$4</f>
        <v>0</v>
      </c>
      <c r="M690" s="53">
        <f>+'103 FEIRAS, GALAS E EXPOSIÇÕES'!AK319</f>
        <v>0</v>
      </c>
      <c r="N690" s="53">
        <f>+'103 FEIRAS, GALAS E EXPOSIÇÕES'!AB319</f>
        <v>0</v>
      </c>
      <c r="T690" s="51" t="str">
        <f t="shared" si="30"/>
        <v>Local Não Indicado</v>
      </c>
      <c r="U690" s="51" t="str">
        <f t="shared" si="31"/>
        <v>Sem dados de idade</v>
      </c>
      <c r="V690" s="51" t="str">
        <f t="shared" si="32"/>
        <v/>
      </c>
    </row>
    <row r="691" spans="1:22" hidden="1" x14ac:dyDescent="0.35">
      <c r="A691" s="53">
        <f>+'103 FEIRAS, GALAS E EXPOSIÇÕES'!C320</f>
        <v>0</v>
      </c>
      <c r="B691" s="53">
        <f>+'103 FEIRAS, GALAS E EXPOSIÇÕES'!J320</f>
        <v>0</v>
      </c>
      <c r="C691" s="53" t="e">
        <f>IFERROR(IFERROR(IFERROR(+VLOOKUP('103 FEIRAS, GALAS E EXPOSIÇÕES'!V320,localidades,2,FALSE),VLOOKUP('103 FEIRAS, GALAS E EXPOSIÇÕES'!R320,district_codes,2,FALSE)),VLOOKUP('103 FEIRAS, GALAS E EXPOSIÇÕES'!AF$7,localidades,2,FALSE)),VLOOKUP('103 FEIRAS, GALAS E EXPOSIÇÕES'!AF$6,district_codes,2,FALSE))</f>
        <v>#N/A</v>
      </c>
      <c r="D691" s="53">
        <f>+'103 FEIRAS, GALAS E EXPOSIÇÕES'!AB320</f>
        <v>0</v>
      </c>
      <c r="E691" s="281">
        <f>+'103 FEIRAS, GALAS E EXPOSIÇÕES'!P320</f>
        <v>0</v>
      </c>
      <c r="F691" s="53">
        <f>+'103 FEIRAS, GALAS E EXPOSIÇÕES'!Q320</f>
        <v>0</v>
      </c>
      <c r="G691" s="53">
        <f>+'103 FEIRAS, GALAS E EXPOSIÇÕES'!AJ320</f>
        <v>0</v>
      </c>
      <c r="H691" s="53" t="str">
        <f>+sessoes!A$4</f>
        <v>TECTRAIN-99</v>
      </c>
      <c r="I691" s="53" t="e">
        <f>+sessoes!B$4</f>
        <v>#N/A</v>
      </c>
      <c r="J691" s="69">
        <f>+sessoes!C$4</f>
        <v>0</v>
      </c>
      <c r="M691" s="53">
        <f>+'103 FEIRAS, GALAS E EXPOSIÇÕES'!AK320</f>
        <v>0</v>
      </c>
      <c r="N691" s="53">
        <f>+'103 FEIRAS, GALAS E EXPOSIÇÕES'!AB320</f>
        <v>0</v>
      </c>
      <c r="T691" s="51" t="str">
        <f t="shared" si="30"/>
        <v>Local Não Indicado</v>
      </c>
      <c r="U691" s="51" t="str">
        <f t="shared" si="31"/>
        <v>Sem dados de idade</v>
      </c>
      <c r="V691" s="51" t="str">
        <f t="shared" si="32"/>
        <v/>
      </c>
    </row>
    <row r="692" spans="1:22" hidden="1" x14ac:dyDescent="0.35">
      <c r="A692" s="53">
        <f>+'103 FEIRAS, GALAS E EXPOSIÇÕES'!C321</f>
        <v>0</v>
      </c>
      <c r="B692" s="53">
        <f>+'103 FEIRAS, GALAS E EXPOSIÇÕES'!J321</f>
        <v>0</v>
      </c>
      <c r="C692" s="53" t="e">
        <f>IFERROR(IFERROR(IFERROR(+VLOOKUP('103 FEIRAS, GALAS E EXPOSIÇÕES'!V321,localidades,2,FALSE),VLOOKUP('103 FEIRAS, GALAS E EXPOSIÇÕES'!R321,district_codes,2,FALSE)),VLOOKUP('103 FEIRAS, GALAS E EXPOSIÇÕES'!AF$7,localidades,2,FALSE)),VLOOKUP('103 FEIRAS, GALAS E EXPOSIÇÕES'!AF$6,district_codes,2,FALSE))</f>
        <v>#N/A</v>
      </c>
      <c r="D692" s="53">
        <f>+'103 FEIRAS, GALAS E EXPOSIÇÕES'!AB321</f>
        <v>0</v>
      </c>
      <c r="E692" s="281">
        <f>+'103 FEIRAS, GALAS E EXPOSIÇÕES'!P321</f>
        <v>0</v>
      </c>
      <c r="F692" s="53">
        <f>+'103 FEIRAS, GALAS E EXPOSIÇÕES'!Q321</f>
        <v>0</v>
      </c>
      <c r="G692" s="53">
        <f>+'103 FEIRAS, GALAS E EXPOSIÇÕES'!AJ321</f>
        <v>0</v>
      </c>
      <c r="H692" s="53" t="str">
        <f>+sessoes!A$4</f>
        <v>TECTRAIN-99</v>
      </c>
      <c r="I692" s="53" t="e">
        <f>+sessoes!B$4</f>
        <v>#N/A</v>
      </c>
      <c r="J692" s="69">
        <f>+sessoes!C$4</f>
        <v>0</v>
      </c>
      <c r="M692" s="53">
        <f>+'103 FEIRAS, GALAS E EXPOSIÇÕES'!AK321</f>
        <v>0</v>
      </c>
      <c r="N692" s="53">
        <f>+'103 FEIRAS, GALAS E EXPOSIÇÕES'!AB321</f>
        <v>0</v>
      </c>
      <c r="T692" s="51" t="str">
        <f t="shared" si="30"/>
        <v>Local Não Indicado</v>
      </c>
      <c r="U692" s="51" t="str">
        <f t="shared" si="31"/>
        <v>Sem dados de idade</v>
      </c>
      <c r="V692" s="51" t="str">
        <f t="shared" si="32"/>
        <v/>
      </c>
    </row>
    <row r="693" spans="1:22" hidden="1" x14ac:dyDescent="0.35">
      <c r="A693" s="53">
        <f>+'103 FEIRAS, GALAS E EXPOSIÇÕES'!C322</f>
        <v>0</v>
      </c>
      <c r="B693" s="53">
        <f>+'103 FEIRAS, GALAS E EXPOSIÇÕES'!J322</f>
        <v>0</v>
      </c>
      <c r="C693" s="53" t="e">
        <f>IFERROR(IFERROR(IFERROR(+VLOOKUP('103 FEIRAS, GALAS E EXPOSIÇÕES'!V322,localidades,2,FALSE),VLOOKUP('103 FEIRAS, GALAS E EXPOSIÇÕES'!R322,district_codes,2,FALSE)),VLOOKUP('103 FEIRAS, GALAS E EXPOSIÇÕES'!AF$7,localidades,2,FALSE)),VLOOKUP('103 FEIRAS, GALAS E EXPOSIÇÕES'!AF$6,district_codes,2,FALSE))</f>
        <v>#N/A</v>
      </c>
      <c r="D693" s="53">
        <f>+'103 FEIRAS, GALAS E EXPOSIÇÕES'!AB322</f>
        <v>0</v>
      </c>
      <c r="E693" s="281">
        <f>+'103 FEIRAS, GALAS E EXPOSIÇÕES'!P322</f>
        <v>0</v>
      </c>
      <c r="F693" s="53">
        <f>+'103 FEIRAS, GALAS E EXPOSIÇÕES'!Q322</f>
        <v>0</v>
      </c>
      <c r="G693" s="53">
        <f>+'103 FEIRAS, GALAS E EXPOSIÇÕES'!AJ322</f>
        <v>0</v>
      </c>
      <c r="H693" s="53" t="str">
        <f>+sessoes!A$4</f>
        <v>TECTRAIN-99</v>
      </c>
      <c r="I693" s="53" t="e">
        <f>+sessoes!B$4</f>
        <v>#N/A</v>
      </c>
      <c r="J693" s="69">
        <f>+sessoes!C$4</f>
        <v>0</v>
      </c>
      <c r="M693" s="53">
        <f>+'103 FEIRAS, GALAS E EXPOSIÇÕES'!AK322</f>
        <v>0</v>
      </c>
      <c r="N693" s="53">
        <f>+'103 FEIRAS, GALAS E EXPOSIÇÕES'!AB322</f>
        <v>0</v>
      </c>
      <c r="T693" s="51" t="str">
        <f t="shared" si="30"/>
        <v>Local Não Indicado</v>
      </c>
      <c r="U693" s="51" t="str">
        <f t="shared" si="31"/>
        <v>Sem dados de idade</v>
      </c>
      <c r="V693" s="51" t="str">
        <f t="shared" si="32"/>
        <v/>
      </c>
    </row>
    <row r="694" spans="1:22" hidden="1" x14ac:dyDescent="0.35">
      <c r="A694" s="53">
        <f>+'103 FEIRAS, GALAS E EXPOSIÇÕES'!C323</f>
        <v>0</v>
      </c>
      <c r="B694" s="53">
        <f>+'103 FEIRAS, GALAS E EXPOSIÇÕES'!J323</f>
        <v>0</v>
      </c>
      <c r="C694" s="53" t="e">
        <f>IFERROR(IFERROR(IFERROR(+VLOOKUP('103 FEIRAS, GALAS E EXPOSIÇÕES'!V323,localidades,2,FALSE),VLOOKUP('103 FEIRAS, GALAS E EXPOSIÇÕES'!R323,district_codes,2,FALSE)),VLOOKUP('103 FEIRAS, GALAS E EXPOSIÇÕES'!AF$7,localidades,2,FALSE)),VLOOKUP('103 FEIRAS, GALAS E EXPOSIÇÕES'!AF$6,district_codes,2,FALSE))</f>
        <v>#N/A</v>
      </c>
      <c r="D694" s="53">
        <f>+'103 FEIRAS, GALAS E EXPOSIÇÕES'!AB323</f>
        <v>0</v>
      </c>
      <c r="E694" s="281">
        <f>+'103 FEIRAS, GALAS E EXPOSIÇÕES'!P323</f>
        <v>0</v>
      </c>
      <c r="F694" s="53">
        <f>+'103 FEIRAS, GALAS E EXPOSIÇÕES'!Q323</f>
        <v>0</v>
      </c>
      <c r="G694" s="53">
        <f>+'103 FEIRAS, GALAS E EXPOSIÇÕES'!AJ323</f>
        <v>0</v>
      </c>
      <c r="H694" s="53" t="str">
        <f>+sessoes!A$4</f>
        <v>TECTRAIN-99</v>
      </c>
      <c r="I694" s="53" t="e">
        <f>+sessoes!B$4</f>
        <v>#N/A</v>
      </c>
      <c r="J694" s="69">
        <f>+sessoes!C$4</f>
        <v>0</v>
      </c>
      <c r="M694" s="53">
        <f>+'103 FEIRAS, GALAS E EXPOSIÇÕES'!AK323</f>
        <v>0</v>
      </c>
      <c r="N694" s="53">
        <f>+'103 FEIRAS, GALAS E EXPOSIÇÕES'!AB323</f>
        <v>0</v>
      </c>
      <c r="T694" s="51" t="str">
        <f t="shared" si="30"/>
        <v>Local Não Indicado</v>
      </c>
      <c r="U694" s="51" t="str">
        <f t="shared" si="31"/>
        <v>Sem dados de idade</v>
      </c>
      <c r="V694" s="51" t="str">
        <f t="shared" si="32"/>
        <v/>
      </c>
    </row>
    <row r="695" spans="1:22" hidden="1" x14ac:dyDescent="0.35">
      <c r="A695" s="53">
        <f>+'103 FEIRAS, GALAS E EXPOSIÇÕES'!C324</f>
        <v>0</v>
      </c>
      <c r="B695" s="53">
        <f>+'103 FEIRAS, GALAS E EXPOSIÇÕES'!J324</f>
        <v>0</v>
      </c>
      <c r="C695" s="53" t="e">
        <f>IFERROR(IFERROR(IFERROR(+VLOOKUP('103 FEIRAS, GALAS E EXPOSIÇÕES'!V324,localidades,2,FALSE),VLOOKUP('103 FEIRAS, GALAS E EXPOSIÇÕES'!R324,district_codes,2,FALSE)),VLOOKUP('103 FEIRAS, GALAS E EXPOSIÇÕES'!AF$7,localidades,2,FALSE)),VLOOKUP('103 FEIRAS, GALAS E EXPOSIÇÕES'!AF$6,district_codes,2,FALSE))</f>
        <v>#N/A</v>
      </c>
      <c r="D695" s="53">
        <f>+'103 FEIRAS, GALAS E EXPOSIÇÕES'!AB324</f>
        <v>0</v>
      </c>
      <c r="E695" s="281">
        <f>+'103 FEIRAS, GALAS E EXPOSIÇÕES'!P324</f>
        <v>0</v>
      </c>
      <c r="F695" s="53">
        <f>+'103 FEIRAS, GALAS E EXPOSIÇÕES'!Q324</f>
        <v>0</v>
      </c>
      <c r="G695" s="53">
        <f>+'103 FEIRAS, GALAS E EXPOSIÇÕES'!AJ324</f>
        <v>0</v>
      </c>
      <c r="H695" s="53" t="str">
        <f>+sessoes!A$4</f>
        <v>TECTRAIN-99</v>
      </c>
      <c r="I695" s="53" t="e">
        <f>+sessoes!B$4</f>
        <v>#N/A</v>
      </c>
      <c r="J695" s="69">
        <f>+sessoes!C$4</f>
        <v>0</v>
      </c>
      <c r="M695" s="53">
        <f>+'103 FEIRAS, GALAS E EXPOSIÇÕES'!AK324</f>
        <v>0</v>
      </c>
      <c r="N695" s="53">
        <f>+'103 FEIRAS, GALAS E EXPOSIÇÕES'!AB324</f>
        <v>0</v>
      </c>
      <c r="T695" s="51" t="str">
        <f t="shared" si="30"/>
        <v>Local Não Indicado</v>
      </c>
      <c r="U695" s="51" t="str">
        <f t="shared" si="31"/>
        <v>Sem dados de idade</v>
      </c>
      <c r="V695" s="51" t="str">
        <f t="shared" si="32"/>
        <v/>
      </c>
    </row>
    <row r="696" spans="1:22" hidden="1" x14ac:dyDescent="0.35">
      <c r="A696" s="53">
        <f>+'103 FEIRAS, GALAS E EXPOSIÇÕES'!C325</f>
        <v>0</v>
      </c>
      <c r="B696" s="53">
        <f>+'103 FEIRAS, GALAS E EXPOSIÇÕES'!J325</f>
        <v>0</v>
      </c>
      <c r="C696" s="53" t="e">
        <f>IFERROR(IFERROR(IFERROR(+VLOOKUP('103 FEIRAS, GALAS E EXPOSIÇÕES'!V325,localidades,2,FALSE),VLOOKUP('103 FEIRAS, GALAS E EXPOSIÇÕES'!R325,district_codes,2,FALSE)),VLOOKUP('103 FEIRAS, GALAS E EXPOSIÇÕES'!AF$7,localidades,2,FALSE)),VLOOKUP('103 FEIRAS, GALAS E EXPOSIÇÕES'!AF$6,district_codes,2,FALSE))</f>
        <v>#N/A</v>
      </c>
      <c r="D696" s="53">
        <f>+'103 FEIRAS, GALAS E EXPOSIÇÕES'!AB325</f>
        <v>0</v>
      </c>
      <c r="E696" s="281">
        <f>+'103 FEIRAS, GALAS E EXPOSIÇÕES'!P325</f>
        <v>0</v>
      </c>
      <c r="F696" s="53">
        <f>+'103 FEIRAS, GALAS E EXPOSIÇÕES'!Q325</f>
        <v>0</v>
      </c>
      <c r="G696" s="53">
        <f>+'103 FEIRAS, GALAS E EXPOSIÇÕES'!AJ325</f>
        <v>0</v>
      </c>
      <c r="H696" s="53" t="str">
        <f>+sessoes!A$4</f>
        <v>TECTRAIN-99</v>
      </c>
      <c r="I696" s="53" t="e">
        <f>+sessoes!B$4</f>
        <v>#N/A</v>
      </c>
      <c r="J696" s="69">
        <f>+sessoes!C$4</f>
        <v>0</v>
      </c>
      <c r="M696" s="53">
        <f>+'103 FEIRAS, GALAS E EXPOSIÇÕES'!AK325</f>
        <v>0</v>
      </c>
      <c r="N696" s="53">
        <f>+'103 FEIRAS, GALAS E EXPOSIÇÕES'!AB325</f>
        <v>0</v>
      </c>
      <c r="T696" s="51" t="str">
        <f t="shared" si="30"/>
        <v>Local Não Indicado</v>
      </c>
      <c r="U696" s="51" t="str">
        <f t="shared" si="31"/>
        <v>Sem dados de idade</v>
      </c>
      <c r="V696" s="51" t="str">
        <f t="shared" si="32"/>
        <v/>
      </c>
    </row>
    <row r="697" spans="1:22" hidden="1" x14ac:dyDescent="0.35">
      <c r="A697" s="53">
        <f>+'103 FEIRAS, GALAS E EXPOSIÇÕES'!C326</f>
        <v>0</v>
      </c>
      <c r="B697" s="53">
        <f>+'103 FEIRAS, GALAS E EXPOSIÇÕES'!J326</f>
        <v>0</v>
      </c>
      <c r="C697" s="53" t="e">
        <f>IFERROR(IFERROR(IFERROR(+VLOOKUP('103 FEIRAS, GALAS E EXPOSIÇÕES'!V326,localidades,2,FALSE),VLOOKUP('103 FEIRAS, GALAS E EXPOSIÇÕES'!R326,district_codes,2,FALSE)),VLOOKUP('103 FEIRAS, GALAS E EXPOSIÇÕES'!AF$7,localidades,2,FALSE)),VLOOKUP('103 FEIRAS, GALAS E EXPOSIÇÕES'!AF$6,district_codes,2,FALSE))</f>
        <v>#N/A</v>
      </c>
      <c r="D697" s="53">
        <f>+'103 FEIRAS, GALAS E EXPOSIÇÕES'!AB326</f>
        <v>0</v>
      </c>
      <c r="E697" s="281">
        <f>+'103 FEIRAS, GALAS E EXPOSIÇÕES'!P326</f>
        <v>0</v>
      </c>
      <c r="F697" s="53">
        <f>+'103 FEIRAS, GALAS E EXPOSIÇÕES'!Q326</f>
        <v>0</v>
      </c>
      <c r="G697" s="53">
        <f>+'103 FEIRAS, GALAS E EXPOSIÇÕES'!AJ326</f>
        <v>0</v>
      </c>
      <c r="H697" s="53" t="str">
        <f>+sessoes!A$4</f>
        <v>TECTRAIN-99</v>
      </c>
      <c r="I697" s="53" t="e">
        <f>+sessoes!B$4</f>
        <v>#N/A</v>
      </c>
      <c r="J697" s="69">
        <f>+sessoes!C$4</f>
        <v>0</v>
      </c>
      <c r="M697" s="53">
        <f>+'103 FEIRAS, GALAS E EXPOSIÇÕES'!AK326</f>
        <v>0</v>
      </c>
      <c r="N697" s="53">
        <f>+'103 FEIRAS, GALAS E EXPOSIÇÕES'!AB326</f>
        <v>0</v>
      </c>
      <c r="T697" s="51" t="str">
        <f t="shared" si="30"/>
        <v>Local Não Indicado</v>
      </c>
      <c r="U697" s="51" t="str">
        <f t="shared" si="31"/>
        <v>Sem dados de idade</v>
      </c>
      <c r="V697" s="51" t="str">
        <f t="shared" si="32"/>
        <v/>
      </c>
    </row>
    <row r="698" spans="1:22" hidden="1" x14ac:dyDescent="0.35">
      <c r="A698" s="53">
        <f>+'103 FEIRAS, GALAS E EXPOSIÇÕES'!C327</f>
        <v>0</v>
      </c>
      <c r="B698" s="53">
        <f>+'103 FEIRAS, GALAS E EXPOSIÇÕES'!J327</f>
        <v>0</v>
      </c>
      <c r="C698" s="53" t="e">
        <f>IFERROR(IFERROR(IFERROR(+VLOOKUP('103 FEIRAS, GALAS E EXPOSIÇÕES'!V327,localidades,2,FALSE),VLOOKUP('103 FEIRAS, GALAS E EXPOSIÇÕES'!R327,district_codes,2,FALSE)),VLOOKUP('103 FEIRAS, GALAS E EXPOSIÇÕES'!AF$7,localidades,2,FALSE)),VLOOKUP('103 FEIRAS, GALAS E EXPOSIÇÕES'!AF$6,district_codes,2,FALSE))</f>
        <v>#N/A</v>
      </c>
      <c r="D698" s="53">
        <f>+'103 FEIRAS, GALAS E EXPOSIÇÕES'!AB327</f>
        <v>0</v>
      </c>
      <c r="E698" s="281">
        <f>+'103 FEIRAS, GALAS E EXPOSIÇÕES'!P327</f>
        <v>0</v>
      </c>
      <c r="F698" s="53">
        <f>+'103 FEIRAS, GALAS E EXPOSIÇÕES'!Q327</f>
        <v>0</v>
      </c>
      <c r="G698" s="53">
        <f>+'103 FEIRAS, GALAS E EXPOSIÇÕES'!AJ327</f>
        <v>0</v>
      </c>
      <c r="H698" s="53" t="str">
        <f>+sessoes!A$4</f>
        <v>TECTRAIN-99</v>
      </c>
      <c r="I698" s="53" t="e">
        <f>+sessoes!B$4</f>
        <v>#N/A</v>
      </c>
      <c r="J698" s="69">
        <f>+sessoes!C$4</f>
        <v>0</v>
      </c>
      <c r="M698" s="53">
        <f>+'103 FEIRAS, GALAS E EXPOSIÇÕES'!AK327</f>
        <v>0</v>
      </c>
      <c r="N698" s="53">
        <f>+'103 FEIRAS, GALAS E EXPOSIÇÕES'!AB327</f>
        <v>0</v>
      </c>
      <c r="T698" s="51" t="str">
        <f t="shared" si="30"/>
        <v>Local Não Indicado</v>
      </c>
      <c r="U698" s="51" t="str">
        <f t="shared" si="31"/>
        <v>Sem dados de idade</v>
      </c>
      <c r="V698" s="51" t="str">
        <f t="shared" si="32"/>
        <v/>
      </c>
    </row>
    <row r="699" spans="1:22" hidden="1" x14ac:dyDescent="0.35">
      <c r="A699" s="53">
        <f>+'103 FEIRAS, GALAS E EXPOSIÇÕES'!C328</f>
        <v>0</v>
      </c>
      <c r="B699" s="53">
        <f>+'103 FEIRAS, GALAS E EXPOSIÇÕES'!J328</f>
        <v>0</v>
      </c>
      <c r="C699" s="53" t="e">
        <f>IFERROR(IFERROR(IFERROR(+VLOOKUP('103 FEIRAS, GALAS E EXPOSIÇÕES'!V328,localidades,2,FALSE),VLOOKUP('103 FEIRAS, GALAS E EXPOSIÇÕES'!R328,district_codes,2,FALSE)),VLOOKUP('103 FEIRAS, GALAS E EXPOSIÇÕES'!AF$7,localidades,2,FALSE)),VLOOKUP('103 FEIRAS, GALAS E EXPOSIÇÕES'!AF$6,district_codes,2,FALSE))</f>
        <v>#N/A</v>
      </c>
      <c r="D699" s="53">
        <f>+'103 FEIRAS, GALAS E EXPOSIÇÕES'!AB328</f>
        <v>0</v>
      </c>
      <c r="E699" s="281">
        <f>+'103 FEIRAS, GALAS E EXPOSIÇÕES'!P328</f>
        <v>0</v>
      </c>
      <c r="F699" s="53">
        <f>+'103 FEIRAS, GALAS E EXPOSIÇÕES'!Q328</f>
        <v>0</v>
      </c>
      <c r="G699" s="53">
        <f>+'103 FEIRAS, GALAS E EXPOSIÇÕES'!AJ328</f>
        <v>0</v>
      </c>
      <c r="H699" s="53" t="str">
        <f>+sessoes!A$4</f>
        <v>TECTRAIN-99</v>
      </c>
      <c r="I699" s="53" t="e">
        <f>+sessoes!B$4</f>
        <v>#N/A</v>
      </c>
      <c r="J699" s="69">
        <f>+sessoes!C$4</f>
        <v>0</v>
      </c>
      <c r="M699" s="53">
        <f>+'103 FEIRAS, GALAS E EXPOSIÇÕES'!AK328</f>
        <v>0</v>
      </c>
      <c r="N699" s="53">
        <f>+'103 FEIRAS, GALAS E EXPOSIÇÕES'!AB328</f>
        <v>0</v>
      </c>
      <c r="T699" s="51" t="str">
        <f t="shared" si="30"/>
        <v>Local Não Indicado</v>
      </c>
      <c r="U699" s="51" t="str">
        <f t="shared" si="31"/>
        <v>Sem dados de idade</v>
      </c>
      <c r="V699" s="51" t="str">
        <f t="shared" si="32"/>
        <v/>
      </c>
    </row>
    <row r="700" spans="1:22" hidden="1" x14ac:dyDescent="0.35">
      <c r="A700" s="53">
        <f>+'103 FEIRAS, GALAS E EXPOSIÇÕES'!C329</f>
        <v>0</v>
      </c>
      <c r="B700" s="53">
        <f>+'103 FEIRAS, GALAS E EXPOSIÇÕES'!J329</f>
        <v>0</v>
      </c>
      <c r="C700" s="53" t="e">
        <f>IFERROR(IFERROR(IFERROR(+VLOOKUP('103 FEIRAS, GALAS E EXPOSIÇÕES'!V329,localidades,2,FALSE),VLOOKUP('103 FEIRAS, GALAS E EXPOSIÇÕES'!R329,district_codes,2,FALSE)),VLOOKUP('103 FEIRAS, GALAS E EXPOSIÇÕES'!AF$7,localidades,2,FALSE)),VLOOKUP('103 FEIRAS, GALAS E EXPOSIÇÕES'!AF$6,district_codes,2,FALSE))</f>
        <v>#N/A</v>
      </c>
      <c r="D700" s="53">
        <f>+'103 FEIRAS, GALAS E EXPOSIÇÕES'!AB329</f>
        <v>0</v>
      </c>
      <c r="E700" s="281">
        <f>+'103 FEIRAS, GALAS E EXPOSIÇÕES'!P329</f>
        <v>0</v>
      </c>
      <c r="F700" s="53">
        <f>+'103 FEIRAS, GALAS E EXPOSIÇÕES'!Q329</f>
        <v>0</v>
      </c>
      <c r="G700" s="53">
        <f>+'103 FEIRAS, GALAS E EXPOSIÇÕES'!AJ329</f>
        <v>0</v>
      </c>
      <c r="H700" s="53" t="str">
        <f>+sessoes!A$4</f>
        <v>TECTRAIN-99</v>
      </c>
      <c r="I700" s="53" t="e">
        <f>+sessoes!B$4</f>
        <v>#N/A</v>
      </c>
      <c r="J700" s="69">
        <f>+sessoes!C$4</f>
        <v>0</v>
      </c>
      <c r="M700" s="53">
        <f>+'103 FEIRAS, GALAS E EXPOSIÇÕES'!AK329</f>
        <v>0</v>
      </c>
      <c r="N700" s="53">
        <f>+'103 FEIRAS, GALAS E EXPOSIÇÕES'!AB329</f>
        <v>0</v>
      </c>
      <c r="T700" s="51" t="str">
        <f t="shared" si="30"/>
        <v>Local Não Indicado</v>
      </c>
      <c r="U700" s="51" t="str">
        <f t="shared" si="31"/>
        <v>Sem dados de idade</v>
      </c>
      <c r="V700" s="51" t="str">
        <f t="shared" si="32"/>
        <v/>
      </c>
    </row>
    <row r="701" spans="1:22" hidden="1" x14ac:dyDescent="0.35">
      <c r="A701" s="53">
        <f>+'103 FEIRAS, GALAS E EXPOSIÇÕES'!C330</f>
        <v>0</v>
      </c>
      <c r="B701" s="53">
        <f>+'103 FEIRAS, GALAS E EXPOSIÇÕES'!J330</f>
        <v>0</v>
      </c>
      <c r="C701" s="53" t="e">
        <f>IFERROR(IFERROR(IFERROR(+VLOOKUP('103 FEIRAS, GALAS E EXPOSIÇÕES'!V330,localidades,2,FALSE),VLOOKUP('103 FEIRAS, GALAS E EXPOSIÇÕES'!R330,district_codes,2,FALSE)),VLOOKUP('103 FEIRAS, GALAS E EXPOSIÇÕES'!AF$7,localidades,2,FALSE)),VLOOKUP('103 FEIRAS, GALAS E EXPOSIÇÕES'!AF$6,district_codes,2,FALSE))</f>
        <v>#N/A</v>
      </c>
      <c r="D701" s="53">
        <f>+'103 FEIRAS, GALAS E EXPOSIÇÕES'!AB330</f>
        <v>0</v>
      </c>
      <c r="E701" s="281">
        <f>+'103 FEIRAS, GALAS E EXPOSIÇÕES'!P330</f>
        <v>0</v>
      </c>
      <c r="F701" s="53">
        <f>+'103 FEIRAS, GALAS E EXPOSIÇÕES'!Q330</f>
        <v>0</v>
      </c>
      <c r="G701" s="53">
        <f>+'103 FEIRAS, GALAS E EXPOSIÇÕES'!AJ330</f>
        <v>0</v>
      </c>
      <c r="H701" s="53" t="str">
        <f>+sessoes!A$4</f>
        <v>TECTRAIN-99</v>
      </c>
      <c r="I701" s="53" t="e">
        <f>+sessoes!B$4</f>
        <v>#N/A</v>
      </c>
      <c r="J701" s="69">
        <f>+sessoes!C$4</f>
        <v>0</v>
      </c>
      <c r="M701" s="53">
        <f>+'103 FEIRAS, GALAS E EXPOSIÇÕES'!AK330</f>
        <v>0</v>
      </c>
      <c r="N701" s="53">
        <f>+'103 FEIRAS, GALAS E EXPOSIÇÕES'!AB330</f>
        <v>0</v>
      </c>
      <c r="T701" s="51" t="str">
        <f t="shared" si="30"/>
        <v>Local Não Indicado</v>
      </c>
      <c r="U701" s="51" t="str">
        <f t="shared" si="31"/>
        <v>Sem dados de idade</v>
      </c>
      <c r="V701" s="51" t="str">
        <f t="shared" si="32"/>
        <v/>
      </c>
    </row>
    <row r="702" spans="1:22" hidden="1" x14ac:dyDescent="0.35">
      <c r="A702" s="53">
        <f>+'103 FEIRAS, GALAS E EXPOSIÇÕES'!C331</f>
        <v>0</v>
      </c>
      <c r="B702" s="53">
        <f>+'103 FEIRAS, GALAS E EXPOSIÇÕES'!J331</f>
        <v>0</v>
      </c>
      <c r="C702" s="53" t="e">
        <f>IFERROR(IFERROR(IFERROR(+VLOOKUP('103 FEIRAS, GALAS E EXPOSIÇÕES'!V331,localidades,2,FALSE),VLOOKUP('103 FEIRAS, GALAS E EXPOSIÇÕES'!R331,district_codes,2,FALSE)),VLOOKUP('103 FEIRAS, GALAS E EXPOSIÇÕES'!AF$7,localidades,2,FALSE)),VLOOKUP('103 FEIRAS, GALAS E EXPOSIÇÕES'!AF$6,district_codes,2,FALSE))</f>
        <v>#N/A</v>
      </c>
      <c r="D702" s="53">
        <f>+'103 FEIRAS, GALAS E EXPOSIÇÕES'!AB331</f>
        <v>0</v>
      </c>
      <c r="E702" s="281">
        <f>+'103 FEIRAS, GALAS E EXPOSIÇÕES'!P331</f>
        <v>0</v>
      </c>
      <c r="F702" s="53">
        <f>+'103 FEIRAS, GALAS E EXPOSIÇÕES'!Q331</f>
        <v>0</v>
      </c>
      <c r="G702" s="53">
        <f>+'103 FEIRAS, GALAS E EXPOSIÇÕES'!AJ331</f>
        <v>0</v>
      </c>
      <c r="H702" s="53" t="str">
        <f>+sessoes!A$4</f>
        <v>TECTRAIN-99</v>
      </c>
      <c r="I702" s="53" t="e">
        <f>+sessoes!B$4</f>
        <v>#N/A</v>
      </c>
      <c r="J702" s="69">
        <f>+sessoes!C$4</f>
        <v>0</v>
      </c>
      <c r="M702" s="53">
        <f>+'103 FEIRAS, GALAS E EXPOSIÇÕES'!AK331</f>
        <v>0</v>
      </c>
      <c r="N702" s="53">
        <f>+'103 FEIRAS, GALAS E EXPOSIÇÕES'!AB331</f>
        <v>0</v>
      </c>
      <c r="T702" s="51" t="str">
        <f t="shared" si="30"/>
        <v>Local Não Indicado</v>
      </c>
      <c r="U702" s="51" t="str">
        <f t="shared" si="31"/>
        <v>Sem dados de idade</v>
      </c>
      <c r="V702" s="51" t="str">
        <f t="shared" si="32"/>
        <v/>
      </c>
    </row>
    <row r="703" spans="1:22" hidden="1" x14ac:dyDescent="0.35">
      <c r="A703" s="53">
        <f>+'103 FEIRAS, GALAS E EXPOSIÇÕES'!C332</f>
        <v>0</v>
      </c>
      <c r="B703" s="53">
        <f>+'103 FEIRAS, GALAS E EXPOSIÇÕES'!J332</f>
        <v>0</v>
      </c>
      <c r="C703" s="53" t="e">
        <f>IFERROR(IFERROR(IFERROR(+VLOOKUP('103 FEIRAS, GALAS E EXPOSIÇÕES'!V332,localidades,2,FALSE),VLOOKUP('103 FEIRAS, GALAS E EXPOSIÇÕES'!R332,district_codes,2,FALSE)),VLOOKUP('103 FEIRAS, GALAS E EXPOSIÇÕES'!AF$7,localidades,2,FALSE)),VLOOKUP('103 FEIRAS, GALAS E EXPOSIÇÕES'!AF$6,district_codes,2,FALSE))</f>
        <v>#N/A</v>
      </c>
      <c r="D703" s="53">
        <f>+'103 FEIRAS, GALAS E EXPOSIÇÕES'!AB332</f>
        <v>0</v>
      </c>
      <c r="E703" s="281">
        <f>+'103 FEIRAS, GALAS E EXPOSIÇÕES'!P332</f>
        <v>0</v>
      </c>
      <c r="F703" s="53">
        <f>+'103 FEIRAS, GALAS E EXPOSIÇÕES'!Q332</f>
        <v>0</v>
      </c>
      <c r="G703" s="53">
        <f>+'103 FEIRAS, GALAS E EXPOSIÇÕES'!AJ332</f>
        <v>0</v>
      </c>
      <c r="H703" s="53" t="str">
        <f>+sessoes!A$4</f>
        <v>TECTRAIN-99</v>
      </c>
      <c r="I703" s="53" t="e">
        <f>+sessoes!B$4</f>
        <v>#N/A</v>
      </c>
      <c r="J703" s="69">
        <f>+sessoes!C$4</f>
        <v>0</v>
      </c>
      <c r="M703" s="53">
        <f>+'103 FEIRAS, GALAS E EXPOSIÇÕES'!AK332</f>
        <v>0</v>
      </c>
      <c r="N703" s="53">
        <f>+'103 FEIRAS, GALAS E EXPOSIÇÕES'!AB332</f>
        <v>0</v>
      </c>
      <c r="T703" s="51" t="str">
        <f t="shared" si="30"/>
        <v>Local Não Indicado</v>
      </c>
      <c r="U703" s="51" t="str">
        <f t="shared" si="31"/>
        <v>Sem dados de idade</v>
      </c>
      <c r="V703" s="51" t="str">
        <f t="shared" si="32"/>
        <v/>
      </c>
    </row>
    <row r="704" spans="1:22" hidden="1" x14ac:dyDescent="0.35">
      <c r="A704" s="53">
        <f>+'103 FEIRAS, GALAS E EXPOSIÇÕES'!C333</f>
        <v>0</v>
      </c>
      <c r="B704" s="53">
        <f>+'103 FEIRAS, GALAS E EXPOSIÇÕES'!J333</f>
        <v>0</v>
      </c>
      <c r="C704" s="53" t="e">
        <f>IFERROR(IFERROR(IFERROR(+VLOOKUP('103 FEIRAS, GALAS E EXPOSIÇÕES'!V333,localidades,2,FALSE),VLOOKUP('103 FEIRAS, GALAS E EXPOSIÇÕES'!R333,district_codes,2,FALSE)),VLOOKUP('103 FEIRAS, GALAS E EXPOSIÇÕES'!AF$7,localidades,2,FALSE)),VLOOKUP('103 FEIRAS, GALAS E EXPOSIÇÕES'!AF$6,district_codes,2,FALSE))</f>
        <v>#N/A</v>
      </c>
      <c r="D704" s="53">
        <f>+'103 FEIRAS, GALAS E EXPOSIÇÕES'!AB333</f>
        <v>0</v>
      </c>
      <c r="E704" s="281">
        <f>+'103 FEIRAS, GALAS E EXPOSIÇÕES'!P333</f>
        <v>0</v>
      </c>
      <c r="F704" s="53">
        <f>+'103 FEIRAS, GALAS E EXPOSIÇÕES'!Q333</f>
        <v>0</v>
      </c>
      <c r="G704" s="53">
        <f>+'103 FEIRAS, GALAS E EXPOSIÇÕES'!AJ333</f>
        <v>0</v>
      </c>
      <c r="H704" s="53" t="str">
        <f>+sessoes!A$4</f>
        <v>TECTRAIN-99</v>
      </c>
      <c r="I704" s="53" t="e">
        <f>+sessoes!B$4</f>
        <v>#N/A</v>
      </c>
      <c r="J704" s="69">
        <f>+sessoes!C$4</f>
        <v>0</v>
      </c>
      <c r="M704" s="53">
        <f>+'103 FEIRAS, GALAS E EXPOSIÇÕES'!AK333</f>
        <v>0</v>
      </c>
      <c r="N704" s="53">
        <f>+'103 FEIRAS, GALAS E EXPOSIÇÕES'!AB333</f>
        <v>0</v>
      </c>
      <c r="T704" s="51" t="str">
        <f t="shared" si="30"/>
        <v>Local Não Indicado</v>
      </c>
      <c r="U704" s="51" t="str">
        <f t="shared" si="31"/>
        <v>Sem dados de idade</v>
      </c>
      <c r="V704" s="51" t="str">
        <f t="shared" si="32"/>
        <v/>
      </c>
    </row>
    <row r="705" spans="1:22" hidden="1" x14ac:dyDescent="0.35">
      <c r="A705" s="53">
        <f>+'103 FEIRAS, GALAS E EXPOSIÇÕES'!C334</f>
        <v>0</v>
      </c>
      <c r="B705" s="53">
        <f>+'103 FEIRAS, GALAS E EXPOSIÇÕES'!J334</f>
        <v>0</v>
      </c>
      <c r="C705" s="53" t="e">
        <f>IFERROR(IFERROR(IFERROR(+VLOOKUP('103 FEIRAS, GALAS E EXPOSIÇÕES'!V334,localidades,2,FALSE),VLOOKUP('103 FEIRAS, GALAS E EXPOSIÇÕES'!R334,district_codes,2,FALSE)),VLOOKUP('103 FEIRAS, GALAS E EXPOSIÇÕES'!AF$7,localidades,2,FALSE)),VLOOKUP('103 FEIRAS, GALAS E EXPOSIÇÕES'!AF$6,district_codes,2,FALSE))</f>
        <v>#N/A</v>
      </c>
      <c r="D705" s="53">
        <f>+'103 FEIRAS, GALAS E EXPOSIÇÕES'!AB334</f>
        <v>0</v>
      </c>
      <c r="E705" s="281">
        <f>+'103 FEIRAS, GALAS E EXPOSIÇÕES'!P334</f>
        <v>0</v>
      </c>
      <c r="F705" s="53">
        <f>+'103 FEIRAS, GALAS E EXPOSIÇÕES'!Q334</f>
        <v>0</v>
      </c>
      <c r="G705" s="53">
        <f>+'103 FEIRAS, GALAS E EXPOSIÇÕES'!AJ334</f>
        <v>0</v>
      </c>
      <c r="H705" s="53" t="str">
        <f>+sessoes!A$4</f>
        <v>TECTRAIN-99</v>
      </c>
      <c r="I705" s="53" t="e">
        <f>+sessoes!B$4</f>
        <v>#N/A</v>
      </c>
      <c r="J705" s="69">
        <f>+sessoes!C$4</f>
        <v>0</v>
      </c>
      <c r="M705" s="53">
        <f>+'103 FEIRAS, GALAS E EXPOSIÇÕES'!AK334</f>
        <v>0</v>
      </c>
      <c r="N705" s="53">
        <f>+'103 FEIRAS, GALAS E EXPOSIÇÕES'!AB334</f>
        <v>0</v>
      </c>
      <c r="T705" s="51" t="str">
        <f t="shared" si="30"/>
        <v>Local Não Indicado</v>
      </c>
      <c r="U705" s="51" t="str">
        <f t="shared" si="31"/>
        <v>Sem dados de idade</v>
      </c>
      <c r="V705" s="51" t="str">
        <f t="shared" si="32"/>
        <v/>
      </c>
    </row>
    <row r="706" spans="1:22" hidden="1" x14ac:dyDescent="0.35">
      <c r="A706" s="53">
        <f>+'103 FEIRAS, GALAS E EXPOSIÇÕES'!C335</f>
        <v>0</v>
      </c>
      <c r="B706" s="53">
        <f>+'103 FEIRAS, GALAS E EXPOSIÇÕES'!J335</f>
        <v>0</v>
      </c>
      <c r="C706" s="53" t="e">
        <f>IFERROR(IFERROR(IFERROR(+VLOOKUP('103 FEIRAS, GALAS E EXPOSIÇÕES'!V335,localidades,2,FALSE),VLOOKUP('103 FEIRAS, GALAS E EXPOSIÇÕES'!R335,district_codes,2,FALSE)),VLOOKUP('103 FEIRAS, GALAS E EXPOSIÇÕES'!AF$7,localidades,2,FALSE)),VLOOKUP('103 FEIRAS, GALAS E EXPOSIÇÕES'!AF$6,district_codes,2,FALSE))</f>
        <v>#N/A</v>
      </c>
      <c r="D706" s="53">
        <f>+'103 FEIRAS, GALAS E EXPOSIÇÕES'!AB335</f>
        <v>0</v>
      </c>
      <c r="E706" s="281">
        <f>+'103 FEIRAS, GALAS E EXPOSIÇÕES'!P335</f>
        <v>0</v>
      </c>
      <c r="F706" s="53">
        <f>+'103 FEIRAS, GALAS E EXPOSIÇÕES'!Q335</f>
        <v>0</v>
      </c>
      <c r="G706" s="53">
        <f>+'103 FEIRAS, GALAS E EXPOSIÇÕES'!AJ335</f>
        <v>0</v>
      </c>
      <c r="H706" s="53" t="str">
        <f>+sessoes!A$4</f>
        <v>TECTRAIN-99</v>
      </c>
      <c r="I706" s="53" t="e">
        <f>+sessoes!B$4</f>
        <v>#N/A</v>
      </c>
      <c r="J706" s="69">
        <f>+sessoes!C$4</f>
        <v>0</v>
      </c>
      <c r="M706" s="53">
        <f>+'103 FEIRAS, GALAS E EXPOSIÇÕES'!AK335</f>
        <v>0</v>
      </c>
      <c r="N706" s="53">
        <f>+'103 FEIRAS, GALAS E EXPOSIÇÕES'!AB335</f>
        <v>0</v>
      </c>
      <c r="T706" s="51" t="str">
        <f t="shared" ref="T706:T769" si="33">IFERROR(IFERROR(VLOOKUP(C706,nomes_distritos,3,FALSE),VLOOKUP(I706,nomes_distritos,3,FALSE)),"Local Não Indicado")</f>
        <v>Local Não Indicado</v>
      </c>
      <c r="U706" s="51" t="str">
        <f t="shared" ref="U706:U769" si="34">IF(F706=0,"Sem dados de idade",IF(F706&lt;35,"Jovem","Adulto"))</f>
        <v>Sem dados de idade</v>
      </c>
      <c r="V706" s="51" t="str">
        <f t="shared" ref="V706:V769" si="35">IF(A706=0,"",A706&amp;B706&amp;C706)</f>
        <v/>
      </c>
    </row>
    <row r="707" spans="1:22" hidden="1" x14ac:dyDescent="0.35">
      <c r="A707" s="53">
        <f>+'103 FEIRAS, GALAS E EXPOSIÇÕES'!C336</f>
        <v>0</v>
      </c>
      <c r="B707" s="53">
        <f>+'103 FEIRAS, GALAS E EXPOSIÇÕES'!J336</f>
        <v>0</v>
      </c>
      <c r="C707" s="53" t="e">
        <f>IFERROR(IFERROR(IFERROR(+VLOOKUP('103 FEIRAS, GALAS E EXPOSIÇÕES'!V336,localidades,2,FALSE),VLOOKUP('103 FEIRAS, GALAS E EXPOSIÇÕES'!R336,district_codes,2,FALSE)),VLOOKUP('103 FEIRAS, GALAS E EXPOSIÇÕES'!AF$7,localidades,2,FALSE)),VLOOKUP('103 FEIRAS, GALAS E EXPOSIÇÕES'!AF$6,district_codes,2,FALSE))</f>
        <v>#N/A</v>
      </c>
      <c r="D707" s="53">
        <f>+'103 FEIRAS, GALAS E EXPOSIÇÕES'!AB336</f>
        <v>0</v>
      </c>
      <c r="E707" s="281">
        <f>+'103 FEIRAS, GALAS E EXPOSIÇÕES'!P336</f>
        <v>0</v>
      </c>
      <c r="F707" s="53">
        <f>+'103 FEIRAS, GALAS E EXPOSIÇÕES'!Q336</f>
        <v>0</v>
      </c>
      <c r="G707" s="53">
        <f>+'103 FEIRAS, GALAS E EXPOSIÇÕES'!AJ336</f>
        <v>0</v>
      </c>
      <c r="H707" s="53" t="str">
        <f>+sessoes!A$4</f>
        <v>TECTRAIN-99</v>
      </c>
      <c r="I707" s="53" t="e">
        <f>+sessoes!B$4</f>
        <v>#N/A</v>
      </c>
      <c r="J707" s="69">
        <f>+sessoes!C$4</f>
        <v>0</v>
      </c>
      <c r="M707" s="53">
        <f>+'103 FEIRAS, GALAS E EXPOSIÇÕES'!AK336</f>
        <v>0</v>
      </c>
      <c r="N707" s="53">
        <f>+'103 FEIRAS, GALAS E EXPOSIÇÕES'!AB336</f>
        <v>0</v>
      </c>
      <c r="T707" s="51" t="str">
        <f t="shared" si="33"/>
        <v>Local Não Indicado</v>
      </c>
      <c r="U707" s="51" t="str">
        <f t="shared" si="34"/>
        <v>Sem dados de idade</v>
      </c>
      <c r="V707" s="51" t="str">
        <f t="shared" si="35"/>
        <v/>
      </c>
    </row>
    <row r="708" spans="1:22" hidden="1" x14ac:dyDescent="0.35">
      <c r="A708" s="53">
        <f>+'103 FEIRAS, GALAS E EXPOSIÇÕES'!C337</f>
        <v>0</v>
      </c>
      <c r="B708" s="53">
        <f>+'103 FEIRAS, GALAS E EXPOSIÇÕES'!J337</f>
        <v>0</v>
      </c>
      <c r="C708" s="53" t="e">
        <f>IFERROR(IFERROR(IFERROR(+VLOOKUP('103 FEIRAS, GALAS E EXPOSIÇÕES'!V337,localidades,2,FALSE),VLOOKUP('103 FEIRAS, GALAS E EXPOSIÇÕES'!R337,district_codes,2,FALSE)),VLOOKUP('103 FEIRAS, GALAS E EXPOSIÇÕES'!AF$7,localidades,2,FALSE)),VLOOKUP('103 FEIRAS, GALAS E EXPOSIÇÕES'!AF$6,district_codes,2,FALSE))</f>
        <v>#N/A</v>
      </c>
      <c r="D708" s="53">
        <f>+'103 FEIRAS, GALAS E EXPOSIÇÕES'!AB337</f>
        <v>0</v>
      </c>
      <c r="E708" s="281">
        <f>+'103 FEIRAS, GALAS E EXPOSIÇÕES'!P337</f>
        <v>0</v>
      </c>
      <c r="F708" s="53">
        <f>+'103 FEIRAS, GALAS E EXPOSIÇÕES'!Q337</f>
        <v>0</v>
      </c>
      <c r="G708" s="53">
        <f>+'103 FEIRAS, GALAS E EXPOSIÇÕES'!AJ337</f>
        <v>0</v>
      </c>
      <c r="H708" s="53" t="str">
        <f>+sessoes!A$4</f>
        <v>TECTRAIN-99</v>
      </c>
      <c r="I708" s="53" t="e">
        <f>+sessoes!B$4</f>
        <v>#N/A</v>
      </c>
      <c r="J708" s="69">
        <f>+sessoes!C$4</f>
        <v>0</v>
      </c>
      <c r="M708" s="53">
        <f>+'103 FEIRAS, GALAS E EXPOSIÇÕES'!AK337</f>
        <v>0</v>
      </c>
      <c r="N708" s="53">
        <f>+'103 FEIRAS, GALAS E EXPOSIÇÕES'!AB337</f>
        <v>0</v>
      </c>
      <c r="T708" s="51" t="str">
        <f t="shared" si="33"/>
        <v>Local Não Indicado</v>
      </c>
      <c r="U708" s="51" t="str">
        <f t="shared" si="34"/>
        <v>Sem dados de idade</v>
      </c>
      <c r="V708" s="51" t="str">
        <f t="shared" si="35"/>
        <v/>
      </c>
    </row>
    <row r="709" spans="1:22" hidden="1" x14ac:dyDescent="0.35">
      <c r="A709" s="53">
        <f>+'103 FEIRAS, GALAS E EXPOSIÇÕES'!C338</f>
        <v>0</v>
      </c>
      <c r="B709" s="53">
        <f>+'103 FEIRAS, GALAS E EXPOSIÇÕES'!J338</f>
        <v>0</v>
      </c>
      <c r="C709" s="53" t="e">
        <f>IFERROR(IFERROR(IFERROR(+VLOOKUP('103 FEIRAS, GALAS E EXPOSIÇÕES'!V338,localidades,2,FALSE),VLOOKUP('103 FEIRAS, GALAS E EXPOSIÇÕES'!R338,district_codes,2,FALSE)),VLOOKUP('103 FEIRAS, GALAS E EXPOSIÇÕES'!AF$7,localidades,2,FALSE)),VLOOKUP('103 FEIRAS, GALAS E EXPOSIÇÕES'!AF$6,district_codes,2,FALSE))</f>
        <v>#N/A</v>
      </c>
      <c r="D709" s="53">
        <f>+'103 FEIRAS, GALAS E EXPOSIÇÕES'!AB338</f>
        <v>0</v>
      </c>
      <c r="E709" s="281">
        <f>+'103 FEIRAS, GALAS E EXPOSIÇÕES'!P338</f>
        <v>0</v>
      </c>
      <c r="F709" s="53">
        <f>+'103 FEIRAS, GALAS E EXPOSIÇÕES'!Q338</f>
        <v>0</v>
      </c>
      <c r="G709" s="53">
        <f>+'103 FEIRAS, GALAS E EXPOSIÇÕES'!AJ338</f>
        <v>0</v>
      </c>
      <c r="H709" s="53" t="str">
        <f>+sessoes!A$4</f>
        <v>TECTRAIN-99</v>
      </c>
      <c r="I709" s="53" t="e">
        <f>+sessoes!B$4</f>
        <v>#N/A</v>
      </c>
      <c r="J709" s="69">
        <f>+sessoes!C$4</f>
        <v>0</v>
      </c>
      <c r="M709" s="53">
        <f>+'103 FEIRAS, GALAS E EXPOSIÇÕES'!AK338</f>
        <v>0</v>
      </c>
      <c r="N709" s="53">
        <f>+'103 FEIRAS, GALAS E EXPOSIÇÕES'!AB338</f>
        <v>0</v>
      </c>
      <c r="T709" s="51" t="str">
        <f t="shared" si="33"/>
        <v>Local Não Indicado</v>
      </c>
      <c r="U709" s="51" t="str">
        <f t="shared" si="34"/>
        <v>Sem dados de idade</v>
      </c>
      <c r="V709" s="51" t="str">
        <f t="shared" si="35"/>
        <v/>
      </c>
    </row>
    <row r="710" spans="1:22" hidden="1" x14ac:dyDescent="0.35">
      <c r="A710" s="53">
        <f>+'103 FEIRAS, GALAS E EXPOSIÇÕES'!C339</f>
        <v>0</v>
      </c>
      <c r="B710" s="53">
        <f>+'103 FEIRAS, GALAS E EXPOSIÇÕES'!J339</f>
        <v>0</v>
      </c>
      <c r="C710" s="53" t="e">
        <f>IFERROR(IFERROR(IFERROR(+VLOOKUP('103 FEIRAS, GALAS E EXPOSIÇÕES'!V339,localidades,2,FALSE),VLOOKUP('103 FEIRAS, GALAS E EXPOSIÇÕES'!R339,district_codes,2,FALSE)),VLOOKUP('103 FEIRAS, GALAS E EXPOSIÇÕES'!AF$7,localidades,2,FALSE)),VLOOKUP('103 FEIRAS, GALAS E EXPOSIÇÕES'!AF$6,district_codes,2,FALSE))</f>
        <v>#N/A</v>
      </c>
      <c r="D710" s="53">
        <f>+'103 FEIRAS, GALAS E EXPOSIÇÕES'!AB339</f>
        <v>0</v>
      </c>
      <c r="E710" s="281">
        <f>+'103 FEIRAS, GALAS E EXPOSIÇÕES'!P339</f>
        <v>0</v>
      </c>
      <c r="F710" s="53">
        <f>+'103 FEIRAS, GALAS E EXPOSIÇÕES'!Q339</f>
        <v>0</v>
      </c>
      <c r="G710" s="53">
        <f>+'103 FEIRAS, GALAS E EXPOSIÇÕES'!AJ339</f>
        <v>0</v>
      </c>
      <c r="H710" s="53" t="str">
        <f>+sessoes!A$4</f>
        <v>TECTRAIN-99</v>
      </c>
      <c r="I710" s="53" t="e">
        <f>+sessoes!B$4</f>
        <v>#N/A</v>
      </c>
      <c r="J710" s="69">
        <f>+sessoes!C$4</f>
        <v>0</v>
      </c>
      <c r="M710" s="53">
        <f>+'103 FEIRAS, GALAS E EXPOSIÇÕES'!AK339</f>
        <v>0</v>
      </c>
      <c r="N710" s="53">
        <f>+'103 FEIRAS, GALAS E EXPOSIÇÕES'!AB339</f>
        <v>0</v>
      </c>
      <c r="T710" s="51" t="str">
        <f t="shared" si="33"/>
        <v>Local Não Indicado</v>
      </c>
      <c r="U710" s="51" t="str">
        <f t="shared" si="34"/>
        <v>Sem dados de idade</v>
      </c>
      <c r="V710" s="51" t="str">
        <f t="shared" si="35"/>
        <v/>
      </c>
    </row>
    <row r="711" spans="1:22" hidden="1" x14ac:dyDescent="0.35">
      <c r="A711" s="53">
        <f>+'103 FEIRAS, GALAS E EXPOSIÇÕES'!C340</f>
        <v>0</v>
      </c>
      <c r="B711" s="53">
        <f>+'103 FEIRAS, GALAS E EXPOSIÇÕES'!J340</f>
        <v>0</v>
      </c>
      <c r="C711" s="53" t="e">
        <f>IFERROR(IFERROR(IFERROR(+VLOOKUP('103 FEIRAS, GALAS E EXPOSIÇÕES'!V340,localidades,2,FALSE),VLOOKUP('103 FEIRAS, GALAS E EXPOSIÇÕES'!R340,district_codes,2,FALSE)),VLOOKUP('103 FEIRAS, GALAS E EXPOSIÇÕES'!AF$7,localidades,2,FALSE)),VLOOKUP('103 FEIRAS, GALAS E EXPOSIÇÕES'!AF$6,district_codes,2,FALSE))</f>
        <v>#N/A</v>
      </c>
      <c r="D711" s="53">
        <f>+'103 FEIRAS, GALAS E EXPOSIÇÕES'!AB340</f>
        <v>0</v>
      </c>
      <c r="E711" s="281">
        <f>+'103 FEIRAS, GALAS E EXPOSIÇÕES'!P340</f>
        <v>0</v>
      </c>
      <c r="F711" s="53">
        <f>+'103 FEIRAS, GALAS E EXPOSIÇÕES'!Q340</f>
        <v>0</v>
      </c>
      <c r="G711" s="53">
        <f>+'103 FEIRAS, GALAS E EXPOSIÇÕES'!AJ340</f>
        <v>0</v>
      </c>
      <c r="H711" s="53" t="str">
        <f>+sessoes!A$4</f>
        <v>TECTRAIN-99</v>
      </c>
      <c r="I711" s="53" t="e">
        <f>+sessoes!B$4</f>
        <v>#N/A</v>
      </c>
      <c r="J711" s="69">
        <f>+sessoes!C$4</f>
        <v>0</v>
      </c>
      <c r="M711" s="53">
        <f>+'103 FEIRAS, GALAS E EXPOSIÇÕES'!AK340</f>
        <v>0</v>
      </c>
      <c r="N711" s="53">
        <f>+'103 FEIRAS, GALAS E EXPOSIÇÕES'!AB340</f>
        <v>0</v>
      </c>
      <c r="T711" s="51" t="str">
        <f t="shared" si="33"/>
        <v>Local Não Indicado</v>
      </c>
      <c r="U711" s="51" t="str">
        <f t="shared" si="34"/>
        <v>Sem dados de idade</v>
      </c>
      <c r="V711" s="51" t="str">
        <f t="shared" si="35"/>
        <v/>
      </c>
    </row>
    <row r="712" spans="1:22" hidden="1" x14ac:dyDescent="0.35">
      <c r="A712" s="53">
        <f>+'103 FEIRAS, GALAS E EXPOSIÇÕES'!C341</f>
        <v>0</v>
      </c>
      <c r="B712" s="53">
        <f>+'103 FEIRAS, GALAS E EXPOSIÇÕES'!J341</f>
        <v>0</v>
      </c>
      <c r="C712" s="53" t="e">
        <f>IFERROR(IFERROR(IFERROR(+VLOOKUP('103 FEIRAS, GALAS E EXPOSIÇÕES'!V341,localidades,2,FALSE),VLOOKUP('103 FEIRAS, GALAS E EXPOSIÇÕES'!R341,district_codes,2,FALSE)),VLOOKUP('103 FEIRAS, GALAS E EXPOSIÇÕES'!AF$7,localidades,2,FALSE)),VLOOKUP('103 FEIRAS, GALAS E EXPOSIÇÕES'!AF$6,district_codes,2,FALSE))</f>
        <v>#N/A</v>
      </c>
      <c r="D712" s="53">
        <f>+'103 FEIRAS, GALAS E EXPOSIÇÕES'!AB341</f>
        <v>0</v>
      </c>
      <c r="E712" s="281">
        <f>+'103 FEIRAS, GALAS E EXPOSIÇÕES'!P341</f>
        <v>0</v>
      </c>
      <c r="F712" s="53">
        <f>+'103 FEIRAS, GALAS E EXPOSIÇÕES'!Q341</f>
        <v>0</v>
      </c>
      <c r="G712" s="53">
        <f>+'103 FEIRAS, GALAS E EXPOSIÇÕES'!AJ341</f>
        <v>0</v>
      </c>
      <c r="H712" s="53" t="str">
        <f>+sessoes!A$4</f>
        <v>TECTRAIN-99</v>
      </c>
      <c r="I712" s="53" t="e">
        <f>+sessoes!B$4</f>
        <v>#N/A</v>
      </c>
      <c r="J712" s="69">
        <f>+sessoes!C$4</f>
        <v>0</v>
      </c>
      <c r="M712" s="53">
        <f>+'103 FEIRAS, GALAS E EXPOSIÇÕES'!AK341</f>
        <v>0</v>
      </c>
      <c r="N712" s="53">
        <f>+'103 FEIRAS, GALAS E EXPOSIÇÕES'!AB341</f>
        <v>0</v>
      </c>
      <c r="T712" s="51" t="str">
        <f t="shared" si="33"/>
        <v>Local Não Indicado</v>
      </c>
      <c r="U712" s="51" t="str">
        <f t="shared" si="34"/>
        <v>Sem dados de idade</v>
      </c>
      <c r="V712" s="51" t="str">
        <f t="shared" si="35"/>
        <v/>
      </c>
    </row>
    <row r="713" spans="1:22" hidden="1" x14ac:dyDescent="0.35">
      <c r="A713" s="53">
        <f>+'103 FEIRAS, GALAS E EXPOSIÇÕES'!C342</f>
        <v>0</v>
      </c>
      <c r="B713" s="53">
        <f>+'103 FEIRAS, GALAS E EXPOSIÇÕES'!J342</f>
        <v>0</v>
      </c>
      <c r="C713" s="53" t="e">
        <f>IFERROR(IFERROR(IFERROR(+VLOOKUP('103 FEIRAS, GALAS E EXPOSIÇÕES'!V342,localidades,2,FALSE),VLOOKUP('103 FEIRAS, GALAS E EXPOSIÇÕES'!R342,district_codes,2,FALSE)),VLOOKUP('103 FEIRAS, GALAS E EXPOSIÇÕES'!AF$7,localidades,2,FALSE)),VLOOKUP('103 FEIRAS, GALAS E EXPOSIÇÕES'!AF$6,district_codes,2,FALSE))</f>
        <v>#N/A</v>
      </c>
      <c r="D713" s="53">
        <f>+'103 FEIRAS, GALAS E EXPOSIÇÕES'!AB342</f>
        <v>0</v>
      </c>
      <c r="E713" s="281">
        <f>+'103 FEIRAS, GALAS E EXPOSIÇÕES'!P342</f>
        <v>0</v>
      </c>
      <c r="F713" s="53">
        <f>+'103 FEIRAS, GALAS E EXPOSIÇÕES'!Q342</f>
        <v>0</v>
      </c>
      <c r="G713" s="53">
        <f>+'103 FEIRAS, GALAS E EXPOSIÇÕES'!AJ342</f>
        <v>0</v>
      </c>
      <c r="H713" s="53" t="str">
        <f>+sessoes!A$4</f>
        <v>TECTRAIN-99</v>
      </c>
      <c r="I713" s="53" t="e">
        <f>+sessoes!B$4</f>
        <v>#N/A</v>
      </c>
      <c r="J713" s="69">
        <f>+sessoes!C$4</f>
        <v>0</v>
      </c>
      <c r="M713" s="53">
        <f>+'103 FEIRAS, GALAS E EXPOSIÇÕES'!AK342</f>
        <v>0</v>
      </c>
      <c r="N713" s="53">
        <f>+'103 FEIRAS, GALAS E EXPOSIÇÕES'!AB342</f>
        <v>0</v>
      </c>
      <c r="T713" s="51" t="str">
        <f t="shared" si="33"/>
        <v>Local Não Indicado</v>
      </c>
      <c r="U713" s="51" t="str">
        <f t="shared" si="34"/>
        <v>Sem dados de idade</v>
      </c>
      <c r="V713" s="51" t="str">
        <f t="shared" si="35"/>
        <v/>
      </c>
    </row>
    <row r="714" spans="1:22" hidden="1" x14ac:dyDescent="0.35">
      <c r="A714" s="53">
        <f>+'103 FEIRAS, GALAS E EXPOSIÇÕES'!C343</f>
        <v>0</v>
      </c>
      <c r="B714" s="53">
        <f>+'103 FEIRAS, GALAS E EXPOSIÇÕES'!J343</f>
        <v>0</v>
      </c>
      <c r="C714" s="53" t="e">
        <f>IFERROR(IFERROR(IFERROR(+VLOOKUP('103 FEIRAS, GALAS E EXPOSIÇÕES'!V343,localidades,2,FALSE),VLOOKUP('103 FEIRAS, GALAS E EXPOSIÇÕES'!R343,district_codes,2,FALSE)),VLOOKUP('103 FEIRAS, GALAS E EXPOSIÇÕES'!AF$7,localidades,2,FALSE)),VLOOKUP('103 FEIRAS, GALAS E EXPOSIÇÕES'!AF$6,district_codes,2,FALSE))</f>
        <v>#N/A</v>
      </c>
      <c r="D714" s="53">
        <f>+'103 FEIRAS, GALAS E EXPOSIÇÕES'!AB343</f>
        <v>0</v>
      </c>
      <c r="E714" s="281">
        <f>+'103 FEIRAS, GALAS E EXPOSIÇÕES'!P343</f>
        <v>0</v>
      </c>
      <c r="F714" s="53">
        <f>+'103 FEIRAS, GALAS E EXPOSIÇÕES'!Q343</f>
        <v>0</v>
      </c>
      <c r="G714" s="53">
        <f>+'103 FEIRAS, GALAS E EXPOSIÇÕES'!AJ343</f>
        <v>0</v>
      </c>
      <c r="H714" s="53" t="str">
        <f>+sessoes!A$4</f>
        <v>TECTRAIN-99</v>
      </c>
      <c r="I714" s="53" t="e">
        <f>+sessoes!B$4</f>
        <v>#N/A</v>
      </c>
      <c r="J714" s="69">
        <f>+sessoes!C$4</f>
        <v>0</v>
      </c>
      <c r="M714" s="53">
        <f>+'103 FEIRAS, GALAS E EXPOSIÇÕES'!AK343</f>
        <v>0</v>
      </c>
      <c r="N714" s="53">
        <f>+'103 FEIRAS, GALAS E EXPOSIÇÕES'!AB343</f>
        <v>0</v>
      </c>
      <c r="T714" s="51" t="str">
        <f t="shared" si="33"/>
        <v>Local Não Indicado</v>
      </c>
      <c r="U714" s="51" t="str">
        <f t="shared" si="34"/>
        <v>Sem dados de idade</v>
      </c>
      <c r="V714" s="51" t="str">
        <f t="shared" si="35"/>
        <v/>
      </c>
    </row>
    <row r="715" spans="1:22" hidden="1" x14ac:dyDescent="0.35">
      <c r="A715" s="53">
        <f>+'103 FEIRAS, GALAS E EXPOSIÇÕES'!C344</f>
        <v>0</v>
      </c>
      <c r="B715" s="53">
        <f>+'103 FEIRAS, GALAS E EXPOSIÇÕES'!J344</f>
        <v>0</v>
      </c>
      <c r="C715" s="53" t="e">
        <f>IFERROR(IFERROR(IFERROR(+VLOOKUP('103 FEIRAS, GALAS E EXPOSIÇÕES'!V344,localidades,2,FALSE),VLOOKUP('103 FEIRAS, GALAS E EXPOSIÇÕES'!R344,district_codes,2,FALSE)),VLOOKUP('103 FEIRAS, GALAS E EXPOSIÇÕES'!AF$7,localidades,2,FALSE)),VLOOKUP('103 FEIRAS, GALAS E EXPOSIÇÕES'!AF$6,district_codes,2,FALSE))</f>
        <v>#N/A</v>
      </c>
      <c r="D715" s="53">
        <f>+'103 FEIRAS, GALAS E EXPOSIÇÕES'!AB344</f>
        <v>0</v>
      </c>
      <c r="E715" s="281">
        <f>+'103 FEIRAS, GALAS E EXPOSIÇÕES'!P344</f>
        <v>0</v>
      </c>
      <c r="F715" s="53">
        <f>+'103 FEIRAS, GALAS E EXPOSIÇÕES'!Q344</f>
        <v>0</v>
      </c>
      <c r="G715" s="53">
        <f>+'103 FEIRAS, GALAS E EXPOSIÇÕES'!AJ344</f>
        <v>0</v>
      </c>
      <c r="H715" s="53" t="str">
        <f>+sessoes!A$4</f>
        <v>TECTRAIN-99</v>
      </c>
      <c r="I715" s="53" t="e">
        <f>+sessoes!B$4</f>
        <v>#N/A</v>
      </c>
      <c r="J715" s="69">
        <f>+sessoes!C$4</f>
        <v>0</v>
      </c>
      <c r="M715" s="53">
        <f>+'103 FEIRAS, GALAS E EXPOSIÇÕES'!AK344</f>
        <v>0</v>
      </c>
      <c r="N715" s="53">
        <f>+'103 FEIRAS, GALAS E EXPOSIÇÕES'!AB344</f>
        <v>0</v>
      </c>
      <c r="T715" s="51" t="str">
        <f t="shared" si="33"/>
        <v>Local Não Indicado</v>
      </c>
      <c r="U715" s="51" t="str">
        <f t="shared" si="34"/>
        <v>Sem dados de idade</v>
      </c>
      <c r="V715" s="51" t="str">
        <f t="shared" si="35"/>
        <v/>
      </c>
    </row>
    <row r="716" spans="1:22" hidden="1" x14ac:dyDescent="0.35">
      <c r="A716" s="53">
        <f>+'103 FEIRAS, GALAS E EXPOSIÇÕES'!C345</f>
        <v>0</v>
      </c>
      <c r="B716" s="53">
        <f>+'103 FEIRAS, GALAS E EXPOSIÇÕES'!J345</f>
        <v>0</v>
      </c>
      <c r="C716" s="53" t="e">
        <f>IFERROR(IFERROR(IFERROR(+VLOOKUP('103 FEIRAS, GALAS E EXPOSIÇÕES'!V345,localidades,2,FALSE),VLOOKUP('103 FEIRAS, GALAS E EXPOSIÇÕES'!R345,district_codes,2,FALSE)),VLOOKUP('103 FEIRAS, GALAS E EXPOSIÇÕES'!AF$7,localidades,2,FALSE)),VLOOKUP('103 FEIRAS, GALAS E EXPOSIÇÕES'!AF$6,district_codes,2,FALSE))</f>
        <v>#N/A</v>
      </c>
      <c r="D716" s="53">
        <f>+'103 FEIRAS, GALAS E EXPOSIÇÕES'!AB345</f>
        <v>0</v>
      </c>
      <c r="E716" s="281">
        <f>+'103 FEIRAS, GALAS E EXPOSIÇÕES'!P345</f>
        <v>0</v>
      </c>
      <c r="F716" s="53">
        <f>+'103 FEIRAS, GALAS E EXPOSIÇÕES'!Q345</f>
        <v>0</v>
      </c>
      <c r="G716" s="53">
        <f>+'103 FEIRAS, GALAS E EXPOSIÇÕES'!AJ345</f>
        <v>0</v>
      </c>
      <c r="H716" s="53" t="str">
        <f>+sessoes!A$4</f>
        <v>TECTRAIN-99</v>
      </c>
      <c r="I716" s="53" t="e">
        <f>+sessoes!B$4</f>
        <v>#N/A</v>
      </c>
      <c r="J716" s="69">
        <f>+sessoes!C$4</f>
        <v>0</v>
      </c>
      <c r="M716" s="53">
        <f>+'103 FEIRAS, GALAS E EXPOSIÇÕES'!AK345</f>
        <v>0</v>
      </c>
      <c r="N716" s="53">
        <f>+'103 FEIRAS, GALAS E EXPOSIÇÕES'!AB345</f>
        <v>0</v>
      </c>
      <c r="T716" s="51" t="str">
        <f t="shared" si="33"/>
        <v>Local Não Indicado</v>
      </c>
      <c r="U716" s="51" t="str">
        <f t="shared" si="34"/>
        <v>Sem dados de idade</v>
      </c>
      <c r="V716" s="51" t="str">
        <f t="shared" si="35"/>
        <v/>
      </c>
    </row>
    <row r="717" spans="1:22" hidden="1" x14ac:dyDescent="0.35">
      <c r="A717" s="53">
        <f>+'103 FEIRAS, GALAS E EXPOSIÇÕES'!C346</f>
        <v>0</v>
      </c>
      <c r="B717" s="53">
        <f>+'103 FEIRAS, GALAS E EXPOSIÇÕES'!J346</f>
        <v>0</v>
      </c>
      <c r="C717" s="53" t="e">
        <f>IFERROR(IFERROR(IFERROR(+VLOOKUP('103 FEIRAS, GALAS E EXPOSIÇÕES'!V346,localidades,2,FALSE),VLOOKUP('103 FEIRAS, GALAS E EXPOSIÇÕES'!R346,district_codes,2,FALSE)),VLOOKUP('103 FEIRAS, GALAS E EXPOSIÇÕES'!AF$7,localidades,2,FALSE)),VLOOKUP('103 FEIRAS, GALAS E EXPOSIÇÕES'!AF$6,district_codes,2,FALSE))</f>
        <v>#N/A</v>
      </c>
      <c r="D717" s="53">
        <f>+'103 FEIRAS, GALAS E EXPOSIÇÕES'!AB346</f>
        <v>0</v>
      </c>
      <c r="E717" s="281">
        <f>+'103 FEIRAS, GALAS E EXPOSIÇÕES'!P346</f>
        <v>0</v>
      </c>
      <c r="F717" s="53">
        <f>+'103 FEIRAS, GALAS E EXPOSIÇÕES'!Q346</f>
        <v>0</v>
      </c>
      <c r="G717" s="53">
        <f>+'103 FEIRAS, GALAS E EXPOSIÇÕES'!AJ346</f>
        <v>0</v>
      </c>
      <c r="H717" s="53" t="str">
        <f>+sessoes!A$4</f>
        <v>TECTRAIN-99</v>
      </c>
      <c r="I717" s="53" t="e">
        <f>+sessoes!B$4</f>
        <v>#N/A</v>
      </c>
      <c r="J717" s="69">
        <f>+sessoes!C$4</f>
        <v>0</v>
      </c>
      <c r="M717" s="53">
        <f>+'103 FEIRAS, GALAS E EXPOSIÇÕES'!AK346</f>
        <v>0</v>
      </c>
      <c r="N717" s="53">
        <f>+'103 FEIRAS, GALAS E EXPOSIÇÕES'!AB346</f>
        <v>0</v>
      </c>
      <c r="T717" s="51" t="str">
        <f t="shared" si="33"/>
        <v>Local Não Indicado</v>
      </c>
      <c r="U717" s="51" t="str">
        <f t="shared" si="34"/>
        <v>Sem dados de idade</v>
      </c>
      <c r="V717" s="51" t="str">
        <f t="shared" si="35"/>
        <v/>
      </c>
    </row>
    <row r="718" spans="1:22" hidden="1" x14ac:dyDescent="0.35">
      <c r="A718" s="53">
        <f>+'103 FEIRAS, GALAS E EXPOSIÇÕES'!C347</f>
        <v>0</v>
      </c>
      <c r="B718" s="53">
        <f>+'103 FEIRAS, GALAS E EXPOSIÇÕES'!J347</f>
        <v>0</v>
      </c>
      <c r="C718" s="53" t="e">
        <f>IFERROR(IFERROR(IFERROR(+VLOOKUP('103 FEIRAS, GALAS E EXPOSIÇÕES'!V347,localidades,2,FALSE),VLOOKUP('103 FEIRAS, GALAS E EXPOSIÇÕES'!R347,district_codes,2,FALSE)),VLOOKUP('103 FEIRAS, GALAS E EXPOSIÇÕES'!AF$7,localidades,2,FALSE)),VLOOKUP('103 FEIRAS, GALAS E EXPOSIÇÕES'!AF$6,district_codes,2,FALSE))</f>
        <v>#N/A</v>
      </c>
      <c r="D718" s="53">
        <f>+'103 FEIRAS, GALAS E EXPOSIÇÕES'!AB347</f>
        <v>0</v>
      </c>
      <c r="E718" s="281">
        <f>+'103 FEIRAS, GALAS E EXPOSIÇÕES'!P347</f>
        <v>0</v>
      </c>
      <c r="F718" s="53">
        <f>+'103 FEIRAS, GALAS E EXPOSIÇÕES'!Q347</f>
        <v>0</v>
      </c>
      <c r="G718" s="53">
        <f>+'103 FEIRAS, GALAS E EXPOSIÇÕES'!AJ347</f>
        <v>0</v>
      </c>
      <c r="H718" s="53" t="str">
        <f>+sessoes!A$4</f>
        <v>TECTRAIN-99</v>
      </c>
      <c r="I718" s="53" t="e">
        <f>+sessoes!B$4</f>
        <v>#N/A</v>
      </c>
      <c r="J718" s="69">
        <f>+sessoes!C$4</f>
        <v>0</v>
      </c>
      <c r="M718" s="53">
        <f>+'103 FEIRAS, GALAS E EXPOSIÇÕES'!AK347</f>
        <v>0</v>
      </c>
      <c r="N718" s="53">
        <f>+'103 FEIRAS, GALAS E EXPOSIÇÕES'!AB347</f>
        <v>0</v>
      </c>
      <c r="T718" s="51" t="str">
        <f t="shared" si="33"/>
        <v>Local Não Indicado</v>
      </c>
      <c r="U718" s="51" t="str">
        <f t="shared" si="34"/>
        <v>Sem dados de idade</v>
      </c>
      <c r="V718" s="51" t="str">
        <f t="shared" si="35"/>
        <v/>
      </c>
    </row>
    <row r="719" spans="1:22" hidden="1" x14ac:dyDescent="0.35">
      <c r="A719" s="53">
        <f>+'103 FEIRAS, GALAS E EXPOSIÇÕES'!C348</f>
        <v>0</v>
      </c>
      <c r="B719" s="53">
        <f>+'103 FEIRAS, GALAS E EXPOSIÇÕES'!J348</f>
        <v>0</v>
      </c>
      <c r="C719" s="53" t="e">
        <f>IFERROR(IFERROR(IFERROR(+VLOOKUP('103 FEIRAS, GALAS E EXPOSIÇÕES'!V348,localidades,2,FALSE),VLOOKUP('103 FEIRAS, GALAS E EXPOSIÇÕES'!R348,district_codes,2,FALSE)),VLOOKUP('103 FEIRAS, GALAS E EXPOSIÇÕES'!AF$7,localidades,2,FALSE)),VLOOKUP('103 FEIRAS, GALAS E EXPOSIÇÕES'!AF$6,district_codes,2,FALSE))</f>
        <v>#N/A</v>
      </c>
      <c r="D719" s="53">
        <f>+'103 FEIRAS, GALAS E EXPOSIÇÕES'!AB348</f>
        <v>0</v>
      </c>
      <c r="E719" s="281">
        <f>+'103 FEIRAS, GALAS E EXPOSIÇÕES'!P348</f>
        <v>0</v>
      </c>
      <c r="F719" s="53">
        <f>+'103 FEIRAS, GALAS E EXPOSIÇÕES'!Q348</f>
        <v>0</v>
      </c>
      <c r="G719" s="53">
        <f>+'103 FEIRAS, GALAS E EXPOSIÇÕES'!AJ348</f>
        <v>0</v>
      </c>
      <c r="H719" s="53" t="str">
        <f>+sessoes!A$4</f>
        <v>TECTRAIN-99</v>
      </c>
      <c r="I719" s="53" t="e">
        <f>+sessoes!B$4</f>
        <v>#N/A</v>
      </c>
      <c r="J719" s="69">
        <f>+sessoes!C$4</f>
        <v>0</v>
      </c>
      <c r="M719" s="53">
        <f>+'103 FEIRAS, GALAS E EXPOSIÇÕES'!AK348</f>
        <v>0</v>
      </c>
      <c r="N719" s="53">
        <f>+'103 FEIRAS, GALAS E EXPOSIÇÕES'!AB348</f>
        <v>0</v>
      </c>
      <c r="T719" s="51" t="str">
        <f t="shared" si="33"/>
        <v>Local Não Indicado</v>
      </c>
      <c r="U719" s="51" t="str">
        <f t="shared" si="34"/>
        <v>Sem dados de idade</v>
      </c>
      <c r="V719" s="51" t="str">
        <f t="shared" si="35"/>
        <v/>
      </c>
    </row>
    <row r="720" spans="1:22" hidden="1" x14ac:dyDescent="0.35">
      <c r="A720" s="53">
        <f>+'103 FEIRAS, GALAS E EXPOSIÇÕES'!C349</f>
        <v>0</v>
      </c>
      <c r="B720" s="53">
        <f>+'103 FEIRAS, GALAS E EXPOSIÇÕES'!J349</f>
        <v>0</v>
      </c>
      <c r="C720" s="53" t="e">
        <f>IFERROR(IFERROR(IFERROR(+VLOOKUP('103 FEIRAS, GALAS E EXPOSIÇÕES'!V349,localidades,2,FALSE),VLOOKUP('103 FEIRAS, GALAS E EXPOSIÇÕES'!R349,district_codes,2,FALSE)),VLOOKUP('103 FEIRAS, GALAS E EXPOSIÇÕES'!AF$7,localidades,2,FALSE)),VLOOKUP('103 FEIRAS, GALAS E EXPOSIÇÕES'!AF$6,district_codes,2,FALSE))</f>
        <v>#N/A</v>
      </c>
      <c r="D720" s="53">
        <f>+'103 FEIRAS, GALAS E EXPOSIÇÕES'!AB349</f>
        <v>0</v>
      </c>
      <c r="E720" s="281">
        <f>+'103 FEIRAS, GALAS E EXPOSIÇÕES'!P349</f>
        <v>0</v>
      </c>
      <c r="F720" s="53">
        <f>+'103 FEIRAS, GALAS E EXPOSIÇÕES'!Q349</f>
        <v>0</v>
      </c>
      <c r="G720" s="53">
        <f>+'103 FEIRAS, GALAS E EXPOSIÇÕES'!AJ349</f>
        <v>0</v>
      </c>
      <c r="H720" s="53" t="str">
        <f>+sessoes!A$4</f>
        <v>TECTRAIN-99</v>
      </c>
      <c r="I720" s="53" t="e">
        <f>+sessoes!B$4</f>
        <v>#N/A</v>
      </c>
      <c r="J720" s="69">
        <f>+sessoes!C$4</f>
        <v>0</v>
      </c>
      <c r="M720" s="53">
        <f>+'103 FEIRAS, GALAS E EXPOSIÇÕES'!AK349</f>
        <v>0</v>
      </c>
      <c r="N720" s="53">
        <f>+'103 FEIRAS, GALAS E EXPOSIÇÕES'!AB349</f>
        <v>0</v>
      </c>
      <c r="T720" s="51" t="str">
        <f t="shared" si="33"/>
        <v>Local Não Indicado</v>
      </c>
      <c r="U720" s="51" t="str">
        <f t="shared" si="34"/>
        <v>Sem dados de idade</v>
      </c>
      <c r="V720" s="51" t="str">
        <f t="shared" si="35"/>
        <v/>
      </c>
    </row>
    <row r="721" spans="1:22" hidden="1" x14ac:dyDescent="0.35">
      <c r="A721" s="53">
        <f>+'103 FEIRAS, GALAS E EXPOSIÇÕES'!C350</f>
        <v>0</v>
      </c>
      <c r="B721" s="53">
        <f>+'103 FEIRAS, GALAS E EXPOSIÇÕES'!J350</f>
        <v>0</v>
      </c>
      <c r="C721" s="53" t="e">
        <f>IFERROR(IFERROR(IFERROR(+VLOOKUP('103 FEIRAS, GALAS E EXPOSIÇÕES'!V350,localidades,2,FALSE),VLOOKUP('103 FEIRAS, GALAS E EXPOSIÇÕES'!R350,district_codes,2,FALSE)),VLOOKUP('103 FEIRAS, GALAS E EXPOSIÇÕES'!AF$7,localidades,2,FALSE)),VLOOKUP('103 FEIRAS, GALAS E EXPOSIÇÕES'!AF$6,district_codes,2,FALSE))</f>
        <v>#N/A</v>
      </c>
      <c r="D721" s="53">
        <f>+'103 FEIRAS, GALAS E EXPOSIÇÕES'!AB350</f>
        <v>0</v>
      </c>
      <c r="E721" s="281">
        <f>+'103 FEIRAS, GALAS E EXPOSIÇÕES'!P350</f>
        <v>0</v>
      </c>
      <c r="F721" s="53">
        <f>+'103 FEIRAS, GALAS E EXPOSIÇÕES'!Q350</f>
        <v>0</v>
      </c>
      <c r="G721" s="53">
        <f>+'103 FEIRAS, GALAS E EXPOSIÇÕES'!AJ350</f>
        <v>0</v>
      </c>
      <c r="H721" s="53" t="str">
        <f>+sessoes!A$4</f>
        <v>TECTRAIN-99</v>
      </c>
      <c r="I721" s="53" t="e">
        <f>+sessoes!B$4</f>
        <v>#N/A</v>
      </c>
      <c r="J721" s="69">
        <f>+sessoes!C$4</f>
        <v>0</v>
      </c>
      <c r="M721" s="53">
        <f>+'103 FEIRAS, GALAS E EXPOSIÇÕES'!AK350</f>
        <v>0</v>
      </c>
      <c r="N721" s="53">
        <f>+'103 FEIRAS, GALAS E EXPOSIÇÕES'!AB350</f>
        <v>0</v>
      </c>
      <c r="T721" s="51" t="str">
        <f t="shared" si="33"/>
        <v>Local Não Indicado</v>
      </c>
      <c r="U721" s="51" t="str">
        <f t="shared" si="34"/>
        <v>Sem dados de idade</v>
      </c>
      <c r="V721" s="51" t="str">
        <f t="shared" si="35"/>
        <v/>
      </c>
    </row>
    <row r="722" spans="1:22" hidden="1" x14ac:dyDescent="0.35">
      <c r="A722" s="53">
        <f>+'103 FEIRAS, GALAS E EXPOSIÇÕES'!C351</f>
        <v>0</v>
      </c>
      <c r="B722" s="53">
        <f>+'103 FEIRAS, GALAS E EXPOSIÇÕES'!J351</f>
        <v>0</v>
      </c>
      <c r="C722" s="53" t="e">
        <f>IFERROR(IFERROR(IFERROR(+VLOOKUP('103 FEIRAS, GALAS E EXPOSIÇÕES'!V351,localidades,2,FALSE),VLOOKUP('103 FEIRAS, GALAS E EXPOSIÇÕES'!R351,district_codes,2,FALSE)),VLOOKUP('103 FEIRAS, GALAS E EXPOSIÇÕES'!AF$7,localidades,2,FALSE)),VLOOKUP('103 FEIRAS, GALAS E EXPOSIÇÕES'!AF$6,district_codes,2,FALSE))</f>
        <v>#N/A</v>
      </c>
      <c r="D722" s="53">
        <f>+'103 FEIRAS, GALAS E EXPOSIÇÕES'!AB351</f>
        <v>0</v>
      </c>
      <c r="E722" s="281">
        <f>+'103 FEIRAS, GALAS E EXPOSIÇÕES'!P351</f>
        <v>0</v>
      </c>
      <c r="F722" s="53">
        <f>+'103 FEIRAS, GALAS E EXPOSIÇÕES'!Q351</f>
        <v>0</v>
      </c>
      <c r="G722" s="53">
        <f>+'103 FEIRAS, GALAS E EXPOSIÇÕES'!AJ351</f>
        <v>0</v>
      </c>
      <c r="H722" s="53" t="str">
        <f>+sessoes!A$4</f>
        <v>TECTRAIN-99</v>
      </c>
      <c r="I722" s="53" t="e">
        <f>+sessoes!B$4</f>
        <v>#N/A</v>
      </c>
      <c r="J722" s="69">
        <f>+sessoes!C$4</f>
        <v>0</v>
      </c>
      <c r="M722" s="53">
        <f>+'103 FEIRAS, GALAS E EXPOSIÇÕES'!AK351</f>
        <v>0</v>
      </c>
      <c r="N722" s="53">
        <f>+'103 FEIRAS, GALAS E EXPOSIÇÕES'!AB351</f>
        <v>0</v>
      </c>
      <c r="T722" s="51" t="str">
        <f t="shared" si="33"/>
        <v>Local Não Indicado</v>
      </c>
      <c r="U722" s="51" t="str">
        <f t="shared" si="34"/>
        <v>Sem dados de idade</v>
      </c>
      <c r="V722" s="51" t="str">
        <f t="shared" si="35"/>
        <v/>
      </c>
    </row>
    <row r="723" spans="1:22" hidden="1" x14ac:dyDescent="0.35">
      <c r="A723" s="53">
        <f>+'103 FEIRAS, GALAS E EXPOSIÇÕES'!C352</f>
        <v>0</v>
      </c>
      <c r="B723" s="53">
        <f>+'103 FEIRAS, GALAS E EXPOSIÇÕES'!J352</f>
        <v>0</v>
      </c>
      <c r="C723" s="53" t="e">
        <f>IFERROR(IFERROR(IFERROR(+VLOOKUP('103 FEIRAS, GALAS E EXPOSIÇÕES'!V352,localidades,2,FALSE),VLOOKUP('103 FEIRAS, GALAS E EXPOSIÇÕES'!R352,district_codes,2,FALSE)),VLOOKUP('103 FEIRAS, GALAS E EXPOSIÇÕES'!AF$7,localidades,2,FALSE)),VLOOKUP('103 FEIRAS, GALAS E EXPOSIÇÕES'!AF$6,district_codes,2,FALSE))</f>
        <v>#N/A</v>
      </c>
      <c r="D723" s="53">
        <f>+'103 FEIRAS, GALAS E EXPOSIÇÕES'!AB352</f>
        <v>0</v>
      </c>
      <c r="E723" s="281">
        <f>+'103 FEIRAS, GALAS E EXPOSIÇÕES'!P352</f>
        <v>0</v>
      </c>
      <c r="F723" s="53">
        <f>+'103 FEIRAS, GALAS E EXPOSIÇÕES'!Q352</f>
        <v>0</v>
      </c>
      <c r="G723" s="53">
        <f>+'103 FEIRAS, GALAS E EXPOSIÇÕES'!AJ352</f>
        <v>0</v>
      </c>
      <c r="H723" s="53" t="str">
        <f>+sessoes!A$4</f>
        <v>TECTRAIN-99</v>
      </c>
      <c r="I723" s="53" t="e">
        <f>+sessoes!B$4</f>
        <v>#N/A</v>
      </c>
      <c r="J723" s="69">
        <f>+sessoes!C$4</f>
        <v>0</v>
      </c>
      <c r="M723" s="53">
        <f>+'103 FEIRAS, GALAS E EXPOSIÇÕES'!AK352</f>
        <v>0</v>
      </c>
      <c r="N723" s="53">
        <f>+'103 FEIRAS, GALAS E EXPOSIÇÕES'!AB352</f>
        <v>0</v>
      </c>
      <c r="T723" s="51" t="str">
        <f t="shared" si="33"/>
        <v>Local Não Indicado</v>
      </c>
      <c r="U723" s="51" t="str">
        <f t="shared" si="34"/>
        <v>Sem dados de idade</v>
      </c>
      <c r="V723" s="51" t="str">
        <f t="shared" si="35"/>
        <v/>
      </c>
    </row>
    <row r="724" spans="1:22" hidden="1" x14ac:dyDescent="0.35">
      <c r="A724" s="53">
        <f>+'103 FEIRAS, GALAS E EXPOSIÇÕES'!C353</f>
        <v>0</v>
      </c>
      <c r="B724" s="53">
        <f>+'103 FEIRAS, GALAS E EXPOSIÇÕES'!J353</f>
        <v>0</v>
      </c>
      <c r="C724" s="53" t="e">
        <f>IFERROR(IFERROR(IFERROR(+VLOOKUP('103 FEIRAS, GALAS E EXPOSIÇÕES'!V353,localidades,2,FALSE),VLOOKUP('103 FEIRAS, GALAS E EXPOSIÇÕES'!R353,district_codes,2,FALSE)),VLOOKUP('103 FEIRAS, GALAS E EXPOSIÇÕES'!AF$7,localidades,2,FALSE)),VLOOKUP('103 FEIRAS, GALAS E EXPOSIÇÕES'!AF$6,district_codes,2,FALSE))</f>
        <v>#N/A</v>
      </c>
      <c r="D724" s="53">
        <f>+'103 FEIRAS, GALAS E EXPOSIÇÕES'!AB353</f>
        <v>0</v>
      </c>
      <c r="E724" s="281">
        <f>+'103 FEIRAS, GALAS E EXPOSIÇÕES'!P353</f>
        <v>0</v>
      </c>
      <c r="F724" s="53">
        <f>+'103 FEIRAS, GALAS E EXPOSIÇÕES'!Q353</f>
        <v>0</v>
      </c>
      <c r="G724" s="53">
        <f>+'103 FEIRAS, GALAS E EXPOSIÇÕES'!AJ353</f>
        <v>0</v>
      </c>
      <c r="H724" s="53" t="str">
        <f>+sessoes!A$4</f>
        <v>TECTRAIN-99</v>
      </c>
      <c r="I724" s="53" t="e">
        <f>+sessoes!B$4</f>
        <v>#N/A</v>
      </c>
      <c r="J724" s="69">
        <f>+sessoes!C$4</f>
        <v>0</v>
      </c>
      <c r="M724" s="53">
        <f>+'103 FEIRAS, GALAS E EXPOSIÇÕES'!AK353</f>
        <v>0</v>
      </c>
      <c r="N724" s="53">
        <f>+'103 FEIRAS, GALAS E EXPOSIÇÕES'!AB353</f>
        <v>0</v>
      </c>
      <c r="T724" s="51" t="str">
        <f t="shared" si="33"/>
        <v>Local Não Indicado</v>
      </c>
      <c r="U724" s="51" t="str">
        <f t="shared" si="34"/>
        <v>Sem dados de idade</v>
      </c>
      <c r="V724" s="51" t="str">
        <f t="shared" si="35"/>
        <v/>
      </c>
    </row>
    <row r="725" spans="1:22" hidden="1" x14ac:dyDescent="0.35">
      <c r="A725" s="53">
        <f>+'103 FEIRAS, GALAS E EXPOSIÇÕES'!C354</f>
        <v>0</v>
      </c>
      <c r="B725" s="53">
        <f>+'103 FEIRAS, GALAS E EXPOSIÇÕES'!J354</f>
        <v>0</v>
      </c>
      <c r="C725" s="53" t="e">
        <f>IFERROR(IFERROR(IFERROR(+VLOOKUP('103 FEIRAS, GALAS E EXPOSIÇÕES'!V354,localidades,2,FALSE),VLOOKUP('103 FEIRAS, GALAS E EXPOSIÇÕES'!R354,district_codes,2,FALSE)),VLOOKUP('103 FEIRAS, GALAS E EXPOSIÇÕES'!AF$7,localidades,2,FALSE)),VLOOKUP('103 FEIRAS, GALAS E EXPOSIÇÕES'!AF$6,district_codes,2,FALSE))</f>
        <v>#N/A</v>
      </c>
      <c r="D725" s="53">
        <f>+'103 FEIRAS, GALAS E EXPOSIÇÕES'!AB354</f>
        <v>0</v>
      </c>
      <c r="E725" s="281">
        <f>+'103 FEIRAS, GALAS E EXPOSIÇÕES'!P354</f>
        <v>0</v>
      </c>
      <c r="F725" s="53">
        <f>+'103 FEIRAS, GALAS E EXPOSIÇÕES'!Q354</f>
        <v>0</v>
      </c>
      <c r="G725" s="53">
        <f>+'103 FEIRAS, GALAS E EXPOSIÇÕES'!AJ354</f>
        <v>0</v>
      </c>
      <c r="H725" s="53" t="str">
        <f>+sessoes!A$4</f>
        <v>TECTRAIN-99</v>
      </c>
      <c r="I725" s="53" t="e">
        <f>+sessoes!B$4</f>
        <v>#N/A</v>
      </c>
      <c r="J725" s="69">
        <f>+sessoes!C$4</f>
        <v>0</v>
      </c>
      <c r="M725" s="53">
        <f>+'103 FEIRAS, GALAS E EXPOSIÇÕES'!AK354</f>
        <v>0</v>
      </c>
      <c r="N725" s="53">
        <f>+'103 FEIRAS, GALAS E EXPOSIÇÕES'!AB354</f>
        <v>0</v>
      </c>
      <c r="T725" s="51" t="str">
        <f t="shared" si="33"/>
        <v>Local Não Indicado</v>
      </c>
      <c r="U725" s="51" t="str">
        <f t="shared" si="34"/>
        <v>Sem dados de idade</v>
      </c>
      <c r="V725" s="51" t="str">
        <f t="shared" si="35"/>
        <v/>
      </c>
    </row>
    <row r="726" spans="1:22" hidden="1" x14ac:dyDescent="0.35">
      <c r="A726" s="53">
        <f>+'103 FEIRAS, GALAS E EXPOSIÇÕES'!C355</f>
        <v>0</v>
      </c>
      <c r="B726" s="53">
        <f>+'103 FEIRAS, GALAS E EXPOSIÇÕES'!J355</f>
        <v>0</v>
      </c>
      <c r="C726" s="53" t="e">
        <f>IFERROR(IFERROR(IFERROR(+VLOOKUP('103 FEIRAS, GALAS E EXPOSIÇÕES'!V355,localidades,2,FALSE),VLOOKUP('103 FEIRAS, GALAS E EXPOSIÇÕES'!R355,district_codes,2,FALSE)),VLOOKUP('103 FEIRAS, GALAS E EXPOSIÇÕES'!AF$7,localidades,2,FALSE)),VLOOKUP('103 FEIRAS, GALAS E EXPOSIÇÕES'!AF$6,district_codes,2,FALSE))</f>
        <v>#N/A</v>
      </c>
      <c r="D726" s="53">
        <f>+'103 FEIRAS, GALAS E EXPOSIÇÕES'!AB355</f>
        <v>0</v>
      </c>
      <c r="E726" s="281">
        <f>+'103 FEIRAS, GALAS E EXPOSIÇÕES'!P355</f>
        <v>0</v>
      </c>
      <c r="F726" s="53">
        <f>+'103 FEIRAS, GALAS E EXPOSIÇÕES'!Q355</f>
        <v>0</v>
      </c>
      <c r="G726" s="53">
        <f>+'103 FEIRAS, GALAS E EXPOSIÇÕES'!AJ355</f>
        <v>0</v>
      </c>
      <c r="H726" s="53" t="str">
        <f>+sessoes!A$4</f>
        <v>TECTRAIN-99</v>
      </c>
      <c r="I726" s="53" t="e">
        <f>+sessoes!B$4</f>
        <v>#N/A</v>
      </c>
      <c r="J726" s="69">
        <f>+sessoes!C$4</f>
        <v>0</v>
      </c>
      <c r="M726" s="53">
        <f>+'103 FEIRAS, GALAS E EXPOSIÇÕES'!AK355</f>
        <v>0</v>
      </c>
      <c r="N726" s="53">
        <f>+'103 FEIRAS, GALAS E EXPOSIÇÕES'!AB355</f>
        <v>0</v>
      </c>
      <c r="T726" s="51" t="str">
        <f t="shared" si="33"/>
        <v>Local Não Indicado</v>
      </c>
      <c r="U726" s="51" t="str">
        <f t="shared" si="34"/>
        <v>Sem dados de idade</v>
      </c>
      <c r="V726" s="51" t="str">
        <f t="shared" si="35"/>
        <v/>
      </c>
    </row>
    <row r="727" spans="1:22" hidden="1" x14ac:dyDescent="0.35">
      <c r="A727" s="53">
        <f>+'103 FEIRAS, GALAS E EXPOSIÇÕES'!C356</f>
        <v>0</v>
      </c>
      <c r="B727" s="53">
        <f>+'103 FEIRAS, GALAS E EXPOSIÇÕES'!J356</f>
        <v>0</v>
      </c>
      <c r="C727" s="53" t="e">
        <f>IFERROR(IFERROR(IFERROR(+VLOOKUP('103 FEIRAS, GALAS E EXPOSIÇÕES'!V356,localidades,2,FALSE),VLOOKUP('103 FEIRAS, GALAS E EXPOSIÇÕES'!R356,district_codes,2,FALSE)),VLOOKUP('103 FEIRAS, GALAS E EXPOSIÇÕES'!AF$7,localidades,2,FALSE)),VLOOKUP('103 FEIRAS, GALAS E EXPOSIÇÕES'!AF$6,district_codes,2,FALSE))</f>
        <v>#N/A</v>
      </c>
      <c r="D727" s="53">
        <f>+'103 FEIRAS, GALAS E EXPOSIÇÕES'!AB356</f>
        <v>0</v>
      </c>
      <c r="E727" s="281">
        <f>+'103 FEIRAS, GALAS E EXPOSIÇÕES'!P356</f>
        <v>0</v>
      </c>
      <c r="F727" s="53">
        <f>+'103 FEIRAS, GALAS E EXPOSIÇÕES'!Q356</f>
        <v>0</v>
      </c>
      <c r="G727" s="53">
        <f>+'103 FEIRAS, GALAS E EXPOSIÇÕES'!AJ356</f>
        <v>0</v>
      </c>
      <c r="H727" s="53" t="str">
        <f>+sessoes!A$4</f>
        <v>TECTRAIN-99</v>
      </c>
      <c r="I727" s="53" t="e">
        <f>+sessoes!B$4</f>
        <v>#N/A</v>
      </c>
      <c r="J727" s="69">
        <f>+sessoes!C$4</f>
        <v>0</v>
      </c>
      <c r="M727" s="53">
        <f>+'103 FEIRAS, GALAS E EXPOSIÇÕES'!AK356</f>
        <v>0</v>
      </c>
      <c r="N727" s="53">
        <f>+'103 FEIRAS, GALAS E EXPOSIÇÕES'!AB356</f>
        <v>0</v>
      </c>
      <c r="T727" s="51" t="str">
        <f t="shared" si="33"/>
        <v>Local Não Indicado</v>
      </c>
      <c r="U727" s="51" t="str">
        <f t="shared" si="34"/>
        <v>Sem dados de idade</v>
      </c>
      <c r="V727" s="51" t="str">
        <f t="shared" si="35"/>
        <v/>
      </c>
    </row>
    <row r="728" spans="1:22" hidden="1" x14ac:dyDescent="0.35">
      <c r="A728" s="53">
        <f>+'103 FEIRAS, GALAS E EXPOSIÇÕES'!C357</f>
        <v>0</v>
      </c>
      <c r="B728" s="53">
        <f>+'103 FEIRAS, GALAS E EXPOSIÇÕES'!J357</f>
        <v>0</v>
      </c>
      <c r="C728" s="53" t="e">
        <f>IFERROR(IFERROR(IFERROR(+VLOOKUP('103 FEIRAS, GALAS E EXPOSIÇÕES'!V357,localidades,2,FALSE),VLOOKUP('103 FEIRAS, GALAS E EXPOSIÇÕES'!R357,district_codes,2,FALSE)),VLOOKUP('103 FEIRAS, GALAS E EXPOSIÇÕES'!AF$7,localidades,2,FALSE)),VLOOKUP('103 FEIRAS, GALAS E EXPOSIÇÕES'!AF$6,district_codes,2,FALSE))</f>
        <v>#N/A</v>
      </c>
      <c r="D728" s="53">
        <f>+'103 FEIRAS, GALAS E EXPOSIÇÕES'!AB357</f>
        <v>0</v>
      </c>
      <c r="E728" s="281">
        <f>+'103 FEIRAS, GALAS E EXPOSIÇÕES'!P357</f>
        <v>0</v>
      </c>
      <c r="F728" s="53">
        <f>+'103 FEIRAS, GALAS E EXPOSIÇÕES'!Q357</f>
        <v>0</v>
      </c>
      <c r="G728" s="53">
        <f>+'103 FEIRAS, GALAS E EXPOSIÇÕES'!AJ357</f>
        <v>0</v>
      </c>
      <c r="H728" s="53" t="str">
        <f>+sessoes!A$4</f>
        <v>TECTRAIN-99</v>
      </c>
      <c r="I728" s="53" t="e">
        <f>+sessoes!B$4</f>
        <v>#N/A</v>
      </c>
      <c r="J728" s="69">
        <f>+sessoes!C$4</f>
        <v>0</v>
      </c>
      <c r="M728" s="53">
        <f>+'103 FEIRAS, GALAS E EXPOSIÇÕES'!AK357</f>
        <v>0</v>
      </c>
      <c r="N728" s="53">
        <f>+'103 FEIRAS, GALAS E EXPOSIÇÕES'!AB357</f>
        <v>0</v>
      </c>
      <c r="T728" s="51" t="str">
        <f t="shared" si="33"/>
        <v>Local Não Indicado</v>
      </c>
      <c r="U728" s="51" t="str">
        <f t="shared" si="34"/>
        <v>Sem dados de idade</v>
      </c>
      <c r="V728" s="51" t="str">
        <f t="shared" si="35"/>
        <v/>
      </c>
    </row>
    <row r="729" spans="1:22" hidden="1" x14ac:dyDescent="0.35">
      <c r="A729" s="53">
        <f>+'103 FEIRAS, GALAS E EXPOSIÇÕES'!C358</f>
        <v>0</v>
      </c>
      <c r="B729" s="53">
        <f>+'103 FEIRAS, GALAS E EXPOSIÇÕES'!J358</f>
        <v>0</v>
      </c>
      <c r="C729" s="53" t="e">
        <f>IFERROR(IFERROR(IFERROR(+VLOOKUP('103 FEIRAS, GALAS E EXPOSIÇÕES'!V358,localidades,2,FALSE),VLOOKUP('103 FEIRAS, GALAS E EXPOSIÇÕES'!R358,district_codes,2,FALSE)),VLOOKUP('103 FEIRAS, GALAS E EXPOSIÇÕES'!AF$7,localidades,2,FALSE)),VLOOKUP('103 FEIRAS, GALAS E EXPOSIÇÕES'!AF$6,district_codes,2,FALSE))</f>
        <v>#N/A</v>
      </c>
      <c r="D729" s="53">
        <f>+'103 FEIRAS, GALAS E EXPOSIÇÕES'!AB358</f>
        <v>0</v>
      </c>
      <c r="E729" s="281">
        <f>+'103 FEIRAS, GALAS E EXPOSIÇÕES'!P358</f>
        <v>0</v>
      </c>
      <c r="F729" s="53">
        <f>+'103 FEIRAS, GALAS E EXPOSIÇÕES'!Q358</f>
        <v>0</v>
      </c>
      <c r="G729" s="53">
        <f>+'103 FEIRAS, GALAS E EXPOSIÇÕES'!AJ358</f>
        <v>0</v>
      </c>
      <c r="H729" s="53" t="str">
        <f>+sessoes!A$4</f>
        <v>TECTRAIN-99</v>
      </c>
      <c r="I729" s="53" t="e">
        <f>+sessoes!B$4</f>
        <v>#N/A</v>
      </c>
      <c r="J729" s="69">
        <f>+sessoes!C$4</f>
        <v>0</v>
      </c>
      <c r="M729" s="53">
        <f>+'103 FEIRAS, GALAS E EXPOSIÇÕES'!AK358</f>
        <v>0</v>
      </c>
      <c r="N729" s="53">
        <f>+'103 FEIRAS, GALAS E EXPOSIÇÕES'!AB358</f>
        <v>0</v>
      </c>
      <c r="T729" s="51" t="str">
        <f t="shared" si="33"/>
        <v>Local Não Indicado</v>
      </c>
      <c r="U729" s="51" t="str">
        <f t="shared" si="34"/>
        <v>Sem dados de idade</v>
      </c>
      <c r="V729" s="51" t="str">
        <f t="shared" si="35"/>
        <v/>
      </c>
    </row>
    <row r="730" spans="1:22" hidden="1" x14ac:dyDescent="0.35">
      <c r="A730" s="53">
        <f>+'103 FEIRAS, GALAS E EXPOSIÇÕES'!C359</f>
        <v>0</v>
      </c>
      <c r="B730" s="53">
        <f>+'103 FEIRAS, GALAS E EXPOSIÇÕES'!J359</f>
        <v>0</v>
      </c>
      <c r="C730" s="53" t="e">
        <f>IFERROR(IFERROR(IFERROR(+VLOOKUP('103 FEIRAS, GALAS E EXPOSIÇÕES'!V359,localidades,2,FALSE),VLOOKUP('103 FEIRAS, GALAS E EXPOSIÇÕES'!R359,district_codes,2,FALSE)),VLOOKUP('103 FEIRAS, GALAS E EXPOSIÇÕES'!AF$7,localidades,2,FALSE)),VLOOKUP('103 FEIRAS, GALAS E EXPOSIÇÕES'!AF$6,district_codes,2,FALSE))</f>
        <v>#N/A</v>
      </c>
      <c r="D730" s="53">
        <f>+'103 FEIRAS, GALAS E EXPOSIÇÕES'!AB359</f>
        <v>0</v>
      </c>
      <c r="E730" s="281">
        <f>+'103 FEIRAS, GALAS E EXPOSIÇÕES'!P359</f>
        <v>0</v>
      </c>
      <c r="F730" s="53">
        <f>+'103 FEIRAS, GALAS E EXPOSIÇÕES'!Q359</f>
        <v>0</v>
      </c>
      <c r="G730" s="53">
        <f>+'103 FEIRAS, GALAS E EXPOSIÇÕES'!AJ359</f>
        <v>0</v>
      </c>
      <c r="H730" s="53" t="str">
        <f>+sessoes!A$4</f>
        <v>TECTRAIN-99</v>
      </c>
      <c r="I730" s="53" t="e">
        <f>+sessoes!B$4</f>
        <v>#N/A</v>
      </c>
      <c r="J730" s="69">
        <f>+sessoes!C$4</f>
        <v>0</v>
      </c>
      <c r="M730" s="53">
        <f>+'103 FEIRAS, GALAS E EXPOSIÇÕES'!AK359</f>
        <v>0</v>
      </c>
      <c r="N730" s="53">
        <f>+'103 FEIRAS, GALAS E EXPOSIÇÕES'!AB359</f>
        <v>0</v>
      </c>
      <c r="T730" s="51" t="str">
        <f t="shared" si="33"/>
        <v>Local Não Indicado</v>
      </c>
      <c r="U730" s="51" t="str">
        <f t="shared" si="34"/>
        <v>Sem dados de idade</v>
      </c>
      <c r="V730" s="51" t="str">
        <f t="shared" si="35"/>
        <v/>
      </c>
    </row>
    <row r="731" spans="1:22" hidden="1" x14ac:dyDescent="0.35">
      <c r="A731" s="53">
        <f>+'103 FEIRAS, GALAS E EXPOSIÇÕES'!C360</f>
        <v>0</v>
      </c>
      <c r="B731" s="53">
        <f>+'103 FEIRAS, GALAS E EXPOSIÇÕES'!J360</f>
        <v>0</v>
      </c>
      <c r="C731" s="53" t="e">
        <f>IFERROR(IFERROR(IFERROR(+VLOOKUP('103 FEIRAS, GALAS E EXPOSIÇÕES'!V360,localidades,2,FALSE),VLOOKUP('103 FEIRAS, GALAS E EXPOSIÇÕES'!R360,district_codes,2,FALSE)),VLOOKUP('103 FEIRAS, GALAS E EXPOSIÇÕES'!AF$7,localidades,2,FALSE)),VLOOKUP('103 FEIRAS, GALAS E EXPOSIÇÕES'!AF$6,district_codes,2,FALSE))</f>
        <v>#N/A</v>
      </c>
      <c r="D731" s="53">
        <f>+'103 FEIRAS, GALAS E EXPOSIÇÕES'!AB360</f>
        <v>0</v>
      </c>
      <c r="E731" s="281">
        <f>+'103 FEIRAS, GALAS E EXPOSIÇÕES'!P360</f>
        <v>0</v>
      </c>
      <c r="F731" s="53">
        <f>+'103 FEIRAS, GALAS E EXPOSIÇÕES'!Q360</f>
        <v>0</v>
      </c>
      <c r="G731" s="53">
        <f>+'103 FEIRAS, GALAS E EXPOSIÇÕES'!AJ360</f>
        <v>0</v>
      </c>
      <c r="H731" s="53" t="str">
        <f>+sessoes!A$4</f>
        <v>TECTRAIN-99</v>
      </c>
      <c r="I731" s="53" t="e">
        <f>+sessoes!B$4</f>
        <v>#N/A</v>
      </c>
      <c r="J731" s="69">
        <f>+sessoes!C$4</f>
        <v>0</v>
      </c>
      <c r="M731" s="53">
        <f>+'103 FEIRAS, GALAS E EXPOSIÇÕES'!AK360</f>
        <v>0</v>
      </c>
      <c r="N731" s="53">
        <f>+'103 FEIRAS, GALAS E EXPOSIÇÕES'!AB360</f>
        <v>0</v>
      </c>
      <c r="T731" s="51" t="str">
        <f t="shared" si="33"/>
        <v>Local Não Indicado</v>
      </c>
      <c r="U731" s="51" t="str">
        <f t="shared" si="34"/>
        <v>Sem dados de idade</v>
      </c>
      <c r="V731" s="51" t="str">
        <f t="shared" si="35"/>
        <v/>
      </c>
    </row>
    <row r="732" spans="1:22" hidden="1" x14ac:dyDescent="0.35">
      <c r="A732" s="53">
        <f>+'103 FEIRAS, GALAS E EXPOSIÇÕES'!C361</f>
        <v>0</v>
      </c>
      <c r="B732" s="53">
        <f>+'103 FEIRAS, GALAS E EXPOSIÇÕES'!J361</f>
        <v>0</v>
      </c>
      <c r="C732" s="53" t="e">
        <f>IFERROR(IFERROR(IFERROR(+VLOOKUP('103 FEIRAS, GALAS E EXPOSIÇÕES'!V361,localidades,2,FALSE),VLOOKUP('103 FEIRAS, GALAS E EXPOSIÇÕES'!R361,district_codes,2,FALSE)),VLOOKUP('103 FEIRAS, GALAS E EXPOSIÇÕES'!AF$7,localidades,2,FALSE)),VLOOKUP('103 FEIRAS, GALAS E EXPOSIÇÕES'!AF$6,district_codes,2,FALSE))</f>
        <v>#N/A</v>
      </c>
      <c r="D732" s="53">
        <f>+'103 FEIRAS, GALAS E EXPOSIÇÕES'!AB361</f>
        <v>0</v>
      </c>
      <c r="E732" s="281">
        <f>+'103 FEIRAS, GALAS E EXPOSIÇÕES'!P361</f>
        <v>0</v>
      </c>
      <c r="F732" s="53">
        <f>+'103 FEIRAS, GALAS E EXPOSIÇÕES'!Q361</f>
        <v>0</v>
      </c>
      <c r="G732" s="53">
        <f>+'103 FEIRAS, GALAS E EXPOSIÇÕES'!AJ361</f>
        <v>0</v>
      </c>
      <c r="H732" s="53" t="str">
        <f>+sessoes!A$4</f>
        <v>TECTRAIN-99</v>
      </c>
      <c r="I732" s="53" t="e">
        <f>+sessoes!B$4</f>
        <v>#N/A</v>
      </c>
      <c r="J732" s="69">
        <f>+sessoes!C$4</f>
        <v>0</v>
      </c>
      <c r="M732" s="53">
        <f>+'103 FEIRAS, GALAS E EXPOSIÇÕES'!AK361</f>
        <v>0</v>
      </c>
      <c r="N732" s="53">
        <f>+'103 FEIRAS, GALAS E EXPOSIÇÕES'!AB361</f>
        <v>0</v>
      </c>
      <c r="T732" s="51" t="str">
        <f t="shared" si="33"/>
        <v>Local Não Indicado</v>
      </c>
      <c r="U732" s="51" t="str">
        <f t="shared" si="34"/>
        <v>Sem dados de idade</v>
      </c>
      <c r="V732" s="51" t="str">
        <f t="shared" si="35"/>
        <v/>
      </c>
    </row>
    <row r="733" spans="1:22" hidden="1" x14ac:dyDescent="0.35">
      <c r="A733" s="53">
        <f>+'103 FEIRAS, GALAS E EXPOSIÇÕES'!C362</f>
        <v>0</v>
      </c>
      <c r="B733" s="53">
        <f>+'103 FEIRAS, GALAS E EXPOSIÇÕES'!J362</f>
        <v>0</v>
      </c>
      <c r="C733" s="53" t="e">
        <f>IFERROR(IFERROR(IFERROR(+VLOOKUP('103 FEIRAS, GALAS E EXPOSIÇÕES'!V362,localidades,2,FALSE),VLOOKUP('103 FEIRAS, GALAS E EXPOSIÇÕES'!R362,district_codes,2,FALSE)),VLOOKUP('103 FEIRAS, GALAS E EXPOSIÇÕES'!AF$7,localidades,2,FALSE)),VLOOKUP('103 FEIRAS, GALAS E EXPOSIÇÕES'!AF$6,district_codes,2,FALSE))</f>
        <v>#N/A</v>
      </c>
      <c r="D733" s="53">
        <f>+'103 FEIRAS, GALAS E EXPOSIÇÕES'!AB362</f>
        <v>0</v>
      </c>
      <c r="E733" s="281">
        <f>+'103 FEIRAS, GALAS E EXPOSIÇÕES'!P362</f>
        <v>0</v>
      </c>
      <c r="F733" s="53">
        <f>+'103 FEIRAS, GALAS E EXPOSIÇÕES'!Q362</f>
        <v>0</v>
      </c>
      <c r="G733" s="53">
        <f>+'103 FEIRAS, GALAS E EXPOSIÇÕES'!AJ362</f>
        <v>0</v>
      </c>
      <c r="H733" s="53" t="str">
        <f>+sessoes!A$4</f>
        <v>TECTRAIN-99</v>
      </c>
      <c r="I733" s="53" t="e">
        <f>+sessoes!B$4</f>
        <v>#N/A</v>
      </c>
      <c r="J733" s="69">
        <f>+sessoes!C$4</f>
        <v>0</v>
      </c>
      <c r="M733" s="53">
        <f>+'103 FEIRAS, GALAS E EXPOSIÇÕES'!AK362</f>
        <v>0</v>
      </c>
      <c r="N733" s="53">
        <f>+'103 FEIRAS, GALAS E EXPOSIÇÕES'!AB362</f>
        <v>0</v>
      </c>
      <c r="T733" s="51" t="str">
        <f t="shared" si="33"/>
        <v>Local Não Indicado</v>
      </c>
      <c r="U733" s="51" t="str">
        <f t="shared" si="34"/>
        <v>Sem dados de idade</v>
      </c>
      <c r="V733" s="51" t="str">
        <f t="shared" si="35"/>
        <v/>
      </c>
    </row>
    <row r="734" spans="1:22" hidden="1" x14ac:dyDescent="0.35">
      <c r="A734" s="53">
        <f>+'103 FEIRAS, GALAS E EXPOSIÇÕES'!C363</f>
        <v>0</v>
      </c>
      <c r="B734" s="53">
        <f>+'103 FEIRAS, GALAS E EXPOSIÇÕES'!J363</f>
        <v>0</v>
      </c>
      <c r="C734" s="53" t="e">
        <f>IFERROR(IFERROR(IFERROR(+VLOOKUP('103 FEIRAS, GALAS E EXPOSIÇÕES'!V363,localidades,2,FALSE),VLOOKUP('103 FEIRAS, GALAS E EXPOSIÇÕES'!R363,district_codes,2,FALSE)),VLOOKUP('103 FEIRAS, GALAS E EXPOSIÇÕES'!AF$7,localidades,2,FALSE)),VLOOKUP('103 FEIRAS, GALAS E EXPOSIÇÕES'!AF$6,district_codes,2,FALSE))</f>
        <v>#N/A</v>
      </c>
      <c r="D734" s="53">
        <f>+'103 FEIRAS, GALAS E EXPOSIÇÕES'!AB363</f>
        <v>0</v>
      </c>
      <c r="E734" s="281">
        <f>+'103 FEIRAS, GALAS E EXPOSIÇÕES'!P363</f>
        <v>0</v>
      </c>
      <c r="F734" s="53">
        <f>+'103 FEIRAS, GALAS E EXPOSIÇÕES'!Q363</f>
        <v>0</v>
      </c>
      <c r="G734" s="53">
        <f>+'103 FEIRAS, GALAS E EXPOSIÇÕES'!AJ363</f>
        <v>0</v>
      </c>
      <c r="H734" s="53" t="str">
        <f>+sessoes!A$4</f>
        <v>TECTRAIN-99</v>
      </c>
      <c r="I734" s="53" t="e">
        <f>+sessoes!B$4</f>
        <v>#N/A</v>
      </c>
      <c r="J734" s="69">
        <f>+sessoes!C$4</f>
        <v>0</v>
      </c>
      <c r="M734" s="53">
        <f>+'103 FEIRAS, GALAS E EXPOSIÇÕES'!AK363</f>
        <v>0</v>
      </c>
      <c r="N734" s="53">
        <f>+'103 FEIRAS, GALAS E EXPOSIÇÕES'!AB363</f>
        <v>0</v>
      </c>
      <c r="T734" s="51" t="str">
        <f t="shared" si="33"/>
        <v>Local Não Indicado</v>
      </c>
      <c r="U734" s="51" t="str">
        <f t="shared" si="34"/>
        <v>Sem dados de idade</v>
      </c>
      <c r="V734" s="51" t="str">
        <f t="shared" si="35"/>
        <v/>
      </c>
    </row>
    <row r="735" spans="1:22" hidden="1" x14ac:dyDescent="0.35">
      <c r="A735" s="53">
        <f>+'103 FEIRAS, GALAS E EXPOSIÇÕES'!C364</f>
        <v>0</v>
      </c>
      <c r="B735" s="53">
        <f>+'103 FEIRAS, GALAS E EXPOSIÇÕES'!J364</f>
        <v>0</v>
      </c>
      <c r="C735" s="53" t="e">
        <f>IFERROR(IFERROR(IFERROR(+VLOOKUP('103 FEIRAS, GALAS E EXPOSIÇÕES'!V364,localidades,2,FALSE),VLOOKUP('103 FEIRAS, GALAS E EXPOSIÇÕES'!R364,district_codes,2,FALSE)),VLOOKUP('103 FEIRAS, GALAS E EXPOSIÇÕES'!AF$7,localidades,2,FALSE)),VLOOKUP('103 FEIRAS, GALAS E EXPOSIÇÕES'!AF$6,district_codes,2,FALSE))</f>
        <v>#N/A</v>
      </c>
      <c r="D735" s="53">
        <f>+'103 FEIRAS, GALAS E EXPOSIÇÕES'!AB364</f>
        <v>0</v>
      </c>
      <c r="E735" s="281">
        <f>+'103 FEIRAS, GALAS E EXPOSIÇÕES'!P364</f>
        <v>0</v>
      </c>
      <c r="F735" s="53">
        <f>+'103 FEIRAS, GALAS E EXPOSIÇÕES'!Q364</f>
        <v>0</v>
      </c>
      <c r="G735" s="53">
        <f>+'103 FEIRAS, GALAS E EXPOSIÇÕES'!AJ364</f>
        <v>0</v>
      </c>
      <c r="H735" s="53" t="str">
        <f>+sessoes!A$4</f>
        <v>TECTRAIN-99</v>
      </c>
      <c r="I735" s="53" t="e">
        <f>+sessoes!B$4</f>
        <v>#N/A</v>
      </c>
      <c r="J735" s="69">
        <f>+sessoes!C$4</f>
        <v>0</v>
      </c>
      <c r="M735" s="53">
        <f>+'103 FEIRAS, GALAS E EXPOSIÇÕES'!AK364</f>
        <v>0</v>
      </c>
      <c r="N735" s="53">
        <f>+'103 FEIRAS, GALAS E EXPOSIÇÕES'!AB364</f>
        <v>0</v>
      </c>
      <c r="T735" s="51" t="str">
        <f t="shared" si="33"/>
        <v>Local Não Indicado</v>
      </c>
      <c r="U735" s="51" t="str">
        <f t="shared" si="34"/>
        <v>Sem dados de idade</v>
      </c>
      <c r="V735" s="51" t="str">
        <f t="shared" si="35"/>
        <v/>
      </c>
    </row>
    <row r="736" spans="1:22" hidden="1" x14ac:dyDescent="0.35">
      <c r="A736" s="53">
        <f>+'103 FEIRAS, GALAS E EXPOSIÇÕES'!C365</f>
        <v>0</v>
      </c>
      <c r="B736" s="53">
        <f>+'103 FEIRAS, GALAS E EXPOSIÇÕES'!J365</f>
        <v>0</v>
      </c>
      <c r="C736" s="53" t="e">
        <f>IFERROR(IFERROR(IFERROR(+VLOOKUP('103 FEIRAS, GALAS E EXPOSIÇÕES'!V365,localidades,2,FALSE),VLOOKUP('103 FEIRAS, GALAS E EXPOSIÇÕES'!R365,district_codes,2,FALSE)),VLOOKUP('103 FEIRAS, GALAS E EXPOSIÇÕES'!AF$7,localidades,2,FALSE)),VLOOKUP('103 FEIRAS, GALAS E EXPOSIÇÕES'!AF$6,district_codes,2,FALSE))</f>
        <v>#N/A</v>
      </c>
      <c r="D736" s="53">
        <f>+'103 FEIRAS, GALAS E EXPOSIÇÕES'!AB365</f>
        <v>0</v>
      </c>
      <c r="E736" s="281">
        <f>+'103 FEIRAS, GALAS E EXPOSIÇÕES'!P365</f>
        <v>0</v>
      </c>
      <c r="F736" s="53">
        <f>+'103 FEIRAS, GALAS E EXPOSIÇÕES'!Q365</f>
        <v>0</v>
      </c>
      <c r="G736" s="53">
        <f>+'103 FEIRAS, GALAS E EXPOSIÇÕES'!AJ365</f>
        <v>0</v>
      </c>
      <c r="H736" s="53" t="str">
        <f>+sessoes!A$4</f>
        <v>TECTRAIN-99</v>
      </c>
      <c r="I736" s="53" t="e">
        <f>+sessoes!B$4</f>
        <v>#N/A</v>
      </c>
      <c r="J736" s="69">
        <f>+sessoes!C$4</f>
        <v>0</v>
      </c>
      <c r="M736" s="53">
        <f>+'103 FEIRAS, GALAS E EXPOSIÇÕES'!AK365</f>
        <v>0</v>
      </c>
      <c r="N736" s="53">
        <f>+'103 FEIRAS, GALAS E EXPOSIÇÕES'!AB365</f>
        <v>0</v>
      </c>
      <c r="T736" s="51" t="str">
        <f t="shared" si="33"/>
        <v>Local Não Indicado</v>
      </c>
      <c r="U736" s="51" t="str">
        <f t="shared" si="34"/>
        <v>Sem dados de idade</v>
      </c>
      <c r="V736" s="51" t="str">
        <f t="shared" si="35"/>
        <v/>
      </c>
    </row>
    <row r="737" spans="1:22" hidden="1" x14ac:dyDescent="0.35">
      <c r="A737" s="53">
        <f>+'103 FEIRAS, GALAS E EXPOSIÇÕES'!C366</f>
        <v>0</v>
      </c>
      <c r="B737" s="53">
        <f>+'103 FEIRAS, GALAS E EXPOSIÇÕES'!J366</f>
        <v>0</v>
      </c>
      <c r="C737" s="53" t="e">
        <f>IFERROR(IFERROR(IFERROR(+VLOOKUP('103 FEIRAS, GALAS E EXPOSIÇÕES'!V366,localidades,2,FALSE),VLOOKUP('103 FEIRAS, GALAS E EXPOSIÇÕES'!R366,district_codes,2,FALSE)),VLOOKUP('103 FEIRAS, GALAS E EXPOSIÇÕES'!AF$7,localidades,2,FALSE)),VLOOKUP('103 FEIRAS, GALAS E EXPOSIÇÕES'!AF$6,district_codes,2,FALSE))</f>
        <v>#N/A</v>
      </c>
      <c r="D737" s="53">
        <f>+'103 FEIRAS, GALAS E EXPOSIÇÕES'!AB366</f>
        <v>0</v>
      </c>
      <c r="E737" s="281">
        <f>+'103 FEIRAS, GALAS E EXPOSIÇÕES'!P366</f>
        <v>0</v>
      </c>
      <c r="F737" s="53">
        <f>+'103 FEIRAS, GALAS E EXPOSIÇÕES'!Q366</f>
        <v>0</v>
      </c>
      <c r="G737" s="53">
        <f>+'103 FEIRAS, GALAS E EXPOSIÇÕES'!AJ366</f>
        <v>0</v>
      </c>
      <c r="H737" s="53" t="str">
        <f>+sessoes!A$4</f>
        <v>TECTRAIN-99</v>
      </c>
      <c r="I737" s="53" t="e">
        <f>+sessoes!B$4</f>
        <v>#N/A</v>
      </c>
      <c r="J737" s="69">
        <f>+sessoes!C$4</f>
        <v>0</v>
      </c>
      <c r="M737" s="53">
        <f>+'103 FEIRAS, GALAS E EXPOSIÇÕES'!AK366</f>
        <v>0</v>
      </c>
      <c r="N737" s="53">
        <f>+'103 FEIRAS, GALAS E EXPOSIÇÕES'!AB366</f>
        <v>0</v>
      </c>
      <c r="T737" s="51" t="str">
        <f t="shared" si="33"/>
        <v>Local Não Indicado</v>
      </c>
      <c r="U737" s="51" t="str">
        <f t="shared" si="34"/>
        <v>Sem dados de idade</v>
      </c>
      <c r="V737" s="51" t="str">
        <f t="shared" si="35"/>
        <v/>
      </c>
    </row>
    <row r="738" spans="1:22" hidden="1" x14ac:dyDescent="0.35">
      <c r="A738" s="53">
        <f>+'103 FEIRAS, GALAS E EXPOSIÇÕES'!C367</f>
        <v>0</v>
      </c>
      <c r="B738" s="53">
        <f>+'103 FEIRAS, GALAS E EXPOSIÇÕES'!J367</f>
        <v>0</v>
      </c>
      <c r="C738" s="53" t="e">
        <f>IFERROR(IFERROR(IFERROR(+VLOOKUP('103 FEIRAS, GALAS E EXPOSIÇÕES'!V367,localidades,2,FALSE),VLOOKUP('103 FEIRAS, GALAS E EXPOSIÇÕES'!R367,district_codes,2,FALSE)),VLOOKUP('103 FEIRAS, GALAS E EXPOSIÇÕES'!AF$7,localidades,2,FALSE)),VLOOKUP('103 FEIRAS, GALAS E EXPOSIÇÕES'!AF$6,district_codes,2,FALSE))</f>
        <v>#N/A</v>
      </c>
      <c r="D738" s="53">
        <f>+'103 FEIRAS, GALAS E EXPOSIÇÕES'!AB367</f>
        <v>0</v>
      </c>
      <c r="E738" s="281">
        <f>+'103 FEIRAS, GALAS E EXPOSIÇÕES'!P367</f>
        <v>0</v>
      </c>
      <c r="F738" s="53">
        <f>+'103 FEIRAS, GALAS E EXPOSIÇÕES'!Q367</f>
        <v>0</v>
      </c>
      <c r="G738" s="53">
        <f>+'103 FEIRAS, GALAS E EXPOSIÇÕES'!AJ367</f>
        <v>0</v>
      </c>
      <c r="H738" s="53" t="str">
        <f>+sessoes!A$4</f>
        <v>TECTRAIN-99</v>
      </c>
      <c r="I738" s="53" t="e">
        <f>+sessoes!B$4</f>
        <v>#N/A</v>
      </c>
      <c r="J738" s="69">
        <f>+sessoes!C$4</f>
        <v>0</v>
      </c>
      <c r="M738" s="53">
        <f>+'103 FEIRAS, GALAS E EXPOSIÇÕES'!AK367</f>
        <v>0</v>
      </c>
      <c r="N738" s="53">
        <f>+'103 FEIRAS, GALAS E EXPOSIÇÕES'!AB367</f>
        <v>0</v>
      </c>
      <c r="T738" s="51" t="str">
        <f t="shared" si="33"/>
        <v>Local Não Indicado</v>
      </c>
      <c r="U738" s="51" t="str">
        <f t="shared" si="34"/>
        <v>Sem dados de idade</v>
      </c>
      <c r="V738" s="51" t="str">
        <f t="shared" si="35"/>
        <v/>
      </c>
    </row>
    <row r="739" spans="1:22" hidden="1" x14ac:dyDescent="0.35">
      <c r="A739" s="53">
        <f>+'103 FEIRAS, GALAS E EXPOSIÇÕES'!C368</f>
        <v>0</v>
      </c>
      <c r="B739" s="53">
        <f>+'103 FEIRAS, GALAS E EXPOSIÇÕES'!J368</f>
        <v>0</v>
      </c>
      <c r="C739" s="53" t="e">
        <f>IFERROR(IFERROR(IFERROR(+VLOOKUP('103 FEIRAS, GALAS E EXPOSIÇÕES'!V368,localidades,2,FALSE),VLOOKUP('103 FEIRAS, GALAS E EXPOSIÇÕES'!R368,district_codes,2,FALSE)),VLOOKUP('103 FEIRAS, GALAS E EXPOSIÇÕES'!AF$7,localidades,2,FALSE)),VLOOKUP('103 FEIRAS, GALAS E EXPOSIÇÕES'!AF$6,district_codes,2,FALSE))</f>
        <v>#N/A</v>
      </c>
      <c r="D739" s="53">
        <f>+'103 FEIRAS, GALAS E EXPOSIÇÕES'!AB368</f>
        <v>0</v>
      </c>
      <c r="E739" s="281">
        <f>+'103 FEIRAS, GALAS E EXPOSIÇÕES'!P368</f>
        <v>0</v>
      </c>
      <c r="F739" s="53">
        <f>+'103 FEIRAS, GALAS E EXPOSIÇÕES'!Q368</f>
        <v>0</v>
      </c>
      <c r="G739" s="53">
        <f>+'103 FEIRAS, GALAS E EXPOSIÇÕES'!AJ368</f>
        <v>0</v>
      </c>
      <c r="H739" s="53" t="str">
        <f>+sessoes!A$4</f>
        <v>TECTRAIN-99</v>
      </c>
      <c r="I739" s="53" t="e">
        <f>+sessoes!B$4</f>
        <v>#N/A</v>
      </c>
      <c r="J739" s="69">
        <f>+sessoes!C$4</f>
        <v>0</v>
      </c>
      <c r="M739" s="53">
        <f>+'103 FEIRAS, GALAS E EXPOSIÇÕES'!AK368</f>
        <v>0</v>
      </c>
      <c r="N739" s="53">
        <f>+'103 FEIRAS, GALAS E EXPOSIÇÕES'!AB368</f>
        <v>0</v>
      </c>
      <c r="T739" s="51" t="str">
        <f t="shared" si="33"/>
        <v>Local Não Indicado</v>
      </c>
      <c r="U739" s="51" t="str">
        <f t="shared" si="34"/>
        <v>Sem dados de idade</v>
      </c>
      <c r="V739" s="51" t="str">
        <f t="shared" si="35"/>
        <v/>
      </c>
    </row>
    <row r="740" spans="1:22" hidden="1" x14ac:dyDescent="0.35">
      <c r="A740" s="53">
        <f>+'103 FEIRAS, GALAS E EXPOSIÇÕES'!C369</f>
        <v>0</v>
      </c>
      <c r="B740" s="53">
        <f>+'103 FEIRAS, GALAS E EXPOSIÇÕES'!J369</f>
        <v>0</v>
      </c>
      <c r="C740" s="53" t="e">
        <f>IFERROR(IFERROR(IFERROR(+VLOOKUP('103 FEIRAS, GALAS E EXPOSIÇÕES'!V369,localidades,2,FALSE),VLOOKUP('103 FEIRAS, GALAS E EXPOSIÇÕES'!R369,district_codes,2,FALSE)),VLOOKUP('103 FEIRAS, GALAS E EXPOSIÇÕES'!AF$7,localidades,2,FALSE)),VLOOKUP('103 FEIRAS, GALAS E EXPOSIÇÕES'!AF$6,district_codes,2,FALSE))</f>
        <v>#N/A</v>
      </c>
      <c r="D740" s="53">
        <f>+'103 FEIRAS, GALAS E EXPOSIÇÕES'!AB369</f>
        <v>0</v>
      </c>
      <c r="E740" s="281">
        <f>+'103 FEIRAS, GALAS E EXPOSIÇÕES'!P369</f>
        <v>0</v>
      </c>
      <c r="F740" s="53">
        <f>+'103 FEIRAS, GALAS E EXPOSIÇÕES'!Q369</f>
        <v>0</v>
      </c>
      <c r="G740" s="53">
        <f>+'103 FEIRAS, GALAS E EXPOSIÇÕES'!AJ369</f>
        <v>0</v>
      </c>
      <c r="H740" s="53" t="str">
        <f>+sessoes!A$4</f>
        <v>TECTRAIN-99</v>
      </c>
      <c r="I740" s="53" t="e">
        <f>+sessoes!B$4</f>
        <v>#N/A</v>
      </c>
      <c r="J740" s="69">
        <f>+sessoes!C$4</f>
        <v>0</v>
      </c>
      <c r="M740" s="53">
        <f>+'103 FEIRAS, GALAS E EXPOSIÇÕES'!AK369</f>
        <v>0</v>
      </c>
      <c r="N740" s="53">
        <f>+'103 FEIRAS, GALAS E EXPOSIÇÕES'!AB369</f>
        <v>0</v>
      </c>
      <c r="T740" s="51" t="str">
        <f t="shared" si="33"/>
        <v>Local Não Indicado</v>
      </c>
      <c r="U740" s="51" t="str">
        <f t="shared" si="34"/>
        <v>Sem dados de idade</v>
      </c>
      <c r="V740" s="51" t="str">
        <f t="shared" si="35"/>
        <v/>
      </c>
    </row>
    <row r="741" spans="1:22" hidden="1" x14ac:dyDescent="0.35">
      <c r="A741" s="53">
        <f>+'103 FEIRAS, GALAS E EXPOSIÇÕES'!C370</f>
        <v>0</v>
      </c>
      <c r="B741" s="53">
        <f>+'103 FEIRAS, GALAS E EXPOSIÇÕES'!J370</f>
        <v>0</v>
      </c>
      <c r="C741" s="53" t="e">
        <f>IFERROR(IFERROR(IFERROR(+VLOOKUP('103 FEIRAS, GALAS E EXPOSIÇÕES'!V370,localidades,2,FALSE),VLOOKUP('103 FEIRAS, GALAS E EXPOSIÇÕES'!R370,district_codes,2,FALSE)),VLOOKUP('103 FEIRAS, GALAS E EXPOSIÇÕES'!AF$7,localidades,2,FALSE)),VLOOKUP('103 FEIRAS, GALAS E EXPOSIÇÕES'!AF$6,district_codes,2,FALSE))</f>
        <v>#N/A</v>
      </c>
      <c r="D741" s="53">
        <f>+'103 FEIRAS, GALAS E EXPOSIÇÕES'!AB370</f>
        <v>0</v>
      </c>
      <c r="E741" s="281">
        <f>+'103 FEIRAS, GALAS E EXPOSIÇÕES'!P370</f>
        <v>0</v>
      </c>
      <c r="F741" s="53">
        <f>+'103 FEIRAS, GALAS E EXPOSIÇÕES'!Q370</f>
        <v>0</v>
      </c>
      <c r="G741" s="53">
        <f>+'103 FEIRAS, GALAS E EXPOSIÇÕES'!AJ370</f>
        <v>0</v>
      </c>
      <c r="H741" s="53" t="str">
        <f>+sessoes!A$4</f>
        <v>TECTRAIN-99</v>
      </c>
      <c r="I741" s="53" t="e">
        <f>+sessoes!B$4</f>
        <v>#N/A</v>
      </c>
      <c r="J741" s="69">
        <f>+sessoes!C$4</f>
        <v>0</v>
      </c>
      <c r="M741" s="53">
        <f>+'103 FEIRAS, GALAS E EXPOSIÇÕES'!AK370</f>
        <v>0</v>
      </c>
      <c r="N741" s="53">
        <f>+'103 FEIRAS, GALAS E EXPOSIÇÕES'!AB370</f>
        <v>0</v>
      </c>
      <c r="T741" s="51" t="str">
        <f t="shared" si="33"/>
        <v>Local Não Indicado</v>
      </c>
      <c r="U741" s="51" t="str">
        <f t="shared" si="34"/>
        <v>Sem dados de idade</v>
      </c>
      <c r="V741" s="51" t="str">
        <f t="shared" si="35"/>
        <v/>
      </c>
    </row>
    <row r="742" spans="1:22" hidden="1" x14ac:dyDescent="0.35">
      <c r="A742" s="53">
        <f>+'103 FEIRAS, GALAS E EXPOSIÇÕES'!C371</f>
        <v>0</v>
      </c>
      <c r="B742" s="53">
        <f>+'103 FEIRAS, GALAS E EXPOSIÇÕES'!J371</f>
        <v>0</v>
      </c>
      <c r="C742" s="53" t="e">
        <f>IFERROR(IFERROR(IFERROR(+VLOOKUP('103 FEIRAS, GALAS E EXPOSIÇÕES'!V371,localidades,2,FALSE),VLOOKUP('103 FEIRAS, GALAS E EXPOSIÇÕES'!R371,district_codes,2,FALSE)),VLOOKUP('103 FEIRAS, GALAS E EXPOSIÇÕES'!AF$7,localidades,2,FALSE)),VLOOKUP('103 FEIRAS, GALAS E EXPOSIÇÕES'!AF$6,district_codes,2,FALSE))</f>
        <v>#N/A</v>
      </c>
      <c r="D742" s="53">
        <f>+'103 FEIRAS, GALAS E EXPOSIÇÕES'!AB371</f>
        <v>0</v>
      </c>
      <c r="E742" s="281">
        <f>+'103 FEIRAS, GALAS E EXPOSIÇÕES'!P371</f>
        <v>0</v>
      </c>
      <c r="F742" s="53">
        <f>+'103 FEIRAS, GALAS E EXPOSIÇÕES'!Q371</f>
        <v>0</v>
      </c>
      <c r="G742" s="53">
        <f>+'103 FEIRAS, GALAS E EXPOSIÇÕES'!AJ371</f>
        <v>0</v>
      </c>
      <c r="H742" s="53" t="str">
        <f>+sessoes!A$4</f>
        <v>TECTRAIN-99</v>
      </c>
      <c r="I742" s="53" t="e">
        <f>+sessoes!B$4</f>
        <v>#N/A</v>
      </c>
      <c r="J742" s="69">
        <f>+sessoes!C$4</f>
        <v>0</v>
      </c>
      <c r="M742" s="53">
        <f>+'103 FEIRAS, GALAS E EXPOSIÇÕES'!AK371</f>
        <v>0</v>
      </c>
      <c r="N742" s="53">
        <f>+'103 FEIRAS, GALAS E EXPOSIÇÕES'!AB371</f>
        <v>0</v>
      </c>
      <c r="T742" s="51" t="str">
        <f t="shared" si="33"/>
        <v>Local Não Indicado</v>
      </c>
      <c r="U742" s="51" t="str">
        <f t="shared" si="34"/>
        <v>Sem dados de idade</v>
      </c>
      <c r="V742" s="51" t="str">
        <f t="shared" si="35"/>
        <v/>
      </c>
    </row>
    <row r="743" spans="1:22" hidden="1" x14ac:dyDescent="0.35">
      <c r="A743" s="53">
        <f>+'103 FEIRAS, GALAS E EXPOSIÇÕES'!C372</f>
        <v>0</v>
      </c>
      <c r="B743" s="53">
        <f>+'103 FEIRAS, GALAS E EXPOSIÇÕES'!J372</f>
        <v>0</v>
      </c>
      <c r="C743" s="53" t="e">
        <f>IFERROR(IFERROR(IFERROR(+VLOOKUP('103 FEIRAS, GALAS E EXPOSIÇÕES'!V372,localidades,2,FALSE),VLOOKUP('103 FEIRAS, GALAS E EXPOSIÇÕES'!R372,district_codes,2,FALSE)),VLOOKUP('103 FEIRAS, GALAS E EXPOSIÇÕES'!AF$7,localidades,2,FALSE)),VLOOKUP('103 FEIRAS, GALAS E EXPOSIÇÕES'!AF$6,district_codes,2,FALSE))</f>
        <v>#N/A</v>
      </c>
      <c r="D743" s="53">
        <f>+'103 FEIRAS, GALAS E EXPOSIÇÕES'!AB372</f>
        <v>0</v>
      </c>
      <c r="E743" s="281">
        <f>+'103 FEIRAS, GALAS E EXPOSIÇÕES'!P372</f>
        <v>0</v>
      </c>
      <c r="F743" s="53">
        <f>+'103 FEIRAS, GALAS E EXPOSIÇÕES'!Q372</f>
        <v>0</v>
      </c>
      <c r="G743" s="53">
        <f>+'103 FEIRAS, GALAS E EXPOSIÇÕES'!AJ372</f>
        <v>0</v>
      </c>
      <c r="H743" s="53" t="str">
        <f>+sessoes!A$4</f>
        <v>TECTRAIN-99</v>
      </c>
      <c r="I743" s="53" t="e">
        <f>+sessoes!B$4</f>
        <v>#N/A</v>
      </c>
      <c r="J743" s="69">
        <f>+sessoes!C$4</f>
        <v>0</v>
      </c>
      <c r="M743" s="53">
        <f>+'103 FEIRAS, GALAS E EXPOSIÇÕES'!AK372</f>
        <v>0</v>
      </c>
      <c r="N743" s="53">
        <f>+'103 FEIRAS, GALAS E EXPOSIÇÕES'!AB372</f>
        <v>0</v>
      </c>
      <c r="T743" s="51" t="str">
        <f t="shared" si="33"/>
        <v>Local Não Indicado</v>
      </c>
      <c r="U743" s="51" t="str">
        <f t="shared" si="34"/>
        <v>Sem dados de idade</v>
      </c>
      <c r="V743" s="51" t="str">
        <f t="shared" si="35"/>
        <v/>
      </c>
    </row>
    <row r="744" spans="1:22" hidden="1" x14ac:dyDescent="0.35">
      <c r="A744" s="53">
        <f>+'103 FEIRAS, GALAS E EXPOSIÇÕES'!C373</f>
        <v>0</v>
      </c>
      <c r="B744" s="53">
        <f>+'103 FEIRAS, GALAS E EXPOSIÇÕES'!J373</f>
        <v>0</v>
      </c>
      <c r="C744" s="53" t="e">
        <f>IFERROR(IFERROR(IFERROR(+VLOOKUP('103 FEIRAS, GALAS E EXPOSIÇÕES'!V373,localidades,2,FALSE),VLOOKUP('103 FEIRAS, GALAS E EXPOSIÇÕES'!R373,district_codes,2,FALSE)),VLOOKUP('103 FEIRAS, GALAS E EXPOSIÇÕES'!AF$7,localidades,2,FALSE)),VLOOKUP('103 FEIRAS, GALAS E EXPOSIÇÕES'!AF$6,district_codes,2,FALSE))</f>
        <v>#N/A</v>
      </c>
      <c r="D744" s="53">
        <f>+'103 FEIRAS, GALAS E EXPOSIÇÕES'!AB373</f>
        <v>0</v>
      </c>
      <c r="E744" s="281">
        <f>+'103 FEIRAS, GALAS E EXPOSIÇÕES'!P373</f>
        <v>0</v>
      </c>
      <c r="F744" s="53">
        <f>+'103 FEIRAS, GALAS E EXPOSIÇÕES'!Q373</f>
        <v>0</v>
      </c>
      <c r="G744" s="53">
        <f>+'103 FEIRAS, GALAS E EXPOSIÇÕES'!AJ373</f>
        <v>0</v>
      </c>
      <c r="H744" s="53" t="str">
        <f>+sessoes!A$4</f>
        <v>TECTRAIN-99</v>
      </c>
      <c r="I744" s="53" t="e">
        <f>+sessoes!B$4</f>
        <v>#N/A</v>
      </c>
      <c r="J744" s="69">
        <f>+sessoes!C$4</f>
        <v>0</v>
      </c>
      <c r="M744" s="53">
        <f>+'103 FEIRAS, GALAS E EXPOSIÇÕES'!AK373</f>
        <v>0</v>
      </c>
      <c r="N744" s="53">
        <f>+'103 FEIRAS, GALAS E EXPOSIÇÕES'!AB373</f>
        <v>0</v>
      </c>
      <c r="T744" s="51" t="str">
        <f t="shared" si="33"/>
        <v>Local Não Indicado</v>
      </c>
      <c r="U744" s="51" t="str">
        <f t="shared" si="34"/>
        <v>Sem dados de idade</v>
      </c>
      <c r="V744" s="51" t="str">
        <f t="shared" si="35"/>
        <v/>
      </c>
    </row>
    <row r="745" spans="1:22" hidden="1" x14ac:dyDescent="0.35">
      <c r="A745" s="53">
        <f>+'103 FEIRAS, GALAS E EXPOSIÇÕES'!C374</f>
        <v>0</v>
      </c>
      <c r="B745" s="53">
        <f>+'103 FEIRAS, GALAS E EXPOSIÇÕES'!J374</f>
        <v>0</v>
      </c>
      <c r="C745" s="53" t="e">
        <f>IFERROR(IFERROR(IFERROR(+VLOOKUP('103 FEIRAS, GALAS E EXPOSIÇÕES'!V374,localidades,2,FALSE),VLOOKUP('103 FEIRAS, GALAS E EXPOSIÇÕES'!R374,district_codes,2,FALSE)),VLOOKUP('103 FEIRAS, GALAS E EXPOSIÇÕES'!AF$7,localidades,2,FALSE)),VLOOKUP('103 FEIRAS, GALAS E EXPOSIÇÕES'!AF$6,district_codes,2,FALSE))</f>
        <v>#N/A</v>
      </c>
      <c r="D745" s="53">
        <f>+'103 FEIRAS, GALAS E EXPOSIÇÕES'!AB374</f>
        <v>0</v>
      </c>
      <c r="E745" s="281">
        <f>+'103 FEIRAS, GALAS E EXPOSIÇÕES'!P374</f>
        <v>0</v>
      </c>
      <c r="F745" s="53">
        <f>+'103 FEIRAS, GALAS E EXPOSIÇÕES'!Q374</f>
        <v>0</v>
      </c>
      <c r="G745" s="53">
        <f>+'103 FEIRAS, GALAS E EXPOSIÇÕES'!AJ374</f>
        <v>0</v>
      </c>
      <c r="H745" s="53" t="str">
        <f>+sessoes!A$4</f>
        <v>TECTRAIN-99</v>
      </c>
      <c r="I745" s="53" t="e">
        <f>+sessoes!B$4</f>
        <v>#N/A</v>
      </c>
      <c r="J745" s="69">
        <f>+sessoes!C$4</f>
        <v>0</v>
      </c>
      <c r="M745" s="53">
        <f>+'103 FEIRAS, GALAS E EXPOSIÇÕES'!AK374</f>
        <v>0</v>
      </c>
      <c r="N745" s="53">
        <f>+'103 FEIRAS, GALAS E EXPOSIÇÕES'!AB374</f>
        <v>0</v>
      </c>
      <c r="T745" s="51" t="str">
        <f t="shared" si="33"/>
        <v>Local Não Indicado</v>
      </c>
      <c r="U745" s="51" t="str">
        <f t="shared" si="34"/>
        <v>Sem dados de idade</v>
      </c>
      <c r="V745" s="51" t="str">
        <f t="shared" si="35"/>
        <v/>
      </c>
    </row>
    <row r="746" spans="1:22" hidden="1" x14ac:dyDescent="0.35">
      <c r="A746" s="53">
        <f>+'103 FEIRAS, GALAS E EXPOSIÇÕES'!C375</f>
        <v>0</v>
      </c>
      <c r="B746" s="53">
        <f>+'103 FEIRAS, GALAS E EXPOSIÇÕES'!J375</f>
        <v>0</v>
      </c>
      <c r="C746" s="53" t="e">
        <f>IFERROR(IFERROR(IFERROR(+VLOOKUP('103 FEIRAS, GALAS E EXPOSIÇÕES'!V375,localidades,2,FALSE),VLOOKUP('103 FEIRAS, GALAS E EXPOSIÇÕES'!R375,district_codes,2,FALSE)),VLOOKUP('103 FEIRAS, GALAS E EXPOSIÇÕES'!AF$7,localidades,2,FALSE)),VLOOKUP('103 FEIRAS, GALAS E EXPOSIÇÕES'!AF$6,district_codes,2,FALSE))</f>
        <v>#N/A</v>
      </c>
      <c r="D746" s="53">
        <f>+'103 FEIRAS, GALAS E EXPOSIÇÕES'!AB375</f>
        <v>0</v>
      </c>
      <c r="E746" s="281">
        <f>+'103 FEIRAS, GALAS E EXPOSIÇÕES'!P375</f>
        <v>0</v>
      </c>
      <c r="F746" s="53">
        <f>+'103 FEIRAS, GALAS E EXPOSIÇÕES'!Q375</f>
        <v>0</v>
      </c>
      <c r="G746" s="53">
        <f>+'103 FEIRAS, GALAS E EXPOSIÇÕES'!AJ375</f>
        <v>0</v>
      </c>
      <c r="H746" s="53" t="str">
        <f>+sessoes!A$4</f>
        <v>TECTRAIN-99</v>
      </c>
      <c r="I746" s="53" t="e">
        <f>+sessoes!B$4</f>
        <v>#N/A</v>
      </c>
      <c r="J746" s="69">
        <f>+sessoes!C$4</f>
        <v>0</v>
      </c>
      <c r="M746" s="53">
        <f>+'103 FEIRAS, GALAS E EXPOSIÇÕES'!AK375</f>
        <v>0</v>
      </c>
      <c r="N746" s="53">
        <f>+'103 FEIRAS, GALAS E EXPOSIÇÕES'!AB375</f>
        <v>0</v>
      </c>
      <c r="T746" s="51" t="str">
        <f t="shared" si="33"/>
        <v>Local Não Indicado</v>
      </c>
      <c r="U746" s="51" t="str">
        <f t="shared" si="34"/>
        <v>Sem dados de idade</v>
      </c>
      <c r="V746" s="51" t="str">
        <f t="shared" si="35"/>
        <v/>
      </c>
    </row>
    <row r="747" spans="1:22" hidden="1" x14ac:dyDescent="0.35">
      <c r="A747" s="53">
        <f>+'103 FEIRAS, GALAS E EXPOSIÇÕES'!C376</f>
        <v>0</v>
      </c>
      <c r="B747" s="53">
        <f>+'103 FEIRAS, GALAS E EXPOSIÇÕES'!J376</f>
        <v>0</v>
      </c>
      <c r="C747" s="53" t="e">
        <f>IFERROR(IFERROR(IFERROR(+VLOOKUP('103 FEIRAS, GALAS E EXPOSIÇÕES'!V376,localidades,2,FALSE),VLOOKUP('103 FEIRAS, GALAS E EXPOSIÇÕES'!R376,district_codes,2,FALSE)),VLOOKUP('103 FEIRAS, GALAS E EXPOSIÇÕES'!AF$7,localidades,2,FALSE)),VLOOKUP('103 FEIRAS, GALAS E EXPOSIÇÕES'!AF$6,district_codes,2,FALSE))</f>
        <v>#N/A</v>
      </c>
      <c r="D747" s="53">
        <f>+'103 FEIRAS, GALAS E EXPOSIÇÕES'!AB376</f>
        <v>0</v>
      </c>
      <c r="E747" s="281">
        <f>+'103 FEIRAS, GALAS E EXPOSIÇÕES'!P376</f>
        <v>0</v>
      </c>
      <c r="F747" s="53">
        <f>+'103 FEIRAS, GALAS E EXPOSIÇÕES'!Q376</f>
        <v>0</v>
      </c>
      <c r="G747" s="53">
        <f>+'103 FEIRAS, GALAS E EXPOSIÇÕES'!AJ376</f>
        <v>0</v>
      </c>
      <c r="H747" s="53" t="str">
        <f>+sessoes!A$4</f>
        <v>TECTRAIN-99</v>
      </c>
      <c r="I747" s="53" t="e">
        <f>+sessoes!B$4</f>
        <v>#N/A</v>
      </c>
      <c r="J747" s="69">
        <f>+sessoes!C$4</f>
        <v>0</v>
      </c>
      <c r="M747" s="53">
        <f>+'103 FEIRAS, GALAS E EXPOSIÇÕES'!AK376</f>
        <v>0</v>
      </c>
      <c r="N747" s="53">
        <f>+'103 FEIRAS, GALAS E EXPOSIÇÕES'!AB376</f>
        <v>0</v>
      </c>
      <c r="T747" s="51" t="str">
        <f t="shared" si="33"/>
        <v>Local Não Indicado</v>
      </c>
      <c r="U747" s="51" t="str">
        <f t="shared" si="34"/>
        <v>Sem dados de idade</v>
      </c>
      <c r="V747" s="51" t="str">
        <f t="shared" si="35"/>
        <v/>
      </c>
    </row>
    <row r="748" spans="1:22" hidden="1" x14ac:dyDescent="0.35">
      <c r="A748" s="53">
        <f>+'103 FEIRAS, GALAS E EXPOSIÇÕES'!C377</f>
        <v>0</v>
      </c>
      <c r="B748" s="53">
        <f>+'103 FEIRAS, GALAS E EXPOSIÇÕES'!J377</f>
        <v>0</v>
      </c>
      <c r="C748" s="53" t="e">
        <f>IFERROR(IFERROR(IFERROR(+VLOOKUP('103 FEIRAS, GALAS E EXPOSIÇÕES'!V377,localidades,2,FALSE),VLOOKUP('103 FEIRAS, GALAS E EXPOSIÇÕES'!R377,district_codes,2,FALSE)),VLOOKUP('103 FEIRAS, GALAS E EXPOSIÇÕES'!AF$7,localidades,2,FALSE)),VLOOKUP('103 FEIRAS, GALAS E EXPOSIÇÕES'!AF$6,district_codes,2,FALSE))</f>
        <v>#N/A</v>
      </c>
      <c r="D748" s="53">
        <f>+'103 FEIRAS, GALAS E EXPOSIÇÕES'!AB377</f>
        <v>0</v>
      </c>
      <c r="E748" s="281">
        <f>+'103 FEIRAS, GALAS E EXPOSIÇÕES'!P377</f>
        <v>0</v>
      </c>
      <c r="F748" s="53">
        <f>+'103 FEIRAS, GALAS E EXPOSIÇÕES'!Q377</f>
        <v>0</v>
      </c>
      <c r="G748" s="53">
        <f>+'103 FEIRAS, GALAS E EXPOSIÇÕES'!AJ377</f>
        <v>0</v>
      </c>
      <c r="H748" s="53" t="str">
        <f>+sessoes!A$4</f>
        <v>TECTRAIN-99</v>
      </c>
      <c r="I748" s="53" t="e">
        <f>+sessoes!B$4</f>
        <v>#N/A</v>
      </c>
      <c r="J748" s="69">
        <f>+sessoes!C$4</f>
        <v>0</v>
      </c>
      <c r="M748" s="53">
        <f>+'103 FEIRAS, GALAS E EXPOSIÇÕES'!AK377</f>
        <v>0</v>
      </c>
      <c r="N748" s="53">
        <f>+'103 FEIRAS, GALAS E EXPOSIÇÕES'!AB377</f>
        <v>0</v>
      </c>
      <c r="T748" s="51" t="str">
        <f t="shared" si="33"/>
        <v>Local Não Indicado</v>
      </c>
      <c r="U748" s="51" t="str">
        <f t="shared" si="34"/>
        <v>Sem dados de idade</v>
      </c>
      <c r="V748" s="51" t="str">
        <f t="shared" si="35"/>
        <v/>
      </c>
    </row>
    <row r="749" spans="1:22" hidden="1" x14ac:dyDescent="0.35">
      <c r="A749" s="53">
        <f>+'103 FEIRAS, GALAS E EXPOSIÇÕES'!C378</f>
        <v>0</v>
      </c>
      <c r="B749" s="53">
        <f>+'103 FEIRAS, GALAS E EXPOSIÇÕES'!J378</f>
        <v>0</v>
      </c>
      <c r="C749" s="53" t="e">
        <f>IFERROR(IFERROR(IFERROR(+VLOOKUP('103 FEIRAS, GALAS E EXPOSIÇÕES'!V378,localidades,2,FALSE),VLOOKUP('103 FEIRAS, GALAS E EXPOSIÇÕES'!R378,district_codes,2,FALSE)),VLOOKUP('103 FEIRAS, GALAS E EXPOSIÇÕES'!AF$7,localidades,2,FALSE)),VLOOKUP('103 FEIRAS, GALAS E EXPOSIÇÕES'!AF$6,district_codes,2,FALSE))</f>
        <v>#N/A</v>
      </c>
      <c r="D749" s="53">
        <f>+'103 FEIRAS, GALAS E EXPOSIÇÕES'!AB378</f>
        <v>0</v>
      </c>
      <c r="E749" s="281">
        <f>+'103 FEIRAS, GALAS E EXPOSIÇÕES'!P378</f>
        <v>0</v>
      </c>
      <c r="F749" s="53">
        <f>+'103 FEIRAS, GALAS E EXPOSIÇÕES'!Q378</f>
        <v>0</v>
      </c>
      <c r="G749" s="53">
        <f>+'103 FEIRAS, GALAS E EXPOSIÇÕES'!AJ378</f>
        <v>0</v>
      </c>
      <c r="H749" s="53" t="str">
        <f>+sessoes!A$4</f>
        <v>TECTRAIN-99</v>
      </c>
      <c r="I749" s="53" t="e">
        <f>+sessoes!B$4</f>
        <v>#N/A</v>
      </c>
      <c r="J749" s="69">
        <f>+sessoes!C$4</f>
        <v>0</v>
      </c>
      <c r="M749" s="53">
        <f>+'103 FEIRAS, GALAS E EXPOSIÇÕES'!AK378</f>
        <v>0</v>
      </c>
      <c r="N749" s="53">
        <f>+'103 FEIRAS, GALAS E EXPOSIÇÕES'!AB378</f>
        <v>0</v>
      </c>
      <c r="T749" s="51" t="str">
        <f t="shared" si="33"/>
        <v>Local Não Indicado</v>
      </c>
      <c r="U749" s="51" t="str">
        <f t="shared" si="34"/>
        <v>Sem dados de idade</v>
      </c>
      <c r="V749" s="51" t="str">
        <f t="shared" si="35"/>
        <v/>
      </c>
    </row>
    <row r="750" spans="1:22" hidden="1" x14ac:dyDescent="0.35">
      <c r="A750" s="53">
        <f>+'103 FEIRAS, GALAS E EXPOSIÇÕES'!C379</f>
        <v>0</v>
      </c>
      <c r="B750" s="53">
        <f>+'103 FEIRAS, GALAS E EXPOSIÇÕES'!J379</f>
        <v>0</v>
      </c>
      <c r="C750" s="53" t="e">
        <f>IFERROR(IFERROR(IFERROR(+VLOOKUP('103 FEIRAS, GALAS E EXPOSIÇÕES'!V379,localidades,2,FALSE),VLOOKUP('103 FEIRAS, GALAS E EXPOSIÇÕES'!R379,district_codes,2,FALSE)),VLOOKUP('103 FEIRAS, GALAS E EXPOSIÇÕES'!AF$7,localidades,2,FALSE)),VLOOKUP('103 FEIRAS, GALAS E EXPOSIÇÕES'!AF$6,district_codes,2,FALSE))</f>
        <v>#N/A</v>
      </c>
      <c r="D750" s="53">
        <f>+'103 FEIRAS, GALAS E EXPOSIÇÕES'!AB379</f>
        <v>0</v>
      </c>
      <c r="E750" s="281">
        <f>+'103 FEIRAS, GALAS E EXPOSIÇÕES'!P379</f>
        <v>0</v>
      </c>
      <c r="F750" s="53">
        <f>+'103 FEIRAS, GALAS E EXPOSIÇÕES'!Q379</f>
        <v>0</v>
      </c>
      <c r="G750" s="53">
        <f>+'103 FEIRAS, GALAS E EXPOSIÇÕES'!AJ379</f>
        <v>0</v>
      </c>
      <c r="H750" s="53" t="str">
        <f>+sessoes!A$4</f>
        <v>TECTRAIN-99</v>
      </c>
      <c r="I750" s="53" t="e">
        <f>+sessoes!B$4</f>
        <v>#N/A</v>
      </c>
      <c r="J750" s="69">
        <f>+sessoes!C$4</f>
        <v>0</v>
      </c>
      <c r="M750" s="53">
        <f>+'103 FEIRAS, GALAS E EXPOSIÇÕES'!AK379</f>
        <v>0</v>
      </c>
      <c r="N750" s="53">
        <f>+'103 FEIRAS, GALAS E EXPOSIÇÕES'!AB379</f>
        <v>0</v>
      </c>
      <c r="T750" s="51" t="str">
        <f t="shared" si="33"/>
        <v>Local Não Indicado</v>
      </c>
      <c r="U750" s="51" t="str">
        <f t="shared" si="34"/>
        <v>Sem dados de idade</v>
      </c>
      <c r="V750" s="51" t="str">
        <f t="shared" si="35"/>
        <v/>
      </c>
    </row>
    <row r="751" spans="1:22" hidden="1" x14ac:dyDescent="0.35">
      <c r="A751" s="53">
        <f>+'103 FEIRAS, GALAS E EXPOSIÇÕES'!C380</f>
        <v>0</v>
      </c>
      <c r="B751" s="53">
        <f>+'103 FEIRAS, GALAS E EXPOSIÇÕES'!J380</f>
        <v>0</v>
      </c>
      <c r="C751" s="53" t="e">
        <f>IFERROR(IFERROR(IFERROR(+VLOOKUP('103 FEIRAS, GALAS E EXPOSIÇÕES'!V380,localidades,2,FALSE),VLOOKUP('103 FEIRAS, GALAS E EXPOSIÇÕES'!R380,district_codes,2,FALSE)),VLOOKUP('103 FEIRAS, GALAS E EXPOSIÇÕES'!AF$7,localidades,2,FALSE)),VLOOKUP('103 FEIRAS, GALAS E EXPOSIÇÕES'!AF$6,district_codes,2,FALSE))</f>
        <v>#N/A</v>
      </c>
      <c r="D751" s="53">
        <f>+'103 FEIRAS, GALAS E EXPOSIÇÕES'!AB380</f>
        <v>0</v>
      </c>
      <c r="E751" s="281">
        <f>+'103 FEIRAS, GALAS E EXPOSIÇÕES'!P380</f>
        <v>0</v>
      </c>
      <c r="F751" s="53">
        <f>+'103 FEIRAS, GALAS E EXPOSIÇÕES'!Q380</f>
        <v>0</v>
      </c>
      <c r="G751" s="53">
        <f>+'103 FEIRAS, GALAS E EXPOSIÇÕES'!AJ380</f>
        <v>0</v>
      </c>
      <c r="H751" s="53" t="str">
        <f>+sessoes!A$4</f>
        <v>TECTRAIN-99</v>
      </c>
      <c r="I751" s="53" t="e">
        <f>+sessoes!B$4</f>
        <v>#N/A</v>
      </c>
      <c r="J751" s="69">
        <f>+sessoes!C$4</f>
        <v>0</v>
      </c>
      <c r="M751" s="53">
        <f>+'103 FEIRAS, GALAS E EXPOSIÇÕES'!AK380</f>
        <v>0</v>
      </c>
      <c r="N751" s="53">
        <f>+'103 FEIRAS, GALAS E EXPOSIÇÕES'!AB380</f>
        <v>0</v>
      </c>
      <c r="T751" s="51" t="str">
        <f t="shared" si="33"/>
        <v>Local Não Indicado</v>
      </c>
      <c r="U751" s="51" t="str">
        <f t="shared" si="34"/>
        <v>Sem dados de idade</v>
      </c>
      <c r="V751" s="51" t="str">
        <f t="shared" si="35"/>
        <v/>
      </c>
    </row>
    <row r="752" spans="1:22" hidden="1" x14ac:dyDescent="0.35">
      <c r="A752" s="53">
        <f>+'103 FEIRAS, GALAS E EXPOSIÇÕES'!C381</f>
        <v>0</v>
      </c>
      <c r="B752" s="53">
        <f>+'103 FEIRAS, GALAS E EXPOSIÇÕES'!J381</f>
        <v>0</v>
      </c>
      <c r="C752" s="53" t="e">
        <f>IFERROR(IFERROR(IFERROR(+VLOOKUP('103 FEIRAS, GALAS E EXPOSIÇÕES'!V381,localidades,2,FALSE),VLOOKUP('103 FEIRAS, GALAS E EXPOSIÇÕES'!R381,district_codes,2,FALSE)),VLOOKUP('103 FEIRAS, GALAS E EXPOSIÇÕES'!AF$7,localidades,2,FALSE)),VLOOKUP('103 FEIRAS, GALAS E EXPOSIÇÕES'!AF$6,district_codes,2,FALSE))</f>
        <v>#N/A</v>
      </c>
      <c r="D752" s="53">
        <f>+'103 FEIRAS, GALAS E EXPOSIÇÕES'!AB381</f>
        <v>0</v>
      </c>
      <c r="E752" s="281">
        <f>+'103 FEIRAS, GALAS E EXPOSIÇÕES'!P381</f>
        <v>0</v>
      </c>
      <c r="F752" s="53">
        <f>+'103 FEIRAS, GALAS E EXPOSIÇÕES'!Q381</f>
        <v>0</v>
      </c>
      <c r="G752" s="53">
        <f>+'103 FEIRAS, GALAS E EXPOSIÇÕES'!AJ381</f>
        <v>0</v>
      </c>
      <c r="H752" s="53" t="str">
        <f>+sessoes!A$4</f>
        <v>TECTRAIN-99</v>
      </c>
      <c r="I752" s="53" t="e">
        <f>+sessoes!B$4</f>
        <v>#N/A</v>
      </c>
      <c r="J752" s="69">
        <f>+sessoes!C$4</f>
        <v>0</v>
      </c>
      <c r="M752" s="53">
        <f>+'103 FEIRAS, GALAS E EXPOSIÇÕES'!AK381</f>
        <v>0</v>
      </c>
      <c r="N752" s="53">
        <f>+'103 FEIRAS, GALAS E EXPOSIÇÕES'!AB381</f>
        <v>0</v>
      </c>
      <c r="T752" s="51" t="str">
        <f t="shared" si="33"/>
        <v>Local Não Indicado</v>
      </c>
      <c r="U752" s="51" t="str">
        <f t="shared" si="34"/>
        <v>Sem dados de idade</v>
      </c>
      <c r="V752" s="51" t="str">
        <f t="shared" si="35"/>
        <v/>
      </c>
    </row>
    <row r="753" spans="1:22" hidden="1" x14ac:dyDescent="0.35">
      <c r="A753" s="53">
        <f>+'103 FEIRAS, GALAS E EXPOSIÇÕES'!C382</f>
        <v>0</v>
      </c>
      <c r="B753" s="53">
        <f>+'103 FEIRAS, GALAS E EXPOSIÇÕES'!J382</f>
        <v>0</v>
      </c>
      <c r="C753" s="53" t="e">
        <f>IFERROR(IFERROR(IFERROR(+VLOOKUP('103 FEIRAS, GALAS E EXPOSIÇÕES'!V382,localidades,2,FALSE),VLOOKUP('103 FEIRAS, GALAS E EXPOSIÇÕES'!R382,district_codes,2,FALSE)),VLOOKUP('103 FEIRAS, GALAS E EXPOSIÇÕES'!AF$7,localidades,2,FALSE)),VLOOKUP('103 FEIRAS, GALAS E EXPOSIÇÕES'!AF$6,district_codes,2,FALSE))</f>
        <v>#N/A</v>
      </c>
      <c r="D753" s="53">
        <f>+'103 FEIRAS, GALAS E EXPOSIÇÕES'!AB382</f>
        <v>0</v>
      </c>
      <c r="E753" s="281">
        <f>+'103 FEIRAS, GALAS E EXPOSIÇÕES'!P382</f>
        <v>0</v>
      </c>
      <c r="F753" s="53">
        <f>+'103 FEIRAS, GALAS E EXPOSIÇÕES'!Q382</f>
        <v>0</v>
      </c>
      <c r="G753" s="53">
        <f>+'103 FEIRAS, GALAS E EXPOSIÇÕES'!AJ382</f>
        <v>0</v>
      </c>
      <c r="H753" s="53" t="str">
        <f>+sessoes!A$4</f>
        <v>TECTRAIN-99</v>
      </c>
      <c r="I753" s="53" t="e">
        <f>+sessoes!B$4</f>
        <v>#N/A</v>
      </c>
      <c r="J753" s="69">
        <f>+sessoes!C$4</f>
        <v>0</v>
      </c>
      <c r="M753" s="53">
        <f>+'103 FEIRAS, GALAS E EXPOSIÇÕES'!AK382</f>
        <v>0</v>
      </c>
      <c r="N753" s="53">
        <f>+'103 FEIRAS, GALAS E EXPOSIÇÕES'!AB382</f>
        <v>0</v>
      </c>
      <c r="T753" s="51" t="str">
        <f t="shared" si="33"/>
        <v>Local Não Indicado</v>
      </c>
      <c r="U753" s="51" t="str">
        <f t="shared" si="34"/>
        <v>Sem dados de idade</v>
      </c>
      <c r="V753" s="51" t="str">
        <f t="shared" si="35"/>
        <v/>
      </c>
    </row>
    <row r="754" spans="1:22" hidden="1" x14ac:dyDescent="0.35">
      <c r="A754" s="53">
        <f>+'103 FEIRAS, GALAS E EXPOSIÇÕES'!C383</f>
        <v>0</v>
      </c>
      <c r="B754" s="53">
        <f>+'103 FEIRAS, GALAS E EXPOSIÇÕES'!J383</f>
        <v>0</v>
      </c>
      <c r="C754" s="53" t="e">
        <f>IFERROR(IFERROR(IFERROR(+VLOOKUP('103 FEIRAS, GALAS E EXPOSIÇÕES'!V383,localidades,2,FALSE),VLOOKUP('103 FEIRAS, GALAS E EXPOSIÇÕES'!R383,district_codes,2,FALSE)),VLOOKUP('103 FEIRAS, GALAS E EXPOSIÇÕES'!AF$7,localidades,2,FALSE)),VLOOKUP('103 FEIRAS, GALAS E EXPOSIÇÕES'!AF$6,district_codes,2,FALSE))</f>
        <v>#N/A</v>
      </c>
      <c r="D754" s="53">
        <f>+'103 FEIRAS, GALAS E EXPOSIÇÕES'!AB383</f>
        <v>0</v>
      </c>
      <c r="E754" s="281">
        <f>+'103 FEIRAS, GALAS E EXPOSIÇÕES'!P383</f>
        <v>0</v>
      </c>
      <c r="F754" s="53">
        <f>+'103 FEIRAS, GALAS E EXPOSIÇÕES'!Q383</f>
        <v>0</v>
      </c>
      <c r="G754" s="53">
        <f>+'103 FEIRAS, GALAS E EXPOSIÇÕES'!AJ383</f>
        <v>0</v>
      </c>
      <c r="H754" s="53" t="str">
        <f>+sessoes!A$4</f>
        <v>TECTRAIN-99</v>
      </c>
      <c r="I754" s="53" t="e">
        <f>+sessoes!B$4</f>
        <v>#N/A</v>
      </c>
      <c r="J754" s="69">
        <f>+sessoes!C$4</f>
        <v>0</v>
      </c>
      <c r="M754" s="53">
        <f>+'103 FEIRAS, GALAS E EXPOSIÇÕES'!AK383</f>
        <v>0</v>
      </c>
      <c r="N754" s="53">
        <f>+'103 FEIRAS, GALAS E EXPOSIÇÕES'!AB383</f>
        <v>0</v>
      </c>
      <c r="T754" s="51" t="str">
        <f t="shared" si="33"/>
        <v>Local Não Indicado</v>
      </c>
      <c r="U754" s="51" t="str">
        <f t="shared" si="34"/>
        <v>Sem dados de idade</v>
      </c>
      <c r="V754" s="51" t="str">
        <f t="shared" si="35"/>
        <v/>
      </c>
    </row>
    <row r="755" spans="1:22" hidden="1" x14ac:dyDescent="0.35">
      <c r="A755" s="53">
        <f>+'103 FEIRAS, GALAS E EXPOSIÇÕES'!C384</f>
        <v>0</v>
      </c>
      <c r="B755" s="53">
        <f>+'103 FEIRAS, GALAS E EXPOSIÇÕES'!J384</f>
        <v>0</v>
      </c>
      <c r="C755" s="53" t="e">
        <f>IFERROR(IFERROR(IFERROR(+VLOOKUP('103 FEIRAS, GALAS E EXPOSIÇÕES'!V384,localidades,2,FALSE),VLOOKUP('103 FEIRAS, GALAS E EXPOSIÇÕES'!R384,district_codes,2,FALSE)),VLOOKUP('103 FEIRAS, GALAS E EXPOSIÇÕES'!AF$7,localidades,2,FALSE)),VLOOKUP('103 FEIRAS, GALAS E EXPOSIÇÕES'!AF$6,district_codes,2,FALSE))</f>
        <v>#N/A</v>
      </c>
      <c r="D755" s="53">
        <f>+'103 FEIRAS, GALAS E EXPOSIÇÕES'!AB384</f>
        <v>0</v>
      </c>
      <c r="E755" s="281">
        <f>+'103 FEIRAS, GALAS E EXPOSIÇÕES'!P384</f>
        <v>0</v>
      </c>
      <c r="F755" s="53">
        <f>+'103 FEIRAS, GALAS E EXPOSIÇÕES'!Q384</f>
        <v>0</v>
      </c>
      <c r="G755" s="53">
        <f>+'103 FEIRAS, GALAS E EXPOSIÇÕES'!AJ384</f>
        <v>0</v>
      </c>
      <c r="H755" s="53" t="str">
        <f>+sessoes!A$4</f>
        <v>TECTRAIN-99</v>
      </c>
      <c r="I755" s="53" t="e">
        <f>+sessoes!B$4</f>
        <v>#N/A</v>
      </c>
      <c r="J755" s="69">
        <f>+sessoes!C$4</f>
        <v>0</v>
      </c>
      <c r="M755" s="53">
        <f>+'103 FEIRAS, GALAS E EXPOSIÇÕES'!AK384</f>
        <v>0</v>
      </c>
      <c r="N755" s="53">
        <f>+'103 FEIRAS, GALAS E EXPOSIÇÕES'!AB384</f>
        <v>0</v>
      </c>
      <c r="T755" s="51" t="str">
        <f t="shared" si="33"/>
        <v>Local Não Indicado</v>
      </c>
      <c r="U755" s="51" t="str">
        <f t="shared" si="34"/>
        <v>Sem dados de idade</v>
      </c>
      <c r="V755" s="51" t="str">
        <f t="shared" si="35"/>
        <v/>
      </c>
    </row>
    <row r="756" spans="1:22" hidden="1" x14ac:dyDescent="0.35">
      <c r="A756" s="53">
        <f>+'103 FEIRAS, GALAS E EXPOSIÇÕES'!C385</f>
        <v>0</v>
      </c>
      <c r="B756" s="53">
        <f>+'103 FEIRAS, GALAS E EXPOSIÇÕES'!J385</f>
        <v>0</v>
      </c>
      <c r="C756" s="53" t="e">
        <f>IFERROR(IFERROR(IFERROR(+VLOOKUP('103 FEIRAS, GALAS E EXPOSIÇÕES'!V385,localidades,2,FALSE),VLOOKUP('103 FEIRAS, GALAS E EXPOSIÇÕES'!R385,district_codes,2,FALSE)),VLOOKUP('103 FEIRAS, GALAS E EXPOSIÇÕES'!AF$7,localidades,2,FALSE)),VLOOKUP('103 FEIRAS, GALAS E EXPOSIÇÕES'!AF$6,district_codes,2,FALSE))</f>
        <v>#N/A</v>
      </c>
      <c r="D756" s="53">
        <f>+'103 FEIRAS, GALAS E EXPOSIÇÕES'!AB385</f>
        <v>0</v>
      </c>
      <c r="E756" s="281">
        <f>+'103 FEIRAS, GALAS E EXPOSIÇÕES'!P385</f>
        <v>0</v>
      </c>
      <c r="F756" s="53">
        <f>+'103 FEIRAS, GALAS E EXPOSIÇÕES'!Q385</f>
        <v>0</v>
      </c>
      <c r="G756" s="53">
        <f>+'103 FEIRAS, GALAS E EXPOSIÇÕES'!AJ385</f>
        <v>0</v>
      </c>
      <c r="H756" s="53" t="str">
        <f>+sessoes!A$4</f>
        <v>TECTRAIN-99</v>
      </c>
      <c r="I756" s="53" t="e">
        <f>+sessoes!B$4</f>
        <v>#N/A</v>
      </c>
      <c r="J756" s="69">
        <f>+sessoes!C$4</f>
        <v>0</v>
      </c>
      <c r="M756" s="53">
        <f>+'103 FEIRAS, GALAS E EXPOSIÇÕES'!AK385</f>
        <v>0</v>
      </c>
      <c r="N756" s="53">
        <f>+'103 FEIRAS, GALAS E EXPOSIÇÕES'!AB385</f>
        <v>0</v>
      </c>
      <c r="T756" s="51" t="str">
        <f t="shared" si="33"/>
        <v>Local Não Indicado</v>
      </c>
      <c r="U756" s="51" t="str">
        <f t="shared" si="34"/>
        <v>Sem dados de idade</v>
      </c>
      <c r="V756" s="51" t="str">
        <f t="shared" si="35"/>
        <v/>
      </c>
    </row>
    <row r="757" spans="1:22" hidden="1" x14ac:dyDescent="0.35">
      <c r="A757" s="53">
        <f>+'103 FEIRAS, GALAS E EXPOSIÇÕES'!C386</f>
        <v>0</v>
      </c>
      <c r="B757" s="53">
        <f>+'103 FEIRAS, GALAS E EXPOSIÇÕES'!J386</f>
        <v>0</v>
      </c>
      <c r="C757" s="53" t="e">
        <f>IFERROR(IFERROR(IFERROR(+VLOOKUP('103 FEIRAS, GALAS E EXPOSIÇÕES'!V386,localidades,2,FALSE),VLOOKUP('103 FEIRAS, GALAS E EXPOSIÇÕES'!R386,district_codes,2,FALSE)),VLOOKUP('103 FEIRAS, GALAS E EXPOSIÇÕES'!AF$7,localidades,2,FALSE)),VLOOKUP('103 FEIRAS, GALAS E EXPOSIÇÕES'!AF$6,district_codes,2,FALSE))</f>
        <v>#N/A</v>
      </c>
      <c r="D757" s="53">
        <f>+'103 FEIRAS, GALAS E EXPOSIÇÕES'!AB386</f>
        <v>0</v>
      </c>
      <c r="E757" s="281">
        <f>+'103 FEIRAS, GALAS E EXPOSIÇÕES'!P386</f>
        <v>0</v>
      </c>
      <c r="F757" s="53">
        <f>+'103 FEIRAS, GALAS E EXPOSIÇÕES'!Q386</f>
        <v>0</v>
      </c>
      <c r="G757" s="53">
        <f>+'103 FEIRAS, GALAS E EXPOSIÇÕES'!AJ386</f>
        <v>0</v>
      </c>
      <c r="H757" s="53" t="str">
        <f>+sessoes!A$4</f>
        <v>TECTRAIN-99</v>
      </c>
      <c r="I757" s="53" t="e">
        <f>+sessoes!B$4</f>
        <v>#N/A</v>
      </c>
      <c r="J757" s="69">
        <f>+sessoes!C$4</f>
        <v>0</v>
      </c>
      <c r="M757" s="53">
        <f>+'103 FEIRAS, GALAS E EXPOSIÇÕES'!AK386</f>
        <v>0</v>
      </c>
      <c r="N757" s="53">
        <f>+'103 FEIRAS, GALAS E EXPOSIÇÕES'!AB386</f>
        <v>0</v>
      </c>
      <c r="T757" s="51" t="str">
        <f t="shared" si="33"/>
        <v>Local Não Indicado</v>
      </c>
      <c r="U757" s="51" t="str">
        <f t="shared" si="34"/>
        <v>Sem dados de idade</v>
      </c>
      <c r="V757" s="51" t="str">
        <f t="shared" si="35"/>
        <v/>
      </c>
    </row>
    <row r="758" spans="1:22" hidden="1" x14ac:dyDescent="0.35">
      <c r="A758" s="53">
        <f>+'103 FEIRAS, GALAS E EXPOSIÇÕES'!C387</f>
        <v>0</v>
      </c>
      <c r="B758" s="53">
        <f>+'103 FEIRAS, GALAS E EXPOSIÇÕES'!J387</f>
        <v>0</v>
      </c>
      <c r="C758" s="53" t="e">
        <f>IFERROR(IFERROR(IFERROR(+VLOOKUP('103 FEIRAS, GALAS E EXPOSIÇÕES'!V387,localidades,2,FALSE),VLOOKUP('103 FEIRAS, GALAS E EXPOSIÇÕES'!R387,district_codes,2,FALSE)),VLOOKUP('103 FEIRAS, GALAS E EXPOSIÇÕES'!AF$7,localidades,2,FALSE)),VLOOKUP('103 FEIRAS, GALAS E EXPOSIÇÕES'!AF$6,district_codes,2,FALSE))</f>
        <v>#N/A</v>
      </c>
      <c r="D758" s="53">
        <f>+'103 FEIRAS, GALAS E EXPOSIÇÕES'!AB387</f>
        <v>0</v>
      </c>
      <c r="E758" s="281">
        <f>+'103 FEIRAS, GALAS E EXPOSIÇÕES'!P387</f>
        <v>0</v>
      </c>
      <c r="F758" s="53">
        <f>+'103 FEIRAS, GALAS E EXPOSIÇÕES'!Q387</f>
        <v>0</v>
      </c>
      <c r="G758" s="53">
        <f>+'103 FEIRAS, GALAS E EXPOSIÇÕES'!AJ387</f>
        <v>0</v>
      </c>
      <c r="H758" s="53" t="str">
        <f>+sessoes!A$4</f>
        <v>TECTRAIN-99</v>
      </c>
      <c r="I758" s="53" t="e">
        <f>+sessoes!B$4</f>
        <v>#N/A</v>
      </c>
      <c r="J758" s="69">
        <f>+sessoes!C$4</f>
        <v>0</v>
      </c>
      <c r="M758" s="53">
        <f>+'103 FEIRAS, GALAS E EXPOSIÇÕES'!AK387</f>
        <v>0</v>
      </c>
      <c r="N758" s="53">
        <f>+'103 FEIRAS, GALAS E EXPOSIÇÕES'!AB387</f>
        <v>0</v>
      </c>
      <c r="T758" s="51" t="str">
        <f t="shared" si="33"/>
        <v>Local Não Indicado</v>
      </c>
      <c r="U758" s="51" t="str">
        <f t="shared" si="34"/>
        <v>Sem dados de idade</v>
      </c>
      <c r="V758" s="51" t="str">
        <f t="shared" si="35"/>
        <v/>
      </c>
    </row>
    <row r="759" spans="1:22" hidden="1" x14ac:dyDescent="0.35">
      <c r="A759" s="53">
        <f>+'103 FEIRAS, GALAS E EXPOSIÇÕES'!C388</f>
        <v>0</v>
      </c>
      <c r="B759" s="53">
        <f>+'103 FEIRAS, GALAS E EXPOSIÇÕES'!J388</f>
        <v>0</v>
      </c>
      <c r="C759" s="53" t="e">
        <f>IFERROR(IFERROR(IFERROR(+VLOOKUP('103 FEIRAS, GALAS E EXPOSIÇÕES'!V388,localidades,2,FALSE),VLOOKUP('103 FEIRAS, GALAS E EXPOSIÇÕES'!R388,district_codes,2,FALSE)),VLOOKUP('103 FEIRAS, GALAS E EXPOSIÇÕES'!AF$7,localidades,2,FALSE)),VLOOKUP('103 FEIRAS, GALAS E EXPOSIÇÕES'!AF$6,district_codes,2,FALSE))</f>
        <v>#N/A</v>
      </c>
      <c r="D759" s="53">
        <f>+'103 FEIRAS, GALAS E EXPOSIÇÕES'!AB388</f>
        <v>0</v>
      </c>
      <c r="E759" s="281">
        <f>+'103 FEIRAS, GALAS E EXPOSIÇÕES'!P388</f>
        <v>0</v>
      </c>
      <c r="F759" s="53">
        <f>+'103 FEIRAS, GALAS E EXPOSIÇÕES'!Q388</f>
        <v>0</v>
      </c>
      <c r="G759" s="53">
        <f>+'103 FEIRAS, GALAS E EXPOSIÇÕES'!AJ388</f>
        <v>0</v>
      </c>
      <c r="H759" s="53" t="str">
        <f>+sessoes!A$4</f>
        <v>TECTRAIN-99</v>
      </c>
      <c r="I759" s="53" t="e">
        <f>+sessoes!B$4</f>
        <v>#N/A</v>
      </c>
      <c r="J759" s="69">
        <f>+sessoes!C$4</f>
        <v>0</v>
      </c>
      <c r="M759" s="53">
        <f>+'103 FEIRAS, GALAS E EXPOSIÇÕES'!AK388</f>
        <v>0</v>
      </c>
      <c r="N759" s="53">
        <f>+'103 FEIRAS, GALAS E EXPOSIÇÕES'!AB388</f>
        <v>0</v>
      </c>
      <c r="T759" s="51" t="str">
        <f t="shared" si="33"/>
        <v>Local Não Indicado</v>
      </c>
      <c r="U759" s="51" t="str">
        <f t="shared" si="34"/>
        <v>Sem dados de idade</v>
      </c>
      <c r="V759" s="51" t="str">
        <f t="shared" si="35"/>
        <v/>
      </c>
    </row>
    <row r="760" spans="1:22" hidden="1" x14ac:dyDescent="0.35">
      <c r="A760" s="53">
        <f>+'103 FEIRAS, GALAS E EXPOSIÇÕES'!C389</f>
        <v>0</v>
      </c>
      <c r="B760" s="53">
        <f>+'103 FEIRAS, GALAS E EXPOSIÇÕES'!J389</f>
        <v>0</v>
      </c>
      <c r="C760" s="53" t="e">
        <f>IFERROR(IFERROR(IFERROR(+VLOOKUP('103 FEIRAS, GALAS E EXPOSIÇÕES'!V389,localidades,2,FALSE),VLOOKUP('103 FEIRAS, GALAS E EXPOSIÇÕES'!R389,district_codes,2,FALSE)),VLOOKUP('103 FEIRAS, GALAS E EXPOSIÇÕES'!AF$7,localidades,2,FALSE)),VLOOKUP('103 FEIRAS, GALAS E EXPOSIÇÕES'!AF$6,district_codes,2,FALSE))</f>
        <v>#N/A</v>
      </c>
      <c r="D760" s="53">
        <f>+'103 FEIRAS, GALAS E EXPOSIÇÕES'!AB389</f>
        <v>0</v>
      </c>
      <c r="E760" s="281">
        <f>+'103 FEIRAS, GALAS E EXPOSIÇÕES'!P389</f>
        <v>0</v>
      </c>
      <c r="F760" s="53">
        <f>+'103 FEIRAS, GALAS E EXPOSIÇÕES'!Q389</f>
        <v>0</v>
      </c>
      <c r="G760" s="53">
        <f>+'103 FEIRAS, GALAS E EXPOSIÇÕES'!AJ389</f>
        <v>0</v>
      </c>
      <c r="H760" s="53" t="str">
        <f>+sessoes!A$4</f>
        <v>TECTRAIN-99</v>
      </c>
      <c r="I760" s="53" t="e">
        <f>+sessoes!B$4</f>
        <v>#N/A</v>
      </c>
      <c r="J760" s="69">
        <f>+sessoes!C$4</f>
        <v>0</v>
      </c>
      <c r="M760" s="53">
        <f>+'103 FEIRAS, GALAS E EXPOSIÇÕES'!AK389</f>
        <v>0</v>
      </c>
      <c r="N760" s="53">
        <f>+'103 FEIRAS, GALAS E EXPOSIÇÕES'!AB389</f>
        <v>0</v>
      </c>
      <c r="T760" s="51" t="str">
        <f t="shared" si="33"/>
        <v>Local Não Indicado</v>
      </c>
      <c r="U760" s="51" t="str">
        <f t="shared" si="34"/>
        <v>Sem dados de idade</v>
      </c>
      <c r="V760" s="51" t="str">
        <f t="shared" si="35"/>
        <v/>
      </c>
    </row>
    <row r="761" spans="1:22" hidden="1" x14ac:dyDescent="0.35">
      <c r="A761" s="53">
        <f>+'103 FEIRAS, GALAS E EXPOSIÇÕES'!C390</f>
        <v>0</v>
      </c>
      <c r="B761" s="53">
        <f>+'103 FEIRAS, GALAS E EXPOSIÇÕES'!J390</f>
        <v>0</v>
      </c>
      <c r="C761" s="53" t="e">
        <f>IFERROR(IFERROR(IFERROR(+VLOOKUP('103 FEIRAS, GALAS E EXPOSIÇÕES'!V390,localidades,2,FALSE),VLOOKUP('103 FEIRAS, GALAS E EXPOSIÇÕES'!R390,district_codes,2,FALSE)),VLOOKUP('103 FEIRAS, GALAS E EXPOSIÇÕES'!AF$7,localidades,2,FALSE)),VLOOKUP('103 FEIRAS, GALAS E EXPOSIÇÕES'!AF$6,district_codes,2,FALSE))</f>
        <v>#N/A</v>
      </c>
      <c r="D761" s="53">
        <f>+'103 FEIRAS, GALAS E EXPOSIÇÕES'!AB390</f>
        <v>0</v>
      </c>
      <c r="E761" s="281">
        <f>+'103 FEIRAS, GALAS E EXPOSIÇÕES'!P390</f>
        <v>0</v>
      </c>
      <c r="F761" s="53">
        <f>+'103 FEIRAS, GALAS E EXPOSIÇÕES'!Q390</f>
        <v>0</v>
      </c>
      <c r="G761" s="53">
        <f>+'103 FEIRAS, GALAS E EXPOSIÇÕES'!AJ390</f>
        <v>0</v>
      </c>
      <c r="H761" s="53" t="str">
        <f>+sessoes!A$4</f>
        <v>TECTRAIN-99</v>
      </c>
      <c r="I761" s="53" t="e">
        <f>+sessoes!B$4</f>
        <v>#N/A</v>
      </c>
      <c r="J761" s="69">
        <f>+sessoes!C$4</f>
        <v>0</v>
      </c>
      <c r="M761" s="53">
        <f>+'103 FEIRAS, GALAS E EXPOSIÇÕES'!AK390</f>
        <v>0</v>
      </c>
      <c r="N761" s="53">
        <f>+'103 FEIRAS, GALAS E EXPOSIÇÕES'!AB390</f>
        <v>0</v>
      </c>
      <c r="T761" s="51" t="str">
        <f t="shared" si="33"/>
        <v>Local Não Indicado</v>
      </c>
      <c r="U761" s="51" t="str">
        <f t="shared" si="34"/>
        <v>Sem dados de idade</v>
      </c>
      <c r="V761" s="51" t="str">
        <f t="shared" si="35"/>
        <v/>
      </c>
    </row>
    <row r="762" spans="1:22" hidden="1" x14ac:dyDescent="0.35">
      <c r="A762" s="53">
        <f>+'103 FEIRAS, GALAS E EXPOSIÇÕES'!C391</f>
        <v>0</v>
      </c>
      <c r="B762" s="53">
        <f>+'103 FEIRAS, GALAS E EXPOSIÇÕES'!J391</f>
        <v>0</v>
      </c>
      <c r="C762" s="53" t="e">
        <f>IFERROR(IFERROR(IFERROR(+VLOOKUP('103 FEIRAS, GALAS E EXPOSIÇÕES'!V391,localidades,2,FALSE),VLOOKUP('103 FEIRAS, GALAS E EXPOSIÇÕES'!R391,district_codes,2,FALSE)),VLOOKUP('103 FEIRAS, GALAS E EXPOSIÇÕES'!AF$7,localidades,2,FALSE)),VLOOKUP('103 FEIRAS, GALAS E EXPOSIÇÕES'!AF$6,district_codes,2,FALSE))</f>
        <v>#N/A</v>
      </c>
      <c r="D762" s="53">
        <f>+'103 FEIRAS, GALAS E EXPOSIÇÕES'!AB391</f>
        <v>0</v>
      </c>
      <c r="E762" s="281">
        <f>+'103 FEIRAS, GALAS E EXPOSIÇÕES'!P391</f>
        <v>0</v>
      </c>
      <c r="F762" s="53">
        <f>+'103 FEIRAS, GALAS E EXPOSIÇÕES'!Q391</f>
        <v>0</v>
      </c>
      <c r="G762" s="53">
        <f>+'103 FEIRAS, GALAS E EXPOSIÇÕES'!AJ391</f>
        <v>0</v>
      </c>
      <c r="H762" s="53" t="str">
        <f>+sessoes!A$4</f>
        <v>TECTRAIN-99</v>
      </c>
      <c r="I762" s="53" t="e">
        <f>+sessoes!B$4</f>
        <v>#N/A</v>
      </c>
      <c r="J762" s="69">
        <f>+sessoes!C$4</f>
        <v>0</v>
      </c>
      <c r="M762" s="53">
        <f>+'103 FEIRAS, GALAS E EXPOSIÇÕES'!AK391</f>
        <v>0</v>
      </c>
      <c r="N762" s="53">
        <f>+'103 FEIRAS, GALAS E EXPOSIÇÕES'!AB391</f>
        <v>0</v>
      </c>
      <c r="T762" s="51" t="str">
        <f t="shared" si="33"/>
        <v>Local Não Indicado</v>
      </c>
      <c r="U762" s="51" t="str">
        <f t="shared" si="34"/>
        <v>Sem dados de idade</v>
      </c>
      <c r="V762" s="51" t="str">
        <f t="shared" si="35"/>
        <v/>
      </c>
    </row>
    <row r="763" spans="1:22" hidden="1" x14ac:dyDescent="0.35">
      <c r="A763" s="53">
        <f>+'103 FEIRAS, GALAS E EXPOSIÇÕES'!C392</f>
        <v>0</v>
      </c>
      <c r="B763" s="53">
        <f>+'103 FEIRAS, GALAS E EXPOSIÇÕES'!J392</f>
        <v>0</v>
      </c>
      <c r="C763" s="53" t="e">
        <f>IFERROR(IFERROR(IFERROR(+VLOOKUP('103 FEIRAS, GALAS E EXPOSIÇÕES'!V392,localidades,2,FALSE),VLOOKUP('103 FEIRAS, GALAS E EXPOSIÇÕES'!R392,district_codes,2,FALSE)),VLOOKUP('103 FEIRAS, GALAS E EXPOSIÇÕES'!AF$7,localidades,2,FALSE)),VLOOKUP('103 FEIRAS, GALAS E EXPOSIÇÕES'!AF$6,district_codes,2,FALSE))</f>
        <v>#N/A</v>
      </c>
      <c r="D763" s="53">
        <f>+'103 FEIRAS, GALAS E EXPOSIÇÕES'!AB392</f>
        <v>0</v>
      </c>
      <c r="E763" s="281">
        <f>+'103 FEIRAS, GALAS E EXPOSIÇÕES'!P392</f>
        <v>0</v>
      </c>
      <c r="F763" s="53">
        <f>+'103 FEIRAS, GALAS E EXPOSIÇÕES'!Q392</f>
        <v>0</v>
      </c>
      <c r="G763" s="53">
        <f>+'103 FEIRAS, GALAS E EXPOSIÇÕES'!AJ392</f>
        <v>0</v>
      </c>
      <c r="H763" s="53" t="str">
        <f>+sessoes!A$4</f>
        <v>TECTRAIN-99</v>
      </c>
      <c r="I763" s="53" t="e">
        <f>+sessoes!B$4</f>
        <v>#N/A</v>
      </c>
      <c r="J763" s="69">
        <f>+sessoes!C$4</f>
        <v>0</v>
      </c>
      <c r="M763" s="53">
        <f>+'103 FEIRAS, GALAS E EXPOSIÇÕES'!AK392</f>
        <v>0</v>
      </c>
      <c r="N763" s="53">
        <f>+'103 FEIRAS, GALAS E EXPOSIÇÕES'!AB392</f>
        <v>0</v>
      </c>
      <c r="T763" s="51" t="str">
        <f t="shared" si="33"/>
        <v>Local Não Indicado</v>
      </c>
      <c r="U763" s="51" t="str">
        <f t="shared" si="34"/>
        <v>Sem dados de idade</v>
      </c>
      <c r="V763" s="51" t="str">
        <f t="shared" si="35"/>
        <v/>
      </c>
    </row>
    <row r="764" spans="1:22" hidden="1" x14ac:dyDescent="0.35">
      <c r="A764" s="53">
        <f>+'103 FEIRAS, GALAS E EXPOSIÇÕES'!C393</f>
        <v>0</v>
      </c>
      <c r="B764" s="53">
        <f>+'103 FEIRAS, GALAS E EXPOSIÇÕES'!J393</f>
        <v>0</v>
      </c>
      <c r="C764" s="53" t="e">
        <f>IFERROR(IFERROR(IFERROR(+VLOOKUP('103 FEIRAS, GALAS E EXPOSIÇÕES'!V393,localidades,2,FALSE),VLOOKUP('103 FEIRAS, GALAS E EXPOSIÇÕES'!R393,district_codes,2,FALSE)),VLOOKUP('103 FEIRAS, GALAS E EXPOSIÇÕES'!AF$7,localidades,2,FALSE)),VLOOKUP('103 FEIRAS, GALAS E EXPOSIÇÕES'!AF$6,district_codes,2,FALSE))</f>
        <v>#N/A</v>
      </c>
      <c r="D764" s="53">
        <f>+'103 FEIRAS, GALAS E EXPOSIÇÕES'!AB393</f>
        <v>0</v>
      </c>
      <c r="E764" s="281">
        <f>+'103 FEIRAS, GALAS E EXPOSIÇÕES'!P393</f>
        <v>0</v>
      </c>
      <c r="F764" s="53">
        <f>+'103 FEIRAS, GALAS E EXPOSIÇÕES'!Q393</f>
        <v>0</v>
      </c>
      <c r="G764" s="53">
        <f>+'103 FEIRAS, GALAS E EXPOSIÇÕES'!AJ393</f>
        <v>0</v>
      </c>
      <c r="H764" s="53" t="str">
        <f>+sessoes!A$4</f>
        <v>TECTRAIN-99</v>
      </c>
      <c r="I764" s="53" t="e">
        <f>+sessoes!B$4</f>
        <v>#N/A</v>
      </c>
      <c r="J764" s="69">
        <f>+sessoes!C$4</f>
        <v>0</v>
      </c>
      <c r="M764" s="53">
        <f>+'103 FEIRAS, GALAS E EXPOSIÇÕES'!AK393</f>
        <v>0</v>
      </c>
      <c r="N764" s="53">
        <f>+'103 FEIRAS, GALAS E EXPOSIÇÕES'!AB393</f>
        <v>0</v>
      </c>
      <c r="T764" s="51" t="str">
        <f t="shared" si="33"/>
        <v>Local Não Indicado</v>
      </c>
      <c r="U764" s="51" t="str">
        <f t="shared" si="34"/>
        <v>Sem dados de idade</v>
      </c>
      <c r="V764" s="51" t="str">
        <f t="shared" si="35"/>
        <v/>
      </c>
    </row>
    <row r="765" spans="1:22" hidden="1" x14ac:dyDescent="0.35">
      <c r="A765" s="53">
        <f>+'103 FEIRAS, GALAS E EXPOSIÇÕES'!C394</f>
        <v>0</v>
      </c>
      <c r="B765" s="53">
        <f>+'103 FEIRAS, GALAS E EXPOSIÇÕES'!J394</f>
        <v>0</v>
      </c>
      <c r="C765" s="53" t="e">
        <f>IFERROR(IFERROR(IFERROR(+VLOOKUP('103 FEIRAS, GALAS E EXPOSIÇÕES'!V394,localidades,2,FALSE),VLOOKUP('103 FEIRAS, GALAS E EXPOSIÇÕES'!R394,district_codes,2,FALSE)),VLOOKUP('103 FEIRAS, GALAS E EXPOSIÇÕES'!AF$7,localidades,2,FALSE)),VLOOKUP('103 FEIRAS, GALAS E EXPOSIÇÕES'!AF$6,district_codes,2,FALSE))</f>
        <v>#N/A</v>
      </c>
      <c r="D765" s="53">
        <f>+'103 FEIRAS, GALAS E EXPOSIÇÕES'!AB394</f>
        <v>0</v>
      </c>
      <c r="E765" s="281">
        <f>+'103 FEIRAS, GALAS E EXPOSIÇÕES'!P394</f>
        <v>0</v>
      </c>
      <c r="F765" s="53">
        <f>+'103 FEIRAS, GALAS E EXPOSIÇÕES'!Q394</f>
        <v>0</v>
      </c>
      <c r="G765" s="53">
        <f>+'103 FEIRAS, GALAS E EXPOSIÇÕES'!AJ394</f>
        <v>0</v>
      </c>
      <c r="H765" s="53" t="str">
        <f>+sessoes!A$4</f>
        <v>TECTRAIN-99</v>
      </c>
      <c r="I765" s="53" t="e">
        <f>+sessoes!B$4</f>
        <v>#N/A</v>
      </c>
      <c r="J765" s="69">
        <f>+sessoes!C$4</f>
        <v>0</v>
      </c>
      <c r="M765" s="53">
        <f>+'103 FEIRAS, GALAS E EXPOSIÇÕES'!AK394</f>
        <v>0</v>
      </c>
      <c r="N765" s="53">
        <f>+'103 FEIRAS, GALAS E EXPOSIÇÕES'!AB394</f>
        <v>0</v>
      </c>
      <c r="T765" s="51" t="str">
        <f t="shared" si="33"/>
        <v>Local Não Indicado</v>
      </c>
      <c r="U765" s="51" t="str">
        <f t="shared" si="34"/>
        <v>Sem dados de idade</v>
      </c>
      <c r="V765" s="51" t="str">
        <f t="shared" si="35"/>
        <v/>
      </c>
    </row>
    <row r="766" spans="1:22" hidden="1" x14ac:dyDescent="0.35">
      <c r="A766" s="53">
        <f>+'103 FEIRAS, GALAS E EXPOSIÇÕES'!C395</f>
        <v>0</v>
      </c>
      <c r="B766" s="53">
        <f>+'103 FEIRAS, GALAS E EXPOSIÇÕES'!J395</f>
        <v>0</v>
      </c>
      <c r="C766" s="53" t="e">
        <f>IFERROR(IFERROR(IFERROR(+VLOOKUP('103 FEIRAS, GALAS E EXPOSIÇÕES'!V395,localidades,2,FALSE),VLOOKUP('103 FEIRAS, GALAS E EXPOSIÇÕES'!R395,district_codes,2,FALSE)),VLOOKUP('103 FEIRAS, GALAS E EXPOSIÇÕES'!AF$7,localidades,2,FALSE)),VLOOKUP('103 FEIRAS, GALAS E EXPOSIÇÕES'!AF$6,district_codes,2,FALSE))</f>
        <v>#N/A</v>
      </c>
      <c r="D766" s="53">
        <f>+'103 FEIRAS, GALAS E EXPOSIÇÕES'!AB395</f>
        <v>0</v>
      </c>
      <c r="E766" s="281">
        <f>+'103 FEIRAS, GALAS E EXPOSIÇÕES'!P395</f>
        <v>0</v>
      </c>
      <c r="F766" s="53">
        <f>+'103 FEIRAS, GALAS E EXPOSIÇÕES'!Q395</f>
        <v>0</v>
      </c>
      <c r="G766" s="53">
        <f>+'103 FEIRAS, GALAS E EXPOSIÇÕES'!AJ395</f>
        <v>0</v>
      </c>
      <c r="H766" s="53" t="str">
        <f>+sessoes!A$4</f>
        <v>TECTRAIN-99</v>
      </c>
      <c r="I766" s="53" t="e">
        <f>+sessoes!B$4</f>
        <v>#N/A</v>
      </c>
      <c r="J766" s="69">
        <f>+sessoes!C$4</f>
        <v>0</v>
      </c>
      <c r="M766" s="53">
        <f>+'103 FEIRAS, GALAS E EXPOSIÇÕES'!AK395</f>
        <v>0</v>
      </c>
      <c r="N766" s="53">
        <f>+'103 FEIRAS, GALAS E EXPOSIÇÕES'!AB395</f>
        <v>0</v>
      </c>
      <c r="T766" s="51" t="str">
        <f t="shared" si="33"/>
        <v>Local Não Indicado</v>
      </c>
      <c r="U766" s="51" t="str">
        <f t="shared" si="34"/>
        <v>Sem dados de idade</v>
      </c>
      <c r="V766" s="51" t="str">
        <f t="shared" si="35"/>
        <v/>
      </c>
    </row>
    <row r="767" spans="1:22" hidden="1" x14ac:dyDescent="0.35">
      <c r="A767" s="53">
        <f>+'103 FEIRAS, GALAS E EXPOSIÇÕES'!C396</f>
        <v>0</v>
      </c>
      <c r="B767" s="53">
        <f>+'103 FEIRAS, GALAS E EXPOSIÇÕES'!J396</f>
        <v>0</v>
      </c>
      <c r="C767" s="53" t="e">
        <f>IFERROR(IFERROR(IFERROR(+VLOOKUP('103 FEIRAS, GALAS E EXPOSIÇÕES'!V396,localidades,2,FALSE),VLOOKUP('103 FEIRAS, GALAS E EXPOSIÇÕES'!R396,district_codes,2,FALSE)),VLOOKUP('103 FEIRAS, GALAS E EXPOSIÇÕES'!AF$7,localidades,2,FALSE)),VLOOKUP('103 FEIRAS, GALAS E EXPOSIÇÕES'!AF$6,district_codes,2,FALSE))</f>
        <v>#N/A</v>
      </c>
      <c r="D767" s="53">
        <f>+'103 FEIRAS, GALAS E EXPOSIÇÕES'!AB396</f>
        <v>0</v>
      </c>
      <c r="E767" s="281">
        <f>+'103 FEIRAS, GALAS E EXPOSIÇÕES'!P396</f>
        <v>0</v>
      </c>
      <c r="F767" s="53">
        <f>+'103 FEIRAS, GALAS E EXPOSIÇÕES'!Q396</f>
        <v>0</v>
      </c>
      <c r="G767" s="53">
        <f>+'103 FEIRAS, GALAS E EXPOSIÇÕES'!AJ396</f>
        <v>0</v>
      </c>
      <c r="H767" s="53" t="str">
        <f>+sessoes!A$4</f>
        <v>TECTRAIN-99</v>
      </c>
      <c r="I767" s="53" t="e">
        <f>+sessoes!B$4</f>
        <v>#N/A</v>
      </c>
      <c r="J767" s="69">
        <f>+sessoes!C$4</f>
        <v>0</v>
      </c>
      <c r="M767" s="53">
        <f>+'103 FEIRAS, GALAS E EXPOSIÇÕES'!AK396</f>
        <v>0</v>
      </c>
      <c r="N767" s="53">
        <f>+'103 FEIRAS, GALAS E EXPOSIÇÕES'!AB396</f>
        <v>0</v>
      </c>
      <c r="T767" s="51" t="str">
        <f t="shared" si="33"/>
        <v>Local Não Indicado</v>
      </c>
      <c r="U767" s="51" t="str">
        <f t="shared" si="34"/>
        <v>Sem dados de idade</v>
      </c>
      <c r="V767" s="51" t="str">
        <f t="shared" si="35"/>
        <v/>
      </c>
    </row>
    <row r="768" spans="1:22" hidden="1" x14ac:dyDescent="0.35">
      <c r="A768" s="53">
        <f>+'103 FEIRAS, GALAS E EXPOSIÇÕES'!C397</f>
        <v>0</v>
      </c>
      <c r="B768" s="53">
        <f>+'103 FEIRAS, GALAS E EXPOSIÇÕES'!J397</f>
        <v>0</v>
      </c>
      <c r="C768" s="53" t="e">
        <f>IFERROR(IFERROR(IFERROR(+VLOOKUP('103 FEIRAS, GALAS E EXPOSIÇÕES'!V397,localidades,2,FALSE),VLOOKUP('103 FEIRAS, GALAS E EXPOSIÇÕES'!R397,district_codes,2,FALSE)),VLOOKUP('103 FEIRAS, GALAS E EXPOSIÇÕES'!AF$7,localidades,2,FALSE)),VLOOKUP('103 FEIRAS, GALAS E EXPOSIÇÕES'!AF$6,district_codes,2,FALSE))</f>
        <v>#N/A</v>
      </c>
      <c r="D768" s="53">
        <f>+'103 FEIRAS, GALAS E EXPOSIÇÕES'!AB397</f>
        <v>0</v>
      </c>
      <c r="E768" s="281">
        <f>+'103 FEIRAS, GALAS E EXPOSIÇÕES'!P397</f>
        <v>0</v>
      </c>
      <c r="F768" s="53">
        <f>+'103 FEIRAS, GALAS E EXPOSIÇÕES'!Q397</f>
        <v>0</v>
      </c>
      <c r="G768" s="53">
        <f>+'103 FEIRAS, GALAS E EXPOSIÇÕES'!AJ397</f>
        <v>0</v>
      </c>
      <c r="H768" s="53" t="str">
        <f>+sessoes!A$4</f>
        <v>TECTRAIN-99</v>
      </c>
      <c r="I768" s="53" t="e">
        <f>+sessoes!B$4</f>
        <v>#N/A</v>
      </c>
      <c r="J768" s="69">
        <f>+sessoes!C$4</f>
        <v>0</v>
      </c>
      <c r="M768" s="53">
        <f>+'103 FEIRAS, GALAS E EXPOSIÇÕES'!AK397</f>
        <v>0</v>
      </c>
      <c r="N768" s="53">
        <f>+'103 FEIRAS, GALAS E EXPOSIÇÕES'!AB397</f>
        <v>0</v>
      </c>
      <c r="T768" s="51" t="str">
        <f t="shared" si="33"/>
        <v>Local Não Indicado</v>
      </c>
      <c r="U768" s="51" t="str">
        <f t="shared" si="34"/>
        <v>Sem dados de idade</v>
      </c>
      <c r="V768" s="51" t="str">
        <f t="shared" si="35"/>
        <v/>
      </c>
    </row>
    <row r="769" spans="1:22" hidden="1" x14ac:dyDescent="0.35">
      <c r="A769" s="53">
        <f>+'103 FEIRAS, GALAS E EXPOSIÇÕES'!C398</f>
        <v>0</v>
      </c>
      <c r="B769" s="53">
        <f>+'103 FEIRAS, GALAS E EXPOSIÇÕES'!J398</f>
        <v>0</v>
      </c>
      <c r="C769" s="53" t="e">
        <f>IFERROR(IFERROR(IFERROR(+VLOOKUP('103 FEIRAS, GALAS E EXPOSIÇÕES'!V398,localidades,2,FALSE),VLOOKUP('103 FEIRAS, GALAS E EXPOSIÇÕES'!R398,district_codes,2,FALSE)),VLOOKUP('103 FEIRAS, GALAS E EXPOSIÇÕES'!AF$7,localidades,2,FALSE)),VLOOKUP('103 FEIRAS, GALAS E EXPOSIÇÕES'!AF$6,district_codes,2,FALSE))</f>
        <v>#N/A</v>
      </c>
      <c r="D769" s="53">
        <f>+'103 FEIRAS, GALAS E EXPOSIÇÕES'!AB398</f>
        <v>0</v>
      </c>
      <c r="E769" s="281">
        <f>+'103 FEIRAS, GALAS E EXPOSIÇÕES'!P398</f>
        <v>0</v>
      </c>
      <c r="F769" s="53">
        <f>+'103 FEIRAS, GALAS E EXPOSIÇÕES'!Q398</f>
        <v>0</v>
      </c>
      <c r="G769" s="53">
        <f>+'103 FEIRAS, GALAS E EXPOSIÇÕES'!AJ398</f>
        <v>0</v>
      </c>
      <c r="H769" s="53" t="str">
        <f>+sessoes!A$4</f>
        <v>TECTRAIN-99</v>
      </c>
      <c r="I769" s="53" t="e">
        <f>+sessoes!B$4</f>
        <v>#N/A</v>
      </c>
      <c r="J769" s="69">
        <f>+sessoes!C$4</f>
        <v>0</v>
      </c>
      <c r="M769" s="53">
        <f>+'103 FEIRAS, GALAS E EXPOSIÇÕES'!AK398</f>
        <v>0</v>
      </c>
      <c r="N769" s="53">
        <f>+'103 FEIRAS, GALAS E EXPOSIÇÕES'!AB398</f>
        <v>0</v>
      </c>
      <c r="T769" s="51" t="str">
        <f t="shared" si="33"/>
        <v>Local Não Indicado</v>
      </c>
      <c r="U769" s="51" t="str">
        <f t="shared" si="34"/>
        <v>Sem dados de idade</v>
      </c>
      <c r="V769" s="51" t="str">
        <f t="shared" si="35"/>
        <v/>
      </c>
    </row>
    <row r="770" spans="1:22" hidden="1" x14ac:dyDescent="0.35">
      <c r="A770" s="53">
        <f>+'103 FEIRAS, GALAS E EXPOSIÇÕES'!C399</f>
        <v>0</v>
      </c>
      <c r="B770" s="53">
        <f>+'103 FEIRAS, GALAS E EXPOSIÇÕES'!J399</f>
        <v>0</v>
      </c>
      <c r="C770" s="53" t="e">
        <f>IFERROR(IFERROR(IFERROR(+VLOOKUP('103 FEIRAS, GALAS E EXPOSIÇÕES'!V399,localidades,2,FALSE),VLOOKUP('103 FEIRAS, GALAS E EXPOSIÇÕES'!R399,district_codes,2,FALSE)),VLOOKUP('103 FEIRAS, GALAS E EXPOSIÇÕES'!AF$7,localidades,2,FALSE)),VLOOKUP('103 FEIRAS, GALAS E EXPOSIÇÕES'!AF$6,district_codes,2,FALSE))</f>
        <v>#N/A</v>
      </c>
      <c r="D770" s="53">
        <f>+'103 FEIRAS, GALAS E EXPOSIÇÕES'!AB399</f>
        <v>0</v>
      </c>
      <c r="E770" s="281">
        <f>+'103 FEIRAS, GALAS E EXPOSIÇÕES'!P399</f>
        <v>0</v>
      </c>
      <c r="F770" s="53">
        <f>+'103 FEIRAS, GALAS E EXPOSIÇÕES'!Q399</f>
        <v>0</v>
      </c>
      <c r="G770" s="53">
        <f>+'103 FEIRAS, GALAS E EXPOSIÇÕES'!AJ399</f>
        <v>0</v>
      </c>
      <c r="H770" s="53" t="str">
        <f>+sessoes!A$4</f>
        <v>TECTRAIN-99</v>
      </c>
      <c r="I770" s="53" t="e">
        <f>+sessoes!B$4</f>
        <v>#N/A</v>
      </c>
      <c r="J770" s="69">
        <f>+sessoes!C$4</f>
        <v>0</v>
      </c>
      <c r="M770" s="53">
        <f>+'103 FEIRAS, GALAS E EXPOSIÇÕES'!AK399</f>
        <v>0</v>
      </c>
      <c r="N770" s="53">
        <f>+'103 FEIRAS, GALAS E EXPOSIÇÕES'!AB399</f>
        <v>0</v>
      </c>
      <c r="T770" s="51" t="str">
        <f t="shared" ref="T770:T833" si="36">IFERROR(IFERROR(VLOOKUP(C770,nomes_distritos,3,FALSE),VLOOKUP(I770,nomes_distritos,3,FALSE)),"Local Não Indicado")</f>
        <v>Local Não Indicado</v>
      </c>
      <c r="U770" s="51" t="str">
        <f t="shared" ref="U770:U833" si="37">IF(F770=0,"Sem dados de idade",IF(F770&lt;35,"Jovem","Adulto"))</f>
        <v>Sem dados de idade</v>
      </c>
      <c r="V770" s="51" t="str">
        <f t="shared" ref="V770:V833" si="38">IF(A770=0,"",A770&amp;B770&amp;C770)</f>
        <v/>
      </c>
    </row>
    <row r="771" spans="1:22" hidden="1" x14ac:dyDescent="0.35">
      <c r="A771" s="53">
        <f>+'103 FEIRAS, GALAS E EXPOSIÇÕES'!C400</f>
        <v>0</v>
      </c>
      <c r="B771" s="53">
        <f>+'103 FEIRAS, GALAS E EXPOSIÇÕES'!J400</f>
        <v>0</v>
      </c>
      <c r="C771" s="53" t="e">
        <f>IFERROR(IFERROR(IFERROR(+VLOOKUP('103 FEIRAS, GALAS E EXPOSIÇÕES'!V400,localidades,2,FALSE),VLOOKUP('103 FEIRAS, GALAS E EXPOSIÇÕES'!R400,district_codes,2,FALSE)),VLOOKUP('103 FEIRAS, GALAS E EXPOSIÇÕES'!AF$7,localidades,2,FALSE)),VLOOKUP('103 FEIRAS, GALAS E EXPOSIÇÕES'!AF$6,district_codes,2,FALSE))</f>
        <v>#N/A</v>
      </c>
      <c r="D771" s="53">
        <f>+'103 FEIRAS, GALAS E EXPOSIÇÕES'!AB400</f>
        <v>0</v>
      </c>
      <c r="E771" s="281">
        <f>+'103 FEIRAS, GALAS E EXPOSIÇÕES'!P400</f>
        <v>0</v>
      </c>
      <c r="F771" s="53">
        <f>+'103 FEIRAS, GALAS E EXPOSIÇÕES'!Q400</f>
        <v>0</v>
      </c>
      <c r="G771" s="53">
        <f>+'103 FEIRAS, GALAS E EXPOSIÇÕES'!AJ400</f>
        <v>0</v>
      </c>
      <c r="H771" s="53" t="str">
        <f>+sessoes!A$4</f>
        <v>TECTRAIN-99</v>
      </c>
      <c r="I771" s="53" t="e">
        <f>+sessoes!B$4</f>
        <v>#N/A</v>
      </c>
      <c r="J771" s="69">
        <f>+sessoes!C$4</f>
        <v>0</v>
      </c>
      <c r="M771" s="53">
        <f>+'103 FEIRAS, GALAS E EXPOSIÇÕES'!AK400</f>
        <v>0</v>
      </c>
      <c r="N771" s="53">
        <f>+'103 FEIRAS, GALAS E EXPOSIÇÕES'!AB400</f>
        <v>0</v>
      </c>
      <c r="T771" s="51" t="str">
        <f t="shared" si="36"/>
        <v>Local Não Indicado</v>
      </c>
      <c r="U771" s="51" t="str">
        <f t="shared" si="37"/>
        <v>Sem dados de idade</v>
      </c>
      <c r="V771" s="51" t="str">
        <f t="shared" si="38"/>
        <v/>
      </c>
    </row>
    <row r="772" spans="1:22" hidden="1" x14ac:dyDescent="0.35">
      <c r="A772" s="53">
        <f>+'103 FEIRAS, GALAS E EXPOSIÇÕES'!C401</f>
        <v>0</v>
      </c>
      <c r="B772" s="53">
        <f>+'103 FEIRAS, GALAS E EXPOSIÇÕES'!J401</f>
        <v>0</v>
      </c>
      <c r="C772" s="53" t="e">
        <f>IFERROR(IFERROR(IFERROR(+VLOOKUP('103 FEIRAS, GALAS E EXPOSIÇÕES'!V401,localidades,2,FALSE),VLOOKUP('103 FEIRAS, GALAS E EXPOSIÇÕES'!R401,district_codes,2,FALSE)),VLOOKUP('103 FEIRAS, GALAS E EXPOSIÇÕES'!AF$7,localidades,2,FALSE)),VLOOKUP('103 FEIRAS, GALAS E EXPOSIÇÕES'!AF$6,district_codes,2,FALSE))</f>
        <v>#N/A</v>
      </c>
      <c r="D772" s="53">
        <f>+'103 FEIRAS, GALAS E EXPOSIÇÕES'!AB401</f>
        <v>0</v>
      </c>
      <c r="E772" s="281">
        <f>+'103 FEIRAS, GALAS E EXPOSIÇÕES'!P401</f>
        <v>0</v>
      </c>
      <c r="F772" s="53">
        <f>+'103 FEIRAS, GALAS E EXPOSIÇÕES'!Q401</f>
        <v>0</v>
      </c>
      <c r="G772" s="53">
        <f>+'103 FEIRAS, GALAS E EXPOSIÇÕES'!AJ401</f>
        <v>0</v>
      </c>
      <c r="H772" s="53" t="str">
        <f>+sessoes!A$4</f>
        <v>TECTRAIN-99</v>
      </c>
      <c r="I772" s="53" t="e">
        <f>+sessoes!B$4</f>
        <v>#N/A</v>
      </c>
      <c r="J772" s="69">
        <f>+sessoes!C$4</f>
        <v>0</v>
      </c>
      <c r="M772" s="53">
        <f>+'103 FEIRAS, GALAS E EXPOSIÇÕES'!AK401</f>
        <v>0</v>
      </c>
      <c r="N772" s="53">
        <f>+'103 FEIRAS, GALAS E EXPOSIÇÕES'!AB401</f>
        <v>0</v>
      </c>
      <c r="T772" s="51" t="str">
        <f t="shared" si="36"/>
        <v>Local Não Indicado</v>
      </c>
      <c r="U772" s="51" t="str">
        <f t="shared" si="37"/>
        <v>Sem dados de idade</v>
      </c>
      <c r="V772" s="51" t="str">
        <f t="shared" si="38"/>
        <v/>
      </c>
    </row>
    <row r="773" spans="1:22" hidden="1" x14ac:dyDescent="0.35">
      <c r="A773" s="53">
        <f>+'103 FEIRAS, GALAS E EXPOSIÇÕES'!C402</f>
        <v>0</v>
      </c>
      <c r="B773" s="53">
        <f>+'103 FEIRAS, GALAS E EXPOSIÇÕES'!J402</f>
        <v>0</v>
      </c>
      <c r="C773" s="53" t="e">
        <f>IFERROR(IFERROR(IFERROR(+VLOOKUP('103 FEIRAS, GALAS E EXPOSIÇÕES'!V402,localidades,2,FALSE),VLOOKUP('103 FEIRAS, GALAS E EXPOSIÇÕES'!R402,district_codes,2,FALSE)),VLOOKUP('103 FEIRAS, GALAS E EXPOSIÇÕES'!AF$7,localidades,2,FALSE)),VLOOKUP('103 FEIRAS, GALAS E EXPOSIÇÕES'!AF$6,district_codes,2,FALSE))</f>
        <v>#N/A</v>
      </c>
      <c r="D773" s="53">
        <f>+'103 FEIRAS, GALAS E EXPOSIÇÕES'!AB402</f>
        <v>0</v>
      </c>
      <c r="E773" s="281">
        <f>+'103 FEIRAS, GALAS E EXPOSIÇÕES'!P402</f>
        <v>0</v>
      </c>
      <c r="F773" s="53">
        <f>+'103 FEIRAS, GALAS E EXPOSIÇÕES'!Q402</f>
        <v>0</v>
      </c>
      <c r="G773" s="53">
        <f>+'103 FEIRAS, GALAS E EXPOSIÇÕES'!AJ402</f>
        <v>0</v>
      </c>
      <c r="H773" s="53" t="str">
        <f>+sessoes!A$4</f>
        <v>TECTRAIN-99</v>
      </c>
      <c r="I773" s="53" t="e">
        <f>+sessoes!B$4</f>
        <v>#N/A</v>
      </c>
      <c r="J773" s="69">
        <f>+sessoes!C$4</f>
        <v>0</v>
      </c>
      <c r="M773" s="53">
        <f>+'103 FEIRAS, GALAS E EXPOSIÇÕES'!AK402</f>
        <v>0</v>
      </c>
      <c r="N773" s="53">
        <f>+'103 FEIRAS, GALAS E EXPOSIÇÕES'!AB402</f>
        <v>0</v>
      </c>
      <c r="T773" s="51" t="str">
        <f t="shared" si="36"/>
        <v>Local Não Indicado</v>
      </c>
      <c r="U773" s="51" t="str">
        <f t="shared" si="37"/>
        <v>Sem dados de idade</v>
      </c>
      <c r="V773" s="51" t="str">
        <f t="shared" si="38"/>
        <v/>
      </c>
    </row>
    <row r="774" spans="1:22" hidden="1" x14ac:dyDescent="0.35">
      <c r="A774" s="53">
        <f>+'103 FEIRAS, GALAS E EXPOSIÇÕES'!C403</f>
        <v>0</v>
      </c>
      <c r="B774" s="53">
        <f>+'103 FEIRAS, GALAS E EXPOSIÇÕES'!J403</f>
        <v>0</v>
      </c>
      <c r="C774" s="53" t="e">
        <f>IFERROR(IFERROR(IFERROR(+VLOOKUP('103 FEIRAS, GALAS E EXPOSIÇÕES'!V403,localidades,2,FALSE),VLOOKUP('103 FEIRAS, GALAS E EXPOSIÇÕES'!R403,district_codes,2,FALSE)),VLOOKUP('103 FEIRAS, GALAS E EXPOSIÇÕES'!AF$7,localidades,2,FALSE)),VLOOKUP('103 FEIRAS, GALAS E EXPOSIÇÕES'!AF$6,district_codes,2,FALSE))</f>
        <v>#N/A</v>
      </c>
      <c r="D774" s="53">
        <f>+'103 FEIRAS, GALAS E EXPOSIÇÕES'!AB403</f>
        <v>0</v>
      </c>
      <c r="E774" s="281">
        <f>+'103 FEIRAS, GALAS E EXPOSIÇÕES'!P403</f>
        <v>0</v>
      </c>
      <c r="F774" s="53">
        <f>+'103 FEIRAS, GALAS E EXPOSIÇÕES'!Q403</f>
        <v>0</v>
      </c>
      <c r="G774" s="53">
        <f>+'103 FEIRAS, GALAS E EXPOSIÇÕES'!AJ403</f>
        <v>0</v>
      </c>
      <c r="H774" s="53" t="str">
        <f>+sessoes!A$4</f>
        <v>TECTRAIN-99</v>
      </c>
      <c r="I774" s="53" t="e">
        <f>+sessoes!B$4</f>
        <v>#N/A</v>
      </c>
      <c r="J774" s="69">
        <f>+sessoes!C$4</f>
        <v>0</v>
      </c>
      <c r="M774" s="53">
        <f>+'103 FEIRAS, GALAS E EXPOSIÇÕES'!AK403</f>
        <v>0</v>
      </c>
      <c r="N774" s="53">
        <f>+'103 FEIRAS, GALAS E EXPOSIÇÕES'!AB403</f>
        <v>0</v>
      </c>
      <c r="T774" s="51" t="str">
        <f t="shared" si="36"/>
        <v>Local Não Indicado</v>
      </c>
      <c r="U774" s="51" t="str">
        <f t="shared" si="37"/>
        <v>Sem dados de idade</v>
      </c>
      <c r="V774" s="51" t="str">
        <f t="shared" si="38"/>
        <v/>
      </c>
    </row>
    <row r="775" spans="1:22" hidden="1" x14ac:dyDescent="0.35">
      <c r="A775" s="53">
        <f>+'103 FEIRAS, GALAS E EXPOSIÇÕES'!C404</f>
        <v>0</v>
      </c>
      <c r="B775" s="53">
        <f>+'103 FEIRAS, GALAS E EXPOSIÇÕES'!J404</f>
        <v>0</v>
      </c>
      <c r="C775" s="53" t="e">
        <f>IFERROR(IFERROR(IFERROR(+VLOOKUP('103 FEIRAS, GALAS E EXPOSIÇÕES'!V404,localidades,2,FALSE),VLOOKUP('103 FEIRAS, GALAS E EXPOSIÇÕES'!R404,district_codes,2,FALSE)),VLOOKUP('103 FEIRAS, GALAS E EXPOSIÇÕES'!AF$7,localidades,2,FALSE)),VLOOKUP('103 FEIRAS, GALAS E EXPOSIÇÕES'!AF$6,district_codes,2,FALSE))</f>
        <v>#N/A</v>
      </c>
      <c r="D775" s="53">
        <f>+'103 FEIRAS, GALAS E EXPOSIÇÕES'!AB404</f>
        <v>0</v>
      </c>
      <c r="E775" s="281">
        <f>+'103 FEIRAS, GALAS E EXPOSIÇÕES'!P404</f>
        <v>0</v>
      </c>
      <c r="F775" s="53">
        <f>+'103 FEIRAS, GALAS E EXPOSIÇÕES'!Q404</f>
        <v>0</v>
      </c>
      <c r="G775" s="53">
        <f>+'103 FEIRAS, GALAS E EXPOSIÇÕES'!AJ404</f>
        <v>0</v>
      </c>
      <c r="H775" s="53" t="str">
        <f>+sessoes!A$4</f>
        <v>TECTRAIN-99</v>
      </c>
      <c r="I775" s="53" t="e">
        <f>+sessoes!B$4</f>
        <v>#N/A</v>
      </c>
      <c r="J775" s="69">
        <f>+sessoes!C$4</f>
        <v>0</v>
      </c>
      <c r="M775" s="53">
        <f>+'103 FEIRAS, GALAS E EXPOSIÇÕES'!AK404</f>
        <v>0</v>
      </c>
      <c r="N775" s="53">
        <f>+'103 FEIRAS, GALAS E EXPOSIÇÕES'!AB404</f>
        <v>0</v>
      </c>
      <c r="T775" s="51" t="str">
        <f t="shared" si="36"/>
        <v>Local Não Indicado</v>
      </c>
      <c r="U775" s="51" t="str">
        <f t="shared" si="37"/>
        <v>Sem dados de idade</v>
      </c>
      <c r="V775" s="51" t="str">
        <f t="shared" si="38"/>
        <v/>
      </c>
    </row>
    <row r="776" spans="1:22" hidden="1" x14ac:dyDescent="0.35">
      <c r="A776" s="53">
        <f>+'103 FEIRAS, GALAS E EXPOSIÇÕES'!C405</f>
        <v>0</v>
      </c>
      <c r="B776" s="53">
        <f>+'103 FEIRAS, GALAS E EXPOSIÇÕES'!J405</f>
        <v>0</v>
      </c>
      <c r="C776" s="53" t="e">
        <f>IFERROR(IFERROR(IFERROR(+VLOOKUP('103 FEIRAS, GALAS E EXPOSIÇÕES'!V405,localidades,2,FALSE),VLOOKUP('103 FEIRAS, GALAS E EXPOSIÇÕES'!R405,district_codes,2,FALSE)),VLOOKUP('103 FEIRAS, GALAS E EXPOSIÇÕES'!AF$7,localidades,2,FALSE)),VLOOKUP('103 FEIRAS, GALAS E EXPOSIÇÕES'!AF$6,district_codes,2,FALSE))</f>
        <v>#N/A</v>
      </c>
      <c r="D776" s="53">
        <f>+'103 FEIRAS, GALAS E EXPOSIÇÕES'!AB405</f>
        <v>0</v>
      </c>
      <c r="E776" s="281">
        <f>+'103 FEIRAS, GALAS E EXPOSIÇÕES'!P405</f>
        <v>0</v>
      </c>
      <c r="F776" s="53">
        <f>+'103 FEIRAS, GALAS E EXPOSIÇÕES'!Q405</f>
        <v>0</v>
      </c>
      <c r="G776" s="53">
        <f>+'103 FEIRAS, GALAS E EXPOSIÇÕES'!AJ405</f>
        <v>0</v>
      </c>
      <c r="H776" s="53" t="str">
        <f>+sessoes!A$4</f>
        <v>TECTRAIN-99</v>
      </c>
      <c r="I776" s="53" t="e">
        <f>+sessoes!B$4</f>
        <v>#N/A</v>
      </c>
      <c r="J776" s="69">
        <f>+sessoes!C$4</f>
        <v>0</v>
      </c>
      <c r="M776" s="53">
        <f>+'103 FEIRAS, GALAS E EXPOSIÇÕES'!AK405</f>
        <v>0</v>
      </c>
      <c r="N776" s="53">
        <f>+'103 FEIRAS, GALAS E EXPOSIÇÕES'!AB405</f>
        <v>0</v>
      </c>
      <c r="T776" s="51" t="str">
        <f t="shared" si="36"/>
        <v>Local Não Indicado</v>
      </c>
      <c r="U776" s="51" t="str">
        <f t="shared" si="37"/>
        <v>Sem dados de idade</v>
      </c>
      <c r="V776" s="51" t="str">
        <f t="shared" si="38"/>
        <v/>
      </c>
    </row>
    <row r="777" spans="1:22" hidden="1" x14ac:dyDescent="0.35">
      <c r="A777" s="53">
        <f>+'103 FEIRAS, GALAS E EXPOSIÇÕES'!C406</f>
        <v>0</v>
      </c>
      <c r="B777" s="53">
        <f>+'103 FEIRAS, GALAS E EXPOSIÇÕES'!J406</f>
        <v>0</v>
      </c>
      <c r="C777" s="53" t="e">
        <f>IFERROR(IFERROR(IFERROR(+VLOOKUP('103 FEIRAS, GALAS E EXPOSIÇÕES'!V406,localidades,2,FALSE),VLOOKUP('103 FEIRAS, GALAS E EXPOSIÇÕES'!R406,district_codes,2,FALSE)),VLOOKUP('103 FEIRAS, GALAS E EXPOSIÇÕES'!AF$7,localidades,2,FALSE)),VLOOKUP('103 FEIRAS, GALAS E EXPOSIÇÕES'!AF$6,district_codes,2,FALSE))</f>
        <v>#N/A</v>
      </c>
      <c r="D777" s="53">
        <f>+'103 FEIRAS, GALAS E EXPOSIÇÕES'!AB406</f>
        <v>0</v>
      </c>
      <c r="E777" s="281">
        <f>+'103 FEIRAS, GALAS E EXPOSIÇÕES'!P406</f>
        <v>0</v>
      </c>
      <c r="F777" s="53">
        <f>+'103 FEIRAS, GALAS E EXPOSIÇÕES'!Q406</f>
        <v>0</v>
      </c>
      <c r="G777" s="53">
        <f>+'103 FEIRAS, GALAS E EXPOSIÇÕES'!AJ406</f>
        <v>0</v>
      </c>
      <c r="H777" s="53" t="str">
        <f>+sessoes!A$4</f>
        <v>TECTRAIN-99</v>
      </c>
      <c r="I777" s="53" t="e">
        <f>+sessoes!B$4</f>
        <v>#N/A</v>
      </c>
      <c r="J777" s="69">
        <f>+sessoes!C$4</f>
        <v>0</v>
      </c>
      <c r="M777" s="53">
        <f>+'103 FEIRAS, GALAS E EXPOSIÇÕES'!AK406</f>
        <v>0</v>
      </c>
      <c r="N777" s="53">
        <f>+'103 FEIRAS, GALAS E EXPOSIÇÕES'!AB406</f>
        <v>0</v>
      </c>
      <c r="T777" s="51" t="str">
        <f t="shared" si="36"/>
        <v>Local Não Indicado</v>
      </c>
      <c r="U777" s="51" t="str">
        <f t="shared" si="37"/>
        <v>Sem dados de idade</v>
      </c>
      <c r="V777" s="51" t="str">
        <f t="shared" si="38"/>
        <v/>
      </c>
    </row>
    <row r="778" spans="1:22" hidden="1" x14ac:dyDescent="0.35">
      <c r="A778" s="53">
        <f>+'103 FEIRAS, GALAS E EXPOSIÇÕES'!C407</f>
        <v>0</v>
      </c>
      <c r="B778" s="53">
        <f>+'103 FEIRAS, GALAS E EXPOSIÇÕES'!J407</f>
        <v>0</v>
      </c>
      <c r="C778" s="53" t="e">
        <f>IFERROR(IFERROR(IFERROR(+VLOOKUP('103 FEIRAS, GALAS E EXPOSIÇÕES'!V407,localidades,2,FALSE),VLOOKUP('103 FEIRAS, GALAS E EXPOSIÇÕES'!R407,district_codes,2,FALSE)),VLOOKUP('103 FEIRAS, GALAS E EXPOSIÇÕES'!AF$7,localidades,2,FALSE)),VLOOKUP('103 FEIRAS, GALAS E EXPOSIÇÕES'!AF$6,district_codes,2,FALSE))</f>
        <v>#N/A</v>
      </c>
      <c r="D778" s="53">
        <f>+'103 FEIRAS, GALAS E EXPOSIÇÕES'!AB407</f>
        <v>0</v>
      </c>
      <c r="E778" s="281">
        <f>+'103 FEIRAS, GALAS E EXPOSIÇÕES'!P407</f>
        <v>0</v>
      </c>
      <c r="F778" s="53">
        <f>+'103 FEIRAS, GALAS E EXPOSIÇÕES'!Q407</f>
        <v>0</v>
      </c>
      <c r="G778" s="53">
        <f>+'103 FEIRAS, GALAS E EXPOSIÇÕES'!AJ407</f>
        <v>0</v>
      </c>
      <c r="H778" s="53" t="str">
        <f>+sessoes!A$4</f>
        <v>TECTRAIN-99</v>
      </c>
      <c r="I778" s="53" t="e">
        <f>+sessoes!B$4</f>
        <v>#N/A</v>
      </c>
      <c r="J778" s="69">
        <f>+sessoes!C$4</f>
        <v>0</v>
      </c>
      <c r="M778" s="53">
        <f>+'103 FEIRAS, GALAS E EXPOSIÇÕES'!AK407</f>
        <v>0</v>
      </c>
      <c r="N778" s="53">
        <f>+'103 FEIRAS, GALAS E EXPOSIÇÕES'!AB407</f>
        <v>0</v>
      </c>
      <c r="T778" s="51" t="str">
        <f t="shared" si="36"/>
        <v>Local Não Indicado</v>
      </c>
      <c r="U778" s="51" t="str">
        <f t="shared" si="37"/>
        <v>Sem dados de idade</v>
      </c>
      <c r="V778" s="51" t="str">
        <f t="shared" si="38"/>
        <v/>
      </c>
    </row>
    <row r="779" spans="1:22" hidden="1" x14ac:dyDescent="0.35">
      <c r="A779" s="53">
        <f>+'103 FEIRAS, GALAS E EXPOSIÇÕES'!C408</f>
        <v>0</v>
      </c>
      <c r="B779" s="53">
        <f>+'103 FEIRAS, GALAS E EXPOSIÇÕES'!J408</f>
        <v>0</v>
      </c>
      <c r="C779" s="53" t="e">
        <f>IFERROR(IFERROR(IFERROR(+VLOOKUP('103 FEIRAS, GALAS E EXPOSIÇÕES'!V408,localidades,2,FALSE),VLOOKUP('103 FEIRAS, GALAS E EXPOSIÇÕES'!R408,district_codes,2,FALSE)),VLOOKUP('103 FEIRAS, GALAS E EXPOSIÇÕES'!AF$7,localidades,2,FALSE)),VLOOKUP('103 FEIRAS, GALAS E EXPOSIÇÕES'!AF$6,district_codes,2,FALSE))</f>
        <v>#N/A</v>
      </c>
      <c r="D779" s="53">
        <f>+'103 FEIRAS, GALAS E EXPOSIÇÕES'!AB408</f>
        <v>0</v>
      </c>
      <c r="E779" s="281">
        <f>+'103 FEIRAS, GALAS E EXPOSIÇÕES'!P408</f>
        <v>0</v>
      </c>
      <c r="F779" s="53">
        <f>+'103 FEIRAS, GALAS E EXPOSIÇÕES'!Q408</f>
        <v>0</v>
      </c>
      <c r="G779" s="53">
        <f>+'103 FEIRAS, GALAS E EXPOSIÇÕES'!AJ408</f>
        <v>0</v>
      </c>
      <c r="H779" s="53" t="str">
        <f>+sessoes!A$4</f>
        <v>TECTRAIN-99</v>
      </c>
      <c r="I779" s="53" t="e">
        <f>+sessoes!B$4</f>
        <v>#N/A</v>
      </c>
      <c r="J779" s="69">
        <f>+sessoes!C$4</f>
        <v>0</v>
      </c>
      <c r="M779" s="53">
        <f>+'103 FEIRAS, GALAS E EXPOSIÇÕES'!AK408</f>
        <v>0</v>
      </c>
      <c r="N779" s="53">
        <f>+'103 FEIRAS, GALAS E EXPOSIÇÕES'!AB408</f>
        <v>0</v>
      </c>
      <c r="T779" s="51" t="str">
        <f t="shared" si="36"/>
        <v>Local Não Indicado</v>
      </c>
      <c r="U779" s="51" t="str">
        <f t="shared" si="37"/>
        <v>Sem dados de idade</v>
      </c>
      <c r="V779" s="51" t="str">
        <f t="shared" si="38"/>
        <v/>
      </c>
    </row>
    <row r="780" spans="1:22" hidden="1" x14ac:dyDescent="0.35">
      <c r="A780" s="53">
        <f>+'103 FEIRAS, GALAS E EXPOSIÇÕES'!C409</f>
        <v>0</v>
      </c>
      <c r="B780" s="53">
        <f>+'103 FEIRAS, GALAS E EXPOSIÇÕES'!J409</f>
        <v>0</v>
      </c>
      <c r="C780" s="53" t="e">
        <f>IFERROR(IFERROR(IFERROR(+VLOOKUP('103 FEIRAS, GALAS E EXPOSIÇÕES'!V409,localidades,2,FALSE),VLOOKUP('103 FEIRAS, GALAS E EXPOSIÇÕES'!R409,district_codes,2,FALSE)),VLOOKUP('103 FEIRAS, GALAS E EXPOSIÇÕES'!AF$7,localidades,2,FALSE)),VLOOKUP('103 FEIRAS, GALAS E EXPOSIÇÕES'!AF$6,district_codes,2,FALSE))</f>
        <v>#N/A</v>
      </c>
      <c r="D780" s="53">
        <f>+'103 FEIRAS, GALAS E EXPOSIÇÕES'!AB409</f>
        <v>0</v>
      </c>
      <c r="E780" s="281">
        <f>+'103 FEIRAS, GALAS E EXPOSIÇÕES'!P409</f>
        <v>0</v>
      </c>
      <c r="F780" s="53">
        <f>+'103 FEIRAS, GALAS E EXPOSIÇÕES'!Q409</f>
        <v>0</v>
      </c>
      <c r="G780" s="53">
        <f>+'103 FEIRAS, GALAS E EXPOSIÇÕES'!AJ409</f>
        <v>0</v>
      </c>
      <c r="H780" s="53" t="str">
        <f>+sessoes!A$4</f>
        <v>TECTRAIN-99</v>
      </c>
      <c r="I780" s="53" t="e">
        <f>+sessoes!B$4</f>
        <v>#N/A</v>
      </c>
      <c r="J780" s="69">
        <f>+sessoes!C$4</f>
        <v>0</v>
      </c>
      <c r="M780" s="53">
        <f>+'103 FEIRAS, GALAS E EXPOSIÇÕES'!AK409</f>
        <v>0</v>
      </c>
      <c r="N780" s="53">
        <f>+'103 FEIRAS, GALAS E EXPOSIÇÕES'!AB409</f>
        <v>0</v>
      </c>
      <c r="T780" s="51" t="str">
        <f t="shared" si="36"/>
        <v>Local Não Indicado</v>
      </c>
      <c r="U780" s="51" t="str">
        <f t="shared" si="37"/>
        <v>Sem dados de idade</v>
      </c>
      <c r="V780" s="51" t="str">
        <f t="shared" si="38"/>
        <v/>
      </c>
    </row>
    <row r="781" spans="1:22" hidden="1" x14ac:dyDescent="0.35">
      <c r="A781" s="53">
        <f>+'103 FEIRAS, GALAS E EXPOSIÇÕES'!C410</f>
        <v>0</v>
      </c>
      <c r="B781" s="53">
        <f>+'103 FEIRAS, GALAS E EXPOSIÇÕES'!J410</f>
        <v>0</v>
      </c>
      <c r="C781" s="53" t="e">
        <f>IFERROR(IFERROR(IFERROR(+VLOOKUP('103 FEIRAS, GALAS E EXPOSIÇÕES'!V410,localidades,2,FALSE),VLOOKUP('103 FEIRAS, GALAS E EXPOSIÇÕES'!R410,district_codes,2,FALSE)),VLOOKUP('103 FEIRAS, GALAS E EXPOSIÇÕES'!AF$7,localidades,2,FALSE)),VLOOKUP('103 FEIRAS, GALAS E EXPOSIÇÕES'!AF$6,district_codes,2,FALSE))</f>
        <v>#N/A</v>
      </c>
      <c r="D781" s="53">
        <f>+'103 FEIRAS, GALAS E EXPOSIÇÕES'!AB410</f>
        <v>0</v>
      </c>
      <c r="E781" s="281">
        <f>+'103 FEIRAS, GALAS E EXPOSIÇÕES'!P410</f>
        <v>0</v>
      </c>
      <c r="F781" s="53">
        <f>+'103 FEIRAS, GALAS E EXPOSIÇÕES'!Q410</f>
        <v>0</v>
      </c>
      <c r="G781" s="53">
        <f>+'103 FEIRAS, GALAS E EXPOSIÇÕES'!AJ410</f>
        <v>0</v>
      </c>
      <c r="H781" s="53" t="str">
        <f>+sessoes!A$4</f>
        <v>TECTRAIN-99</v>
      </c>
      <c r="I781" s="53" t="e">
        <f>+sessoes!B$4</f>
        <v>#N/A</v>
      </c>
      <c r="J781" s="69">
        <f>+sessoes!C$4</f>
        <v>0</v>
      </c>
      <c r="M781" s="53">
        <f>+'103 FEIRAS, GALAS E EXPOSIÇÕES'!AK410</f>
        <v>0</v>
      </c>
      <c r="N781" s="53">
        <f>+'103 FEIRAS, GALAS E EXPOSIÇÕES'!AB410</f>
        <v>0</v>
      </c>
      <c r="T781" s="51" t="str">
        <f t="shared" si="36"/>
        <v>Local Não Indicado</v>
      </c>
      <c r="U781" s="51" t="str">
        <f t="shared" si="37"/>
        <v>Sem dados de idade</v>
      </c>
      <c r="V781" s="51" t="str">
        <f t="shared" si="38"/>
        <v/>
      </c>
    </row>
    <row r="782" spans="1:22" hidden="1" x14ac:dyDescent="0.35">
      <c r="A782" s="53">
        <f>+'103 FEIRAS, GALAS E EXPOSIÇÕES'!C411</f>
        <v>0</v>
      </c>
      <c r="B782" s="53">
        <f>+'103 FEIRAS, GALAS E EXPOSIÇÕES'!J411</f>
        <v>0</v>
      </c>
      <c r="C782" s="53" t="e">
        <f>IFERROR(IFERROR(IFERROR(+VLOOKUP('103 FEIRAS, GALAS E EXPOSIÇÕES'!V411,localidades,2,FALSE),VLOOKUP('103 FEIRAS, GALAS E EXPOSIÇÕES'!R411,district_codes,2,FALSE)),VLOOKUP('103 FEIRAS, GALAS E EXPOSIÇÕES'!AF$7,localidades,2,FALSE)),VLOOKUP('103 FEIRAS, GALAS E EXPOSIÇÕES'!AF$6,district_codes,2,FALSE))</f>
        <v>#N/A</v>
      </c>
      <c r="D782" s="53">
        <f>+'103 FEIRAS, GALAS E EXPOSIÇÕES'!AB411</f>
        <v>0</v>
      </c>
      <c r="E782" s="281">
        <f>+'103 FEIRAS, GALAS E EXPOSIÇÕES'!P411</f>
        <v>0</v>
      </c>
      <c r="F782" s="53">
        <f>+'103 FEIRAS, GALAS E EXPOSIÇÕES'!Q411</f>
        <v>0</v>
      </c>
      <c r="G782" s="53">
        <f>+'103 FEIRAS, GALAS E EXPOSIÇÕES'!AJ411</f>
        <v>0</v>
      </c>
      <c r="H782" s="53" t="str">
        <f>+sessoes!A$4</f>
        <v>TECTRAIN-99</v>
      </c>
      <c r="I782" s="53" t="e">
        <f>+sessoes!B$4</f>
        <v>#N/A</v>
      </c>
      <c r="J782" s="69">
        <f>+sessoes!C$4</f>
        <v>0</v>
      </c>
      <c r="M782" s="53">
        <f>+'103 FEIRAS, GALAS E EXPOSIÇÕES'!AK411</f>
        <v>0</v>
      </c>
      <c r="N782" s="53">
        <f>+'103 FEIRAS, GALAS E EXPOSIÇÕES'!AB411</f>
        <v>0</v>
      </c>
      <c r="T782" s="51" t="str">
        <f t="shared" si="36"/>
        <v>Local Não Indicado</v>
      </c>
      <c r="U782" s="51" t="str">
        <f t="shared" si="37"/>
        <v>Sem dados de idade</v>
      </c>
      <c r="V782" s="51" t="str">
        <f t="shared" si="38"/>
        <v/>
      </c>
    </row>
    <row r="783" spans="1:22" hidden="1" x14ac:dyDescent="0.35">
      <c r="A783" s="53">
        <f>+'103 FEIRAS, GALAS E EXPOSIÇÕES'!C412</f>
        <v>0</v>
      </c>
      <c r="B783" s="53">
        <f>+'103 FEIRAS, GALAS E EXPOSIÇÕES'!J412</f>
        <v>0</v>
      </c>
      <c r="C783" s="53" t="e">
        <f>IFERROR(IFERROR(IFERROR(+VLOOKUP('103 FEIRAS, GALAS E EXPOSIÇÕES'!V412,localidades,2,FALSE),VLOOKUP('103 FEIRAS, GALAS E EXPOSIÇÕES'!R412,district_codes,2,FALSE)),VLOOKUP('103 FEIRAS, GALAS E EXPOSIÇÕES'!AF$7,localidades,2,FALSE)),VLOOKUP('103 FEIRAS, GALAS E EXPOSIÇÕES'!AF$6,district_codes,2,FALSE))</f>
        <v>#N/A</v>
      </c>
      <c r="D783" s="53">
        <f>+'103 FEIRAS, GALAS E EXPOSIÇÕES'!AB412</f>
        <v>0</v>
      </c>
      <c r="E783" s="281">
        <f>+'103 FEIRAS, GALAS E EXPOSIÇÕES'!P412</f>
        <v>0</v>
      </c>
      <c r="F783" s="53">
        <f>+'103 FEIRAS, GALAS E EXPOSIÇÕES'!Q412</f>
        <v>0</v>
      </c>
      <c r="G783" s="53">
        <f>+'103 FEIRAS, GALAS E EXPOSIÇÕES'!AJ412</f>
        <v>0</v>
      </c>
      <c r="H783" s="53" t="str">
        <f>+sessoes!A$4</f>
        <v>TECTRAIN-99</v>
      </c>
      <c r="I783" s="53" t="e">
        <f>+sessoes!B$4</f>
        <v>#N/A</v>
      </c>
      <c r="J783" s="69">
        <f>+sessoes!C$4</f>
        <v>0</v>
      </c>
      <c r="M783" s="53">
        <f>+'103 FEIRAS, GALAS E EXPOSIÇÕES'!AK412</f>
        <v>0</v>
      </c>
      <c r="N783" s="53">
        <f>+'103 FEIRAS, GALAS E EXPOSIÇÕES'!AB412</f>
        <v>0</v>
      </c>
      <c r="T783" s="51" t="str">
        <f t="shared" si="36"/>
        <v>Local Não Indicado</v>
      </c>
      <c r="U783" s="51" t="str">
        <f t="shared" si="37"/>
        <v>Sem dados de idade</v>
      </c>
      <c r="V783" s="51" t="str">
        <f t="shared" si="38"/>
        <v/>
      </c>
    </row>
    <row r="784" spans="1:22" hidden="1" x14ac:dyDescent="0.35">
      <c r="A784" s="53">
        <f>+'103 FEIRAS, GALAS E EXPOSIÇÕES'!C413</f>
        <v>0</v>
      </c>
      <c r="B784" s="53">
        <f>+'103 FEIRAS, GALAS E EXPOSIÇÕES'!J413</f>
        <v>0</v>
      </c>
      <c r="C784" s="53" t="e">
        <f>IFERROR(IFERROR(IFERROR(+VLOOKUP('103 FEIRAS, GALAS E EXPOSIÇÕES'!V413,localidades,2,FALSE),VLOOKUP('103 FEIRAS, GALAS E EXPOSIÇÕES'!R413,district_codes,2,FALSE)),VLOOKUP('103 FEIRAS, GALAS E EXPOSIÇÕES'!AF$7,localidades,2,FALSE)),VLOOKUP('103 FEIRAS, GALAS E EXPOSIÇÕES'!AF$6,district_codes,2,FALSE))</f>
        <v>#N/A</v>
      </c>
      <c r="D784" s="53">
        <f>+'103 FEIRAS, GALAS E EXPOSIÇÕES'!AB413</f>
        <v>0</v>
      </c>
      <c r="E784" s="281">
        <f>+'103 FEIRAS, GALAS E EXPOSIÇÕES'!P413</f>
        <v>0</v>
      </c>
      <c r="F784" s="53">
        <f>+'103 FEIRAS, GALAS E EXPOSIÇÕES'!Q413</f>
        <v>0</v>
      </c>
      <c r="G784" s="53">
        <f>+'103 FEIRAS, GALAS E EXPOSIÇÕES'!AJ413</f>
        <v>0</v>
      </c>
      <c r="H784" s="53" t="str">
        <f>+sessoes!A$4</f>
        <v>TECTRAIN-99</v>
      </c>
      <c r="I784" s="53" t="e">
        <f>+sessoes!B$4</f>
        <v>#N/A</v>
      </c>
      <c r="J784" s="69">
        <f>+sessoes!C$4</f>
        <v>0</v>
      </c>
      <c r="M784" s="53">
        <f>+'103 FEIRAS, GALAS E EXPOSIÇÕES'!AK413</f>
        <v>0</v>
      </c>
      <c r="N784" s="53">
        <f>+'103 FEIRAS, GALAS E EXPOSIÇÕES'!AB413</f>
        <v>0</v>
      </c>
      <c r="T784" s="51" t="str">
        <f t="shared" si="36"/>
        <v>Local Não Indicado</v>
      </c>
      <c r="U784" s="51" t="str">
        <f t="shared" si="37"/>
        <v>Sem dados de idade</v>
      </c>
      <c r="V784" s="51" t="str">
        <f t="shared" si="38"/>
        <v/>
      </c>
    </row>
    <row r="785" spans="1:22" hidden="1" x14ac:dyDescent="0.35">
      <c r="A785" s="53">
        <f>+'103 FEIRAS, GALAS E EXPOSIÇÕES'!C414</f>
        <v>0</v>
      </c>
      <c r="B785" s="53">
        <f>+'103 FEIRAS, GALAS E EXPOSIÇÕES'!J414</f>
        <v>0</v>
      </c>
      <c r="C785" s="53" t="e">
        <f>IFERROR(IFERROR(IFERROR(+VLOOKUP('103 FEIRAS, GALAS E EXPOSIÇÕES'!V414,localidades,2,FALSE),VLOOKUP('103 FEIRAS, GALAS E EXPOSIÇÕES'!R414,district_codes,2,FALSE)),VLOOKUP('103 FEIRAS, GALAS E EXPOSIÇÕES'!AF$7,localidades,2,FALSE)),VLOOKUP('103 FEIRAS, GALAS E EXPOSIÇÕES'!AF$6,district_codes,2,FALSE))</f>
        <v>#N/A</v>
      </c>
      <c r="D785" s="53">
        <f>+'103 FEIRAS, GALAS E EXPOSIÇÕES'!AB414</f>
        <v>0</v>
      </c>
      <c r="E785" s="281">
        <f>+'103 FEIRAS, GALAS E EXPOSIÇÕES'!P414</f>
        <v>0</v>
      </c>
      <c r="F785" s="53">
        <f>+'103 FEIRAS, GALAS E EXPOSIÇÕES'!Q414</f>
        <v>0</v>
      </c>
      <c r="G785" s="53">
        <f>+'103 FEIRAS, GALAS E EXPOSIÇÕES'!AJ414</f>
        <v>0</v>
      </c>
      <c r="H785" s="53" t="str">
        <f>+sessoes!A$4</f>
        <v>TECTRAIN-99</v>
      </c>
      <c r="I785" s="53" t="e">
        <f>+sessoes!B$4</f>
        <v>#N/A</v>
      </c>
      <c r="J785" s="69">
        <f>+sessoes!C$4</f>
        <v>0</v>
      </c>
      <c r="M785" s="53">
        <f>+'103 FEIRAS, GALAS E EXPOSIÇÕES'!AK414</f>
        <v>0</v>
      </c>
      <c r="N785" s="53">
        <f>+'103 FEIRAS, GALAS E EXPOSIÇÕES'!AB414</f>
        <v>0</v>
      </c>
      <c r="T785" s="51" t="str">
        <f t="shared" si="36"/>
        <v>Local Não Indicado</v>
      </c>
      <c r="U785" s="51" t="str">
        <f t="shared" si="37"/>
        <v>Sem dados de idade</v>
      </c>
      <c r="V785" s="51" t="str">
        <f t="shared" si="38"/>
        <v/>
      </c>
    </row>
    <row r="786" spans="1:22" hidden="1" x14ac:dyDescent="0.35">
      <c r="A786" s="53">
        <f>+'103 FEIRAS, GALAS E EXPOSIÇÕES'!C415</f>
        <v>0</v>
      </c>
      <c r="B786" s="53">
        <f>+'103 FEIRAS, GALAS E EXPOSIÇÕES'!J415</f>
        <v>0</v>
      </c>
      <c r="C786" s="53" t="e">
        <f>IFERROR(IFERROR(IFERROR(+VLOOKUP('103 FEIRAS, GALAS E EXPOSIÇÕES'!V415,localidades,2,FALSE),VLOOKUP('103 FEIRAS, GALAS E EXPOSIÇÕES'!R415,district_codes,2,FALSE)),VLOOKUP('103 FEIRAS, GALAS E EXPOSIÇÕES'!AF$7,localidades,2,FALSE)),VLOOKUP('103 FEIRAS, GALAS E EXPOSIÇÕES'!AF$6,district_codes,2,FALSE))</f>
        <v>#N/A</v>
      </c>
      <c r="D786" s="53">
        <f>+'103 FEIRAS, GALAS E EXPOSIÇÕES'!AB415</f>
        <v>0</v>
      </c>
      <c r="E786" s="281">
        <f>+'103 FEIRAS, GALAS E EXPOSIÇÕES'!P415</f>
        <v>0</v>
      </c>
      <c r="F786" s="53">
        <f>+'103 FEIRAS, GALAS E EXPOSIÇÕES'!Q415</f>
        <v>0</v>
      </c>
      <c r="G786" s="53">
        <f>+'103 FEIRAS, GALAS E EXPOSIÇÕES'!AJ415</f>
        <v>0</v>
      </c>
      <c r="H786" s="53" t="str">
        <f>+sessoes!A$4</f>
        <v>TECTRAIN-99</v>
      </c>
      <c r="I786" s="53" t="e">
        <f>+sessoes!B$4</f>
        <v>#N/A</v>
      </c>
      <c r="J786" s="69">
        <f>+sessoes!C$4</f>
        <v>0</v>
      </c>
      <c r="M786" s="53">
        <f>+'103 FEIRAS, GALAS E EXPOSIÇÕES'!AK415</f>
        <v>0</v>
      </c>
      <c r="N786" s="53">
        <f>+'103 FEIRAS, GALAS E EXPOSIÇÕES'!AB415</f>
        <v>0</v>
      </c>
      <c r="T786" s="51" t="str">
        <f t="shared" si="36"/>
        <v>Local Não Indicado</v>
      </c>
      <c r="U786" s="51" t="str">
        <f t="shared" si="37"/>
        <v>Sem dados de idade</v>
      </c>
      <c r="V786" s="51" t="str">
        <f t="shared" si="38"/>
        <v/>
      </c>
    </row>
    <row r="787" spans="1:22" hidden="1" x14ac:dyDescent="0.35">
      <c r="A787" s="53">
        <f>+'103 FEIRAS, GALAS E EXPOSIÇÕES'!C416</f>
        <v>0</v>
      </c>
      <c r="B787" s="53">
        <f>+'103 FEIRAS, GALAS E EXPOSIÇÕES'!J416</f>
        <v>0</v>
      </c>
      <c r="C787" s="53" t="e">
        <f>IFERROR(IFERROR(IFERROR(+VLOOKUP('103 FEIRAS, GALAS E EXPOSIÇÕES'!V416,localidades,2,FALSE),VLOOKUP('103 FEIRAS, GALAS E EXPOSIÇÕES'!R416,district_codes,2,FALSE)),VLOOKUP('103 FEIRAS, GALAS E EXPOSIÇÕES'!AF$7,localidades,2,FALSE)),VLOOKUP('103 FEIRAS, GALAS E EXPOSIÇÕES'!AF$6,district_codes,2,FALSE))</f>
        <v>#N/A</v>
      </c>
      <c r="D787" s="53">
        <f>+'103 FEIRAS, GALAS E EXPOSIÇÕES'!AB416</f>
        <v>0</v>
      </c>
      <c r="E787" s="281">
        <f>+'103 FEIRAS, GALAS E EXPOSIÇÕES'!P416</f>
        <v>0</v>
      </c>
      <c r="F787" s="53">
        <f>+'103 FEIRAS, GALAS E EXPOSIÇÕES'!Q416</f>
        <v>0</v>
      </c>
      <c r="G787" s="53">
        <f>+'103 FEIRAS, GALAS E EXPOSIÇÕES'!AJ416</f>
        <v>0</v>
      </c>
      <c r="H787" s="53" t="str">
        <f>+sessoes!A$4</f>
        <v>TECTRAIN-99</v>
      </c>
      <c r="I787" s="53" t="e">
        <f>+sessoes!B$4</f>
        <v>#N/A</v>
      </c>
      <c r="J787" s="69">
        <f>+sessoes!C$4</f>
        <v>0</v>
      </c>
      <c r="M787" s="53">
        <f>+'103 FEIRAS, GALAS E EXPOSIÇÕES'!AK416</f>
        <v>0</v>
      </c>
      <c r="N787" s="53">
        <f>+'103 FEIRAS, GALAS E EXPOSIÇÕES'!AB416</f>
        <v>0</v>
      </c>
      <c r="T787" s="51" t="str">
        <f t="shared" si="36"/>
        <v>Local Não Indicado</v>
      </c>
      <c r="U787" s="51" t="str">
        <f t="shared" si="37"/>
        <v>Sem dados de idade</v>
      </c>
      <c r="V787" s="51" t="str">
        <f t="shared" si="38"/>
        <v/>
      </c>
    </row>
    <row r="788" spans="1:22" hidden="1" x14ac:dyDescent="0.35">
      <c r="A788" s="53">
        <f>+'103 FEIRAS, GALAS E EXPOSIÇÕES'!C417</f>
        <v>0</v>
      </c>
      <c r="B788" s="53">
        <f>+'103 FEIRAS, GALAS E EXPOSIÇÕES'!J417</f>
        <v>0</v>
      </c>
      <c r="C788" s="53" t="e">
        <f>IFERROR(IFERROR(IFERROR(+VLOOKUP('103 FEIRAS, GALAS E EXPOSIÇÕES'!V417,localidades,2,FALSE),VLOOKUP('103 FEIRAS, GALAS E EXPOSIÇÕES'!R417,district_codes,2,FALSE)),VLOOKUP('103 FEIRAS, GALAS E EXPOSIÇÕES'!AF$7,localidades,2,FALSE)),VLOOKUP('103 FEIRAS, GALAS E EXPOSIÇÕES'!AF$6,district_codes,2,FALSE))</f>
        <v>#N/A</v>
      </c>
      <c r="D788" s="53">
        <f>+'103 FEIRAS, GALAS E EXPOSIÇÕES'!AB417</f>
        <v>0</v>
      </c>
      <c r="E788" s="281">
        <f>+'103 FEIRAS, GALAS E EXPOSIÇÕES'!P417</f>
        <v>0</v>
      </c>
      <c r="F788" s="53">
        <f>+'103 FEIRAS, GALAS E EXPOSIÇÕES'!Q417</f>
        <v>0</v>
      </c>
      <c r="G788" s="53">
        <f>+'103 FEIRAS, GALAS E EXPOSIÇÕES'!AJ417</f>
        <v>0</v>
      </c>
      <c r="H788" s="53" t="str">
        <f>+sessoes!A$4</f>
        <v>TECTRAIN-99</v>
      </c>
      <c r="I788" s="53" t="e">
        <f>+sessoes!B$4</f>
        <v>#N/A</v>
      </c>
      <c r="J788" s="69">
        <f>+sessoes!C$4</f>
        <v>0</v>
      </c>
      <c r="M788" s="53">
        <f>+'103 FEIRAS, GALAS E EXPOSIÇÕES'!AK417</f>
        <v>0</v>
      </c>
      <c r="N788" s="53">
        <f>+'103 FEIRAS, GALAS E EXPOSIÇÕES'!AB417</f>
        <v>0</v>
      </c>
      <c r="T788" s="51" t="str">
        <f t="shared" si="36"/>
        <v>Local Não Indicado</v>
      </c>
      <c r="U788" s="51" t="str">
        <f t="shared" si="37"/>
        <v>Sem dados de idade</v>
      </c>
      <c r="V788" s="51" t="str">
        <f t="shared" si="38"/>
        <v/>
      </c>
    </row>
    <row r="789" spans="1:22" hidden="1" x14ac:dyDescent="0.35">
      <c r="A789" s="53">
        <f>+'103 FEIRAS, GALAS E EXPOSIÇÕES'!C418</f>
        <v>0</v>
      </c>
      <c r="B789" s="53">
        <f>+'103 FEIRAS, GALAS E EXPOSIÇÕES'!J418</f>
        <v>0</v>
      </c>
      <c r="C789" s="53" t="e">
        <f>IFERROR(IFERROR(IFERROR(+VLOOKUP('103 FEIRAS, GALAS E EXPOSIÇÕES'!V418,localidades,2,FALSE),VLOOKUP('103 FEIRAS, GALAS E EXPOSIÇÕES'!R418,district_codes,2,FALSE)),VLOOKUP('103 FEIRAS, GALAS E EXPOSIÇÕES'!AF$7,localidades,2,FALSE)),VLOOKUP('103 FEIRAS, GALAS E EXPOSIÇÕES'!AF$6,district_codes,2,FALSE))</f>
        <v>#N/A</v>
      </c>
      <c r="D789" s="53">
        <f>+'103 FEIRAS, GALAS E EXPOSIÇÕES'!AB418</f>
        <v>0</v>
      </c>
      <c r="E789" s="281">
        <f>+'103 FEIRAS, GALAS E EXPOSIÇÕES'!P418</f>
        <v>0</v>
      </c>
      <c r="F789" s="53">
        <f>+'103 FEIRAS, GALAS E EXPOSIÇÕES'!Q418</f>
        <v>0</v>
      </c>
      <c r="G789" s="53">
        <f>+'103 FEIRAS, GALAS E EXPOSIÇÕES'!AJ418</f>
        <v>0</v>
      </c>
      <c r="H789" s="53" t="str">
        <f>+sessoes!A$4</f>
        <v>TECTRAIN-99</v>
      </c>
      <c r="I789" s="53" t="e">
        <f>+sessoes!B$4</f>
        <v>#N/A</v>
      </c>
      <c r="J789" s="69">
        <f>+sessoes!C$4</f>
        <v>0</v>
      </c>
      <c r="M789" s="53">
        <f>+'103 FEIRAS, GALAS E EXPOSIÇÕES'!AK418</f>
        <v>0</v>
      </c>
      <c r="N789" s="53">
        <f>+'103 FEIRAS, GALAS E EXPOSIÇÕES'!AB418</f>
        <v>0</v>
      </c>
      <c r="T789" s="51" t="str">
        <f t="shared" si="36"/>
        <v>Local Não Indicado</v>
      </c>
      <c r="U789" s="51" t="str">
        <f t="shared" si="37"/>
        <v>Sem dados de idade</v>
      </c>
      <c r="V789" s="51" t="str">
        <f t="shared" si="38"/>
        <v/>
      </c>
    </row>
    <row r="790" spans="1:22" hidden="1" x14ac:dyDescent="0.35">
      <c r="A790" s="53">
        <f>+'103 FEIRAS, GALAS E EXPOSIÇÕES'!C419</f>
        <v>0</v>
      </c>
      <c r="B790" s="53">
        <f>+'103 FEIRAS, GALAS E EXPOSIÇÕES'!J419</f>
        <v>0</v>
      </c>
      <c r="C790" s="53" t="e">
        <f>IFERROR(IFERROR(IFERROR(+VLOOKUP('103 FEIRAS, GALAS E EXPOSIÇÕES'!V419,localidades,2,FALSE),VLOOKUP('103 FEIRAS, GALAS E EXPOSIÇÕES'!R419,district_codes,2,FALSE)),VLOOKUP('103 FEIRAS, GALAS E EXPOSIÇÕES'!AF$7,localidades,2,FALSE)),VLOOKUP('103 FEIRAS, GALAS E EXPOSIÇÕES'!AF$6,district_codes,2,FALSE))</f>
        <v>#N/A</v>
      </c>
      <c r="D790" s="53">
        <f>+'103 FEIRAS, GALAS E EXPOSIÇÕES'!AB419</f>
        <v>0</v>
      </c>
      <c r="E790" s="281">
        <f>+'103 FEIRAS, GALAS E EXPOSIÇÕES'!P419</f>
        <v>0</v>
      </c>
      <c r="F790" s="53">
        <f>+'103 FEIRAS, GALAS E EXPOSIÇÕES'!Q419</f>
        <v>0</v>
      </c>
      <c r="G790" s="53">
        <f>+'103 FEIRAS, GALAS E EXPOSIÇÕES'!AJ419</f>
        <v>0</v>
      </c>
      <c r="H790" s="53" t="str">
        <f>+sessoes!A$4</f>
        <v>TECTRAIN-99</v>
      </c>
      <c r="I790" s="53" t="e">
        <f>+sessoes!B$4</f>
        <v>#N/A</v>
      </c>
      <c r="J790" s="69">
        <f>+sessoes!C$4</f>
        <v>0</v>
      </c>
      <c r="M790" s="53">
        <f>+'103 FEIRAS, GALAS E EXPOSIÇÕES'!AK419</f>
        <v>0</v>
      </c>
      <c r="N790" s="53">
        <f>+'103 FEIRAS, GALAS E EXPOSIÇÕES'!AB419</f>
        <v>0</v>
      </c>
      <c r="T790" s="51" t="str">
        <f t="shared" si="36"/>
        <v>Local Não Indicado</v>
      </c>
      <c r="U790" s="51" t="str">
        <f t="shared" si="37"/>
        <v>Sem dados de idade</v>
      </c>
      <c r="V790" s="51" t="str">
        <f t="shared" si="38"/>
        <v/>
      </c>
    </row>
    <row r="791" spans="1:22" hidden="1" x14ac:dyDescent="0.35">
      <c r="A791" s="53">
        <f>+'103 FEIRAS, GALAS E EXPOSIÇÕES'!C420</f>
        <v>0</v>
      </c>
      <c r="B791" s="53">
        <f>+'103 FEIRAS, GALAS E EXPOSIÇÕES'!J420</f>
        <v>0</v>
      </c>
      <c r="C791" s="53" t="e">
        <f>IFERROR(IFERROR(IFERROR(+VLOOKUP('103 FEIRAS, GALAS E EXPOSIÇÕES'!V420,localidades,2,FALSE),VLOOKUP('103 FEIRAS, GALAS E EXPOSIÇÕES'!R420,district_codes,2,FALSE)),VLOOKUP('103 FEIRAS, GALAS E EXPOSIÇÕES'!AF$7,localidades,2,FALSE)),VLOOKUP('103 FEIRAS, GALAS E EXPOSIÇÕES'!AF$6,district_codes,2,FALSE))</f>
        <v>#N/A</v>
      </c>
      <c r="D791" s="53">
        <f>+'103 FEIRAS, GALAS E EXPOSIÇÕES'!AB420</f>
        <v>0</v>
      </c>
      <c r="E791" s="281">
        <f>+'103 FEIRAS, GALAS E EXPOSIÇÕES'!P420</f>
        <v>0</v>
      </c>
      <c r="F791" s="53">
        <f>+'103 FEIRAS, GALAS E EXPOSIÇÕES'!Q420</f>
        <v>0</v>
      </c>
      <c r="G791" s="53">
        <f>+'103 FEIRAS, GALAS E EXPOSIÇÕES'!AJ420</f>
        <v>0</v>
      </c>
      <c r="H791" s="53" t="str">
        <f>+sessoes!A$4</f>
        <v>TECTRAIN-99</v>
      </c>
      <c r="I791" s="53" t="e">
        <f>+sessoes!B$4</f>
        <v>#N/A</v>
      </c>
      <c r="J791" s="69">
        <f>+sessoes!C$4</f>
        <v>0</v>
      </c>
      <c r="M791" s="53">
        <f>+'103 FEIRAS, GALAS E EXPOSIÇÕES'!AK420</f>
        <v>0</v>
      </c>
      <c r="N791" s="53">
        <f>+'103 FEIRAS, GALAS E EXPOSIÇÕES'!AB420</f>
        <v>0</v>
      </c>
      <c r="T791" s="51" t="str">
        <f t="shared" si="36"/>
        <v>Local Não Indicado</v>
      </c>
      <c r="U791" s="51" t="str">
        <f t="shared" si="37"/>
        <v>Sem dados de idade</v>
      </c>
      <c r="V791" s="51" t="str">
        <f t="shared" si="38"/>
        <v/>
      </c>
    </row>
    <row r="792" spans="1:22" hidden="1" x14ac:dyDescent="0.35">
      <c r="A792" s="53">
        <f>+'103 FEIRAS, GALAS E EXPOSIÇÕES'!C421</f>
        <v>0</v>
      </c>
      <c r="B792" s="53">
        <f>+'103 FEIRAS, GALAS E EXPOSIÇÕES'!J421</f>
        <v>0</v>
      </c>
      <c r="C792" s="53" t="e">
        <f>IFERROR(IFERROR(IFERROR(+VLOOKUP('103 FEIRAS, GALAS E EXPOSIÇÕES'!V421,localidades,2,FALSE),VLOOKUP('103 FEIRAS, GALAS E EXPOSIÇÕES'!R421,district_codes,2,FALSE)),VLOOKUP('103 FEIRAS, GALAS E EXPOSIÇÕES'!AF$7,localidades,2,FALSE)),VLOOKUP('103 FEIRAS, GALAS E EXPOSIÇÕES'!AF$6,district_codes,2,FALSE))</f>
        <v>#N/A</v>
      </c>
      <c r="D792" s="53">
        <f>+'103 FEIRAS, GALAS E EXPOSIÇÕES'!AB421</f>
        <v>0</v>
      </c>
      <c r="E792" s="281">
        <f>+'103 FEIRAS, GALAS E EXPOSIÇÕES'!P421</f>
        <v>0</v>
      </c>
      <c r="F792" s="53">
        <f>+'103 FEIRAS, GALAS E EXPOSIÇÕES'!Q421</f>
        <v>0</v>
      </c>
      <c r="G792" s="53">
        <f>+'103 FEIRAS, GALAS E EXPOSIÇÕES'!AJ421</f>
        <v>0</v>
      </c>
      <c r="H792" s="53" t="str">
        <f>+sessoes!A$4</f>
        <v>TECTRAIN-99</v>
      </c>
      <c r="I792" s="53" t="e">
        <f>+sessoes!B$4</f>
        <v>#N/A</v>
      </c>
      <c r="J792" s="69">
        <f>+sessoes!C$4</f>
        <v>0</v>
      </c>
      <c r="M792" s="53">
        <f>+'103 FEIRAS, GALAS E EXPOSIÇÕES'!AK421</f>
        <v>0</v>
      </c>
      <c r="N792" s="53">
        <f>+'103 FEIRAS, GALAS E EXPOSIÇÕES'!AB421</f>
        <v>0</v>
      </c>
      <c r="T792" s="51" t="str">
        <f t="shared" si="36"/>
        <v>Local Não Indicado</v>
      </c>
      <c r="U792" s="51" t="str">
        <f t="shared" si="37"/>
        <v>Sem dados de idade</v>
      </c>
      <c r="V792" s="51" t="str">
        <f t="shared" si="38"/>
        <v/>
      </c>
    </row>
    <row r="793" spans="1:22" hidden="1" x14ac:dyDescent="0.35">
      <c r="A793" s="53">
        <f>+'103 FEIRAS, GALAS E EXPOSIÇÕES'!C422</f>
        <v>0</v>
      </c>
      <c r="B793" s="53">
        <f>+'103 FEIRAS, GALAS E EXPOSIÇÕES'!J422</f>
        <v>0</v>
      </c>
      <c r="C793" s="53" t="e">
        <f>IFERROR(IFERROR(IFERROR(+VLOOKUP('103 FEIRAS, GALAS E EXPOSIÇÕES'!V422,localidades,2,FALSE),VLOOKUP('103 FEIRAS, GALAS E EXPOSIÇÕES'!R422,district_codes,2,FALSE)),VLOOKUP('103 FEIRAS, GALAS E EXPOSIÇÕES'!AF$7,localidades,2,FALSE)),VLOOKUP('103 FEIRAS, GALAS E EXPOSIÇÕES'!AF$6,district_codes,2,FALSE))</f>
        <v>#N/A</v>
      </c>
      <c r="D793" s="53">
        <f>+'103 FEIRAS, GALAS E EXPOSIÇÕES'!AB422</f>
        <v>0</v>
      </c>
      <c r="E793" s="281">
        <f>+'103 FEIRAS, GALAS E EXPOSIÇÕES'!P422</f>
        <v>0</v>
      </c>
      <c r="F793" s="53">
        <f>+'103 FEIRAS, GALAS E EXPOSIÇÕES'!Q422</f>
        <v>0</v>
      </c>
      <c r="G793" s="53">
        <f>+'103 FEIRAS, GALAS E EXPOSIÇÕES'!AJ422</f>
        <v>0</v>
      </c>
      <c r="H793" s="53" t="str">
        <f>+sessoes!A$4</f>
        <v>TECTRAIN-99</v>
      </c>
      <c r="I793" s="53" t="e">
        <f>+sessoes!B$4</f>
        <v>#N/A</v>
      </c>
      <c r="J793" s="69">
        <f>+sessoes!C$4</f>
        <v>0</v>
      </c>
      <c r="M793" s="53">
        <f>+'103 FEIRAS, GALAS E EXPOSIÇÕES'!AK422</f>
        <v>0</v>
      </c>
      <c r="N793" s="53">
        <f>+'103 FEIRAS, GALAS E EXPOSIÇÕES'!AB422</f>
        <v>0</v>
      </c>
      <c r="T793" s="51" t="str">
        <f t="shared" si="36"/>
        <v>Local Não Indicado</v>
      </c>
      <c r="U793" s="51" t="str">
        <f t="shared" si="37"/>
        <v>Sem dados de idade</v>
      </c>
      <c r="V793" s="51" t="str">
        <f t="shared" si="38"/>
        <v/>
      </c>
    </row>
    <row r="794" spans="1:22" hidden="1" x14ac:dyDescent="0.35">
      <c r="A794" s="53">
        <f>+'103 FEIRAS, GALAS E EXPOSIÇÕES'!C423</f>
        <v>0</v>
      </c>
      <c r="B794" s="53">
        <f>+'103 FEIRAS, GALAS E EXPOSIÇÕES'!J423</f>
        <v>0</v>
      </c>
      <c r="C794" s="53" t="e">
        <f>IFERROR(IFERROR(IFERROR(+VLOOKUP('103 FEIRAS, GALAS E EXPOSIÇÕES'!V423,localidades,2,FALSE),VLOOKUP('103 FEIRAS, GALAS E EXPOSIÇÕES'!R423,district_codes,2,FALSE)),VLOOKUP('103 FEIRAS, GALAS E EXPOSIÇÕES'!AF$7,localidades,2,FALSE)),VLOOKUP('103 FEIRAS, GALAS E EXPOSIÇÕES'!AF$6,district_codes,2,FALSE))</f>
        <v>#N/A</v>
      </c>
      <c r="D794" s="53">
        <f>+'103 FEIRAS, GALAS E EXPOSIÇÕES'!AB423</f>
        <v>0</v>
      </c>
      <c r="E794" s="281">
        <f>+'103 FEIRAS, GALAS E EXPOSIÇÕES'!P423</f>
        <v>0</v>
      </c>
      <c r="F794" s="53">
        <f>+'103 FEIRAS, GALAS E EXPOSIÇÕES'!Q423</f>
        <v>0</v>
      </c>
      <c r="G794" s="53">
        <f>+'103 FEIRAS, GALAS E EXPOSIÇÕES'!AJ423</f>
        <v>0</v>
      </c>
      <c r="H794" s="53" t="str">
        <f>+sessoes!A$4</f>
        <v>TECTRAIN-99</v>
      </c>
      <c r="I794" s="53" t="e">
        <f>+sessoes!B$4</f>
        <v>#N/A</v>
      </c>
      <c r="J794" s="69">
        <f>+sessoes!C$4</f>
        <v>0</v>
      </c>
      <c r="M794" s="53">
        <f>+'103 FEIRAS, GALAS E EXPOSIÇÕES'!AK423</f>
        <v>0</v>
      </c>
      <c r="N794" s="53">
        <f>+'103 FEIRAS, GALAS E EXPOSIÇÕES'!AB423</f>
        <v>0</v>
      </c>
      <c r="T794" s="51" t="str">
        <f t="shared" si="36"/>
        <v>Local Não Indicado</v>
      </c>
      <c r="U794" s="51" t="str">
        <f t="shared" si="37"/>
        <v>Sem dados de idade</v>
      </c>
      <c r="V794" s="51" t="str">
        <f t="shared" si="38"/>
        <v/>
      </c>
    </row>
    <row r="795" spans="1:22" hidden="1" x14ac:dyDescent="0.35">
      <c r="A795" s="53">
        <f>+'103 FEIRAS, GALAS E EXPOSIÇÕES'!C424</f>
        <v>0</v>
      </c>
      <c r="B795" s="53">
        <f>+'103 FEIRAS, GALAS E EXPOSIÇÕES'!J424</f>
        <v>0</v>
      </c>
      <c r="C795" s="53" t="e">
        <f>IFERROR(IFERROR(IFERROR(+VLOOKUP('103 FEIRAS, GALAS E EXPOSIÇÕES'!V424,localidades,2,FALSE),VLOOKUP('103 FEIRAS, GALAS E EXPOSIÇÕES'!R424,district_codes,2,FALSE)),VLOOKUP('103 FEIRAS, GALAS E EXPOSIÇÕES'!AF$7,localidades,2,FALSE)),VLOOKUP('103 FEIRAS, GALAS E EXPOSIÇÕES'!AF$6,district_codes,2,FALSE))</f>
        <v>#N/A</v>
      </c>
      <c r="D795" s="53">
        <f>+'103 FEIRAS, GALAS E EXPOSIÇÕES'!AB424</f>
        <v>0</v>
      </c>
      <c r="E795" s="281">
        <f>+'103 FEIRAS, GALAS E EXPOSIÇÕES'!P424</f>
        <v>0</v>
      </c>
      <c r="F795" s="53">
        <f>+'103 FEIRAS, GALAS E EXPOSIÇÕES'!Q424</f>
        <v>0</v>
      </c>
      <c r="G795" s="53">
        <f>+'103 FEIRAS, GALAS E EXPOSIÇÕES'!AJ424</f>
        <v>0</v>
      </c>
      <c r="H795" s="53" t="str">
        <f>+sessoes!A$4</f>
        <v>TECTRAIN-99</v>
      </c>
      <c r="I795" s="53" t="e">
        <f>+sessoes!B$4</f>
        <v>#N/A</v>
      </c>
      <c r="J795" s="69">
        <f>+sessoes!C$4</f>
        <v>0</v>
      </c>
      <c r="M795" s="53">
        <f>+'103 FEIRAS, GALAS E EXPOSIÇÕES'!AK424</f>
        <v>0</v>
      </c>
      <c r="N795" s="53">
        <f>+'103 FEIRAS, GALAS E EXPOSIÇÕES'!AB424</f>
        <v>0</v>
      </c>
      <c r="T795" s="51" t="str">
        <f t="shared" si="36"/>
        <v>Local Não Indicado</v>
      </c>
      <c r="U795" s="51" t="str">
        <f t="shared" si="37"/>
        <v>Sem dados de idade</v>
      </c>
      <c r="V795" s="51" t="str">
        <f t="shared" si="38"/>
        <v/>
      </c>
    </row>
    <row r="796" spans="1:22" hidden="1" x14ac:dyDescent="0.35">
      <c r="A796" s="53">
        <f>+'103 FEIRAS, GALAS E EXPOSIÇÕES'!C425</f>
        <v>0</v>
      </c>
      <c r="B796" s="53">
        <f>+'103 FEIRAS, GALAS E EXPOSIÇÕES'!J425</f>
        <v>0</v>
      </c>
      <c r="C796" s="53" t="e">
        <f>IFERROR(IFERROR(IFERROR(+VLOOKUP('103 FEIRAS, GALAS E EXPOSIÇÕES'!V425,localidades,2,FALSE),VLOOKUP('103 FEIRAS, GALAS E EXPOSIÇÕES'!R425,district_codes,2,FALSE)),VLOOKUP('103 FEIRAS, GALAS E EXPOSIÇÕES'!AF$7,localidades,2,FALSE)),VLOOKUP('103 FEIRAS, GALAS E EXPOSIÇÕES'!AF$6,district_codes,2,FALSE))</f>
        <v>#N/A</v>
      </c>
      <c r="D796" s="53">
        <f>+'103 FEIRAS, GALAS E EXPOSIÇÕES'!AB425</f>
        <v>0</v>
      </c>
      <c r="E796" s="281">
        <f>+'103 FEIRAS, GALAS E EXPOSIÇÕES'!P425</f>
        <v>0</v>
      </c>
      <c r="F796" s="53">
        <f>+'103 FEIRAS, GALAS E EXPOSIÇÕES'!Q425</f>
        <v>0</v>
      </c>
      <c r="G796" s="53">
        <f>+'103 FEIRAS, GALAS E EXPOSIÇÕES'!AJ425</f>
        <v>0</v>
      </c>
      <c r="H796" s="53" t="str">
        <f>+sessoes!A$4</f>
        <v>TECTRAIN-99</v>
      </c>
      <c r="I796" s="53" t="e">
        <f>+sessoes!B$4</f>
        <v>#N/A</v>
      </c>
      <c r="J796" s="69">
        <f>+sessoes!C$4</f>
        <v>0</v>
      </c>
      <c r="M796" s="53">
        <f>+'103 FEIRAS, GALAS E EXPOSIÇÕES'!AK425</f>
        <v>0</v>
      </c>
      <c r="N796" s="53">
        <f>+'103 FEIRAS, GALAS E EXPOSIÇÕES'!AB425</f>
        <v>0</v>
      </c>
      <c r="T796" s="51" t="str">
        <f t="shared" si="36"/>
        <v>Local Não Indicado</v>
      </c>
      <c r="U796" s="51" t="str">
        <f t="shared" si="37"/>
        <v>Sem dados de idade</v>
      </c>
      <c r="V796" s="51" t="str">
        <f t="shared" si="38"/>
        <v/>
      </c>
    </row>
    <row r="797" spans="1:22" hidden="1" x14ac:dyDescent="0.35">
      <c r="A797" s="53">
        <f>+'103 FEIRAS, GALAS E EXPOSIÇÕES'!C426</f>
        <v>0</v>
      </c>
      <c r="B797" s="53">
        <f>+'103 FEIRAS, GALAS E EXPOSIÇÕES'!J426</f>
        <v>0</v>
      </c>
      <c r="C797" s="53" t="e">
        <f>IFERROR(IFERROR(IFERROR(+VLOOKUP('103 FEIRAS, GALAS E EXPOSIÇÕES'!V426,localidades,2,FALSE),VLOOKUP('103 FEIRAS, GALAS E EXPOSIÇÕES'!R426,district_codes,2,FALSE)),VLOOKUP('103 FEIRAS, GALAS E EXPOSIÇÕES'!AF$7,localidades,2,FALSE)),VLOOKUP('103 FEIRAS, GALAS E EXPOSIÇÕES'!AF$6,district_codes,2,FALSE))</f>
        <v>#N/A</v>
      </c>
      <c r="D797" s="53">
        <f>+'103 FEIRAS, GALAS E EXPOSIÇÕES'!AB426</f>
        <v>0</v>
      </c>
      <c r="E797" s="281">
        <f>+'103 FEIRAS, GALAS E EXPOSIÇÕES'!P426</f>
        <v>0</v>
      </c>
      <c r="F797" s="53">
        <f>+'103 FEIRAS, GALAS E EXPOSIÇÕES'!Q426</f>
        <v>0</v>
      </c>
      <c r="G797" s="53">
        <f>+'103 FEIRAS, GALAS E EXPOSIÇÕES'!AJ426</f>
        <v>0</v>
      </c>
      <c r="H797" s="53" t="str">
        <f>+sessoes!A$4</f>
        <v>TECTRAIN-99</v>
      </c>
      <c r="I797" s="53" t="e">
        <f>+sessoes!B$4</f>
        <v>#N/A</v>
      </c>
      <c r="J797" s="69">
        <f>+sessoes!C$4</f>
        <v>0</v>
      </c>
      <c r="M797" s="53">
        <f>+'103 FEIRAS, GALAS E EXPOSIÇÕES'!AK426</f>
        <v>0</v>
      </c>
      <c r="N797" s="53">
        <f>+'103 FEIRAS, GALAS E EXPOSIÇÕES'!AB426</f>
        <v>0</v>
      </c>
      <c r="T797" s="51" t="str">
        <f t="shared" si="36"/>
        <v>Local Não Indicado</v>
      </c>
      <c r="U797" s="51" t="str">
        <f t="shared" si="37"/>
        <v>Sem dados de idade</v>
      </c>
      <c r="V797" s="51" t="str">
        <f t="shared" si="38"/>
        <v/>
      </c>
    </row>
    <row r="798" spans="1:22" hidden="1" x14ac:dyDescent="0.35">
      <c r="A798" s="53">
        <f>+'103 FEIRAS, GALAS E EXPOSIÇÕES'!C427</f>
        <v>0</v>
      </c>
      <c r="B798" s="53">
        <f>+'103 FEIRAS, GALAS E EXPOSIÇÕES'!J427</f>
        <v>0</v>
      </c>
      <c r="C798" s="53" t="e">
        <f>IFERROR(IFERROR(IFERROR(+VLOOKUP('103 FEIRAS, GALAS E EXPOSIÇÕES'!V427,localidades,2,FALSE),VLOOKUP('103 FEIRAS, GALAS E EXPOSIÇÕES'!R427,district_codes,2,FALSE)),VLOOKUP('103 FEIRAS, GALAS E EXPOSIÇÕES'!AF$7,localidades,2,FALSE)),VLOOKUP('103 FEIRAS, GALAS E EXPOSIÇÕES'!AF$6,district_codes,2,FALSE))</f>
        <v>#N/A</v>
      </c>
      <c r="D798" s="53">
        <f>+'103 FEIRAS, GALAS E EXPOSIÇÕES'!AB427</f>
        <v>0</v>
      </c>
      <c r="E798" s="281">
        <f>+'103 FEIRAS, GALAS E EXPOSIÇÕES'!P427</f>
        <v>0</v>
      </c>
      <c r="F798" s="53">
        <f>+'103 FEIRAS, GALAS E EXPOSIÇÕES'!Q427</f>
        <v>0</v>
      </c>
      <c r="G798" s="53">
        <f>+'103 FEIRAS, GALAS E EXPOSIÇÕES'!AJ427</f>
        <v>0</v>
      </c>
      <c r="H798" s="53" t="str">
        <f>+sessoes!A$4</f>
        <v>TECTRAIN-99</v>
      </c>
      <c r="I798" s="53" t="e">
        <f>+sessoes!B$4</f>
        <v>#N/A</v>
      </c>
      <c r="J798" s="69">
        <f>+sessoes!C$4</f>
        <v>0</v>
      </c>
      <c r="M798" s="53">
        <f>+'103 FEIRAS, GALAS E EXPOSIÇÕES'!AK427</f>
        <v>0</v>
      </c>
      <c r="N798" s="53">
        <f>+'103 FEIRAS, GALAS E EXPOSIÇÕES'!AB427</f>
        <v>0</v>
      </c>
      <c r="T798" s="51" t="str">
        <f t="shared" si="36"/>
        <v>Local Não Indicado</v>
      </c>
      <c r="U798" s="51" t="str">
        <f t="shared" si="37"/>
        <v>Sem dados de idade</v>
      </c>
      <c r="V798" s="51" t="str">
        <f t="shared" si="38"/>
        <v/>
      </c>
    </row>
    <row r="799" spans="1:22" hidden="1" x14ac:dyDescent="0.35">
      <c r="A799" s="53">
        <f>+'103 FEIRAS, GALAS E EXPOSIÇÕES'!C428</f>
        <v>0</v>
      </c>
      <c r="B799" s="53">
        <f>+'103 FEIRAS, GALAS E EXPOSIÇÕES'!J428</f>
        <v>0</v>
      </c>
      <c r="C799" s="53" t="e">
        <f>IFERROR(IFERROR(IFERROR(+VLOOKUP('103 FEIRAS, GALAS E EXPOSIÇÕES'!V428,localidades,2,FALSE),VLOOKUP('103 FEIRAS, GALAS E EXPOSIÇÕES'!R428,district_codes,2,FALSE)),VLOOKUP('103 FEIRAS, GALAS E EXPOSIÇÕES'!AF$7,localidades,2,FALSE)),VLOOKUP('103 FEIRAS, GALAS E EXPOSIÇÕES'!AF$6,district_codes,2,FALSE))</f>
        <v>#N/A</v>
      </c>
      <c r="D799" s="53">
        <f>+'103 FEIRAS, GALAS E EXPOSIÇÕES'!AB428</f>
        <v>0</v>
      </c>
      <c r="E799" s="281">
        <f>+'103 FEIRAS, GALAS E EXPOSIÇÕES'!P428</f>
        <v>0</v>
      </c>
      <c r="F799" s="53">
        <f>+'103 FEIRAS, GALAS E EXPOSIÇÕES'!Q428</f>
        <v>0</v>
      </c>
      <c r="G799" s="53">
        <f>+'103 FEIRAS, GALAS E EXPOSIÇÕES'!AJ428</f>
        <v>0</v>
      </c>
      <c r="H799" s="53" t="str">
        <f>+sessoes!A$4</f>
        <v>TECTRAIN-99</v>
      </c>
      <c r="I799" s="53" t="e">
        <f>+sessoes!B$4</f>
        <v>#N/A</v>
      </c>
      <c r="J799" s="69">
        <f>+sessoes!C$4</f>
        <v>0</v>
      </c>
      <c r="M799" s="53">
        <f>+'103 FEIRAS, GALAS E EXPOSIÇÕES'!AK428</f>
        <v>0</v>
      </c>
      <c r="N799" s="53">
        <f>+'103 FEIRAS, GALAS E EXPOSIÇÕES'!AB428</f>
        <v>0</v>
      </c>
      <c r="T799" s="51" t="str">
        <f t="shared" si="36"/>
        <v>Local Não Indicado</v>
      </c>
      <c r="U799" s="51" t="str">
        <f t="shared" si="37"/>
        <v>Sem dados de idade</v>
      </c>
      <c r="V799" s="51" t="str">
        <f t="shared" si="38"/>
        <v/>
      </c>
    </row>
    <row r="800" spans="1:22" hidden="1" x14ac:dyDescent="0.35">
      <c r="A800" s="53">
        <f>+'103 FEIRAS, GALAS E EXPOSIÇÕES'!C429</f>
        <v>0</v>
      </c>
      <c r="B800" s="53">
        <f>+'103 FEIRAS, GALAS E EXPOSIÇÕES'!J429</f>
        <v>0</v>
      </c>
      <c r="C800" s="53" t="e">
        <f>IFERROR(IFERROR(IFERROR(+VLOOKUP('103 FEIRAS, GALAS E EXPOSIÇÕES'!V429,localidades,2,FALSE),VLOOKUP('103 FEIRAS, GALAS E EXPOSIÇÕES'!R429,district_codes,2,FALSE)),VLOOKUP('103 FEIRAS, GALAS E EXPOSIÇÕES'!AF$7,localidades,2,FALSE)),VLOOKUP('103 FEIRAS, GALAS E EXPOSIÇÕES'!AF$6,district_codes,2,FALSE))</f>
        <v>#N/A</v>
      </c>
      <c r="D800" s="53">
        <f>+'103 FEIRAS, GALAS E EXPOSIÇÕES'!AB429</f>
        <v>0</v>
      </c>
      <c r="E800" s="281">
        <f>+'103 FEIRAS, GALAS E EXPOSIÇÕES'!P429</f>
        <v>0</v>
      </c>
      <c r="F800" s="53">
        <f>+'103 FEIRAS, GALAS E EXPOSIÇÕES'!Q429</f>
        <v>0</v>
      </c>
      <c r="G800" s="53">
        <f>+'103 FEIRAS, GALAS E EXPOSIÇÕES'!AJ429</f>
        <v>0</v>
      </c>
      <c r="H800" s="53" t="str">
        <f>+sessoes!A$4</f>
        <v>TECTRAIN-99</v>
      </c>
      <c r="I800" s="53" t="e">
        <f>+sessoes!B$4</f>
        <v>#N/A</v>
      </c>
      <c r="J800" s="69">
        <f>+sessoes!C$4</f>
        <v>0</v>
      </c>
      <c r="M800" s="53">
        <f>+'103 FEIRAS, GALAS E EXPOSIÇÕES'!AK429</f>
        <v>0</v>
      </c>
      <c r="N800" s="53">
        <f>+'103 FEIRAS, GALAS E EXPOSIÇÕES'!AB429</f>
        <v>0</v>
      </c>
      <c r="T800" s="51" t="str">
        <f t="shared" si="36"/>
        <v>Local Não Indicado</v>
      </c>
      <c r="U800" s="51" t="str">
        <f t="shared" si="37"/>
        <v>Sem dados de idade</v>
      </c>
      <c r="V800" s="51" t="str">
        <f t="shared" si="38"/>
        <v/>
      </c>
    </row>
    <row r="801" spans="1:22" hidden="1" x14ac:dyDescent="0.35">
      <c r="A801" s="53">
        <f>+'103 FEIRAS, GALAS E EXPOSIÇÕES'!C430</f>
        <v>0</v>
      </c>
      <c r="B801" s="53">
        <f>+'103 FEIRAS, GALAS E EXPOSIÇÕES'!J430</f>
        <v>0</v>
      </c>
      <c r="C801" s="53" t="e">
        <f>IFERROR(IFERROR(IFERROR(+VLOOKUP('103 FEIRAS, GALAS E EXPOSIÇÕES'!V430,localidades,2,FALSE),VLOOKUP('103 FEIRAS, GALAS E EXPOSIÇÕES'!R430,district_codes,2,FALSE)),VLOOKUP('103 FEIRAS, GALAS E EXPOSIÇÕES'!AF$7,localidades,2,FALSE)),VLOOKUP('103 FEIRAS, GALAS E EXPOSIÇÕES'!AF$6,district_codes,2,FALSE))</f>
        <v>#N/A</v>
      </c>
      <c r="D801" s="53">
        <f>+'103 FEIRAS, GALAS E EXPOSIÇÕES'!AB430</f>
        <v>0</v>
      </c>
      <c r="E801" s="281">
        <f>+'103 FEIRAS, GALAS E EXPOSIÇÕES'!P430</f>
        <v>0</v>
      </c>
      <c r="F801" s="53">
        <f>+'103 FEIRAS, GALAS E EXPOSIÇÕES'!Q430</f>
        <v>0</v>
      </c>
      <c r="G801" s="53">
        <f>+'103 FEIRAS, GALAS E EXPOSIÇÕES'!AJ430</f>
        <v>0</v>
      </c>
      <c r="H801" s="53" t="str">
        <f>+sessoes!A$4</f>
        <v>TECTRAIN-99</v>
      </c>
      <c r="I801" s="53" t="e">
        <f>+sessoes!B$4</f>
        <v>#N/A</v>
      </c>
      <c r="J801" s="69">
        <f>+sessoes!C$4</f>
        <v>0</v>
      </c>
      <c r="M801" s="53">
        <f>+'103 FEIRAS, GALAS E EXPOSIÇÕES'!AK430</f>
        <v>0</v>
      </c>
      <c r="N801" s="53">
        <f>+'103 FEIRAS, GALAS E EXPOSIÇÕES'!AB430</f>
        <v>0</v>
      </c>
      <c r="T801" s="51" t="str">
        <f t="shared" si="36"/>
        <v>Local Não Indicado</v>
      </c>
      <c r="U801" s="51" t="str">
        <f t="shared" si="37"/>
        <v>Sem dados de idade</v>
      </c>
      <c r="V801" s="51" t="str">
        <f t="shared" si="38"/>
        <v/>
      </c>
    </row>
    <row r="802" spans="1:22" hidden="1" x14ac:dyDescent="0.35">
      <c r="A802" s="53">
        <f>+'103 FEIRAS, GALAS E EXPOSIÇÕES'!C431</f>
        <v>0</v>
      </c>
      <c r="B802" s="53">
        <f>+'103 FEIRAS, GALAS E EXPOSIÇÕES'!J431</f>
        <v>0</v>
      </c>
      <c r="C802" s="53" t="e">
        <f>IFERROR(IFERROR(IFERROR(+VLOOKUP('103 FEIRAS, GALAS E EXPOSIÇÕES'!V431,localidades,2,FALSE),VLOOKUP('103 FEIRAS, GALAS E EXPOSIÇÕES'!R431,district_codes,2,FALSE)),VLOOKUP('103 FEIRAS, GALAS E EXPOSIÇÕES'!AF$7,localidades,2,FALSE)),VLOOKUP('103 FEIRAS, GALAS E EXPOSIÇÕES'!AF$6,district_codes,2,FALSE))</f>
        <v>#N/A</v>
      </c>
      <c r="D802" s="53">
        <f>+'103 FEIRAS, GALAS E EXPOSIÇÕES'!AB431</f>
        <v>0</v>
      </c>
      <c r="E802" s="281">
        <f>+'103 FEIRAS, GALAS E EXPOSIÇÕES'!P431</f>
        <v>0</v>
      </c>
      <c r="F802" s="53">
        <f>+'103 FEIRAS, GALAS E EXPOSIÇÕES'!Q431</f>
        <v>0</v>
      </c>
      <c r="G802" s="53">
        <f>+'103 FEIRAS, GALAS E EXPOSIÇÕES'!AJ431</f>
        <v>0</v>
      </c>
      <c r="H802" s="53" t="str">
        <f>+sessoes!A$4</f>
        <v>TECTRAIN-99</v>
      </c>
      <c r="I802" s="53" t="e">
        <f>+sessoes!B$4</f>
        <v>#N/A</v>
      </c>
      <c r="J802" s="69">
        <f>+sessoes!C$4</f>
        <v>0</v>
      </c>
      <c r="M802" s="53">
        <f>+'103 FEIRAS, GALAS E EXPOSIÇÕES'!AK431</f>
        <v>0</v>
      </c>
      <c r="N802" s="53">
        <f>+'103 FEIRAS, GALAS E EXPOSIÇÕES'!AB431</f>
        <v>0</v>
      </c>
      <c r="T802" s="51" t="str">
        <f t="shared" si="36"/>
        <v>Local Não Indicado</v>
      </c>
      <c r="U802" s="51" t="str">
        <f t="shared" si="37"/>
        <v>Sem dados de idade</v>
      </c>
      <c r="V802" s="51" t="str">
        <f t="shared" si="38"/>
        <v/>
      </c>
    </row>
    <row r="803" spans="1:22" hidden="1" x14ac:dyDescent="0.35">
      <c r="A803" s="53">
        <f>+'103 FEIRAS, GALAS E EXPOSIÇÕES'!C432</f>
        <v>0</v>
      </c>
      <c r="B803" s="53">
        <f>+'103 FEIRAS, GALAS E EXPOSIÇÕES'!J432</f>
        <v>0</v>
      </c>
      <c r="C803" s="53" t="e">
        <f>IFERROR(IFERROR(IFERROR(+VLOOKUP('103 FEIRAS, GALAS E EXPOSIÇÕES'!V432,localidades,2,FALSE),VLOOKUP('103 FEIRAS, GALAS E EXPOSIÇÕES'!R432,district_codes,2,FALSE)),VLOOKUP('103 FEIRAS, GALAS E EXPOSIÇÕES'!AF$7,localidades,2,FALSE)),VLOOKUP('103 FEIRAS, GALAS E EXPOSIÇÕES'!AF$6,district_codes,2,FALSE))</f>
        <v>#N/A</v>
      </c>
      <c r="D803" s="53">
        <f>+'103 FEIRAS, GALAS E EXPOSIÇÕES'!AB432</f>
        <v>0</v>
      </c>
      <c r="E803" s="281">
        <f>+'103 FEIRAS, GALAS E EXPOSIÇÕES'!P432</f>
        <v>0</v>
      </c>
      <c r="F803" s="53">
        <f>+'103 FEIRAS, GALAS E EXPOSIÇÕES'!Q432</f>
        <v>0</v>
      </c>
      <c r="G803" s="53">
        <f>+'103 FEIRAS, GALAS E EXPOSIÇÕES'!AJ432</f>
        <v>0</v>
      </c>
      <c r="H803" s="53" t="str">
        <f>+sessoes!A$4</f>
        <v>TECTRAIN-99</v>
      </c>
      <c r="I803" s="53" t="e">
        <f>+sessoes!B$4</f>
        <v>#N/A</v>
      </c>
      <c r="J803" s="69">
        <f>+sessoes!C$4</f>
        <v>0</v>
      </c>
      <c r="M803" s="53">
        <f>+'103 FEIRAS, GALAS E EXPOSIÇÕES'!AK432</f>
        <v>0</v>
      </c>
      <c r="N803" s="53">
        <f>+'103 FEIRAS, GALAS E EXPOSIÇÕES'!AB432</f>
        <v>0</v>
      </c>
      <c r="T803" s="51" t="str">
        <f t="shared" si="36"/>
        <v>Local Não Indicado</v>
      </c>
      <c r="U803" s="51" t="str">
        <f t="shared" si="37"/>
        <v>Sem dados de idade</v>
      </c>
      <c r="V803" s="51" t="str">
        <f t="shared" si="38"/>
        <v/>
      </c>
    </row>
    <row r="804" spans="1:22" hidden="1" x14ac:dyDescent="0.35">
      <c r="A804" s="53">
        <f>+'103 FEIRAS, GALAS E EXPOSIÇÕES'!C433</f>
        <v>0</v>
      </c>
      <c r="B804" s="53">
        <f>+'103 FEIRAS, GALAS E EXPOSIÇÕES'!J433</f>
        <v>0</v>
      </c>
      <c r="C804" s="53" t="e">
        <f>IFERROR(IFERROR(IFERROR(+VLOOKUP('103 FEIRAS, GALAS E EXPOSIÇÕES'!V433,localidades,2,FALSE),VLOOKUP('103 FEIRAS, GALAS E EXPOSIÇÕES'!R433,district_codes,2,FALSE)),VLOOKUP('103 FEIRAS, GALAS E EXPOSIÇÕES'!AF$7,localidades,2,FALSE)),VLOOKUP('103 FEIRAS, GALAS E EXPOSIÇÕES'!AF$6,district_codes,2,FALSE))</f>
        <v>#N/A</v>
      </c>
      <c r="D804" s="53">
        <f>+'103 FEIRAS, GALAS E EXPOSIÇÕES'!AB433</f>
        <v>0</v>
      </c>
      <c r="E804" s="281">
        <f>+'103 FEIRAS, GALAS E EXPOSIÇÕES'!P433</f>
        <v>0</v>
      </c>
      <c r="F804" s="53">
        <f>+'103 FEIRAS, GALAS E EXPOSIÇÕES'!Q433</f>
        <v>0</v>
      </c>
      <c r="G804" s="53">
        <f>+'103 FEIRAS, GALAS E EXPOSIÇÕES'!AJ433</f>
        <v>0</v>
      </c>
      <c r="H804" s="53" t="str">
        <f>+sessoes!A$4</f>
        <v>TECTRAIN-99</v>
      </c>
      <c r="I804" s="53" t="e">
        <f>+sessoes!B$4</f>
        <v>#N/A</v>
      </c>
      <c r="J804" s="69">
        <f>+sessoes!C$4</f>
        <v>0</v>
      </c>
      <c r="M804" s="53">
        <f>+'103 FEIRAS, GALAS E EXPOSIÇÕES'!AK433</f>
        <v>0</v>
      </c>
      <c r="N804" s="53">
        <f>+'103 FEIRAS, GALAS E EXPOSIÇÕES'!AB433</f>
        <v>0</v>
      </c>
      <c r="T804" s="51" t="str">
        <f t="shared" si="36"/>
        <v>Local Não Indicado</v>
      </c>
      <c r="U804" s="51" t="str">
        <f t="shared" si="37"/>
        <v>Sem dados de idade</v>
      </c>
      <c r="V804" s="51" t="str">
        <f t="shared" si="38"/>
        <v/>
      </c>
    </row>
    <row r="805" spans="1:22" hidden="1" x14ac:dyDescent="0.35">
      <c r="A805" s="53">
        <f>+'103 FEIRAS, GALAS E EXPOSIÇÕES'!C434</f>
        <v>0</v>
      </c>
      <c r="B805" s="53">
        <f>+'103 FEIRAS, GALAS E EXPOSIÇÕES'!J434</f>
        <v>0</v>
      </c>
      <c r="C805" s="53" t="e">
        <f>IFERROR(IFERROR(IFERROR(+VLOOKUP('103 FEIRAS, GALAS E EXPOSIÇÕES'!V434,localidades,2,FALSE),VLOOKUP('103 FEIRAS, GALAS E EXPOSIÇÕES'!R434,district_codes,2,FALSE)),VLOOKUP('103 FEIRAS, GALAS E EXPOSIÇÕES'!AF$7,localidades,2,FALSE)),VLOOKUP('103 FEIRAS, GALAS E EXPOSIÇÕES'!AF$6,district_codes,2,FALSE))</f>
        <v>#N/A</v>
      </c>
      <c r="D805" s="53">
        <f>+'103 FEIRAS, GALAS E EXPOSIÇÕES'!AB434</f>
        <v>0</v>
      </c>
      <c r="E805" s="281">
        <f>+'103 FEIRAS, GALAS E EXPOSIÇÕES'!P434</f>
        <v>0</v>
      </c>
      <c r="F805" s="53">
        <f>+'103 FEIRAS, GALAS E EXPOSIÇÕES'!Q434</f>
        <v>0</v>
      </c>
      <c r="G805" s="53">
        <f>+'103 FEIRAS, GALAS E EXPOSIÇÕES'!AJ434</f>
        <v>0</v>
      </c>
      <c r="H805" s="53" t="str">
        <f>+sessoes!A$4</f>
        <v>TECTRAIN-99</v>
      </c>
      <c r="I805" s="53" t="e">
        <f>+sessoes!B$4</f>
        <v>#N/A</v>
      </c>
      <c r="J805" s="69">
        <f>+sessoes!C$4</f>
        <v>0</v>
      </c>
      <c r="M805" s="53">
        <f>+'103 FEIRAS, GALAS E EXPOSIÇÕES'!AK434</f>
        <v>0</v>
      </c>
      <c r="N805" s="53">
        <f>+'103 FEIRAS, GALAS E EXPOSIÇÕES'!AB434</f>
        <v>0</v>
      </c>
      <c r="T805" s="51" t="str">
        <f t="shared" si="36"/>
        <v>Local Não Indicado</v>
      </c>
      <c r="U805" s="51" t="str">
        <f t="shared" si="37"/>
        <v>Sem dados de idade</v>
      </c>
      <c r="V805" s="51" t="str">
        <f t="shared" si="38"/>
        <v/>
      </c>
    </row>
    <row r="806" spans="1:22" hidden="1" x14ac:dyDescent="0.35">
      <c r="A806" s="53">
        <f>+'103 FEIRAS, GALAS E EXPOSIÇÕES'!C435</f>
        <v>0</v>
      </c>
      <c r="B806" s="53">
        <f>+'103 FEIRAS, GALAS E EXPOSIÇÕES'!J435</f>
        <v>0</v>
      </c>
      <c r="C806" s="53" t="e">
        <f>IFERROR(IFERROR(IFERROR(+VLOOKUP('103 FEIRAS, GALAS E EXPOSIÇÕES'!V435,localidades,2,FALSE),VLOOKUP('103 FEIRAS, GALAS E EXPOSIÇÕES'!R435,district_codes,2,FALSE)),VLOOKUP('103 FEIRAS, GALAS E EXPOSIÇÕES'!AF$7,localidades,2,FALSE)),VLOOKUP('103 FEIRAS, GALAS E EXPOSIÇÕES'!AF$6,district_codes,2,FALSE))</f>
        <v>#N/A</v>
      </c>
      <c r="D806" s="53">
        <f>+'103 FEIRAS, GALAS E EXPOSIÇÕES'!AB435</f>
        <v>0</v>
      </c>
      <c r="E806" s="281">
        <f>+'103 FEIRAS, GALAS E EXPOSIÇÕES'!P435</f>
        <v>0</v>
      </c>
      <c r="F806" s="53">
        <f>+'103 FEIRAS, GALAS E EXPOSIÇÕES'!Q435</f>
        <v>0</v>
      </c>
      <c r="G806" s="53">
        <f>+'103 FEIRAS, GALAS E EXPOSIÇÕES'!AJ435</f>
        <v>0</v>
      </c>
      <c r="H806" s="53" t="str">
        <f>+sessoes!A$4</f>
        <v>TECTRAIN-99</v>
      </c>
      <c r="I806" s="53" t="e">
        <f>+sessoes!B$4</f>
        <v>#N/A</v>
      </c>
      <c r="J806" s="69">
        <f>+sessoes!C$4</f>
        <v>0</v>
      </c>
      <c r="M806" s="53">
        <f>+'103 FEIRAS, GALAS E EXPOSIÇÕES'!AK435</f>
        <v>0</v>
      </c>
      <c r="N806" s="53">
        <f>+'103 FEIRAS, GALAS E EXPOSIÇÕES'!AB435</f>
        <v>0</v>
      </c>
      <c r="T806" s="51" t="str">
        <f t="shared" si="36"/>
        <v>Local Não Indicado</v>
      </c>
      <c r="U806" s="51" t="str">
        <f t="shared" si="37"/>
        <v>Sem dados de idade</v>
      </c>
      <c r="V806" s="51" t="str">
        <f t="shared" si="38"/>
        <v/>
      </c>
    </row>
    <row r="807" spans="1:22" hidden="1" x14ac:dyDescent="0.35">
      <c r="A807" s="53">
        <f>+'103 FEIRAS, GALAS E EXPOSIÇÕES'!C436</f>
        <v>0</v>
      </c>
      <c r="B807" s="53">
        <f>+'103 FEIRAS, GALAS E EXPOSIÇÕES'!J436</f>
        <v>0</v>
      </c>
      <c r="C807" s="53" t="e">
        <f>IFERROR(IFERROR(IFERROR(+VLOOKUP('103 FEIRAS, GALAS E EXPOSIÇÕES'!V436,localidades,2,FALSE),VLOOKUP('103 FEIRAS, GALAS E EXPOSIÇÕES'!R436,district_codes,2,FALSE)),VLOOKUP('103 FEIRAS, GALAS E EXPOSIÇÕES'!AF$7,localidades,2,FALSE)),VLOOKUP('103 FEIRAS, GALAS E EXPOSIÇÕES'!AF$6,district_codes,2,FALSE))</f>
        <v>#N/A</v>
      </c>
      <c r="D807" s="53">
        <f>+'103 FEIRAS, GALAS E EXPOSIÇÕES'!AB436</f>
        <v>0</v>
      </c>
      <c r="E807" s="281">
        <f>+'103 FEIRAS, GALAS E EXPOSIÇÕES'!P436</f>
        <v>0</v>
      </c>
      <c r="F807" s="53">
        <f>+'103 FEIRAS, GALAS E EXPOSIÇÕES'!Q436</f>
        <v>0</v>
      </c>
      <c r="G807" s="53">
        <f>+'103 FEIRAS, GALAS E EXPOSIÇÕES'!AJ436</f>
        <v>0</v>
      </c>
      <c r="H807" s="53" t="str">
        <f>+sessoes!A$4</f>
        <v>TECTRAIN-99</v>
      </c>
      <c r="I807" s="53" t="e">
        <f>+sessoes!B$4</f>
        <v>#N/A</v>
      </c>
      <c r="J807" s="69">
        <f>+sessoes!C$4</f>
        <v>0</v>
      </c>
      <c r="M807" s="53">
        <f>+'103 FEIRAS, GALAS E EXPOSIÇÕES'!AK436</f>
        <v>0</v>
      </c>
      <c r="N807" s="53">
        <f>+'103 FEIRAS, GALAS E EXPOSIÇÕES'!AB436</f>
        <v>0</v>
      </c>
      <c r="T807" s="51" t="str">
        <f t="shared" si="36"/>
        <v>Local Não Indicado</v>
      </c>
      <c r="U807" s="51" t="str">
        <f t="shared" si="37"/>
        <v>Sem dados de idade</v>
      </c>
      <c r="V807" s="51" t="str">
        <f t="shared" si="38"/>
        <v/>
      </c>
    </row>
    <row r="808" spans="1:22" hidden="1" x14ac:dyDescent="0.35">
      <c r="A808" s="53">
        <f>+'103 FEIRAS, GALAS E EXPOSIÇÕES'!C437</f>
        <v>0</v>
      </c>
      <c r="B808" s="53">
        <f>+'103 FEIRAS, GALAS E EXPOSIÇÕES'!J437</f>
        <v>0</v>
      </c>
      <c r="C808" s="53" t="e">
        <f>IFERROR(IFERROR(IFERROR(+VLOOKUP('103 FEIRAS, GALAS E EXPOSIÇÕES'!V437,localidades,2,FALSE),VLOOKUP('103 FEIRAS, GALAS E EXPOSIÇÕES'!R437,district_codes,2,FALSE)),VLOOKUP('103 FEIRAS, GALAS E EXPOSIÇÕES'!AF$7,localidades,2,FALSE)),VLOOKUP('103 FEIRAS, GALAS E EXPOSIÇÕES'!AF$6,district_codes,2,FALSE))</f>
        <v>#N/A</v>
      </c>
      <c r="D808" s="53">
        <f>+'103 FEIRAS, GALAS E EXPOSIÇÕES'!AB437</f>
        <v>0</v>
      </c>
      <c r="E808" s="281">
        <f>+'103 FEIRAS, GALAS E EXPOSIÇÕES'!P437</f>
        <v>0</v>
      </c>
      <c r="F808" s="53">
        <f>+'103 FEIRAS, GALAS E EXPOSIÇÕES'!Q437</f>
        <v>0</v>
      </c>
      <c r="G808" s="53">
        <f>+'103 FEIRAS, GALAS E EXPOSIÇÕES'!AJ437</f>
        <v>0</v>
      </c>
      <c r="H808" s="53" t="str">
        <f>+sessoes!A$4</f>
        <v>TECTRAIN-99</v>
      </c>
      <c r="I808" s="53" t="e">
        <f>+sessoes!B$4</f>
        <v>#N/A</v>
      </c>
      <c r="J808" s="69">
        <f>+sessoes!C$4</f>
        <v>0</v>
      </c>
      <c r="M808" s="53">
        <f>+'103 FEIRAS, GALAS E EXPOSIÇÕES'!AK437</f>
        <v>0</v>
      </c>
      <c r="N808" s="53">
        <f>+'103 FEIRAS, GALAS E EXPOSIÇÕES'!AB437</f>
        <v>0</v>
      </c>
      <c r="T808" s="51" t="str">
        <f t="shared" si="36"/>
        <v>Local Não Indicado</v>
      </c>
      <c r="U808" s="51" t="str">
        <f t="shared" si="37"/>
        <v>Sem dados de idade</v>
      </c>
      <c r="V808" s="51" t="str">
        <f t="shared" si="38"/>
        <v/>
      </c>
    </row>
    <row r="809" spans="1:22" hidden="1" x14ac:dyDescent="0.35">
      <c r="A809" s="53">
        <f>+'103 FEIRAS, GALAS E EXPOSIÇÕES'!C438</f>
        <v>0</v>
      </c>
      <c r="B809" s="53">
        <f>+'103 FEIRAS, GALAS E EXPOSIÇÕES'!J438</f>
        <v>0</v>
      </c>
      <c r="C809" s="53" t="e">
        <f>IFERROR(IFERROR(IFERROR(+VLOOKUP('103 FEIRAS, GALAS E EXPOSIÇÕES'!V438,localidades,2,FALSE),VLOOKUP('103 FEIRAS, GALAS E EXPOSIÇÕES'!R438,district_codes,2,FALSE)),VLOOKUP('103 FEIRAS, GALAS E EXPOSIÇÕES'!AF$7,localidades,2,FALSE)),VLOOKUP('103 FEIRAS, GALAS E EXPOSIÇÕES'!AF$6,district_codes,2,FALSE))</f>
        <v>#N/A</v>
      </c>
      <c r="D809" s="53">
        <f>+'103 FEIRAS, GALAS E EXPOSIÇÕES'!AB438</f>
        <v>0</v>
      </c>
      <c r="E809" s="281">
        <f>+'103 FEIRAS, GALAS E EXPOSIÇÕES'!P438</f>
        <v>0</v>
      </c>
      <c r="F809" s="53">
        <f>+'103 FEIRAS, GALAS E EXPOSIÇÕES'!Q438</f>
        <v>0</v>
      </c>
      <c r="G809" s="53">
        <f>+'103 FEIRAS, GALAS E EXPOSIÇÕES'!AJ438</f>
        <v>0</v>
      </c>
      <c r="H809" s="53" t="str">
        <f>+sessoes!A$4</f>
        <v>TECTRAIN-99</v>
      </c>
      <c r="I809" s="53" t="e">
        <f>+sessoes!B$4</f>
        <v>#N/A</v>
      </c>
      <c r="J809" s="69">
        <f>+sessoes!C$4</f>
        <v>0</v>
      </c>
      <c r="M809" s="53">
        <f>+'103 FEIRAS, GALAS E EXPOSIÇÕES'!AK438</f>
        <v>0</v>
      </c>
      <c r="N809" s="53">
        <f>+'103 FEIRAS, GALAS E EXPOSIÇÕES'!AB438</f>
        <v>0</v>
      </c>
      <c r="T809" s="51" t="str">
        <f t="shared" si="36"/>
        <v>Local Não Indicado</v>
      </c>
      <c r="U809" s="51" t="str">
        <f t="shared" si="37"/>
        <v>Sem dados de idade</v>
      </c>
      <c r="V809" s="51" t="str">
        <f t="shared" si="38"/>
        <v/>
      </c>
    </row>
    <row r="810" spans="1:22" hidden="1" x14ac:dyDescent="0.35">
      <c r="A810" s="53">
        <f>+'103 FEIRAS, GALAS E EXPOSIÇÕES'!C439</f>
        <v>0</v>
      </c>
      <c r="B810" s="53">
        <f>+'103 FEIRAS, GALAS E EXPOSIÇÕES'!J439</f>
        <v>0</v>
      </c>
      <c r="C810" s="53" t="e">
        <f>IFERROR(IFERROR(IFERROR(+VLOOKUP('103 FEIRAS, GALAS E EXPOSIÇÕES'!V439,localidades,2,FALSE),VLOOKUP('103 FEIRAS, GALAS E EXPOSIÇÕES'!R439,district_codes,2,FALSE)),VLOOKUP('103 FEIRAS, GALAS E EXPOSIÇÕES'!AF$7,localidades,2,FALSE)),VLOOKUP('103 FEIRAS, GALAS E EXPOSIÇÕES'!AF$6,district_codes,2,FALSE))</f>
        <v>#N/A</v>
      </c>
      <c r="D810" s="53">
        <f>+'103 FEIRAS, GALAS E EXPOSIÇÕES'!AB439</f>
        <v>0</v>
      </c>
      <c r="E810" s="281">
        <f>+'103 FEIRAS, GALAS E EXPOSIÇÕES'!P439</f>
        <v>0</v>
      </c>
      <c r="F810" s="53">
        <f>+'103 FEIRAS, GALAS E EXPOSIÇÕES'!Q439</f>
        <v>0</v>
      </c>
      <c r="G810" s="53">
        <f>+'103 FEIRAS, GALAS E EXPOSIÇÕES'!AJ439</f>
        <v>0</v>
      </c>
      <c r="H810" s="53" t="str">
        <f>+sessoes!A$4</f>
        <v>TECTRAIN-99</v>
      </c>
      <c r="I810" s="53" t="e">
        <f>+sessoes!B$4</f>
        <v>#N/A</v>
      </c>
      <c r="J810" s="69">
        <f>+sessoes!C$4</f>
        <v>0</v>
      </c>
      <c r="M810" s="53">
        <f>+'103 FEIRAS, GALAS E EXPOSIÇÕES'!AK439</f>
        <v>0</v>
      </c>
      <c r="N810" s="53">
        <f>+'103 FEIRAS, GALAS E EXPOSIÇÕES'!AB439</f>
        <v>0</v>
      </c>
      <c r="T810" s="51" t="str">
        <f t="shared" si="36"/>
        <v>Local Não Indicado</v>
      </c>
      <c r="U810" s="51" t="str">
        <f t="shared" si="37"/>
        <v>Sem dados de idade</v>
      </c>
      <c r="V810" s="51" t="str">
        <f t="shared" si="38"/>
        <v/>
      </c>
    </row>
    <row r="811" spans="1:22" hidden="1" x14ac:dyDescent="0.35">
      <c r="A811" s="53">
        <f>+'103 FEIRAS, GALAS E EXPOSIÇÕES'!C440</f>
        <v>0</v>
      </c>
      <c r="B811" s="53">
        <f>+'103 FEIRAS, GALAS E EXPOSIÇÕES'!J440</f>
        <v>0</v>
      </c>
      <c r="C811" s="53" t="e">
        <f>IFERROR(IFERROR(IFERROR(+VLOOKUP('103 FEIRAS, GALAS E EXPOSIÇÕES'!V440,localidades,2,FALSE),VLOOKUP('103 FEIRAS, GALAS E EXPOSIÇÕES'!R440,district_codes,2,FALSE)),VLOOKUP('103 FEIRAS, GALAS E EXPOSIÇÕES'!AF$7,localidades,2,FALSE)),VLOOKUP('103 FEIRAS, GALAS E EXPOSIÇÕES'!AF$6,district_codes,2,FALSE))</f>
        <v>#N/A</v>
      </c>
      <c r="D811" s="53">
        <f>+'103 FEIRAS, GALAS E EXPOSIÇÕES'!AB440</f>
        <v>0</v>
      </c>
      <c r="E811" s="281">
        <f>+'103 FEIRAS, GALAS E EXPOSIÇÕES'!P440</f>
        <v>0</v>
      </c>
      <c r="F811" s="53">
        <f>+'103 FEIRAS, GALAS E EXPOSIÇÕES'!Q440</f>
        <v>0</v>
      </c>
      <c r="G811" s="53">
        <f>+'103 FEIRAS, GALAS E EXPOSIÇÕES'!AJ440</f>
        <v>0</v>
      </c>
      <c r="H811" s="53" t="str">
        <f>+sessoes!A$4</f>
        <v>TECTRAIN-99</v>
      </c>
      <c r="I811" s="53" t="e">
        <f>+sessoes!B$4</f>
        <v>#N/A</v>
      </c>
      <c r="J811" s="69">
        <f>+sessoes!C$4</f>
        <v>0</v>
      </c>
      <c r="M811" s="53">
        <f>+'103 FEIRAS, GALAS E EXPOSIÇÕES'!AK440</f>
        <v>0</v>
      </c>
      <c r="N811" s="53">
        <f>+'103 FEIRAS, GALAS E EXPOSIÇÕES'!AB440</f>
        <v>0</v>
      </c>
      <c r="T811" s="51" t="str">
        <f t="shared" si="36"/>
        <v>Local Não Indicado</v>
      </c>
      <c r="U811" s="51" t="str">
        <f t="shared" si="37"/>
        <v>Sem dados de idade</v>
      </c>
      <c r="V811" s="51" t="str">
        <f t="shared" si="38"/>
        <v/>
      </c>
    </row>
    <row r="812" spans="1:22" hidden="1" x14ac:dyDescent="0.35">
      <c r="A812" s="53">
        <f>+'103 FEIRAS, GALAS E EXPOSIÇÕES'!C441</f>
        <v>0</v>
      </c>
      <c r="B812" s="53">
        <f>+'103 FEIRAS, GALAS E EXPOSIÇÕES'!J441</f>
        <v>0</v>
      </c>
      <c r="C812" s="53" t="e">
        <f>IFERROR(IFERROR(IFERROR(+VLOOKUP('103 FEIRAS, GALAS E EXPOSIÇÕES'!V441,localidades,2,FALSE),VLOOKUP('103 FEIRAS, GALAS E EXPOSIÇÕES'!R441,district_codes,2,FALSE)),VLOOKUP('103 FEIRAS, GALAS E EXPOSIÇÕES'!AF$7,localidades,2,FALSE)),VLOOKUP('103 FEIRAS, GALAS E EXPOSIÇÕES'!AF$6,district_codes,2,FALSE))</f>
        <v>#N/A</v>
      </c>
      <c r="D812" s="53">
        <f>+'103 FEIRAS, GALAS E EXPOSIÇÕES'!AB441</f>
        <v>0</v>
      </c>
      <c r="E812" s="281">
        <f>+'103 FEIRAS, GALAS E EXPOSIÇÕES'!P441</f>
        <v>0</v>
      </c>
      <c r="F812" s="53">
        <f>+'103 FEIRAS, GALAS E EXPOSIÇÕES'!Q441</f>
        <v>0</v>
      </c>
      <c r="G812" s="53">
        <f>+'103 FEIRAS, GALAS E EXPOSIÇÕES'!AJ441</f>
        <v>0</v>
      </c>
      <c r="H812" s="53" t="str">
        <f>+sessoes!A$4</f>
        <v>TECTRAIN-99</v>
      </c>
      <c r="I812" s="53" t="e">
        <f>+sessoes!B$4</f>
        <v>#N/A</v>
      </c>
      <c r="J812" s="69">
        <f>+sessoes!C$4</f>
        <v>0</v>
      </c>
      <c r="M812" s="53">
        <f>+'103 FEIRAS, GALAS E EXPOSIÇÕES'!AK441</f>
        <v>0</v>
      </c>
      <c r="N812" s="53">
        <f>+'103 FEIRAS, GALAS E EXPOSIÇÕES'!AB441</f>
        <v>0</v>
      </c>
      <c r="T812" s="51" t="str">
        <f t="shared" si="36"/>
        <v>Local Não Indicado</v>
      </c>
      <c r="U812" s="51" t="str">
        <f t="shared" si="37"/>
        <v>Sem dados de idade</v>
      </c>
      <c r="V812" s="51" t="str">
        <f t="shared" si="38"/>
        <v/>
      </c>
    </row>
    <row r="813" spans="1:22" hidden="1" x14ac:dyDescent="0.35">
      <c r="A813" s="53">
        <f>+'103 FEIRAS, GALAS E EXPOSIÇÕES'!C442</f>
        <v>0</v>
      </c>
      <c r="B813" s="53">
        <f>+'103 FEIRAS, GALAS E EXPOSIÇÕES'!J442</f>
        <v>0</v>
      </c>
      <c r="C813" s="53" t="e">
        <f>IFERROR(IFERROR(IFERROR(+VLOOKUP('103 FEIRAS, GALAS E EXPOSIÇÕES'!V442,localidades,2,FALSE),VLOOKUP('103 FEIRAS, GALAS E EXPOSIÇÕES'!R442,district_codes,2,FALSE)),VLOOKUP('103 FEIRAS, GALAS E EXPOSIÇÕES'!AF$7,localidades,2,FALSE)),VLOOKUP('103 FEIRAS, GALAS E EXPOSIÇÕES'!AF$6,district_codes,2,FALSE))</f>
        <v>#N/A</v>
      </c>
      <c r="D813" s="53">
        <f>+'103 FEIRAS, GALAS E EXPOSIÇÕES'!AB442</f>
        <v>0</v>
      </c>
      <c r="E813" s="281">
        <f>+'103 FEIRAS, GALAS E EXPOSIÇÕES'!P442</f>
        <v>0</v>
      </c>
      <c r="F813" s="53">
        <f>+'103 FEIRAS, GALAS E EXPOSIÇÕES'!Q442</f>
        <v>0</v>
      </c>
      <c r="G813" s="53">
        <f>+'103 FEIRAS, GALAS E EXPOSIÇÕES'!AJ442</f>
        <v>0</v>
      </c>
      <c r="H813" s="53" t="str">
        <f>+sessoes!A$4</f>
        <v>TECTRAIN-99</v>
      </c>
      <c r="I813" s="53" t="e">
        <f>+sessoes!B$4</f>
        <v>#N/A</v>
      </c>
      <c r="J813" s="69">
        <f>+sessoes!C$4</f>
        <v>0</v>
      </c>
      <c r="M813" s="53">
        <f>+'103 FEIRAS, GALAS E EXPOSIÇÕES'!AK442</f>
        <v>0</v>
      </c>
      <c r="N813" s="53">
        <f>+'103 FEIRAS, GALAS E EXPOSIÇÕES'!AB442</f>
        <v>0</v>
      </c>
      <c r="T813" s="51" t="str">
        <f t="shared" si="36"/>
        <v>Local Não Indicado</v>
      </c>
      <c r="U813" s="51" t="str">
        <f t="shared" si="37"/>
        <v>Sem dados de idade</v>
      </c>
      <c r="V813" s="51" t="str">
        <f t="shared" si="38"/>
        <v/>
      </c>
    </row>
    <row r="814" spans="1:22" hidden="1" x14ac:dyDescent="0.35">
      <c r="A814" s="53">
        <f>+'103 FEIRAS, GALAS E EXPOSIÇÕES'!C443</f>
        <v>0</v>
      </c>
      <c r="B814" s="53">
        <f>+'103 FEIRAS, GALAS E EXPOSIÇÕES'!J443</f>
        <v>0</v>
      </c>
      <c r="C814" s="53" t="e">
        <f>IFERROR(IFERROR(IFERROR(+VLOOKUP('103 FEIRAS, GALAS E EXPOSIÇÕES'!V443,localidades,2,FALSE),VLOOKUP('103 FEIRAS, GALAS E EXPOSIÇÕES'!R443,district_codes,2,FALSE)),VLOOKUP('103 FEIRAS, GALAS E EXPOSIÇÕES'!AF$7,localidades,2,FALSE)),VLOOKUP('103 FEIRAS, GALAS E EXPOSIÇÕES'!AF$6,district_codes,2,FALSE))</f>
        <v>#N/A</v>
      </c>
      <c r="D814" s="53">
        <f>+'103 FEIRAS, GALAS E EXPOSIÇÕES'!AB443</f>
        <v>0</v>
      </c>
      <c r="E814" s="281">
        <f>+'103 FEIRAS, GALAS E EXPOSIÇÕES'!P443</f>
        <v>0</v>
      </c>
      <c r="F814" s="53">
        <f>+'103 FEIRAS, GALAS E EXPOSIÇÕES'!Q443</f>
        <v>0</v>
      </c>
      <c r="G814" s="53">
        <f>+'103 FEIRAS, GALAS E EXPOSIÇÕES'!AJ443</f>
        <v>0</v>
      </c>
      <c r="H814" s="53" t="str">
        <f>+sessoes!A$4</f>
        <v>TECTRAIN-99</v>
      </c>
      <c r="I814" s="53" t="e">
        <f>+sessoes!B$4</f>
        <v>#N/A</v>
      </c>
      <c r="J814" s="69">
        <f>+sessoes!C$4</f>
        <v>0</v>
      </c>
      <c r="M814" s="53">
        <f>+'103 FEIRAS, GALAS E EXPOSIÇÕES'!AK443</f>
        <v>0</v>
      </c>
      <c r="N814" s="53">
        <f>+'103 FEIRAS, GALAS E EXPOSIÇÕES'!AB443</f>
        <v>0</v>
      </c>
      <c r="T814" s="51" t="str">
        <f t="shared" si="36"/>
        <v>Local Não Indicado</v>
      </c>
      <c r="U814" s="51" t="str">
        <f t="shared" si="37"/>
        <v>Sem dados de idade</v>
      </c>
      <c r="V814" s="51" t="str">
        <f t="shared" si="38"/>
        <v/>
      </c>
    </row>
    <row r="815" spans="1:22" hidden="1" x14ac:dyDescent="0.35">
      <c r="A815" s="53">
        <f>+'103 FEIRAS, GALAS E EXPOSIÇÕES'!C444</f>
        <v>0</v>
      </c>
      <c r="B815" s="53">
        <f>+'103 FEIRAS, GALAS E EXPOSIÇÕES'!J444</f>
        <v>0</v>
      </c>
      <c r="C815" s="53" t="e">
        <f>IFERROR(IFERROR(IFERROR(+VLOOKUP('103 FEIRAS, GALAS E EXPOSIÇÕES'!V444,localidades,2,FALSE),VLOOKUP('103 FEIRAS, GALAS E EXPOSIÇÕES'!R444,district_codes,2,FALSE)),VLOOKUP('103 FEIRAS, GALAS E EXPOSIÇÕES'!AF$7,localidades,2,FALSE)),VLOOKUP('103 FEIRAS, GALAS E EXPOSIÇÕES'!AF$6,district_codes,2,FALSE))</f>
        <v>#N/A</v>
      </c>
      <c r="D815" s="53">
        <f>+'103 FEIRAS, GALAS E EXPOSIÇÕES'!AB444</f>
        <v>0</v>
      </c>
      <c r="E815" s="281">
        <f>+'103 FEIRAS, GALAS E EXPOSIÇÕES'!P444</f>
        <v>0</v>
      </c>
      <c r="F815" s="53">
        <f>+'103 FEIRAS, GALAS E EXPOSIÇÕES'!Q444</f>
        <v>0</v>
      </c>
      <c r="G815" s="53">
        <f>+'103 FEIRAS, GALAS E EXPOSIÇÕES'!AJ444</f>
        <v>0</v>
      </c>
      <c r="H815" s="53" t="str">
        <f>+sessoes!A$4</f>
        <v>TECTRAIN-99</v>
      </c>
      <c r="I815" s="53" t="e">
        <f>+sessoes!B$4</f>
        <v>#N/A</v>
      </c>
      <c r="J815" s="69">
        <f>+sessoes!C$4</f>
        <v>0</v>
      </c>
      <c r="M815" s="53">
        <f>+'103 FEIRAS, GALAS E EXPOSIÇÕES'!AK444</f>
        <v>0</v>
      </c>
      <c r="N815" s="53">
        <f>+'103 FEIRAS, GALAS E EXPOSIÇÕES'!AB444</f>
        <v>0</v>
      </c>
      <c r="T815" s="51" t="str">
        <f t="shared" si="36"/>
        <v>Local Não Indicado</v>
      </c>
      <c r="U815" s="51" t="str">
        <f t="shared" si="37"/>
        <v>Sem dados de idade</v>
      </c>
      <c r="V815" s="51" t="str">
        <f t="shared" si="38"/>
        <v/>
      </c>
    </row>
    <row r="816" spans="1:22" hidden="1" x14ac:dyDescent="0.35">
      <c r="A816" s="53">
        <f>+'103 FEIRAS, GALAS E EXPOSIÇÕES'!C445</f>
        <v>0</v>
      </c>
      <c r="B816" s="53">
        <f>+'103 FEIRAS, GALAS E EXPOSIÇÕES'!J445</f>
        <v>0</v>
      </c>
      <c r="C816" s="53" t="e">
        <f>IFERROR(IFERROR(IFERROR(+VLOOKUP('103 FEIRAS, GALAS E EXPOSIÇÕES'!V445,localidades,2,FALSE),VLOOKUP('103 FEIRAS, GALAS E EXPOSIÇÕES'!R445,district_codes,2,FALSE)),VLOOKUP('103 FEIRAS, GALAS E EXPOSIÇÕES'!AF$7,localidades,2,FALSE)),VLOOKUP('103 FEIRAS, GALAS E EXPOSIÇÕES'!AF$6,district_codes,2,FALSE))</f>
        <v>#N/A</v>
      </c>
      <c r="D816" s="53">
        <f>+'103 FEIRAS, GALAS E EXPOSIÇÕES'!AB445</f>
        <v>0</v>
      </c>
      <c r="E816" s="281">
        <f>+'103 FEIRAS, GALAS E EXPOSIÇÕES'!P445</f>
        <v>0</v>
      </c>
      <c r="F816" s="53">
        <f>+'103 FEIRAS, GALAS E EXPOSIÇÕES'!Q445</f>
        <v>0</v>
      </c>
      <c r="G816" s="53">
        <f>+'103 FEIRAS, GALAS E EXPOSIÇÕES'!AJ445</f>
        <v>0</v>
      </c>
      <c r="H816" s="53" t="str">
        <f>+sessoes!A$4</f>
        <v>TECTRAIN-99</v>
      </c>
      <c r="I816" s="53" t="e">
        <f>+sessoes!B$4</f>
        <v>#N/A</v>
      </c>
      <c r="J816" s="69">
        <f>+sessoes!C$4</f>
        <v>0</v>
      </c>
      <c r="M816" s="53">
        <f>+'103 FEIRAS, GALAS E EXPOSIÇÕES'!AK445</f>
        <v>0</v>
      </c>
      <c r="N816" s="53">
        <f>+'103 FEIRAS, GALAS E EXPOSIÇÕES'!AB445</f>
        <v>0</v>
      </c>
      <c r="T816" s="51" t="str">
        <f t="shared" si="36"/>
        <v>Local Não Indicado</v>
      </c>
      <c r="U816" s="51" t="str">
        <f t="shared" si="37"/>
        <v>Sem dados de idade</v>
      </c>
      <c r="V816" s="51" t="str">
        <f t="shared" si="38"/>
        <v/>
      </c>
    </row>
    <row r="817" spans="1:22" hidden="1" x14ac:dyDescent="0.35">
      <c r="A817" s="53">
        <f>+'103 FEIRAS, GALAS E EXPOSIÇÕES'!C446</f>
        <v>0</v>
      </c>
      <c r="B817" s="53">
        <f>+'103 FEIRAS, GALAS E EXPOSIÇÕES'!J446</f>
        <v>0</v>
      </c>
      <c r="C817" s="53" t="e">
        <f>IFERROR(IFERROR(IFERROR(+VLOOKUP('103 FEIRAS, GALAS E EXPOSIÇÕES'!V446,localidades,2,FALSE),VLOOKUP('103 FEIRAS, GALAS E EXPOSIÇÕES'!R446,district_codes,2,FALSE)),VLOOKUP('103 FEIRAS, GALAS E EXPOSIÇÕES'!AF$7,localidades,2,FALSE)),VLOOKUP('103 FEIRAS, GALAS E EXPOSIÇÕES'!AF$6,district_codes,2,FALSE))</f>
        <v>#N/A</v>
      </c>
      <c r="D817" s="53">
        <f>+'103 FEIRAS, GALAS E EXPOSIÇÕES'!AB446</f>
        <v>0</v>
      </c>
      <c r="E817" s="281">
        <f>+'103 FEIRAS, GALAS E EXPOSIÇÕES'!P446</f>
        <v>0</v>
      </c>
      <c r="F817" s="53">
        <f>+'103 FEIRAS, GALAS E EXPOSIÇÕES'!Q446</f>
        <v>0</v>
      </c>
      <c r="G817" s="53">
        <f>+'103 FEIRAS, GALAS E EXPOSIÇÕES'!AJ446</f>
        <v>0</v>
      </c>
      <c r="H817" s="53" t="str">
        <f>+sessoes!A$4</f>
        <v>TECTRAIN-99</v>
      </c>
      <c r="I817" s="53" t="e">
        <f>+sessoes!B$4</f>
        <v>#N/A</v>
      </c>
      <c r="J817" s="69">
        <f>+sessoes!C$4</f>
        <v>0</v>
      </c>
      <c r="M817" s="53">
        <f>+'103 FEIRAS, GALAS E EXPOSIÇÕES'!AK446</f>
        <v>0</v>
      </c>
      <c r="N817" s="53">
        <f>+'103 FEIRAS, GALAS E EXPOSIÇÕES'!AB446</f>
        <v>0</v>
      </c>
      <c r="T817" s="51" t="str">
        <f t="shared" si="36"/>
        <v>Local Não Indicado</v>
      </c>
      <c r="U817" s="51" t="str">
        <f t="shared" si="37"/>
        <v>Sem dados de idade</v>
      </c>
      <c r="V817" s="51" t="str">
        <f t="shared" si="38"/>
        <v/>
      </c>
    </row>
    <row r="818" spans="1:22" hidden="1" x14ac:dyDescent="0.35">
      <c r="A818" s="53">
        <f>+'103 FEIRAS, GALAS E EXPOSIÇÕES'!C447</f>
        <v>0</v>
      </c>
      <c r="B818" s="53">
        <f>+'103 FEIRAS, GALAS E EXPOSIÇÕES'!J447</f>
        <v>0</v>
      </c>
      <c r="C818" s="53" t="e">
        <f>IFERROR(IFERROR(IFERROR(+VLOOKUP('103 FEIRAS, GALAS E EXPOSIÇÕES'!V447,localidades,2,FALSE),VLOOKUP('103 FEIRAS, GALAS E EXPOSIÇÕES'!R447,district_codes,2,FALSE)),VLOOKUP('103 FEIRAS, GALAS E EXPOSIÇÕES'!AF$7,localidades,2,FALSE)),VLOOKUP('103 FEIRAS, GALAS E EXPOSIÇÕES'!AF$6,district_codes,2,FALSE))</f>
        <v>#N/A</v>
      </c>
      <c r="D818" s="53">
        <f>+'103 FEIRAS, GALAS E EXPOSIÇÕES'!AB447</f>
        <v>0</v>
      </c>
      <c r="E818" s="281">
        <f>+'103 FEIRAS, GALAS E EXPOSIÇÕES'!P447</f>
        <v>0</v>
      </c>
      <c r="F818" s="53">
        <f>+'103 FEIRAS, GALAS E EXPOSIÇÕES'!Q447</f>
        <v>0</v>
      </c>
      <c r="G818" s="53">
        <f>+'103 FEIRAS, GALAS E EXPOSIÇÕES'!AJ447</f>
        <v>0</v>
      </c>
      <c r="H818" s="53" t="str">
        <f>+sessoes!A$4</f>
        <v>TECTRAIN-99</v>
      </c>
      <c r="I818" s="53" t="e">
        <f>+sessoes!B$4</f>
        <v>#N/A</v>
      </c>
      <c r="J818" s="69">
        <f>+sessoes!C$4</f>
        <v>0</v>
      </c>
      <c r="M818" s="53">
        <f>+'103 FEIRAS, GALAS E EXPOSIÇÕES'!AK447</f>
        <v>0</v>
      </c>
      <c r="N818" s="53">
        <f>+'103 FEIRAS, GALAS E EXPOSIÇÕES'!AB447</f>
        <v>0</v>
      </c>
      <c r="T818" s="51" t="str">
        <f t="shared" si="36"/>
        <v>Local Não Indicado</v>
      </c>
      <c r="U818" s="51" t="str">
        <f t="shared" si="37"/>
        <v>Sem dados de idade</v>
      </c>
      <c r="V818" s="51" t="str">
        <f t="shared" si="38"/>
        <v/>
      </c>
    </row>
    <row r="819" spans="1:22" hidden="1" x14ac:dyDescent="0.35">
      <c r="A819" s="53">
        <f>+'103 FEIRAS, GALAS E EXPOSIÇÕES'!C448</f>
        <v>0</v>
      </c>
      <c r="B819" s="53">
        <f>+'103 FEIRAS, GALAS E EXPOSIÇÕES'!J448</f>
        <v>0</v>
      </c>
      <c r="C819" s="53" t="e">
        <f>IFERROR(IFERROR(IFERROR(+VLOOKUP('103 FEIRAS, GALAS E EXPOSIÇÕES'!V448,localidades,2,FALSE),VLOOKUP('103 FEIRAS, GALAS E EXPOSIÇÕES'!R448,district_codes,2,FALSE)),VLOOKUP('103 FEIRAS, GALAS E EXPOSIÇÕES'!AF$7,localidades,2,FALSE)),VLOOKUP('103 FEIRAS, GALAS E EXPOSIÇÕES'!AF$6,district_codes,2,FALSE))</f>
        <v>#N/A</v>
      </c>
      <c r="D819" s="53">
        <f>+'103 FEIRAS, GALAS E EXPOSIÇÕES'!AB448</f>
        <v>0</v>
      </c>
      <c r="E819" s="281">
        <f>+'103 FEIRAS, GALAS E EXPOSIÇÕES'!P448</f>
        <v>0</v>
      </c>
      <c r="F819" s="53">
        <f>+'103 FEIRAS, GALAS E EXPOSIÇÕES'!Q448</f>
        <v>0</v>
      </c>
      <c r="G819" s="53">
        <f>+'103 FEIRAS, GALAS E EXPOSIÇÕES'!AJ448</f>
        <v>0</v>
      </c>
      <c r="H819" s="53" t="str">
        <f>+sessoes!A$4</f>
        <v>TECTRAIN-99</v>
      </c>
      <c r="I819" s="53" t="e">
        <f>+sessoes!B$4</f>
        <v>#N/A</v>
      </c>
      <c r="J819" s="69">
        <f>+sessoes!C$4</f>
        <v>0</v>
      </c>
      <c r="M819" s="53">
        <f>+'103 FEIRAS, GALAS E EXPOSIÇÕES'!AK448</f>
        <v>0</v>
      </c>
      <c r="N819" s="53">
        <f>+'103 FEIRAS, GALAS E EXPOSIÇÕES'!AB448</f>
        <v>0</v>
      </c>
      <c r="T819" s="51" t="str">
        <f t="shared" si="36"/>
        <v>Local Não Indicado</v>
      </c>
      <c r="U819" s="51" t="str">
        <f t="shared" si="37"/>
        <v>Sem dados de idade</v>
      </c>
      <c r="V819" s="51" t="str">
        <f t="shared" si="38"/>
        <v/>
      </c>
    </row>
    <row r="820" spans="1:22" hidden="1" x14ac:dyDescent="0.35">
      <c r="A820" s="53">
        <f>+'103 FEIRAS, GALAS E EXPOSIÇÕES'!C449</f>
        <v>0</v>
      </c>
      <c r="B820" s="53">
        <f>+'103 FEIRAS, GALAS E EXPOSIÇÕES'!J449</f>
        <v>0</v>
      </c>
      <c r="C820" s="53" t="e">
        <f>IFERROR(IFERROR(IFERROR(+VLOOKUP('103 FEIRAS, GALAS E EXPOSIÇÕES'!V449,localidades,2,FALSE),VLOOKUP('103 FEIRAS, GALAS E EXPOSIÇÕES'!R449,district_codes,2,FALSE)),VLOOKUP('103 FEIRAS, GALAS E EXPOSIÇÕES'!AF$7,localidades,2,FALSE)),VLOOKUP('103 FEIRAS, GALAS E EXPOSIÇÕES'!AF$6,district_codes,2,FALSE))</f>
        <v>#N/A</v>
      </c>
      <c r="D820" s="53">
        <f>+'103 FEIRAS, GALAS E EXPOSIÇÕES'!AB449</f>
        <v>0</v>
      </c>
      <c r="E820" s="281">
        <f>+'103 FEIRAS, GALAS E EXPOSIÇÕES'!P449</f>
        <v>0</v>
      </c>
      <c r="F820" s="53">
        <f>+'103 FEIRAS, GALAS E EXPOSIÇÕES'!Q449</f>
        <v>0</v>
      </c>
      <c r="G820" s="53">
        <f>+'103 FEIRAS, GALAS E EXPOSIÇÕES'!AJ449</f>
        <v>0</v>
      </c>
      <c r="H820" s="53" t="str">
        <f>+sessoes!A$4</f>
        <v>TECTRAIN-99</v>
      </c>
      <c r="I820" s="53" t="e">
        <f>+sessoes!B$4</f>
        <v>#N/A</v>
      </c>
      <c r="J820" s="69">
        <f>+sessoes!C$4</f>
        <v>0</v>
      </c>
      <c r="M820" s="53">
        <f>+'103 FEIRAS, GALAS E EXPOSIÇÕES'!AK449</f>
        <v>0</v>
      </c>
      <c r="N820" s="53">
        <f>+'103 FEIRAS, GALAS E EXPOSIÇÕES'!AB449</f>
        <v>0</v>
      </c>
      <c r="T820" s="51" t="str">
        <f t="shared" si="36"/>
        <v>Local Não Indicado</v>
      </c>
      <c r="U820" s="51" t="str">
        <f t="shared" si="37"/>
        <v>Sem dados de idade</v>
      </c>
      <c r="V820" s="51" t="str">
        <f t="shared" si="38"/>
        <v/>
      </c>
    </row>
    <row r="821" spans="1:22" hidden="1" x14ac:dyDescent="0.35">
      <c r="A821" s="53">
        <f>+'103 FEIRAS, GALAS E EXPOSIÇÕES'!C450</f>
        <v>0</v>
      </c>
      <c r="B821" s="53">
        <f>+'103 FEIRAS, GALAS E EXPOSIÇÕES'!J450</f>
        <v>0</v>
      </c>
      <c r="C821" s="53" t="e">
        <f>IFERROR(IFERROR(IFERROR(+VLOOKUP('103 FEIRAS, GALAS E EXPOSIÇÕES'!V450,localidades,2,FALSE),VLOOKUP('103 FEIRAS, GALAS E EXPOSIÇÕES'!R450,district_codes,2,FALSE)),VLOOKUP('103 FEIRAS, GALAS E EXPOSIÇÕES'!AF$7,localidades,2,FALSE)),VLOOKUP('103 FEIRAS, GALAS E EXPOSIÇÕES'!AF$6,district_codes,2,FALSE))</f>
        <v>#N/A</v>
      </c>
      <c r="D821" s="53">
        <f>+'103 FEIRAS, GALAS E EXPOSIÇÕES'!AB450</f>
        <v>0</v>
      </c>
      <c r="E821" s="281">
        <f>+'103 FEIRAS, GALAS E EXPOSIÇÕES'!P450</f>
        <v>0</v>
      </c>
      <c r="F821" s="53">
        <f>+'103 FEIRAS, GALAS E EXPOSIÇÕES'!Q450</f>
        <v>0</v>
      </c>
      <c r="G821" s="53">
        <f>+'103 FEIRAS, GALAS E EXPOSIÇÕES'!AJ450</f>
        <v>0</v>
      </c>
      <c r="H821" s="53" t="str">
        <f>+sessoes!A$4</f>
        <v>TECTRAIN-99</v>
      </c>
      <c r="I821" s="53" t="e">
        <f>+sessoes!B$4</f>
        <v>#N/A</v>
      </c>
      <c r="J821" s="69">
        <f>+sessoes!C$4</f>
        <v>0</v>
      </c>
      <c r="M821" s="53">
        <f>+'103 FEIRAS, GALAS E EXPOSIÇÕES'!AK450</f>
        <v>0</v>
      </c>
      <c r="N821" s="53">
        <f>+'103 FEIRAS, GALAS E EXPOSIÇÕES'!AB450</f>
        <v>0</v>
      </c>
      <c r="T821" s="51" t="str">
        <f t="shared" si="36"/>
        <v>Local Não Indicado</v>
      </c>
      <c r="U821" s="51" t="str">
        <f t="shared" si="37"/>
        <v>Sem dados de idade</v>
      </c>
      <c r="V821" s="51" t="str">
        <f t="shared" si="38"/>
        <v/>
      </c>
    </row>
    <row r="822" spans="1:22" hidden="1" x14ac:dyDescent="0.35">
      <c r="A822" s="53">
        <f>+'103 FEIRAS, GALAS E EXPOSIÇÕES'!C451</f>
        <v>0</v>
      </c>
      <c r="B822" s="53">
        <f>+'103 FEIRAS, GALAS E EXPOSIÇÕES'!J451</f>
        <v>0</v>
      </c>
      <c r="C822" s="53" t="e">
        <f>IFERROR(IFERROR(IFERROR(+VLOOKUP('103 FEIRAS, GALAS E EXPOSIÇÕES'!V451,localidades,2,FALSE),VLOOKUP('103 FEIRAS, GALAS E EXPOSIÇÕES'!R451,district_codes,2,FALSE)),VLOOKUP('103 FEIRAS, GALAS E EXPOSIÇÕES'!AF$7,localidades,2,FALSE)),VLOOKUP('103 FEIRAS, GALAS E EXPOSIÇÕES'!AF$6,district_codes,2,FALSE))</f>
        <v>#N/A</v>
      </c>
      <c r="D822" s="53">
        <f>+'103 FEIRAS, GALAS E EXPOSIÇÕES'!AB451</f>
        <v>0</v>
      </c>
      <c r="E822" s="281">
        <f>+'103 FEIRAS, GALAS E EXPOSIÇÕES'!P451</f>
        <v>0</v>
      </c>
      <c r="F822" s="53">
        <f>+'103 FEIRAS, GALAS E EXPOSIÇÕES'!Q451</f>
        <v>0</v>
      </c>
      <c r="G822" s="53">
        <f>+'103 FEIRAS, GALAS E EXPOSIÇÕES'!AJ451</f>
        <v>0</v>
      </c>
      <c r="H822" s="53" t="str">
        <f>+sessoes!A$4</f>
        <v>TECTRAIN-99</v>
      </c>
      <c r="I822" s="53" t="e">
        <f>+sessoes!B$4</f>
        <v>#N/A</v>
      </c>
      <c r="J822" s="69">
        <f>+sessoes!C$4</f>
        <v>0</v>
      </c>
      <c r="M822" s="53">
        <f>+'103 FEIRAS, GALAS E EXPOSIÇÕES'!AK451</f>
        <v>0</v>
      </c>
      <c r="N822" s="53">
        <f>+'103 FEIRAS, GALAS E EXPOSIÇÕES'!AB451</f>
        <v>0</v>
      </c>
      <c r="T822" s="51" t="str">
        <f t="shared" si="36"/>
        <v>Local Não Indicado</v>
      </c>
      <c r="U822" s="51" t="str">
        <f t="shared" si="37"/>
        <v>Sem dados de idade</v>
      </c>
      <c r="V822" s="51" t="str">
        <f t="shared" si="38"/>
        <v/>
      </c>
    </row>
    <row r="823" spans="1:22" hidden="1" x14ac:dyDescent="0.35">
      <c r="A823" s="53">
        <f>+'103 FEIRAS, GALAS E EXPOSIÇÕES'!C452</f>
        <v>0</v>
      </c>
      <c r="B823" s="53">
        <f>+'103 FEIRAS, GALAS E EXPOSIÇÕES'!J452</f>
        <v>0</v>
      </c>
      <c r="C823" s="53" t="e">
        <f>IFERROR(IFERROR(IFERROR(+VLOOKUP('103 FEIRAS, GALAS E EXPOSIÇÕES'!V452,localidades,2,FALSE),VLOOKUP('103 FEIRAS, GALAS E EXPOSIÇÕES'!R452,district_codes,2,FALSE)),VLOOKUP('103 FEIRAS, GALAS E EXPOSIÇÕES'!AF$7,localidades,2,FALSE)),VLOOKUP('103 FEIRAS, GALAS E EXPOSIÇÕES'!AF$6,district_codes,2,FALSE))</f>
        <v>#N/A</v>
      </c>
      <c r="D823" s="53">
        <f>+'103 FEIRAS, GALAS E EXPOSIÇÕES'!AB452</f>
        <v>0</v>
      </c>
      <c r="E823" s="281">
        <f>+'103 FEIRAS, GALAS E EXPOSIÇÕES'!P452</f>
        <v>0</v>
      </c>
      <c r="F823" s="53">
        <f>+'103 FEIRAS, GALAS E EXPOSIÇÕES'!Q452</f>
        <v>0</v>
      </c>
      <c r="G823" s="53">
        <f>+'103 FEIRAS, GALAS E EXPOSIÇÕES'!AJ452</f>
        <v>0</v>
      </c>
      <c r="H823" s="53" t="str">
        <f>+sessoes!A$4</f>
        <v>TECTRAIN-99</v>
      </c>
      <c r="I823" s="53" t="e">
        <f>+sessoes!B$4</f>
        <v>#N/A</v>
      </c>
      <c r="J823" s="69">
        <f>+sessoes!C$4</f>
        <v>0</v>
      </c>
      <c r="M823" s="53">
        <f>+'103 FEIRAS, GALAS E EXPOSIÇÕES'!AK452</f>
        <v>0</v>
      </c>
      <c r="N823" s="53">
        <f>+'103 FEIRAS, GALAS E EXPOSIÇÕES'!AB452</f>
        <v>0</v>
      </c>
      <c r="T823" s="51" t="str">
        <f t="shared" si="36"/>
        <v>Local Não Indicado</v>
      </c>
      <c r="U823" s="51" t="str">
        <f t="shared" si="37"/>
        <v>Sem dados de idade</v>
      </c>
      <c r="V823" s="51" t="str">
        <f t="shared" si="38"/>
        <v/>
      </c>
    </row>
    <row r="824" spans="1:22" hidden="1" x14ac:dyDescent="0.35">
      <c r="A824" s="53">
        <f>+'103 FEIRAS, GALAS E EXPOSIÇÕES'!C453</f>
        <v>0</v>
      </c>
      <c r="B824" s="53">
        <f>+'103 FEIRAS, GALAS E EXPOSIÇÕES'!J453</f>
        <v>0</v>
      </c>
      <c r="C824" s="53" t="e">
        <f>IFERROR(IFERROR(IFERROR(+VLOOKUP('103 FEIRAS, GALAS E EXPOSIÇÕES'!V453,localidades,2,FALSE),VLOOKUP('103 FEIRAS, GALAS E EXPOSIÇÕES'!R453,district_codes,2,FALSE)),VLOOKUP('103 FEIRAS, GALAS E EXPOSIÇÕES'!AF$7,localidades,2,FALSE)),VLOOKUP('103 FEIRAS, GALAS E EXPOSIÇÕES'!AF$6,district_codes,2,FALSE))</f>
        <v>#N/A</v>
      </c>
      <c r="D824" s="53">
        <f>+'103 FEIRAS, GALAS E EXPOSIÇÕES'!AB453</f>
        <v>0</v>
      </c>
      <c r="E824" s="281">
        <f>+'103 FEIRAS, GALAS E EXPOSIÇÕES'!P453</f>
        <v>0</v>
      </c>
      <c r="F824" s="53">
        <f>+'103 FEIRAS, GALAS E EXPOSIÇÕES'!Q453</f>
        <v>0</v>
      </c>
      <c r="G824" s="53">
        <f>+'103 FEIRAS, GALAS E EXPOSIÇÕES'!AJ453</f>
        <v>0</v>
      </c>
      <c r="H824" s="53" t="str">
        <f>+sessoes!A$4</f>
        <v>TECTRAIN-99</v>
      </c>
      <c r="I824" s="53" t="e">
        <f>+sessoes!B$4</f>
        <v>#N/A</v>
      </c>
      <c r="J824" s="69">
        <f>+sessoes!C$4</f>
        <v>0</v>
      </c>
      <c r="M824" s="53">
        <f>+'103 FEIRAS, GALAS E EXPOSIÇÕES'!AK453</f>
        <v>0</v>
      </c>
      <c r="N824" s="53">
        <f>+'103 FEIRAS, GALAS E EXPOSIÇÕES'!AB453</f>
        <v>0</v>
      </c>
      <c r="T824" s="51" t="str">
        <f t="shared" si="36"/>
        <v>Local Não Indicado</v>
      </c>
      <c r="U824" s="51" t="str">
        <f t="shared" si="37"/>
        <v>Sem dados de idade</v>
      </c>
      <c r="V824" s="51" t="str">
        <f t="shared" si="38"/>
        <v/>
      </c>
    </row>
    <row r="825" spans="1:22" hidden="1" x14ac:dyDescent="0.35">
      <c r="A825" s="53">
        <f>+'103 FEIRAS, GALAS E EXPOSIÇÕES'!C454</f>
        <v>0</v>
      </c>
      <c r="B825" s="53">
        <f>+'103 FEIRAS, GALAS E EXPOSIÇÕES'!J454</f>
        <v>0</v>
      </c>
      <c r="C825" s="53" t="e">
        <f>IFERROR(IFERROR(IFERROR(+VLOOKUP('103 FEIRAS, GALAS E EXPOSIÇÕES'!V454,localidades,2,FALSE),VLOOKUP('103 FEIRAS, GALAS E EXPOSIÇÕES'!R454,district_codes,2,FALSE)),VLOOKUP('103 FEIRAS, GALAS E EXPOSIÇÕES'!AF$7,localidades,2,FALSE)),VLOOKUP('103 FEIRAS, GALAS E EXPOSIÇÕES'!AF$6,district_codes,2,FALSE))</f>
        <v>#N/A</v>
      </c>
      <c r="D825" s="53">
        <f>+'103 FEIRAS, GALAS E EXPOSIÇÕES'!AB454</f>
        <v>0</v>
      </c>
      <c r="E825" s="281">
        <f>+'103 FEIRAS, GALAS E EXPOSIÇÕES'!P454</f>
        <v>0</v>
      </c>
      <c r="F825" s="53">
        <f>+'103 FEIRAS, GALAS E EXPOSIÇÕES'!Q454</f>
        <v>0</v>
      </c>
      <c r="G825" s="53">
        <f>+'103 FEIRAS, GALAS E EXPOSIÇÕES'!AJ454</f>
        <v>0</v>
      </c>
      <c r="H825" s="53" t="str">
        <f>+sessoes!A$4</f>
        <v>TECTRAIN-99</v>
      </c>
      <c r="I825" s="53" t="e">
        <f>+sessoes!B$4</f>
        <v>#N/A</v>
      </c>
      <c r="J825" s="69">
        <f>+sessoes!C$4</f>
        <v>0</v>
      </c>
      <c r="M825" s="53">
        <f>+'103 FEIRAS, GALAS E EXPOSIÇÕES'!AK454</f>
        <v>0</v>
      </c>
      <c r="N825" s="53">
        <f>+'103 FEIRAS, GALAS E EXPOSIÇÕES'!AB454</f>
        <v>0</v>
      </c>
      <c r="T825" s="51" t="str">
        <f t="shared" si="36"/>
        <v>Local Não Indicado</v>
      </c>
      <c r="U825" s="51" t="str">
        <f t="shared" si="37"/>
        <v>Sem dados de idade</v>
      </c>
      <c r="V825" s="51" t="str">
        <f t="shared" si="38"/>
        <v/>
      </c>
    </row>
    <row r="826" spans="1:22" hidden="1" x14ac:dyDescent="0.35">
      <c r="A826" s="53">
        <f>+'103 FEIRAS, GALAS E EXPOSIÇÕES'!C455</f>
        <v>0</v>
      </c>
      <c r="B826" s="53">
        <f>+'103 FEIRAS, GALAS E EXPOSIÇÕES'!J455</f>
        <v>0</v>
      </c>
      <c r="C826" s="53" t="e">
        <f>IFERROR(IFERROR(IFERROR(+VLOOKUP('103 FEIRAS, GALAS E EXPOSIÇÕES'!V455,localidades,2,FALSE),VLOOKUP('103 FEIRAS, GALAS E EXPOSIÇÕES'!R455,district_codes,2,FALSE)),VLOOKUP('103 FEIRAS, GALAS E EXPOSIÇÕES'!AF$7,localidades,2,FALSE)),VLOOKUP('103 FEIRAS, GALAS E EXPOSIÇÕES'!AF$6,district_codes,2,FALSE))</f>
        <v>#N/A</v>
      </c>
      <c r="D826" s="53">
        <f>+'103 FEIRAS, GALAS E EXPOSIÇÕES'!AB455</f>
        <v>0</v>
      </c>
      <c r="E826" s="281">
        <f>+'103 FEIRAS, GALAS E EXPOSIÇÕES'!P455</f>
        <v>0</v>
      </c>
      <c r="F826" s="53">
        <f>+'103 FEIRAS, GALAS E EXPOSIÇÕES'!Q455</f>
        <v>0</v>
      </c>
      <c r="G826" s="53">
        <f>+'103 FEIRAS, GALAS E EXPOSIÇÕES'!AJ455</f>
        <v>0</v>
      </c>
      <c r="H826" s="53" t="str">
        <f>+sessoes!A$4</f>
        <v>TECTRAIN-99</v>
      </c>
      <c r="I826" s="53" t="e">
        <f>+sessoes!B$4</f>
        <v>#N/A</v>
      </c>
      <c r="J826" s="69">
        <f>+sessoes!C$4</f>
        <v>0</v>
      </c>
      <c r="M826" s="53">
        <f>+'103 FEIRAS, GALAS E EXPOSIÇÕES'!AK455</f>
        <v>0</v>
      </c>
      <c r="N826" s="53">
        <f>+'103 FEIRAS, GALAS E EXPOSIÇÕES'!AB455</f>
        <v>0</v>
      </c>
      <c r="T826" s="51" t="str">
        <f t="shared" si="36"/>
        <v>Local Não Indicado</v>
      </c>
      <c r="U826" s="51" t="str">
        <f t="shared" si="37"/>
        <v>Sem dados de idade</v>
      </c>
      <c r="V826" s="51" t="str">
        <f t="shared" si="38"/>
        <v/>
      </c>
    </row>
    <row r="827" spans="1:22" hidden="1" x14ac:dyDescent="0.35">
      <c r="A827" s="53">
        <f>+'103 FEIRAS, GALAS E EXPOSIÇÕES'!C456</f>
        <v>0</v>
      </c>
      <c r="B827" s="53">
        <f>+'103 FEIRAS, GALAS E EXPOSIÇÕES'!J456</f>
        <v>0</v>
      </c>
      <c r="C827" s="53" t="e">
        <f>IFERROR(IFERROR(IFERROR(+VLOOKUP('103 FEIRAS, GALAS E EXPOSIÇÕES'!V456,localidades,2,FALSE),VLOOKUP('103 FEIRAS, GALAS E EXPOSIÇÕES'!R456,district_codes,2,FALSE)),VLOOKUP('103 FEIRAS, GALAS E EXPOSIÇÕES'!AF$7,localidades,2,FALSE)),VLOOKUP('103 FEIRAS, GALAS E EXPOSIÇÕES'!AF$6,district_codes,2,FALSE))</f>
        <v>#N/A</v>
      </c>
      <c r="D827" s="53">
        <f>+'103 FEIRAS, GALAS E EXPOSIÇÕES'!AB456</f>
        <v>0</v>
      </c>
      <c r="E827" s="281">
        <f>+'103 FEIRAS, GALAS E EXPOSIÇÕES'!P456</f>
        <v>0</v>
      </c>
      <c r="F827" s="53">
        <f>+'103 FEIRAS, GALAS E EXPOSIÇÕES'!Q456</f>
        <v>0</v>
      </c>
      <c r="G827" s="53">
        <f>+'103 FEIRAS, GALAS E EXPOSIÇÕES'!AJ456</f>
        <v>0</v>
      </c>
      <c r="H827" s="53" t="str">
        <f>+sessoes!A$4</f>
        <v>TECTRAIN-99</v>
      </c>
      <c r="I827" s="53" t="e">
        <f>+sessoes!B$4</f>
        <v>#N/A</v>
      </c>
      <c r="J827" s="69">
        <f>+sessoes!C$4</f>
        <v>0</v>
      </c>
      <c r="M827" s="53">
        <f>+'103 FEIRAS, GALAS E EXPOSIÇÕES'!AK456</f>
        <v>0</v>
      </c>
      <c r="N827" s="53">
        <f>+'103 FEIRAS, GALAS E EXPOSIÇÕES'!AB456</f>
        <v>0</v>
      </c>
      <c r="T827" s="51" t="str">
        <f t="shared" si="36"/>
        <v>Local Não Indicado</v>
      </c>
      <c r="U827" s="51" t="str">
        <f t="shared" si="37"/>
        <v>Sem dados de idade</v>
      </c>
      <c r="V827" s="51" t="str">
        <f t="shared" si="38"/>
        <v/>
      </c>
    </row>
    <row r="828" spans="1:22" hidden="1" x14ac:dyDescent="0.35">
      <c r="A828" s="53">
        <f>+'103 FEIRAS, GALAS E EXPOSIÇÕES'!C457</f>
        <v>0</v>
      </c>
      <c r="B828" s="53">
        <f>+'103 FEIRAS, GALAS E EXPOSIÇÕES'!J457</f>
        <v>0</v>
      </c>
      <c r="C828" s="53" t="e">
        <f>IFERROR(IFERROR(IFERROR(+VLOOKUP('103 FEIRAS, GALAS E EXPOSIÇÕES'!V457,localidades,2,FALSE),VLOOKUP('103 FEIRAS, GALAS E EXPOSIÇÕES'!R457,district_codes,2,FALSE)),VLOOKUP('103 FEIRAS, GALAS E EXPOSIÇÕES'!AF$7,localidades,2,FALSE)),VLOOKUP('103 FEIRAS, GALAS E EXPOSIÇÕES'!AF$6,district_codes,2,FALSE))</f>
        <v>#N/A</v>
      </c>
      <c r="D828" s="53">
        <f>+'103 FEIRAS, GALAS E EXPOSIÇÕES'!AB457</f>
        <v>0</v>
      </c>
      <c r="E828" s="281">
        <f>+'103 FEIRAS, GALAS E EXPOSIÇÕES'!P457</f>
        <v>0</v>
      </c>
      <c r="F828" s="53">
        <f>+'103 FEIRAS, GALAS E EXPOSIÇÕES'!Q457</f>
        <v>0</v>
      </c>
      <c r="G828" s="53">
        <f>+'103 FEIRAS, GALAS E EXPOSIÇÕES'!AJ457</f>
        <v>0</v>
      </c>
      <c r="H828" s="53" t="str">
        <f>+sessoes!A$4</f>
        <v>TECTRAIN-99</v>
      </c>
      <c r="I828" s="53" t="e">
        <f>+sessoes!B$4</f>
        <v>#N/A</v>
      </c>
      <c r="J828" s="69">
        <f>+sessoes!C$4</f>
        <v>0</v>
      </c>
      <c r="M828" s="53">
        <f>+'103 FEIRAS, GALAS E EXPOSIÇÕES'!AK457</f>
        <v>0</v>
      </c>
      <c r="N828" s="53">
        <f>+'103 FEIRAS, GALAS E EXPOSIÇÕES'!AB457</f>
        <v>0</v>
      </c>
      <c r="T828" s="51" t="str">
        <f t="shared" si="36"/>
        <v>Local Não Indicado</v>
      </c>
      <c r="U828" s="51" t="str">
        <f t="shared" si="37"/>
        <v>Sem dados de idade</v>
      </c>
      <c r="V828" s="51" t="str">
        <f t="shared" si="38"/>
        <v/>
      </c>
    </row>
    <row r="829" spans="1:22" hidden="1" x14ac:dyDescent="0.35">
      <c r="A829" s="53">
        <f>+'103 FEIRAS, GALAS E EXPOSIÇÕES'!C458</f>
        <v>0</v>
      </c>
      <c r="B829" s="53">
        <f>+'103 FEIRAS, GALAS E EXPOSIÇÕES'!J458</f>
        <v>0</v>
      </c>
      <c r="C829" s="53" t="e">
        <f>IFERROR(IFERROR(IFERROR(+VLOOKUP('103 FEIRAS, GALAS E EXPOSIÇÕES'!V458,localidades,2,FALSE),VLOOKUP('103 FEIRAS, GALAS E EXPOSIÇÕES'!R458,district_codes,2,FALSE)),VLOOKUP('103 FEIRAS, GALAS E EXPOSIÇÕES'!AF$7,localidades,2,FALSE)),VLOOKUP('103 FEIRAS, GALAS E EXPOSIÇÕES'!AF$6,district_codes,2,FALSE))</f>
        <v>#N/A</v>
      </c>
      <c r="D829" s="53">
        <f>+'103 FEIRAS, GALAS E EXPOSIÇÕES'!AB458</f>
        <v>0</v>
      </c>
      <c r="E829" s="281">
        <f>+'103 FEIRAS, GALAS E EXPOSIÇÕES'!P458</f>
        <v>0</v>
      </c>
      <c r="F829" s="53">
        <f>+'103 FEIRAS, GALAS E EXPOSIÇÕES'!Q458</f>
        <v>0</v>
      </c>
      <c r="G829" s="53">
        <f>+'103 FEIRAS, GALAS E EXPOSIÇÕES'!AJ458</f>
        <v>0</v>
      </c>
      <c r="H829" s="53" t="str">
        <f>+sessoes!A$4</f>
        <v>TECTRAIN-99</v>
      </c>
      <c r="I829" s="53" t="e">
        <f>+sessoes!B$4</f>
        <v>#N/A</v>
      </c>
      <c r="J829" s="69">
        <f>+sessoes!C$4</f>
        <v>0</v>
      </c>
      <c r="M829" s="53">
        <f>+'103 FEIRAS, GALAS E EXPOSIÇÕES'!AK458</f>
        <v>0</v>
      </c>
      <c r="N829" s="53">
        <f>+'103 FEIRAS, GALAS E EXPOSIÇÕES'!AB458</f>
        <v>0</v>
      </c>
      <c r="T829" s="51" t="str">
        <f t="shared" si="36"/>
        <v>Local Não Indicado</v>
      </c>
      <c r="U829" s="51" t="str">
        <f t="shared" si="37"/>
        <v>Sem dados de idade</v>
      </c>
      <c r="V829" s="51" t="str">
        <f t="shared" si="38"/>
        <v/>
      </c>
    </row>
    <row r="830" spans="1:22" hidden="1" x14ac:dyDescent="0.35">
      <c r="A830" s="53">
        <f>+'103 FEIRAS, GALAS E EXPOSIÇÕES'!C459</f>
        <v>0</v>
      </c>
      <c r="B830" s="53">
        <f>+'103 FEIRAS, GALAS E EXPOSIÇÕES'!J459</f>
        <v>0</v>
      </c>
      <c r="C830" s="53" t="e">
        <f>IFERROR(IFERROR(IFERROR(+VLOOKUP('103 FEIRAS, GALAS E EXPOSIÇÕES'!V459,localidades,2,FALSE),VLOOKUP('103 FEIRAS, GALAS E EXPOSIÇÕES'!R459,district_codes,2,FALSE)),VLOOKUP('103 FEIRAS, GALAS E EXPOSIÇÕES'!AF$7,localidades,2,FALSE)),VLOOKUP('103 FEIRAS, GALAS E EXPOSIÇÕES'!AF$6,district_codes,2,FALSE))</f>
        <v>#N/A</v>
      </c>
      <c r="D830" s="53">
        <f>+'103 FEIRAS, GALAS E EXPOSIÇÕES'!AB459</f>
        <v>0</v>
      </c>
      <c r="E830" s="281">
        <f>+'103 FEIRAS, GALAS E EXPOSIÇÕES'!P459</f>
        <v>0</v>
      </c>
      <c r="F830" s="53">
        <f>+'103 FEIRAS, GALAS E EXPOSIÇÕES'!Q459</f>
        <v>0</v>
      </c>
      <c r="G830" s="53">
        <f>+'103 FEIRAS, GALAS E EXPOSIÇÕES'!AJ459</f>
        <v>0</v>
      </c>
      <c r="H830" s="53" t="str">
        <f>+sessoes!A$4</f>
        <v>TECTRAIN-99</v>
      </c>
      <c r="I830" s="53" t="e">
        <f>+sessoes!B$4</f>
        <v>#N/A</v>
      </c>
      <c r="J830" s="69">
        <f>+sessoes!C$4</f>
        <v>0</v>
      </c>
      <c r="M830" s="53">
        <f>+'103 FEIRAS, GALAS E EXPOSIÇÕES'!AK459</f>
        <v>0</v>
      </c>
      <c r="N830" s="53">
        <f>+'103 FEIRAS, GALAS E EXPOSIÇÕES'!AB459</f>
        <v>0</v>
      </c>
      <c r="T830" s="51" t="str">
        <f t="shared" si="36"/>
        <v>Local Não Indicado</v>
      </c>
      <c r="U830" s="51" t="str">
        <f t="shared" si="37"/>
        <v>Sem dados de idade</v>
      </c>
      <c r="V830" s="51" t="str">
        <f t="shared" si="38"/>
        <v/>
      </c>
    </row>
    <row r="831" spans="1:22" hidden="1" x14ac:dyDescent="0.35">
      <c r="A831" s="53">
        <f>+'103 FEIRAS, GALAS E EXPOSIÇÕES'!C460</f>
        <v>0</v>
      </c>
      <c r="B831" s="53">
        <f>+'103 FEIRAS, GALAS E EXPOSIÇÕES'!J460</f>
        <v>0</v>
      </c>
      <c r="C831" s="53" t="e">
        <f>IFERROR(IFERROR(IFERROR(+VLOOKUP('103 FEIRAS, GALAS E EXPOSIÇÕES'!V460,localidades,2,FALSE),VLOOKUP('103 FEIRAS, GALAS E EXPOSIÇÕES'!R460,district_codes,2,FALSE)),VLOOKUP('103 FEIRAS, GALAS E EXPOSIÇÕES'!AF$7,localidades,2,FALSE)),VLOOKUP('103 FEIRAS, GALAS E EXPOSIÇÕES'!AF$6,district_codes,2,FALSE))</f>
        <v>#N/A</v>
      </c>
      <c r="D831" s="53">
        <f>+'103 FEIRAS, GALAS E EXPOSIÇÕES'!AB460</f>
        <v>0</v>
      </c>
      <c r="E831" s="281">
        <f>+'103 FEIRAS, GALAS E EXPOSIÇÕES'!P460</f>
        <v>0</v>
      </c>
      <c r="F831" s="53">
        <f>+'103 FEIRAS, GALAS E EXPOSIÇÕES'!Q460</f>
        <v>0</v>
      </c>
      <c r="G831" s="53">
        <f>+'103 FEIRAS, GALAS E EXPOSIÇÕES'!AJ460</f>
        <v>0</v>
      </c>
      <c r="H831" s="53" t="str">
        <f>+sessoes!A$4</f>
        <v>TECTRAIN-99</v>
      </c>
      <c r="I831" s="53" t="e">
        <f>+sessoes!B$4</f>
        <v>#N/A</v>
      </c>
      <c r="J831" s="69">
        <f>+sessoes!C$4</f>
        <v>0</v>
      </c>
      <c r="M831" s="53">
        <f>+'103 FEIRAS, GALAS E EXPOSIÇÕES'!AK460</f>
        <v>0</v>
      </c>
      <c r="N831" s="53">
        <f>+'103 FEIRAS, GALAS E EXPOSIÇÕES'!AB460</f>
        <v>0</v>
      </c>
      <c r="T831" s="51" t="str">
        <f t="shared" si="36"/>
        <v>Local Não Indicado</v>
      </c>
      <c r="U831" s="51" t="str">
        <f t="shared" si="37"/>
        <v>Sem dados de idade</v>
      </c>
      <c r="V831" s="51" t="str">
        <f t="shared" si="38"/>
        <v/>
      </c>
    </row>
    <row r="832" spans="1:22" hidden="1" x14ac:dyDescent="0.35">
      <c r="A832" s="53">
        <f>+'103 FEIRAS, GALAS E EXPOSIÇÕES'!C461</f>
        <v>0</v>
      </c>
      <c r="B832" s="53">
        <f>+'103 FEIRAS, GALAS E EXPOSIÇÕES'!J461</f>
        <v>0</v>
      </c>
      <c r="C832" s="53" t="e">
        <f>IFERROR(IFERROR(IFERROR(+VLOOKUP('103 FEIRAS, GALAS E EXPOSIÇÕES'!V461,localidades,2,FALSE),VLOOKUP('103 FEIRAS, GALAS E EXPOSIÇÕES'!R461,district_codes,2,FALSE)),VLOOKUP('103 FEIRAS, GALAS E EXPOSIÇÕES'!AF$7,localidades,2,FALSE)),VLOOKUP('103 FEIRAS, GALAS E EXPOSIÇÕES'!AF$6,district_codes,2,FALSE))</f>
        <v>#N/A</v>
      </c>
      <c r="D832" s="53">
        <f>+'103 FEIRAS, GALAS E EXPOSIÇÕES'!AB461</f>
        <v>0</v>
      </c>
      <c r="E832" s="281">
        <f>+'103 FEIRAS, GALAS E EXPOSIÇÕES'!P461</f>
        <v>0</v>
      </c>
      <c r="F832" s="53">
        <f>+'103 FEIRAS, GALAS E EXPOSIÇÕES'!Q461</f>
        <v>0</v>
      </c>
      <c r="G832" s="53">
        <f>+'103 FEIRAS, GALAS E EXPOSIÇÕES'!AJ461</f>
        <v>0</v>
      </c>
      <c r="H832" s="53" t="str">
        <f>+sessoes!A$4</f>
        <v>TECTRAIN-99</v>
      </c>
      <c r="I832" s="53" t="e">
        <f>+sessoes!B$4</f>
        <v>#N/A</v>
      </c>
      <c r="J832" s="69">
        <f>+sessoes!C$4</f>
        <v>0</v>
      </c>
      <c r="M832" s="53">
        <f>+'103 FEIRAS, GALAS E EXPOSIÇÕES'!AK461</f>
        <v>0</v>
      </c>
      <c r="N832" s="53">
        <f>+'103 FEIRAS, GALAS E EXPOSIÇÕES'!AB461</f>
        <v>0</v>
      </c>
      <c r="T832" s="51" t="str">
        <f t="shared" si="36"/>
        <v>Local Não Indicado</v>
      </c>
      <c r="U832" s="51" t="str">
        <f t="shared" si="37"/>
        <v>Sem dados de idade</v>
      </c>
      <c r="V832" s="51" t="str">
        <f t="shared" si="38"/>
        <v/>
      </c>
    </row>
    <row r="833" spans="1:22" hidden="1" x14ac:dyDescent="0.35">
      <c r="A833" s="53">
        <f>+'103 FEIRAS, GALAS E EXPOSIÇÕES'!C462</f>
        <v>0</v>
      </c>
      <c r="B833" s="53">
        <f>+'103 FEIRAS, GALAS E EXPOSIÇÕES'!J462</f>
        <v>0</v>
      </c>
      <c r="C833" s="53" t="e">
        <f>IFERROR(IFERROR(IFERROR(+VLOOKUP('103 FEIRAS, GALAS E EXPOSIÇÕES'!V462,localidades,2,FALSE),VLOOKUP('103 FEIRAS, GALAS E EXPOSIÇÕES'!R462,district_codes,2,FALSE)),VLOOKUP('103 FEIRAS, GALAS E EXPOSIÇÕES'!AF$7,localidades,2,FALSE)),VLOOKUP('103 FEIRAS, GALAS E EXPOSIÇÕES'!AF$6,district_codes,2,FALSE))</f>
        <v>#N/A</v>
      </c>
      <c r="D833" s="53">
        <f>+'103 FEIRAS, GALAS E EXPOSIÇÕES'!AB462</f>
        <v>0</v>
      </c>
      <c r="E833" s="281">
        <f>+'103 FEIRAS, GALAS E EXPOSIÇÕES'!P462</f>
        <v>0</v>
      </c>
      <c r="F833" s="53">
        <f>+'103 FEIRAS, GALAS E EXPOSIÇÕES'!Q462</f>
        <v>0</v>
      </c>
      <c r="G833" s="53">
        <f>+'103 FEIRAS, GALAS E EXPOSIÇÕES'!AJ462</f>
        <v>0</v>
      </c>
      <c r="H833" s="53" t="str">
        <f>+sessoes!A$4</f>
        <v>TECTRAIN-99</v>
      </c>
      <c r="I833" s="53" t="e">
        <f>+sessoes!B$4</f>
        <v>#N/A</v>
      </c>
      <c r="J833" s="69">
        <f>+sessoes!C$4</f>
        <v>0</v>
      </c>
      <c r="M833" s="53">
        <f>+'103 FEIRAS, GALAS E EXPOSIÇÕES'!AK462</f>
        <v>0</v>
      </c>
      <c r="N833" s="53">
        <f>+'103 FEIRAS, GALAS E EXPOSIÇÕES'!AB462</f>
        <v>0</v>
      </c>
      <c r="T833" s="51" t="str">
        <f t="shared" si="36"/>
        <v>Local Não Indicado</v>
      </c>
      <c r="U833" s="51" t="str">
        <f t="shared" si="37"/>
        <v>Sem dados de idade</v>
      </c>
      <c r="V833" s="51" t="str">
        <f t="shared" si="38"/>
        <v/>
      </c>
    </row>
    <row r="834" spans="1:22" hidden="1" x14ac:dyDescent="0.35">
      <c r="A834" s="53">
        <f>+'103 FEIRAS, GALAS E EXPOSIÇÕES'!C463</f>
        <v>0</v>
      </c>
      <c r="B834" s="53">
        <f>+'103 FEIRAS, GALAS E EXPOSIÇÕES'!J463</f>
        <v>0</v>
      </c>
      <c r="C834" s="53" t="e">
        <f>IFERROR(IFERROR(IFERROR(+VLOOKUP('103 FEIRAS, GALAS E EXPOSIÇÕES'!V463,localidades,2,FALSE),VLOOKUP('103 FEIRAS, GALAS E EXPOSIÇÕES'!R463,district_codes,2,FALSE)),VLOOKUP('103 FEIRAS, GALAS E EXPOSIÇÕES'!AF$7,localidades,2,FALSE)),VLOOKUP('103 FEIRAS, GALAS E EXPOSIÇÕES'!AF$6,district_codes,2,FALSE))</f>
        <v>#N/A</v>
      </c>
      <c r="D834" s="53">
        <f>+'103 FEIRAS, GALAS E EXPOSIÇÕES'!AB463</f>
        <v>0</v>
      </c>
      <c r="E834" s="281">
        <f>+'103 FEIRAS, GALAS E EXPOSIÇÕES'!P463</f>
        <v>0</v>
      </c>
      <c r="F834" s="53">
        <f>+'103 FEIRAS, GALAS E EXPOSIÇÕES'!Q463</f>
        <v>0</v>
      </c>
      <c r="G834" s="53">
        <f>+'103 FEIRAS, GALAS E EXPOSIÇÕES'!AJ463</f>
        <v>0</v>
      </c>
      <c r="H834" s="53" t="str">
        <f>+sessoes!A$4</f>
        <v>TECTRAIN-99</v>
      </c>
      <c r="I834" s="53" t="e">
        <f>+sessoes!B$4</f>
        <v>#N/A</v>
      </c>
      <c r="J834" s="69">
        <f>+sessoes!C$4</f>
        <v>0</v>
      </c>
      <c r="M834" s="53">
        <f>+'103 FEIRAS, GALAS E EXPOSIÇÕES'!AK463</f>
        <v>0</v>
      </c>
      <c r="N834" s="53">
        <f>+'103 FEIRAS, GALAS E EXPOSIÇÕES'!AB463</f>
        <v>0</v>
      </c>
      <c r="T834" s="51" t="str">
        <f t="shared" ref="T834:T897" si="39">IFERROR(IFERROR(VLOOKUP(C834,nomes_distritos,3,FALSE),VLOOKUP(I834,nomes_distritos,3,FALSE)),"Local Não Indicado")</f>
        <v>Local Não Indicado</v>
      </c>
      <c r="U834" s="51" t="str">
        <f t="shared" ref="U834:U897" si="40">IF(F834=0,"Sem dados de idade",IF(F834&lt;35,"Jovem","Adulto"))</f>
        <v>Sem dados de idade</v>
      </c>
      <c r="V834" s="51" t="str">
        <f t="shared" ref="V834:V897" si="41">IF(A834=0,"",A834&amp;B834&amp;C834)</f>
        <v/>
      </c>
    </row>
    <row r="835" spans="1:22" hidden="1" x14ac:dyDescent="0.35">
      <c r="A835" s="53">
        <f>+'103 FEIRAS, GALAS E EXPOSIÇÕES'!C464</f>
        <v>0</v>
      </c>
      <c r="B835" s="53">
        <f>+'103 FEIRAS, GALAS E EXPOSIÇÕES'!J464</f>
        <v>0</v>
      </c>
      <c r="C835" s="53" t="e">
        <f>IFERROR(IFERROR(IFERROR(+VLOOKUP('103 FEIRAS, GALAS E EXPOSIÇÕES'!V464,localidades,2,FALSE),VLOOKUP('103 FEIRAS, GALAS E EXPOSIÇÕES'!R464,district_codes,2,FALSE)),VLOOKUP('103 FEIRAS, GALAS E EXPOSIÇÕES'!AF$7,localidades,2,FALSE)),VLOOKUP('103 FEIRAS, GALAS E EXPOSIÇÕES'!AF$6,district_codes,2,FALSE))</f>
        <v>#N/A</v>
      </c>
      <c r="D835" s="53">
        <f>+'103 FEIRAS, GALAS E EXPOSIÇÕES'!AB464</f>
        <v>0</v>
      </c>
      <c r="E835" s="281">
        <f>+'103 FEIRAS, GALAS E EXPOSIÇÕES'!P464</f>
        <v>0</v>
      </c>
      <c r="F835" s="53">
        <f>+'103 FEIRAS, GALAS E EXPOSIÇÕES'!Q464</f>
        <v>0</v>
      </c>
      <c r="G835" s="53">
        <f>+'103 FEIRAS, GALAS E EXPOSIÇÕES'!AJ464</f>
        <v>0</v>
      </c>
      <c r="H835" s="53" t="str">
        <f>+sessoes!A$4</f>
        <v>TECTRAIN-99</v>
      </c>
      <c r="I835" s="53" t="e">
        <f>+sessoes!B$4</f>
        <v>#N/A</v>
      </c>
      <c r="J835" s="69">
        <f>+sessoes!C$4</f>
        <v>0</v>
      </c>
      <c r="M835" s="53">
        <f>+'103 FEIRAS, GALAS E EXPOSIÇÕES'!AK464</f>
        <v>0</v>
      </c>
      <c r="N835" s="53">
        <f>+'103 FEIRAS, GALAS E EXPOSIÇÕES'!AB464</f>
        <v>0</v>
      </c>
      <c r="T835" s="51" t="str">
        <f t="shared" si="39"/>
        <v>Local Não Indicado</v>
      </c>
      <c r="U835" s="51" t="str">
        <f t="shared" si="40"/>
        <v>Sem dados de idade</v>
      </c>
      <c r="V835" s="51" t="str">
        <f t="shared" si="41"/>
        <v/>
      </c>
    </row>
    <row r="836" spans="1:22" hidden="1" x14ac:dyDescent="0.35">
      <c r="A836" s="53">
        <f>+'103 FEIRAS, GALAS E EXPOSIÇÕES'!C465</f>
        <v>0</v>
      </c>
      <c r="B836" s="53">
        <f>+'103 FEIRAS, GALAS E EXPOSIÇÕES'!J465</f>
        <v>0</v>
      </c>
      <c r="C836" s="53" t="e">
        <f>IFERROR(IFERROR(IFERROR(+VLOOKUP('103 FEIRAS, GALAS E EXPOSIÇÕES'!V465,localidades,2,FALSE),VLOOKUP('103 FEIRAS, GALAS E EXPOSIÇÕES'!R465,district_codes,2,FALSE)),VLOOKUP('103 FEIRAS, GALAS E EXPOSIÇÕES'!AF$7,localidades,2,FALSE)),VLOOKUP('103 FEIRAS, GALAS E EXPOSIÇÕES'!AF$6,district_codes,2,FALSE))</f>
        <v>#N/A</v>
      </c>
      <c r="D836" s="53">
        <f>+'103 FEIRAS, GALAS E EXPOSIÇÕES'!AB465</f>
        <v>0</v>
      </c>
      <c r="E836" s="281">
        <f>+'103 FEIRAS, GALAS E EXPOSIÇÕES'!P465</f>
        <v>0</v>
      </c>
      <c r="F836" s="53">
        <f>+'103 FEIRAS, GALAS E EXPOSIÇÕES'!Q465</f>
        <v>0</v>
      </c>
      <c r="G836" s="53">
        <f>+'103 FEIRAS, GALAS E EXPOSIÇÕES'!AJ465</f>
        <v>0</v>
      </c>
      <c r="H836" s="53" t="str">
        <f>+sessoes!A$4</f>
        <v>TECTRAIN-99</v>
      </c>
      <c r="I836" s="53" t="e">
        <f>+sessoes!B$4</f>
        <v>#N/A</v>
      </c>
      <c r="J836" s="69">
        <f>+sessoes!C$4</f>
        <v>0</v>
      </c>
      <c r="M836" s="53">
        <f>+'103 FEIRAS, GALAS E EXPOSIÇÕES'!AK465</f>
        <v>0</v>
      </c>
      <c r="N836" s="53">
        <f>+'103 FEIRAS, GALAS E EXPOSIÇÕES'!AB465</f>
        <v>0</v>
      </c>
      <c r="T836" s="51" t="str">
        <f t="shared" si="39"/>
        <v>Local Não Indicado</v>
      </c>
      <c r="U836" s="51" t="str">
        <f t="shared" si="40"/>
        <v>Sem dados de idade</v>
      </c>
      <c r="V836" s="51" t="str">
        <f t="shared" si="41"/>
        <v/>
      </c>
    </row>
    <row r="837" spans="1:22" hidden="1" x14ac:dyDescent="0.35">
      <c r="A837" s="53">
        <f>+'103 FEIRAS, GALAS E EXPOSIÇÕES'!C466</f>
        <v>0</v>
      </c>
      <c r="B837" s="53">
        <f>+'103 FEIRAS, GALAS E EXPOSIÇÕES'!J466</f>
        <v>0</v>
      </c>
      <c r="C837" s="53" t="e">
        <f>IFERROR(IFERROR(IFERROR(+VLOOKUP('103 FEIRAS, GALAS E EXPOSIÇÕES'!V466,localidades,2,FALSE),VLOOKUP('103 FEIRAS, GALAS E EXPOSIÇÕES'!R466,district_codes,2,FALSE)),VLOOKUP('103 FEIRAS, GALAS E EXPOSIÇÕES'!AF$7,localidades,2,FALSE)),VLOOKUP('103 FEIRAS, GALAS E EXPOSIÇÕES'!AF$6,district_codes,2,FALSE))</f>
        <v>#N/A</v>
      </c>
      <c r="D837" s="53">
        <f>+'103 FEIRAS, GALAS E EXPOSIÇÕES'!AB466</f>
        <v>0</v>
      </c>
      <c r="E837" s="281">
        <f>+'103 FEIRAS, GALAS E EXPOSIÇÕES'!P466</f>
        <v>0</v>
      </c>
      <c r="F837" s="53">
        <f>+'103 FEIRAS, GALAS E EXPOSIÇÕES'!Q466</f>
        <v>0</v>
      </c>
      <c r="G837" s="53">
        <f>+'103 FEIRAS, GALAS E EXPOSIÇÕES'!AJ466</f>
        <v>0</v>
      </c>
      <c r="H837" s="53" t="str">
        <f>+sessoes!A$4</f>
        <v>TECTRAIN-99</v>
      </c>
      <c r="I837" s="53" t="e">
        <f>+sessoes!B$4</f>
        <v>#N/A</v>
      </c>
      <c r="J837" s="69">
        <f>+sessoes!C$4</f>
        <v>0</v>
      </c>
      <c r="M837" s="53">
        <f>+'103 FEIRAS, GALAS E EXPOSIÇÕES'!AK466</f>
        <v>0</v>
      </c>
      <c r="N837" s="53">
        <f>+'103 FEIRAS, GALAS E EXPOSIÇÕES'!AB466</f>
        <v>0</v>
      </c>
      <c r="T837" s="51" t="str">
        <f t="shared" si="39"/>
        <v>Local Não Indicado</v>
      </c>
      <c r="U837" s="51" t="str">
        <f t="shared" si="40"/>
        <v>Sem dados de idade</v>
      </c>
      <c r="V837" s="51" t="str">
        <f t="shared" si="41"/>
        <v/>
      </c>
    </row>
    <row r="838" spans="1:22" hidden="1" x14ac:dyDescent="0.35">
      <c r="A838" s="53">
        <f>+'103 FEIRAS, GALAS E EXPOSIÇÕES'!C467</f>
        <v>0</v>
      </c>
      <c r="B838" s="53">
        <f>+'103 FEIRAS, GALAS E EXPOSIÇÕES'!J467</f>
        <v>0</v>
      </c>
      <c r="C838" s="53" t="e">
        <f>IFERROR(IFERROR(IFERROR(+VLOOKUP('103 FEIRAS, GALAS E EXPOSIÇÕES'!V467,localidades,2,FALSE),VLOOKUP('103 FEIRAS, GALAS E EXPOSIÇÕES'!R467,district_codes,2,FALSE)),VLOOKUP('103 FEIRAS, GALAS E EXPOSIÇÕES'!AF$7,localidades,2,FALSE)),VLOOKUP('103 FEIRAS, GALAS E EXPOSIÇÕES'!AF$6,district_codes,2,FALSE))</f>
        <v>#N/A</v>
      </c>
      <c r="D838" s="53">
        <f>+'103 FEIRAS, GALAS E EXPOSIÇÕES'!AB467</f>
        <v>0</v>
      </c>
      <c r="E838" s="281">
        <f>+'103 FEIRAS, GALAS E EXPOSIÇÕES'!P467</f>
        <v>0</v>
      </c>
      <c r="F838" s="53">
        <f>+'103 FEIRAS, GALAS E EXPOSIÇÕES'!Q467</f>
        <v>0</v>
      </c>
      <c r="G838" s="53">
        <f>+'103 FEIRAS, GALAS E EXPOSIÇÕES'!AJ467</f>
        <v>0</v>
      </c>
      <c r="H838" s="53" t="str">
        <f>+sessoes!A$4</f>
        <v>TECTRAIN-99</v>
      </c>
      <c r="I838" s="53" t="e">
        <f>+sessoes!B$4</f>
        <v>#N/A</v>
      </c>
      <c r="J838" s="69">
        <f>+sessoes!C$4</f>
        <v>0</v>
      </c>
      <c r="M838" s="53">
        <f>+'103 FEIRAS, GALAS E EXPOSIÇÕES'!AK467</f>
        <v>0</v>
      </c>
      <c r="N838" s="53">
        <f>+'103 FEIRAS, GALAS E EXPOSIÇÕES'!AB467</f>
        <v>0</v>
      </c>
      <c r="T838" s="51" t="str">
        <f t="shared" si="39"/>
        <v>Local Não Indicado</v>
      </c>
      <c r="U838" s="51" t="str">
        <f t="shared" si="40"/>
        <v>Sem dados de idade</v>
      </c>
      <c r="V838" s="51" t="str">
        <f t="shared" si="41"/>
        <v/>
      </c>
    </row>
    <row r="839" spans="1:22" hidden="1" x14ac:dyDescent="0.35">
      <c r="A839" s="53">
        <f>+'103 FEIRAS, GALAS E EXPOSIÇÕES'!C468</f>
        <v>0</v>
      </c>
      <c r="B839" s="53">
        <f>+'103 FEIRAS, GALAS E EXPOSIÇÕES'!J468</f>
        <v>0</v>
      </c>
      <c r="C839" s="53" t="e">
        <f>IFERROR(IFERROR(IFERROR(+VLOOKUP('103 FEIRAS, GALAS E EXPOSIÇÕES'!V468,localidades,2,FALSE),VLOOKUP('103 FEIRAS, GALAS E EXPOSIÇÕES'!R468,district_codes,2,FALSE)),VLOOKUP('103 FEIRAS, GALAS E EXPOSIÇÕES'!AF$7,localidades,2,FALSE)),VLOOKUP('103 FEIRAS, GALAS E EXPOSIÇÕES'!AF$6,district_codes,2,FALSE))</f>
        <v>#N/A</v>
      </c>
      <c r="D839" s="53">
        <f>+'103 FEIRAS, GALAS E EXPOSIÇÕES'!AB468</f>
        <v>0</v>
      </c>
      <c r="E839" s="281">
        <f>+'103 FEIRAS, GALAS E EXPOSIÇÕES'!P468</f>
        <v>0</v>
      </c>
      <c r="F839" s="53">
        <f>+'103 FEIRAS, GALAS E EXPOSIÇÕES'!Q468</f>
        <v>0</v>
      </c>
      <c r="G839" s="53">
        <f>+'103 FEIRAS, GALAS E EXPOSIÇÕES'!AJ468</f>
        <v>0</v>
      </c>
      <c r="H839" s="53" t="str">
        <f>+sessoes!A$4</f>
        <v>TECTRAIN-99</v>
      </c>
      <c r="I839" s="53" t="e">
        <f>+sessoes!B$4</f>
        <v>#N/A</v>
      </c>
      <c r="J839" s="69">
        <f>+sessoes!C$4</f>
        <v>0</v>
      </c>
      <c r="M839" s="53">
        <f>+'103 FEIRAS, GALAS E EXPOSIÇÕES'!AK468</f>
        <v>0</v>
      </c>
      <c r="N839" s="53">
        <f>+'103 FEIRAS, GALAS E EXPOSIÇÕES'!AB468</f>
        <v>0</v>
      </c>
      <c r="T839" s="51" t="str">
        <f t="shared" si="39"/>
        <v>Local Não Indicado</v>
      </c>
      <c r="U839" s="51" t="str">
        <f t="shared" si="40"/>
        <v>Sem dados de idade</v>
      </c>
      <c r="V839" s="51" t="str">
        <f t="shared" si="41"/>
        <v/>
      </c>
    </row>
    <row r="840" spans="1:22" hidden="1" x14ac:dyDescent="0.35">
      <c r="A840" s="53">
        <f>+'103 FEIRAS, GALAS E EXPOSIÇÕES'!C469</f>
        <v>0</v>
      </c>
      <c r="B840" s="53">
        <f>+'103 FEIRAS, GALAS E EXPOSIÇÕES'!J469</f>
        <v>0</v>
      </c>
      <c r="C840" s="53" t="e">
        <f>IFERROR(IFERROR(IFERROR(+VLOOKUP('103 FEIRAS, GALAS E EXPOSIÇÕES'!V469,localidades,2,FALSE),VLOOKUP('103 FEIRAS, GALAS E EXPOSIÇÕES'!R469,district_codes,2,FALSE)),VLOOKUP('103 FEIRAS, GALAS E EXPOSIÇÕES'!AF$7,localidades,2,FALSE)),VLOOKUP('103 FEIRAS, GALAS E EXPOSIÇÕES'!AF$6,district_codes,2,FALSE))</f>
        <v>#N/A</v>
      </c>
      <c r="D840" s="53">
        <f>+'103 FEIRAS, GALAS E EXPOSIÇÕES'!AB469</f>
        <v>0</v>
      </c>
      <c r="E840" s="281">
        <f>+'103 FEIRAS, GALAS E EXPOSIÇÕES'!P469</f>
        <v>0</v>
      </c>
      <c r="F840" s="53">
        <f>+'103 FEIRAS, GALAS E EXPOSIÇÕES'!Q469</f>
        <v>0</v>
      </c>
      <c r="G840" s="53">
        <f>+'103 FEIRAS, GALAS E EXPOSIÇÕES'!AJ469</f>
        <v>0</v>
      </c>
      <c r="H840" s="53" t="str">
        <f>+sessoes!A$4</f>
        <v>TECTRAIN-99</v>
      </c>
      <c r="I840" s="53" t="e">
        <f>+sessoes!B$4</f>
        <v>#N/A</v>
      </c>
      <c r="J840" s="69">
        <f>+sessoes!C$4</f>
        <v>0</v>
      </c>
      <c r="M840" s="53">
        <f>+'103 FEIRAS, GALAS E EXPOSIÇÕES'!AK469</f>
        <v>0</v>
      </c>
      <c r="N840" s="53">
        <f>+'103 FEIRAS, GALAS E EXPOSIÇÕES'!AB469</f>
        <v>0</v>
      </c>
      <c r="T840" s="51" t="str">
        <f t="shared" si="39"/>
        <v>Local Não Indicado</v>
      </c>
      <c r="U840" s="51" t="str">
        <f t="shared" si="40"/>
        <v>Sem dados de idade</v>
      </c>
      <c r="V840" s="51" t="str">
        <f t="shared" si="41"/>
        <v/>
      </c>
    </row>
    <row r="841" spans="1:22" hidden="1" x14ac:dyDescent="0.35">
      <c r="A841" s="53">
        <f>+'103 FEIRAS, GALAS E EXPOSIÇÕES'!C470</f>
        <v>0</v>
      </c>
      <c r="B841" s="53">
        <f>+'103 FEIRAS, GALAS E EXPOSIÇÕES'!J470</f>
        <v>0</v>
      </c>
      <c r="C841" s="53" t="e">
        <f>IFERROR(IFERROR(IFERROR(+VLOOKUP('103 FEIRAS, GALAS E EXPOSIÇÕES'!V470,localidades,2,FALSE),VLOOKUP('103 FEIRAS, GALAS E EXPOSIÇÕES'!R470,district_codes,2,FALSE)),VLOOKUP('103 FEIRAS, GALAS E EXPOSIÇÕES'!AF$7,localidades,2,FALSE)),VLOOKUP('103 FEIRAS, GALAS E EXPOSIÇÕES'!AF$6,district_codes,2,FALSE))</f>
        <v>#N/A</v>
      </c>
      <c r="D841" s="53">
        <f>+'103 FEIRAS, GALAS E EXPOSIÇÕES'!AB470</f>
        <v>0</v>
      </c>
      <c r="E841" s="281">
        <f>+'103 FEIRAS, GALAS E EXPOSIÇÕES'!P470</f>
        <v>0</v>
      </c>
      <c r="F841" s="53">
        <f>+'103 FEIRAS, GALAS E EXPOSIÇÕES'!Q470</f>
        <v>0</v>
      </c>
      <c r="G841" s="53">
        <f>+'103 FEIRAS, GALAS E EXPOSIÇÕES'!AJ470</f>
        <v>0</v>
      </c>
      <c r="H841" s="53" t="str">
        <f>+sessoes!A$4</f>
        <v>TECTRAIN-99</v>
      </c>
      <c r="I841" s="53" t="e">
        <f>+sessoes!B$4</f>
        <v>#N/A</v>
      </c>
      <c r="J841" s="69">
        <f>+sessoes!C$4</f>
        <v>0</v>
      </c>
      <c r="M841" s="53">
        <f>+'103 FEIRAS, GALAS E EXPOSIÇÕES'!AK470</f>
        <v>0</v>
      </c>
      <c r="N841" s="53">
        <f>+'103 FEIRAS, GALAS E EXPOSIÇÕES'!AB470</f>
        <v>0</v>
      </c>
      <c r="T841" s="51" t="str">
        <f t="shared" si="39"/>
        <v>Local Não Indicado</v>
      </c>
      <c r="U841" s="51" t="str">
        <f t="shared" si="40"/>
        <v>Sem dados de idade</v>
      </c>
      <c r="V841" s="51" t="str">
        <f t="shared" si="41"/>
        <v/>
      </c>
    </row>
    <row r="842" spans="1:22" hidden="1" x14ac:dyDescent="0.35">
      <c r="A842" s="53">
        <f>+'103 FEIRAS, GALAS E EXPOSIÇÕES'!C471</f>
        <v>0</v>
      </c>
      <c r="B842" s="53">
        <f>+'103 FEIRAS, GALAS E EXPOSIÇÕES'!J471</f>
        <v>0</v>
      </c>
      <c r="C842" s="53" t="e">
        <f>IFERROR(IFERROR(IFERROR(+VLOOKUP('103 FEIRAS, GALAS E EXPOSIÇÕES'!V471,localidades,2,FALSE),VLOOKUP('103 FEIRAS, GALAS E EXPOSIÇÕES'!R471,district_codes,2,FALSE)),VLOOKUP('103 FEIRAS, GALAS E EXPOSIÇÕES'!AF$7,localidades,2,FALSE)),VLOOKUP('103 FEIRAS, GALAS E EXPOSIÇÕES'!AF$6,district_codes,2,FALSE))</f>
        <v>#N/A</v>
      </c>
      <c r="D842" s="53">
        <f>+'103 FEIRAS, GALAS E EXPOSIÇÕES'!AB471</f>
        <v>0</v>
      </c>
      <c r="E842" s="281">
        <f>+'103 FEIRAS, GALAS E EXPOSIÇÕES'!P471</f>
        <v>0</v>
      </c>
      <c r="F842" s="53">
        <f>+'103 FEIRAS, GALAS E EXPOSIÇÕES'!Q471</f>
        <v>0</v>
      </c>
      <c r="G842" s="53">
        <f>+'103 FEIRAS, GALAS E EXPOSIÇÕES'!AJ471</f>
        <v>0</v>
      </c>
      <c r="H842" s="53" t="str">
        <f>+sessoes!A$4</f>
        <v>TECTRAIN-99</v>
      </c>
      <c r="I842" s="53" t="e">
        <f>+sessoes!B$4</f>
        <v>#N/A</v>
      </c>
      <c r="J842" s="69">
        <f>+sessoes!C$4</f>
        <v>0</v>
      </c>
      <c r="M842" s="53">
        <f>+'103 FEIRAS, GALAS E EXPOSIÇÕES'!AK471</f>
        <v>0</v>
      </c>
      <c r="N842" s="53">
        <f>+'103 FEIRAS, GALAS E EXPOSIÇÕES'!AB471</f>
        <v>0</v>
      </c>
      <c r="T842" s="51" t="str">
        <f t="shared" si="39"/>
        <v>Local Não Indicado</v>
      </c>
      <c r="U842" s="51" t="str">
        <f t="shared" si="40"/>
        <v>Sem dados de idade</v>
      </c>
      <c r="V842" s="51" t="str">
        <f t="shared" si="41"/>
        <v/>
      </c>
    </row>
    <row r="843" spans="1:22" hidden="1" x14ac:dyDescent="0.35">
      <c r="A843" s="53">
        <f>+'103 FEIRAS, GALAS E EXPOSIÇÕES'!C472</f>
        <v>0</v>
      </c>
      <c r="B843" s="53">
        <f>+'103 FEIRAS, GALAS E EXPOSIÇÕES'!J472</f>
        <v>0</v>
      </c>
      <c r="C843" s="53" t="e">
        <f>IFERROR(IFERROR(IFERROR(+VLOOKUP('103 FEIRAS, GALAS E EXPOSIÇÕES'!V472,localidades,2,FALSE),VLOOKUP('103 FEIRAS, GALAS E EXPOSIÇÕES'!R472,district_codes,2,FALSE)),VLOOKUP('103 FEIRAS, GALAS E EXPOSIÇÕES'!AF$7,localidades,2,FALSE)),VLOOKUP('103 FEIRAS, GALAS E EXPOSIÇÕES'!AF$6,district_codes,2,FALSE))</f>
        <v>#N/A</v>
      </c>
      <c r="D843" s="53">
        <f>+'103 FEIRAS, GALAS E EXPOSIÇÕES'!AB472</f>
        <v>0</v>
      </c>
      <c r="E843" s="281">
        <f>+'103 FEIRAS, GALAS E EXPOSIÇÕES'!P472</f>
        <v>0</v>
      </c>
      <c r="F843" s="53">
        <f>+'103 FEIRAS, GALAS E EXPOSIÇÕES'!Q472</f>
        <v>0</v>
      </c>
      <c r="G843" s="53">
        <f>+'103 FEIRAS, GALAS E EXPOSIÇÕES'!AJ472</f>
        <v>0</v>
      </c>
      <c r="H843" s="53" t="str">
        <f>+sessoes!A$4</f>
        <v>TECTRAIN-99</v>
      </c>
      <c r="I843" s="53" t="e">
        <f>+sessoes!B$4</f>
        <v>#N/A</v>
      </c>
      <c r="J843" s="69">
        <f>+sessoes!C$4</f>
        <v>0</v>
      </c>
      <c r="M843" s="53">
        <f>+'103 FEIRAS, GALAS E EXPOSIÇÕES'!AK472</f>
        <v>0</v>
      </c>
      <c r="N843" s="53">
        <f>+'103 FEIRAS, GALAS E EXPOSIÇÕES'!AB472</f>
        <v>0</v>
      </c>
      <c r="T843" s="51" t="str">
        <f t="shared" si="39"/>
        <v>Local Não Indicado</v>
      </c>
      <c r="U843" s="51" t="str">
        <f t="shared" si="40"/>
        <v>Sem dados de idade</v>
      </c>
      <c r="V843" s="51" t="str">
        <f t="shared" si="41"/>
        <v/>
      </c>
    </row>
    <row r="844" spans="1:22" hidden="1" x14ac:dyDescent="0.35">
      <c r="A844" s="53">
        <f>+'103 FEIRAS, GALAS E EXPOSIÇÕES'!C473</f>
        <v>0</v>
      </c>
      <c r="B844" s="53">
        <f>+'103 FEIRAS, GALAS E EXPOSIÇÕES'!J473</f>
        <v>0</v>
      </c>
      <c r="C844" s="53" t="e">
        <f>IFERROR(IFERROR(IFERROR(+VLOOKUP('103 FEIRAS, GALAS E EXPOSIÇÕES'!V473,localidades,2,FALSE),VLOOKUP('103 FEIRAS, GALAS E EXPOSIÇÕES'!R473,district_codes,2,FALSE)),VLOOKUP('103 FEIRAS, GALAS E EXPOSIÇÕES'!AF$7,localidades,2,FALSE)),VLOOKUP('103 FEIRAS, GALAS E EXPOSIÇÕES'!AF$6,district_codes,2,FALSE))</f>
        <v>#N/A</v>
      </c>
      <c r="D844" s="53">
        <f>+'103 FEIRAS, GALAS E EXPOSIÇÕES'!AB473</f>
        <v>0</v>
      </c>
      <c r="E844" s="281">
        <f>+'103 FEIRAS, GALAS E EXPOSIÇÕES'!P473</f>
        <v>0</v>
      </c>
      <c r="F844" s="53">
        <f>+'103 FEIRAS, GALAS E EXPOSIÇÕES'!Q473</f>
        <v>0</v>
      </c>
      <c r="G844" s="53">
        <f>+'103 FEIRAS, GALAS E EXPOSIÇÕES'!AJ473</f>
        <v>0</v>
      </c>
      <c r="H844" s="53" t="str">
        <f>+sessoes!A$4</f>
        <v>TECTRAIN-99</v>
      </c>
      <c r="I844" s="53" t="e">
        <f>+sessoes!B$4</f>
        <v>#N/A</v>
      </c>
      <c r="J844" s="69">
        <f>+sessoes!C$4</f>
        <v>0</v>
      </c>
      <c r="M844" s="53">
        <f>+'103 FEIRAS, GALAS E EXPOSIÇÕES'!AK473</f>
        <v>0</v>
      </c>
      <c r="N844" s="53">
        <f>+'103 FEIRAS, GALAS E EXPOSIÇÕES'!AB473</f>
        <v>0</v>
      </c>
      <c r="T844" s="51" t="str">
        <f t="shared" si="39"/>
        <v>Local Não Indicado</v>
      </c>
      <c r="U844" s="51" t="str">
        <f t="shared" si="40"/>
        <v>Sem dados de idade</v>
      </c>
      <c r="V844" s="51" t="str">
        <f t="shared" si="41"/>
        <v/>
      </c>
    </row>
    <row r="845" spans="1:22" hidden="1" x14ac:dyDescent="0.35">
      <c r="A845" s="53">
        <f>+'103 FEIRAS, GALAS E EXPOSIÇÕES'!C474</f>
        <v>0</v>
      </c>
      <c r="B845" s="53">
        <f>+'103 FEIRAS, GALAS E EXPOSIÇÕES'!J474</f>
        <v>0</v>
      </c>
      <c r="C845" s="53" t="e">
        <f>IFERROR(IFERROR(IFERROR(+VLOOKUP('103 FEIRAS, GALAS E EXPOSIÇÕES'!V474,localidades,2,FALSE),VLOOKUP('103 FEIRAS, GALAS E EXPOSIÇÕES'!R474,district_codes,2,FALSE)),VLOOKUP('103 FEIRAS, GALAS E EXPOSIÇÕES'!AF$7,localidades,2,FALSE)),VLOOKUP('103 FEIRAS, GALAS E EXPOSIÇÕES'!AF$6,district_codes,2,FALSE))</f>
        <v>#N/A</v>
      </c>
      <c r="D845" s="53">
        <f>+'103 FEIRAS, GALAS E EXPOSIÇÕES'!AB474</f>
        <v>0</v>
      </c>
      <c r="E845" s="281">
        <f>+'103 FEIRAS, GALAS E EXPOSIÇÕES'!P474</f>
        <v>0</v>
      </c>
      <c r="F845" s="53">
        <f>+'103 FEIRAS, GALAS E EXPOSIÇÕES'!Q474</f>
        <v>0</v>
      </c>
      <c r="G845" s="53">
        <f>+'103 FEIRAS, GALAS E EXPOSIÇÕES'!AJ474</f>
        <v>0</v>
      </c>
      <c r="H845" s="53" t="str">
        <f>+sessoes!A$4</f>
        <v>TECTRAIN-99</v>
      </c>
      <c r="I845" s="53" t="e">
        <f>+sessoes!B$4</f>
        <v>#N/A</v>
      </c>
      <c r="J845" s="69">
        <f>+sessoes!C$4</f>
        <v>0</v>
      </c>
      <c r="M845" s="53">
        <f>+'103 FEIRAS, GALAS E EXPOSIÇÕES'!AK474</f>
        <v>0</v>
      </c>
      <c r="N845" s="53">
        <f>+'103 FEIRAS, GALAS E EXPOSIÇÕES'!AB474</f>
        <v>0</v>
      </c>
      <c r="T845" s="51" t="str">
        <f t="shared" si="39"/>
        <v>Local Não Indicado</v>
      </c>
      <c r="U845" s="51" t="str">
        <f t="shared" si="40"/>
        <v>Sem dados de idade</v>
      </c>
      <c r="V845" s="51" t="str">
        <f t="shared" si="41"/>
        <v/>
      </c>
    </row>
    <row r="846" spans="1:22" hidden="1" x14ac:dyDescent="0.35">
      <c r="A846" s="53">
        <f>+'103 FEIRAS, GALAS E EXPOSIÇÕES'!C475</f>
        <v>0</v>
      </c>
      <c r="B846" s="53">
        <f>+'103 FEIRAS, GALAS E EXPOSIÇÕES'!J475</f>
        <v>0</v>
      </c>
      <c r="C846" s="53" t="e">
        <f>IFERROR(IFERROR(IFERROR(+VLOOKUP('103 FEIRAS, GALAS E EXPOSIÇÕES'!V475,localidades,2,FALSE),VLOOKUP('103 FEIRAS, GALAS E EXPOSIÇÕES'!R475,district_codes,2,FALSE)),VLOOKUP('103 FEIRAS, GALAS E EXPOSIÇÕES'!AF$7,localidades,2,FALSE)),VLOOKUP('103 FEIRAS, GALAS E EXPOSIÇÕES'!AF$6,district_codes,2,FALSE))</f>
        <v>#N/A</v>
      </c>
      <c r="D846" s="53">
        <f>+'103 FEIRAS, GALAS E EXPOSIÇÕES'!AB475</f>
        <v>0</v>
      </c>
      <c r="E846" s="281">
        <f>+'103 FEIRAS, GALAS E EXPOSIÇÕES'!P475</f>
        <v>0</v>
      </c>
      <c r="F846" s="53">
        <f>+'103 FEIRAS, GALAS E EXPOSIÇÕES'!Q475</f>
        <v>0</v>
      </c>
      <c r="G846" s="53">
        <f>+'103 FEIRAS, GALAS E EXPOSIÇÕES'!AJ475</f>
        <v>0</v>
      </c>
      <c r="H846" s="53" t="str">
        <f>+sessoes!A$4</f>
        <v>TECTRAIN-99</v>
      </c>
      <c r="I846" s="53" t="e">
        <f>+sessoes!B$4</f>
        <v>#N/A</v>
      </c>
      <c r="J846" s="69">
        <f>+sessoes!C$4</f>
        <v>0</v>
      </c>
      <c r="M846" s="53">
        <f>+'103 FEIRAS, GALAS E EXPOSIÇÕES'!AK475</f>
        <v>0</v>
      </c>
      <c r="N846" s="53">
        <f>+'103 FEIRAS, GALAS E EXPOSIÇÕES'!AB475</f>
        <v>0</v>
      </c>
      <c r="T846" s="51" t="str">
        <f t="shared" si="39"/>
        <v>Local Não Indicado</v>
      </c>
      <c r="U846" s="51" t="str">
        <f t="shared" si="40"/>
        <v>Sem dados de idade</v>
      </c>
      <c r="V846" s="51" t="str">
        <f t="shared" si="41"/>
        <v/>
      </c>
    </row>
    <row r="847" spans="1:22" hidden="1" x14ac:dyDescent="0.35">
      <c r="A847" s="53">
        <f>+'103 FEIRAS, GALAS E EXPOSIÇÕES'!C476</f>
        <v>0</v>
      </c>
      <c r="B847" s="53">
        <f>+'103 FEIRAS, GALAS E EXPOSIÇÕES'!J476</f>
        <v>0</v>
      </c>
      <c r="C847" s="53" t="e">
        <f>IFERROR(IFERROR(IFERROR(+VLOOKUP('103 FEIRAS, GALAS E EXPOSIÇÕES'!V476,localidades,2,FALSE),VLOOKUP('103 FEIRAS, GALAS E EXPOSIÇÕES'!R476,district_codes,2,FALSE)),VLOOKUP('103 FEIRAS, GALAS E EXPOSIÇÕES'!AF$7,localidades,2,FALSE)),VLOOKUP('103 FEIRAS, GALAS E EXPOSIÇÕES'!AF$6,district_codes,2,FALSE))</f>
        <v>#N/A</v>
      </c>
      <c r="D847" s="53">
        <f>+'103 FEIRAS, GALAS E EXPOSIÇÕES'!AB476</f>
        <v>0</v>
      </c>
      <c r="E847" s="281">
        <f>+'103 FEIRAS, GALAS E EXPOSIÇÕES'!P476</f>
        <v>0</v>
      </c>
      <c r="F847" s="53">
        <f>+'103 FEIRAS, GALAS E EXPOSIÇÕES'!Q476</f>
        <v>0</v>
      </c>
      <c r="G847" s="53">
        <f>+'103 FEIRAS, GALAS E EXPOSIÇÕES'!AJ476</f>
        <v>0</v>
      </c>
      <c r="H847" s="53" t="str">
        <f>+sessoes!A$4</f>
        <v>TECTRAIN-99</v>
      </c>
      <c r="I847" s="53" t="e">
        <f>+sessoes!B$4</f>
        <v>#N/A</v>
      </c>
      <c r="J847" s="69">
        <f>+sessoes!C$4</f>
        <v>0</v>
      </c>
      <c r="M847" s="53">
        <f>+'103 FEIRAS, GALAS E EXPOSIÇÕES'!AK476</f>
        <v>0</v>
      </c>
      <c r="N847" s="53">
        <f>+'103 FEIRAS, GALAS E EXPOSIÇÕES'!AB476</f>
        <v>0</v>
      </c>
      <c r="T847" s="51" t="str">
        <f t="shared" si="39"/>
        <v>Local Não Indicado</v>
      </c>
      <c r="U847" s="51" t="str">
        <f t="shared" si="40"/>
        <v>Sem dados de idade</v>
      </c>
      <c r="V847" s="51" t="str">
        <f t="shared" si="41"/>
        <v/>
      </c>
    </row>
    <row r="848" spans="1:22" hidden="1" x14ac:dyDescent="0.35">
      <c r="A848" s="53">
        <f>+'103 FEIRAS, GALAS E EXPOSIÇÕES'!C477</f>
        <v>0</v>
      </c>
      <c r="B848" s="53">
        <f>+'103 FEIRAS, GALAS E EXPOSIÇÕES'!J477</f>
        <v>0</v>
      </c>
      <c r="C848" s="53" t="e">
        <f>IFERROR(IFERROR(IFERROR(+VLOOKUP('103 FEIRAS, GALAS E EXPOSIÇÕES'!V477,localidades,2,FALSE),VLOOKUP('103 FEIRAS, GALAS E EXPOSIÇÕES'!R477,district_codes,2,FALSE)),VLOOKUP('103 FEIRAS, GALAS E EXPOSIÇÕES'!AF$7,localidades,2,FALSE)),VLOOKUP('103 FEIRAS, GALAS E EXPOSIÇÕES'!AF$6,district_codes,2,FALSE))</f>
        <v>#N/A</v>
      </c>
      <c r="D848" s="53">
        <f>+'103 FEIRAS, GALAS E EXPOSIÇÕES'!AB477</f>
        <v>0</v>
      </c>
      <c r="E848" s="281">
        <f>+'103 FEIRAS, GALAS E EXPOSIÇÕES'!P477</f>
        <v>0</v>
      </c>
      <c r="F848" s="53">
        <f>+'103 FEIRAS, GALAS E EXPOSIÇÕES'!Q477</f>
        <v>0</v>
      </c>
      <c r="G848" s="53">
        <f>+'103 FEIRAS, GALAS E EXPOSIÇÕES'!AJ477</f>
        <v>0</v>
      </c>
      <c r="H848" s="53" t="str">
        <f>+sessoes!A$4</f>
        <v>TECTRAIN-99</v>
      </c>
      <c r="I848" s="53" t="e">
        <f>+sessoes!B$4</f>
        <v>#N/A</v>
      </c>
      <c r="J848" s="69">
        <f>+sessoes!C$4</f>
        <v>0</v>
      </c>
      <c r="M848" s="53">
        <f>+'103 FEIRAS, GALAS E EXPOSIÇÕES'!AK477</f>
        <v>0</v>
      </c>
      <c r="N848" s="53">
        <f>+'103 FEIRAS, GALAS E EXPOSIÇÕES'!AB477</f>
        <v>0</v>
      </c>
      <c r="T848" s="51" t="str">
        <f t="shared" si="39"/>
        <v>Local Não Indicado</v>
      </c>
      <c r="U848" s="51" t="str">
        <f t="shared" si="40"/>
        <v>Sem dados de idade</v>
      </c>
      <c r="V848" s="51" t="str">
        <f t="shared" si="41"/>
        <v/>
      </c>
    </row>
    <row r="849" spans="1:22" hidden="1" x14ac:dyDescent="0.35">
      <c r="A849" s="53">
        <f>+'103 FEIRAS, GALAS E EXPOSIÇÕES'!C478</f>
        <v>0</v>
      </c>
      <c r="B849" s="53">
        <f>+'103 FEIRAS, GALAS E EXPOSIÇÕES'!J478</f>
        <v>0</v>
      </c>
      <c r="C849" s="53" t="e">
        <f>IFERROR(IFERROR(IFERROR(+VLOOKUP('103 FEIRAS, GALAS E EXPOSIÇÕES'!V478,localidades,2,FALSE),VLOOKUP('103 FEIRAS, GALAS E EXPOSIÇÕES'!R478,district_codes,2,FALSE)),VLOOKUP('103 FEIRAS, GALAS E EXPOSIÇÕES'!AF$7,localidades,2,FALSE)),VLOOKUP('103 FEIRAS, GALAS E EXPOSIÇÕES'!AF$6,district_codes,2,FALSE))</f>
        <v>#N/A</v>
      </c>
      <c r="D849" s="53">
        <f>+'103 FEIRAS, GALAS E EXPOSIÇÕES'!AB478</f>
        <v>0</v>
      </c>
      <c r="E849" s="281">
        <f>+'103 FEIRAS, GALAS E EXPOSIÇÕES'!P478</f>
        <v>0</v>
      </c>
      <c r="F849" s="53">
        <f>+'103 FEIRAS, GALAS E EXPOSIÇÕES'!Q478</f>
        <v>0</v>
      </c>
      <c r="G849" s="53">
        <f>+'103 FEIRAS, GALAS E EXPOSIÇÕES'!AJ478</f>
        <v>0</v>
      </c>
      <c r="H849" s="53" t="str">
        <f>+sessoes!A$4</f>
        <v>TECTRAIN-99</v>
      </c>
      <c r="I849" s="53" t="e">
        <f>+sessoes!B$4</f>
        <v>#N/A</v>
      </c>
      <c r="J849" s="69">
        <f>+sessoes!C$4</f>
        <v>0</v>
      </c>
      <c r="M849" s="53">
        <f>+'103 FEIRAS, GALAS E EXPOSIÇÕES'!AK478</f>
        <v>0</v>
      </c>
      <c r="N849" s="53">
        <f>+'103 FEIRAS, GALAS E EXPOSIÇÕES'!AB478</f>
        <v>0</v>
      </c>
      <c r="T849" s="51" t="str">
        <f t="shared" si="39"/>
        <v>Local Não Indicado</v>
      </c>
      <c r="U849" s="51" t="str">
        <f t="shared" si="40"/>
        <v>Sem dados de idade</v>
      </c>
      <c r="V849" s="51" t="str">
        <f t="shared" si="41"/>
        <v/>
      </c>
    </row>
    <row r="850" spans="1:22" hidden="1" x14ac:dyDescent="0.35">
      <c r="A850" s="53">
        <f>+'103 FEIRAS, GALAS E EXPOSIÇÕES'!C479</f>
        <v>0</v>
      </c>
      <c r="B850" s="53">
        <f>+'103 FEIRAS, GALAS E EXPOSIÇÕES'!J479</f>
        <v>0</v>
      </c>
      <c r="C850" s="53" t="e">
        <f>IFERROR(IFERROR(IFERROR(+VLOOKUP('103 FEIRAS, GALAS E EXPOSIÇÕES'!V479,localidades,2,FALSE),VLOOKUP('103 FEIRAS, GALAS E EXPOSIÇÕES'!R479,district_codes,2,FALSE)),VLOOKUP('103 FEIRAS, GALAS E EXPOSIÇÕES'!AF$7,localidades,2,FALSE)),VLOOKUP('103 FEIRAS, GALAS E EXPOSIÇÕES'!AF$6,district_codes,2,FALSE))</f>
        <v>#N/A</v>
      </c>
      <c r="D850" s="53">
        <f>+'103 FEIRAS, GALAS E EXPOSIÇÕES'!AB479</f>
        <v>0</v>
      </c>
      <c r="E850" s="281">
        <f>+'103 FEIRAS, GALAS E EXPOSIÇÕES'!P479</f>
        <v>0</v>
      </c>
      <c r="F850" s="53">
        <f>+'103 FEIRAS, GALAS E EXPOSIÇÕES'!Q479</f>
        <v>0</v>
      </c>
      <c r="G850" s="53">
        <f>+'103 FEIRAS, GALAS E EXPOSIÇÕES'!AJ479</f>
        <v>0</v>
      </c>
      <c r="H850" s="53" t="str">
        <f>+sessoes!A$4</f>
        <v>TECTRAIN-99</v>
      </c>
      <c r="I850" s="53" t="e">
        <f>+sessoes!B$4</f>
        <v>#N/A</v>
      </c>
      <c r="J850" s="69">
        <f>+sessoes!C$4</f>
        <v>0</v>
      </c>
      <c r="M850" s="53">
        <f>+'103 FEIRAS, GALAS E EXPOSIÇÕES'!AK479</f>
        <v>0</v>
      </c>
      <c r="N850" s="53">
        <f>+'103 FEIRAS, GALAS E EXPOSIÇÕES'!AB479</f>
        <v>0</v>
      </c>
      <c r="T850" s="51" t="str">
        <f t="shared" si="39"/>
        <v>Local Não Indicado</v>
      </c>
      <c r="U850" s="51" t="str">
        <f t="shared" si="40"/>
        <v>Sem dados de idade</v>
      </c>
      <c r="V850" s="51" t="str">
        <f t="shared" si="41"/>
        <v/>
      </c>
    </row>
    <row r="851" spans="1:22" hidden="1" x14ac:dyDescent="0.35">
      <c r="A851" s="53">
        <f>+'103 FEIRAS, GALAS E EXPOSIÇÕES'!C480</f>
        <v>0</v>
      </c>
      <c r="B851" s="53">
        <f>+'103 FEIRAS, GALAS E EXPOSIÇÕES'!J480</f>
        <v>0</v>
      </c>
      <c r="C851" s="53" t="e">
        <f>IFERROR(IFERROR(IFERROR(+VLOOKUP('103 FEIRAS, GALAS E EXPOSIÇÕES'!V480,localidades,2,FALSE),VLOOKUP('103 FEIRAS, GALAS E EXPOSIÇÕES'!R480,district_codes,2,FALSE)),VLOOKUP('103 FEIRAS, GALAS E EXPOSIÇÕES'!AF$7,localidades,2,FALSE)),VLOOKUP('103 FEIRAS, GALAS E EXPOSIÇÕES'!AF$6,district_codes,2,FALSE))</f>
        <v>#N/A</v>
      </c>
      <c r="D851" s="53">
        <f>+'103 FEIRAS, GALAS E EXPOSIÇÕES'!AB480</f>
        <v>0</v>
      </c>
      <c r="E851" s="281">
        <f>+'103 FEIRAS, GALAS E EXPOSIÇÕES'!P480</f>
        <v>0</v>
      </c>
      <c r="F851" s="53">
        <f>+'103 FEIRAS, GALAS E EXPOSIÇÕES'!Q480</f>
        <v>0</v>
      </c>
      <c r="G851" s="53">
        <f>+'103 FEIRAS, GALAS E EXPOSIÇÕES'!AJ480</f>
        <v>0</v>
      </c>
      <c r="H851" s="53" t="str">
        <f>+sessoes!A$4</f>
        <v>TECTRAIN-99</v>
      </c>
      <c r="I851" s="53" t="e">
        <f>+sessoes!B$4</f>
        <v>#N/A</v>
      </c>
      <c r="J851" s="69">
        <f>+sessoes!C$4</f>
        <v>0</v>
      </c>
      <c r="M851" s="53">
        <f>+'103 FEIRAS, GALAS E EXPOSIÇÕES'!AK480</f>
        <v>0</v>
      </c>
      <c r="N851" s="53">
        <f>+'103 FEIRAS, GALAS E EXPOSIÇÕES'!AB480</f>
        <v>0</v>
      </c>
      <c r="T851" s="51" t="str">
        <f t="shared" si="39"/>
        <v>Local Não Indicado</v>
      </c>
      <c r="U851" s="51" t="str">
        <f t="shared" si="40"/>
        <v>Sem dados de idade</v>
      </c>
      <c r="V851" s="51" t="str">
        <f t="shared" si="41"/>
        <v/>
      </c>
    </row>
    <row r="852" spans="1:22" hidden="1" x14ac:dyDescent="0.35">
      <c r="A852" s="53">
        <f>+'103 FEIRAS, GALAS E EXPOSIÇÕES'!C481</f>
        <v>0</v>
      </c>
      <c r="B852" s="53">
        <f>+'103 FEIRAS, GALAS E EXPOSIÇÕES'!J481</f>
        <v>0</v>
      </c>
      <c r="C852" s="53" t="e">
        <f>IFERROR(IFERROR(IFERROR(+VLOOKUP('103 FEIRAS, GALAS E EXPOSIÇÕES'!V481,localidades,2,FALSE),VLOOKUP('103 FEIRAS, GALAS E EXPOSIÇÕES'!R481,district_codes,2,FALSE)),VLOOKUP('103 FEIRAS, GALAS E EXPOSIÇÕES'!AF$7,localidades,2,FALSE)),VLOOKUP('103 FEIRAS, GALAS E EXPOSIÇÕES'!AF$6,district_codes,2,FALSE))</f>
        <v>#N/A</v>
      </c>
      <c r="D852" s="53">
        <f>+'103 FEIRAS, GALAS E EXPOSIÇÕES'!AB481</f>
        <v>0</v>
      </c>
      <c r="E852" s="281">
        <f>+'103 FEIRAS, GALAS E EXPOSIÇÕES'!P481</f>
        <v>0</v>
      </c>
      <c r="F852" s="53">
        <f>+'103 FEIRAS, GALAS E EXPOSIÇÕES'!Q481</f>
        <v>0</v>
      </c>
      <c r="G852" s="53">
        <f>+'103 FEIRAS, GALAS E EXPOSIÇÕES'!AJ481</f>
        <v>0</v>
      </c>
      <c r="H852" s="53" t="str">
        <f>+sessoes!A$4</f>
        <v>TECTRAIN-99</v>
      </c>
      <c r="I852" s="53" t="e">
        <f>+sessoes!B$4</f>
        <v>#N/A</v>
      </c>
      <c r="J852" s="69">
        <f>+sessoes!C$4</f>
        <v>0</v>
      </c>
      <c r="M852" s="53">
        <f>+'103 FEIRAS, GALAS E EXPOSIÇÕES'!AK481</f>
        <v>0</v>
      </c>
      <c r="N852" s="53">
        <f>+'103 FEIRAS, GALAS E EXPOSIÇÕES'!AB481</f>
        <v>0</v>
      </c>
      <c r="T852" s="51" t="str">
        <f t="shared" si="39"/>
        <v>Local Não Indicado</v>
      </c>
      <c r="U852" s="51" t="str">
        <f t="shared" si="40"/>
        <v>Sem dados de idade</v>
      </c>
      <c r="V852" s="51" t="str">
        <f t="shared" si="41"/>
        <v/>
      </c>
    </row>
    <row r="853" spans="1:22" hidden="1" x14ac:dyDescent="0.35">
      <c r="A853" s="53">
        <f>+'103 FEIRAS, GALAS E EXPOSIÇÕES'!C482</f>
        <v>0</v>
      </c>
      <c r="B853" s="53">
        <f>+'103 FEIRAS, GALAS E EXPOSIÇÕES'!J482</f>
        <v>0</v>
      </c>
      <c r="C853" s="53" t="e">
        <f>IFERROR(IFERROR(IFERROR(+VLOOKUP('103 FEIRAS, GALAS E EXPOSIÇÕES'!V482,localidades,2,FALSE),VLOOKUP('103 FEIRAS, GALAS E EXPOSIÇÕES'!R482,district_codes,2,FALSE)),VLOOKUP('103 FEIRAS, GALAS E EXPOSIÇÕES'!AF$7,localidades,2,FALSE)),VLOOKUP('103 FEIRAS, GALAS E EXPOSIÇÕES'!AF$6,district_codes,2,FALSE))</f>
        <v>#N/A</v>
      </c>
      <c r="D853" s="53">
        <f>+'103 FEIRAS, GALAS E EXPOSIÇÕES'!AB482</f>
        <v>0</v>
      </c>
      <c r="E853" s="281">
        <f>+'103 FEIRAS, GALAS E EXPOSIÇÕES'!P482</f>
        <v>0</v>
      </c>
      <c r="F853" s="53">
        <f>+'103 FEIRAS, GALAS E EXPOSIÇÕES'!Q482</f>
        <v>0</v>
      </c>
      <c r="G853" s="53">
        <f>+'103 FEIRAS, GALAS E EXPOSIÇÕES'!AJ482</f>
        <v>0</v>
      </c>
      <c r="H853" s="53" t="str">
        <f>+sessoes!A$4</f>
        <v>TECTRAIN-99</v>
      </c>
      <c r="I853" s="53" t="e">
        <f>+sessoes!B$4</f>
        <v>#N/A</v>
      </c>
      <c r="J853" s="69">
        <f>+sessoes!C$4</f>
        <v>0</v>
      </c>
      <c r="M853" s="53">
        <f>+'103 FEIRAS, GALAS E EXPOSIÇÕES'!AK482</f>
        <v>0</v>
      </c>
      <c r="N853" s="53">
        <f>+'103 FEIRAS, GALAS E EXPOSIÇÕES'!AB482</f>
        <v>0</v>
      </c>
      <c r="T853" s="51" t="str">
        <f t="shared" si="39"/>
        <v>Local Não Indicado</v>
      </c>
      <c r="U853" s="51" t="str">
        <f t="shared" si="40"/>
        <v>Sem dados de idade</v>
      </c>
      <c r="V853" s="51" t="str">
        <f t="shared" si="41"/>
        <v/>
      </c>
    </row>
    <row r="854" spans="1:22" hidden="1" x14ac:dyDescent="0.35">
      <c r="A854" s="53">
        <f>+'103 FEIRAS, GALAS E EXPOSIÇÕES'!C483</f>
        <v>0</v>
      </c>
      <c r="B854" s="53">
        <f>+'103 FEIRAS, GALAS E EXPOSIÇÕES'!J483</f>
        <v>0</v>
      </c>
      <c r="C854" s="53" t="e">
        <f>IFERROR(IFERROR(IFERROR(+VLOOKUP('103 FEIRAS, GALAS E EXPOSIÇÕES'!V483,localidades,2,FALSE),VLOOKUP('103 FEIRAS, GALAS E EXPOSIÇÕES'!R483,district_codes,2,FALSE)),VLOOKUP('103 FEIRAS, GALAS E EXPOSIÇÕES'!AF$7,localidades,2,FALSE)),VLOOKUP('103 FEIRAS, GALAS E EXPOSIÇÕES'!AF$6,district_codes,2,FALSE))</f>
        <v>#N/A</v>
      </c>
      <c r="D854" s="53">
        <f>+'103 FEIRAS, GALAS E EXPOSIÇÕES'!AB483</f>
        <v>0</v>
      </c>
      <c r="E854" s="281">
        <f>+'103 FEIRAS, GALAS E EXPOSIÇÕES'!P483</f>
        <v>0</v>
      </c>
      <c r="F854" s="53">
        <f>+'103 FEIRAS, GALAS E EXPOSIÇÕES'!Q483</f>
        <v>0</v>
      </c>
      <c r="G854" s="53">
        <f>+'103 FEIRAS, GALAS E EXPOSIÇÕES'!AJ483</f>
        <v>0</v>
      </c>
      <c r="H854" s="53" t="str">
        <f>+sessoes!A$4</f>
        <v>TECTRAIN-99</v>
      </c>
      <c r="I854" s="53" t="e">
        <f>+sessoes!B$4</f>
        <v>#N/A</v>
      </c>
      <c r="J854" s="69">
        <f>+sessoes!C$4</f>
        <v>0</v>
      </c>
      <c r="M854" s="53">
        <f>+'103 FEIRAS, GALAS E EXPOSIÇÕES'!AK483</f>
        <v>0</v>
      </c>
      <c r="N854" s="53">
        <f>+'103 FEIRAS, GALAS E EXPOSIÇÕES'!AB483</f>
        <v>0</v>
      </c>
      <c r="T854" s="51" t="str">
        <f t="shared" si="39"/>
        <v>Local Não Indicado</v>
      </c>
      <c r="U854" s="51" t="str">
        <f t="shared" si="40"/>
        <v>Sem dados de idade</v>
      </c>
      <c r="V854" s="51" t="str">
        <f t="shared" si="41"/>
        <v/>
      </c>
    </row>
    <row r="855" spans="1:22" hidden="1" x14ac:dyDescent="0.35">
      <c r="A855" s="53">
        <f>+'103 FEIRAS, GALAS E EXPOSIÇÕES'!C484</f>
        <v>0</v>
      </c>
      <c r="B855" s="53">
        <f>+'103 FEIRAS, GALAS E EXPOSIÇÕES'!J484</f>
        <v>0</v>
      </c>
      <c r="C855" s="53" t="e">
        <f>IFERROR(IFERROR(IFERROR(+VLOOKUP('103 FEIRAS, GALAS E EXPOSIÇÕES'!V484,localidades,2,FALSE),VLOOKUP('103 FEIRAS, GALAS E EXPOSIÇÕES'!R484,district_codes,2,FALSE)),VLOOKUP('103 FEIRAS, GALAS E EXPOSIÇÕES'!AF$7,localidades,2,FALSE)),VLOOKUP('103 FEIRAS, GALAS E EXPOSIÇÕES'!AF$6,district_codes,2,FALSE))</f>
        <v>#N/A</v>
      </c>
      <c r="D855" s="53">
        <f>+'103 FEIRAS, GALAS E EXPOSIÇÕES'!AB484</f>
        <v>0</v>
      </c>
      <c r="E855" s="281">
        <f>+'103 FEIRAS, GALAS E EXPOSIÇÕES'!P484</f>
        <v>0</v>
      </c>
      <c r="F855" s="53">
        <f>+'103 FEIRAS, GALAS E EXPOSIÇÕES'!Q484</f>
        <v>0</v>
      </c>
      <c r="G855" s="53">
        <f>+'103 FEIRAS, GALAS E EXPOSIÇÕES'!AJ484</f>
        <v>0</v>
      </c>
      <c r="H855" s="53" t="str">
        <f>+sessoes!A$4</f>
        <v>TECTRAIN-99</v>
      </c>
      <c r="I855" s="53" t="e">
        <f>+sessoes!B$4</f>
        <v>#N/A</v>
      </c>
      <c r="J855" s="69">
        <f>+sessoes!C$4</f>
        <v>0</v>
      </c>
      <c r="M855" s="53">
        <f>+'103 FEIRAS, GALAS E EXPOSIÇÕES'!AK484</f>
        <v>0</v>
      </c>
      <c r="N855" s="53">
        <f>+'103 FEIRAS, GALAS E EXPOSIÇÕES'!AB484</f>
        <v>0</v>
      </c>
      <c r="T855" s="51" t="str">
        <f t="shared" si="39"/>
        <v>Local Não Indicado</v>
      </c>
      <c r="U855" s="51" t="str">
        <f t="shared" si="40"/>
        <v>Sem dados de idade</v>
      </c>
      <c r="V855" s="51" t="str">
        <f t="shared" si="41"/>
        <v/>
      </c>
    </row>
    <row r="856" spans="1:22" hidden="1" x14ac:dyDescent="0.35">
      <c r="A856" s="53">
        <f>+'103 FEIRAS, GALAS E EXPOSIÇÕES'!C485</f>
        <v>0</v>
      </c>
      <c r="B856" s="53">
        <f>+'103 FEIRAS, GALAS E EXPOSIÇÕES'!J485</f>
        <v>0</v>
      </c>
      <c r="C856" s="53" t="e">
        <f>IFERROR(IFERROR(IFERROR(+VLOOKUP('103 FEIRAS, GALAS E EXPOSIÇÕES'!V485,localidades,2,FALSE),VLOOKUP('103 FEIRAS, GALAS E EXPOSIÇÕES'!R485,district_codes,2,FALSE)),VLOOKUP('103 FEIRAS, GALAS E EXPOSIÇÕES'!AF$7,localidades,2,FALSE)),VLOOKUP('103 FEIRAS, GALAS E EXPOSIÇÕES'!AF$6,district_codes,2,FALSE))</f>
        <v>#N/A</v>
      </c>
      <c r="D856" s="53">
        <f>+'103 FEIRAS, GALAS E EXPOSIÇÕES'!AB485</f>
        <v>0</v>
      </c>
      <c r="E856" s="281">
        <f>+'103 FEIRAS, GALAS E EXPOSIÇÕES'!P485</f>
        <v>0</v>
      </c>
      <c r="F856" s="53">
        <f>+'103 FEIRAS, GALAS E EXPOSIÇÕES'!Q485</f>
        <v>0</v>
      </c>
      <c r="G856" s="53">
        <f>+'103 FEIRAS, GALAS E EXPOSIÇÕES'!AJ485</f>
        <v>0</v>
      </c>
      <c r="H856" s="53" t="str">
        <f>+sessoes!A$4</f>
        <v>TECTRAIN-99</v>
      </c>
      <c r="I856" s="53" t="e">
        <f>+sessoes!B$4</f>
        <v>#N/A</v>
      </c>
      <c r="J856" s="69">
        <f>+sessoes!C$4</f>
        <v>0</v>
      </c>
      <c r="M856" s="53">
        <f>+'103 FEIRAS, GALAS E EXPOSIÇÕES'!AK485</f>
        <v>0</v>
      </c>
      <c r="N856" s="53">
        <f>+'103 FEIRAS, GALAS E EXPOSIÇÕES'!AB485</f>
        <v>0</v>
      </c>
      <c r="T856" s="51" t="str">
        <f t="shared" si="39"/>
        <v>Local Não Indicado</v>
      </c>
      <c r="U856" s="51" t="str">
        <f t="shared" si="40"/>
        <v>Sem dados de idade</v>
      </c>
      <c r="V856" s="51" t="str">
        <f t="shared" si="41"/>
        <v/>
      </c>
    </row>
    <row r="857" spans="1:22" hidden="1" x14ac:dyDescent="0.35">
      <c r="A857" s="53">
        <f>+'103 FEIRAS, GALAS E EXPOSIÇÕES'!C486</f>
        <v>0</v>
      </c>
      <c r="B857" s="53">
        <f>+'103 FEIRAS, GALAS E EXPOSIÇÕES'!J486</f>
        <v>0</v>
      </c>
      <c r="C857" s="53" t="e">
        <f>IFERROR(IFERROR(IFERROR(+VLOOKUP('103 FEIRAS, GALAS E EXPOSIÇÕES'!V486,localidades,2,FALSE),VLOOKUP('103 FEIRAS, GALAS E EXPOSIÇÕES'!R486,district_codes,2,FALSE)),VLOOKUP('103 FEIRAS, GALAS E EXPOSIÇÕES'!AF$7,localidades,2,FALSE)),VLOOKUP('103 FEIRAS, GALAS E EXPOSIÇÕES'!AF$6,district_codes,2,FALSE))</f>
        <v>#N/A</v>
      </c>
      <c r="D857" s="53">
        <f>+'103 FEIRAS, GALAS E EXPOSIÇÕES'!AB486</f>
        <v>0</v>
      </c>
      <c r="E857" s="281">
        <f>+'103 FEIRAS, GALAS E EXPOSIÇÕES'!P486</f>
        <v>0</v>
      </c>
      <c r="F857" s="53">
        <f>+'103 FEIRAS, GALAS E EXPOSIÇÕES'!Q486</f>
        <v>0</v>
      </c>
      <c r="G857" s="53">
        <f>+'103 FEIRAS, GALAS E EXPOSIÇÕES'!AJ486</f>
        <v>0</v>
      </c>
      <c r="H857" s="53" t="str">
        <f>+sessoes!A$4</f>
        <v>TECTRAIN-99</v>
      </c>
      <c r="I857" s="53" t="e">
        <f>+sessoes!B$4</f>
        <v>#N/A</v>
      </c>
      <c r="J857" s="69">
        <f>+sessoes!C$4</f>
        <v>0</v>
      </c>
      <c r="M857" s="53">
        <f>+'103 FEIRAS, GALAS E EXPOSIÇÕES'!AK486</f>
        <v>0</v>
      </c>
      <c r="N857" s="53">
        <f>+'103 FEIRAS, GALAS E EXPOSIÇÕES'!AB486</f>
        <v>0</v>
      </c>
      <c r="T857" s="51" t="str">
        <f t="shared" si="39"/>
        <v>Local Não Indicado</v>
      </c>
      <c r="U857" s="51" t="str">
        <f t="shared" si="40"/>
        <v>Sem dados de idade</v>
      </c>
      <c r="V857" s="51" t="str">
        <f t="shared" si="41"/>
        <v/>
      </c>
    </row>
    <row r="858" spans="1:22" hidden="1" x14ac:dyDescent="0.35">
      <c r="A858" s="53">
        <f>+'103 FEIRAS, GALAS E EXPOSIÇÕES'!C487</f>
        <v>0</v>
      </c>
      <c r="B858" s="53">
        <f>+'103 FEIRAS, GALAS E EXPOSIÇÕES'!J487</f>
        <v>0</v>
      </c>
      <c r="C858" s="53" t="e">
        <f>IFERROR(IFERROR(IFERROR(+VLOOKUP('103 FEIRAS, GALAS E EXPOSIÇÕES'!V487,localidades,2,FALSE),VLOOKUP('103 FEIRAS, GALAS E EXPOSIÇÕES'!R487,district_codes,2,FALSE)),VLOOKUP('103 FEIRAS, GALAS E EXPOSIÇÕES'!AF$7,localidades,2,FALSE)),VLOOKUP('103 FEIRAS, GALAS E EXPOSIÇÕES'!AF$6,district_codes,2,FALSE))</f>
        <v>#N/A</v>
      </c>
      <c r="D858" s="53">
        <f>+'103 FEIRAS, GALAS E EXPOSIÇÕES'!AB487</f>
        <v>0</v>
      </c>
      <c r="E858" s="281">
        <f>+'103 FEIRAS, GALAS E EXPOSIÇÕES'!P487</f>
        <v>0</v>
      </c>
      <c r="F858" s="53">
        <f>+'103 FEIRAS, GALAS E EXPOSIÇÕES'!Q487</f>
        <v>0</v>
      </c>
      <c r="G858" s="53">
        <f>+'103 FEIRAS, GALAS E EXPOSIÇÕES'!AJ487</f>
        <v>0</v>
      </c>
      <c r="H858" s="53" t="str">
        <f>+sessoes!A$4</f>
        <v>TECTRAIN-99</v>
      </c>
      <c r="I858" s="53" t="e">
        <f>+sessoes!B$4</f>
        <v>#N/A</v>
      </c>
      <c r="J858" s="69">
        <f>+sessoes!C$4</f>
        <v>0</v>
      </c>
      <c r="M858" s="53">
        <f>+'103 FEIRAS, GALAS E EXPOSIÇÕES'!AK487</f>
        <v>0</v>
      </c>
      <c r="N858" s="53">
        <f>+'103 FEIRAS, GALAS E EXPOSIÇÕES'!AB487</f>
        <v>0</v>
      </c>
      <c r="T858" s="51" t="str">
        <f t="shared" si="39"/>
        <v>Local Não Indicado</v>
      </c>
      <c r="U858" s="51" t="str">
        <f t="shared" si="40"/>
        <v>Sem dados de idade</v>
      </c>
      <c r="V858" s="51" t="str">
        <f t="shared" si="41"/>
        <v/>
      </c>
    </row>
    <row r="859" spans="1:22" hidden="1" x14ac:dyDescent="0.35">
      <c r="A859" s="53">
        <f>+'103 FEIRAS, GALAS E EXPOSIÇÕES'!C488</f>
        <v>0</v>
      </c>
      <c r="B859" s="53">
        <f>+'103 FEIRAS, GALAS E EXPOSIÇÕES'!J488</f>
        <v>0</v>
      </c>
      <c r="C859" s="53" t="e">
        <f>IFERROR(IFERROR(IFERROR(+VLOOKUP('103 FEIRAS, GALAS E EXPOSIÇÕES'!V488,localidades,2,FALSE),VLOOKUP('103 FEIRAS, GALAS E EXPOSIÇÕES'!R488,district_codes,2,FALSE)),VLOOKUP('103 FEIRAS, GALAS E EXPOSIÇÕES'!AF$7,localidades,2,FALSE)),VLOOKUP('103 FEIRAS, GALAS E EXPOSIÇÕES'!AF$6,district_codes,2,FALSE))</f>
        <v>#N/A</v>
      </c>
      <c r="D859" s="53">
        <f>+'103 FEIRAS, GALAS E EXPOSIÇÕES'!AB488</f>
        <v>0</v>
      </c>
      <c r="E859" s="281">
        <f>+'103 FEIRAS, GALAS E EXPOSIÇÕES'!P488</f>
        <v>0</v>
      </c>
      <c r="F859" s="53">
        <f>+'103 FEIRAS, GALAS E EXPOSIÇÕES'!Q488</f>
        <v>0</v>
      </c>
      <c r="G859" s="53">
        <f>+'103 FEIRAS, GALAS E EXPOSIÇÕES'!AJ488</f>
        <v>0</v>
      </c>
      <c r="H859" s="53" t="str">
        <f>+sessoes!A$4</f>
        <v>TECTRAIN-99</v>
      </c>
      <c r="I859" s="53" t="e">
        <f>+sessoes!B$4</f>
        <v>#N/A</v>
      </c>
      <c r="J859" s="69">
        <f>+sessoes!C$4</f>
        <v>0</v>
      </c>
      <c r="M859" s="53">
        <f>+'103 FEIRAS, GALAS E EXPOSIÇÕES'!AK488</f>
        <v>0</v>
      </c>
      <c r="N859" s="53">
        <f>+'103 FEIRAS, GALAS E EXPOSIÇÕES'!AB488</f>
        <v>0</v>
      </c>
      <c r="T859" s="51" t="str">
        <f t="shared" si="39"/>
        <v>Local Não Indicado</v>
      </c>
      <c r="U859" s="51" t="str">
        <f t="shared" si="40"/>
        <v>Sem dados de idade</v>
      </c>
      <c r="V859" s="51" t="str">
        <f t="shared" si="41"/>
        <v/>
      </c>
    </row>
    <row r="860" spans="1:22" hidden="1" x14ac:dyDescent="0.35">
      <c r="A860" s="53">
        <f>+'103 FEIRAS, GALAS E EXPOSIÇÕES'!C489</f>
        <v>0</v>
      </c>
      <c r="B860" s="53">
        <f>+'103 FEIRAS, GALAS E EXPOSIÇÕES'!J489</f>
        <v>0</v>
      </c>
      <c r="C860" s="53" t="e">
        <f>IFERROR(IFERROR(IFERROR(+VLOOKUP('103 FEIRAS, GALAS E EXPOSIÇÕES'!V489,localidades,2,FALSE),VLOOKUP('103 FEIRAS, GALAS E EXPOSIÇÕES'!R489,district_codes,2,FALSE)),VLOOKUP('103 FEIRAS, GALAS E EXPOSIÇÕES'!AF$7,localidades,2,FALSE)),VLOOKUP('103 FEIRAS, GALAS E EXPOSIÇÕES'!AF$6,district_codes,2,FALSE))</f>
        <v>#N/A</v>
      </c>
      <c r="D860" s="53">
        <f>+'103 FEIRAS, GALAS E EXPOSIÇÕES'!AB489</f>
        <v>0</v>
      </c>
      <c r="E860" s="281">
        <f>+'103 FEIRAS, GALAS E EXPOSIÇÕES'!P489</f>
        <v>0</v>
      </c>
      <c r="F860" s="53">
        <f>+'103 FEIRAS, GALAS E EXPOSIÇÕES'!Q489</f>
        <v>0</v>
      </c>
      <c r="G860" s="53">
        <f>+'103 FEIRAS, GALAS E EXPOSIÇÕES'!AJ489</f>
        <v>0</v>
      </c>
      <c r="H860" s="53" t="str">
        <f>+sessoes!A$4</f>
        <v>TECTRAIN-99</v>
      </c>
      <c r="I860" s="53" t="e">
        <f>+sessoes!B$4</f>
        <v>#N/A</v>
      </c>
      <c r="J860" s="69">
        <f>+sessoes!C$4</f>
        <v>0</v>
      </c>
      <c r="M860" s="53">
        <f>+'103 FEIRAS, GALAS E EXPOSIÇÕES'!AK489</f>
        <v>0</v>
      </c>
      <c r="N860" s="53">
        <f>+'103 FEIRAS, GALAS E EXPOSIÇÕES'!AB489</f>
        <v>0</v>
      </c>
      <c r="T860" s="51" t="str">
        <f t="shared" si="39"/>
        <v>Local Não Indicado</v>
      </c>
      <c r="U860" s="51" t="str">
        <f t="shared" si="40"/>
        <v>Sem dados de idade</v>
      </c>
      <c r="V860" s="51" t="str">
        <f t="shared" si="41"/>
        <v/>
      </c>
    </row>
    <row r="861" spans="1:22" hidden="1" x14ac:dyDescent="0.35">
      <c r="A861" s="53">
        <f>+'103 FEIRAS, GALAS E EXPOSIÇÕES'!C490</f>
        <v>0</v>
      </c>
      <c r="B861" s="53">
        <f>+'103 FEIRAS, GALAS E EXPOSIÇÕES'!J490</f>
        <v>0</v>
      </c>
      <c r="C861" s="53" t="e">
        <f>IFERROR(IFERROR(IFERROR(+VLOOKUP('103 FEIRAS, GALAS E EXPOSIÇÕES'!V490,localidades,2,FALSE),VLOOKUP('103 FEIRAS, GALAS E EXPOSIÇÕES'!R490,district_codes,2,FALSE)),VLOOKUP('103 FEIRAS, GALAS E EXPOSIÇÕES'!AF$7,localidades,2,FALSE)),VLOOKUP('103 FEIRAS, GALAS E EXPOSIÇÕES'!AF$6,district_codes,2,FALSE))</f>
        <v>#N/A</v>
      </c>
      <c r="D861" s="53">
        <f>+'103 FEIRAS, GALAS E EXPOSIÇÕES'!AB490</f>
        <v>0</v>
      </c>
      <c r="E861" s="281">
        <f>+'103 FEIRAS, GALAS E EXPOSIÇÕES'!P490</f>
        <v>0</v>
      </c>
      <c r="F861" s="53">
        <f>+'103 FEIRAS, GALAS E EXPOSIÇÕES'!Q490</f>
        <v>0</v>
      </c>
      <c r="G861" s="53">
        <f>+'103 FEIRAS, GALAS E EXPOSIÇÕES'!AJ490</f>
        <v>0</v>
      </c>
      <c r="H861" s="53" t="str">
        <f>+sessoes!A$4</f>
        <v>TECTRAIN-99</v>
      </c>
      <c r="I861" s="53" t="e">
        <f>+sessoes!B$4</f>
        <v>#N/A</v>
      </c>
      <c r="J861" s="69">
        <f>+sessoes!C$4</f>
        <v>0</v>
      </c>
      <c r="M861" s="53">
        <f>+'103 FEIRAS, GALAS E EXPOSIÇÕES'!AK490</f>
        <v>0</v>
      </c>
      <c r="N861" s="53">
        <f>+'103 FEIRAS, GALAS E EXPOSIÇÕES'!AB490</f>
        <v>0</v>
      </c>
      <c r="T861" s="51" t="str">
        <f t="shared" si="39"/>
        <v>Local Não Indicado</v>
      </c>
      <c r="U861" s="51" t="str">
        <f t="shared" si="40"/>
        <v>Sem dados de idade</v>
      </c>
      <c r="V861" s="51" t="str">
        <f t="shared" si="41"/>
        <v/>
      </c>
    </row>
    <row r="862" spans="1:22" hidden="1" x14ac:dyDescent="0.35">
      <c r="A862" s="53">
        <f>+'103 FEIRAS, GALAS E EXPOSIÇÕES'!C491</f>
        <v>0</v>
      </c>
      <c r="B862" s="53">
        <f>+'103 FEIRAS, GALAS E EXPOSIÇÕES'!J491</f>
        <v>0</v>
      </c>
      <c r="C862" s="53" t="e">
        <f>IFERROR(IFERROR(IFERROR(+VLOOKUP('103 FEIRAS, GALAS E EXPOSIÇÕES'!V491,localidades,2,FALSE),VLOOKUP('103 FEIRAS, GALAS E EXPOSIÇÕES'!R491,district_codes,2,FALSE)),VLOOKUP('103 FEIRAS, GALAS E EXPOSIÇÕES'!AF$7,localidades,2,FALSE)),VLOOKUP('103 FEIRAS, GALAS E EXPOSIÇÕES'!AF$6,district_codes,2,FALSE))</f>
        <v>#N/A</v>
      </c>
      <c r="D862" s="53">
        <f>+'103 FEIRAS, GALAS E EXPOSIÇÕES'!AB491</f>
        <v>0</v>
      </c>
      <c r="E862" s="281">
        <f>+'103 FEIRAS, GALAS E EXPOSIÇÕES'!P491</f>
        <v>0</v>
      </c>
      <c r="F862" s="53">
        <f>+'103 FEIRAS, GALAS E EXPOSIÇÕES'!Q491</f>
        <v>0</v>
      </c>
      <c r="G862" s="53">
        <f>+'103 FEIRAS, GALAS E EXPOSIÇÕES'!AJ491</f>
        <v>0</v>
      </c>
      <c r="H862" s="53" t="str">
        <f>+sessoes!A$4</f>
        <v>TECTRAIN-99</v>
      </c>
      <c r="I862" s="53" t="e">
        <f>+sessoes!B$4</f>
        <v>#N/A</v>
      </c>
      <c r="J862" s="69">
        <f>+sessoes!C$4</f>
        <v>0</v>
      </c>
      <c r="M862" s="53">
        <f>+'103 FEIRAS, GALAS E EXPOSIÇÕES'!AK491</f>
        <v>0</v>
      </c>
      <c r="N862" s="53">
        <f>+'103 FEIRAS, GALAS E EXPOSIÇÕES'!AB491</f>
        <v>0</v>
      </c>
      <c r="T862" s="51" t="str">
        <f t="shared" si="39"/>
        <v>Local Não Indicado</v>
      </c>
      <c r="U862" s="51" t="str">
        <f t="shared" si="40"/>
        <v>Sem dados de idade</v>
      </c>
      <c r="V862" s="51" t="str">
        <f t="shared" si="41"/>
        <v/>
      </c>
    </row>
    <row r="863" spans="1:22" hidden="1" x14ac:dyDescent="0.35">
      <c r="A863" s="53">
        <f>+'103 FEIRAS, GALAS E EXPOSIÇÕES'!C492</f>
        <v>0</v>
      </c>
      <c r="B863" s="53">
        <f>+'103 FEIRAS, GALAS E EXPOSIÇÕES'!J492</f>
        <v>0</v>
      </c>
      <c r="C863" s="53" t="e">
        <f>IFERROR(IFERROR(IFERROR(+VLOOKUP('103 FEIRAS, GALAS E EXPOSIÇÕES'!V492,localidades,2,FALSE),VLOOKUP('103 FEIRAS, GALAS E EXPOSIÇÕES'!R492,district_codes,2,FALSE)),VLOOKUP('103 FEIRAS, GALAS E EXPOSIÇÕES'!AF$7,localidades,2,FALSE)),VLOOKUP('103 FEIRAS, GALAS E EXPOSIÇÕES'!AF$6,district_codes,2,FALSE))</f>
        <v>#N/A</v>
      </c>
      <c r="D863" s="53">
        <f>+'103 FEIRAS, GALAS E EXPOSIÇÕES'!AB492</f>
        <v>0</v>
      </c>
      <c r="E863" s="281">
        <f>+'103 FEIRAS, GALAS E EXPOSIÇÕES'!P492</f>
        <v>0</v>
      </c>
      <c r="F863" s="53">
        <f>+'103 FEIRAS, GALAS E EXPOSIÇÕES'!Q492</f>
        <v>0</v>
      </c>
      <c r="G863" s="53">
        <f>+'103 FEIRAS, GALAS E EXPOSIÇÕES'!AJ492</f>
        <v>0</v>
      </c>
      <c r="H863" s="53" t="str">
        <f>+sessoes!A$4</f>
        <v>TECTRAIN-99</v>
      </c>
      <c r="I863" s="53" t="e">
        <f>+sessoes!B$4</f>
        <v>#N/A</v>
      </c>
      <c r="J863" s="69">
        <f>+sessoes!C$4</f>
        <v>0</v>
      </c>
      <c r="M863" s="53">
        <f>+'103 FEIRAS, GALAS E EXPOSIÇÕES'!AK492</f>
        <v>0</v>
      </c>
      <c r="N863" s="53">
        <f>+'103 FEIRAS, GALAS E EXPOSIÇÕES'!AB492</f>
        <v>0</v>
      </c>
      <c r="T863" s="51" t="str">
        <f t="shared" si="39"/>
        <v>Local Não Indicado</v>
      </c>
      <c r="U863" s="51" t="str">
        <f t="shared" si="40"/>
        <v>Sem dados de idade</v>
      </c>
      <c r="V863" s="51" t="str">
        <f t="shared" si="41"/>
        <v/>
      </c>
    </row>
    <row r="864" spans="1:22" hidden="1" x14ac:dyDescent="0.35">
      <c r="A864" s="53">
        <f>+'103 FEIRAS, GALAS E EXPOSIÇÕES'!C493</f>
        <v>0</v>
      </c>
      <c r="B864" s="53">
        <f>+'103 FEIRAS, GALAS E EXPOSIÇÕES'!J493</f>
        <v>0</v>
      </c>
      <c r="C864" s="53" t="e">
        <f>IFERROR(IFERROR(IFERROR(+VLOOKUP('103 FEIRAS, GALAS E EXPOSIÇÕES'!V493,localidades,2,FALSE),VLOOKUP('103 FEIRAS, GALAS E EXPOSIÇÕES'!R493,district_codes,2,FALSE)),VLOOKUP('103 FEIRAS, GALAS E EXPOSIÇÕES'!AF$7,localidades,2,FALSE)),VLOOKUP('103 FEIRAS, GALAS E EXPOSIÇÕES'!AF$6,district_codes,2,FALSE))</f>
        <v>#N/A</v>
      </c>
      <c r="D864" s="53">
        <f>+'103 FEIRAS, GALAS E EXPOSIÇÕES'!AB493</f>
        <v>0</v>
      </c>
      <c r="E864" s="281">
        <f>+'103 FEIRAS, GALAS E EXPOSIÇÕES'!P493</f>
        <v>0</v>
      </c>
      <c r="F864" s="53">
        <f>+'103 FEIRAS, GALAS E EXPOSIÇÕES'!Q493</f>
        <v>0</v>
      </c>
      <c r="G864" s="53">
        <f>+'103 FEIRAS, GALAS E EXPOSIÇÕES'!AJ493</f>
        <v>0</v>
      </c>
      <c r="H864" s="53" t="str">
        <f>+sessoes!A$4</f>
        <v>TECTRAIN-99</v>
      </c>
      <c r="I864" s="53" t="e">
        <f>+sessoes!B$4</f>
        <v>#N/A</v>
      </c>
      <c r="J864" s="69">
        <f>+sessoes!C$4</f>
        <v>0</v>
      </c>
      <c r="M864" s="53">
        <f>+'103 FEIRAS, GALAS E EXPOSIÇÕES'!AK493</f>
        <v>0</v>
      </c>
      <c r="N864" s="53">
        <f>+'103 FEIRAS, GALAS E EXPOSIÇÕES'!AB493</f>
        <v>0</v>
      </c>
      <c r="T864" s="51" t="str">
        <f t="shared" si="39"/>
        <v>Local Não Indicado</v>
      </c>
      <c r="U864" s="51" t="str">
        <f t="shared" si="40"/>
        <v>Sem dados de idade</v>
      </c>
      <c r="V864" s="51" t="str">
        <f t="shared" si="41"/>
        <v/>
      </c>
    </row>
    <row r="865" spans="1:22" hidden="1" x14ac:dyDescent="0.35">
      <c r="A865" s="53">
        <f>+'103 FEIRAS, GALAS E EXPOSIÇÕES'!C494</f>
        <v>0</v>
      </c>
      <c r="B865" s="53">
        <f>+'103 FEIRAS, GALAS E EXPOSIÇÕES'!J494</f>
        <v>0</v>
      </c>
      <c r="C865" s="53" t="e">
        <f>IFERROR(IFERROR(IFERROR(+VLOOKUP('103 FEIRAS, GALAS E EXPOSIÇÕES'!V494,localidades,2,FALSE),VLOOKUP('103 FEIRAS, GALAS E EXPOSIÇÕES'!R494,district_codes,2,FALSE)),VLOOKUP('103 FEIRAS, GALAS E EXPOSIÇÕES'!AF$7,localidades,2,FALSE)),VLOOKUP('103 FEIRAS, GALAS E EXPOSIÇÕES'!AF$6,district_codes,2,FALSE))</f>
        <v>#N/A</v>
      </c>
      <c r="D865" s="53">
        <f>+'103 FEIRAS, GALAS E EXPOSIÇÕES'!AB494</f>
        <v>0</v>
      </c>
      <c r="E865" s="281">
        <f>+'103 FEIRAS, GALAS E EXPOSIÇÕES'!P494</f>
        <v>0</v>
      </c>
      <c r="F865" s="53">
        <f>+'103 FEIRAS, GALAS E EXPOSIÇÕES'!Q494</f>
        <v>0</v>
      </c>
      <c r="G865" s="53">
        <f>+'103 FEIRAS, GALAS E EXPOSIÇÕES'!AJ494</f>
        <v>0</v>
      </c>
      <c r="H865" s="53" t="str">
        <f>+sessoes!A$4</f>
        <v>TECTRAIN-99</v>
      </c>
      <c r="I865" s="53" t="e">
        <f>+sessoes!B$4</f>
        <v>#N/A</v>
      </c>
      <c r="J865" s="69">
        <f>+sessoes!C$4</f>
        <v>0</v>
      </c>
      <c r="M865" s="53">
        <f>+'103 FEIRAS, GALAS E EXPOSIÇÕES'!AK494</f>
        <v>0</v>
      </c>
      <c r="N865" s="53">
        <f>+'103 FEIRAS, GALAS E EXPOSIÇÕES'!AB494</f>
        <v>0</v>
      </c>
      <c r="T865" s="51" t="str">
        <f t="shared" si="39"/>
        <v>Local Não Indicado</v>
      </c>
      <c r="U865" s="51" t="str">
        <f t="shared" si="40"/>
        <v>Sem dados de idade</v>
      </c>
      <c r="V865" s="51" t="str">
        <f t="shared" si="41"/>
        <v/>
      </c>
    </row>
    <row r="866" spans="1:22" hidden="1" x14ac:dyDescent="0.35">
      <c r="A866" s="53">
        <f>+'103 FEIRAS, GALAS E EXPOSIÇÕES'!C495</f>
        <v>0</v>
      </c>
      <c r="B866" s="53">
        <f>+'103 FEIRAS, GALAS E EXPOSIÇÕES'!J495</f>
        <v>0</v>
      </c>
      <c r="C866" s="53" t="e">
        <f>IFERROR(IFERROR(IFERROR(+VLOOKUP('103 FEIRAS, GALAS E EXPOSIÇÕES'!V495,localidades,2,FALSE),VLOOKUP('103 FEIRAS, GALAS E EXPOSIÇÕES'!R495,district_codes,2,FALSE)),VLOOKUP('103 FEIRAS, GALAS E EXPOSIÇÕES'!AF$7,localidades,2,FALSE)),VLOOKUP('103 FEIRAS, GALAS E EXPOSIÇÕES'!AF$6,district_codes,2,FALSE))</f>
        <v>#N/A</v>
      </c>
      <c r="D866" s="53">
        <f>+'103 FEIRAS, GALAS E EXPOSIÇÕES'!AB495</f>
        <v>0</v>
      </c>
      <c r="E866" s="281">
        <f>+'103 FEIRAS, GALAS E EXPOSIÇÕES'!P495</f>
        <v>0</v>
      </c>
      <c r="F866" s="53">
        <f>+'103 FEIRAS, GALAS E EXPOSIÇÕES'!Q495</f>
        <v>0</v>
      </c>
      <c r="G866" s="53">
        <f>+'103 FEIRAS, GALAS E EXPOSIÇÕES'!AJ495</f>
        <v>0</v>
      </c>
      <c r="H866" s="53" t="str">
        <f>+sessoes!A$4</f>
        <v>TECTRAIN-99</v>
      </c>
      <c r="I866" s="53" t="e">
        <f>+sessoes!B$4</f>
        <v>#N/A</v>
      </c>
      <c r="J866" s="69">
        <f>+sessoes!C$4</f>
        <v>0</v>
      </c>
      <c r="M866" s="53">
        <f>+'103 FEIRAS, GALAS E EXPOSIÇÕES'!AK495</f>
        <v>0</v>
      </c>
      <c r="N866" s="53">
        <f>+'103 FEIRAS, GALAS E EXPOSIÇÕES'!AB495</f>
        <v>0</v>
      </c>
      <c r="T866" s="51" t="str">
        <f t="shared" si="39"/>
        <v>Local Não Indicado</v>
      </c>
      <c r="U866" s="51" t="str">
        <f t="shared" si="40"/>
        <v>Sem dados de idade</v>
      </c>
      <c r="V866" s="51" t="str">
        <f t="shared" si="41"/>
        <v/>
      </c>
    </row>
    <row r="867" spans="1:22" hidden="1" x14ac:dyDescent="0.35">
      <c r="A867" s="53">
        <f>+'103 FEIRAS, GALAS E EXPOSIÇÕES'!C496</f>
        <v>0</v>
      </c>
      <c r="B867" s="53">
        <f>+'103 FEIRAS, GALAS E EXPOSIÇÕES'!J496</f>
        <v>0</v>
      </c>
      <c r="C867" s="53" t="e">
        <f>IFERROR(IFERROR(IFERROR(+VLOOKUP('103 FEIRAS, GALAS E EXPOSIÇÕES'!V496,localidades,2,FALSE),VLOOKUP('103 FEIRAS, GALAS E EXPOSIÇÕES'!R496,district_codes,2,FALSE)),VLOOKUP('103 FEIRAS, GALAS E EXPOSIÇÕES'!AF$7,localidades,2,FALSE)),VLOOKUP('103 FEIRAS, GALAS E EXPOSIÇÕES'!AF$6,district_codes,2,FALSE))</f>
        <v>#N/A</v>
      </c>
      <c r="D867" s="53">
        <f>+'103 FEIRAS, GALAS E EXPOSIÇÕES'!AB496</f>
        <v>0</v>
      </c>
      <c r="E867" s="281">
        <f>+'103 FEIRAS, GALAS E EXPOSIÇÕES'!P496</f>
        <v>0</v>
      </c>
      <c r="F867" s="53">
        <f>+'103 FEIRAS, GALAS E EXPOSIÇÕES'!Q496</f>
        <v>0</v>
      </c>
      <c r="G867" s="53">
        <f>+'103 FEIRAS, GALAS E EXPOSIÇÕES'!AJ496</f>
        <v>0</v>
      </c>
      <c r="H867" s="53" t="str">
        <f>+sessoes!A$4</f>
        <v>TECTRAIN-99</v>
      </c>
      <c r="I867" s="53" t="e">
        <f>+sessoes!B$4</f>
        <v>#N/A</v>
      </c>
      <c r="J867" s="69">
        <f>+sessoes!C$4</f>
        <v>0</v>
      </c>
      <c r="M867" s="53">
        <f>+'103 FEIRAS, GALAS E EXPOSIÇÕES'!AK496</f>
        <v>0</v>
      </c>
      <c r="N867" s="53">
        <f>+'103 FEIRAS, GALAS E EXPOSIÇÕES'!AB496</f>
        <v>0</v>
      </c>
      <c r="T867" s="51" t="str">
        <f t="shared" si="39"/>
        <v>Local Não Indicado</v>
      </c>
      <c r="U867" s="51" t="str">
        <f t="shared" si="40"/>
        <v>Sem dados de idade</v>
      </c>
      <c r="V867" s="51" t="str">
        <f t="shared" si="41"/>
        <v/>
      </c>
    </row>
    <row r="868" spans="1:22" hidden="1" x14ac:dyDescent="0.35">
      <c r="A868" s="53">
        <f>+'103 FEIRAS, GALAS E EXPOSIÇÕES'!C497</f>
        <v>0</v>
      </c>
      <c r="B868" s="53">
        <f>+'103 FEIRAS, GALAS E EXPOSIÇÕES'!J497</f>
        <v>0</v>
      </c>
      <c r="C868" s="53" t="e">
        <f>IFERROR(IFERROR(IFERROR(+VLOOKUP('103 FEIRAS, GALAS E EXPOSIÇÕES'!V497,localidades,2,FALSE),VLOOKUP('103 FEIRAS, GALAS E EXPOSIÇÕES'!R497,district_codes,2,FALSE)),VLOOKUP('103 FEIRAS, GALAS E EXPOSIÇÕES'!AF$7,localidades,2,FALSE)),VLOOKUP('103 FEIRAS, GALAS E EXPOSIÇÕES'!AF$6,district_codes,2,FALSE))</f>
        <v>#N/A</v>
      </c>
      <c r="D868" s="53">
        <f>+'103 FEIRAS, GALAS E EXPOSIÇÕES'!AB497</f>
        <v>0</v>
      </c>
      <c r="E868" s="281">
        <f>+'103 FEIRAS, GALAS E EXPOSIÇÕES'!P497</f>
        <v>0</v>
      </c>
      <c r="F868" s="53">
        <f>+'103 FEIRAS, GALAS E EXPOSIÇÕES'!Q497</f>
        <v>0</v>
      </c>
      <c r="G868" s="53">
        <f>+'103 FEIRAS, GALAS E EXPOSIÇÕES'!AJ497</f>
        <v>0</v>
      </c>
      <c r="H868" s="53" t="str">
        <f>+sessoes!A$4</f>
        <v>TECTRAIN-99</v>
      </c>
      <c r="I868" s="53" t="e">
        <f>+sessoes!B$4</f>
        <v>#N/A</v>
      </c>
      <c r="J868" s="69">
        <f>+sessoes!C$4</f>
        <v>0</v>
      </c>
      <c r="M868" s="53">
        <f>+'103 FEIRAS, GALAS E EXPOSIÇÕES'!AK497</f>
        <v>0</v>
      </c>
      <c r="N868" s="53">
        <f>+'103 FEIRAS, GALAS E EXPOSIÇÕES'!AB497</f>
        <v>0</v>
      </c>
      <c r="T868" s="51" t="str">
        <f t="shared" si="39"/>
        <v>Local Não Indicado</v>
      </c>
      <c r="U868" s="51" t="str">
        <f t="shared" si="40"/>
        <v>Sem dados de idade</v>
      </c>
      <c r="V868" s="51" t="str">
        <f t="shared" si="41"/>
        <v/>
      </c>
    </row>
    <row r="869" spans="1:22" hidden="1" x14ac:dyDescent="0.35">
      <c r="A869" s="53">
        <f>+'103 FEIRAS, GALAS E EXPOSIÇÕES'!C498</f>
        <v>0</v>
      </c>
      <c r="B869" s="53">
        <f>+'103 FEIRAS, GALAS E EXPOSIÇÕES'!J498</f>
        <v>0</v>
      </c>
      <c r="C869" s="53" t="e">
        <f>IFERROR(IFERROR(IFERROR(+VLOOKUP('103 FEIRAS, GALAS E EXPOSIÇÕES'!V498,localidades,2,FALSE),VLOOKUP('103 FEIRAS, GALAS E EXPOSIÇÕES'!R498,district_codes,2,FALSE)),VLOOKUP('103 FEIRAS, GALAS E EXPOSIÇÕES'!AF$7,localidades,2,FALSE)),VLOOKUP('103 FEIRAS, GALAS E EXPOSIÇÕES'!AF$6,district_codes,2,FALSE))</f>
        <v>#N/A</v>
      </c>
      <c r="D869" s="53">
        <f>+'103 FEIRAS, GALAS E EXPOSIÇÕES'!AB498</f>
        <v>0</v>
      </c>
      <c r="E869" s="281">
        <f>+'103 FEIRAS, GALAS E EXPOSIÇÕES'!P498</f>
        <v>0</v>
      </c>
      <c r="F869" s="53">
        <f>+'103 FEIRAS, GALAS E EXPOSIÇÕES'!Q498</f>
        <v>0</v>
      </c>
      <c r="G869" s="53">
        <f>+'103 FEIRAS, GALAS E EXPOSIÇÕES'!AJ498</f>
        <v>0</v>
      </c>
      <c r="H869" s="53" t="str">
        <f>+sessoes!A$4</f>
        <v>TECTRAIN-99</v>
      </c>
      <c r="I869" s="53" t="e">
        <f>+sessoes!B$4</f>
        <v>#N/A</v>
      </c>
      <c r="J869" s="69">
        <f>+sessoes!C$4</f>
        <v>0</v>
      </c>
      <c r="M869" s="53">
        <f>+'103 FEIRAS, GALAS E EXPOSIÇÕES'!AK498</f>
        <v>0</v>
      </c>
      <c r="N869" s="53">
        <f>+'103 FEIRAS, GALAS E EXPOSIÇÕES'!AB498</f>
        <v>0</v>
      </c>
      <c r="T869" s="51" t="str">
        <f t="shared" si="39"/>
        <v>Local Não Indicado</v>
      </c>
      <c r="U869" s="51" t="str">
        <f t="shared" si="40"/>
        <v>Sem dados de idade</v>
      </c>
      <c r="V869" s="51" t="str">
        <f t="shared" si="41"/>
        <v/>
      </c>
    </row>
    <row r="870" spans="1:22" hidden="1" x14ac:dyDescent="0.35">
      <c r="A870" s="53">
        <f>+'103 FEIRAS, GALAS E EXPOSIÇÕES'!C499</f>
        <v>0</v>
      </c>
      <c r="B870" s="53">
        <f>+'103 FEIRAS, GALAS E EXPOSIÇÕES'!J499</f>
        <v>0</v>
      </c>
      <c r="C870" s="53" t="e">
        <f>IFERROR(IFERROR(IFERROR(+VLOOKUP('103 FEIRAS, GALAS E EXPOSIÇÕES'!V499,localidades,2,FALSE),VLOOKUP('103 FEIRAS, GALAS E EXPOSIÇÕES'!R499,district_codes,2,FALSE)),VLOOKUP('103 FEIRAS, GALAS E EXPOSIÇÕES'!AF$7,localidades,2,FALSE)),VLOOKUP('103 FEIRAS, GALAS E EXPOSIÇÕES'!AF$6,district_codes,2,FALSE))</f>
        <v>#N/A</v>
      </c>
      <c r="D870" s="53">
        <f>+'103 FEIRAS, GALAS E EXPOSIÇÕES'!AB499</f>
        <v>0</v>
      </c>
      <c r="E870" s="281">
        <f>+'103 FEIRAS, GALAS E EXPOSIÇÕES'!P499</f>
        <v>0</v>
      </c>
      <c r="F870" s="53">
        <f>+'103 FEIRAS, GALAS E EXPOSIÇÕES'!Q499</f>
        <v>0</v>
      </c>
      <c r="G870" s="53">
        <f>+'103 FEIRAS, GALAS E EXPOSIÇÕES'!AJ499</f>
        <v>0</v>
      </c>
      <c r="H870" s="53" t="str">
        <f>+sessoes!A$4</f>
        <v>TECTRAIN-99</v>
      </c>
      <c r="I870" s="53" t="e">
        <f>+sessoes!B$4</f>
        <v>#N/A</v>
      </c>
      <c r="J870" s="69">
        <f>+sessoes!C$4</f>
        <v>0</v>
      </c>
      <c r="M870" s="53">
        <f>+'103 FEIRAS, GALAS E EXPOSIÇÕES'!AK499</f>
        <v>0</v>
      </c>
      <c r="N870" s="53">
        <f>+'103 FEIRAS, GALAS E EXPOSIÇÕES'!AB499</f>
        <v>0</v>
      </c>
      <c r="T870" s="51" t="str">
        <f t="shared" si="39"/>
        <v>Local Não Indicado</v>
      </c>
      <c r="U870" s="51" t="str">
        <f t="shared" si="40"/>
        <v>Sem dados de idade</v>
      </c>
      <c r="V870" s="51" t="str">
        <f t="shared" si="41"/>
        <v/>
      </c>
    </row>
    <row r="871" spans="1:22" hidden="1" x14ac:dyDescent="0.35">
      <c r="A871" s="53">
        <f>+'103 FEIRAS, GALAS E EXPOSIÇÕES'!C500</f>
        <v>0</v>
      </c>
      <c r="B871" s="53">
        <f>+'103 FEIRAS, GALAS E EXPOSIÇÕES'!J500</f>
        <v>0</v>
      </c>
      <c r="C871" s="53" t="e">
        <f>IFERROR(IFERROR(IFERROR(+VLOOKUP('103 FEIRAS, GALAS E EXPOSIÇÕES'!V500,localidades,2,FALSE),VLOOKUP('103 FEIRAS, GALAS E EXPOSIÇÕES'!R500,district_codes,2,FALSE)),VLOOKUP('103 FEIRAS, GALAS E EXPOSIÇÕES'!AF$7,localidades,2,FALSE)),VLOOKUP('103 FEIRAS, GALAS E EXPOSIÇÕES'!AF$6,district_codes,2,FALSE))</f>
        <v>#N/A</v>
      </c>
      <c r="D871" s="53">
        <f>+'103 FEIRAS, GALAS E EXPOSIÇÕES'!AB500</f>
        <v>0</v>
      </c>
      <c r="E871" s="281">
        <f>+'103 FEIRAS, GALAS E EXPOSIÇÕES'!P500</f>
        <v>0</v>
      </c>
      <c r="F871" s="53">
        <f>+'103 FEIRAS, GALAS E EXPOSIÇÕES'!Q500</f>
        <v>0</v>
      </c>
      <c r="G871" s="53">
        <f>+'103 FEIRAS, GALAS E EXPOSIÇÕES'!AJ500</f>
        <v>0</v>
      </c>
      <c r="H871" s="53" t="str">
        <f>+sessoes!A$4</f>
        <v>TECTRAIN-99</v>
      </c>
      <c r="I871" s="53" t="e">
        <f>+sessoes!B$4</f>
        <v>#N/A</v>
      </c>
      <c r="J871" s="69">
        <f>+sessoes!C$4</f>
        <v>0</v>
      </c>
      <c r="M871" s="53">
        <f>+'103 FEIRAS, GALAS E EXPOSIÇÕES'!AK500</f>
        <v>0</v>
      </c>
      <c r="N871" s="53">
        <f>+'103 FEIRAS, GALAS E EXPOSIÇÕES'!AB500</f>
        <v>0</v>
      </c>
      <c r="T871" s="51" t="str">
        <f t="shared" si="39"/>
        <v>Local Não Indicado</v>
      </c>
      <c r="U871" s="51" t="str">
        <f t="shared" si="40"/>
        <v>Sem dados de idade</v>
      </c>
      <c r="V871" s="51" t="str">
        <f t="shared" si="41"/>
        <v/>
      </c>
    </row>
    <row r="872" spans="1:22" hidden="1" x14ac:dyDescent="0.35">
      <c r="T872" s="51" t="str">
        <f t="shared" si="39"/>
        <v>Local Não Indicado</v>
      </c>
      <c r="U872" s="51" t="str">
        <f t="shared" si="40"/>
        <v>Sem dados de idade</v>
      </c>
      <c r="V872" s="51" t="str">
        <f t="shared" si="41"/>
        <v/>
      </c>
    </row>
    <row r="873" spans="1:22" hidden="1" x14ac:dyDescent="0.35">
      <c r="A873" s="261"/>
      <c r="B873" s="261"/>
      <c r="C873" s="261"/>
      <c r="D873" s="261" t="s">
        <v>2256</v>
      </c>
      <c r="E873" s="282"/>
      <c r="F873" s="261"/>
      <c r="G873" s="261"/>
      <c r="H873" s="261"/>
      <c r="I873" s="261"/>
      <c r="J873" s="276"/>
      <c r="K873" s="261"/>
      <c r="L873" s="261"/>
      <c r="M873" s="261"/>
      <c r="N873" s="261"/>
      <c r="O873" s="261"/>
      <c r="P873" s="261"/>
      <c r="Q873" s="261"/>
      <c r="R873" s="261"/>
      <c r="S873" s="261"/>
      <c r="T873" s="51" t="str">
        <f t="shared" si="39"/>
        <v>Local Não Indicado</v>
      </c>
      <c r="U873" s="51" t="str">
        <f t="shared" si="40"/>
        <v>Sem dados de idade</v>
      </c>
      <c r="V873" s="51" t="str">
        <f t="shared" si="41"/>
        <v/>
      </c>
    </row>
    <row r="874" spans="1:22" hidden="1" x14ac:dyDescent="0.35">
      <c r="A874" s="53">
        <f>+'105 PALESTRAS'!C22</f>
        <v>0</v>
      </c>
      <c r="B874" s="53">
        <f>+'105 PALESTRAS'!J22</f>
        <v>0</v>
      </c>
      <c r="C874" s="53" t="e">
        <f>IFERROR(IFERROR(IFERROR(+VLOOKUP('105 PALESTRAS'!V22,localidades,2,FALSE),VLOOKUP('105 PALESTRAS'!R22,district_codes,2,FALSE)),VLOOKUP('105 PALESTRAS'!AG$7,localidades,2,FALSE)),VLOOKUP('105 PALESTRAS'!AG6,district_codes,2,FALSE))</f>
        <v>#N/A</v>
      </c>
      <c r="E874" s="281">
        <f>+'105 PALESTRAS'!P22</f>
        <v>0</v>
      </c>
      <c r="F874" s="53">
        <f>+'105 PALESTRAS'!Q22</f>
        <v>0</v>
      </c>
      <c r="H874" s="53" t="str">
        <f>+sessoes!A$8</f>
        <v>BENTRAIN-99</v>
      </c>
      <c r="I874" s="53" t="e">
        <f>+sessoes!B$8</f>
        <v>#N/A</v>
      </c>
      <c r="J874" s="69">
        <f>+sessoes!C$8</f>
        <v>0</v>
      </c>
      <c r="K874" s="53">
        <f>+'105 PALESTRAS'!AK22</f>
        <v>0</v>
      </c>
      <c r="L874" s="53">
        <f>+'105 PALESTRAS'!AM22</f>
        <v>0</v>
      </c>
      <c r="M874" s="53">
        <f>+'105 PALESTRAS'!AP22</f>
        <v>0</v>
      </c>
      <c r="N874" s="53">
        <f>+'105 PALESTRAS'!AC22</f>
        <v>0</v>
      </c>
      <c r="T874" s="51" t="str">
        <f t="shared" si="39"/>
        <v>Local Não Indicado</v>
      </c>
      <c r="U874" s="51" t="str">
        <f t="shared" si="40"/>
        <v>Sem dados de idade</v>
      </c>
      <c r="V874" s="51" t="str">
        <f t="shared" si="41"/>
        <v/>
      </c>
    </row>
    <row r="875" spans="1:22" hidden="1" x14ac:dyDescent="0.35">
      <c r="A875" s="53">
        <f>+'105 PALESTRAS'!C23</f>
        <v>0</v>
      </c>
      <c r="B875" s="53">
        <f>+'105 PALESTRAS'!J23</f>
        <v>0</v>
      </c>
      <c r="C875" s="53" t="e">
        <f>IFERROR(IFERROR(IFERROR(+VLOOKUP('105 PALESTRAS'!V23,localidades,2,FALSE),VLOOKUP('105 PALESTRAS'!R23,district_codes,2,FALSE)),VLOOKUP('105 PALESTRAS'!AG$7,localidades,2,FALSE)),VLOOKUP('105 PALESTRAS'!AG7,district_codes,2,FALSE))</f>
        <v>#N/A</v>
      </c>
      <c r="E875" s="281">
        <f>+'105 PALESTRAS'!P23</f>
        <v>0</v>
      </c>
      <c r="F875" s="53">
        <f>+'105 PALESTRAS'!Q23</f>
        <v>0</v>
      </c>
      <c r="H875" s="53" t="str">
        <f>+sessoes!A$8</f>
        <v>BENTRAIN-99</v>
      </c>
      <c r="I875" s="53" t="e">
        <f>+sessoes!B$8</f>
        <v>#N/A</v>
      </c>
      <c r="J875" s="69">
        <f>+sessoes!C$8</f>
        <v>0</v>
      </c>
      <c r="K875" s="53">
        <f>+'105 PALESTRAS'!AK23</f>
        <v>0</v>
      </c>
      <c r="L875" s="53">
        <f>+'105 PALESTRAS'!AM23</f>
        <v>0</v>
      </c>
      <c r="M875" s="53">
        <f>+'105 PALESTRAS'!AP23</f>
        <v>0</v>
      </c>
      <c r="N875" s="53">
        <f>+'105 PALESTRAS'!AC23</f>
        <v>0</v>
      </c>
      <c r="T875" s="51" t="str">
        <f t="shared" si="39"/>
        <v>Local Não Indicado</v>
      </c>
      <c r="U875" s="51" t="str">
        <f t="shared" si="40"/>
        <v>Sem dados de idade</v>
      </c>
      <c r="V875" s="51" t="str">
        <f t="shared" si="41"/>
        <v/>
      </c>
    </row>
    <row r="876" spans="1:22" hidden="1" x14ac:dyDescent="0.35">
      <c r="A876" s="53">
        <f>+'105 PALESTRAS'!C24</f>
        <v>0</v>
      </c>
      <c r="B876" s="53">
        <f>+'105 PALESTRAS'!J24</f>
        <v>0</v>
      </c>
      <c r="C876" s="53" t="e">
        <f>IFERROR(IFERROR(IFERROR(+VLOOKUP('105 PALESTRAS'!V24,localidades,2,FALSE),VLOOKUP('105 PALESTRAS'!R24,district_codes,2,FALSE)),VLOOKUP('105 PALESTRAS'!AG$7,localidades,2,FALSE)),VLOOKUP('105 PALESTRAS'!AG8,district_codes,2,FALSE))</f>
        <v>#N/A</v>
      </c>
      <c r="E876" s="281">
        <f>+'105 PALESTRAS'!P24</f>
        <v>0</v>
      </c>
      <c r="F876" s="53">
        <f>+'105 PALESTRAS'!Q24</f>
        <v>0</v>
      </c>
      <c r="H876" s="53" t="str">
        <f>+sessoes!A$8</f>
        <v>BENTRAIN-99</v>
      </c>
      <c r="I876" s="53" t="e">
        <f>+sessoes!B$8</f>
        <v>#N/A</v>
      </c>
      <c r="J876" s="69">
        <f>+sessoes!C$8</f>
        <v>0</v>
      </c>
      <c r="K876" s="53">
        <f>+'105 PALESTRAS'!AK24</f>
        <v>0</v>
      </c>
      <c r="L876" s="53">
        <f>+'105 PALESTRAS'!AM24</f>
        <v>0</v>
      </c>
      <c r="M876" s="53">
        <f>+'105 PALESTRAS'!AP24</f>
        <v>0</v>
      </c>
      <c r="N876" s="53">
        <f>+'105 PALESTRAS'!AC24</f>
        <v>0</v>
      </c>
      <c r="T876" s="51" t="str">
        <f t="shared" si="39"/>
        <v>Local Não Indicado</v>
      </c>
      <c r="U876" s="51" t="str">
        <f t="shared" si="40"/>
        <v>Sem dados de idade</v>
      </c>
      <c r="V876" s="51" t="str">
        <f t="shared" si="41"/>
        <v/>
      </c>
    </row>
    <row r="877" spans="1:22" hidden="1" x14ac:dyDescent="0.35">
      <c r="A877" s="53">
        <f>+'105 PALESTRAS'!C25</f>
        <v>0</v>
      </c>
      <c r="B877" s="53">
        <f>+'105 PALESTRAS'!J25</f>
        <v>0</v>
      </c>
      <c r="C877" s="53" t="e">
        <f>IFERROR(IFERROR(IFERROR(+VLOOKUP('105 PALESTRAS'!V25,localidades,2,FALSE),VLOOKUP('105 PALESTRAS'!R25,district_codes,2,FALSE)),VLOOKUP('105 PALESTRAS'!AG$7,localidades,2,FALSE)),VLOOKUP('105 PALESTRAS'!#REF!,district_codes,2,FALSE))</f>
        <v>#REF!</v>
      </c>
      <c r="E877" s="281">
        <f>+'105 PALESTRAS'!P25</f>
        <v>0</v>
      </c>
      <c r="F877" s="53">
        <f>+'105 PALESTRAS'!Q25</f>
        <v>0</v>
      </c>
      <c r="H877" s="53" t="str">
        <f>+sessoes!A$8</f>
        <v>BENTRAIN-99</v>
      </c>
      <c r="I877" s="53" t="e">
        <f>+sessoes!B$8</f>
        <v>#N/A</v>
      </c>
      <c r="J877" s="69">
        <f>+sessoes!C$8</f>
        <v>0</v>
      </c>
      <c r="K877" s="53">
        <f>+'105 PALESTRAS'!AK25</f>
        <v>0</v>
      </c>
      <c r="L877" s="53">
        <f>+'105 PALESTRAS'!AM25</f>
        <v>0</v>
      </c>
      <c r="M877" s="53">
        <f>+'105 PALESTRAS'!AP25</f>
        <v>0</v>
      </c>
      <c r="N877" s="53">
        <f>+'105 PALESTRAS'!AC25</f>
        <v>0</v>
      </c>
      <c r="T877" s="51" t="str">
        <f t="shared" si="39"/>
        <v>Local Não Indicado</v>
      </c>
      <c r="U877" s="51" t="str">
        <f t="shared" si="40"/>
        <v>Sem dados de idade</v>
      </c>
      <c r="V877" s="51" t="str">
        <f t="shared" si="41"/>
        <v/>
      </c>
    </row>
    <row r="878" spans="1:22" hidden="1" x14ac:dyDescent="0.35">
      <c r="A878" s="53">
        <f>+'105 PALESTRAS'!C26</f>
        <v>0</v>
      </c>
      <c r="B878" s="53">
        <f>+'105 PALESTRAS'!J26</f>
        <v>0</v>
      </c>
      <c r="C878" s="53" t="e">
        <f>IFERROR(IFERROR(IFERROR(+VLOOKUP('105 PALESTRAS'!V26,localidades,2,FALSE),VLOOKUP('105 PALESTRAS'!R26,district_codes,2,FALSE)),VLOOKUP('105 PALESTRAS'!AG$7,localidades,2,FALSE)),VLOOKUP('105 PALESTRAS'!#REF!,district_codes,2,FALSE))</f>
        <v>#REF!</v>
      </c>
      <c r="E878" s="281">
        <f>+'105 PALESTRAS'!P26</f>
        <v>0</v>
      </c>
      <c r="F878" s="53">
        <f>+'105 PALESTRAS'!Q26</f>
        <v>0</v>
      </c>
      <c r="H878" s="53" t="str">
        <f>+sessoes!A$8</f>
        <v>BENTRAIN-99</v>
      </c>
      <c r="I878" s="53" t="e">
        <f>+sessoes!B$8</f>
        <v>#N/A</v>
      </c>
      <c r="J878" s="69">
        <f>+sessoes!C$8</f>
        <v>0</v>
      </c>
      <c r="K878" s="53">
        <f>+'105 PALESTRAS'!AK26</f>
        <v>0</v>
      </c>
      <c r="L878" s="53">
        <f>+'105 PALESTRAS'!AM26</f>
        <v>0</v>
      </c>
      <c r="M878" s="53">
        <f>+'105 PALESTRAS'!AP26</f>
        <v>0</v>
      </c>
      <c r="N878" s="53">
        <f>+'105 PALESTRAS'!AC26</f>
        <v>0</v>
      </c>
      <c r="T878" s="51" t="str">
        <f t="shared" si="39"/>
        <v>Local Não Indicado</v>
      </c>
      <c r="U878" s="51" t="str">
        <f t="shared" si="40"/>
        <v>Sem dados de idade</v>
      </c>
      <c r="V878" s="51" t="str">
        <f t="shared" si="41"/>
        <v/>
      </c>
    </row>
    <row r="879" spans="1:22" hidden="1" x14ac:dyDescent="0.35">
      <c r="A879" s="53">
        <f>+'105 PALESTRAS'!C27</f>
        <v>0</v>
      </c>
      <c r="B879" s="53">
        <f>+'105 PALESTRAS'!J27</f>
        <v>0</v>
      </c>
      <c r="C879" s="53" t="e">
        <f>IFERROR(IFERROR(IFERROR(+VLOOKUP('105 PALESTRAS'!V27,localidades,2,FALSE),VLOOKUP('105 PALESTRAS'!R27,district_codes,2,FALSE)),VLOOKUP('105 PALESTRAS'!AG$7,localidades,2,FALSE)),VLOOKUP('105 PALESTRAS'!#REF!,district_codes,2,FALSE))</f>
        <v>#REF!</v>
      </c>
      <c r="E879" s="281">
        <f>+'105 PALESTRAS'!P27</f>
        <v>0</v>
      </c>
      <c r="F879" s="53">
        <f>+'105 PALESTRAS'!Q27</f>
        <v>0</v>
      </c>
      <c r="H879" s="53" t="str">
        <f>+sessoes!A$8</f>
        <v>BENTRAIN-99</v>
      </c>
      <c r="I879" s="53" t="e">
        <f>+sessoes!B$8</f>
        <v>#N/A</v>
      </c>
      <c r="J879" s="69">
        <f>+sessoes!C$8</f>
        <v>0</v>
      </c>
      <c r="K879" s="53">
        <f>+'105 PALESTRAS'!AK27</f>
        <v>0</v>
      </c>
      <c r="L879" s="53">
        <f>+'105 PALESTRAS'!AM27</f>
        <v>0</v>
      </c>
      <c r="M879" s="53">
        <f>+'105 PALESTRAS'!AP27</f>
        <v>0</v>
      </c>
      <c r="N879" s="53">
        <f>+'105 PALESTRAS'!AC27</f>
        <v>0</v>
      </c>
      <c r="T879" s="51" t="str">
        <f t="shared" si="39"/>
        <v>Local Não Indicado</v>
      </c>
      <c r="U879" s="51" t="str">
        <f t="shared" si="40"/>
        <v>Sem dados de idade</v>
      </c>
      <c r="V879" s="51" t="str">
        <f t="shared" si="41"/>
        <v/>
      </c>
    </row>
    <row r="880" spans="1:22" hidden="1" x14ac:dyDescent="0.35">
      <c r="A880" s="53">
        <f>+'105 PALESTRAS'!C28</f>
        <v>0</v>
      </c>
      <c r="B880" s="53">
        <f>+'105 PALESTRAS'!J28</f>
        <v>0</v>
      </c>
      <c r="C880" s="53" t="e">
        <f>IFERROR(IFERROR(IFERROR(+VLOOKUP('105 PALESTRAS'!V28,localidades,2,FALSE),VLOOKUP('105 PALESTRAS'!R28,district_codes,2,FALSE)),VLOOKUP('105 PALESTRAS'!AG$7,localidades,2,FALSE)),VLOOKUP('105 PALESTRAS'!#REF!,district_codes,2,FALSE))</f>
        <v>#REF!</v>
      </c>
      <c r="E880" s="281">
        <f>+'105 PALESTRAS'!P28</f>
        <v>0</v>
      </c>
      <c r="F880" s="53">
        <f>+'105 PALESTRAS'!Q28</f>
        <v>0</v>
      </c>
      <c r="H880" s="53" t="str">
        <f>+sessoes!A$8</f>
        <v>BENTRAIN-99</v>
      </c>
      <c r="I880" s="53" t="e">
        <f>+sessoes!B$8</f>
        <v>#N/A</v>
      </c>
      <c r="J880" s="69">
        <f>+sessoes!C$8</f>
        <v>0</v>
      </c>
      <c r="K880" s="53">
        <f>+'105 PALESTRAS'!AK28</f>
        <v>0</v>
      </c>
      <c r="L880" s="53">
        <f>+'105 PALESTRAS'!AM28</f>
        <v>0</v>
      </c>
      <c r="M880" s="53">
        <f>+'105 PALESTRAS'!AP28</f>
        <v>0</v>
      </c>
      <c r="N880" s="53">
        <f>+'105 PALESTRAS'!AC28</f>
        <v>0</v>
      </c>
      <c r="T880" s="51" t="str">
        <f t="shared" si="39"/>
        <v>Local Não Indicado</v>
      </c>
      <c r="U880" s="51" t="str">
        <f t="shared" si="40"/>
        <v>Sem dados de idade</v>
      </c>
      <c r="V880" s="51" t="str">
        <f t="shared" si="41"/>
        <v/>
      </c>
    </row>
    <row r="881" spans="1:22" hidden="1" x14ac:dyDescent="0.35">
      <c r="A881" s="53">
        <f>+'105 PALESTRAS'!C29</f>
        <v>0</v>
      </c>
      <c r="B881" s="53">
        <f>+'105 PALESTRAS'!J29</f>
        <v>0</v>
      </c>
      <c r="C881" s="53" t="e">
        <f>IFERROR(IFERROR(IFERROR(+VLOOKUP('105 PALESTRAS'!V29,localidades,2,FALSE),VLOOKUP('105 PALESTRAS'!R29,district_codes,2,FALSE)),VLOOKUP('105 PALESTRAS'!AG$7,localidades,2,FALSE)),VLOOKUP('105 PALESTRAS'!#REF!,district_codes,2,FALSE))</f>
        <v>#REF!</v>
      </c>
      <c r="E881" s="281">
        <f>+'105 PALESTRAS'!P29</f>
        <v>0</v>
      </c>
      <c r="F881" s="53">
        <f>+'105 PALESTRAS'!Q29</f>
        <v>0</v>
      </c>
      <c r="H881" s="53" t="str">
        <f>+sessoes!A$8</f>
        <v>BENTRAIN-99</v>
      </c>
      <c r="I881" s="53" t="e">
        <f>+sessoes!B$8</f>
        <v>#N/A</v>
      </c>
      <c r="J881" s="69">
        <f>+sessoes!C$8</f>
        <v>0</v>
      </c>
      <c r="K881" s="53">
        <f>+'105 PALESTRAS'!AK29</f>
        <v>0</v>
      </c>
      <c r="L881" s="53">
        <f>+'105 PALESTRAS'!AM29</f>
        <v>0</v>
      </c>
      <c r="M881" s="53">
        <f>+'105 PALESTRAS'!AP29</f>
        <v>0</v>
      </c>
      <c r="N881" s="53">
        <f>+'105 PALESTRAS'!AC29</f>
        <v>0</v>
      </c>
      <c r="T881" s="51" t="str">
        <f t="shared" si="39"/>
        <v>Local Não Indicado</v>
      </c>
      <c r="U881" s="51" t="str">
        <f t="shared" si="40"/>
        <v>Sem dados de idade</v>
      </c>
      <c r="V881" s="51" t="str">
        <f t="shared" si="41"/>
        <v/>
      </c>
    </row>
    <row r="882" spans="1:22" hidden="1" x14ac:dyDescent="0.35">
      <c r="A882" s="53">
        <f>+'105 PALESTRAS'!C30</f>
        <v>0</v>
      </c>
      <c r="B882" s="53">
        <f>+'105 PALESTRAS'!J30</f>
        <v>0</v>
      </c>
      <c r="C882" s="53" t="e">
        <f>IFERROR(IFERROR(IFERROR(+VLOOKUP('105 PALESTRAS'!V30,localidades,2,FALSE),VLOOKUP('105 PALESTRAS'!R30,district_codes,2,FALSE)),VLOOKUP('105 PALESTRAS'!AG$7,localidades,2,FALSE)),VLOOKUP('105 PALESTRAS'!#REF!,district_codes,2,FALSE))</f>
        <v>#REF!</v>
      </c>
      <c r="E882" s="281">
        <f>+'105 PALESTRAS'!P30</f>
        <v>0</v>
      </c>
      <c r="F882" s="53">
        <f>+'105 PALESTRAS'!Q30</f>
        <v>0</v>
      </c>
      <c r="H882" s="53" t="str">
        <f>+sessoes!A$8</f>
        <v>BENTRAIN-99</v>
      </c>
      <c r="I882" s="53" t="e">
        <f>+sessoes!B$8</f>
        <v>#N/A</v>
      </c>
      <c r="J882" s="69">
        <f>+sessoes!C$8</f>
        <v>0</v>
      </c>
      <c r="K882" s="53">
        <f>+'105 PALESTRAS'!AK30</f>
        <v>0</v>
      </c>
      <c r="L882" s="53">
        <f>+'105 PALESTRAS'!AM30</f>
        <v>0</v>
      </c>
      <c r="M882" s="53">
        <f>+'105 PALESTRAS'!AP30</f>
        <v>0</v>
      </c>
      <c r="N882" s="53">
        <f>+'105 PALESTRAS'!AC30</f>
        <v>0</v>
      </c>
      <c r="T882" s="51" t="str">
        <f t="shared" si="39"/>
        <v>Local Não Indicado</v>
      </c>
      <c r="U882" s="51" t="str">
        <f t="shared" si="40"/>
        <v>Sem dados de idade</v>
      </c>
      <c r="V882" s="51" t="str">
        <f t="shared" si="41"/>
        <v/>
      </c>
    </row>
    <row r="883" spans="1:22" hidden="1" x14ac:dyDescent="0.35">
      <c r="A883" s="53">
        <f>+'105 PALESTRAS'!C31</f>
        <v>0</v>
      </c>
      <c r="B883" s="53">
        <f>+'105 PALESTRAS'!J31</f>
        <v>0</v>
      </c>
      <c r="C883" s="53" t="e">
        <f>IFERROR(IFERROR(IFERROR(+VLOOKUP('105 PALESTRAS'!V31,localidades,2,FALSE),VLOOKUP('105 PALESTRAS'!R31,district_codes,2,FALSE)),VLOOKUP('105 PALESTRAS'!AG$7,localidades,2,FALSE)),VLOOKUP('105 PALESTRAS'!#REF!,district_codes,2,FALSE))</f>
        <v>#REF!</v>
      </c>
      <c r="E883" s="281">
        <f>+'105 PALESTRAS'!P31</f>
        <v>0</v>
      </c>
      <c r="F883" s="53">
        <f>+'105 PALESTRAS'!Q31</f>
        <v>0</v>
      </c>
      <c r="H883" s="53" t="str">
        <f>+sessoes!A$8</f>
        <v>BENTRAIN-99</v>
      </c>
      <c r="I883" s="53" t="e">
        <f>+sessoes!B$8</f>
        <v>#N/A</v>
      </c>
      <c r="J883" s="69">
        <f>+sessoes!C$8</f>
        <v>0</v>
      </c>
      <c r="K883" s="53">
        <f>+'105 PALESTRAS'!AK31</f>
        <v>0</v>
      </c>
      <c r="L883" s="53">
        <f>+'105 PALESTRAS'!AM31</f>
        <v>0</v>
      </c>
      <c r="M883" s="53">
        <f>+'105 PALESTRAS'!AP31</f>
        <v>0</v>
      </c>
      <c r="N883" s="53">
        <f>+'105 PALESTRAS'!AC31</f>
        <v>0</v>
      </c>
      <c r="T883" s="51" t="str">
        <f t="shared" si="39"/>
        <v>Local Não Indicado</v>
      </c>
      <c r="U883" s="51" t="str">
        <f t="shared" si="40"/>
        <v>Sem dados de idade</v>
      </c>
      <c r="V883" s="51" t="str">
        <f t="shared" si="41"/>
        <v/>
      </c>
    </row>
    <row r="884" spans="1:22" hidden="1" x14ac:dyDescent="0.35">
      <c r="A884" s="53">
        <f>+'105 PALESTRAS'!C32</f>
        <v>0</v>
      </c>
      <c r="B884" s="53">
        <f>+'105 PALESTRAS'!J32</f>
        <v>0</v>
      </c>
      <c r="C884" s="53" t="e">
        <f>IFERROR(IFERROR(IFERROR(+VLOOKUP('105 PALESTRAS'!V32,localidades,2,FALSE),VLOOKUP('105 PALESTRAS'!R32,district_codes,2,FALSE)),VLOOKUP('105 PALESTRAS'!AG$7,localidades,2,FALSE)),VLOOKUP('105 PALESTRAS'!#REF!,district_codes,2,FALSE))</f>
        <v>#REF!</v>
      </c>
      <c r="E884" s="281">
        <f>+'105 PALESTRAS'!P32</f>
        <v>0</v>
      </c>
      <c r="F884" s="53">
        <f>+'105 PALESTRAS'!Q32</f>
        <v>0</v>
      </c>
      <c r="H884" s="53" t="str">
        <f>+sessoes!A$8</f>
        <v>BENTRAIN-99</v>
      </c>
      <c r="I884" s="53" t="e">
        <f>+sessoes!B$8</f>
        <v>#N/A</v>
      </c>
      <c r="J884" s="69">
        <f>+sessoes!C$8</f>
        <v>0</v>
      </c>
      <c r="K884" s="53">
        <f>+'105 PALESTRAS'!AK32</f>
        <v>0</v>
      </c>
      <c r="L884" s="53">
        <f>+'105 PALESTRAS'!AM32</f>
        <v>0</v>
      </c>
      <c r="M884" s="53">
        <f>+'105 PALESTRAS'!AP32</f>
        <v>0</v>
      </c>
      <c r="N884" s="53">
        <f>+'105 PALESTRAS'!AC32</f>
        <v>0</v>
      </c>
      <c r="T884" s="51" t="str">
        <f t="shared" si="39"/>
        <v>Local Não Indicado</v>
      </c>
      <c r="U884" s="51" t="str">
        <f t="shared" si="40"/>
        <v>Sem dados de idade</v>
      </c>
      <c r="V884" s="51" t="str">
        <f t="shared" si="41"/>
        <v/>
      </c>
    </row>
    <row r="885" spans="1:22" hidden="1" x14ac:dyDescent="0.35">
      <c r="A885" s="53">
        <f>+'105 PALESTRAS'!C33</f>
        <v>0</v>
      </c>
      <c r="B885" s="53">
        <f>+'105 PALESTRAS'!J33</f>
        <v>0</v>
      </c>
      <c r="C885" s="53" t="e">
        <f>IFERROR(IFERROR(IFERROR(+VLOOKUP('105 PALESTRAS'!V33,localidades,2,FALSE),VLOOKUP('105 PALESTRAS'!R33,district_codes,2,FALSE)),VLOOKUP('105 PALESTRAS'!AG$7,localidades,2,FALSE)),VLOOKUP('105 PALESTRAS'!#REF!,district_codes,2,FALSE))</f>
        <v>#REF!</v>
      </c>
      <c r="E885" s="281">
        <f>+'105 PALESTRAS'!P33</f>
        <v>0</v>
      </c>
      <c r="F885" s="53">
        <f>+'105 PALESTRAS'!Q33</f>
        <v>0</v>
      </c>
      <c r="H885" s="53" t="str">
        <f>+sessoes!A$8</f>
        <v>BENTRAIN-99</v>
      </c>
      <c r="I885" s="53" t="e">
        <f>+sessoes!B$8</f>
        <v>#N/A</v>
      </c>
      <c r="J885" s="69">
        <f>+sessoes!C$8</f>
        <v>0</v>
      </c>
      <c r="K885" s="53">
        <f>+'105 PALESTRAS'!AK33</f>
        <v>0</v>
      </c>
      <c r="L885" s="53">
        <f>+'105 PALESTRAS'!AM33</f>
        <v>0</v>
      </c>
      <c r="M885" s="53">
        <f>+'105 PALESTRAS'!AP33</f>
        <v>0</v>
      </c>
      <c r="N885" s="53">
        <f>+'105 PALESTRAS'!AC33</f>
        <v>0</v>
      </c>
      <c r="T885" s="51" t="str">
        <f t="shared" si="39"/>
        <v>Local Não Indicado</v>
      </c>
      <c r="U885" s="51" t="str">
        <f t="shared" si="40"/>
        <v>Sem dados de idade</v>
      </c>
      <c r="V885" s="51" t="str">
        <f t="shared" si="41"/>
        <v/>
      </c>
    </row>
    <row r="886" spans="1:22" hidden="1" x14ac:dyDescent="0.35">
      <c r="A886" s="53">
        <f>+'105 PALESTRAS'!C34</f>
        <v>0</v>
      </c>
      <c r="B886" s="53">
        <f>+'105 PALESTRAS'!J34</f>
        <v>0</v>
      </c>
      <c r="C886" s="53" t="e">
        <f>IFERROR(IFERROR(IFERROR(+VLOOKUP('105 PALESTRAS'!V34,localidades,2,FALSE),VLOOKUP('105 PALESTRAS'!R34,district_codes,2,FALSE)),VLOOKUP('105 PALESTRAS'!AG$7,localidades,2,FALSE)),VLOOKUP('105 PALESTRAS'!#REF!,district_codes,2,FALSE))</f>
        <v>#REF!</v>
      </c>
      <c r="E886" s="281">
        <f>+'105 PALESTRAS'!P34</f>
        <v>0</v>
      </c>
      <c r="F886" s="53">
        <f>+'105 PALESTRAS'!Q34</f>
        <v>0</v>
      </c>
      <c r="H886" s="53" t="str">
        <f>+sessoes!A$8</f>
        <v>BENTRAIN-99</v>
      </c>
      <c r="I886" s="53" t="e">
        <f>+sessoes!B$8</f>
        <v>#N/A</v>
      </c>
      <c r="J886" s="69">
        <f>+sessoes!C$8</f>
        <v>0</v>
      </c>
      <c r="K886" s="53">
        <f>+'105 PALESTRAS'!AK34</f>
        <v>0</v>
      </c>
      <c r="L886" s="53">
        <f>+'105 PALESTRAS'!AM34</f>
        <v>0</v>
      </c>
      <c r="M886" s="53">
        <f>+'105 PALESTRAS'!AP34</f>
        <v>0</v>
      </c>
      <c r="N886" s="53">
        <f>+'105 PALESTRAS'!AC34</f>
        <v>0</v>
      </c>
      <c r="T886" s="51" t="str">
        <f t="shared" si="39"/>
        <v>Local Não Indicado</v>
      </c>
      <c r="U886" s="51" t="str">
        <f t="shared" si="40"/>
        <v>Sem dados de idade</v>
      </c>
      <c r="V886" s="51" t="str">
        <f t="shared" si="41"/>
        <v/>
      </c>
    </row>
    <row r="887" spans="1:22" hidden="1" x14ac:dyDescent="0.35">
      <c r="A887" s="53">
        <f>+'105 PALESTRAS'!C35</f>
        <v>0</v>
      </c>
      <c r="B887" s="53">
        <f>+'105 PALESTRAS'!J35</f>
        <v>0</v>
      </c>
      <c r="C887" s="53" t="e">
        <f>IFERROR(IFERROR(IFERROR(+VLOOKUP('105 PALESTRAS'!V35,localidades,2,FALSE),VLOOKUP('105 PALESTRAS'!R35,district_codes,2,FALSE)),VLOOKUP('105 PALESTRAS'!AG$7,localidades,2,FALSE)),VLOOKUP('105 PALESTRAS'!#REF!,district_codes,2,FALSE))</f>
        <v>#REF!</v>
      </c>
      <c r="E887" s="281">
        <f>+'105 PALESTRAS'!P35</f>
        <v>0</v>
      </c>
      <c r="F887" s="53">
        <f>+'105 PALESTRAS'!Q35</f>
        <v>0</v>
      </c>
      <c r="H887" s="53" t="str">
        <f>+sessoes!A$8</f>
        <v>BENTRAIN-99</v>
      </c>
      <c r="I887" s="53" t="e">
        <f>+sessoes!B$8</f>
        <v>#N/A</v>
      </c>
      <c r="J887" s="69">
        <f>+sessoes!C$8</f>
        <v>0</v>
      </c>
      <c r="K887" s="53">
        <f>+'105 PALESTRAS'!AK35</f>
        <v>0</v>
      </c>
      <c r="L887" s="53">
        <f>+'105 PALESTRAS'!AM35</f>
        <v>0</v>
      </c>
      <c r="M887" s="53">
        <f>+'105 PALESTRAS'!AP35</f>
        <v>0</v>
      </c>
      <c r="N887" s="53">
        <f>+'105 PALESTRAS'!AC35</f>
        <v>0</v>
      </c>
      <c r="T887" s="51" t="str">
        <f t="shared" si="39"/>
        <v>Local Não Indicado</v>
      </c>
      <c r="U887" s="51" t="str">
        <f t="shared" si="40"/>
        <v>Sem dados de idade</v>
      </c>
      <c r="V887" s="51" t="str">
        <f t="shared" si="41"/>
        <v/>
      </c>
    </row>
    <row r="888" spans="1:22" hidden="1" x14ac:dyDescent="0.35">
      <c r="A888" s="53">
        <f>+'105 PALESTRAS'!C36</f>
        <v>0</v>
      </c>
      <c r="B888" s="53">
        <f>+'105 PALESTRAS'!J36</f>
        <v>0</v>
      </c>
      <c r="C888" s="53" t="e">
        <f>IFERROR(IFERROR(IFERROR(+VLOOKUP('105 PALESTRAS'!V36,localidades,2,FALSE),VLOOKUP('105 PALESTRAS'!R36,district_codes,2,FALSE)),VLOOKUP('105 PALESTRAS'!AG$7,localidades,2,FALSE)),VLOOKUP('105 PALESTRAS'!#REF!,district_codes,2,FALSE))</f>
        <v>#REF!</v>
      </c>
      <c r="E888" s="281">
        <f>+'105 PALESTRAS'!P36</f>
        <v>0</v>
      </c>
      <c r="F888" s="53">
        <f>+'105 PALESTRAS'!Q36</f>
        <v>0</v>
      </c>
      <c r="H888" s="53" t="str">
        <f>+sessoes!A$8</f>
        <v>BENTRAIN-99</v>
      </c>
      <c r="I888" s="53" t="e">
        <f>+sessoes!B$8</f>
        <v>#N/A</v>
      </c>
      <c r="J888" s="69">
        <f>+sessoes!C$8</f>
        <v>0</v>
      </c>
      <c r="K888" s="53">
        <f>+'105 PALESTRAS'!AK36</f>
        <v>0</v>
      </c>
      <c r="L888" s="53">
        <f>+'105 PALESTRAS'!AM36</f>
        <v>0</v>
      </c>
      <c r="M888" s="53">
        <f>+'105 PALESTRAS'!AP36</f>
        <v>0</v>
      </c>
      <c r="N888" s="53">
        <f>+'105 PALESTRAS'!AC36</f>
        <v>0</v>
      </c>
      <c r="T888" s="51" t="str">
        <f t="shared" si="39"/>
        <v>Local Não Indicado</v>
      </c>
      <c r="U888" s="51" t="str">
        <f t="shared" si="40"/>
        <v>Sem dados de idade</v>
      </c>
      <c r="V888" s="51" t="str">
        <f t="shared" si="41"/>
        <v/>
      </c>
    </row>
    <row r="889" spans="1:22" hidden="1" x14ac:dyDescent="0.35">
      <c r="A889" s="53">
        <f>+'105 PALESTRAS'!C37</f>
        <v>0</v>
      </c>
      <c r="B889" s="53">
        <f>+'105 PALESTRAS'!J37</f>
        <v>0</v>
      </c>
      <c r="C889" s="53" t="e">
        <f>IFERROR(IFERROR(IFERROR(+VLOOKUP('105 PALESTRAS'!V37,localidades,2,FALSE),VLOOKUP('105 PALESTRAS'!R37,district_codes,2,FALSE)),VLOOKUP('105 PALESTRAS'!AG$7,localidades,2,FALSE)),VLOOKUP('105 PALESTRAS'!#REF!,district_codes,2,FALSE))</f>
        <v>#REF!</v>
      </c>
      <c r="E889" s="281">
        <f>+'105 PALESTRAS'!P37</f>
        <v>0</v>
      </c>
      <c r="F889" s="53">
        <f>+'105 PALESTRAS'!Q37</f>
        <v>0</v>
      </c>
      <c r="H889" s="53" t="str">
        <f>+sessoes!A$8</f>
        <v>BENTRAIN-99</v>
      </c>
      <c r="I889" s="53" t="e">
        <f>+sessoes!B$8</f>
        <v>#N/A</v>
      </c>
      <c r="J889" s="69">
        <f>+sessoes!C$8</f>
        <v>0</v>
      </c>
      <c r="K889" s="53">
        <f>+'105 PALESTRAS'!AK37</f>
        <v>0</v>
      </c>
      <c r="L889" s="53">
        <f>+'105 PALESTRAS'!AM37</f>
        <v>0</v>
      </c>
      <c r="M889" s="53">
        <f>+'105 PALESTRAS'!AP37</f>
        <v>0</v>
      </c>
      <c r="N889" s="53">
        <f>+'105 PALESTRAS'!AC37</f>
        <v>0</v>
      </c>
      <c r="T889" s="51" t="str">
        <f t="shared" si="39"/>
        <v>Local Não Indicado</v>
      </c>
      <c r="U889" s="51" t="str">
        <f t="shared" si="40"/>
        <v>Sem dados de idade</v>
      </c>
      <c r="V889" s="51" t="str">
        <f t="shared" si="41"/>
        <v/>
      </c>
    </row>
    <row r="890" spans="1:22" hidden="1" x14ac:dyDescent="0.35">
      <c r="A890" s="53">
        <f>+'105 PALESTRAS'!C38</f>
        <v>0</v>
      </c>
      <c r="B890" s="53">
        <f>+'105 PALESTRAS'!J38</f>
        <v>0</v>
      </c>
      <c r="C890" s="53" t="e">
        <f>IFERROR(IFERROR(IFERROR(+VLOOKUP('105 PALESTRAS'!V38,localidades,2,FALSE),VLOOKUP('105 PALESTRAS'!R38,district_codes,2,FALSE)),VLOOKUP('105 PALESTRAS'!AG$7,localidades,2,FALSE)),VLOOKUP('105 PALESTRAS'!#REF!,district_codes,2,FALSE))</f>
        <v>#REF!</v>
      </c>
      <c r="E890" s="281">
        <f>+'105 PALESTRAS'!P38</f>
        <v>0</v>
      </c>
      <c r="F890" s="53">
        <f>+'105 PALESTRAS'!Q38</f>
        <v>0</v>
      </c>
      <c r="H890" s="53" t="str">
        <f>+sessoes!A$8</f>
        <v>BENTRAIN-99</v>
      </c>
      <c r="I890" s="53" t="e">
        <f>+sessoes!B$8</f>
        <v>#N/A</v>
      </c>
      <c r="J890" s="69">
        <f>+sessoes!C$8</f>
        <v>0</v>
      </c>
      <c r="K890" s="53">
        <f>+'105 PALESTRAS'!AK38</f>
        <v>0</v>
      </c>
      <c r="L890" s="53">
        <f>+'105 PALESTRAS'!AM38</f>
        <v>0</v>
      </c>
      <c r="M890" s="53">
        <f>+'105 PALESTRAS'!AP38</f>
        <v>0</v>
      </c>
      <c r="N890" s="53">
        <f>+'105 PALESTRAS'!AC38</f>
        <v>0</v>
      </c>
      <c r="T890" s="51" t="str">
        <f t="shared" si="39"/>
        <v>Local Não Indicado</v>
      </c>
      <c r="U890" s="51" t="str">
        <f t="shared" si="40"/>
        <v>Sem dados de idade</v>
      </c>
      <c r="V890" s="51" t="str">
        <f t="shared" si="41"/>
        <v/>
      </c>
    </row>
    <row r="891" spans="1:22" hidden="1" x14ac:dyDescent="0.35">
      <c r="A891" s="53">
        <f>+'105 PALESTRAS'!C39</f>
        <v>0</v>
      </c>
      <c r="B891" s="53">
        <f>+'105 PALESTRAS'!J39</f>
        <v>0</v>
      </c>
      <c r="C891" s="53" t="e">
        <f>IFERROR(IFERROR(IFERROR(+VLOOKUP('105 PALESTRAS'!V39,localidades,2,FALSE),VLOOKUP('105 PALESTRAS'!R39,district_codes,2,FALSE)),VLOOKUP('105 PALESTRAS'!AG$7,localidades,2,FALSE)),VLOOKUP('105 PALESTRAS'!#REF!,district_codes,2,FALSE))</f>
        <v>#REF!</v>
      </c>
      <c r="E891" s="281">
        <f>+'105 PALESTRAS'!P39</f>
        <v>0</v>
      </c>
      <c r="F891" s="53">
        <f>+'105 PALESTRAS'!Q39</f>
        <v>0</v>
      </c>
      <c r="H891" s="53" t="str">
        <f>+sessoes!A$8</f>
        <v>BENTRAIN-99</v>
      </c>
      <c r="I891" s="53" t="e">
        <f>+sessoes!B$8</f>
        <v>#N/A</v>
      </c>
      <c r="J891" s="69">
        <f>+sessoes!C$8</f>
        <v>0</v>
      </c>
      <c r="K891" s="53">
        <f>+'105 PALESTRAS'!AK39</f>
        <v>0</v>
      </c>
      <c r="L891" s="53">
        <f>+'105 PALESTRAS'!AM39</f>
        <v>0</v>
      </c>
      <c r="M891" s="53">
        <f>+'105 PALESTRAS'!AP39</f>
        <v>0</v>
      </c>
      <c r="N891" s="53">
        <f>+'105 PALESTRAS'!AC39</f>
        <v>0</v>
      </c>
      <c r="T891" s="51" t="str">
        <f t="shared" si="39"/>
        <v>Local Não Indicado</v>
      </c>
      <c r="U891" s="51" t="str">
        <f t="shared" si="40"/>
        <v>Sem dados de idade</v>
      </c>
      <c r="V891" s="51" t="str">
        <f t="shared" si="41"/>
        <v/>
      </c>
    </row>
    <row r="892" spans="1:22" hidden="1" x14ac:dyDescent="0.35">
      <c r="A892" s="53">
        <f>+'105 PALESTRAS'!C40</f>
        <v>0</v>
      </c>
      <c r="B892" s="53">
        <f>+'105 PALESTRAS'!J40</f>
        <v>0</v>
      </c>
      <c r="C892" s="53" t="e">
        <f>IFERROR(IFERROR(IFERROR(+VLOOKUP('105 PALESTRAS'!V40,localidades,2,FALSE),VLOOKUP('105 PALESTRAS'!R40,district_codes,2,FALSE)),VLOOKUP('105 PALESTRAS'!AG$7,localidades,2,FALSE)),VLOOKUP('105 PALESTRAS'!AG9,district_codes,2,FALSE))</f>
        <v>#N/A</v>
      </c>
      <c r="E892" s="281">
        <f>+'105 PALESTRAS'!P40</f>
        <v>0</v>
      </c>
      <c r="F892" s="53">
        <f>+'105 PALESTRAS'!Q40</f>
        <v>0</v>
      </c>
      <c r="H892" s="53" t="str">
        <f>+sessoes!A$8</f>
        <v>BENTRAIN-99</v>
      </c>
      <c r="I892" s="53" t="e">
        <f>+sessoes!B$8</f>
        <v>#N/A</v>
      </c>
      <c r="J892" s="69">
        <f>+sessoes!C$8</f>
        <v>0</v>
      </c>
      <c r="K892" s="53">
        <f>+'105 PALESTRAS'!AK40</f>
        <v>0</v>
      </c>
      <c r="L892" s="53">
        <f>+'105 PALESTRAS'!AM40</f>
        <v>0</v>
      </c>
      <c r="M892" s="53">
        <f>+'105 PALESTRAS'!AP40</f>
        <v>0</v>
      </c>
      <c r="N892" s="53">
        <f>+'105 PALESTRAS'!AC40</f>
        <v>0</v>
      </c>
      <c r="T892" s="51" t="str">
        <f t="shared" si="39"/>
        <v>Local Não Indicado</v>
      </c>
      <c r="U892" s="51" t="str">
        <f t="shared" si="40"/>
        <v>Sem dados de idade</v>
      </c>
      <c r="V892" s="51" t="str">
        <f t="shared" si="41"/>
        <v/>
      </c>
    </row>
    <row r="893" spans="1:22" hidden="1" x14ac:dyDescent="0.35">
      <c r="A893" s="53">
        <f>+'105 PALESTRAS'!C41</f>
        <v>0</v>
      </c>
      <c r="B893" s="53">
        <f>+'105 PALESTRAS'!J41</f>
        <v>0</v>
      </c>
      <c r="C893" s="53" t="e">
        <f>IFERROR(IFERROR(IFERROR(+VLOOKUP('105 PALESTRAS'!V41,localidades,2,FALSE),VLOOKUP('105 PALESTRAS'!R41,district_codes,2,FALSE)),VLOOKUP('105 PALESTRAS'!AG$7,localidades,2,FALSE)),VLOOKUP('105 PALESTRAS'!AG10,district_codes,2,FALSE))</f>
        <v>#N/A</v>
      </c>
      <c r="E893" s="281">
        <f>+'105 PALESTRAS'!P41</f>
        <v>0</v>
      </c>
      <c r="F893" s="53">
        <f>+'105 PALESTRAS'!Q41</f>
        <v>0</v>
      </c>
      <c r="H893" s="53" t="str">
        <f>+sessoes!A$8</f>
        <v>BENTRAIN-99</v>
      </c>
      <c r="I893" s="53" t="e">
        <f>+sessoes!B$8</f>
        <v>#N/A</v>
      </c>
      <c r="J893" s="69">
        <f>+sessoes!C$8</f>
        <v>0</v>
      </c>
      <c r="K893" s="53">
        <f>+'105 PALESTRAS'!AK41</f>
        <v>0</v>
      </c>
      <c r="L893" s="53">
        <f>+'105 PALESTRAS'!AM41</f>
        <v>0</v>
      </c>
      <c r="M893" s="53">
        <f>+'105 PALESTRAS'!AP41</f>
        <v>0</v>
      </c>
      <c r="N893" s="53">
        <f>+'105 PALESTRAS'!AC41</f>
        <v>0</v>
      </c>
      <c r="T893" s="51" t="str">
        <f t="shared" si="39"/>
        <v>Local Não Indicado</v>
      </c>
      <c r="U893" s="51" t="str">
        <f t="shared" si="40"/>
        <v>Sem dados de idade</v>
      </c>
      <c r="V893" s="51" t="str">
        <f t="shared" si="41"/>
        <v/>
      </c>
    </row>
    <row r="894" spans="1:22" hidden="1" x14ac:dyDescent="0.35">
      <c r="A894" s="53">
        <f>+'105 PALESTRAS'!C42</f>
        <v>0</v>
      </c>
      <c r="B894" s="53">
        <f>+'105 PALESTRAS'!J42</f>
        <v>0</v>
      </c>
      <c r="C894" s="53" t="e">
        <f>IFERROR(IFERROR(IFERROR(+VLOOKUP('105 PALESTRAS'!V42,localidades,2,FALSE),VLOOKUP('105 PALESTRAS'!R42,district_codes,2,FALSE)),VLOOKUP('105 PALESTRAS'!AG$7,localidades,2,FALSE)),VLOOKUP('105 PALESTRAS'!AG11,district_codes,2,FALSE))</f>
        <v>#N/A</v>
      </c>
      <c r="E894" s="281">
        <f>+'105 PALESTRAS'!P42</f>
        <v>0</v>
      </c>
      <c r="F894" s="53">
        <f>+'105 PALESTRAS'!Q42</f>
        <v>0</v>
      </c>
      <c r="H894" s="53" t="str">
        <f>+sessoes!A$8</f>
        <v>BENTRAIN-99</v>
      </c>
      <c r="I894" s="53" t="e">
        <f>+sessoes!B$8</f>
        <v>#N/A</v>
      </c>
      <c r="J894" s="69">
        <f>+sessoes!C$8</f>
        <v>0</v>
      </c>
      <c r="K894" s="53">
        <f>+'105 PALESTRAS'!AK42</f>
        <v>0</v>
      </c>
      <c r="L894" s="53">
        <f>+'105 PALESTRAS'!AM42</f>
        <v>0</v>
      </c>
      <c r="M894" s="53">
        <f>+'105 PALESTRAS'!AP42</f>
        <v>0</v>
      </c>
      <c r="N894" s="53">
        <f>+'105 PALESTRAS'!AC42</f>
        <v>0</v>
      </c>
      <c r="T894" s="51" t="str">
        <f t="shared" si="39"/>
        <v>Local Não Indicado</v>
      </c>
      <c r="U894" s="51" t="str">
        <f t="shared" si="40"/>
        <v>Sem dados de idade</v>
      </c>
      <c r="V894" s="51" t="str">
        <f t="shared" si="41"/>
        <v/>
      </c>
    </row>
    <row r="895" spans="1:22" hidden="1" x14ac:dyDescent="0.35">
      <c r="A895" s="53">
        <f>+'105 PALESTRAS'!C43</f>
        <v>0</v>
      </c>
      <c r="B895" s="53">
        <f>+'105 PALESTRAS'!J43</f>
        <v>0</v>
      </c>
      <c r="C895" s="53" t="e">
        <f>IFERROR(IFERROR(IFERROR(+VLOOKUP('105 PALESTRAS'!V43,localidades,2,FALSE),VLOOKUP('105 PALESTRAS'!R43,district_codes,2,FALSE)),VLOOKUP('105 PALESTRAS'!AG$7,localidades,2,FALSE)),VLOOKUP('105 PALESTRAS'!AG12,district_codes,2,FALSE))</f>
        <v>#N/A</v>
      </c>
      <c r="E895" s="281">
        <f>+'105 PALESTRAS'!P43</f>
        <v>0</v>
      </c>
      <c r="F895" s="53">
        <f>+'105 PALESTRAS'!Q43</f>
        <v>0</v>
      </c>
      <c r="H895" s="53" t="str">
        <f>+sessoes!A$8</f>
        <v>BENTRAIN-99</v>
      </c>
      <c r="I895" s="53" t="e">
        <f>+sessoes!B$8</f>
        <v>#N/A</v>
      </c>
      <c r="J895" s="69">
        <f>+sessoes!C$8</f>
        <v>0</v>
      </c>
      <c r="K895" s="53">
        <f>+'105 PALESTRAS'!AK43</f>
        <v>0</v>
      </c>
      <c r="L895" s="53">
        <f>+'105 PALESTRAS'!AM43</f>
        <v>0</v>
      </c>
      <c r="M895" s="53">
        <f>+'105 PALESTRAS'!AP43</f>
        <v>0</v>
      </c>
      <c r="N895" s="53">
        <f>+'105 PALESTRAS'!AC43</f>
        <v>0</v>
      </c>
      <c r="T895" s="51" t="str">
        <f t="shared" si="39"/>
        <v>Local Não Indicado</v>
      </c>
      <c r="U895" s="51" t="str">
        <f t="shared" si="40"/>
        <v>Sem dados de idade</v>
      </c>
      <c r="V895" s="51" t="str">
        <f t="shared" si="41"/>
        <v/>
      </c>
    </row>
    <row r="896" spans="1:22" hidden="1" x14ac:dyDescent="0.35">
      <c r="A896" s="53">
        <f>+'105 PALESTRAS'!C44</f>
        <v>0</v>
      </c>
      <c r="B896" s="53">
        <f>+'105 PALESTRAS'!J44</f>
        <v>0</v>
      </c>
      <c r="C896" s="53" t="e">
        <f>IFERROR(IFERROR(IFERROR(+VLOOKUP('105 PALESTRAS'!V44,localidades,2,FALSE),VLOOKUP('105 PALESTRAS'!R44,district_codes,2,FALSE)),VLOOKUP('105 PALESTRAS'!AG$7,localidades,2,FALSE)),VLOOKUP('105 PALESTRAS'!AG13,district_codes,2,FALSE))</f>
        <v>#N/A</v>
      </c>
      <c r="E896" s="281">
        <f>+'105 PALESTRAS'!P44</f>
        <v>0</v>
      </c>
      <c r="F896" s="53">
        <f>+'105 PALESTRAS'!Q44</f>
        <v>0</v>
      </c>
      <c r="H896" s="53" t="str">
        <f>+sessoes!A$8</f>
        <v>BENTRAIN-99</v>
      </c>
      <c r="I896" s="53" t="e">
        <f>+sessoes!B$8</f>
        <v>#N/A</v>
      </c>
      <c r="J896" s="69">
        <f>+sessoes!C$8</f>
        <v>0</v>
      </c>
      <c r="K896" s="53">
        <f>+'105 PALESTRAS'!AK44</f>
        <v>0</v>
      </c>
      <c r="L896" s="53">
        <f>+'105 PALESTRAS'!AM44</f>
        <v>0</v>
      </c>
      <c r="M896" s="53">
        <f>+'105 PALESTRAS'!AP44</f>
        <v>0</v>
      </c>
      <c r="N896" s="53">
        <f>+'105 PALESTRAS'!AC44</f>
        <v>0</v>
      </c>
      <c r="T896" s="51" t="str">
        <f t="shared" si="39"/>
        <v>Local Não Indicado</v>
      </c>
      <c r="U896" s="51" t="str">
        <f t="shared" si="40"/>
        <v>Sem dados de idade</v>
      </c>
      <c r="V896" s="51" t="str">
        <f t="shared" si="41"/>
        <v/>
      </c>
    </row>
    <row r="897" spans="1:22" hidden="1" x14ac:dyDescent="0.35">
      <c r="A897" s="53">
        <f>+'105 PALESTRAS'!C45</f>
        <v>0</v>
      </c>
      <c r="B897" s="53">
        <f>+'105 PALESTRAS'!J45</f>
        <v>0</v>
      </c>
      <c r="C897" s="53" t="e">
        <f>IFERROR(IFERROR(IFERROR(+VLOOKUP('105 PALESTRAS'!V45,localidades,2,FALSE),VLOOKUP('105 PALESTRAS'!R45,district_codes,2,FALSE)),VLOOKUP('105 PALESTRAS'!AG$7,localidades,2,FALSE)),VLOOKUP('105 PALESTRAS'!AG14,district_codes,2,FALSE))</f>
        <v>#N/A</v>
      </c>
      <c r="E897" s="281">
        <f>+'105 PALESTRAS'!P45</f>
        <v>0</v>
      </c>
      <c r="F897" s="53">
        <f>+'105 PALESTRAS'!Q45</f>
        <v>0</v>
      </c>
      <c r="H897" s="53" t="str">
        <f>+sessoes!A$8</f>
        <v>BENTRAIN-99</v>
      </c>
      <c r="I897" s="53" t="e">
        <f>+sessoes!B$8</f>
        <v>#N/A</v>
      </c>
      <c r="J897" s="69">
        <f>+sessoes!C$8</f>
        <v>0</v>
      </c>
      <c r="K897" s="53">
        <f>+'105 PALESTRAS'!AK45</f>
        <v>0</v>
      </c>
      <c r="L897" s="53">
        <f>+'105 PALESTRAS'!AM45</f>
        <v>0</v>
      </c>
      <c r="M897" s="53">
        <f>+'105 PALESTRAS'!AP45</f>
        <v>0</v>
      </c>
      <c r="N897" s="53">
        <f>+'105 PALESTRAS'!AC45</f>
        <v>0</v>
      </c>
      <c r="T897" s="51" t="str">
        <f t="shared" si="39"/>
        <v>Local Não Indicado</v>
      </c>
      <c r="U897" s="51" t="str">
        <f t="shared" si="40"/>
        <v>Sem dados de idade</v>
      </c>
      <c r="V897" s="51" t="str">
        <f t="shared" si="41"/>
        <v/>
      </c>
    </row>
    <row r="898" spans="1:22" hidden="1" x14ac:dyDescent="0.35">
      <c r="A898" s="53">
        <f>+'105 PALESTRAS'!C46</f>
        <v>0</v>
      </c>
      <c r="B898" s="53">
        <f>+'105 PALESTRAS'!J46</f>
        <v>0</v>
      </c>
      <c r="C898" s="53" t="e">
        <f>IFERROR(IFERROR(IFERROR(+VLOOKUP('105 PALESTRAS'!V46,localidades,2,FALSE),VLOOKUP('105 PALESTRAS'!R46,district_codes,2,FALSE)),VLOOKUP('105 PALESTRAS'!AG$7,localidades,2,FALSE)),VLOOKUP('105 PALESTRAS'!AG15,district_codes,2,FALSE))</f>
        <v>#N/A</v>
      </c>
      <c r="E898" s="281">
        <f>+'105 PALESTRAS'!P46</f>
        <v>0</v>
      </c>
      <c r="F898" s="53">
        <f>+'105 PALESTRAS'!Q46</f>
        <v>0</v>
      </c>
      <c r="H898" s="53" t="str">
        <f>+sessoes!A$8</f>
        <v>BENTRAIN-99</v>
      </c>
      <c r="I898" s="53" t="e">
        <f>+sessoes!B$8</f>
        <v>#N/A</v>
      </c>
      <c r="J898" s="69">
        <f>+sessoes!C$8</f>
        <v>0</v>
      </c>
      <c r="K898" s="53">
        <f>+'105 PALESTRAS'!AK46</f>
        <v>0</v>
      </c>
      <c r="L898" s="53">
        <f>+'105 PALESTRAS'!AM46</f>
        <v>0</v>
      </c>
      <c r="M898" s="53">
        <f>+'105 PALESTRAS'!AP46</f>
        <v>0</v>
      </c>
      <c r="N898" s="53">
        <f>+'105 PALESTRAS'!AC46</f>
        <v>0</v>
      </c>
      <c r="T898" s="51" t="str">
        <f t="shared" ref="T898:T961" si="42">IFERROR(IFERROR(VLOOKUP(C898,nomes_distritos,3,FALSE),VLOOKUP(I898,nomes_distritos,3,FALSE)),"Local Não Indicado")</f>
        <v>Local Não Indicado</v>
      </c>
      <c r="U898" s="51" t="str">
        <f t="shared" ref="U898:U961" si="43">IF(F898=0,"Sem dados de idade",IF(F898&lt;35,"Jovem","Adulto"))</f>
        <v>Sem dados de idade</v>
      </c>
      <c r="V898" s="51" t="str">
        <f t="shared" ref="V898:V961" si="44">IF(A898=0,"",A898&amp;B898&amp;C898)</f>
        <v/>
      </c>
    </row>
    <row r="899" spans="1:22" hidden="1" x14ac:dyDescent="0.35">
      <c r="A899" s="53">
        <f>+'105 PALESTRAS'!C47</f>
        <v>0</v>
      </c>
      <c r="B899" s="53">
        <f>+'105 PALESTRAS'!J47</f>
        <v>0</v>
      </c>
      <c r="C899" s="53" t="e">
        <f>IFERROR(IFERROR(IFERROR(+VLOOKUP('105 PALESTRAS'!V47,localidades,2,FALSE),VLOOKUP('105 PALESTRAS'!R47,district_codes,2,FALSE)),VLOOKUP('105 PALESTRAS'!AG$7,localidades,2,FALSE)),VLOOKUP('105 PALESTRAS'!AG16,district_codes,2,FALSE))</f>
        <v>#N/A</v>
      </c>
      <c r="E899" s="281">
        <f>+'105 PALESTRAS'!P47</f>
        <v>0</v>
      </c>
      <c r="F899" s="53">
        <f>+'105 PALESTRAS'!Q47</f>
        <v>0</v>
      </c>
      <c r="H899" s="53" t="str">
        <f>+sessoes!A$8</f>
        <v>BENTRAIN-99</v>
      </c>
      <c r="I899" s="53" t="e">
        <f>+sessoes!B$8</f>
        <v>#N/A</v>
      </c>
      <c r="J899" s="69">
        <f>+sessoes!C$8</f>
        <v>0</v>
      </c>
      <c r="K899" s="53">
        <f>+'105 PALESTRAS'!AK47</f>
        <v>0</v>
      </c>
      <c r="L899" s="53">
        <f>+'105 PALESTRAS'!AM47</f>
        <v>0</v>
      </c>
      <c r="M899" s="53">
        <f>+'105 PALESTRAS'!AP47</f>
        <v>0</v>
      </c>
      <c r="N899" s="53">
        <f>+'105 PALESTRAS'!AC47</f>
        <v>0</v>
      </c>
      <c r="T899" s="51" t="str">
        <f t="shared" si="42"/>
        <v>Local Não Indicado</v>
      </c>
      <c r="U899" s="51" t="str">
        <f t="shared" si="43"/>
        <v>Sem dados de idade</v>
      </c>
      <c r="V899" s="51" t="str">
        <f t="shared" si="44"/>
        <v/>
      </c>
    </row>
    <row r="900" spans="1:22" hidden="1" x14ac:dyDescent="0.35">
      <c r="A900" s="53">
        <f>+'105 PALESTRAS'!C48</f>
        <v>0</v>
      </c>
      <c r="B900" s="53">
        <f>+'105 PALESTRAS'!J48</f>
        <v>0</v>
      </c>
      <c r="C900" s="53" t="e">
        <f>IFERROR(IFERROR(IFERROR(+VLOOKUP('105 PALESTRAS'!V48,localidades,2,FALSE),VLOOKUP('105 PALESTRAS'!R48,district_codes,2,FALSE)),VLOOKUP('105 PALESTRAS'!AG$7,localidades,2,FALSE)),VLOOKUP('105 PALESTRAS'!AG17,district_codes,2,FALSE))</f>
        <v>#N/A</v>
      </c>
      <c r="E900" s="281">
        <f>+'105 PALESTRAS'!P48</f>
        <v>0</v>
      </c>
      <c r="F900" s="53">
        <f>+'105 PALESTRAS'!Q48</f>
        <v>0</v>
      </c>
      <c r="H900" s="53" t="str">
        <f>+sessoes!A$8</f>
        <v>BENTRAIN-99</v>
      </c>
      <c r="I900" s="53" t="e">
        <f>+sessoes!B$8</f>
        <v>#N/A</v>
      </c>
      <c r="J900" s="69">
        <f>+sessoes!C$8</f>
        <v>0</v>
      </c>
      <c r="K900" s="53">
        <f>+'105 PALESTRAS'!AK48</f>
        <v>0</v>
      </c>
      <c r="L900" s="53">
        <f>+'105 PALESTRAS'!AM48</f>
        <v>0</v>
      </c>
      <c r="M900" s="53">
        <f>+'105 PALESTRAS'!AP48</f>
        <v>0</v>
      </c>
      <c r="N900" s="53">
        <f>+'105 PALESTRAS'!AC48</f>
        <v>0</v>
      </c>
      <c r="T900" s="51" t="str">
        <f t="shared" si="42"/>
        <v>Local Não Indicado</v>
      </c>
      <c r="U900" s="51" t="str">
        <f t="shared" si="43"/>
        <v>Sem dados de idade</v>
      </c>
      <c r="V900" s="51" t="str">
        <f t="shared" si="44"/>
        <v/>
      </c>
    </row>
    <row r="901" spans="1:22" hidden="1" x14ac:dyDescent="0.35">
      <c r="A901" s="53">
        <f>+'105 PALESTRAS'!C49</f>
        <v>0</v>
      </c>
      <c r="B901" s="53">
        <f>+'105 PALESTRAS'!J49</f>
        <v>0</v>
      </c>
      <c r="C901" s="53" t="e">
        <f>IFERROR(IFERROR(IFERROR(+VLOOKUP('105 PALESTRAS'!V49,localidades,2,FALSE),VLOOKUP('105 PALESTRAS'!R49,district_codes,2,FALSE)),VLOOKUP('105 PALESTRAS'!AG$7,localidades,2,FALSE)),VLOOKUP('105 PALESTRAS'!AG18,district_codes,2,FALSE))</f>
        <v>#N/A</v>
      </c>
      <c r="E901" s="281">
        <f>+'105 PALESTRAS'!P49</f>
        <v>0</v>
      </c>
      <c r="F901" s="53">
        <f>+'105 PALESTRAS'!Q49</f>
        <v>0</v>
      </c>
      <c r="H901" s="53" t="str">
        <f>+sessoes!A$8</f>
        <v>BENTRAIN-99</v>
      </c>
      <c r="I901" s="53" t="e">
        <f>+sessoes!B$8</f>
        <v>#N/A</v>
      </c>
      <c r="J901" s="69">
        <f>+sessoes!C$8</f>
        <v>0</v>
      </c>
      <c r="K901" s="53">
        <f>+'105 PALESTRAS'!AK49</f>
        <v>0</v>
      </c>
      <c r="L901" s="53">
        <f>+'105 PALESTRAS'!AM49</f>
        <v>0</v>
      </c>
      <c r="M901" s="53">
        <f>+'105 PALESTRAS'!AP49</f>
        <v>0</v>
      </c>
      <c r="N901" s="53">
        <f>+'105 PALESTRAS'!AC49</f>
        <v>0</v>
      </c>
      <c r="T901" s="51" t="str">
        <f t="shared" si="42"/>
        <v>Local Não Indicado</v>
      </c>
      <c r="U901" s="51" t="str">
        <f t="shared" si="43"/>
        <v>Sem dados de idade</v>
      </c>
      <c r="V901" s="51" t="str">
        <f t="shared" si="44"/>
        <v/>
      </c>
    </row>
    <row r="902" spans="1:22" hidden="1" x14ac:dyDescent="0.35">
      <c r="A902" s="53">
        <f>+'105 PALESTRAS'!C50</f>
        <v>0</v>
      </c>
      <c r="B902" s="53">
        <f>+'105 PALESTRAS'!J50</f>
        <v>0</v>
      </c>
      <c r="C902" s="53" t="e">
        <f>IFERROR(IFERROR(IFERROR(+VLOOKUP('105 PALESTRAS'!V50,localidades,2,FALSE),VLOOKUP('105 PALESTRAS'!R50,district_codes,2,FALSE)),VLOOKUP('105 PALESTRAS'!AG$7,localidades,2,FALSE)),VLOOKUP('105 PALESTRAS'!AG19,district_codes,2,FALSE))</f>
        <v>#N/A</v>
      </c>
      <c r="E902" s="281">
        <f>+'105 PALESTRAS'!P50</f>
        <v>0</v>
      </c>
      <c r="F902" s="53">
        <f>+'105 PALESTRAS'!Q50</f>
        <v>0</v>
      </c>
      <c r="H902" s="53" t="str">
        <f>+sessoes!A$8</f>
        <v>BENTRAIN-99</v>
      </c>
      <c r="I902" s="53" t="e">
        <f>+sessoes!B$8</f>
        <v>#N/A</v>
      </c>
      <c r="J902" s="69">
        <f>+sessoes!C$8</f>
        <v>0</v>
      </c>
      <c r="K902" s="53">
        <f>+'105 PALESTRAS'!AK50</f>
        <v>0</v>
      </c>
      <c r="L902" s="53">
        <f>+'105 PALESTRAS'!AM50</f>
        <v>0</v>
      </c>
      <c r="M902" s="53">
        <f>+'105 PALESTRAS'!AP50</f>
        <v>0</v>
      </c>
      <c r="N902" s="53">
        <f>+'105 PALESTRAS'!AC50</f>
        <v>0</v>
      </c>
      <c r="T902" s="51" t="str">
        <f t="shared" si="42"/>
        <v>Local Não Indicado</v>
      </c>
      <c r="U902" s="51" t="str">
        <f t="shared" si="43"/>
        <v>Sem dados de idade</v>
      </c>
      <c r="V902" s="51" t="str">
        <f t="shared" si="44"/>
        <v/>
      </c>
    </row>
    <row r="903" spans="1:22" hidden="1" x14ac:dyDescent="0.35">
      <c r="A903" s="53">
        <f>+'105 PALESTRAS'!C51</f>
        <v>0</v>
      </c>
      <c r="B903" s="53">
        <f>+'105 PALESTRAS'!J51</f>
        <v>0</v>
      </c>
      <c r="C903" s="53" t="e">
        <f>IFERROR(IFERROR(IFERROR(+VLOOKUP('105 PALESTRAS'!V51,localidades,2,FALSE),VLOOKUP('105 PALESTRAS'!R51,district_codes,2,FALSE)),VLOOKUP('105 PALESTRAS'!AG$7,localidades,2,FALSE)),VLOOKUP('105 PALESTRAS'!AG20,district_codes,2,FALSE))</f>
        <v>#N/A</v>
      </c>
      <c r="E903" s="281">
        <f>+'105 PALESTRAS'!P51</f>
        <v>0</v>
      </c>
      <c r="F903" s="53">
        <f>+'105 PALESTRAS'!Q51</f>
        <v>0</v>
      </c>
      <c r="H903" s="53" t="str">
        <f>+sessoes!A$8</f>
        <v>BENTRAIN-99</v>
      </c>
      <c r="I903" s="53" t="e">
        <f>+sessoes!B$8</f>
        <v>#N/A</v>
      </c>
      <c r="J903" s="69">
        <f>+sessoes!C$8</f>
        <v>0</v>
      </c>
      <c r="K903" s="53">
        <f>+'105 PALESTRAS'!AK51</f>
        <v>0</v>
      </c>
      <c r="L903" s="53">
        <f>+'105 PALESTRAS'!AM51</f>
        <v>0</v>
      </c>
      <c r="M903" s="53">
        <f>+'105 PALESTRAS'!AP51</f>
        <v>0</v>
      </c>
      <c r="N903" s="53">
        <f>+'105 PALESTRAS'!AC51</f>
        <v>0</v>
      </c>
      <c r="T903" s="51" t="str">
        <f t="shared" si="42"/>
        <v>Local Não Indicado</v>
      </c>
      <c r="U903" s="51" t="str">
        <f t="shared" si="43"/>
        <v>Sem dados de idade</v>
      </c>
      <c r="V903" s="51" t="str">
        <f t="shared" si="44"/>
        <v/>
      </c>
    </row>
    <row r="904" spans="1:22" hidden="1" x14ac:dyDescent="0.35">
      <c r="A904" s="53">
        <f>+'105 PALESTRAS'!C52</f>
        <v>0</v>
      </c>
      <c r="B904" s="53">
        <f>+'105 PALESTRAS'!J52</f>
        <v>0</v>
      </c>
      <c r="C904" s="53" t="e">
        <f>IFERROR(IFERROR(IFERROR(+VLOOKUP('105 PALESTRAS'!V52,localidades,2,FALSE),VLOOKUP('105 PALESTRAS'!R52,district_codes,2,FALSE)),VLOOKUP('105 PALESTRAS'!AG$7,localidades,2,FALSE)),VLOOKUP('105 PALESTRAS'!AG21,district_codes,2,FALSE))</f>
        <v>#N/A</v>
      </c>
      <c r="E904" s="281">
        <f>+'105 PALESTRAS'!P52</f>
        <v>0</v>
      </c>
      <c r="F904" s="53">
        <f>+'105 PALESTRAS'!Q52</f>
        <v>0</v>
      </c>
      <c r="H904" s="53" t="str">
        <f>+sessoes!A$8</f>
        <v>BENTRAIN-99</v>
      </c>
      <c r="I904" s="53" t="e">
        <f>+sessoes!B$8</f>
        <v>#N/A</v>
      </c>
      <c r="J904" s="69">
        <f>+sessoes!C$8</f>
        <v>0</v>
      </c>
      <c r="K904" s="53">
        <f>+'105 PALESTRAS'!AK52</f>
        <v>0</v>
      </c>
      <c r="L904" s="53">
        <f>+'105 PALESTRAS'!AM52</f>
        <v>0</v>
      </c>
      <c r="M904" s="53">
        <f>+'105 PALESTRAS'!AP52</f>
        <v>0</v>
      </c>
      <c r="N904" s="53">
        <f>+'105 PALESTRAS'!AC52</f>
        <v>0</v>
      </c>
      <c r="T904" s="51" t="str">
        <f t="shared" si="42"/>
        <v>Local Não Indicado</v>
      </c>
      <c r="U904" s="51" t="str">
        <f t="shared" si="43"/>
        <v>Sem dados de idade</v>
      </c>
      <c r="V904" s="51" t="str">
        <f t="shared" si="44"/>
        <v/>
      </c>
    </row>
    <row r="905" spans="1:22" hidden="1" x14ac:dyDescent="0.35">
      <c r="A905" s="53">
        <f>+'105 PALESTRAS'!C53</f>
        <v>0</v>
      </c>
      <c r="B905" s="53">
        <f>+'105 PALESTRAS'!J53</f>
        <v>0</v>
      </c>
      <c r="C905" s="53" t="e">
        <f>IFERROR(IFERROR(IFERROR(+VLOOKUP('105 PALESTRAS'!V53,localidades,2,FALSE),VLOOKUP('105 PALESTRAS'!R53,district_codes,2,FALSE)),VLOOKUP('105 PALESTRAS'!AG$7,localidades,2,FALSE)),VLOOKUP('105 PALESTRAS'!AG22,district_codes,2,FALSE))</f>
        <v>#N/A</v>
      </c>
      <c r="E905" s="281">
        <f>+'105 PALESTRAS'!P53</f>
        <v>0</v>
      </c>
      <c r="F905" s="53">
        <f>+'105 PALESTRAS'!Q53</f>
        <v>0</v>
      </c>
      <c r="H905" s="53" t="str">
        <f>+sessoes!A$8</f>
        <v>BENTRAIN-99</v>
      </c>
      <c r="I905" s="53" t="e">
        <f>+sessoes!B$8</f>
        <v>#N/A</v>
      </c>
      <c r="J905" s="69">
        <f>+sessoes!C$8</f>
        <v>0</v>
      </c>
      <c r="K905" s="53">
        <f>+'105 PALESTRAS'!AK53</f>
        <v>0</v>
      </c>
      <c r="L905" s="53">
        <f>+'105 PALESTRAS'!AM53</f>
        <v>0</v>
      </c>
      <c r="M905" s="53">
        <f>+'105 PALESTRAS'!AP53</f>
        <v>0</v>
      </c>
      <c r="N905" s="53">
        <f>+'105 PALESTRAS'!AC53</f>
        <v>0</v>
      </c>
      <c r="T905" s="51" t="str">
        <f t="shared" si="42"/>
        <v>Local Não Indicado</v>
      </c>
      <c r="U905" s="51" t="str">
        <f t="shared" si="43"/>
        <v>Sem dados de idade</v>
      </c>
      <c r="V905" s="51" t="str">
        <f t="shared" si="44"/>
        <v/>
      </c>
    </row>
    <row r="906" spans="1:22" hidden="1" x14ac:dyDescent="0.35">
      <c r="A906" s="53">
        <f>+'105 PALESTRAS'!C54</f>
        <v>0</v>
      </c>
      <c r="B906" s="53">
        <f>+'105 PALESTRAS'!J54</f>
        <v>0</v>
      </c>
      <c r="C906" s="53" t="e">
        <f>IFERROR(IFERROR(IFERROR(+VLOOKUP('105 PALESTRAS'!V54,localidades,2,FALSE),VLOOKUP('105 PALESTRAS'!R54,district_codes,2,FALSE)),VLOOKUP('105 PALESTRAS'!AG$7,localidades,2,FALSE)),VLOOKUP('105 PALESTRAS'!AG23,district_codes,2,FALSE))</f>
        <v>#N/A</v>
      </c>
      <c r="E906" s="281">
        <f>+'105 PALESTRAS'!P54</f>
        <v>0</v>
      </c>
      <c r="F906" s="53">
        <f>+'105 PALESTRAS'!Q54</f>
        <v>0</v>
      </c>
      <c r="H906" s="53" t="str">
        <f>+sessoes!A$8</f>
        <v>BENTRAIN-99</v>
      </c>
      <c r="I906" s="53" t="e">
        <f>+sessoes!B$8</f>
        <v>#N/A</v>
      </c>
      <c r="J906" s="69">
        <f>+sessoes!C$8</f>
        <v>0</v>
      </c>
      <c r="K906" s="53">
        <f>+'105 PALESTRAS'!AK54</f>
        <v>0</v>
      </c>
      <c r="L906" s="53">
        <f>+'105 PALESTRAS'!AM54</f>
        <v>0</v>
      </c>
      <c r="M906" s="53">
        <f>+'105 PALESTRAS'!AP54</f>
        <v>0</v>
      </c>
      <c r="N906" s="53">
        <f>+'105 PALESTRAS'!AC54</f>
        <v>0</v>
      </c>
      <c r="T906" s="51" t="str">
        <f t="shared" si="42"/>
        <v>Local Não Indicado</v>
      </c>
      <c r="U906" s="51" t="str">
        <f t="shared" si="43"/>
        <v>Sem dados de idade</v>
      </c>
      <c r="V906" s="51" t="str">
        <f t="shared" si="44"/>
        <v/>
      </c>
    </row>
    <row r="907" spans="1:22" hidden="1" x14ac:dyDescent="0.35">
      <c r="A907" s="53">
        <f>+'105 PALESTRAS'!C55</f>
        <v>0</v>
      </c>
      <c r="B907" s="53">
        <f>+'105 PALESTRAS'!J55</f>
        <v>0</v>
      </c>
      <c r="C907" s="53" t="e">
        <f>IFERROR(IFERROR(IFERROR(+VLOOKUP('105 PALESTRAS'!V55,localidades,2,FALSE),VLOOKUP('105 PALESTRAS'!R55,district_codes,2,FALSE)),VLOOKUP('105 PALESTRAS'!AG$7,localidades,2,FALSE)),VLOOKUP('105 PALESTRAS'!AG24,district_codes,2,FALSE))</f>
        <v>#N/A</v>
      </c>
      <c r="E907" s="281">
        <f>+'105 PALESTRAS'!P55</f>
        <v>0</v>
      </c>
      <c r="F907" s="53">
        <f>+'105 PALESTRAS'!Q55</f>
        <v>0</v>
      </c>
      <c r="H907" s="53" t="str">
        <f>+sessoes!A$8</f>
        <v>BENTRAIN-99</v>
      </c>
      <c r="I907" s="53" t="e">
        <f>+sessoes!B$8</f>
        <v>#N/A</v>
      </c>
      <c r="J907" s="69">
        <f>+sessoes!C$8</f>
        <v>0</v>
      </c>
      <c r="K907" s="53">
        <f>+'105 PALESTRAS'!AK55</f>
        <v>0</v>
      </c>
      <c r="L907" s="53">
        <f>+'105 PALESTRAS'!AM55</f>
        <v>0</v>
      </c>
      <c r="M907" s="53">
        <f>+'105 PALESTRAS'!AP55</f>
        <v>0</v>
      </c>
      <c r="N907" s="53">
        <f>+'105 PALESTRAS'!AC55</f>
        <v>0</v>
      </c>
      <c r="T907" s="51" t="str">
        <f t="shared" si="42"/>
        <v>Local Não Indicado</v>
      </c>
      <c r="U907" s="51" t="str">
        <f t="shared" si="43"/>
        <v>Sem dados de idade</v>
      </c>
      <c r="V907" s="51" t="str">
        <f t="shared" si="44"/>
        <v/>
      </c>
    </row>
    <row r="908" spans="1:22" hidden="1" x14ac:dyDescent="0.35">
      <c r="A908" s="53">
        <f>+'105 PALESTRAS'!C56</f>
        <v>0</v>
      </c>
      <c r="B908" s="53">
        <f>+'105 PALESTRAS'!J56</f>
        <v>0</v>
      </c>
      <c r="C908" s="53" t="e">
        <f>IFERROR(IFERROR(IFERROR(+VLOOKUP('105 PALESTRAS'!V56,localidades,2,FALSE),VLOOKUP('105 PALESTRAS'!R56,district_codes,2,FALSE)),VLOOKUP('105 PALESTRAS'!AG$7,localidades,2,FALSE)),VLOOKUP('105 PALESTRAS'!AG25,district_codes,2,FALSE))</f>
        <v>#N/A</v>
      </c>
      <c r="E908" s="281">
        <f>+'105 PALESTRAS'!P56</f>
        <v>0</v>
      </c>
      <c r="F908" s="53">
        <f>+'105 PALESTRAS'!Q56</f>
        <v>0</v>
      </c>
      <c r="H908" s="53" t="str">
        <f>+sessoes!A$8</f>
        <v>BENTRAIN-99</v>
      </c>
      <c r="I908" s="53" t="e">
        <f>+sessoes!B$8</f>
        <v>#N/A</v>
      </c>
      <c r="J908" s="69">
        <f>+sessoes!C$8</f>
        <v>0</v>
      </c>
      <c r="K908" s="53">
        <f>+'105 PALESTRAS'!AK56</f>
        <v>0</v>
      </c>
      <c r="L908" s="53">
        <f>+'105 PALESTRAS'!AM56</f>
        <v>0</v>
      </c>
      <c r="M908" s="53">
        <f>+'105 PALESTRAS'!AP56</f>
        <v>0</v>
      </c>
      <c r="N908" s="53">
        <f>+'105 PALESTRAS'!AC56</f>
        <v>0</v>
      </c>
      <c r="T908" s="51" t="str">
        <f t="shared" si="42"/>
        <v>Local Não Indicado</v>
      </c>
      <c r="U908" s="51" t="str">
        <f t="shared" si="43"/>
        <v>Sem dados de idade</v>
      </c>
      <c r="V908" s="51" t="str">
        <f t="shared" si="44"/>
        <v/>
      </c>
    </row>
    <row r="909" spans="1:22" hidden="1" x14ac:dyDescent="0.35">
      <c r="A909" s="53">
        <f>+'105 PALESTRAS'!C57</f>
        <v>0</v>
      </c>
      <c r="B909" s="53">
        <f>+'105 PALESTRAS'!J57</f>
        <v>0</v>
      </c>
      <c r="C909" s="53" t="e">
        <f>IFERROR(IFERROR(IFERROR(+VLOOKUP('105 PALESTRAS'!V57,localidades,2,FALSE),VLOOKUP('105 PALESTRAS'!R57,district_codes,2,FALSE)),VLOOKUP('105 PALESTRAS'!AG$7,localidades,2,FALSE)),VLOOKUP('105 PALESTRAS'!AG26,district_codes,2,FALSE))</f>
        <v>#N/A</v>
      </c>
      <c r="E909" s="281">
        <f>+'105 PALESTRAS'!P57</f>
        <v>0</v>
      </c>
      <c r="F909" s="53">
        <f>+'105 PALESTRAS'!Q57</f>
        <v>0</v>
      </c>
      <c r="H909" s="53" t="str">
        <f>+sessoes!A$8</f>
        <v>BENTRAIN-99</v>
      </c>
      <c r="I909" s="53" t="e">
        <f>+sessoes!B$8</f>
        <v>#N/A</v>
      </c>
      <c r="J909" s="69">
        <f>+sessoes!C$8</f>
        <v>0</v>
      </c>
      <c r="K909" s="53">
        <f>+'105 PALESTRAS'!AK57</f>
        <v>0</v>
      </c>
      <c r="L909" s="53">
        <f>+'105 PALESTRAS'!AM57</f>
        <v>0</v>
      </c>
      <c r="M909" s="53">
        <f>+'105 PALESTRAS'!AP57</f>
        <v>0</v>
      </c>
      <c r="N909" s="53">
        <f>+'105 PALESTRAS'!AC57</f>
        <v>0</v>
      </c>
      <c r="T909" s="51" t="str">
        <f t="shared" si="42"/>
        <v>Local Não Indicado</v>
      </c>
      <c r="U909" s="51" t="str">
        <f t="shared" si="43"/>
        <v>Sem dados de idade</v>
      </c>
      <c r="V909" s="51" t="str">
        <f t="shared" si="44"/>
        <v/>
      </c>
    </row>
    <row r="910" spans="1:22" hidden="1" x14ac:dyDescent="0.35">
      <c r="A910" s="53">
        <f>+'105 PALESTRAS'!C58</f>
        <v>0</v>
      </c>
      <c r="B910" s="53">
        <f>+'105 PALESTRAS'!J58</f>
        <v>0</v>
      </c>
      <c r="C910" s="53" t="e">
        <f>IFERROR(IFERROR(IFERROR(+VLOOKUP('105 PALESTRAS'!V58,localidades,2,FALSE),VLOOKUP('105 PALESTRAS'!R58,district_codes,2,FALSE)),VLOOKUP('105 PALESTRAS'!AG$7,localidades,2,FALSE)),VLOOKUP('105 PALESTRAS'!AG27,district_codes,2,FALSE))</f>
        <v>#N/A</v>
      </c>
      <c r="E910" s="281">
        <f>+'105 PALESTRAS'!P58</f>
        <v>0</v>
      </c>
      <c r="F910" s="53">
        <f>+'105 PALESTRAS'!Q58</f>
        <v>0</v>
      </c>
      <c r="H910" s="53" t="str">
        <f>+sessoes!A$8</f>
        <v>BENTRAIN-99</v>
      </c>
      <c r="I910" s="53" t="e">
        <f>+sessoes!B$8</f>
        <v>#N/A</v>
      </c>
      <c r="J910" s="69">
        <f>+sessoes!C$8</f>
        <v>0</v>
      </c>
      <c r="K910" s="53">
        <f>+'105 PALESTRAS'!AK58</f>
        <v>0</v>
      </c>
      <c r="L910" s="53">
        <f>+'105 PALESTRAS'!AM58</f>
        <v>0</v>
      </c>
      <c r="M910" s="53">
        <f>+'105 PALESTRAS'!AP58</f>
        <v>0</v>
      </c>
      <c r="N910" s="53">
        <f>+'105 PALESTRAS'!AC58</f>
        <v>0</v>
      </c>
      <c r="T910" s="51" t="str">
        <f t="shared" si="42"/>
        <v>Local Não Indicado</v>
      </c>
      <c r="U910" s="51" t="str">
        <f t="shared" si="43"/>
        <v>Sem dados de idade</v>
      </c>
      <c r="V910" s="51" t="str">
        <f t="shared" si="44"/>
        <v/>
      </c>
    </row>
    <row r="911" spans="1:22" hidden="1" x14ac:dyDescent="0.35">
      <c r="A911" s="53">
        <f>+'105 PALESTRAS'!C59</f>
        <v>0</v>
      </c>
      <c r="B911" s="53">
        <f>+'105 PALESTRAS'!J59</f>
        <v>0</v>
      </c>
      <c r="C911" s="53" t="e">
        <f>IFERROR(IFERROR(IFERROR(+VLOOKUP('105 PALESTRAS'!V59,localidades,2,FALSE),VLOOKUP('105 PALESTRAS'!R59,district_codes,2,FALSE)),VLOOKUP('105 PALESTRAS'!AG$7,localidades,2,FALSE)),VLOOKUP('105 PALESTRAS'!AG28,district_codes,2,FALSE))</f>
        <v>#N/A</v>
      </c>
      <c r="E911" s="281">
        <f>+'105 PALESTRAS'!P59</f>
        <v>0</v>
      </c>
      <c r="F911" s="53">
        <f>+'105 PALESTRAS'!Q59</f>
        <v>0</v>
      </c>
      <c r="H911" s="53" t="str">
        <f>+sessoes!A$8</f>
        <v>BENTRAIN-99</v>
      </c>
      <c r="I911" s="53" t="e">
        <f>+sessoes!B$8</f>
        <v>#N/A</v>
      </c>
      <c r="J911" s="69">
        <f>+sessoes!C$8</f>
        <v>0</v>
      </c>
      <c r="K911" s="53">
        <f>+'105 PALESTRAS'!AK59</f>
        <v>0</v>
      </c>
      <c r="L911" s="53">
        <f>+'105 PALESTRAS'!AM59</f>
        <v>0</v>
      </c>
      <c r="M911" s="53">
        <f>+'105 PALESTRAS'!AP59</f>
        <v>0</v>
      </c>
      <c r="N911" s="53">
        <f>+'105 PALESTRAS'!AC59</f>
        <v>0</v>
      </c>
      <c r="T911" s="51" t="str">
        <f t="shared" si="42"/>
        <v>Local Não Indicado</v>
      </c>
      <c r="U911" s="51" t="str">
        <f t="shared" si="43"/>
        <v>Sem dados de idade</v>
      </c>
      <c r="V911" s="51" t="str">
        <f t="shared" si="44"/>
        <v/>
      </c>
    </row>
    <row r="912" spans="1:22" hidden="1" x14ac:dyDescent="0.35">
      <c r="A912" s="53">
        <f>+'105 PALESTRAS'!C60</f>
        <v>0</v>
      </c>
      <c r="B912" s="53">
        <f>+'105 PALESTRAS'!J60</f>
        <v>0</v>
      </c>
      <c r="C912" s="53" t="e">
        <f>IFERROR(IFERROR(IFERROR(+VLOOKUP('105 PALESTRAS'!V60,localidades,2,FALSE),VLOOKUP('105 PALESTRAS'!R60,district_codes,2,FALSE)),VLOOKUP('105 PALESTRAS'!AG$7,localidades,2,FALSE)),VLOOKUP('105 PALESTRAS'!AG29,district_codes,2,FALSE))</f>
        <v>#N/A</v>
      </c>
      <c r="E912" s="281">
        <f>+'105 PALESTRAS'!P60</f>
        <v>0</v>
      </c>
      <c r="F912" s="53">
        <f>+'105 PALESTRAS'!Q60</f>
        <v>0</v>
      </c>
      <c r="H912" s="53" t="str">
        <f>+sessoes!A$8</f>
        <v>BENTRAIN-99</v>
      </c>
      <c r="I912" s="53" t="e">
        <f>+sessoes!B$8</f>
        <v>#N/A</v>
      </c>
      <c r="J912" s="69">
        <f>+sessoes!C$8</f>
        <v>0</v>
      </c>
      <c r="K912" s="53">
        <f>+'105 PALESTRAS'!AK60</f>
        <v>0</v>
      </c>
      <c r="L912" s="53">
        <f>+'105 PALESTRAS'!AM60</f>
        <v>0</v>
      </c>
      <c r="M912" s="53">
        <f>+'105 PALESTRAS'!AP60</f>
        <v>0</v>
      </c>
      <c r="N912" s="53">
        <f>+'105 PALESTRAS'!AC60</f>
        <v>0</v>
      </c>
      <c r="T912" s="51" t="str">
        <f t="shared" si="42"/>
        <v>Local Não Indicado</v>
      </c>
      <c r="U912" s="51" t="str">
        <f t="shared" si="43"/>
        <v>Sem dados de idade</v>
      </c>
      <c r="V912" s="51" t="str">
        <f t="shared" si="44"/>
        <v/>
      </c>
    </row>
    <row r="913" spans="1:22" hidden="1" x14ac:dyDescent="0.35">
      <c r="A913" s="53">
        <f>+'105 PALESTRAS'!C61</f>
        <v>0</v>
      </c>
      <c r="B913" s="53">
        <f>+'105 PALESTRAS'!J61</f>
        <v>0</v>
      </c>
      <c r="C913" s="53" t="e">
        <f>IFERROR(IFERROR(IFERROR(+VLOOKUP('105 PALESTRAS'!V61,localidades,2,FALSE),VLOOKUP('105 PALESTRAS'!R61,district_codes,2,FALSE)),VLOOKUP('105 PALESTRAS'!AG$7,localidades,2,FALSE)),VLOOKUP('105 PALESTRAS'!AG30,district_codes,2,FALSE))</f>
        <v>#N/A</v>
      </c>
      <c r="E913" s="281">
        <f>+'105 PALESTRAS'!P61</f>
        <v>0</v>
      </c>
      <c r="F913" s="53">
        <f>+'105 PALESTRAS'!Q61</f>
        <v>0</v>
      </c>
      <c r="H913" s="53" t="str">
        <f>+sessoes!A$8</f>
        <v>BENTRAIN-99</v>
      </c>
      <c r="I913" s="53" t="e">
        <f>+sessoes!B$8</f>
        <v>#N/A</v>
      </c>
      <c r="J913" s="69">
        <f>+sessoes!C$8</f>
        <v>0</v>
      </c>
      <c r="K913" s="53">
        <f>+'105 PALESTRAS'!AK61</f>
        <v>0</v>
      </c>
      <c r="L913" s="53">
        <f>+'105 PALESTRAS'!AM61</f>
        <v>0</v>
      </c>
      <c r="M913" s="53">
        <f>+'105 PALESTRAS'!AP61</f>
        <v>0</v>
      </c>
      <c r="N913" s="53">
        <f>+'105 PALESTRAS'!AC61</f>
        <v>0</v>
      </c>
      <c r="T913" s="51" t="str">
        <f t="shared" si="42"/>
        <v>Local Não Indicado</v>
      </c>
      <c r="U913" s="51" t="str">
        <f t="shared" si="43"/>
        <v>Sem dados de idade</v>
      </c>
      <c r="V913" s="51" t="str">
        <f t="shared" si="44"/>
        <v/>
      </c>
    </row>
    <row r="914" spans="1:22" hidden="1" x14ac:dyDescent="0.35">
      <c r="A914" s="53">
        <f>+'105 PALESTRAS'!C62</f>
        <v>0</v>
      </c>
      <c r="B914" s="53">
        <f>+'105 PALESTRAS'!J62</f>
        <v>0</v>
      </c>
      <c r="C914" s="53" t="e">
        <f>IFERROR(IFERROR(IFERROR(+VLOOKUP('105 PALESTRAS'!V62,localidades,2,FALSE),VLOOKUP('105 PALESTRAS'!R62,district_codes,2,FALSE)),VLOOKUP('105 PALESTRAS'!AG$7,localidades,2,FALSE)),VLOOKUP('105 PALESTRAS'!AG31,district_codes,2,FALSE))</f>
        <v>#N/A</v>
      </c>
      <c r="E914" s="281">
        <f>+'105 PALESTRAS'!P62</f>
        <v>0</v>
      </c>
      <c r="F914" s="53">
        <f>+'105 PALESTRAS'!Q62</f>
        <v>0</v>
      </c>
      <c r="H914" s="53" t="str">
        <f>+sessoes!A$8</f>
        <v>BENTRAIN-99</v>
      </c>
      <c r="I914" s="53" t="e">
        <f>+sessoes!B$8</f>
        <v>#N/A</v>
      </c>
      <c r="J914" s="69">
        <f>+sessoes!C$8</f>
        <v>0</v>
      </c>
      <c r="K914" s="53">
        <f>+'105 PALESTRAS'!AK62</f>
        <v>0</v>
      </c>
      <c r="L914" s="53">
        <f>+'105 PALESTRAS'!AM62</f>
        <v>0</v>
      </c>
      <c r="M914" s="53">
        <f>+'105 PALESTRAS'!AP62</f>
        <v>0</v>
      </c>
      <c r="N914" s="53">
        <f>+'105 PALESTRAS'!AC62</f>
        <v>0</v>
      </c>
      <c r="T914" s="51" t="str">
        <f t="shared" si="42"/>
        <v>Local Não Indicado</v>
      </c>
      <c r="U914" s="51" t="str">
        <f t="shared" si="43"/>
        <v>Sem dados de idade</v>
      </c>
      <c r="V914" s="51" t="str">
        <f t="shared" si="44"/>
        <v/>
      </c>
    </row>
    <row r="915" spans="1:22" hidden="1" x14ac:dyDescent="0.35">
      <c r="A915" s="53">
        <f>+'105 PALESTRAS'!C63</f>
        <v>0</v>
      </c>
      <c r="B915" s="53">
        <f>+'105 PALESTRAS'!J63</f>
        <v>0</v>
      </c>
      <c r="C915" s="53" t="e">
        <f>IFERROR(IFERROR(IFERROR(+VLOOKUP('105 PALESTRAS'!V63,localidades,2,FALSE),VLOOKUP('105 PALESTRAS'!R63,district_codes,2,FALSE)),VLOOKUP('105 PALESTRAS'!AG$7,localidades,2,FALSE)),VLOOKUP('105 PALESTRAS'!AG32,district_codes,2,FALSE))</f>
        <v>#N/A</v>
      </c>
      <c r="E915" s="281">
        <f>+'105 PALESTRAS'!P63</f>
        <v>0</v>
      </c>
      <c r="F915" s="53">
        <f>+'105 PALESTRAS'!Q63</f>
        <v>0</v>
      </c>
      <c r="H915" s="53" t="str">
        <f>+sessoes!A$8</f>
        <v>BENTRAIN-99</v>
      </c>
      <c r="I915" s="53" t="e">
        <f>+sessoes!B$8</f>
        <v>#N/A</v>
      </c>
      <c r="J915" s="69">
        <f>+sessoes!C$8</f>
        <v>0</v>
      </c>
      <c r="K915" s="53">
        <f>+'105 PALESTRAS'!AK63</f>
        <v>0</v>
      </c>
      <c r="L915" s="53">
        <f>+'105 PALESTRAS'!AM63</f>
        <v>0</v>
      </c>
      <c r="M915" s="53">
        <f>+'105 PALESTRAS'!AP63</f>
        <v>0</v>
      </c>
      <c r="N915" s="53">
        <f>+'105 PALESTRAS'!AC63</f>
        <v>0</v>
      </c>
      <c r="T915" s="51" t="str">
        <f t="shared" si="42"/>
        <v>Local Não Indicado</v>
      </c>
      <c r="U915" s="51" t="str">
        <f t="shared" si="43"/>
        <v>Sem dados de idade</v>
      </c>
      <c r="V915" s="51" t="str">
        <f t="shared" si="44"/>
        <v/>
      </c>
    </row>
    <row r="916" spans="1:22" hidden="1" x14ac:dyDescent="0.35">
      <c r="A916" s="53">
        <f>+'105 PALESTRAS'!C64</f>
        <v>0</v>
      </c>
      <c r="B916" s="53">
        <f>+'105 PALESTRAS'!J64</f>
        <v>0</v>
      </c>
      <c r="C916" s="53" t="e">
        <f>IFERROR(IFERROR(IFERROR(+VLOOKUP('105 PALESTRAS'!V64,localidades,2,FALSE),VLOOKUP('105 PALESTRAS'!R64,district_codes,2,FALSE)),VLOOKUP('105 PALESTRAS'!AG$7,localidades,2,FALSE)),VLOOKUP('105 PALESTRAS'!AG33,district_codes,2,FALSE))</f>
        <v>#N/A</v>
      </c>
      <c r="E916" s="281">
        <f>+'105 PALESTRAS'!P64</f>
        <v>0</v>
      </c>
      <c r="F916" s="53">
        <f>+'105 PALESTRAS'!Q64</f>
        <v>0</v>
      </c>
      <c r="H916" s="53" t="str">
        <f>+sessoes!A$8</f>
        <v>BENTRAIN-99</v>
      </c>
      <c r="I916" s="53" t="e">
        <f>+sessoes!B$8</f>
        <v>#N/A</v>
      </c>
      <c r="J916" s="69">
        <f>+sessoes!C$8</f>
        <v>0</v>
      </c>
      <c r="K916" s="53">
        <f>+'105 PALESTRAS'!AK64</f>
        <v>0</v>
      </c>
      <c r="L916" s="53">
        <f>+'105 PALESTRAS'!AM64</f>
        <v>0</v>
      </c>
      <c r="M916" s="53">
        <f>+'105 PALESTRAS'!AP64</f>
        <v>0</v>
      </c>
      <c r="N916" s="53">
        <f>+'105 PALESTRAS'!AC64</f>
        <v>0</v>
      </c>
      <c r="T916" s="51" t="str">
        <f t="shared" si="42"/>
        <v>Local Não Indicado</v>
      </c>
      <c r="U916" s="51" t="str">
        <f t="shared" si="43"/>
        <v>Sem dados de idade</v>
      </c>
      <c r="V916" s="51" t="str">
        <f t="shared" si="44"/>
        <v/>
      </c>
    </row>
    <row r="917" spans="1:22" hidden="1" x14ac:dyDescent="0.35">
      <c r="A917" s="53">
        <f>+'105 PALESTRAS'!C65</f>
        <v>0</v>
      </c>
      <c r="B917" s="53">
        <f>+'105 PALESTRAS'!J65</f>
        <v>0</v>
      </c>
      <c r="C917" s="53" t="e">
        <f>IFERROR(IFERROR(IFERROR(+VLOOKUP('105 PALESTRAS'!V65,localidades,2,FALSE),VLOOKUP('105 PALESTRAS'!R65,district_codes,2,FALSE)),VLOOKUP('105 PALESTRAS'!AG$7,localidades,2,FALSE)),VLOOKUP('105 PALESTRAS'!AG34,district_codes,2,FALSE))</f>
        <v>#N/A</v>
      </c>
      <c r="E917" s="281">
        <f>+'105 PALESTRAS'!P65</f>
        <v>0</v>
      </c>
      <c r="F917" s="53">
        <f>+'105 PALESTRAS'!Q65</f>
        <v>0</v>
      </c>
      <c r="H917" s="53" t="str">
        <f>+sessoes!A$8</f>
        <v>BENTRAIN-99</v>
      </c>
      <c r="I917" s="53" t="e">
        <f>+sessoes!B$8</f>
        <v>#N/A</v>
      </c>
      <c r="J917" s="69">
        <f>+sessoes!C$8</f>
        <v>0</v>
      </c>
      <c r="K917" s="53">
        <f>+'105 PALESTRAS'!AK65</f>
        <v>0</v>
      </c>
      <c r="L917" s="53">
        <f>+'105 PALESTRAS'!AM65</f>
        <v>0</v>
      </c>
      <c r="M917" s="53">
        <f>+'105 PALESTRAS'!AP65</f>
        <v>0</v>
      </c>
      <c r="N917" s="53">
        <f>+'105 PALESTRAS'!AC65</f>
        <v>0</v>
      </c>
      <c r="T917" s="51" t="str">
        <f t="shared" si="42"/>
        <v>Local Não Indicado</v>
      </c>
      <c r="U917" s="51" t="str">
        <f t="shared" si="43"/>
        <v>Sem dados de idade</v>
      </c>
      <c r="V917" s="51" t="str">
        <f t="shared" si="44"/>
        <v/>
      </c>
    </row>
    <row r="918" spans="1:22" hidden="1" x14ac:dyDescent="0.35">
      <c r="A918" s="53">
        <f>+'105 PALESTRAS'!C66</f>
        <v>0</v>
      </c>
      <c r="B918" s="53">
        <f>+'105 PALESTRAS'!J66</f>
        <v>0</v>
      </c>
      <c r="C918" s="53" t="e">
        <f>IFERROR(IFERROR(IFERROR(+VLOOKUP('105 PALESTRAS'!V66,localidades,2,FALSE),VLOOKUP('105 PALESTRAS'!R66,district_codes,2,FALSE)),VLOOKUP('105 PALESTRAS'!AG$7,localidades,2,FALSE)),VLOOKUP('105 PALESTRAS'!AG35,district_codes,2,FALSE))</f>
        <v>#N/A</v>
      </c>
      <c r="E918" s="281">
        <f>+'105 PALESTRAS'!P66</f>
        <v>0</v>
      </c>
      <c r="F918" s="53">
        <f>+'105 PALESTRAS'!Q66</f>
        <v>0</v>
      </c>
      <c r="H918" s="53" t="str">
        <f>+sessoes!A$8</f>
        <v>BENTRAIN-99</v>
      </c>
      <c r="I918" s="53" t="e">
        <f>+sessoes!B$8</f>
        <v>#N/A</v>
      </c>
      <c r="J918" s="69">
        <f>+sessoes!C$8</f>
        <v>0</v>
      </c>
      <c r="K918" s="53">
        <f>+'105 PALESTRAS'!AK66</f>
        <v>0</v>
      </c>
      <c r="L918" s="53">
        <f>+'105 PALESTRAS'!AM66</f>
        <v>0</v>
      </c>
      <c r="M918" s="53">
        <f>+'105 PALESTRAS'!AP66</f>
        <v>0</v>
      </c>
      <c r="N918" s="53">
        <f>+'105 PALESTRAS'!AC66</f>
        <v>0</v>
      </c>
      <c r="T918" s="51" t="str">
        <f t="shared" si="42"/>
        <v>Local Não Indicado</v>
      </c>
      <c r="U918" s="51" t="str">
        <f t="shared" si="43"/>
        <v>Sem dados de idade</v>
      </c>
      <c r="V918" s="51" t="str">
        <f t="shared" si="44"/>
        <v/>
      </c>
    </row>
    <row r="919" spans="1:22" hidden="1" x14ac:dyDescent="0.35">
      <c r="A919" s="53">
        <f>+'105 PALESTRAS'!C67</f>
        <v>0</v>
      </c>
      <c r="B919" s="53">
        <f>+'105 PALESTRAS'!J67</f>
        <v>0</v>
      </c>
      <c r="C919" s="53" t="e">
        <f>IFERROR(IFERROR(IFERROR(+VLOOKUP('105 PALESTRAS'!V67,localidades,2,FALSE),VLOOKUP('105 PALESTRAS'!R67,district_codes,2,FALSE)),VLOOKUP('105 PALESTRAS'!AG$7,localidades,2,FALSE)),VLOOKUP('105 PALESTRAS'!AG36,district_codes,2,FALSE))</f>
        <v>#N/A</v>
      </c>
      <c r="E919" s="281">
        <f>+'105 PALESTRAS'!P67</f>
        <v>0</v>
      </c>
      <c r="F919" s="53">
        <f>+'105 PALESTRAS'!Q67</f>
        <v>0</v>
      </c>
      <c r="H919" s="53" t="str">
        <f>+sessoes!A$8</f>
        <v>BENTRAIN-99</v>
      </c>
      <c r="I919" s="53" t="e">
        <f>+sessoes!B$8</f>
        <v>#N/A</v>
      </c>
      <c r="J919" s="69">
        <f>+sessoes!C$8</f>
        <v>0</v>
      </c>
      <c r="K919" s="53">
        <f>+'105 PALESTRAS'!AK67</f>
        <v>0</v>
      </c>
      <c r="L919" s="53">
        <f>+'105 PALESTRAS'!AM67</f>
        <v>0</v>
      </c>
      <c r="M919" s="53">
        <f>+'105 PALESTRAS'!AP67</f>
        <v>0</v>
      </c>
      <c r="N919" s="53">
        <f>+'105 PALESTRAS'!AC67</f>
        <v>0</v>
      </c>
      <c r="T919" s="51" t="str">
        <f t="shared" si="42"/>
        <v>Local Não Indicado</v>
      </c>
      <c r="U919" s="51" t="str">
        <f t="shared" si="43"/>
        <v>Sem dados de idade</v>
      </c>
      <c r="V919" s="51" t="str">
        <f t="shared" si="44"/>
        <v/>
      </c>
    </row>
    <row r="920" spans="1:22" hidden="1" x14ac:dyDescent="0.35">
      <c r="A920" s="53">
        <f>+'105 PALESTRAS'!C68</f>
        <v>0</v>
      </c>
      <c r="B920" s="53">
        <f>+'105 PALESTRAS'!J68</f>
        <v>0</v>
      </c>
      <c r="C920" s="53" t="e">
        <f>IFERROR(IFERROR(IFERROR(+VLOOKUP('105 PALESTRAS'!V68,localidades,2,FALSE),VLOOKUP('105 PALESTRAS'!R68,district_codes,2,FALSE)),VLOOKUP('105 PALESTRAS'!AG$7,localidades,2,FALSE)),VLOOKUP('105 PALESTRAS'!AG37,district_codes,2,FALSE))</f>
        <v>#N/A</v>
      </c>
      <c r="E920" s="281">
        <f>+'105 PALESTRAS'!P68</f>
        <v>0</v>
      </c>
      <c r="F920" s="53">
        <f>+'105 PALESTRAS'!Q68</f>
        <v>0</v>
      </c>
      <c r="H920" s="53" t="str">
        <f>+sessoes!A$8</f>
        <v>BENTRAIN-99</v>
      </c>
      <c r="I920" s="53" t="e">
        <f>+sessoes!B$8</f>
        <v>#N/A</v>
      </c>
      <c r="J920" s="69">
        <f>+sessoes!C$8</f>
        <v>0</v>
      </c>
      <c r="K920" s="53">
        <f>+'105 PALESTRAS'!AK68</f>
        <v>0</v>
      </c>
      <c r="L920" s="53">
        <f>+'105 PALESTRAS'!AM68</f>
        <v>0</v>
      </c>
      <c r="M920" s="53">
        <f>+'105 PALESTRAS'!AP68</f>
        <v>0</v>
      </c>
      <c r="N920" s="53">
        <f>+'105 PALESTRAS'!AC68</f>
        <v>0</v>
      </c>
      <c r="T920" s="51" t="str">
        <f t="shared" si="42"/>
        <v>Local Não Indicado</v>
      </c>
      <c r="U920" s="51" t="str">
        <f t="shared" si="43"/>
        <v>Sem dados de idade</v>
      </c>
      <c r="V920" s="51" t="str">
        <f t="shared" si="44"/>
        <v/>
      </c>
    </row>
    <row r="921" spans="1:22" hidden="1" x14ac:dyDescent="0.35">
      <c r="A921" s="53">
        <f>+'105 PALESTRAS'!C69</f>
        <v>0</v>
      </c>
      <c r="B921" s="53">
        <f>+'105 PALESTRAS'!J69</f>
        <v>0</v>
      </c>
      <c r="C921" s="53" t="e">
        <f>IFERROR(IFERROR(IFERROR(+VLOOKUP('105 PALESTRAS'!V69,localidades,2,FALSE),VLOOKUP('105 PALESTRAS'!R69,district_codes,2,FALSE)),VLOOKUP('105 PALESTRAS'!AG$7,localidades,2,FALSE)),VLOOKUP('105 PALESTRAS'!AG38,district_codes,2,FALSE))</f>
        <v>#N/A</v>
      </c>
      <c r="E921" s="281">
        <f>+'105 PALESTRAS'!P69</f>
        <v>0</v>
      </c>
      <c r="F921" s="53">
        <f>+'105 PALESTRAS'!Q69</f>
        <v>0</v>
      </c>
      <c r="H921" s="53" t="str">
        <f>+sessoes!A$8</f>
        <v>BENTRAIN-99</v>
      </c>
      <c r="I921" s="53" t="e">
        <f>+sessoes!B$8</f>
        <v>#N/A</v>
      </c>
      <c r="J921" s="69">
        <f>+sessoes!C$8</f>
        <v>0</v>
      </c>
      <c r="K921" s="53">
        <f>+'105 PALESTRAS'!AK69</f>
        <v>0</v>
      </c>
      <c r="L921" s="53">
        <f>+'105 PALESTRAS'!AM69</f>
        <v>0</v>
      </c>
      <c r="M921" s="53">
        <f>+'105 PALESTRAS'!AP69</f>
        <v>0</v>
      </c>
      <c r="N921" s="53">
        <f>+'105 PALESTRAS'!AC69</f>
        <v>0</v>
      </c>
      <c r="T921" s="51" t="str">
        <f t="shared" si="42"/>
        <v>Local Não Indicado</v>
      </c>
      <c r="U921" s="51" t="str">
        <f t="shared" si="43"/>
        <v>Sem dados de idade</v>
      </c>
      <c r="V921" s="51" t="str">
        <f t="shared" si="44"/>
        <v/>
      </c>
    </row>
    <row r="922" spans="1:22" hidden="1" x14ac:dyDescent="0.35">
      <c r="A922" s="53">
        <f>+'105 PALESTRAS'!C70</f>
        <v>0</v>
      </c>
      <c r="B922" s="53">
        <f>+'105 PALESTRAS'!J70</f>
        <v>0</v>
      </c>
      <c r="C922" s="53" t="e">
        <f>IFERROR(IFERROR(IFERROR(+VLOOKUP('105 PALESTRAS'!V70,localidades,2,FALSE),VLOOKUP('105 PALESTRAS'!R70,district_codes,2,FALSE)),VLOOKUP('105 PALESTRAS'!AG$7,localidades,2,FALSE)),VLOOKUP('105 PALESTRAS'!AG39,district_codes,2,FALSE))</f>
        <v>#N/A</v>
      </c>
      <c r="E922" s="281">
        <f>+'105 PALESTRAS'!P70</f>
        <v>0</v>
      </c>
      <c r="F922" s="53">
        <f>+'105 PALESTRAS'!Q70</f>
        <v>0</v>
      </c>
      <c r="H922" s="53" t="str">
        <f>+sessoes!A$8</f>
        <v>BENTRAIN-99</v>
      </c>
      <c r="I922" s="53" t="e">
        <f>+sessoes!B$8</f>
        <v>#N/A</v>
      </c>
      <c r="J922" s="69">
        <f>+sessoes!C$8</f>
        <v>0</v>
      </c>
      <c r="K922" s="53">
        <f>+'105 PALESTRAS'!AK70</f>
        <v>0</v>
      </c>
      <c r="L922" s="53">
        <f>+'105 PALESTRAS'!AM70</f>
        <v>0</v>
      </c>
      <c r="M922" s="53">
        <f>+'105 PALESTRAS'!AP70</f>
        <v>0</v>
      </c>
      <c r="N922" s="53">
        <f>+'105 PALESTRAS'!AC70</f>
        <v>0</v>
      </c>
      <c r="T922" s="51" t="str">
        <f t="shared" si="42"/>
        <v>Local Não Indicado</v>
      </c>
      <c r="U922" s="51" t="str">
        <f t="shared" si="43"/>
        <v>Sem dados de idade</v>
      </c>
      <c r="V922" s="51" t="str">
        <f t="shared" si="44"/>
        <v/>
      </c>
    </row>
    <row r="923" spans="1:22" hidden="1" x14ac:dyDescent="0.35">
      <c r="A923" s="53">
        <f>+'105 PALESTRAS'!C71</f>
        <v>0</v>
      </c>
      <c r="B923" s="53">
        <f>+'105 PALESTRAS'!J71</f>
        <v>0</v>
      </c>
      <c r="C923" s="53" t="e">
        <f>IFERROR(IFERROR(IFERROR(+VLOOKUP('105 PALESTRAS'!V71,localidades,2,FALSE),VLOOKUP('105 PALESTRAS'!R71,district_codes,2,FALSE)),VLOOKUP('105 PALESTRAS'!AG$7,localidades,2,FALSE)),VLOOKUP('105 PALESTRAS'!AG40,district_codes,2,FALSE))</f>
        <v>#N/A</v>
      </c>
      <c r="E923" s="281">
        <f>+'105 PALESTRAS'!P71</f>
        <v>0</v>
      </c>
      <c r="F923" s="53">
        <f>+'105 PALESTRAS'!Q71</f>
        <v>0</v>
      </c>
      <c r="H923" s="53" t="str">
        <f>+sessoes!A$8</f>
        <v>BENTRAIN-99</v>
      </c>
      <c r="I923" s="53" t="e">
        <f>+sessoes!B$8</f>
        <v>#N/A</v>
      </c>
      <c r="J923" s="69">
        <f>+sessoes!C$8</f>
        <v>0</v>
      </c>
      <c r="K923" s="53">
        <f>+'105 PALESTRAS'!AK71</f>
        <v>0</v>
      </c>
      <c r="L923" s="53">
        <f>+'105 PALESTRAS'!AM71</f>
        <v>0</v>
      </c>
      <c r="M923" s="53">
        <f>+'105 PALESTRAS'!AP71</f>
        <v>0</v>
      </c>
      <c r="N923" s="53">
        <f>+'105 PALESTRAS'!AC71</f>
        <v>0</v>
      </c>
      <c r="T923" s="51" t="str">
        <f t="shared" si="42"/>
        <v>Local Não Indicado</v>
      </c>
      <c r="U923" s="51" t="str">
        <f t="shared" si="43"/>
        <v>Sem dados de idade</v>
      </c>
      <c r="V923" s="51" t="str">
        <f t="shared" si="44"/>
        <v/>
      </c>
    </row>
    <row r="924" spans="1:22" hidden="1" x14ac:dyDescent="0.35">
      <c r="A924" s="53">
        <f>+'105 PALESTRAS'!C72</f>
        <v>0</v>
      </c>
      <c r="B924" s="53">
        <f>+'105 PALESTRAS'!J72</f>
        <v>0</v>
      </c>
      <c r="C924" s="53" t="e">
        <f>IFERROR(IFERROR(IFERROR(+VLOOKUP('105 PALESTRAS'!V72,localidades,2,FALSE),VLOOKUP('105 PALESTRAS'!R72,district_codes,2,FALSE)),VLOOKUP('105 PALESTRAS'!AG$7,localidades,2,FALSE)),VLOOKUP('105 PALESTRAS'!AG41,district_codes,2,FALSE))</f>
        <v>#N/A</v>
      </c>
      <c r="E924" s="281">
        <f>+'105 PALESTRAS'!P72</f>
        <v>0</v>
      </c>
      <c r="F924" s="53">
        <f>+'105 PALESTRAS'!Q72</f>
        <v>0</v>
      </c>
      <c r="H924" s="53" t="str">
        <f>+sessoes!A$8</f>
        <v>BENTRAIN-99</v>
      </c>
      <c r="I924" s="53" t="e">
        <f>+sessoes!B$8</f>
        <v>#N/A</v>
      </c>
      <c r="J924" s="69">
        <f>+sessoes!C$8</f>
        <v>0</v>
      </c>
      <c r="K924" s="53">
        <f>+'105 PALESTRAS'!AK72</f>
        <v>0</v>
      </c>
      <c r="L924" s="53">
        <f>+'105 PALESTRAS'!AM72</f>
        <v>0</v>
      </c>
      <c r="M924" s="53">
        <f>+'105 PALESTRAS'!AP72</f>
        <v>0</v>
      </c>
      <c r="N924" s="53">
        <f>+'105 PALESTRAS'!AC72</f>
        <v>0</v>
      </c>
      <c r="T924" s="51" t="str">
        <f t="shared" si="42"/>
        <v>Local Não Indicado</v>
      </c>
      <c r="U924" s="51" t="str">
        <f t="shared" si="43"/>
        <v>Sem dados de idade</v>
      </c>
      <c r="V924" s="51" t="str">
        <f t="shared" si="44"/>
        <v/>
      </c>
    </row>
    <row r="925" spans="1:22" hidden="1" x14ac:dyDescent="0.35">
      <c r="A925" s="53">
        <f>+'105 PALESTRAS'!C73</f>
        <v>0</v>
      </c>
      <c r="B925" s="53">
        <f>+'105 PALESTRAS'!J73</f>
        <v>0</v>
      </c>
      <c r="C925" s="53" t="e">
        <f>IFERROR(IFERROR(IFERROR(+VLOOKUP('105 PALESTRAS'!V73,localidades,2,FALSE),VLOOKUP('105 PALESTRAS'!R73,district_codes,2,FALSE)),VLOOKUP('105 PALESTRAS'!AG$7,localidades,2,FALSE)),VLOOKUP('105 PALESTRAS'!AG42,district_codes,2,FALSE))</f>
        <v>#N/A</v>
      </c>
      <c r="E925" s="281">
        <f>+'105 PALESTRAS'!P73</f>
        <v>0</v>
      </c>
      <c r="F925" s="53">
        <f>+'105 PALESTRAS'!Q73</f>
        <v>0</v>
      </c>
      <c r="H925" s="53" t="str">
        <f>+sessoes!A$8</f>
        <v>BENTRAIN-99</v>
      </c>
      <c r="I925" s="53" t="e">
        <f>+sessoes!B$8</f>
        <v>#N/A</v>
      </c>
      <c r="J925" s="69">
        <f>+sessoes!C$8</f>
        <v>0</v>
      </c>
      <c r="K925" s="53">
        <f>+'105 PALESTRAS'!AK73</f>
        <v>0</v>
      </c>
      <c r="L925" s="53">
        <f>+'105 PALESTRAS'!AM73</f>
        <v>0</v>
      </c>
      <c r="M925" s="53">
        <f>+'105 PALESTRAS'!AP73</f>
        <v>0</v>
      </c>
      <c r="N925" s="53">
        <f>+'105 PALESTRAS'!AC73</f>
        <v>0</v>
      </c>
      <c r="T925" s="51" t="str">
        <f t="shared" si="42"/>
        <v>Local Não Indicado</v>
      </c>
      <c r="U925" s="51" t="str">
        <f t="shared" si="43"/>
        <v>Sem dados de idade</v>
      </c>
      <c r="V925" s="51" t="str">
        <f t="shared" si="44"/>
        <v/>
      </c>
    </row>
    <row r="926" spans="1:22" hidden="1" x14ac:dyDescent="0.35">
      <c r="A926" s="53">
        <f>+'105 PALESTRAS'!C74</f>
        <v>0</v>
      </c>
      <c r="B926" s="53">
        <f>+'105 PALESTRAS'!J74</f>
        <v>0</v>
      </c>
      <c r="C926" s="53" t="e">
        <f>IFERROR(IFERROR(IFERROR(+VLOOKUP('105 PALESTRAS'!V74,localidades,2,FALSE),VLOOKUP('105 PALESTRAS'!R74,district_codes,2,FALSE)),VLOOKUP('105 PALESTRAS'!AG$7,localidades,2,FALSE)),VLOOKUP('105 PALESTRAS'!AG43,district_codes,2,FALSE))</f>
        <v>#N/A</v>
      </c>
      <c r="E926" s="281">
        <f>+'105 PALESTRAS'!P74</f>
        <v>0</v>
      </c>
      <c r="F926" s="53">
        <f>+'105 PALESTRAS'!Q74</f>
        <v>0</v>
      </c>
      <c r="H926" s="53" t="str">
        <f>+sessoes!A$8</f>
        <v>BENTRAIN-99</v>
      </c>
      <c r="I926" s="53" t="e">
        <f>+sessoes!B$8</f>
        <v>#N/A</v>
      </c>
      <c r="J926" s="69">
        <f>+sessoes!C$8</f>
        <v>0</v>
      </c>
      <c r="K926" s="53">
        <f>+'105 PALESTRAS'!AK74</f>
        <v>0</v>
      </c>
      <c r="L926" s="53">
        <f>+'105 PALESTRAS'!AM74</f>
        <v>0</v>
      </c>
      <c r="M926" s="53">
        <f>+'105 PALESTRAS'!AP74</f>
        <v>0</v>
      </c>
      <c r="N926" s="53">
        <f>+'105 PALESTRAS'!AC74</f>
        <v>0</v>
      </c>
      <c r="T926" s="51" t="str">
        <f t="shared" si="42"/>
        <v>Local Não Indicado</v>
      </c>
      <c r="U926" s="51" t="str">
        <f t="shared" si="43"/>
        <v>Sem dados de idade</v>
      </c>
      <c r="V926" s="51" t="str">
        <f t="shared" si="44"/>
        <v/>
      </c>
    </row>
    <row r="927" spans="1:22" hidden="1" x14ac:dyDescent="0.35">
      <c r="A927" s="53">
        <f>+'105 PALESTRAS'!C75</f>
        <v>0</v>
      </c>
      <c r="B927" s="53">
        <f>+'105 PALESTRAS'!J75</f>
        <v>0</v>
      </c>
      <c r="C927" s="53" t="e">
        <f>IFERROR(IFERROR(IFERROR(+VLOOKUP('105 PALESTRAS'!V75,localidades,2,FALSE),VLOOKUP('105 PALESTRAS'!R75,district_codes,2,FALSE)),VLOOKUP('105 PALESTRAS'!AG$7,localidades,2,FALSE)),VLOOKUP('105 PALESTRAS'!AG44,district_codes,2,FALSE))</f>
        <v>#N/A</v>
      </c>
      <c r="E927" s="281">
        <f>+'105 PALESTRAS'!P75</f>
        <v>0</v>
      </c>
      <c r="F927" s="53">
        <f>+'105 PALESTRAS'!Q75</f>
        <v>0</v>
      </c>
      <c r="H927" s="53" t="str">
        <f>+sessoes!A$8</f>
        <v>BENTRAIN-99</v>
      </c>
      <c r="I927" s="53" t="e">
        <f>+sessoes!B$8</f>
        <v>#N/A</v>
      </c>
      <c r="J927" s="69">
        <f>+sessoes!C$8</f>
        <v>0</v>
      </c>
      <c r="K927" s="53">
        <f>+'105 PALESTRAS'!AK75</f>
        <v>0</v>
      </c>
      <c r="L927" s="53">
        <f>+'105 PALESTRAS'!AM75</f>
        <v>0</v>
      </c>
      <c r="M927" s="53">
        <f>+'105 PALESTRAS'!AP75</f>
        <v>0</v>
      </c>
      <c r="N927" s="53">
        <f>+'105 PALESTRAS'!AC75</f>
        <v>0</v>
      </c>
      <c r="T927" s="51" t="str">
        <f t="shared" si="42"/>
        <v>Local Não Indicado</v>
      </c>
      <c r="U927" s="51" t="str">
        <f t="shared" si="43"/>
        <v>Sem dados de idade</v>
      </c>
      <c r="V927" s="51" t="str">
        <f t="shared" si="44"/>
        <v/>
      </c>
    </row>
    <row r="928" spans="1:22" hidden="1" x14ac:dyDescent="0.35">
      <c r="A928" s="53">
        <f>+'105 PALESTRAS'!C76</f>
        <v>0</v>
      </c>
      <c r="B928" s="53">
        <f>+'105 PALESTRAS'!J76</f>
        <v>0</v>
      </c>
      <c r="C928" s="53" t="e">
        <f>IFERROR(IFERROR(IFERROR(+VLOOKUP('105 PALESTRAS'!V76,localidades,2,FALSE),VLOOKUP('105 PALESTRAS'!R76,district_codes,2,FALSE)),VLOOKUP('105 PALESTRAS'!AG$7,localidades,2,FALSE)),VLOOKUP('105 PALESTRAS'!AG45,district_codes,2,FALSE))</f>
        <v>#N/A</v>
      </c>
      <c r="E928" s="281">
        <f>+'105 PALESTRAS'!P76</f>
        <v>0</v>
      </c>
      <c r="F928" s="53">
        <f>+'105 PALESTRAS'!Q76</f>
        <v>0</v>
      </c>
      <c r="H928" s="53" t="str">
        <f>+sessoes!A$8</f>
        <v>BENTRAIN-99</v>
      </c>
      <c r="I928" s="53" t="e">
        <f>+sessoes!B$8</f>
        <v>#N/A</v>
      </c>
      <c r="J928" s="69">
        <f>+sessoes!C$8</f>
        <v>0</v>
      </c>
      <c r="K928" s="53">
        <f>+'105 PALESTRAS'!AK76</f>
        <v>0</v>
      </c>
      <c r="L928" s="53">
        <f>+'105 PALESTRAS'!AM76</f>
        <v>0</v>
      </c>
      <c r="M928" s="53">
        <f>+'105 PALESTRAS'!AP76</f>
        <v>0</v>
      </c>
      <c r="N928" s="53">
        <f>+'105 PALESTRAS'!AC76</f>
        <v>0</v>
      </c>
      <c r="T928" s="51" t="str">
        <f t="shared" si="42"/>
        <v>Local Não Indicado</v>
      </c>
      <c r="U928" s="51" t="str">
        <f t="shared" si="43"/>
        <v>Sem dados de idade</v>
      </c>
      <c r="V928" s="51" t="str">
        <f t="shared" si="44"/>
        <v/>
      </c>
    </row>
    <row r="929" spans="1:22" hidden="1" x14ac:dyDescent="0.35">
      <c r="A929" s="53">
        <f>+'105 PALESTRAS'!C77</f>
        <v>0</v>
      </c>
      <c r="B929" s="53">
        <f>+'105 PALESTRAS'!J77</f>
        <v>0</v>
      </c>
      <c r="C929" s="53" t="e">
        <f>IFERROR(IFERROR(IFERROR(+VLOOKUP('105 PALESTRAS'!V77,localidades,2,FALSE),VLOOKUP('105 PALESTRAS'!R77,district_codes,2,FALSE)),VLOOKUP('105 PALESTRAS'!AG$7,localidades,2,FALSE)),VLOOKUP('105 PALESTRAS'!AG46,district_codes,2,FALSE))</f>
        <v>#N/A</v>
      </c>
      <c r="E929" s="281">
        <f>+'105 PALESTRAS'!P77</f>
        <v>0</v>
      </c>
      <c r="F929" s="53">
        <f>+'105 PALESTRAS'!Q77</f>
        <v>0</v>
      </c>
      <c r="H929" s="53" t="str">
        <f>+sessoes!A$8</f>
        <v>BENTRAIN-99</v>
      </c>
      <c r="I929" s="53" t="e">
        <f>+sessoes!B$8</f>
        <v>#N/A</v>
      </c>
      <c r="J929" s="69">
        <f>+sessoes!C$8</f>
        <v>0</v>
      </c>
      <c r="K929" s="53">
        <f>+'105 PALESTRAS'!AK77</f>
        <v>0</v>
      </c>
      <c r="L929" s="53">
        <f>+'105 PALESTRAS'!AM77</f>
        <v>0</v>
      </c>
      <c r="M929" s="53">
        <f>+'105 PALESTRAS'!AP77</f>
        <v>0</v>
      </c>
      <c r="N929" s="53">
        <f>+'105 PALESTRAS'!AC77</f>
        <v>0</v>
      </c>
      <c r="T929" s="51" t="str">
        <f t="shared" si="42"/>
        <v>Local Não Indicado</v>
      </c>
      <c r="U929" s="51" t="str">
        <f t="shared" si="43"/>
        <v>Sem dados de idade</v>
      </c>
      <c r="V929" s="51" t="str">
        <f t="shared" si="44"/>
        <v/>
      </c>
    </row>
    <row r="930" spans="1:22" hidden="1" x14ac:dyDescent="0.35">
      <c r="A930" s="53">
        <f>+'105 PALESTRAS'!C78</f>
        <v>0</v>
      </c>
      <c r="B930" s="53">
        <f>+'105 PALESTRAS'!J78</f>
        <v>0</v>
      </c>
      <c r="C930" s="53" t="e">
        <f>IFERROR(IFERROR(IFERROR(+VLOOKUP('105 PALESTRAS'!V78,localidades,2,FALSE),VLOOKUP('105 PALESTRAS'!R78,district_codes,2,FALSE)),VLOOKUP('105 PALESTRAS'!AG$7,localidades,2,FALSE)),VLOOKUP('105 PALESTRAS'!AG47,district_codes,2,FALSE))</f>
        <v>#N/A</v>
      </c>
      <c r="E930" s="281">
        <f>+'105 PALESTRAS'!P78</f>
        <v>0</v>
      </c>
      <c r="F930" s="53">
        <f>+'105 PALESTRAS'!Q78</f>
        <v>0</v>
      </c>
      <c r="H930" s="53" t="str">
        <f>+sessoes!A$8</f>
        <v>BENTRAIN-99</v>
      </c>
      <c r="I930" s="53" t="e">
        <f>+sessoes!B$8</f>
        <v>#N/A</v>
      </c>
      <c r="J930" s="69">
        <f>+sessoes!C$8</f>
        <v>0</v>
      </c>
      <c r="K930" s="53">
        <f>+'105 PALESTRAS'!AK78</f>
        <v>0</v>
      </c>
      <c r="L930" s="53">
        <f>+'105 PALESTRAS'!AM78</f>
        <v>0</v>
      </c>
      <c r="M930" s="53">
        <f>+'105 PALESTRAS'!AP78</f>
        <v>0</v>
      </c>
      <c r="N930" s="53">
        <f>+'105 PALESTRAS'!AC78</f>
        <v>0</v>
      </c>
      <c r="T930" s="51" t="str">
        <f t="shared" si="42"/>
        <v>Local Não Indicado</v>
      </c>
      <c r="U930" s="51" t="str">
        <f t="shared" si="43"/>
        <v>Sem dados de idade</v>
      </c>
      <c r="V930" s="51" t="str">
        <f t="shared" si="44"/>
        <v/>
      </c>
    </row>
    <row r="931" spans="1:22" hidden="1" x14ac:dyDescent="0.35">
      <c r="A931" s="53">
        <f>+'105 PALESTRAS'!C79</f>
        <v>0</v>
      </c>
      <c r="B931" s="53">
        <f>+'105 PALESTRAS'!J79</f>
        <v>0</v>
      </c>
      <c r="C931" s="53" t="e">
        <f>IFERROR(IFERROR(IFERROR(+VLOOKUP('105 PALESTRAS'!V79,localidades,2,FALSE),VLOOKUP('105 PALESTRAS'!R79,district_codes,2,FALSE)),VLOOKUP('105 PALESTRAS'!AG$7,localidades,2,FALSE)),VLOOKUP('105 PALESTRAS'!AG48,district_codes,2,FALSE))</f>
        <v>#N/A</v>
      </c>
      <c r="E931" s="281">
        <f>+'105 PALESTRAS'!P79</f>
        <v>0</v>
      </c>
      <c r="F931" s="53">
        <f>+'105 PALESTRAS'!Q79</f>
        <v>0</v>
      </c>
      <c r="H931" s="53" t="str">
        <f>+sessoes!A$8</f>
        <v>BENTRAIN-99</v>
      </c>
      <c r="I931" s="53" t="e">
        <f>+sessoes!B$8</f>
        <v>#N/A</v>
      </c>
      <c r="J931" s="69">
        <f>+sessoes!C$8</f>
        <v>0</v>
      </c>
      <c r="K931" s="53">
        <f>+'105 PALESTRAS'!AK79</f>
        <v>0</v>
      </c>
      <c r="L931" s="53">
        <f>+'105 PALESTRAS'!AM79</f>
        <v>0</v>
      </c>
      <c r="M931" s="53">
        <f>+'105 PALESTRAS'!AP79</f>
        <v>0</v>
      </c>
      <c r="N931" s="53">
        <f>+'105 PALESTRAS'!AC79</f>
        <v>0</v>
      </c>
      <c r="T931" s="51" t="str">
        <f t="shared" si="42"/>
        <v>Local Não Indicado</v>
      </c>
      <c r="U931" s="51" t="str">
        <f t="shared" si="43"/>
        <v>Sem dados de idade</v>
      </c>
      <c r="V931" s="51" t="str">
        <f t="shared" si="44"/>
        <v/>
      </c>
    </row>
    <row r="932" spans="1:22" hidden="1" x14ac:dyDescent="0.35">
      <c r="A932" s="53">
        <f>+'105 PALESTRAS'!C80</f>
        <v>0</v>
      </c>
      <c r="B932" s="53">
        <f>+'105 PALESTRAS'!J80</f>
        <v>0</v>
      </c>
      <c r="C932" s="53" t="e">
        <f>IFERROR(IFERROR(IFERROR(+VLOOKUP('105 PALESTRAS'!V80,localidades,2,FALSE),VLOOKUP('105 PALESTRAS'!R80,district_codes,2,FALSE)),VLOOKUP('105 PALESTRAS'!AG$7,localidades,2,FALSE)),VLOOKUP('105 PALESTRAS'!AG49,district_codes,2,FALSE))</f>
        <v>#N/A</v>
      </c>
      <c r="E932" s="281">
        <f>+'105 PALESTRAS'!P80</f>
        <v>0</v>
      </c>
      <c r="F932" s="53">
        <f>+'105 PALESTRAS'!Q80</f>
        <v>0</v>
      </c>
      <c r="H932" s="53" t="str">
        <f>+sessoes!A$8</f>
        <v>BENTRAIN-99</v>
      </c>
      <c r="I932" s="53" t="e">
        <f>+sessoes!B$8</f>
        <v>#N/A</v>
      </c>
      <c r="J932" s="69">
        <f>+sessoes!C$8</f>
        <v>0</v>
      </c>
      <c r="K932" s="53">
        <f>+'105 PALESTRAS'!AK80</f>
        <v>0</v>
      </c>
      <c r="L932" s="53">
        <f>+'105 PALESTRAS'!AM80</f>
        <v>0</v>
      </c>
      <c r="M932" s="53">
        <f>+'105 PALESTRAS'!AP80</f>
        <v>0</v>
      </c>
      <c r="N932" s="53">
        <f>+'105 PALESTRAS'!AC80</f>
        <v>0</v>
      </c>
      <c r="T932" s="51" t="str">
        <f t="shared" si="42"/>
        <v>Local Não Indicado</v>
      </c>
      <c r="U932" s="51" t="str">
        <f t="shared" si="43"/>
        <v>Sem dados de idade</v>
      </c>
      <c r="V932" s="51" t="str">
        <f t="shared" si="44"/>
        <v/>
      </c>
    </row>
    <row r="933" spans="1:22" hidden="1" x14ac:dyDescent="0.35">
      <c r="A933" s="53">
        <f>+'105 PALESTRAS'!C81</f>
        <v>0</v>
      </c>
      <c r="B933" s="53">
        <f>+'105 PALESTRAS'!J81</f>
        <v>0</v>
      </c>
      <c r="C933" s="53" t="e">
        <f>IFERROR(IFERROR(IFERROR(+VLOOKUP('105 PALESTRAS'!V81,localidades,2,FALSE),VLOOKUP('105 PALESTRAS'!R81,district_codes,2,FALSE)),VLOOKUP('105 PALESTRAS'!AG$7,localidades,2,FALSE)),VLOOKUP('105 PALESTRAS'!AG50,district_codes,2,FALSE))</f>
        <v>#N/A</v>
      </c>
      <c r="E933" s="281">
        <f>+'105 PALESTRAS'!P81</f>
        <v>0</v>
      </c>
      <c r="F933" s="53">
        <f>+'105 PALESTRAS'!Q81</f>
        <v>0</v>
      </c>
      <c r="H933" s="53" t="str">
        <f>+sessoes!A$8</f>
        <v>BENTRAIN-99</v>
      </c>
      <c r="I933" s="53" t="e">
        <f>+sessoes!B$8</f>
        <v>#N/A</v>
      </c>
      <c r="J933" s="69">
        <f>+sessoes!C$8</f>
        <v>0</v>
      </c>
      <c r="K933" s="53">
        <f>+'105 PALESTRAS'!AK81</f>
        <v>0</v>
      </c>
      <c r="L933" s="53">
        <f>+'105 PALESTRAS'!AM81</f>
        <v>0</v>
      </c>
      <c r="M933" s="53">
        <f>+'105 PALESTRAS'!AP81</f>
        <v>0</v>
      </c>
      <c r="N933" s="53">
        <f>+'105 PALESTRAS'!AC81</f>
        <v>0</v>
      </c>
      <c r="T933" s="51" t="str">
        <f t="shared" si="42"/>
        <v>Local Não Indicado</v>
      </c>
      <c r="U933" s="51" t="str">
        <f t="shared" si="43"/>
        <v>Sem dados de idade</v>
      </c>
      <c r="V933" s="51" t="str">
        <f t="shared" si="44"/>
        <v/>
      </c>
    </row>
    <row r="934" spans="1:22" hidden="1" x14ac:dyDescent="0.35">
      <c r="A934" s="53">
        <f>+'105 PALESTRAS'!C82</f>
        <v>0</v>
      </c>
      <c r="B934" s="53">
        <f>+'105 PALESTRAS'!J82</f>
        <v>0</v>
      </c>
      <c r="C934" s="53" t="e">
        <f>IFERROR(IFERROR(IFERROR(+VLOOKUP('105 PALESTRAS'!V82,localidades,2,FALSE),VLOOKUP('105 PALESTRAS'!R82,district_codes,2,FALSE)),VLOOKUP('105 PALESTRAS'!AG$7,localidades,2,FALSE)),VLOOKUP('105 PALESTRAS'!AG51,district_codes,2,FALSE))</f>
        <v>#N/A</v>
      </c>
      <c r="E934" s="281">
        <f>+'105 PALESTRAS'!P82</f>
        <v>0</v>
      </c>
      <c r="F934" s="53">
        <f>+'105 PALESTRAS'!Q82</f>
        <v>0</v>
      </c>
      <c r="H934" s="53" t="str">
        <f>+sessoes!A$8</f>
        <v>BENTRAIN-99</v>
      </c>
      <c r="I934" s="53" t="e">
        <f>+sessoes!B$8</f>
        <v>#N/A</v>
      </c>
      <c r="J934" s="69">
        <f>+sessoes!C$8</f>
        <v>0</v>
      </c>
      <c r="K934" s="53">
        <f>+'105 PALESTRAS'!AK82</f>
        <v>0</v>
      </c>
      <c r="L934" s="53">
        <f>+'105 PALESTRAS'!AM82</f>
        <v>0</v>
      </c>
      <c r="M934" s="53">
        <f>+'105 PALESTRAS'!AP82</f>
        <v>0</v>
      </c>
      <c r="N934" s="53">
        <f>+'105 PALESTRAS'!AC82</f>
        <v>0</v>
      </c>
      <c r="T934" s="51" t="str">
        <f t="shared" si="42"/>
        <v>Local Não Indicado</v>
      </c>
      <c r="U934" s="51" t="str">
        <f t="shared" si="43"/>
        <v>Sem dados de idade</v>
      </c>
      <c r="V934" s="51" t="str">
        <f t="shared" si="44"/>
        <v/>
      </c>
    </row>
    <row r="935" spans="1:22" hidden="1" x14ac:dyDescent="0.35">
      <c r="A935" s="53">
        <f>+'105 PALESTRAS'!C83</f>
        <v>0</v>
      </c>
      <c r="B935" s="53">
        <f>+'105 PALESTRAS'!J83</f>
        <v>0</v>
      </c>
      <c r="C935" s="53" t="e">
        <f>IFERROR(IFERROR(IFERROR(+VLOOKUP('105 PALESTRAS'!V83,localidades,2,FALSE),VLOOKUP('105 PALESTRAS'!R83,district_codes,2,FALSE)),VLOOKUP('105 PALESTRAS'!AG$7,localidades,2,FALSE)),VLOOKUP('105 PALESTRAS'!AG52,district_codes,2,FALSE))</f>
        <v>#N/A</v>
      </c>
      <c r="E935" s="281">
        <f>+'105 PALESTRAS'!P83</f>
        <v>0</v>
      </c>
      <c r="F935" s="53">
        <f>+'105 PALESTRAS'!Q83</f>
        <v>0</v>
      </c>
      <c r="H935" s="53" t="str">
        <f>+sessoes!A$8</f>
        <v>BENTRAIN-99</v>
      </c>
      <c r="I935" s="53" t="e">
        <f>+sessoes!B$8</f>
        <v>#N/A</v>
      </c>
      <c r="J935" s="69">
        <f>+sessoes!C$8</f>
        <v>0</v>
      </c>
      <c r="K935" s="53">
        <f>+'105 PALESTRAS'!AK83</f>
        <v>0</v>
      </c>
      <c r="L935" s="53">
        <f>+'105 PALESTRAS'!AM83</f>
        <v>0</v>
      </c>
      <c r="M935" s="53">
        <f>+'105 PALESTRAS'!AP83</f>
        <v>0</v>
      </c>
      <c r="N935" s="53">
        <f>+'105 PALESTRAS'!AC83</f>
        <v>0</v>
      </c>
      <c r="T935" s="51" t="str">
        <f t="shared" si="42"/>
        <v>Local Não Indicado</v>
      </c>
      <c r="U935" s="51" t="str">
        <f t="shared" si="43"/>
        <v>Sem dados de idade</v>
      </c>
      <c r="V935" s="51" t="str">
        <f t="shared" si="44"/>
        <v/>
      </c>
    </row>
    <row r="936" spans="1:22" hidden="1" x14ac:dyDescent="0.35">
      <c r="A936" s="53">
        <f>+'105 PALESTRAS'!C84</f>
        <v>0</v>
      </c>
      <c r="B936" s="53">
        <f>+'105 PALESTRAS'!J84</f>
        <v>0</v>
      </c>
      <c r="C936" s="53" t="e">
        <f>IFERROR(IFERROR(IFERROR(+VLOOKUP('105 PALESTRAS'!V84,localidades,2,FALSE),VLOOKUP('105 PALESTRAS'!R84,district_codes,2,FALSE)),VLOOKUP('105 PALESTRAS'!AG$7,localidades,2,FALSE)),VLOOKUP('105 PALESTRAS'!AG53,district_codes,2,FALSE))</f>
        <v>#N/A</v>
      </c>
      <c r="E936" s="281">
        <f>+'105 PALESTRAS'!P84</f>
        <v>0</v>
      </c>
      <c r="F936" s="53">
        <f>+'105 PALESTRAS'!Q84</f>
        <v>0</v>
      </c>
      <c r="H936" s="53" t="str">
        <f>+sessoes!A$8</f>
        <v>BENTRAIN-99</v>
      </c>
      <c r="I936" s="53" t="e">
        <f>+sessoes!B$8</f>
        <v>#N/A</v>
      </c>
      <c r="J936" s="69">
        <f>+sessoes!C$8</f>
        <v>0</v>
      </c>
      <c r="K936" s="53">
        <f>+'105 PALESTRAS'!AK84</f>
        <v>0</v>
      </c>
      <c r="L936" s="53">
        <f>+'105 PALESTRAS'!AM84</f>
        <v>0</v>
      </c>
      <c r="M936" s="53">
        <f>+'105 PALESTRAS'!AP84</f>
        <v>0</v>
      </c>
      <c r="N936" s="53">
        <f>+'105 PALESTRAS'!AC84</f>
        <v>0</v>
      </c>
      <c r="T936" s="51" t="str">
        <f t="shared" si="42"/>
        <v>Local Não Indicado</v>
      </c>
      <c r="U936" s="51" t="str">
        <f t="shared" si="43"/>
        <v>Sem dados de idade</v>
      </c>
      <c r="V936" s="51" t="str">
        <f t="shared" si="44"/>
        <v/>
      </c>
    </row>
    <row r="937" spans="1:22" hidden="1" x14ac:dyDescent="0.35">
      <c r="A937" s="53">
        <f>+'105 PALESTRAS'!C85</f>
        <v>0</v>
      </c>
      <c r="B937" s="53">
        <f>+'105 PALESTRAS'!J85</f>
        <v>0</v>
      </c>
      <c r="C937" s="53" t="e">
        <f>IFERROR(IFERROR(IFERROR(+VLOOKUP('105 PALESTRAS'!V85,localidades,2,FALSE),VLOOKUP('105 PALESTRAS'!R85,district_codes,2,FALSE)),VLOOKUP('105 PALESTRAS'!AG$7,localidades,2,FALSE)),VLOOKUP('105 PALESTRAS'!AG54,district_codes,2,FALSE))</f>
        <v>#N/A</v>
      </c>
      <c r="E937" s="281">
        <f>+'105 PALESTRAS'!P85</f>
        <v>0</v>
      </c>
      <c r="F937" s="53">
        <f>+'105 PALESTRAS'!Q85</f>
        <v>0</v>
      </c>
      <c r="H937" s="53" t="str">
        <f>+sessoes!A$8</f>
        <v>BENTRAIN-99</v>
      </c>
      <c r="I937" s="53" t="e">
        <f>+sessoes!B$8</f>
        <v>#N/A</v>
      </c>
      <c r="J937" s="69">
        <f>+sessoes!C$8</f>
        <v>0</v>
      </c>
      <c r="K937" s="53">
        <f>+'105 PALESTRAS'!AK85</f>
        <v>0</v>
      </c>
      <c r="L937" s="53">
        <f>+'105 PALESTRAS'!AM85</f>
        <v>0</v>
      </c>
      <c r="M937" s="53">
        <f>+'105 PALESTRAS'!AP85</f>
        <v>0</v>
      </c>
      <c r="N937" s="53">
        <f>+'105 PALESTRAS'!AC85</f>
        <v>0</v>
      </c>
      <c r="T937" s="51" t="str">
        <f t="shared" si="42"/>
        <v>Local Não Indicado</v>
      </c>
      <c r="U937" s="51" t="str">
        <f t="shared" si="43"/>
        <v>Sem dados de idade</v>
      </c>
      <c r="V937" s="51" t="str">
        <f t="shared" si="44"/>
        <v/>
      </c>
    </row>
    <row r="938" spans="1:22" hidden="1" x14ac:dyDescent="0.35">
      <c r="A938" s="53">
        <f>+'105 PALESTRAS'!C86</f>
        <v>0</v>
      </c>
      <c r="B938" s="53">
        <f>+'105 PALESTRAS'!J86</f>
        <v>0</v>
      </c>
      <c r="C938" s="53" t="e">
        <f>IFERROR(IFERROR(IFERROR(+VLOOKUP('105 PALESTRAS'!V86,localidades,2,FALSE),VLOOKUP('105 PALESTRAS'!R86,district_codes,2,FALSE)),VLOOKUP('105 PALESTRAS'!AG$7,localidades,2,FALSE)),VLOOKUP('105 PALESTRAS'!AG55,district_codes,2,FALSE))</f>
        <v>#N/A</v>
      </c>
      <c r="E938" s="281">
        <f>+'105 PALESTRAS'!P86</f>
        <v>0</v>
      </c>
      <c r="F938" s="53">
        <f>+'105 PALESTRAS'!Q86</f>
        <v>0</v>
      </c>
      <c r="H938" s="53" t="str">
        <f>+sessoes!A$8</f>
        <v>BENTRAIN-99</v>
      </c>
      <c r="I938" s="53" t="e">
        <f>+sessoes!B$8</f>
        <v>#N/A</v>
      </c>
      <c r="J938" s="69">
        <f>+sessoes!C$8</f>
        <v>0</v>
      </c>
      <c r="K938" s="53">
        <f>+'105 PALESTRAS'!AK86</f>
        <v>0</v>
      </c>
      <c r="L938" s="53">
        <f>+'105 PALESTRAS'!AM86</f>
        <v>0</v>
      </c>
      <c r="M938" s="53">
        <f>+'105 PALESTRAS'!AP86</f>
        <v>0</v>
      </c>
      <c r="N938" s="53">
        <f>+'105 PALESTRAS'!AC86</f>
        <v>0</v>
      </c>
      <c r="T938" s="51" t="str">
        <f t="shared" si="42"/>
        <v>Local Não Indicado</v>
      </c>
      <c r="U938" s="51" t="str">
        <f t="shared" si="43"/>
        <v>Sem dados de idade</v>
      </c>
      <c r="V938" s="51" t="str">
        <f t="shared" si="44"/>
        <v/>
      </c>
    </row>
    <row r="939" spans="1:22" hidden="1" x14ac:dyDescent="0.35">
      <c r="A939" s="53">
        <f>+'105 PALESTRAS'!C87</f>
        <v>0</v>
      </c>
      <c r="B939" s="53">
        <f>+'105 PALESTRAS'!J87</f>
        <v>0</v>
      </c>
      <c r="C939" s="53" t="e">
        <f>IFERROR(IFERROR(IFERROR(+VLOOKUP('105 PALESTRAS'!V87,localidades,2,FALSE),VLOOKUP('105 PALESTRAS'!R87,district_codes,2,FALSE)),VLOOKUP('105 PALESTRAS'!AG$7,localidades,2,FALSE)),VLOOKUP('105 PALESTRAS'!AG56,district_codes,2,FALSE))</f>
        <v>#N/A</v>
      </c>
      <c r="E939" s="281">
        <f>+'105 PALESTRAS'!P87</f>
        <v>0</v>
      </c>
      <c r="F939" s="53">
        <f>+'105 PALESTRAS'!Q87</f>
        <v>0</v>
      </c>
      <c r="H939" s="53" t="str">
        <f>+sessoes!A$8</f>
        <v>BENTRAIN-99</v>
      </c>
      <c r="I939" s="53" t="e">
        <f>+sessoes!B$8</f>
        <v>#N/A</v>
      </c>
      <c r="J939" s="69">
        <f>+sessoes!C$8</f>
        <v>0</v>
      </c>
      <c r="K939" s="53">
        <f>+'105 PALESTRAS'!AK87</f>
        <v>0</v>
      </c>
      <c r="L939" s="53">
        <f>+'105 PALESTRAS'!AM87</f>
        <v>0</v>
      </c>
      <c r="M939" s="53">
        <f>+'105 PALESTRAS'!AP87</f>
        <v>0</v>
      </c>
      <c r="N939" s="53">
        <f>+'105 PALESTRAS'!AC87</f>
        <v>0</v>
      </c>
      <c r="T939" s="51" t="str">
        <f t="shared" si="42"/>
        <v>Local Não Indicado</v>
      </c>
      <c r="U939" s="51" t="str">
        <f t="shared" si="43"/>
        <v>Sem dados de idade</v>
      </c>
      <c r="V939" s="51" t="str">
        <f t="shared" si="44"/>
        <v/>
      </c>
    </row>
    <row r="940" spans="1:22" hidden="1" x14ac:dyDescent="0.35">
      <c r="A940" s="53">
        <f>+'105 PALESTRAS'!C88</f>
        <v>0</v>
      </c>
      <c r="B940" s="53">
        <f>+'105 PALESTRAS'!J88</f>
        <v>0</v>
      </c>
      <c r="C940" s="53" t="e">
        <f>IFERROR(IFERROR(IFERROR(+VLOOKUP('105 PALESTRAS'!V88,localidades,2,FALSE),VLOOKUP('105 PALESTRAS'!R88,district_codes,2,FALSE)),VLOOKUP('105 PALESTRAS'!AG$7,localidades,2,FALSE)),VLOOKUP('105 PALESTRAS'!AG57,district_codes,2,FALSE))</f>
        <v>#N/A</v>
      </c>
      <c r="E940" s="281">
        <f>+'105 PALESTRAS'!P88</f>
        <v>0</v>
      </c>
      <c r="F940" s="53">
        <f>+'105 PALESTRAS'!Q88</f>
        <v>0</v>
      </c>
      <c r="H940" s="53" t="str">
        <f>+sessoes!A$8</f>
        <v>BENTRAIN-99</v>
      </c>
      <c r="I940" s="53" t="e">
        <f>+sessoes!B$8</f>
        <v>#N/A</v>
      </c>
      <c r="J940" s="69">
        <f>+sessoes!C$8</f>
        <v>0</v>
      </c>
      <c r="K940" s="53">
        <f>+'105 PALESTRAS'!AK88</f>
        <v>0</v>
      </c>
      <c r="L940" s="53">
        <f>+'105 PALESTRAS'!AM88</f>
        <v>0</v>
      </c>
      <c r="M940" s="53">
        <f>+'105 PALESTRAS'!AP88</f>
        <v>0</v>
      </c>
      <c r="N940" s="53">
        <f>+'105 PALESTRAS'!AC88</f>
        <v>0</v>
      </c>
      <c r="T940" s="51" t="str">
        <f t="shared" si="42"/>
        <v>Local Não Indicado</v>
      </c>
      <c r="U940" s="51" t="str">
        <f t="shared" si="43"/>
        <v>Sem dados de idade</v>
      </c>
      <c r="V940" s="51" t="str">
        <f t="shared" si="44"/>
        <v/>
      </c>
    </row>
    <row r="941" spans="1:22" hidden="1" x14ac:dyDescent="0.35">
      <c r="A941" s="53">
        <f>+'105 PALESTRAS'!C89</f>
        <v>0</v>
      </c>
      <c r="B941" s="53">
        <f>+'105 PALESTRAS'!J89</f>
        <v>0</v>
      </c>
      <c r="C941" s="53" t="e">
        <f>IFERROR(IFERROR(IFERROR(+VLOOKUP('105 PALESTRAS'!V89,localidades,2,FALSE),VLOOKUP('105 PALESTRAS'!R89,district_codes,2,FALSE)),VLOOKUP('105 PALESTRAS'!AG$7,localidades,2,FALSE)),VLOOKUP('105 PALESTRAS'!AG58,district_codes,2,FALSE))</f>
        <v>#N/A</v>
      </c>
      <c r="E941" s="281">
        <f>+'105 PALESTRAS'!P89</f>
        <v>0</v>
      </c>
      <c r="F941" s="53">
        <f>+'105 PALESTRAS'!Q89</f>
        <v>0</v>
      </c>
      <c r="H941" s="53" t="str">
        <f>+sessoes!A$8</f>
        <v>BENTRAIN-99</v>
      </c>
      <c r="I941" s="53" t="e">
        <f>+sessoes!B$8</f>
        <v>#N/A</v>
      </c>
      <c r="J941" s="69">
        <f>+sessoes!C$8</f>
        <v>0</v>
      </c>
      <c r="K941" s="53">
        <f>+'105 PALESTRAS'!AK89</f>
        <v>0</v>
      </c>
      <c r="L941" s="53">
        <f>+'105 PALESTRAS'!AM89</f>
        <v>0</v>
      </c>
      <c r="M941" s="53">
        <f>+'105 PALESTRAS'!AP89</f>
        <v>0</v>
      </c>
      <c r="N941" s="53">
        <f>+'105 PALESTRAS'!AC89</f>
        <v>0</v>
      </c>
      <c r="T941" s="51" t="str">
        <f t="shared" si="42"/>
        <v>Local Não Indicado</v>
      </c>
      <c r="U941" s="51" t="str">
        <f t="shared" si="43"/>
        <v>Sem dados de idade</v>
      </c>
      <c r="V941" s="51" t="str">
        <f t="shared" si="44"/>
        <v/>
      </c>
    </row>
    <row r="942" spans="1:22" hidden="1" x14ac:dyDescent="0.35">
      <c r="A942" s="53">
        <f>+'105 PALESTRAS'!C90</f>
        <v>0</v>
      </c>
      <c r="B942" s="53">
        <f>+'105 PALESTRAS'!J90</f>
        <v>0</v>
      </c>
      <c r="C942" s="53" t="e">
        <f>IFERROR(IFERROR(IFERROR(+VLOOKUP('105 PALESTRAS'!V90,localidades,2,FALSE),VLOOKUP('105 PALESTRAS'!R90,district_codes,2,FALSE)),VLOOKUP('105 PALESTRAS'!AG$7,localidades,2,FALSE)),VLOOKUP('105 PALESTRAS'!AG59,district_codes,2,FALSE))</f>
        <v>#N/A</v>
      </c>
      <c r="E942" s="281">
        <f>+'105 PALESTRAS'!P90</f>
        <v>0</v>
      </c>
      <c r="F942" s="53">
        <f>+'105 PALESTRAS'!Q90</f>
        <v>0</v>
      </c>
      <c r="H942" s="53" t="str">
        <f>+sessoes!A$8</f>
        <v>BENTRAIN-99</v>
      </c>
      <c r="I942" s="53" t="e">
        <f>+sessoes!B$8</f>
        <v>#N/A</v>
      </c>
      <c r="J942" s="69">
        <f>+sessoes!C$8</f>
        <v>0</v>
      </c>
      <c r="K942" s="53">
        <f>+'105 PALESTRAS'!AK90</f>
        <v>0</v>
      </c>
      <c r="L942" s="53">
        <f>+'105 PALESTRAS'!AM90</f>
        <v>0</v>
      </c>
      <c r="M942" s="53">
        <f>+'105 PALESTRAS'!AP90</f>
        <v>0</v>
      </c>
      <c r="N942" s="53">
        <f>+'105 PALESTRAS'!AC90</f>
        <v>0</v>
      </c>
      <c r="T942" s="51" t="str">
        <f t="shared" si="42"/>
        <v>Local Não Indicado</v>
      </c>
      <c r="U942" s="51" t="str">
        <f t="shared" si="43"/>
        <v>Sem dados de idade</v>
      </c>
      <c r="V942" s="51" t="str">
        <f t="shared" si="44"/>
        <v/>
      </c>
    </row>
    <row r="943" spans="1:22" hidden="1" x14ac:dyDescent="0.35">
      <c r="A943" s="53">
        <f>+'105 PALESTRAS'!C91</f>
        <v>0</v>
      </c>
      <c r="B943" s="53">
        <f>+'105 PALESTRAS'!J91</f>
        <v>0</v>
      </c>
      <c r="C943" s="53" t="e">
        <f>IFERROR(IFERROR(IFERROR(+VLOOKUP('105 PALESTRAS'!V91,localidades,2,FALSE),VLOOKUP('105 PALESTRAS'!R91,district_codes,2,FALSE)),VLOOKUP('105 PALESTRAS'!AG$7,localidades,2,FALSE)),VLOOKUP('105 PALESTRAS'!AG60,district_codes,2,FALSE))</f>
        <v>#N/A</v>
      </c>
      <c r="E943" s="281">
        <f>+'105 PALESTRAS'!P91</f>
        <v>0</v>
      </c>
      <c r="F943" s="53">
        <f>+'105 PALESTRAS'!Q91</f>
        <v>0</v>
      </c>
      <c r="H943" s="53" t="str">
        <f>+sessoes!A$8</f>
        <v>BENTRAIN-99</v>
      </c>
      <c r="I943" s="53" t="e">
        <f>+sessoes!B$8</f>
        <v>#N/A</v>
      </c>
      <c r="J943" s="69">
        <f>+sessoes!C$8</f>
        <v>0</v>
      </c>
      <c r="K943" s="53">
        <f>+'105 PALESTRAS'!AK91</f>
        <v>0</v>
      </c>
      <c r="L943" s="53">
        <f>+'105 PALESTRAS'!AM91</f>
        <v>0</v>
      </c>
      <c r="M943" s="53">
        <f>+'105 PALESTRAS'!AP91</f>
        <v>0</v>
      </c>
      <c r="N943" s="53">
        <f>+'105 PALESTRAS'!AC91</f>
        <v>0</v>
      </c>
      <c r="T943" s="51" t="str">
        <f t="shared" si="42"/>
        <v>Local Não Indicado</v>
      </c>
      <c r="U943" s="51" t="str">
        <f t="shared" si="43"/>
        <v>Sem dados de idade</v>
      </c>
      <c r="V943" s="51" t="str">
        <f t="shared" si="44"/>
        <v/>
      </c>
    </row>
    <row r="944" spans="1:22" hidden="1" x14ac:dyDescent="0.35">
      <c r="A944" s="53">
        <f>+'105 PALESTRAS'!C92</f>
        <v>0</v>
      </c>
      <c r="B944" s="53">
        <f>+'105 PALESTRAS'!J92</f>
        <v>0</v>
      </c>
      <c r="C944" s="53" t="e">
        <f>IFERROR(IFERROR(IFERROR(+VLOOKUP('105 PALESTRAS'!V92,localidades,2,FALSE),VLOOKUP('105 PALESTRAS'!R92,district_codes,2,FALSE)),VLOOKUP('105 PALESTRAS'!AG$7,localidades,2,FALSE)),VLOOKUP('105 PALESTRAS'!AG61,district_codes,2,FALSE))</f>
        <v>#N/A</v>
      </c>
      <c r="E944" s="281">
        <f>+'105 PALESTRAS'!P92</f>
        <v>0</v>
      </c>
      <c r="F944" s="53">
        <f>+'105 PALESTRAS'!Q92</f>
        <v>0</v>
      </c>
      <c r="H944" s="53" t="str">
        <f>+sessoes!A$8</f>
        <v>BENTRAIN-99</v>
      </c>
      <c r="I944" s="53" t="e">
        <f>+sessoes!B$8</f>
        <v>#N/A</v>
      </c>
      <c r="J944" s="69">
        <f>+sessoes!C$8</f>
        <v>0</v>
      </c>
      <c r="K944" s="53">
        <f>+'105 PALESTRAS'!AK92</f>
        <v>0</v>
      </c>
      <c r="L944" s="53">
        <f>+'105 PALESTRAS'!AM92</f>
        <v>0</v>
      </c>
      <c r="M944" s="53">
        <f>+'105 PALESTRAS'!AP92</f>
        <v>0</v>
      </c>
      <c r="N944" s="53">
        <f>+'105 PALESTRAS'!AC92</f>
        <v>0</v>
      </c>
      <c r="T944" s="51" t="str">
        <f t="shared" si="42"/>
        <v>Local Não Indicado</v>
      </c>
      <c r="U944" s="51" t="str">
        <f t="shared" si="43"/>
        <v>Sem dados de idade</v>
      </c>
      <c r="V944" s="51" t="str">
        <f t="shared" si="44"/>
        <v/>
      </c>
    </row>
    <row r="945" spans="1:22" hidden="1" x14ac:dyDescent="0.35">
      <c r="A945" s="53">
        <f>+'105 PALESTRAS'!C93</f>
        <v>0</v>
      </c>
      <c r="B945" s="53">
        <f>+'105 PALESTRAS'!J93</f>
        <v>0</v>
      </c>
      <c r="C945" s="53" t="e">
        <f>IFERROR(IFERROR(IFERROR(+VLOOKUP('105 PALESTRAS'!V93,localidades,2,FALSE),VLOOKUP('105 PALESTRAS'!R93,district_codes,2,FALSE)),VLOOKUP('105 PALESTRAS'!AG$7,localidades,2,FALSE)),VLOOKUP('105 PALESTRAS'!AG62,district_codes,2,FALSE))</f>
        <v>#N/A</v>
      </c>
      <c r="E945" s="281">
        <f>+'105 PALESTRAS'!P93</f>
        <v>0</v>
      </c>
      <c r="F945" s="53">
        <f>+'105 PALESTRAS'!Q93</f>
        <v>0</v>
      </c>
      <c r="H945" s="53" t="str">
        <f>+sessoes!A$8</f>
        <v>BENTRAIN-99</v>
      </c>
      <c r="I945" s="53" t="e">
        <f>+sessoes!B$8</f>
        <v>#N/A</v>
      </c>
      <c r="J945" s="69">
        <f>+sessoes!C$8</f>
        <v>0</v>
      </c>
      <c r="K945" s="53">
        <f>+'105 PALESTRAS'!AK93</f>
        <v>0</v>
      </c>
      <c r="L945" s="53">
        <f>+'105 PALESTRAS'!AM93</f>
        <v>0</v>
      </c>
      <c r="M945" s="53">
        <f>+'105 PALESTRAS'!AP93</f>
        <v>0</v>
      </c>
      <c r="N945" s="53">
        <f>+'105 PALESTRAS'!AC93</f>
        <v>0</v>
      </c>
      <c r="T945" s="51" t="str">
        <f t="shared" si="42"/>
        <v>Local Não Indicado</v>
      </c>
      <c r="U945" s="51" t="str">
        <f t="shared" si="43"/>
        <v>Sem dados de idade</v>
      </c>
      <c r="V945" s="51" t="str">
        <f t="shared" si="44"/>
        <v/>
      </c>
    </row>
    <row r="946" spans="1:22" hidden="1" x14ac:dyDescent="0.35">
      <c r="A946" s="53">
        <f>+'105 PALESTRAS'!C94</f>
        <v>0</v>
      </c>
      <c r="B946" s="53">
        <f>+'105 PALESTRAS'!J94</f>
        <v>0</v>
      </c>
      <c r="C946" s="53" t="e">
        <f>IFERROR(IFERROR(IFERROR(+VLOOKUP('105 PALESTRAS'!V94,localidades,2,FALSE),VLOOKUP('105 PALESTRAS'!R94,district_codes,2,FALSE)),VLOOKUP('105 PALESTRAS'!AG$7,localidades,2,FALSE)),VLOOKUP('105 PALESTRAS'!AG63,district_codes,2,FALSE))</f>
        <v>#N/A</v>
      </c>
      <c r="E946" s="281">
        <f>+'105 PALESTRAS'!P94</f>
        <v>0</v>
      </c>
      <c r="F946" s="53">
        <f>+'105 PALESTRAS'!Q94</f>
        <v>0</v>
      </c>
      <c r="H946" s="53" t="str">
        <f>+sessoes!A$8</f>
        <v>BENTRAIN-99</v>
      </c>
      <c r="I946" s="53" t="e">
        <f>+sessoes!B$8</f>
        <v>#N/A</v>
      </c>
      <c r="J946" s="69">
        <f>+sessoes!C$8</f>
        <v>0</v>
      </c>
      <c r="K946" s="53">
        <f>+'105 PALESTRAS'!AK94</f>
        <v>0</v>
      </c>
      <c r="L946" s="53">
        <f>+'105 PALESTRAS'!AM94</f>
        <v>0</v>
      </c>
      <c r="M946" s="53">
        <f>+'105 PALESTRAS'!AP94</f>
        <v>0</v>
      </c>
      <c r="N946" s="53">
        <f>+'105 PALESTRAS'!AC94</f>
        <v>0</v>
      </c>
      <c r="T946" s="51" t="str">
        <f t="shared" si="42"/>
        <v>Local Não Indicado</v>
      </c>
      <c r="U946" s="51" t="str">
        <f t="shared" si="43"/>
        <v>Sem dados de idade</v>
      </c>
      <c r="V946" s="51" t="str">
        <f t="shared" si="44"/>
        <v/>
      </c>
    </row>
    <row r="947" spans="1:22" hidden="1" x14ac:dyDescent="0.35">
      <c r="A947" s="53">
        <f>+'105 PALESTRAS'!C95</f>
        <v>0</v>
      </c>
      <c r="B947" s="53">
        <f>+'105 PALESTRAS'!J95</f>
        <v>0</v>
      </c>
      <c r="C947" s="53" t="e">
        <f>IFERROR(IFERROR(IFERROR(+VLOOKUP('105 PALESTRAS'!V95,localidades,2,FALSE),VLOOKUP('105 PALESTRAS'!R95,district_codes,2,FALSE)),VLOOKUP('105 PALESTRAS'!AG$7,localidades,2,FALSE)),VLOOKUP('105 PALESTRAS'!AG64,district_codes,2,FALSE))</f>
        <v>#N/A</v>
      </c>
      <c r="E947" s="281">
        <f>+'105 PALESTRAS'!P95</f>
        <v>0</v>
      </c>
      <c r="F947" s="53">
        <f>+'105 PALESTRAS'!Q95</f>
        <v>0</v>
      </c>
      <c r="H947" s="53" t="str">
        <f>+sessoes!A$8</f>
        <v>BENTRAIN-99</v>
      </c>
      <c r="I947" s="53" t="e">
        <f>+sessoes!B$8</f>
        <v>#N/A</v>
      </c>
      <c r="J947" s="69">
        <f>+sessoes!C$8</f>
        <v>0</v>
      </c>
      <c r="K947" s="53">
        <f>+'105 PALESTRAS'!AK95</f>
        <v>0</v>
      </c>
      <c r="L947" s="53">
        <f>+'105 PALESTRAS'!AM95</f>
        <v>0</v>
      </c>
      <c r="M947" s="53">
        <f>+'105 PALESTRAS'!AP95</f>
        <v>0</v>
      </c>
      <c r="N947" s="53">
        <f>+'105 PALESTRAS'!AC95</f>
        <v>0</v>
      </c>
      <c r="T947" s="51" t="str">
        <f t="shared" si="42"/>
        <v>Local Não Indicado</v>
      </c>
      <c r="U947" s="51" t="str">
        <f t="shared" si="43"/>
        <v>Sem dados de idade</v>
      </c>
      <c r="V947" s="51" t="str">
        <f t="shared" si="44"/>
        <v/>
      </c>
    </row>
    <row r="948" spans="1:22" hidden="1" x14ac:dyDescent="0.35">
      <c r="A948" s="53">
        <f>+'105 PALESTRAS'!C96</f>
        <v>0</v>
      </c>
      <c r="B948" s="53">
        <f>+'105 PALESTRAS'!J96</f>
        <v>0</v>
      </c>
      <c r="C948" s="53" t="e">
        <f>IFERROR(IFERROR(IFERROR(+VLOOKUP('105 PALESTRAS'!V96,localidades,2,FALSE),VLOOKUP('105 PALESTRAS'!R96,district_codes,2,FALSE)),VLOOKUP('105 PALESTRAS'!AG$7,localidades,2,FALSE)),VLOOKUP('105 PALESTRAS'!AG65,district_codes,2,FALSE))</f>
        <v>#N/A</v>
      </c>
      <c r="E948" s="281">
        <f>+'105 PALESTRAS'!P96</f>
        <v>0</v>
      </c>
      <c r="F948" s="53">
        <f>+'105 PALESTRAS'!Q96</f>
        <v>0</v>
      </c>
      <c r="H948" s="53" t="str">
        <f>+sessoes!A$8</f>
        <v>BENTRAIN-99</v>
      </c>
      <c r="I948" s="53" t="e">
        <f>+sessoes!B$8</f>
        <v>#N/A</v>
      </c>
      <c r="J948" s="69">
        <f>+sessoes!C$8</f>
        <v>0</v>
      </c>
      <c r="K948" s="53">
        <f>+'105 PALESTRAS'!AK96</f>
        <v>0</v>
      </c>
      <c r="L948" s="53">
        <f>+'105 PALESTRAS'!AM96</f>
        <v>0</v>
      </c>
      <c r="M948" s="53">
        <f>+'105 PALESTRAS'!AP96</f>
        <v>0</v>
      </c>
      <c r="N948" s="53">
        <f>+'105 PALESTRAS'!AC96</f>
        <v>0</v>
      </c>
      <c r="T948" s="51" t="str">
        <f t="shared" si="42"/>
        <v>Local Não Indicado</v>
      </c>
      <c r="U948" s="51" t="str">
        <f t="shared" si="43"/>
        <v>Sem dados de idade</v>
      </c>
      <c r="V948" s="51" t="str">
        <f t="shared" si="44"/>
        <v/>
      </c>
    </row>
    <row r="949" spans="1:22" hidden="1" x14ac:dyDescent="0.35">
      <c r="A949" s="53">
        <f>+'105 PALESTRAS'!C97</f>
        <v>0</v>
      </c>
      <c r="B949" s="53">
        <f>+'105 PALESTRAS'!J97</f>
        <v>0</v>
      </c>
      <c r="C949" s="53" t="e">
        <f>IFERROR(IFERROR(IFERROR(+VLOOKUP('105 PALESTRAS'!V97,localidades,2,FALSE),VLOOKUP('105 PALESTRAS'!R97,district_codes,2,FALSE)),VLOOKUP('105 PALESTRAS'!AG$7,localidades,2,FALSE)),VLOOKUP('105 PALESTRAS'!AG66,district_codes,2,FALSE))</f>
        <v>#N/A</v>
      </c>
      <c r="E949" s="281">
        <f>+'105 PALESTRAS'!P97</f>
        <v>0</v>
      </c>
      <c r="F949" s="53">
        <f>+'105 PALESTRAS'!Q97</f>
        <v>0</v>
      </c>
      <c r="H949" s="53" t="str">
        <f>+sessoes!A$8</f>
        <v>BENTRAIN-99</v>
      </c>
      <c r="I949" s="53" t="e">
        <f>+sessoes!B$8</f>
        <v>#N/A</v>
      </c>
      <c r="J949" s="69">
        <f>+sessoes!C$8</f>
        <v>0</v>
      </c>
      <c r="K949" s="53">
        <f>+'105 PALESTRAS'!AK97</f>
        <v>0</v>
      </c>
      <c r="L949" s="53">
        <f>+'105 PALESTRAS'!AM97</f>
        <v>0</v>
      </c>
      <c r="M949" s="53">
        <f>+'105 PALESTRAS'!AP97</f>
        <v>0</v>
      </c>
      <c r="N949" s="53">
        <f>+'105 PALESTRAS'!AC97</f>
        <v>0</v>
      </c>
      <c r="T949" s="51" t="str">
        <f t="shared" si="42"/>
        <v>Local Não Indicado</v>
      </c>
      <c r="U949" s="51" t="str">
        <f t="shared" si="43"/>
        <v>Sem dados de idade</v>
      </c>
      <c r="V949" s="51" t="str">
        <f t="shared" si="44"/>
        <v/>
      </c>
    </row>
    <row r="950" spans="1:22" hidden="1" x14ac:dyDescent="0.35">
      <c r="A950" s="53">
        <f>+'105 PALESTRAS'!C98</f>
        <v>0</v>
      </c>
      <c r="B950" s="53">
        <f>+'105 PALESTRAS'!J98</f>
        <v>0</v>
      </c>
      <c r="C950" s="53" t="e">
        <f>IFERROR(IFERROR(IFERROR(+VLOOKUP('105 PALESTRAS'!V98,localidades,2,FALSE),VLOOKUP('105 PALESTRAS'!R98,district_codes,2,FALSE)),VLOOKUP('105 PALESTRAS'!AG$7,localidades,2,FALSE)),VLOOKUP('105 PALESTRAS'!AG67,district_codes,2,FALSE))</f>
        <v>#N/A</v>
      </c>
      <c r="E950" s="281">
        <f>+'105 PALESTRAS'!P98</f>
        <v>0</v>
      </c>
      <c r="F950" s="53">
        <f>+'105 PALESTRAS'!Q98</f>
        <v>0</v>
      </c>
      <c r="H950" s="53" t="str">
        <f>+sessoes!A$8</f>
        <v>BENTRAIN-99</v>
      </c>
      <c r="I950" s="53" t="e">
        <f>+sessoes!B$8</f>
        <v>#N/A</v>
      </c>
      <c r="J950" s="69">
        <f>+sessoes!C$8</f>
        <v>0</v>
      </c>
      <c r="K950" s="53">
        <f>+'105 PALESTRAS'!AK98</f>
        <v>0</v>
      </c>
      <c r="L950" s="53">
        <f>+'105 PALESTRAS'!AM98</f>
        <v>0</v>
      </c>
      <c r="M950" s="53">
        <f>+'105 PALESTRAS'!AP98</f>
        <v>0</v>
      </c>
      <c r="N950" s="53">
        <f>+'105 PALESTRAS'!AC98</f>
        <v>0</v>
      </c>
      <c r="T950" s="51" t="str">
        <f t="shared" si="42"/>
        <v>Local Não Indicado</v>
      </c>
      <c r="U950" s="51" t="str">
        <f t="shared" si="43"/>
        <v>Sem dados de idade</v>
      </c>
      <c r="V950" s="51" t="str">
        <f t="shared" si="44"/>
        <v/>
      </c>
    </row>
    <row r="951" spans="1:22" hidden="1" x14ac:dyDescent="0.35">
      <c r="A951" s="53">
        <f>+'105 PALESTRAS'!C99</f>
        <v>0</v>
      </c>
      <c r="B951" s="53">
        <f>+'105 PALESTRAS'!J99</f>
        <v>0</v>
      </c>
      <c r="C951" s="53" t="e">
        <f>IFERROR(IFERROR(IFERROR(+VLOOKUP('105 PALESTRAS'!V99,localidades,2,FALSE),VLOOKUP('105 PALESTRAS'!R99,district_codes,2,FALSE)),VLOOKUP('105 PALESTRAS'!AG$7,localidades,2,FALSE)),VLOOKUP('105 PALESTRAS'!AG68,district_codes,2,FALSE))</f>
        <v>#N/A</v>
      </c>
      <c r="E951" s="281">
        <f>+'105 PALESTRAS'!P99</f>
        <v>0</v>
      </c>
      <c r="F951" s="53">
        <f>+'105 PALESTRAS'!Q99</f>
        <v>0</v>
      </c>
      <c r="H951" s="53" t="str">
        <f>+sessoes!A$8</f>
        <v>BENTRAIN-99</v>
      </c>
      <c r="I951" s="53" t="e">
        <f>+sessoes!B$8</f>
        <v>#N/A</v>
      </c>
      <c r="J951" s="69">
        <f>+sessoes!C$8</f>
        <v>0</v>
      </c>
      <c r="K951" s="53">
        <f>+'105 PALESTRAS'!AK99</f>
        <v>0</v>
      </c>
      <c r="L951" s="53">
        <f>+'105 PALESTRAS'!AM99</f>
        <v>0</v>
      </c>
      <c r="M951" s="53">
        <f>+'105 PALESTRAS'!AP99</f>
        <v>0</v>
      </c>
      <c r="N951" s="53">
        <f>+'105 PALESTRAS'!AC99</f>
        <v>0</v>
      </c>
      <c r="T951" s="51" t="str">
        <f t="shared" si="42"/>
        <v>Local Não Indicado</v>
      </c>
      <c r="U951" s="51" t="str">
        <f t="shared" si="43"/>
        <v>Sem dados de idade</v>
      </c>
      <c r="V951" s="51" t="str">
        <f t="shared" si="44"/>
        <v/>
      </c>
    </row>
    <row r="952" spans="1:22" hidden="1" x14ac:dyDescent="0.35">
      <c r="A952" s="53">
        <f>+'105 PALESTRAS'!C100</f>
        <v>0</v>
      </c>
      <c r="B952" s="53">
        <f>+'105 PALESTRAS'!J100</f>
        <v>0</v>
      </c>
      <c r="C952" s="53" t="e">
        <f>IFERROR(IFERROR(IFERROR(+VLOOKUP('105 PALESTRAS'!V100,localidades,2,FALSE),VLOOKUP('105 PALESTRAS'!R100,district_codes,2,FALSE)),VLOOKUP('105 PALESTRAS'!AG$7,localidades,2,FALSE)),VLOOKUP('105 PALESTRAS'!AG69,district_codes,2,FALSE))</f>
        <v>#N/A</v>
      </c>
      <c r="E952" s="281">
        <f>+'105 PALESTRAS'!P100</f>
        <v>0</v>
      </c>
      <c r="F952" s="53">
        <f>+'105 PALESTRAS'!Q100</f>
        <v>0</v>
      </c>
      <c r="H952" s="53" t="str">
        <f>+sessoes!A$8</f>
        <v>BENTRAIN-99</v>
      </c>
      <c r="I952" s="53" t="e">
        <f>+sessoes!B$8</f>
        <v>#N/A</v>
      </c>
      <c r="J952" s="69">
        <f>+sessoes!C$8</f>
        <v>0</v>
      </c>
      <c r="K952" s="53">
        <f>+'105 PALESTRAS'!AK100</f>
        <v>0</v>
      </c>
      <c r="L952" s="53">
        <f>+'105 PALESTRAS'!AM100</f>
        <v>0</v>
      </c>
      <c r="M952" s="53">
        <f>+'105 PALESTRAS'!AP100</f>
        <v>0</v>
      </c>
      <c r="N952" s="53">
        <f>+'105 PALESTRAS'!AC100</f>
        <v>0</v>
      </c>
      <c r="T952" s="51" t="str">
        <f t="shared" si="42"/>
        <v>Local Não Indicado</v>
      </c>
      <c r="U952" s="51" t="str">
        <f t="shared" si="43"/>
        <v>Sem dados de idade</v>
      </c>
      <c r="V952" s="51" t="str">
        <f t="shared" si="44"/>
        <v/>
      </c>
    </row>
    <row r="953" spans="1:22" hidden="1" x14ac:dyDescent="0.35">
      <c r="A953" s="53">
        <f>+'105 PALESTRAS'!C101</f>
        <v>0</v>
      </c>
      <c r="B953" s="53">
        <f>+'105 PALESTRAS'!J101</f>
        <v>0</v>
      </c>
      <c r="C953" s="53" t="e">
        <f>IFERROR(IFERROR(IFERROR(+VLOOKUP('105 PALESTRAS'!V101,localidades,2,FALSE),VLOOKUP('105 PALESTRAS'!R101,district_codes,2,FALSE)),VLOOKUP('105 PALESTRAS'!AG$7,localidades,2,FALSE)),VLOOKUP('105 PALESTRAS'!AG70,district_codes,2,FALSE))</f>
        <v>#N/A</v>
      </c>
      <c r="E953" s="281">
        <f>+'105 PALESTRAS'!P101</f>
        <v>0</v>
      </c>
      <c r="F953" s="53">
        <f>+'105 PALESTRAS'!Q101</f>
        <v>0</v>
      </c>
      <c r="H953" s="53" t="str">
        <f>+sessoes!A$8</f>
        <v>BENTRAIN-99</v>
      </c>
      <c r="I953" s="53" t="e">
        <f>+sessoes!B$8</f>
        <v>#N/A</v>
      </c>
      <c r="J953" s="69">
        <f>+sessoes!C$8</f>
        <v>0</v>
      </c>
      <c r="K953" s="53">
        <f>+'105 PALESTRAS'!AK101</f>
        <v>0</v>
      </c>
      <c r="L953" s="53">
        <f>+'105 PALESTRAS'!AM101</f>
        <v>0</v>
      </c>
      <c r="M953" s="53">
        <f>+'105 PALESTRAS'!AP101</f>
        <v>0</v>
      </c>
      <c r="N953" s="53">
        <f>+'105 PALESTRAS'!AC101</f>
        <v>0</v>
      </c>
      <c r="T953" s="51" t="str">
        <f t="shared" si="42"/>
        <v>Local Não Indicado</v>
      </c>
      <c r="U953" s="51" t="str">
        <f t="shared" si="43"/>
        <v>Sem dados de idade</v>
      </c>
      <c r="V953" s="51" t="str">
        <f t="shared" si="44"/>
        <v/>
      </c>
    </row>
    <row r="954" spans="1:22" hidden="1" x14ac:dyDescent="0.35">
      <c r="A954" s="53">
        <f>+'105 PALESTRAS'!C102</f>
        <v>0</v>
      </c>
      <c r="B954" s="53">
        <f>+'105 PALESTRAS'!J102</f>
        <v>0</v>
      </c>
      <c r="C954" s="53" t="e">
        <f>IFERROR(IFERROR(IFERROR(+VLOOKUP('105 PALESTRAS'!V102,localidades,2,FALSE),VLOOKUP('105 PALESTRAS'!R102,district_codes,2,FALSE)),VLOOKUP('105 PALESTRAS'!AG$7,localidades,2,FALSE)),VLOOKUP('105 PALESTRAS'!AG71,district_codes,2,FALSE))</f>
        <v>#N/A</v>
      </c>
      <c r="E954" s="281">
        <f>+'105 PALESTRAS'!P102</f>
        <v>0</v>
      </c>
      <c r="F954" s="53">
        <f>+'105 PALESTRAS'!Q102</f>
        <v>0</v>
      </c>
      <c r="H954" s="53" t="str">
        <f>+sessoes!A$8</f>
        <v>BENTRAIN-99</v>
      </c>
      <c r="I954" s="53" t="e">
        <f>+sessoes!B$8</f>
        <v>#N/A</v>
      </c>
      <c r="J954" s="69">
        <f>+sessoes!C$8</f>
        <v>0</v>
      </c>
      <c r="K954" s="53">
        <f>+'105 PALESTRAS'!AK102</f>
        <v>0</v>
      </c>
      <c r="L954" s="53">
        <f>+'105 PALESTRAS'!AM102</f>
        <v>0</v>
      </c>
      <c r="M954" s="53">
        <f>+'105 PALESTRAS'!AP102</f>
        <v>0</v>
      </c>
      <c r="N954" s="53">
        <f>+'105 PALESTRAS'!AC102</f>
        <v>0</v>
      </c>
      <c r="T954" s="51" t="str">
        <f t="shared" si="42"/>
        <v>Local Não Indicado</v>
      </c>
      <c r="U954" s="51" t="str">
        <f t="shared" si="43"/>
        <v>Sem dados de idade</v>
      </c>
      <c r="V954" s="51" t="str">
        <f t="shared" si="44"/>
        <v/>
      </c>
    </row>
    <row r="955" spans="1:22" hidden="1" x14ac:dyDescent="0.35">
      <c r="A955" s="53">
        <f>+'105 PALESTRAS'!C103</f>
        <v>0</v>
      </c>
      <c r="B955" s="53">
        <f>+'105 PALESTRAS'!J103</f>
        <v>0</v>
      </c>
      <c r="C955" s="53" t="e">
        <f>IFERROR(IFERROR(IFERROR(+VLOOKUP('105 PALESTRAS'!V103,localidades,2,FALSE),VLOOKUP('105 PALESTRAS'!R103,district_codes,2,FALSE)),VLOOKUP('105 PALESTRAS'!AG$7,localidades,2,FALSE)),VLOOKUP('105 PALESTRAS'!AG72,district_codes,2,FALSE))</f>
        <v>#N/A</v>
      </c>
      <c r="E955" s="281">
        <f>+'105 PALESTRAS'!P103</f>
        <v>0</v>
      </c>
      <c r="F955" s="53">
        <f>+'105 PALESTRAS'!Q103</f>
        <v>0</v>
      </c>
      <c r="H955" s="53" t="str">
        <f>+sessoes!A$8</f>
        <v>BENTRAIN-99</v>
      </c>
      <c r="I955" s="53" t="e">
        <f>+sessoes!B$8</f>
        <v>#N/A</v>
      </c>
      <c r="J955" s="69">
        <f>+sessoes!C$8</f>
        <v>0</v>
      </c>
      <c r="K955" s="53">
        <f>+'105 PALESTRAS'!AK103</f>
        <v>0</v>
      </c>
      <c r="L955" s="53">
        <f>+'105 PALESTRAS'!AM103</f>
        <v>0</v>
      </c>
      <c r="M955" s="53">
        <f>+'105 PALESTRAS'!AP103</f>
        <v>0</v>
      </c>
      <c r="N955" s="53">
        <f>+'105 PALESTRAS'!AC103</f>
        <v>0</v>
      </c>
      <c r="T955" s="51" t="str">
        <f t="shared" si="42"/>
        <v>Local Não Indicado</v>
      </c>
      <c r="U955" s="51" t="str">
        <f t="shared" si="43"/>
        <v>Sem dados de idade</v>
      </c>
      <c r="V955" s="51" t="str">
        <f t="shared" si="44"/>
        <v/>
      </c>
    </row>
    <row r="956" spans="1:22" hidden="1" x14ac:dyDescent="0.35">
      <c r="A956" s="53">
        <f>+'105 PALESTRAS'!C104</f>
        <v>0</v>
      </c>
      <c r="B956" s="53">
        <f>+'105 PALESTRAS'!J104</f>
        <v>0</v>
      </c>
      <c r="C956" s="53" t="e">
        <f>IFERROR(IFERROR(IFERROR(+VLOOKUP('105 PALESTRAS'!V104,localidades,2,FALSE),VLOOKUP('105 PALESTRAS'!R104,district_codes,2,FALSE)),VLOOKUP('105 PALESTRAS'!AG$7,localidades,2,FALSE)),VLOOKUP('105 PALESTRAS'!AG73,district_codes,2,FALSE))</f>
        <v>#N/A</v>
      </c>
      <c r="E956" s="281">
        <f>+'105 PALESTRAS'!P104</f>
        <v>0</v>
      </c>
      <c r="F956" s="53">
        <f>+'105 PALESTRAS'!Q104</f>
        <v>0</v>
      </c>
      <c r="H956" s="53" t="str">
        <f>+sessoes!A$8</f>
        <v>BENTRAIN-99</v>
      </c>
      <c r="I956" s="53" t="e">
        <f>+sessoes!B$8</f>
        <v>#N/A</v>
      </c>
      <c r="J956" s="69">
        <f>+sessoes!C$8</f>
        <v>0</v>
      </c>
      <c r="K956" s="53">
        <f>+'105 PALESTRAS'!AK104</f>
        <v>0</v>
      </c>
      <c r="L956" s="53">
        <f>+'105 PALESTRAS'!AM104</f>
        <v>0</v>
      </c>
      <c r="M956" s="53">
        <f>+'105 PALESTRAS'!AP104</f>
        <v>0</v>
      </c>
      <c r="N956" s="53">
        <f>+'105 PALESTRAS'!AC104</f>
        <v>0</v>
      </c>
      <c r="T956" s="51" t="str">
        <f t="shared" si="42"/>
        <v>Local Não Indicado</v>
      </c>
      <c r="U956" s="51" t="str">
        <f t="shared" si="43"/>
        <v>Sem dados de idade</v>
      </c>
      <c r="V956" s="51" t="str">
        <f t="shared" si="44"/>
        <v/>
      </c>
    </row>
    <row r="957" spans="1:22" hidden="1" x14ac:dyDescent="0.35">
      <c r="A957" s="53">
        <f>+'105 PALESTRAS'!C105</f>
        <v>0</v>
      </c>
      <c r="B957" s="53">
        <f>+'105 PALESTRAS'!J105</f>
        <v>0</v>
      </c>
      <c r="C957" s="53" t="e">
        <f>IFERROR(IFERROR(IFERROR(+VLOOKUP('105 PALESTRAS'!V105,localidades,2,FALSE),VLOOKUP('105 PALESTRAS'!R105,district_codes,2,FALSE)),VLOOKUP('105 PALESTRAS'!AG$7,localidades,2,FALSE)),VLOOKUP('105 PALESTRAS'!AG74,district_codes,2,FALSE))</f>
        <v>#N/A</v>
      </c>
      <c r="E957" s="281">
        <f>+'105 PALESTRAS'!P105</f>
        <v>0</v>
      </c>
      <c r="F957" s="53">
        <f>+'105 PALESTRAS'!Q105</f>
        <v>0</v>
      </c>
      <c r="H957" s="53" t="str">
        <f>+sessoes!A$8</f>
        <v>BENTRAIN-99</v>
      </c>
      <c r="I957" s="53" t="e">
        <f>+sessoes!B$8</f>
        <v>#N/A</v>
      </c>
      <c r="J957" s="69">
        <f>+sessoes!C$8</f>
        <v>0</v>
      </c>
      <c r="K957" s="53">
        <f>+'105 PALESTRAS'!AK105</f>
        <v>0</v>
      </c>
      <c r="L957" s="53">
        <f>+'105 PALESTRAS'!AM105</f>
        <v>0</v>
      </c>
      <c r="M957" s="53">
        <f>+'105 PALESTRAS'!AP105</f>
        <v>0</v>
      </c>
      <c r="N957" s="53">
        <f>+'105 PALESTRAS'!AC105</f>
        <v>0</v>
      </c>
      <c r="T957" s="51" t="str">
        <f t="shared" si="42"/>
        <v>Local Não Indicado</v>
      </c>
      <c r="U957" s="51" t="str">
        <f t="shared" si="43"/>
        <v>Sem dados de idade</v>
      </c>
      <c r="V957" s="51" t="str">
        <f t="shared" si="44"/>
        <v/>
      </c>
    </row>
    <row r="958" spans="1:22" hidden="1" x14ac:dyDescent="0.35">
      <c r="A958" s="53">
        <f>+'105 PALESTRAS'!C106</f>
        <v>0</v>
      </c>
      <c r="B958" s="53">
        <f>+'105 PALESTRAS'!J106</f>
        <v>0</v>
      </c>
      <c r="C958" s="53" t="e">
        <f>IFERROR(IFERROR(IFERROR(+VLOOKUP('105 PALESTRAS'!V106,localidades,2,FALSE),VLOOKUP('105 PALESTRAS'!R106,district_codes,2,FALSE)),VLOOKUP('105 PALESTRAS'!AG$7,localidades,2,FALSE)),VLOOKUP('105 PALESTRAS'!AG75,district_codes,2,FALSE))</f>
        <v>#N/A</v>
      </c>
      <c r="E958" s="281">
        <f>+'105 PALESTRAS'!P106</f>
        <v>0</v>
      </c>
      <c r="F958" s="53">
        <f>+'105 PALESTRAS'!Q106</f>
        <v>0</v>
      </c>
      <c r="H958" s="53" t="str">
        <f>+sessoes!A$8</f>
        <v>BENTRAIN-99</v>
      </c>
      <c r="I958" s="53" t="e">
        <f>+sessoes!B$8</f>
        <v>#N/A</v>
      </c>
      <c r="J958" s="69">
        <f>+sessoes!C$8</f>
        <v>0</v>
      </c>
      <c r="K958" s="53">
        <f>+'105 PALESTRAS'!AK106</f>
        <v>0</v>
      </c>
      <c r="L958" s="53">
        <f>+'105 PALESTRAS'!AM106</f>
        <v>0</v>
      </c>
      <c r="M958" s="53">
        <f>+'105 PALESTRAS'!AP106</f>
        <v>0</v>
      </c>
      <c r="N958" s="53">
        <f>+'105 PALESTRAS'!AC106</f>
        <v>0</v>
      </c>
      <c r="T958" s="51" t="str">
        <f t="shared" si="42"/>
        <v>Local Não Indicado</v>
      </c>
      <c r="U958" s="51" t="str">
        <f t="shared" si="43"/>
        <v>Sem dados de idade</v>
      </c>
      <c r="V958" s="51" t="str">
        <f t="shared" si="44"/>
        <v/>
      </c>
    </row>
    <row r="959" spans="1:22" hidden="1" x14ac:dyDescent="0.35">
      <c r="A959" s="53">
        <f>+'105 PALESTRAS'!C107</f>
        <v>0</v>
      </c>
      <c r="B959" s="53">
        <f>+'105 PALESTRAS'!J107</f>
        <v>0</v>
      </c>
      <c r="C959" s="53" t="e">
        <f>IFERROR(IFERROR(IFERROR(+VLOOKUP('105 PALESTRAS'!V107,localidades,2,FALSE),VLOOKUP('105 PALESTRAS'!R107,district_codes,2,FALSE)),VLOOKUP('105 PALESTRAS'!AG$7,localidades,2,FALSE)),VLOOKUP('105 PALESTRAS'!AG76,district_codes,2,FALSE))</f>
        <v>#N/A</v>
      </c>
      <c r="E959" s="281">
        <f>+'105 PALESTRAS'!P107</f>
        <v>0</v>
      </c>
      <c r="F959" s="53">
        <f>+'105 PALESTRAS'!Q107</f>
        <v>0</v>
      </c>
      <c r="H959" s="53" t="str">
        <f>+sessoes!A$8</f>
        <v>BENTRAIN-99</v>
      </c>
      <c r="I959" s="53" t="e">
        <f>+sessoes!B$8</f>
        <v>#N/A</v>
      </c>
      <c r="J959" s="69">
        <f>+sessoes!C$8</f>
        <v>0</v>
      </c>
      <c r="K959" s="53">
        <f>+'105 PALESTRAS'!AK107</f>
        <v>0</v>
      </c>
      <c r="L959" s="53">
        <f>+'105 PALESTRAS'!AM107</f>
        <v>0</v>
      </c>
      <c r="M959" s="53">
        <f>+'105 PALESTRAS'!AP107</f>
        <v>0</v>
      </c>
      <c r="N959" s="53">
        <f>+'105 PALESTRAS'!AC107</f>
        <v>0</v>
      </c>
      <c r="T959" s="51" t="str">
        <f t="shared" si="42"/>
        <v>Local Não Indicado</v>
      </c>
      <c r="U959" s="51" t="str">
        <f t="shared" si="43"/>
        <v>Sem dados de idade</v>
      </c>
      <c r="V959" s="51" t="str">
        <f t="shared" si="44"/>
        <v/>
      </c>
    </row>
    <row r="960" spans="1:22" hidden="1" x14ac:dyDescent="0.35">
      <c r="A960" s="53">
        <f>+'105 PALESTRAS'!C108</f>
        <v>0</v>
      </c>
      <c r="B960" s="53">
        <f>+'105 PALESTRAS'!J108</f>
        <v>0</v>
      </c>
      <c r="C960" s="53" t="e">
        <f>IFERROR(IFERROR(IFERROR(+VLOOKUP('105 PALESTRAS'!V108,localidades,2,FALSE),VLOOKUP('105 PALESTRAS'!R108,district_codes,2,FALSE)),VLOOKUP('105 PALESTRAS'!AG$7,localidades,2,FALSE)),VLOOKUP('105 PALESTRAS'!AG77,district_codes,2,FALSE))</f>
        <v>#N/A</v>
      </c>
      <c r="E960" s="281">
        <f>+'105 PALESTRAS'!P108</f>
        <v>0</v>
      </c>
      <c r="F960" s="53">
        <f>+'105 PALESTRAS'!Q108</f>
        <v>0</v>
      </c>
      <c r="H960" s="53" t="str">
        <f>+sessoes!A$8</f>
        <v>BENTRAIN-99</v>
      </c>
      <c r="I960" s="53" t="e">
        <f>+sessoes!B$8</f>
        <v>#N/A</v>
      </c>
      <c r="J960" s="69">
        <f>+sessoes!C$8</f>
        <v>0</v>
      </c>
      <c r="K960" s="53">
        <f>+'105 PALESTRAS'!AK108</f>
        <v>0</v>
      </c>
      <c r="L960" s="53">
        <f>+'105 PALESTRAS'!AM108</f>
        <v>0</v>
      </c>
      <c r="M960" s="53">
        <f>+'105 PALESTRAS'!AP108</f>
        <v>0</v>
      </c>
      <c r="N960" s="53">
        <f>+'105 PALESTRAS'!AC108</f>
        <v>0</v>
      </c>
      <c r="T960" s="51" t="str">
        <f t="shared" si="42"/>
        <v>Local Não Indicado</v>
      </c>
      <c r="U960" s="51" t="str">
        <f t="shared" si="43"/>
        <v>Sem dados de idade</v>
      </c>
      <c r="V960" s="51" t="str">
        <f t="shared" si="44"/>
        <v/>
      </c>
    </row>
    <row r="961" spans="1:22" hidden="1" x14ac:dyDescent="0.35">
      <c r="A961" s="53">
        <f>+'105 PALESTRAS'!C109</f>
        <v>0</v>
      </c>
      <c r="B961" s="53">
        <f>+'105 PALESTRAS'!J109</f>
        <v>0</v>
      </c>
      <c r="C961" s="53" t="e">
        <f>IFERROR(IFERROR(IFERROR(+VLOOKUP('105 PALESTRAS'!V109,localidades,2,FALSE),VLOOKUP('105 PALESTRAS'!R109,district_codes,2,FALSE)),VLOOKUP('105 PALESTRAS'!AG$7,localidades,2,FALSE)),VLOOKUP('105 PALESTRAS'!AG78,district_codes,2,FALSE))</f>
        <v>#N/A</v>
      </c>
      <c r="E961" s="281">
        <f>+'105 PALESTRAS'!P109</f>
        <v>0</v>
      </c>
      <c r="F961" s="53">
        <f>+'105 PALESTRAS'!Q109</f>
        <v>0</v>
      </c>
      <c r="H961" s="53" t="str">
        <f>+sessoes!A$8</f>
        <v>BENTRAIN-99</v>
      </c>
      <c r="I961" s="53" t="e">
        <f>+sessoes!B$8</f>
        <v>#N/A</v>
      </c>
      <c r="J961" s="69">
        <f>+sessoes!C$8</f>
        <v>0</v>
      </c>
      <c r="K961" s="53">
        <f>+'105 PALESTRAS'!AK109</f>
        <v>0</v>
      </c>
      <c r="L961" s="53">
        <f>+'105 PALESTRAS'!AM109</f>
        <v>0</v>
      </c>
      <c r="M961" s="53">
        <f>+'105 PALESTRAS'!AP109</f>
        <v>0</v>
      </c>
      <c r="N961" s="53">
        <f>+'105 PALESTRAS'!AC109</f>
        <v>0</v>
      </c>
      <c r="T961" s="51" t="str">
        <f t="shared" si="42"/>
        <v>Local Não Indicado</v>
      </c>
      <c r="U961" s="51" t="str">
        <f t="shared" si="43"/>
        <v>Sem dados de idade</v>
      </c>
      <c r="V961" s="51" t="str">
        <f t="shared" si="44"/>
        <v/>
      </c>
    </row>
    <row r="962" spans="1:22" hidden="1" x14ac:dyDescent="0.35">
      <c r="A962" s="53">
        <f>+'105 PALESTRAS'!C110</f>
        <v>0</v>
      </c>
      <c r="B962" s="53">
        <f>+'105 PALESTRAS'!J110</f>
        <v>0</v>
      </c>
      <c r="C962" s="53" t="e">
        <f>IFERROR(IFERROR(IFERROR(+VLOOKUP('105 PALESTRAS'!V110,localidades,2,FALSE),VLOOKUP('105 PALESTRAS'!R110,district_codes,2,FALSE)),VLOOKUP('105 PALESTRAS'!AG$7,localidades,2,FALSE)),VLOOKUP('105 PALESTRAS'!AG79,district_codes,2,FALSE))</f>
        <v>#N/A</v>
      </c>
      <c r="E962" s="281">
        <f>+'105 PALESTRAS'!P110</f>
        <v>0</v>
      </c>
      <c r="F962" s="53">
        <f>+'105 PALESTRAS'!Q110</f>
        <v>0</v>
      </c>
      <c r="H962" s="53" t="str">
        <f>+sessoes!A$8</f>
        <v>BENTRAIN-99</v>
      </c>
      <c r="I962" s="53" t="e">
        <f>+sessoes!B$8</f>
        <v>#N/A</v>
      </c>
      <c r="J962" s="69">
        <f>+sessoes!C$8</f>
        <v>0</v>
      </c>
      <c r="K962" s="53">
        <f>+'105 PALESTRAS'!AK110</f>
        <v>0</v>
      </c>
      <c r="L962" s="53">
        <f>+'105 PALESTRAS'!AM110</f>
        <v>0</v>
      </c>
      <c r="M962" s="53">
        <f>+'105 PALESTRAS'!AP110</f>
        <v>0</v>
      </c>
      <c r="N962" s="53">
        <f>+'105 PALESTRAS'!AC110</f>
        <v>0</v>
      </c>
      <c r="T962" s="51" t="str">
        <f t="shared" ref="T962:T1025" si="45">IFERROR(IFERROR(VLOOKUP(C962,nomes_distritos,3,FALSE),VLOOKUP(I962,nomes_distritos,3,FALSE)),"Local Não Indicado")</f>
        <v>Local Não Indicado</v>
      </c>
      <c r="U962" s="51" t="str">
        <f t="shared" ref="U962:U1025" si="46">IF(F962=0,"Sem dados de idade",IF(F962&lt;35,"Jovem","Adulto"))</f>
        <v>Sem dados de idade</v>
      </c>
      <c r="V962" s="51" t="str">
        <f t="shared" ref="V962:V1025" si="47">IF(A962=0,"",A962&amp;B962&amp;C962)</f>
        <v/>
      </c>
    </row>
    <row r="963" spans="1:22" hidden="1" x14ac:dyDescent="0.35">
      <c r="A963" s="53">
        <f>+'105 PALESTRAS'!C111</f>
        <v>0</v>
      </c>
      <c r="B963" s="53">
        <f>+'105 PALESTRAS'!J111</f>
        <v>0</v>
      </c>
      <c r="C963" s="53" t="e">
        <f>IFERROR(IFERROR(IFERROR(+VLOOKUP('105 PALESTRAS'!V111,localidades,2,FALSE),VLOOKUP('105 PALESTRAS'!R111,district_codes,2,FALSE)),VLOOKUP('105 PALESTRAS'!AG$7,localidades,2,FALSE)),VLOOKUP('105 PALESTRAS'!AG80,district_codes,2,FALSE))</f>
        <v>#N/A</v>
      </c>
      <c r="E963" s="281">
        <f>+'105 PALESTRAS'!P111</f>
        <v>0</v>
      </c>
      <c r="F963" s="53">
        <f>+'105 PALESTRAS'!Q111</f>
        <v>0</v>
      </c>
      <c r="H963" s="53" t="str">
        <f>+sessoes!A$8</f>
        <v>BENTRAIN-99</v>
      </c>
      <c r="I963" s="53" t="e">
        <f>+sessoes!B$8</f>
        <v>#N/A</v>
      </c>
      <c r="J963" s="69">
        <f>+sessoes!C$8</f>
        <v>0</v>
      </c>
      <c r="K963" s="53">
        <f>+'105 PALESTRAS'!AK111</f>
        <v>0</v>
      </c>
      <c r="L963" s="53">
        <f>+'105 PALESTRAS'!AM111</f>
        <v>0</v>
      </c>
      <c r="M963" s="53">
        <f>+'105 PALESTRAS'!AP111</f>
        <v>0</v>
      </c>
      <c r="N963" s="53">
        <f>+'105 PALESTRAS'!AC111</f>
        <v>0</v>
      </c>
      <c r="T963" s="51" t="str">
        <f t="shared" si="45"/>
        <v>Local Não Indicado</v>
      </c>
      <c r="U963" s="51" t="str">
        <f t="shared" si="46"/>
        <v>Sem dados de idade</v>
      </c>
      <c r="V963" s="51" t="str">
        <f t="shared" si="47"/>
        <v/>
      </c>
    </row>
    <row r="964" spans="1:22" hidden="1" x14ac:dyDescent="0.35">
      <c r="A964" s="53">
        <f>+'105 PALESTRAS'!C112</f>
        <v>0</v>
      </c>
      <c r="B964" s="53">
        <f>+'105 PALESTRAS'!J112</f>
        <v>0</v>
      </c>
      <c r="C964" s="53" t="e">
        <f>IFERROR(IFERROR(IFERROR(+VLOOKUP('105 PALESTRAS'!V112,localidades,2,FALSE),VLOOKUP('105 PALESTRAS'!R112,district_codes,2,FALSE)),VLOOKUP('105 PALESTRAS'!AG$7,localidades,2,FALSE)),VLOOKUP('105 PALESTRAS'!AG81,district_codes,2,FALSE))</f>
        <v>#N/A</v>
      </c>
      <c r="E964" s="281">
        <f>+'105 PALESTRAS'!P112</f>
        <v>0</v>
      </c>
      <c r="F964" s="53">
        <f>+'105 PALESTRAS'!Q112</f>
        <v>0</v>
      </c>
      <c r="H964" s="53" t="str">
        <f>+sessoes!A$8</f>
        <v>BENTRAIN-99</v>
      </c>
      <c r="I964" s="53" t="e">
        <f>+sessoes!B$8</f>
        <v>#N/A</v>
      </c>
      <c r="J964" s="69">
        <f>+sessoes!C$8</f>
        <v>0</v>
      </c>
      <c r="K964" s="53">
        <f>+'105 PALESTRAS'!AK112</f>
        <v>0</v>
      </c>
      <c r="L964" s="53">
        <f>+'105 PALESTRAS'!AM112</f>
        <v>0</v>
      </c>
      <c r="M964" s="53">
        <f>+'105 PALESTRAS'!AP112</f>
        <v>0</v>
      </c>
      <c r="N964" s="53">
        <f>+'105 PALESTRAS'!AC112</f>
        <v>0</v>
      </c>
      <c r="T964" s="51" t="str">
        <f t="shared" si="45"/>
        <v>Local Não Indicado</v>
      </c>
      <c r="U964" s="51" t="str">
        <f t="shared" si="46"/>
        <v>Sem dados de idade</v>
      </c>
      <c r="V964" s="51" t="str">
        <f t="shared" si="47"/>
        <v/>
      </c>
    </row>
    <row r="965" spans="1:22" hidden="1" x14ac:dyDescent="0.35">
      <c r="A965" s="53">
        <f>+'105 PALESTRAS'!C113</f>
        <v>0</v>
      </c>
      <c r="B965" s="53">
        <f>+'105 PALESTRAS'!J113</f>
        <v>0</v>
      </c>
      <c r="C965" s="53" t="e">
        <f>IFERROR(IFERROR(IFERROR(+VLOOKUP('105 PALESTRAS'!V113,localidades,2,FALSE),VLOOKUP('105 PALESTRAS'!R113,district_codes,2,FALSE)),VLOOKUP('105 PALESTRAS'!AG$7,localidades,2,FALSE)),VLOOKUP('105 PALESTRAS'!AG82,district_codes,2,FALSE))</f>
        <v>#N/A</v>
      </c>
      <c r="E965" s="281">
        <f>+'105 PALESTRAS'!P113</f>
        <v>0</v>
      </c>
      <c r="F965" s="53">
        <f>+'105 PALESTRAS'!Q113</f>
        <v>0</v>
      </c>
      <c r="H965" s="53" t="str">
        <f>+sessoes!A$8</f>
        <v>BENTRAIN-99</v>
      </c>
      <c r="I965" s="53" t="e">
        <f>+sessoes!B$8</f>
        <v>#N/A</v>
      </c>
      <c r="J965" s="69">
        <f>+sessoes!C$8</f>
        <v>0</v>
      </c>
      <c r="K965" s="53">
        <f>+'105 PALESTRAS'!AK113</f>
        <v>0</v>
      </c>
      <c r="L965" s="53">
        <f>+'105 PALESTRAS'!AM113</f>
        <v>0</v>
      </c>
      <c r="M965" s="53">
        <f>+'105 PALESTRAS'!AP113</f>
        <v>0</v>
      </c>
      <c r="N965" s="53">
        <f>+'105 PALESTRAS'!AC113</f>
        <v>0</v>
      </c>
      <c r="T965" s="51" t="str">
        <f t="shared" si="45"/>
        <v>Local Não Indicado</v>
      </c>
      <c r="U965" s="51" t="str">
        <f t="shared" si="46"/>
        <v>Sem dados de idade</v>
      </c>
      <c r="V965" s="51" t="str">
        <f t="shared" si="47"/>
        <v/>
      </c>
    </row>
    <row r="966" spans="1:22" hidden="1" x14ac:dyDescent="0.35">
      <c r="A966" s="53">
        <f>+'105 PALESTRAS'!C114</f>
        <v>0</v>
      </c>
      <c r="B966" s="53">
        <f>+'105 PALESTRAS'!J114</f>
        <v>0</v>
      </c>
      <c r="C966" s="53" t="e">
        <f>IFERROR(IFERROR(IFERROR(+VLOOKUP('105 PALESTRAS'!V114,localidades,2,FALSE),VLOOKUP('105 PALESTRAS'!R114,district_codes,2,FALSE)),VLOOKUP('105 PALESTRAS'!AG$7,localidades,2,FALSE)),VLOOKUP('105 PALESTRAS'!AG83,district_codes,2,FALSE))</f>
        <v>#N/A</v>
      </c>
      <c r="E966" s="281">
        <f>+'105 PALESTRAS'!P114</f>
        <v>0</v>
      </c>
      <c r="F966" s="53">
        <f>+'105 PALESTRAS'!Q114</f>
        <v>0</v>
      </c>
      <c r="H966" s="53" t="str">
        <f>+sessoes!A$8</f>
        <v>BENTRAIN-99</v>
      </c>
      <c r="I966" s="53" t="e">
        <f>+sessoes!B$8</f>
        <v>#N/A</v>
      </c>
      <c r="J966" s="69">
        <f>+sessoes!C$8</f>
        <v>0</v>
      </c>
      <c r="K966" s="53">
        <f>+'105 PALESTRAS'!AK114</f>
        <v>0</v>
      </c>
      <c r="L966" s="53">
        <f>+'105 PALESTRAS'!AM114</f>
        <v>0</v>
      </c>
      <c r="M966" s="53">
        <f>+'105 PALESTRAS'!AP114</f>
        <v>0</v>
      </c>
      <c r="N966" s="53">
        <f>+'105 PALESTRAS'!AC114</f>
        <v>0</v>
      </c>
      <c r="T966" s="51" t="str">
        <f t="shared" si="45"/>
        <v>Local Não Indicado</v>
      </c>
      <c r="U966" s="51" t="str">
        <f t="shared" si="46"/>
        <v>Sem dados de idade</v>
      </c>
      <c r="V966" s="51" t="str">
        <f t="shared" si="47"/>
        <v/>
      </c>
    </row>
    <row r="967" spans="1:22" hidden="1" x14ac:dyDescent="0.35">
      <c r="A967" s="53">
        <f>+'105 PALESTRAS'!C115</f>
        <v>0</v>
      </c>
      <c r="B967" s="53">
        <f>+'105 PALESTRAS'!J115</f>
        <v>0</v>
      </c>
      <c r="C967" s="53" t="e">
        <f>IFERROR(IFERROR(IFERROR(+VLOOKUP('105 PALESTRAS'!V115,localidades,2,FALSE),VLOOKUP('105 PALESTRAS'!R115,district_codes,2,FALSE)),VLOOKUP('105 PALESTRAS'!AG$7,localidades,2,FALSE)),VLOOKUP('105 PALESTRAS'!AG84,district_codes,2,FALSE))</f>
        <v>#N/A</v>
      </c>
      <c r="E967" s="281">
        <f>+'105 PALESTRAS'!P115</f>
        <v>0</v>
      </c>
      <c r="F967" s="53">
        <f>+'105 PALESTRAS'!Q115</f>
        <v>0</v>
      </c>
      <c r="H967" s="53" t="str">
        <f>+sessoes!A$8</f>
        <v>BENTRAIN-99</v>
      </c>
      <c r="I967" s="53" t="e">
        <f>+sessoes!B$8</f>
        <v>#N/A</v>
      </c>
      <c r="J967" s="69">
        <f>+sessoes!C$8</f>
        <v>0</v>
      </c>
      <c r="K967" s="53">
        <f>+'105 PALESTRAS'!AK115</f>
        <v>0</v>
      </c>
      <c r="L967" s="53">
        <f>+'105 PALESTRAS'!AM115</f>
        <v>0</v>
      </c>
      <c r="M967" s="53">
        <f>+'105 PALESTRAS'!AP115</f>
        <v>0</v>
      </c>
      <c r="N967" s="53">
        <f>+'105 PALESTRAS'!AC115</f>
        <v>0</v>
      </c>
      <c r="T967" s="51" t="str">
        <f t="shared" si="45"/>
        <v>Local Não Indicado</v>
      </c>
      <c r="U967" s="51" t="str">
        <f t="shared" si="46"/>
        <v>Sem dados de idade</v>
      </c>
      <c r="V967" s="51" t="str">
        <f t="shared" si="47"/>
        <v/>
      </c>
    </row>
    <row r="968" spans="1:22" hidden="1" x14ac:dyDescent="0.35">
      <c r="A968" s="53">
        <f>+'105 PALESTRAS'!C116</f>
        <v>0</v>
      </c>
      <c r="B968" s="53">
        <f>+'105 PALESTRAS'!J116</f>
        <v>0</v>
      </c>
      <c r="C968" s="53" t="e">
        <f>IFERROR(IFERROR(IFERROR(+VLOOKUP('105 PALESTRAS'!V116,localidades,2,FALSE),VLOOKUP('105 PALESTRAS'!R116,district_codes,2,FALSE)),VLOOKUP('105 PALESTRAS'!AG$7,localidades,2,FALSE)),VLOOKUP('105 PALESTRAS'!AG85,district_codes,2,FALSE))</f>
        <v>#N/A</v>
      </c>
      <c r="E968" s="281">
        <f>+'105 PALESTRAS'!P116</f>
        <v>0</v>
      </c>
      <c r="F968" s="53">
        <f>+'105 PALESTRAS'!Q116</f>
        <v>0</v>
      </c>
      <c r="H968" s="53" t="str">
        <f>+sessoes!A$8</f>
        <v>BENTRAIN-99</v>
      </c>
      <c r="I968" s="53" t="e">
        <f>+sessoes!B$8</f>
        <v>#N/A</v>
      </c>
      <c r="J968" s="69">
        <f>+sessoes!C$8</f>
        <v>0</v>
      </c>
      <c r="K968" s="53">
        <f>+'105 PALESTRAS'!AK116</f>
        <v>0</v>
      </c>
      <c r="L968" s="53">
        <f>+'105 PALESTRAS'!AM116</f>
        <v>0</v>
      </c>
      <c r="M968" s="53">
        <f>+'105 PALESTRAS'!AP116</f>
        <v>0</v>
      </c>
      <c r="N968" s="53">
        <f>+'105 PALESTRAS'!AC116</f>
        <v>0</v>
      </c>
      <c r="T968" s="51" t="str">
        <f t="shared" si="45"/>
        <v>Local Não Indicado</v>
      </c>
      <c r="U968" s="51" t="str">
        <f t="shared" si="46"/>
        <v>Sem dados de idade</v>
      </c>
      <c r="V968" s="51" t="str">
        <f t="shared" si="47"/>
        <v/>
      </c>
    </row>
    <row r="969" spans="1:22" hidden="1" x14ac:dyDescent="0.35">
      <c r="A969" s="53">
        <f>+'105 PALESTRAS'!C117</f>
        <v>0</v>
      </c>
      <c r="B969" s="53">
        <f>+'105 PALESTRAS'!J117</f>
        <v>0</v>
      </c>
      <c r="C969" s="53" t="e">
        <f>IFERROR(IFERROR(IFERROR(+VLOOKUP('105 PALESTRAS'!V117,localidades,2,FALSE),VLOOKUP('105 PALESTRAS'!R117,district_codes,2,FALSE)),VLOOKUP('105 PALESTRAS'!AG$7,localidades,2,FALSE)),VLOOKUP('105 PALESTRAS'!AG86,district_codes,2,FALSE))</f>
        <v>#N/A</v>
      </c>
      <c r="E969" s="281">
        <f>+'105 PALESTRAS'!P117</f>
        <v>0</v>
      </c>
      <c r="F969" s="53">
        <f>+'105 PALESTRAS'!Q117</f>
        <v>0</v>
      </c>
      <c r="H969" s="53" t="str">
        <f>+sessoes!A$8</f>
        <v>BENTRAIN-99</v>
      </c>
      <c r="I969" s="53" t="e">
        <f>+sessoes!B$8</f>
        <v>#N/A</v>
      </c>
      <c r="J969" s="69">
        <f>+sessoes!C$8</f>
        <v>0</v>
      </c>
      <c r="K969" s="53">
        <f>+'105 PALESTRAS'!AK117</f>
        <v>0</v>
      </c>
      <c r="L969" s="53">
        <f>+'105 PALESTRAS'!AM117</f>
        <v>0</v>
      </c>
      <c r="M969" s="53">
        <f>+'105 PALESTRAS'!AP117</f>
        <v>0</v>
      </c>
      <c r="N969" s="53">
        <f>+'105 PALESTRAS'!AC117</f>
        <v>0</v>
      </c>
      <c r="T969" s="51" t="str">
        <f t="shared" si="45"/>
        <v>Local Não Indicado</v>
      </c>
      <c r="U969" s="51" t="str">
        <f t="shared" si="46"/>
        <v>Sem dados de idade</v>
      </c>
      <c r="V969" s="51" t="str">
        <f t="shared" si="47"/>
        <v/>
      </c>
    </row>
    <row r="970" spans="1:22" hidden="1" x14ac:dyDescent="0.35">
      <c r="A970" s="53">
        <f>+'105 PALESTRAS'!C118</f>
        <v>0</v>
      </c>
      <c r="B970" s="53">
        <f>+'105 PALESTRAS'!J118</f>
        <v>0</v>
      </c>
      <c r="C970" s="53" t="e">
        <f>IFERROR(IFERROR(IFERROR(+VLOOKUP('105 PALESTRAS'!V118,localidades,2,FALSE),VLOOKUP('105 PALESTRAS'!R118,district_codes,2,FALSE)),VLOOKUP('105 PALESTRAS'!AG$7,localidades,2,FALSE)),VLOOKUP('105 PALESTRAS'!AG87,district_codes,2,FALSE))</f>
        <v>#N/A</v>
      </c>
      <c r="E970" s="281">
        <f>+'105 PALESTRAS'!P118</f>
        <v>0</v>
      </c>
      <c r="F970" s="53">
        <f>+'105 PALESTRAS'!Q118</f>
        <v>0</v>
      </c>
      <c r="H970" s="53" t="str">
        <f>+sessoes!A$8</f>
        <v>BENTRAIN-99</v>
      </c>
      <c r="I970" s="53" t="e">
        <f>+sessoes!B$8</f>
        <v>#N/A</v>
      </c>
      <c r="J970" s="69">
        <f>+sessoes!C$8</f>
        <v>0</v>
      </c>
      <c r="K970" s="53">
        <f>+'105 PALESTRAS'!AK118</f>
        <v>0</v>
      </c>
      <c r="L970" s="53">
        <f>+'105 PALESTRAS'!AM118</f>
        <v>0</v>
      </c>
      <c r="M970" s="53">
        <f>+'105 PALESTRAS'!AP118</f>
        <v>0</v>
      </c>
      <c r="N970" s="53">
        <f>+'105 PALESTRAS'!AC118</f>
        <v>0</v>
      </c>
      <c r="T970" s="51" t="str">
        <f t="shared" si="45"/>
        <v>Local Não Indicado</v>
      </c>
      <c r="U970" s="51" t="str">
        <f t="shared" si="46"/>
        <v>Sem dados de idade</v>
      </c>
      <c r="V970" s="51" t="str">
        <f t="shared" si="47"/>
        <v/>
      </c>
    </row>
    <row r="971" spans="1:22" hidden="1" x14ac:dyDescent="0.35">
      <c r="A971" s="53">
        <f>+'105 PALESTRAS'!C119</f>
        <v>0</v>
      </c>
      <c r="B971" s="53">
        <f>+'105 PALESTRAS'!J119</f>
        <v>0</v>
      </c>
      <c r="C971" s="53" t="e">
        <f>IFERROR(IFERROR(IFERROR(+VLOOKUP('105 PALESTRAS'!V119,localidades,2,FALSE),VLOOKUP('105 PALESTRAS'!R119,district_codes,2,FALSE)),VLOOKUP('105 PALESTRAS'!AG$7,localidades,2,FALSE)),VLOOKUP('105 PALESTRAS'!AG88,district_codes,2,FALSE))</f>
        <v>#N/A</v>
      </c>
      <c r="E971" s="281">
        <f>+'105 PALESTRAS'!P119</f>
        <v>0</v>
      </c>
      <c r="F971" s="53">
        <f>+'105 PALESTRAS'!Q119</f>
        <v>0</v>
      </c>
      <c r="H971" s="53" t="str">
        <f>+sessoes!A$8</f>
        <v>BENTRAIN-99</v>
      </c>
      <c r="I971" s="53" t="e">
        <f>+sessoes!B$8</f>
        <v>#N/A</v>
      </c>
      <c r="J971" s="69">
        <f>+sessoes!C$8</f>
        <v>0</v>
      </c>
      <c r="K971" s="53">
        <f>+'105 PALESTRAS'!AK119</f>
        <v>0</v>
      </c>
      <c r="L971" s="53">
        <f>+'105 PALESTRAS'!AM119</f>
        <v>0</v>
      </c>
      <c r="M971" s="53">
        <f>+'105 PALESTRAS'!AP119</f>
        <v>0</v>
      </c>
      <c r="N971" s="53">
        <f>+'105 PALESTRAS'!AC119</f>
        <v>0</v>
      </c>
      <c r="T971" s="51" t="str">
        <f t="shared" si="45"/>
        <v>Local Não Indicado</v>
      </c>
      <c r="U971" s="51" t="str">
        <f t="shared" si="46"/>
        <v>Sem dados de idade</v>
      </c>
      <c r="V971" s="51" t="str">
        <f t="shared" si="47"/>
        <v/>
      </c>
    </row>
    <row r="972" spans="1:22" hidden="1" x14ac:dyDescent="0.35">
      <c r="A972" s="53">
        <f>+'105 PALESTRAS'!C120</f>
        <v>0</v>
      </c>
      <c r="B972" s="53">
        <f>+'105 PALESTRAS'!J120</f>
        <v>0</v>
      </c>
      <c r="C972" s="53" t="e">
        <f>IFERROR(IFERROR(IFERROR(+VLOOKUP('105 PALESTRAS'!V120,localidades,2,FALSE),VLOOKUP('105 PALESTRAS'!R120,district_codes,2,FALSE)),VLOOKUP('105 PALESTRAS'!AG$7,localidades,2,FALSE)),VLOOKUP('105 PALESTRAS'!AG89,district_codes,2,FALSE))</f>
        <v>#N/A</v>
      </c>
      <c r="E972" s="281">
        <f>+'105 PALESTRAS'!P120</f>
        <v>0</v>
      </c>
      <c r="F972" s="53">
        <f>+'105 PALESTRAS'!Q120</f>
        <v>0</v>
      </c>
      <c r="H972" s="53" t="str">
        <f>+sessoes!A$8</f>
        <v>BENTRAIN-99</v>
      </c>
      <c r="I972" s="53" t="e">
        <f>+sessoes!B$8</f>
        <v>#N/A</v>
      </c>
      <c r="J972" s="69">
        <f>+sessoes!C$8</f>
        <v>0</v>
      </c>
      <c r="K972" s="53">
        <f>+'105 PALESTRAS'!AK120</f>
        <v>0</v>
      </c>
      <c r="L972" s="53">
        <f>+'105 PALESTRAS'!AM120</f>
        <v>0</v>
      </c>
      <c r="M972" s="53">
        <f>+'105 PALESTRAS'!AP120</f>
        <v>0</v>
      </c>
      <c r="N972" s="53">
        <f>+'105 PALESTRAS'!AC120</f>
        <v>0</v>
      </c>
      <c r="T972" s="51" t="str">
        <f t="shared" si="45"/>
        <v>Local Não Indicado</v>
      </c>
      <c r="U972" s="51" t="str">
        <f t="shared" si="46"/>
        <v>Sem dados de idade</v>
      </c>
      <c r="V972" s="51" t="str">
        <f t="shared" si="47"/>
        <v/>
      </c>
    </row>
    <row r="973" spans="1:22" hidden="1" x14ac:dyDescent="0.35">
      <c r="A973" s="53">
        <f>+'105 PALESTRAS'!C121</f>
        <v>0</v>
      </c>
      <c r="B973" s="53">
        <f>+'105 PALESTRAS'!J121</f>
        <v>0</v>
      </c>
      <c r="C973" s="53" t="e">
        <f>IFERROR(IFERROR(IFERROR(+VLOOKUP('105 PALESTRAS'!V121,localidades,2,FALSE),VLOOKUP('105 PALESTRAS'!R121,district_codes,2,FALSE)),VLOOKUP('105 PALESTRAS'!AG$7,localidades,2,FALSE)),VLOOKUP('105 PALESTRAS'!AG90,district_codes,2,FALSE))</f>
        <v>#N/A</v>
      </c>
      <c r="E973" s="281">
        <f>+'105 PALESTRAS'!P121</f>
        <v>0</v>
      </c>
      <c r="F973" s="53">
        <f>+'105 PALESTRAS'!Q121</f>
        <v>0</v>
      </c>
      <c r="H973" s="53" t="str">
        <f>+sessoes!A$8</f>
        <v>BENTRAIN-99</v>
      </c>
      <c r="I973" s="53" t="e">
        <f>+sessoes!B$8</f>
        <v>#N/A</v>
      </c>
      <c r="J973" s="69">
        <f>+sessoes!C$8</f>
        <v>0</v>
      </c>
      <c r="K973" s="53">
        <f>+'105 PALESTRAS'!AK121</f>
        <v>0</v>
      </c>
      <c r="L973" s="53">
        <f>+'105 PALESTRAS'!AM121</f>
        <v>0</v>
      </c>
      <c r="M973" s="53">
        <f>+'105 PALESTRAS'!AP121</f>
        <v>0</v>
      </c>
      <c r="N973" s="53">
        <f>+'105 PALESTRAS'!AC121</f>
        <v>0</v>
      </c>
      <c r="T973" s="51" t="str">
        <f t="shared" si="45"/>
        <v>Local Não Indicado</v>
      </c>
      <c r="U973" s="51" t="str">
        <f t="shared" si="46"/>
        <v>Sem dados de idade</v>
      </c>
      <c r="V973" s="51" t="str">
        <f t="shared" si="47"/>
        <v/>
      </c>
    </row>
    <row r="974" spans="1:22" hidden="1" x14ac:dyDescent="0.35">
      <c r="A974" s="53">
        <f>+'105 PALESTRAS'!C122</f>
        <v>0</v>
      </c>
      <c r="B974" s="53">
        <f>+'105 PALESTRAS'!J122</f>
        <v>0</v>
      </c>
      <c r="C974" s="53" t="e">
        <f>IFERROR(IFERROR(IFERROR(+VLOOKUP('105 PALESTRAS'!V122,localidades,2,FALSE),VLOOKUP('105 PALESTRAS'!R122,district_codes,2,FALSE)),VLOOKUP('105 PALESTRAS'!AG$7,localidades,2,FALSE)),VLOOKUP('105 PALESTRAS'!AG91,district_codes,2,FALSE))</f>
        <v>#N/A</v>
      </c>
      <c r="E974" s="281">
        <f>+'105 PALESTRAS'!P122</f>
        <v>0</v>
      </c>
      <c r="F974" s="53">
        <f>+'105 PALESTRAS'!Q122</f>
        <v>0</v>
      </c>
      <c r="H974" s="53" t="str">
        <f>+sessoes!A$8</f>
        <v>BENTRAIN-99</v>
      </c>
      <c r="I974" s="53" t="e">
        <f>+sessoes!B$8</f>
        <v>#N/A</v>
      </c>
      <c r="J974" s="69">
        <f>+sessoes!C$8</f>
        <v>0</v>
      </c>
      <c r="K974" s="53">
        <f>+'105 PALESTRAS'!AK122</f>
        <v>0</v>
      </c>
      <c r="L974" s="53">
        <f>+'105 PALESTRAS'!AM122</f>
        <v>0</v>
      </c>
      <c r="M974" s="53">
        <f>+'105 PALESTRAS'!AP122</f>
        <v>0</v>
      </c>
      <c r="N974" s="53">
        <f>+'105 PALESTRAS'!AC122</f>
        <v>0</v>
      </c>
      <c r="T974" s="51" t="str">
        <f t="shared" si="45"/>
        <v>Local Não Indicado</v>
      </c>
      <c r="U974" s="51" t="str">
        <f t="shared" si="46"/>
        <v>Sem dados de idade</v>
      </c>
      <c r="V974" s="51" t="str">
        <f t="shared" si="47"/>
        <v/>
      </c>
    </row>
    <row r="975" spans="1:22" hidden="1" x14ac:dyDescent="0.35">
      <c r="A975" s="53">
        <f>+'105 PALESTRAS'!C123</f>
        <v>0</v>
      </c>
      <c r="B975" s="53">
        <f>+'105 PALESTRAS'!J123</f>
        <v>0</v>
      </c>
      <c r="C975" s="53" t="e">
        <f>IFERROR(IFERROR(IFERROR(+VLOOKUP('105 PALESTRAS'!V123,localidades,2,FALSE),VLOOKUP('105 PALESTRAS'!R123,district_codes,2,FALSE)),VLOOKUP('105 PALESTRAS'!AG$7,localidades,2,FALSE)),VLOOKUP('105 PALESTRAS'!AG92,district_codes,2,FALSE))</f>
        <v>#N/A</v>
      </c>
      <c r="E975" s="281">
        <f>+'105 PALESTRAS'!P123</f>
        <v>0</v>
      </c>
      <c r="F975" s="53">
        <f>+'105 PALESTRAS'!Q123</f>
        <v>0</v>
      </c>
      <c r="H975" s="53" t="str">
        <f>+sessoes!A$8</f>
        <v>BENTRAIN-99</v>
      </c>
      <c r="I975" s="53" t="e">
        <f>+sessoes!B$8</f>
        <v>#N/A</v>
      </c>
      <c r="J975" s="69">
        <f>+sessoes!C$8</f>
        <v>0</v>
      </c>
      <c r="K975" s="53">
        <f>+'105 PALESTRAS'!AK123</f>
        <v>0</v>
      </c>
      <c r="L975" s="53">
        <f>+'105 PALESTRAS'!AM123</f>
        <v>0</v>
      </c>
      <c r="M975" s="53">
        <f>+'105 PALESTRAS'!AP123</f>
        <v>0</v>
      </c>
      <c r="N975" s="53">
        <f>+'105 PALESTRAS'!AC123</f>
        <v>0</v>
      </c>
      <c r="T975" s="51" t="str">
        <f t="shared" si="45"/>
        <v>Local Não Indicado</v>
      </c>
      <c r="U975" s="51" t="str">
        <f t="shared" si="46"/>
        <v>Sem dados de idade</v>
      </c>
      <c r="V975" s="51" t="str">
        <f t="shared" si="47"/>
        <v/>
      </c>
    </row>
    <row r="976" spans="1:22" hidden="1" x14ac:dyDescent="0.35">
      <c r="A976" s="53">
        <f>+'105 PALESTRAS'!C124</f>
        <v>0</v>
      </c>
      <c r="B976" s="53">
        <f>+'105 PALESTRAS'!J124</f>
        <v>0</v>
      </c>
      <c r="C976" s="53" t="e">
        <f>IFERROR(IFERROR(IFERROR(+VLOOKUP('105 PALESTRAS'!V124,localidades,2,FALSE),VLOOKUP('105 PALESTRAS'!R124,district_codes,2,FALSE)),VLOOKUP('105 PALESTRAS'!AG$7,localidades,2,FALSE)),VLOOKUP('105 PALESTRAS'!AG93,district_codes,2,FALSE))</f>
        <v>#N/A</v>
      </c>
      <c r="E976" s="281">
        <f>+'105 PALESTRAS'!P124</f>
        <v>0</v>
      </c>
      <c r="F976" s="53">
        <f>+'105 PALESTRAS'!Q124</f>
        <v>0</v>
      </c>
      <c r="H976" s="53" t="str">
        <f>+sessoes!A$8</f>
        <v>BENTRAIN-99</v>
      </c>
      <c r="I976" s="53" t="e">
        <f>+sessoes!B$8</f>
        <v>#N/A</v>
      </c>
      <c r="J976" s="69">
        <f>+sessoes!C$8</f>
        <v>0</v>
      </c>
      <c r="K976" s="53">
        <f>+'105 PALESTRAS'!AK124</f>
        <v>0</v>
      </c>
      <c r="L976" s="53">
        <f>+'105 PALESTRAS'!AM124</f>
        <v>0</v>
      </c>
      <c r="M976" s="53">
        <f>+'105 PALESTRAS'!AP124</f>
        <v>0</v>
      </c>
      <c r="N976" s="53">
        <f>+'105 PALESTRAS'!AC124</f>
        <v>0</v>
      </c>
      <c r="T976" s="51" t="str">
        <f t="shared" si="45"/>
        <v>Local Não Indicado</v>
      </c>
      <c r="U976" s="51" t="str">
        <f t="shared" si="46"/>
        <v>Sem dados de idade</v>
      </c>
      <c r="V976" s="51" t="str">
        <f t="shared" si="47"/>
        <v/>
      </c>
    </row>
    <row r="977" spans="1:22" hidden="1" x14ac:dyDescent="0.35">
      <c r="A977" s="53">
        <f>+'105 PALESTRAS'!C125</f>
        <v>0</v>
      </c>
      <c r="B977" s="53">
        <f>+'105 PALESTRAS'!J125</f>
        <v>0</v>
      </c>
      <c r="C977" s="53" t="e">
        <f>IFERROR(IFERROR(IFERROR(+VLOOKUP('105 PALESTRAS'!V125,localidades,2,FALSE),VLOOKUP('105 PALESTRAS'!R125,district_codes,2,FALSE)),VLOOKUP('105 PALESTRAS'!AG$7,localidades,2,FALSE)),VLOOKUP('105 PALESTRAS'!AG94,district_codes,2,FALSE))</f>
        <v>#N/A</v>
      </c>
      <c r="E977" s="281">
        <f>+'105 PALESTRAS'!P125</f>
        <v>0</v>
      </c>
      <c r="F977" s="53">
        <f>+'105 PALESTRAS'!Q125</f>
        <v>0</v>
      </c>
      <c r="H977" s="53" t="str">
        <f>+sessoes!A$8</f>
        <v>BENTRAIN-99</v>
      </c>
      <c r="I977" s="53" t="e">
        <f>+sessoes!B$8</f>
        <v>#N/A</v>
      </c>
      <c r="J977" s="69">
        <f>+sessoes!C$8</f>
        <v>0</v>
      </c>
      <c r="K977" s="53">
        <f>+'105 PALESTRAS'!AK125</f>
        <v>0</v>
      </c>
      <c r="L977" s="53">
        <f>+'105 PALESTRAS'!AM125</f>
        <v>0</v>
      </c>
      <c r="M977" s="53">
        <f>+'105 PALESTRAS'!AP125</f>
        <v>0</v>
      </c>
      <c r="N977" s="53">
        <f>+'105 PALESTRAS'!AC125</f>
        <v>0</v>
      </c>
      <c r="T977" s="51" t="str">
        <f t="shared" si="45"/>
        <v>Local Não Indicado</v>
      </c>
      <c r="U977" s="51" t="str">
        <f t="shared" si="46"/>
        <v>Sem dados de idade</v>
      </c>
      <c r="V977" s="51" t="str">
        <f t="shared" si="47"/>
        <v/>
      </c>
    </row>
    <row r="978" spans="1:22" hidden="1" x14ac:dyDescent="0.35">
      <c r="A978" s="53">
        <f>+'105 PALESTRAS'!C126</f>
        <v>0</v>
      </c>
      <c r="B978" s="53">
        <f>+'105 PALESTRAS'!J126</f>
        <v>0</v>
      </c>
      <c r="C978" s="53" t="e">
        <f>IFERROR(IFERROR(IFERROR(+VLOOKUP('105 PALESTRAS'!V126,localidades,2,FALSE),VLOOKUP('105 PALESTRAS'!R126,district_codes,2,FALSE)),VLOOKUP('105 PALESTRAS'!AG$7,localidades,2,FALSE)),VLOOKUP('105 PALESTRAS'!AG95,district_codes,2,FALSE))</f>
        <v>#N/A</v>
      </c>
      <c r="E978" s="281">
        <f>+'105 PALESTRAS'!P126</f>
        <v>0</v>
      </c>
      <c r="F978" s="53">
        <f>+'105 PALESTRAS'!Q126</f>
        <v>0</v>
      </c>
      <c r="H978" s="53" t="str">
        <f>+sessoes!A$8</f>
        <v>BENTRAIN-99</v>
      </c>
      <c r="I978" s="53" t="e">
        <f>+sessoes!B$8</f>
        <v>#N/A</v>
      </c>
      <c r="J978" s="69">
        <f>+sessoes!C$8</f>
        <v>0</v>
      </c>
      <c r="K978" s="53">
        <f>+'105 PALESTRAS'!AK126</f>
        <v>0</v>
      </c>
      <c r="L978" s="53">
        <f>+'105 PALESTRAS'!AM126</f>
        <v>0</v>
      </c>
      <c r="M978" s="53">
        <f>+'105 PALESTRAS'!AP126</f>
        <v>0</v>
      </c>
      <c r="N978" s="53">
        <f>+'105 PALESTRAS'!AC126</f>
        <v>0</v>
      </c>
      <c r="T978" s="51" t="str">
        <f t="shared" si="45"/>
        <v>Local Não Indicado</v>
      </c>
      <c r="U978" s="51" t="str">
        <f t="shared" si="46"/>
        <v>Sem dados de idade</v>
      </c>
      <c r="V978" s="51" t="str">
        <f t="shared" si="47"/>
        <v/>
      </c>
    </row>
    <row r="979" spans="1:22" hidden="1" x14ac:dyDescent="0.35">
      <c r="A979" s="53">
        <f>+'105 PALESTRAS'!C127</f>
        <v>0</v>
      </c>
      <c r="B979" s="53">
        <f>+'105 PALESTRAS'!J127</f>
        <v>0</v>
      </c>
      <c r="C979" s="53" t="e">
        <f>IFERROR(IFERROR(IFERROR(+VLOOKUP('105 PALESTRAS'!V127,localidades,2,FALSE),VLOOKUP('105 PALESTRAS'!R127,district_codes,2,FALSE)),VLOOKUP('105 PALESTRAS'!AG$7,localidades,2,FALSE)),VLOOKUP('105 PALESTRAS'!AG96,district_codes,2,FALSE))</f>
        <v>#N/A</v>
      </c>
      <c r="E979" s="281">
        <f>+'105 PALESTRAS'!P127</f>
        <v>0</v>
      </c>
      <c r="F979" s="53">
        <f>+'105 PALESTRAS'!Q127</f>
        <v>0</v>
      </c>
      <c r="H979" s="53" t="str">
        <f>+sessoes!A$8</f>
        <v>BENTRAIN-99</v>
      </c>
      <c r="I979" s="53" t="e">
        <f>+sessoes!B$8</f>
        <v>#N/A</v>
      </c>
      <c r="J979" s="69">
        <f>+sessoes!C$8</f>
        <v>0</v>
      </c>
      <c r="K979" s="53">
        <f>+'105 PALESTRAS'!AK127</f>
        <v>0</v>
      </c>
      <c r="L979" s="53">
        <f>+'105 PALESTRAS'!AM127</f>
        <v>0</v>
      </c>
      <c r="M979" s="53">
        <f>+'105 PALESTRAS'!AP127</f>
        <v>0</v>
      </c>
      <c r="N979" s="53">
        <f>+'105 PALESTRAS'!AC127</f>
        <v>0</v>
      </c>
      <c r="T979" s="51" t="str">
        <f t="shared" si="45"/>
        <v>Local Não Indicado</v>
      </c>
      <c r="U979" s="51" t="str">
        <f t="shared" si="46"/>
        <v>Sem dados de idade</v>
      </c>
      <c r="V979" s="51" t="str">
        <f t="shared" si="47"/>
        <v/>
      </c>
    </row>
    <row r="980" spans="1:22" hidden="1" x14ac:dyDescent="0.35">
      <c r="A980" s="53">
        <f>+'105 PALESTRAS'!C128</f>
        <v>0</v>
      </c>
      <c r="B980" s="53">
        <f>+'105 PALESTRAS'!J128</f>
        <v>0</v>
      </c>
      <c r="C980" s="53" t="e">
        <f>IFERROR(IFERROR(IFERROR(+VLOOKUP('105 PALESTRAS'!V128,localidades,2,FALSE),VLOOKUP('105 PALESTRAS'!R128,district_codes,2,FALSE)),VLOOKUP('105 PALESTRAS'!AG$7,localidades,2,FALSE)),VLOOKUP('105 PALESTRAS'!AG97,district_codes,2,FALSE))</f>
        <v>#N/A</v>
      </c>
      <c r="E980" s="281">
        <f>+'105 PALESTRAS'!P128</f>
        <v>0</v>
      </c>
      <c r="F980" s="53">
        <f>+'105 PALESTRAS'!Q128</f>
        <v>0</v>
      </c>
      <c r="H980" s="53" t="str">
        <f>+sessoes!A$8</f>
        <v>BENTRAIN-99</v>
      </c>
      <c r="I980" s="53" t="e">
        <f>+sessoes!B$8</f>
        <v>#N/A</v>
      </c>
      <c r="J980" s="69">
        <f>+sessoes!C$8</f>
        <v>0</v>
      </c>
      <c r="K980" s="53">
        <f>+'105 PALESTRAS'!AK128</f>
        <v>0</v>
      </c>
      <c r="L980" s="53">
        <f>+'105 PALESTRAS'!AM128</f>
        <v>0</v>
      </c>
      <c r="M980" s="53">
        <f>+'105 PALESTRAS'!AP128</f>
        <v>0</v>
      </c>
      <c r="N980" s="53">
        <f>+'105 PALESTRAS'!AC128</f>
        <v>0</v>
      </c>
      <c r="T980" s="51" t="str">
        <f t="shared" si="45"/>
        <v>Local Não Indicado</v>
      </c>
      <c r="U980" s="51" t="str">
        <f t="shared" si="46"/>
        <v>Sem dados de idade</v>
      </c>
      <c r="V980" s="51" t="str">
        <f t="shared" si="47"/>
        <v/>
      </c>
    </row>
    <row r="981" spans="1:22" hidden="1" x14ac:dyDescent="0.35">
      <c r="A981" s="53">
        <f>+'105 PALESTRAS'!C129</f>
        <v>0</v>
      </c>
      <c r="B981" s="53">
        <f>+'105 PALESTRAS'!J129</f>
        <v>0</v>
      </c>
      <c r="C981" s="53" t="e">
        <f>IFERROR(IFERROR(IFERROR(+VLOOKUP('105 PALESTRAS'!V129,localidades,2,FALSE),VLOOKUP('105 PALESTRAS'!R129,district_codes,2,FALSE)),VLOOKUP('105 PALESTRAS'!AG$7,localidades,2,FALSE)),VLOOKUP('105 PALESTRAS'!AG98,district_codes,2,FALSE))</f>
        <v>#N/A</v>
      </c>
      <c r="E981" s="281">
        <f>+'105 PALESTRAS'!P129</f>
        <v>0</v>
      </c>
      <c r="F981" s="53">
        <f>+'105 PALESTRAS'!Q129</f>
        <v>0</v>
      </c>
      <c r="H981" s="53" t="str">
        <f>+sessoes!A$8</f>
        <v>BENTRAIN-99</v>
      </c>
      <c r="I981" s="53" t="e">
        <f>+sessoes!B$8</f>
        <v>#N/A</v>
      </c>
      <c r="J981" s="69">
        <f>+sessoes!C$8</f>
        <v>0</v>
      </c>
      <c r="K981" s="53">
        <f>+'105 PALESTRAS'!AK129</f>
        <v>0</v>
      </c>
      <c r="L981" s="53">
        <f>+'105 PALESTRAS'!AM129</f>
        <v>0</v>
      </c>
      <c r="M981" s="53">
        <f>+'105 PALESTRAS'!AP129</f>
        <v>0</v>
      </c>
      <c r="N981" s="53">
        <f>+'105 PALESTRAS'!AC129</f>
        <v>0</v>
      </c>
      <c r="T981" s="51" t="str">
        <f t="shared" si="45"/>
        <v>Local Não Indicado</v>
      </c>
      <c r="U981" s="51" t="str">
        <f t="shared" si="46"/>
        <v>Sem dados de idade</v>
      </c>
      <c r="V981" s="51" t="str">
        <f t="shared" si="47"/>
        <v/>
      </c>
    </row>
    <row r="982" spans="1:22" hidden="1" x14ac:dyDescent="0.35">
      <c r="A982" s="53">
        <f>+'105 PALESTRAS'!C130</f>
        <v>0</v>
      </c>
      <c r="B982" s="53">
        <f>+'105 PALESTRAS'!J130</f>
        <v>0</v>
      </c>
      <c r="C982" s="53" t="e">
        <f>IFERROR(IFERROR(IFERROR(+VLOOKUP('105 PALESTRAS'!V130,localidades,2,FALSE),VLOOKUP('105 PALESTRAS'!R130,district_codes,2,FALSE)),VLOOKUP('105 PALESTRAS'!AG$7,localidades,2,FALSE)),VLOOKUP('105 PALESTRAS'!AG99,district_codes,2,FALSE))</f>
        <v>#N/A</v>
      </c>
      <c r="E982" s="281">
        <f>+'105 PALESTRAS'!P130</f>
        <v>0</v>
      </c>
      <c r="F982" s="53">
        <f>+'105 PALESTRAS'!Q130</f>
        <v>0</v>
      </c>
      <c r="H982" s="53" t="str">
        <f>+sessoes!A$8</f>
        <v>BENTRAIN-99</v>
      </c>
      <c r="I982" s="53" t="e">
        <f>+sessoes!B$8</f>
        <v>#N/A</v>
      </c>
      <c r="J982" s="69">
        <f>+sessoes!C$8</f>
        <v>0</v>
      </c>
      <c r="K982" s="53">
        <f>+'105 PALESTRAS'!AK130</f>
        <v>0</v>
      </c>
      <c r="L982" s="53">
        <f>+'105 PALESTRAS'!AM130</f>
        <v>0</v>
      </c>
      <c r="M982" s="53">
        <f>+'105 PALESTRAS'!AP130</f>
        <v>0</v>
      </c>
      <c r="N982" s="53">
        <f>+'105 PALESTRAS'!AC130</f>
        <v>0</v>
      </c>
      <c r="T982" s="51" t="str">
        <f t="shared" si="45"/>
        <v>Local Não Indicado</v>
      </c>
      <c r="U982" s="51" t="str">
        <f t="shared" si="46"/>
        <v>Sem dados de idade</v>
      </c>
      <c r="V982" s="51" t="str">
        <f t="shared" si="47"/>
        <v/>
      </c>
    </row>
    <row r="983" spans="1:22" hidden="1" x14ac:dyDescent="0.35">
      <c r="A983" s="53">
        <f>+'105 PALESTRAS'!C131</f>
        <v>0</v>
      </c>
      <c r="B983" s="53">
        <f>+'105 PALESTRAS'!J131</f>
        <v>0</v>
      </c>
      <c r="C983" s="53" t="e">
        <f>IFERROR(IFERROR(IFERROR(+VLOOKUP('105 PALESTRAS'!V131,localidades,2,FALSE),VLOOKUP('105 PALESTRAS'!R131,district_codes,2,FALSE)),VLOOKUP('105 PALESTRAS'!AG$7,localidades,2,FALSE)),VLOOKUP('105 PALESTRAS'!AG100,district_codes,2,FALSE))</f>
        <v>#N/A</v>
      </c>
      <c r="E983" s="281">
        <f>+'105 PALESTRAS'!P131</f>
        <v>0</v>
      </c>
      <c r="F983" s="53">
        <f>+'105 PALESTRAS'!Q131</f>
        <v>0</v>
      </c>
      <c r="H983" s="53" t="str">
        <f>+sessoes!A$8</f>
        <v>BENTRAIN-99</v>
      </c>
      <c r="I983" s="53" t="e">
        <f>+sessoes!B$8</f>
        <v>#N/A</v>
      </c>
      <c r="J983" s="69">
        <f>+sessoes!C$8</f>
        <v>0</v>
      </c>
      <c r="K983" s="53">
        <f>+'105 PALESTRAS'!AK131</f>
        <v>0</v>
      </c>
      <c r="L983" s="53">
        <f>+'105 PALESTRAS'!AM131</f>
        <v>0</v>
      </c>
      <c r="M983" s="53">
        <f>+'105 PALESTRAS'!AP131</f>
        <v>0</v>
      </c>
      <c r="N983" s="53">
        <f>+'105 PALESTRAS'!AC131</f>
        <v>0</v>
      </c>
      <c r="T983" s="51" t="str">
        <f t="shared" si="45"/>
        <v>Local Não Indicado</v>
      </c>
      <c r="U983" s="51" t="str">
        <f t="shared" si="46"/>
        <v>Sem dados de idade</v>
      </c>
      <c r="V983" s="51" t="str">
        <f t="shared" si="47"/>
        <v/>
      </c>
    </row>
    <row r="984" spans="1:22" hidden="1" x14ac:dyDescent="0.35">
      <c r="A984" s="53">
        <f>+'105 PALESTRAS'!C132</f>
        <v>0</v>
      </c>
      <c r="B984" s="53">
        <f>+'105 PALESTRAS'!J132</f>
        <v>0</v>
      </c>
      <c r="C984" s="53" t="e">
        <f>IFERROR(IFERROR(IFERROR(+VLOOKUP('105 PALESTRAS'!V132,localidades,2,FALSE),VLOOKUP('105 PALESTRAS'!R132,district_codes,2,FALSE)),VLOOKUP('105 PALESTRAS'!AG$7,localidades,2,FALSE)),VLOOKUP('105 PALESTRAS'!AG101,district_codes,2,FALSE))</f>
        <v>#N/A</v>
      </c>
      <c r="E984" s="281">
        <f>+'105 PALESTRAS'!P132</f>
        <v>0</v>
      </c>
      <c r="F984" s="53">
        <f>+'105 PALESTRAS'!Q132</f>
        <v>0</v>
      </c>
      <c r="H984" s="53" t="str">
        <f>+sessoes!A$8</f>
        <v>BENTRAIN-99</v>
      </c>
      <c r="I984" s="53" t="e">
        <f>+sessoes!B$8</f>
        <v>#N/A</v>
      </c>
      <c r="J984" s="69">
        <f>+sessoes!C$8</f>
        <v>0</v>
      </c>
      <c r="K984" s="53">
        <f>+'105 PALESTRAS'!AK132</f>
        <v>0</v>
      </c>
      <c r="L984" s="53">
        <f>+'105 PALESTRAS'!AM132</f>
        <v>0</v>
      </c>
      <c r="M984" s="53">
        <f>+'105 PALESTRAS'!AP132</f>
        <v>0</v>
      </c>
      <c r="N984" s="53">
        <f>+'105 PALESTRAS'!AC132</f>
        <v>0</v>
      </c>
      <c r="T984" s="51" t="str">
        <f t="shared" si="45"/>
        <v>Local Não Indicado</v>
      </c>
      <c r="U984" s="51" t="str">
        <f t="shared" si="46"/>
        <v>Sem dados de idade</v>
      </c>
      <c r="V984" s="51" t="str">
        <f t="shared" si="47"/>
        <v/>
      </c>
    </row>
    <row r="985" spans="1:22" hidden="1" x14ac:dyDescent="0.35">
      <c r="A985" s="53">
        <f>+'105 PALESTRAS'!C133</f>
        <v>0</v>
      </c>
      <c r="B985" s="53">
        <f>+'105 PALESTRAS'!J133</f>
        <v>0</v>
      </c>
      <c r="C985" s="53" t="e">
        <f>IFERROR(IFERROR(IFERROR(+VLOOKUP('105 PALESTRAS'!V133,localidades,2,FALSE),VLOOKUP('105 PALESTRAS'!R133,district_codes,2,FALSE)),VLOOKUP('105 PALESTRAS'!AG$7,localidades,2,FALSE)),VLOOKUP('105 PALESTRAS'!AG102,district_codes,2,FALSE))</f>
        <v>#N/A</v>
      </c>
      <c r="E985" s="281">
        <f>+'105 PALESTRAS'!P133</f>
        <v>0</v>
      </c>
      <c r="F985" s="53">
        <f>+'105 PALESTRAS'!Q133</f>
        <v>0</v>
      </c>
      <c r="H985" s="53" t="str">
        <f>+sessoes!A$8</f>
        <v>BENTRAIN-99</v>
      </c>
      <c r="I985" s="53" t="e">
        <f>+sessoes!B$8</f>
        <v>#N/A</v>
      </c>
      <c r="J985" s="69">
        <f>+sessoes!C$8</f>
        <v>0</v>
      </c>
      <c r="K985" s="53">
        <f>+'105 PALESTRAS'!AK133</f>
        <v>0</v>
      </c>
      <c r="L985" s="53">
        <f>+'105 PALESTRAS'!AM133</f>
        <v>0</v>
      </c>
      <c r="M985" s="53">
        <f>+'105 PALESTRAS'!AP133</f>
        <v>0</v>
      </c>
      <c r="N985" s="53">
        <f>+'105 PALESTRAS'!AC133</f>
        <v>0</v>
      </c>
      <c r="T985" s="51" t="str">
        <f t="shared" si="45"/>
        <v>Local Não Indicado</v>
      </c>
      <c r="U985" s="51" t="str">
        <f t="shared" si="46"/>
        <v>Sem dados de idade</v>
      </c>
      <c r="V985" s="51" t="str">
        <f t="shared" si="47"/>
        <v/>
      </c>
    </row>
    <row r="986" spans="1:22" hidden="1" x14ac:dyDescent="0.35">
      <c r="A986" s="53">
        <f>+'105 PALESTRAS'!C134</f>
        <v>0</v>
      </c>
      <c r="B986" s="53">
        <f>+'105 PALESTRAS'!J134</f>
        <v>0</v>
      </c>
      <c r="C986" s="53" t="e">
        <f>IFERROR(IFERROR(IFERROR(+VLOOKUP('105 PALESTRAS'!V134,localidades,2,FALSE),VLOOKUP('105 PALESTRAS'!R134,district_codes,2,FALSE)),VLOOKUP('105 PALESTRAS'!AG$7,localidades,2,FALSE)),VLOOKUP('105 PALESTRAS'!AG103,district_codes,2,FALSE))</f>
        <v>#N/A</v>
      </c>
      <c r="E986" s="281">
        <f>+'105 PALESTRAS'!P134</f>
        <v>0</v>
      </c>
      <c r="F986" s="53">
        <f>+'105 PALESTRAS'!Q134</f>
        <v>0</v>
      </c>
      <c r="H986" s="53" t="str">
        <f>+sessoes!A$8</f>
        <v>BENTRAIN-99</v>
      </c>
      <c r="I986" s="53" t="e">
        <f>+sessoes!B$8</f>
        <v>#N/A</v>
      </c>
      <c r="J986" s="69">
        <f>+sessoes!C$8</f>
        <v>0</v>
      </c>
      <c r="K986" s="53">
        <f>+'105 PALESTRAS'!AK134</f>
        <v>0</v>
      </c>
      <c r="L986" s="53">
        <f>+'105 PALESTRAS'!AM134</f>
        <v>0</v>
      </c>
      <c r="M986" s="53">
        <f>+'105 PALESTRAS'!AP134</f>
        <v>0</v>
      </c>
      <c r="N986" s="53">
        <f>+'105 PALESTRAS'!AC134</f>
        <v>0</v>
      </c>
      <c r="T986" s="51" t="str">
        <f t="shared" si="45"/>
        <v>Local Não Indicado</v>
      </c>
      <c r="U986" s="51" t="str">
        <f t="shared" si="46"/>
        <v>Sem dados de idade</v>
      </c>
      <c r="V986" s="51" t="str">
        <f t="shared" si="47"/>
        <v/>
      </c>
    </row>
    <row r="987" spans="1:22" hidden="1" x14ac:dyDescent="0.35">
      <c r="A987" s="53">
        <f>+'105 PALESTRAS'!C135</f>
        <v>0</v>
      </c>
      <c r="B987" s="53">
        <f>+'105 PALESTRAS'!J135</f>
        <v>0</v>
      </c>
      <c r="C987" s="53" t="e">
        <f>IFERROR(IFERROR(IFERROR(+VLOOKUP('105 PALESTRAS'!V135,localidades,2,FALSE),VLOOKUP('105 PALESTRAS'!R135,district_codes,2,FALSE)),VLOOKUP('105 PALESTRAS'!AG$7,localidades,2,FALSE)),VLOOKUP('105 PALESTRAS'!AG104,district_codes,2,FALSE))</f>
        <v>#N/A</v>
      </c>
      <c r="E987" s="281">
        <f>+'105 PALESTRAS'!P135</f>
        <v>0</v>
      </c>
      <c r="F987" s="53">
        <f>+'105 PALESTRAS'!Q135</f>
        <v>0</v>
      </c>
      <c r="H987" s="53" t="str">
        <f>+sessoes!A$8</f>
        <v>BENTRAIN-99</v>
      </c>
      <c r="I987" s="53" t="e">
        <f>+sessoes!B$8</f>
        <v>#N/A</v>
      </c>
      <c r="J987" s="69">
        <f>+sessoes!C$8</f>
        <v>0</v>
      </c>
      <c r="K987" s="53">
        <f>+'105 PALESTRAS'!AK135</f>
        <v>0</v>
      </c>
      <c r="L987" s="53">
        <f>+'105 PALESTRAS'!AM135</f>
        <v>0</v>
      </c>
      <c r="M987" s="53">
        <f>+'105 PALESTRAS'!AP135</f>
        <v>0</v>
      </c>
      <c r="N987" s="53">
        <f>+'105 PALESTRAS'!AC135</f>
        <v>0</v>
      </c>
      <c r="T987" s="51" t="str">
        <f t="shared" si="45"/>
        <v>Local Não Indicado</v>
      </c>
      <c r="U987" s="51" t="str">
        <f t="shared" si="46"/>
        <v>Sem dados de idade</v>
      </c>
      <c r="V987" s="51" t="str">
        <f t="shared" si="47"/>
        <v/>
      </c>
    </row>
    <row r="988" spans="1:22" hidden="1" x14ac:dyDescent="0.35">
      <c r="A988" s="53">
        <f>+'105 PALESTRAS'!C136</f>
        <v>0</v>
      </c>
      <c r="B988" s="53">
        <f>+'105 PALESTRAS'!J136</f>
        <v>0</v>
      </c>
      <c r="C988" s="53" t="e">
        <f>IFERROR(IFERROR(IFERROR(+VLOOKUP('105 PALESTRAS'!V136,localidades,2,FALSE),VLOOKUP('105 PALESTRAS'!R136,district_codes,2,FALSE)),VLOOKUP('105 PALESTRAS'!AG$7,localidades,2,FALSE)),VLOOKUP('105 PALESTRAS'!AG105,district_codes,2,FALSE))</f>
        <v>#N/A</v>
      </c>
      <c r="E988" s="281">
        <f>+'105 PALESTRAS'!P136</f>
        <v>0</v>
      </c>
      <c r="F988" s="53">
        <f>+'105 PALESTRAS'!Q136</f>
        <v>0</v>
      </c>
      <c r="H988" s="53" t="str">
        <f>+sessoes!A$8</f>
        <v>BENTRAIN-99</v>
      </c>
      <c r="I988" s="53" t="e">
        <f>+sessoes!B$8</f>
        <v>#N/A</v>
      </c>
      <c r="J988" s="69">
        <f>+sessoes!C$8</f>
        <v>0</v>
      </c>
      <c r="K988" s="53">
        <f>+'105 PALESTRAS'!AK136</f>
        <v>0</v>
      </c>
      <c r="L988" s="53">
        <f>+'105 PALESTRAS'!AM136</f>
        <v>0</v>
      </c>
      <c r="M988" s="53">
        <f>+'105 PALESTRAS'!AP136</f>
        <v>0</v>
      </c>
      <c r="N988" s="53">
        <f>+'105 PALESTRAS'!AC136</f>
        <v>0</v>
      </c>
      <c r="T988" s="51" t="str">
        <f t="shared" si="45"/>
        <v>Local Não Indicado</v>
      </c>
      <c r="U988" s="51" t="str">
        <f t="shared" si="46"/>
        <v>Sem dados de idade</v>
      </c>
      <c r="V988" s="51" t="str">
        <f t="shared" si="47"/>
        <v/>
      </c>
    </row>
    <row r="989" spans="1:22" hidden="1" x14ac:dyDescent="0.35">
      <c r="A989" s="53">
        <f>+'105 PALESTRAS'!C137</f>
        <v>0</v>
      </c>
      <c r="B989" s="53">
        <f>+'105 PALESTRAS'!J137</f>
        <v>0</v>
      </c>
      <c r="C989" s="53" t="e">
        <f>IFERROR(IFERROR(IFERROR(+VLOOKUP('105 PALESTRAS'!V137,localidades,2,FALSE),VLOOKUP('105 PALESTRAS'!R137,district_codes,2,FALSE)),VLOOKUP('105 PALESTRAS'!AG$7,localidades,2,FALSE)),VLOOKUP('105 PALESTRAS'!AG106,district_codes,2,FALSE))</f>
        <v>#N/A</v>
      </c>
      <c r="E989" s="281">
        <f>+'105 PALESTRAS'!P137</f>
        <v>0</v>
      </c>
      <c r="F989" s="53">
        <f>+'105 PALESTRAS'!Q137</f>
        <v>0</v>
      </c>
      <c r="H989" s="53" t="str">
        <f>+sessoes!A$8</f>
        <v>BENTRAIN-99</v>
      </c>
      <c r="I989" s="53" t="e">
        <f>+sessoes!B$8</f>
        <v>#N/A</v>
      </c>
      <c r="J989" s="69">
        <f>+sessoes!C$8</f>
        <v>0</v>
      </c>
      <c r="K989" s="53">
        <f>+'105 PALESTRAS'!AK137</f>
        <v>0</v>
      </c>
      <c r="L989" s="53">
        <f>+'105 PALESTRAS'!AM137</f>
        <v>0</v>
      </c>
      <c r="M989" s="53">
        <f>+'105 PALESTRAS'!AP137</f>
        <v>0</v>
      </c>
      <c r="N989" s="53">
        <f>+'105 PALESTRAS'!AC137</f>
        <v>0</v>
      </c>
      <c r="T989" s="51" t="str">
        <f t="shared" si="45"/>
        <v>Local Não Indicado</v>
      </c>
      <c r="U989" s="51" t="str">
        <f t="shared" si="46"/>
        <v>Sem dados de idade</v>
      </c>
      <c r="V989" s="51" t="str">
        <f t="shared" si="47"/>
        <v/>
      </c>
    </row>
    <row r="990" spans="1:22" hidden="1" x14ac:dyDescent="0.35">
      <c r="A990" s="53">
        <f>+'105 PALESTRAS'!C138</f>
        <v>0</v>
      </c>
      <c r="B990" s="53">
        <f>+'105 PALESTRAS'!J138</f>
        <v>0</v>
      </c>
      <c r="C990" s="53" t="e">
        <f>IFERROR(IFERROR(IFERROR(+VLOOKUP('105 PALESTRAS'!V138,localidades,2,FALSE),VLOOKUP('105 PALESTRAS'!R138,district_codes,2,FALSE)),VLOOKUP('105 PALESTRAS'!AG$7,localidades,2,FALSE)),VLOOKUP('105 PALESTRAS'!AG107,district_codes,2,FALSE))</f>
        <v>#N/A</v>
      </c>
      <c r="E990" s="281">
        <f>+'105 PALESTRAS'!P138</f>
        <v>0</v>
      </c>
      <c r="F990" s="53">
        <f>+'105 PALESTRAS'!Q138</f>
        <v>0</v>
      </c>
      <c r="H990" s="53" t="str">
        <f>+sessoes!A$8</f>
        <v>BENTRAIN-99</v>
      </c>
      <c r="I990" s="53" t="e">
        <f>+sessoes!B$8</f>
        <v>#N/A</v>
      </c>
      <c r="J990" s="69">
        <f>+sessoes!C$8</f>
        <v>0</v>
      </c>
      <c r="K990" s="53">
        <f>+'105 PALESTRAS'!AK138</f>
        <v>0</v>
      </c>
      <c r="L990" s="53">
        <f>+'105 PALESTRAS'!AM138</f>
        <v>0</v>
      </c>
      <c r="M990" s="53">
        <f>+'105 PALESTRAS'!AP138</f>
        <v>0</v>
      </c>
      <c r="N990" s="53">
        <f>+'105 PALESTRAS'!AC138</f>
        <v>0</v>
      </c>
      <c r="T990" s="51" t="str">
        <f t="shared" si="45"/>
        <v>Local Não Indicado</v>
      </c>
      <c r="U990" s="51" t="str">
        <f t="shared" si="46"/>
        <v>Sem dados de idade</v>
      </c>
      <c r="V990" s="51" t="str">
        <f t="shared" si="47"/>
        <v/>
      </c>
    </row>
    <row r="991" spans="1:22" hidden="1" x14ac:dyDescent="0.35">
      <c r="A991" s="53">
        <f>+'105 PALESTRAS'!C139</f>
        <v>0</v>
      </c>
      <c r="B991" s="53">
        <f>+'105 PALESTRAS'!J139</f>
        <v>0</v>
      </c>
      <c r="C991" s="53" t="e">
        <f>IFERROR(IFERROR(IFERROR(+VLOOKUP('105 PALESTRAS'!V139,localidades,2,FALSE),VLOOKUP('105 PALESTRAS'!R139,district_codes,2,FALSE)),VLOOKUP('105 PALESTRAS'!AG$7,localidades,2,FALSE)),VLOOKUP('105 PALESTRAS'!AG108,district_codes,2,FALSE))</f>
        <v>#N/A</v>
      </c>
      <c r="E991" s="281">
        <f>+'105 PALESTRAS'!P139</f>
        <v>0</v>
      </c>
      <c r="F991" s="53">
        <f>+'105 PALESTRAS'!Q139</f>
        <v>0</v>
      </c>
      <c r="H991" s="53" t="str">
        <f>+sessoes!A$8</f>
        <v>BENTRAIN-99</v>
      </c>
      <c r="I991" s="53" t="e">
        <f>+sessoes!B$8</f>
        <v>#N/A</v>
      </c>
      <c r="J991" s="69">
        <f>+sessoes!C$8</f>
        <v>0</v>
      </c>
      <c r="K991" s="53">
        <f>+'105 PALESTRAS'!AK139</f>
        <v>0</v>
      </c>
      <c r="L991" s="53">
        <f>+'105 PALESTRAS'!AM139</f>
        <v>0</v>
      </c>
      <c r="M991" s="53">
        <f>+'105 PALESTRAS'!AP139</f>
        <v>0</v>
      </c>
      <c r="N991" s="53">
        <f>+'105 PALESTRAS'!AC139</f>
        <v>0</v>
      </c>
      <c r="T991" s="51" t="str">
        <f t="shared" si="45"/>
        <v>Local Não Indicado</v>
      </c>
      <c r="U991" s="51" t="str">
        <f t="shared" si="46"/>
        <v>Sem dados de idade</v>
      </c>
      <c r="V991" s="51" t="str">
        <f t="shared" si="47"/>
        <v/>
      </c>
    </row>
    <row r="992" spans="1:22" hidden="1" x14ac:dyDescent="0.35">
      <c r="A992" s="53">
        <f>+'105 PALESTRAS'!C140</f>
        <v>0</v>
      </c>
      <c r="B992" s="53">
        <f>+'105 PALESTRAS'!J140</f>
        <v>0</v>
      </c>
      <c r="C992" s="53" t="e">
        <f>IFERROR(IFERROR(IFERROR(+VLOOKUP('105 PALESTRAS'!V140,localidades,2,FALSE),VLOOKUP('105 PALESTRAS'!R140,district_codes,2,FALSE)),VLOOKUP('105 PALESTRAS'!AG$7,localidades,2,FALSE)),VLOOKUP('105 PALESTRAS'!AG109,district_codes,2,FALSE))</f>
        <v>#N/A</v>
      </c>
      <c r="E992" s="281">
        <f>+'105 PALESTRAS'!P140</f>
        <v>0</v>
      </c>
      <c r="F992" s="53">
        <f>+'105 PALESTRAS'!Q140</f>
        <v>0</v>
      </c>
      <c r="H992" s="53" t="str">
        <f>+sessoes!A$8</f>
        <v>BENTRAIN-99</v>
      </c>
      <c r="I992" s="53" t="e">
        <f>+sessoes!B$8</f>
        <v>#N/A</v>
      </c>
      <c r="J992" s="69">
        <f>+sessoes!C$8</f>
        <v>0</v>
      </c>
      <c r="K992" s="53">
        <f>+'105 PALESTRAS'!AK140</f>
        <v>0</v>
      </c>
      <c r="L992" s="53">
        <f>+'105 PALESTRAS'!AM140</f>
        <v>0</v>
      </c>
      <c r="M992" s="53">
        <f>+'105 PALESTRAS'!AP140</f>
        <v>0</v>
      </c>
      <c r="N992" s="53">
        <f>+'105 PALESTRAS'!AC140</f>
        <v>0</v>
      </c>
      <c r="T992" s="51" t="str">
        <f t="shared" si="45"/>
        <v>Local Não Indicado</v>
      </c>
      <c r="U992" s="51" t="str">
        <f t="shared" si="46"/>
        <v>Sem dados de idade</v>
      </c>
      <c r="V992" s="51" t="str">
        <f t="shared" si="47"/>
        <v/>
      </c>
    </row>
    <row r="993" spans="1:22" hidden="1" x14ac:dyDescent="0.35">
      <c r="A993" s="53">
        <f>+'105 PALESTRAS'!C141</f>
        <v>0</v>
      </c>
      <c r="B993" s="53">
        <f>+'105 PALESTRAS'!J141</f>
        <v>0</v>
      </c>
      <c r="C993" s="53" t="e">
        <f>IFERROR(IFERROR(IFERROR(+VLOOKUP('105 PALESTRAS'!V141,localidades,2,FALSE),VLOOKUP('105 PALESTRAS'!R141,district_codes,2,FALSE)),VLOOKUP('105 PALESTRAS'!AG$7,localidades,2,FALSE)),VLOOKUP('105 PALESTRAS'!AG110,district_codes,2,FALSE))</f>
        <v>#N/A</v>
      </c>
      <c r="E993" s="281">
        <f>+'105 PALESTRAS'!P141</f>
        <v>0</v>
      </c>
      <c r="F993" s="53">
        <f>+'105 PALESTRAS'!Q141</f>
        <v>0</v>
      </c>
      <c r="H993" s="53" t="str">
        <f>+sessoes!A$8</f>
        <v>BENTRAIN-99</v>
      </c>
      <c r="I993" s="53" t="e">
        <f>+sessoes!B$8</f>
        <v>#N/A</v>
      </c>
      <c r="J993" s="69">
        <f>+sessoes!C$8</f>
        <v>0</v>
      </c>
      <c r="K993" s="53">
        <f>+'105 PALESTRAS'!AK141</f>
        <v>0</v>
      </c>
      <c r="L993" s="53">
        <f>+'105 PALESTRAS'!AM141</f>
        <v>0</v>
      </c>
      <c r="M993" s="53">
        <f>+'105 PALESTRAS'!AP141</f>
        <v>0</v>
      </c>
      <c r="N993" s="53">
        <f>+'105 PALESTRAS'!AC141</f>
        <v>0</v>
      </c>
      <c r="T993" s="51" t="str">
        <f t="shared" si="45"/>
        <v>Local Não Indicado</v>
      </c>
      <c r="U993" s="51" t="str">
        <f t="shared" si="46"/>
        <v>Sem dados de idade</v>
      </c>
      <c r="V993" s="51" t="str">
        <f t="shared" si="47"/>
        <v/>
      </c>
    </row>
    <row r="994" spans="1:22" hidden="1" x14ac:dyDescent="0.35">
      <c r="A994" s="53">
        <f>+'105 PALESTRAS'!C142</f>
        <v>0</v>
      </c>
      <c r="B994" s="53">
        <f>+'105 PALESTRAS'!J142</f>
        <v>0</v>
      </c>
      <c r="C994" s="53" t="e">
        <f>IFERROR(IFERROR(IFERROR(+VLOOKUP('105 PALESTRAS'!V142,localidades,2,FALSE),VLOOKUP('105 PALESTRAS'!R142,district_codes,2,FALSE)),VLOOKUP('105 PALESTRAS'!AG$7,localidades,2,FALSE)),VLOOKUP('105 PALESTRAS'!AG111,district_codes,2,FALSE))</f>
        <v>#N/A</v>
      </c>
      <c r="E994" s="281">
        <f>+'105 PALESTRAS'!P142</f>
        <v>0</v>
      </c>
      <c r="F994" s="53">
        <f>+'105 PALESTRAS'!Q142</f>
        <v>0</v>
      </c>
      <c r="H994" s="53" t="str">
        <f>+sessoes!A$8</f>
        <v>BENTRAIN-99</v>
      </c>
      <c r="I994" s="53" t="e">
        <f>+sessoes!B$8</f>
        <v>#N/A</v>
      </c>
      <c r="J994" s="69">
        <f>+sessoes!C$8</f>
        <v>0</v>
      </c>
      <c r="K994" s="53">
        <f>+'105 PALESTRAS'!AK142</f>
        <v>0</v>
      </c>
      <c r="L994" s="53">
        <f>+'105 PALESTRAS'!AM142</f>
        <v>0</v>
      </c>
      <c r="M994" s="53">
        <f>+'105 PALESTRAS'!AP142</f>
        <v>0</v>
      </c>
      <c r="N994" s="53">
        <f>+'105 PALESTRAS'!AC142</f>
        <v>0</v>
      </c>
      <c r="T994" s="51" t="str">
        <f t="shared" si="45"/>
        <v>Local Não Indicado</v>
      </c>
      <c r="U994" s="51" t="str">
        <f t="shared" si="46"/>
        <v>Sem dados de idade</v>
      </c>
      <c r="V994" s="51" t="str">
        <f t="shared" si="47"/>
        <v/>
      </c>
    </row>
    <row r="995" spans="1:22" hidden="1" x14ac:dyDescent="0.35">
      <c r="A995" s="53">
        <f>+'105 PALESTRAS'!C143</f>
        <v>0</v>
      </c>
      <c r="B995" s="53">
        <f>+'105 PALESTRAS'!J143</f>
        <v>0</v>
      </c>
      <c r="C995" s="53" t="e">
        <f>IFERROR(IFERROR(IFERROR(+VLOOKUP('105 PALESTRAS'!V143,localidades,2,FALSE),VLOOKUP('105 PALESTRAS'!R143,district_codes,2,FALSE)),VLOOKUP('105 PALESTRAS'!AG$7,localidades,2,FALSE)),VLOOKUP('105 PALESTRAS'!AG112,district_codes,2,FALSE))</f>
        <v>#N/A</v>
      </c>
      <c r="E995" s="281">
        <f>+'105 PALESTRAS'!P143</f>
        <v>0</v>
      </c>
      <c r="F995" s="53">
        <f>+'105 PALESTRAS'!Q143</f>
        <v>0</v>
      </c>
      <c r="H995" s="53" t="str">
        <f>+sessoes!A$8</f>
        <v>BENTRAIN-99</v>
      </c>
      <c r="I995" s="53" t="e">
        <f>+sessoes!B$8</f>
        <v>#N/A</v>
      </c>
      <c r="J995" s="69">
        <f>+sessoes!C$8</f>
        <v>0</v>
      </c>
      <c r="K995" s="53">
        <f>+'105 PALESTRAS'!AK143</f>
        <v>0</v>
      </c>
      <c r="L995" s="53">
        <f>+'105 PALESTRAS'!AM143</f>
        <v>0</v>
      </c>
      <c r="M995" s="53">
        <f>+'105 PALESTRAS'!AP143</f>
        <v>0</v>
      </c>
      <c r="N995" s="53">
        <f>+'105 PALESTRAS'!AC143</f>
        <v>0</v>
      </c>
      <c r="T995" s="51" t="str">
        <f t="shared" si="45"/>
        <v>Local Não Indicado</v>
      </c>
      <c r="U995" s="51" t="str">
        <f t="shared" si="46"/>
        <v>Sem dados de idade</v>
      </c>
      <c r="V995" s="51" t="str">
        <f t="shared" si="47"/>
        <v/>
      </c>
    </row>
    <row r="996" spans="1:22" hidden="1" x14ac:dyDescent="0.35">
      <c r="A996" s="53">
        <f>+'105 PALESTRAS'!C144</f>
        <v>0</v>
      </c>
      <c r="B996" s="53">
        <f>+'105 PALESTRAS'!J144</f>
        <v>0</v>
      </c>
      <c r="C996" s="53" t="e">
        <f>IFERROR(IFERROR(IFERROR(+VLOOKUP('105 PALESTRAS'!V144,localidades,2,FALSE),VLOOKUP('105 PALESTRAS'!R144,district_codes,2,FALSE)),VLOOKUP('105 PALESTRAS'!AG$7,localidades,2,FALSE)),VLOOKUP('105 PALESTRAS'!AG113,district_codes,2,FALSE))</f>
        <v>#N/A</v>
      </c>
      <c r="E996" s="281">
        <f>+'105 PALESTRAS'!P144</f>
        <v>0</v>
      </c>
      <c r="F996" s="53">
        <f>+'105 PALESTRAS'!Q144</f>
        <v>0</v>
      </c>
      <c r="H996" s="53" t="str">
        <f>+sessoes!A$8</f>
        <v>BENTRAIN-99</v>
      </c>
      <c r="I996" s="53" t="e">
        <f>+sessoes!B$8</f>
        <v>#N/A</v>
      </c>
      <c r="J996" s="69">
        <f>+sessoes!C$8</f>
        <v>0</v>
      </c>
      <c r="K996" s="53">
        <f>+'105 PALESTRAS'!AK144</f>
        <v>0</v>
      </c>
      <c r="L996" s="53">
        <f>+'105 PALESTRAS'!AM144</f>
        <v>0</v>
      </c>
      <c r="M996" s="53">
        <f>+'105 PALESTRAS'!AP144</f>
        <v>0</v>
      </c>
      <c r="N996" s="53">
        <f>+'105 PALESTRAS'!AC144</f>
        <v>0</v>
      </c>
      <c r="T996" s="51" t="str">
        <f t="shared" si="45"/>
        <v>Local Não Indicado</v>
      </c>
      <c r="U996" s="51" t="str">
        <f t="shared" si="46"/>
        <v>Sem dados de idade</v>
      </c>
      <c r="V996" s="51" t="str">
        <f t="shared" si="47"/>
        <v/>
      </c>
    </row>
    <row r="997" spans="1:22" hidden="1" x14ac:dyDescent="0.35">
      <c r="A997" s="53">
        <f>+'105 PALESTRAS'!C145</f>
        <v>0</v>
      </c>
      <c r="B997" s="53">
        <f>+'105 PALESTRAS'!J145</f>
        <v>0</v>
      </c>
      <c r="C997" s="53" t="e">
        <f>IFERROR(IFERROR(IFERROR(+VLOOKUP('105 PALESTRAS'!V145,localidades,2,FALSE),VLOOKUP('105 PALESTRAS'!R145,district_codes,2,FALSE)),VLOOKUP('105 PALESTRAS'!AG$7,localidades,2,FALSE)),VLOOKUP('105 PALESTRAS'!AG114,district_codes,2,FALSE))</f>
        <v>#N/A</v>
      </c>
      <c r="E997" s="281">
        <f>+'105 PALESTRAS'!P145</f>
        <v>0</v>
      </c>
      <c r="F997" s="53">
        <f>+'105 PALESTRAS'!Q145</f>
        <v>0</v>
      </c>
      <c r="H997" s="53" t="str">
        <f>+sessoes!A$8</f>
        <v>BENTRAIN-99</v>
      </c>
      <c r="I997" s="53" t="e">
        <f>+sessoes!B$8</f>
        <v>#N/A</v>
      </c>
      <c r="J997" s="69">
        <f>+sessoes!C$8</f>
        <v>0</v>
      </c>
      <c r="K997" s="53">
        <f>+'105 PALESTRAS'!AK145</f>
        <v>0</v>
      </c>
      <c r="L997" s="53">
        <f>+'105 PALESTRAS'!AM145</f>
        <v>0</v>
      </c>
      <c r="M997" s="53">
        <f>+'105 PALESTRAS'!AP145</f>
        <v>0</v>
      </c>
      <c r="N997" s="53">
        <f>+'105 PALESTRAS'!AC145</f>
        <v>0</v>
      </c>
      <c r="T997" s="51" t="str">
        <f t="shared" si="45"/>
        <v>Local Não Indicado</v>
      </c>
      <c r="U997" s="51" t="str">
        <f t="shared" si="46"/>
        <v>Sem dados de idade</v>
      </c>
      <c r="V997" s="51" t="str">
        <f t="shared" si="47"/>
        <v/>
      </c>
    </row>
    <row r="998" spans="1:22" hidden="1" x14ac:dyDescent="0.35">
      <c r="A998" s="53">
        <f>+'105 PALESTRAS'!C146</f>
        <v>0</v>
      </c>
      <c r="B998" s="53">
        <f>+'105 PALESTRAS'!J146</f>
        <v>0</v>
      </c>
      <c r="C998" s="53" t="e">
        <f>IFERROR(IFERROR(IFERROR(+VLOOKUP('105 PALESTRAS'!V146,localidades,2,FALSE),VLOOKUP('105 PALESTRAS'!R146,district_codes,2,FALSE)),VLOOKUP('105 PALESTRAS'!AG$7,localidades,2,FALSE)),VLOOKUP('105 PALESTRAS'!AG115,district_codes,2,FALSE))</f>
        <v>#N/A</v>
      </c>
      <c r="E998" s="281">
        <f>+'105 PALESTRAS'!P146</f>
        <v>0</v>
      </c>
      <c r="F998" s="53">
        <f>+'105 PALESTRAS'!Q146</f>
        <v>0</v>
      </c>
      <c r="H998" s="53" t="str">
        <f>+sessoes!A$8</f>
        <v>BENTRAIN-99</v>
      </c>
      <c r="I998" s="53" t="e">
        <f>+sessoes!B$8</f>
        <v>#N/A</v>
      </c>
      <c r="J998" s="69">
        <f>+sessoes!C$8</f>
        <v>0</v>
      </c>
      <c r="K998" s="53">
        <f>+'105 PALESTRAS'!AK146</f>
        <v>0</v>
      </c>
      <c r="L998" s="53">
        <f>+'105 PALESTRAS'!AM146</f>
        <v>0</v>
      </c>
      <c r="M998" s="53">
        <f>+'105 PALESTRAS'!AP146</f>
        <v>0</v>
      </c>
      <c r="N998" s="53">
        <f>+'105 PALESTRAS'!AC146</f>
        <v>0</v>
      </c>
      <c r="T998" s="51" t="str">
        <f t="shared" si="45"/>
        <v>Local Não Indicado</v>
      </c>
      <c r="U998" s="51" t="str">
        <f t="shared" si="46"/>
        <v>Sem dados de idade</v>
      </c>
      <c r="V998" s="51" t="str">
        <f t="shared" si="47"/>
        <v/>
      </c>
    </row>
    <row r="999" spans="1:22" hidden="1" x14ac:dyDescent="0.35">
      <c r="A999" s="53">
        <f>+'105 PALESTRAS'!C147</f>
        <v>0</v>
      </c>
      <c r="B999" s="53">
        <f>+'105 PALESTRAS'!J147</f>
        <v>0</v>
      </c>
      <c r="C999" s="53" t="e">
        <f>IFERROR(IFERROR(IFERROR(+VLOOKUP('105 PALESTRAS'!V147,localidades,2,FALSE),VLOOKUP('105 PALESTRAS'!R147,district_codes,2,FALSE)),VLOOKUP('105 PALESTRAS'!AG$7,localidades,2,FALSE)),VLOOKUP('105 PALESTRAS'!AG116,district_codes,2,FALSE))</f>
        <v>#N/A</v>
      </c>
      <c r="E999" s="281">
        <f>+'105 PALESTRAS'!P147</f>
        <v>0</v>
      </c>
      <c r="F999" s="53">
        <f>+'105 PALESTRAS'!Q147</f>
        <v>0</v>
      </c>
      <c r="H999" s="53" t="str">
        <f>+sessoes!A$8</f>
        <v>BENTRAIN-99</v>
      </c>
      <c r="I999" s="53" t="e">
        <f>+sessoes!B$8</f>
        <v>#N/A</v>
      </c>
      <c r="J999" s="69">
        <f>+sessoes!C$8</f>
        <v>0</v>
      </c>
      <c r="K999" s="53">
        <f>+'105 PALESTRAS'!AK147</f>
        <v>0</v>
      </c>
      <c r="L999" s="53">
        <f>+'105 PALESTRAS'!AM147</f>
        <v>0</v>
      </c>
      <c r="M999" s="53">
        <f>+'105 PALESTRAS'!AP147</f>
        <v>0</v>
      </c>
      <c r="N999" s="53">
        <f>+'105 PALESTRAS'!AC147</f>
        <v>0</v>
      </c>
      <c r="T999" s="51" t="str">
        <f t="shared" si="45"/>
        <v>Local Não Indicado</v>
      </c>
      <c r="U999" s="51" t="str">
        <f t="shared" si="46"/>
        <v>Sem dados de idade</v>
      </c>
      <c r="V999" s="51" t="str">
        <f t="shared" si="47"/>
        <v/>
      </c>
    </row>
    <row r="1000" spans="1:22" hidden="1" x14ac:dyDescent="0.35">
      <c r="A1000" s="53">
        <f>+'105 PALESTRAS'!C148</f>
        <v>0</v>
      </c>
      <c r="B1000" s="53">
        <f>+'105 PALESTRAS'!J148</f>
        <v>0</v>
      </c>
      <c r="C1000" s="53" t="e">
        <f>IFERROR(IFERROR(IFERROR(+VLOOKUP('105 PALESTRAS'!V148,localidades,2,FALSE),VLOOKUP('105 PALESTRAS'!R148,district_codes,2,FALSE)),VLOOKUP('105 PALESTRAS'!AG$7,localidades,2,FALSE)),VLOOKUP('105 PALESTRAS'!AG117,district_codes,2,FALSE))</f>
        <v>#N/A</v>
      </c>
      <c r="E1000" s="281">
        <f>+'105 PALESTRAS'!P148</f>
        <v>0</v>
      </c>
      <c r="F1000" s="53">
        <f>+'105 PALESTRAS'!Q148</f>
        <v>0</v>
      </c>
      <c r="H1000" s="53" t="str">
        <f>+sessoes!A$8</f>
        <v>BENTRAIN-99</v>
      </c>
      <c r="I1000" s="53" t="e">
        <f>+sessoes!B$8</f>
        <v>#N/A</v>
      </c>
      <c r="J1000" s="69">
        <f>+sessoes!C$8</f>
        <v>0</v>
      </c>
      <c r="K1000" s="53">
        <f>+'105 PALESTRAS'!AK148</f>
        <v>0</v>
      </c>
      <c r="L1000" s="53">
        <f>+'105 PALESTRAS'!AM148</f>
        <v>0</v>
      </c>
      <c r="M1000" s="53">
        <f>+'105 PALESTRAS'!AP148</f>
        <v>0</v>
      </c>
      <c r="N1000" s="53">
        <f>+'105 PALESTRAS'!AC148</f>
        <v>0</v>
      </c>
      <c r="T1000" s="51" t="str">
        <f t="shared" si="45"/>
        <v>Local Não Indicado</v>
      </c>
      <c r="U1000" s="51" t="str">
        <f t="shared" si="46"/>
        <v>Sem dados de idade</v>
      </c>
      <c r="V1000" s="51" t="str">
        <f t="shared" si="47"/>
        <v/>
      </c>
    </row>
    <row r="1001" spans="1:22" hidden="1" x14ac:dyDescent="0.35">
      <c r="A1001" s="53">
        <f>+'105 PALESTRAS'!C149</f>
        <v>0</v>
      </c>
      <c r="B1001" s="53">
        <f>+'105 PALESTRAS'!J149</f>
        <v>0</v>
      </c>
      <c r="C1001" s="53" t="e">
        <f>IFERROR(IFERROR(IFERROR(+VLOOKUP('105 PALESTRAS'!V149,localidades,2,FALSE),VLOOKUP('105 PALESTRAS'!R149,district_codes,2,FALSE)),VLOOKUP('105 PALESTRAS'!AG$7,localidades,2,FALSE)),VLOOKUP('105 PALESTRAS'!AG118,district_codes,2,FALSE))</f>
        <v>#N/A</v>
      </c>
      <c r="E1001" s="281">
        <f>+'105 PALESTRAS'!P149</f>
        <v>0</v>
      </c>
      <c r="F1001" s="53">
        <f>+'105 PALESTRAS'!Q149</f>
        <v>0</v>
      </c>
      <c r="H1001" s="53" t="str">
        <f>+sessoes!A$8</f>
        <v>BENTRAIN-99</v>
      </c>
      <c r="I1001" s="53" t="e">
        <f>+sessoes!B$8</f>
        <v>#N/A</v>
      </c>
      <c r="J1001" s="69">
        <f>+sessoes!C$8</f>
        <v>0</v>
      </c>
      <c r="K1001" s="53">
        <f>+'105 PALESTRAS'!AK149</f>
        <v>0</v>
      </c>
      <c r="L1001" s="53">
        <f>+'105 PALESTRAS'!AM149</f>
        <v>0</v>
      </c>
      <c r="M1001" s="53">
        <f>+'105 PALESTRAS'!AP149</f>
        <v>0</v>
      </c>
      <c r="N1001" s="53">
        <f>+'105 PALESTRAS'!AC149</f>
        <v>0</v>
      </c>
      <c r="T1001" s="51" t="str">
        <f t="shared" si="45"/>
        <v>Local Não Indicado</v>
      </c>
      <c r="U1001" s="51" t="str">
        <f t="shared" si="46"/>
        <v>Sem dados de idade</v>
      </c>
      <c r="V1001" s="51" t="str">
        <f t="shared" si="47"/>
        <v/>
      </c>
    </row>
    <row r="1002" spans="1:22" hidden="1" x14ac:dyDescent="0.35">
      <c r="A1002" s="53">
        <f>+'105 PALESTRAS'!C150</f>
        <v>0</v>
      </c>
      <c r="B1002" s="53">
        <f>+'105 PALESTRAS'!J150</f>
        <v>0</v>
      </c>
      <c r="C1002" s="53" t="e">
        <f>IFERROR(IFERROR(IFERROR(+VLOOKUP('105 PALESTRAS'!V150,localidades,2,FALSE),VLOOKUP('105 PALESTRAS'!R150,district_codes,2,FALSE)),VLOOKUP('105 PALESTRAS'!AG$7,localidades,2,FALSE)),VLOOKUP('105 PALESTRAS'!AG119,district_codes,2,FALSE))</f>
        <v>#N/A</v>
      </c>
      <c r="E1002" s="281">
        <f>+'105 PALESTRAS'!P150</f>
        <v>0</v>
      </c>
      <c r="F1002" s="53">
        <f>+'105 PALESTRAS'!Q150</f>
        <v>0</v>
      </c>
      <c r="H1002" s="53" t="str">
        <f>+sessoes!A$8</f>
        <v>BENTRAIN-99</v>
      </c>
      <c r="I1002" s="53" t="e">
        <f>+sessoes!B$8</f>
        <v>#N/A</v>
      </c>
      <c r="J1002" s="69">
        <f>+sessoes!C$8</f>
        <v>0</v>
      </c>
      <c r="K1002" s="53">
        <f>+'105 PALESTRAS'!AK150</f>
        <v>0</v>
      </c>
      <c r="L1002" s="53">
        <f>+'105 PALESTRAS'!AM150</f>
        <v>0</v>
      </c>
      <c r="M1002" s="53">
        <f>+'105 PALESTRAS'!AP150</f>
        <v>0</v>
      </c>
      <c r="N1002" s="53">
        <f>+'105 PALESTRAS'!AC150</f>
        <v>0</v>
      </c>
      <c r="T1002" s="51" t="str">
        <f t="shared" si="45"/>
        <v>Local Não Indicado</v>
      </c>
      <c r="U1002" s="51" t="str">
        <f t="shared" si="46"/>
        <v>Sem dados de idade</v>
      </c>
      <c r="V1002" s="51" t="str">
        <f t="shared" si="47"/>
        <v/>
      </c>
    </row>
    <row r="1003" spans="1:22" hidden="1" x14ac:dyDescent="0.35">
      <c r="A1003" s="53">
        <f>+'105 PALESTRAS'!C151</f>
        <v>0</v>
      </c>
      <c r="B1003" s="53">
        <f>+'105 PALESTRAS'!J151</f>
        <v>0</v>
      </c>
      <c r="C1003" s="53" t="e">
        <f>IFERROR(IFERROR(IFERROR(+VLOOKUP('105 PALESTRAS'!V151,localidades,2,FALSE),VLOOKUP('105 PALESTRAS'!R151,district_codes,2,FALSE)),VLOOKUP('105 PALESTRAS'!AG$7,localidades,2,FALSE)),VLOOKUP('105 PALESTRAS'!AG120,district_codes,2,FALSE))</f>
        <v>#N/A</v>
      </c>
      <c r="E1003" s="281">
        <f>+'105 PALESTRAS'!P151</f>
        <v>0</v>
      </c>
      <c r="F1003" s="53">
        <f>+'105 PALESTRAS'!Q151</f>
        <v>0</v>
      </c>
      <c r="H1003" s="53" t="str">
        <f>+sessoes!A$8</f>
        <v>BENTRAIN-99</v>
      </c>
      <c r="I1003" s="53" t="e">
        <f>+sessoes!B$8</f>
        <v>#N/A</v>
      </c>
      <c r="J1003" s="69">
        <f>+sessoes!C$8</f>
        <v>0</v>
      </c>
      <c r="K1003" s="53">
        <f>+'105 PALESTRAS'!AK151</f>
        <v>0</v>
      </c>
      <c r="L1003" s="53">
        <f>+'105 PALESTRAS'!AM151</f>
        <v>0</v>
      </c>
      <c r="M1003" s="53">
        <f>+'105 PALESTRAS'!AP151</f>
        <v>0</v>
      </c>
      <c r="N1003" s="53">
        <f>+'105 PALESTRAS'!AC151</f>
        <v>0</v>
      </c>
      <c r="T1003" s="51" t="str">
        <f t="shared" si="45"/>
        <v>Local Não Indicado</v>
      </c>
      <c r="U1003" s="51" t="str">
        <f t="shared" si="46"/>
        <v>Sem dados de idade</v>
      </c>
      <c r="V1003" s="51" t="str">
        <f t="shared" si="47"/>
        <v/>
      </c>
    </row>
    <row r="1004" spans="1:22" hidden="1" x14ac:dyDescent="0.35">
      <c r="A1004" s="53">
        <f>+'105 PALESTRAS'!C152</f>
        <v>0</v>
      </c>
      <c r="B1004" s="53">
        <f>+'105 PALESTRAS'!J152</f>
        <v>0</v>
      </c>
      <c r="C1004" s="53" t="e">
        <f>IFERROR(IFERROR(IFERROR(+VLOOKUP('105 PALESTRAS'!V152,localidades,2,FALSE),VLOOKUP('105 PALESTRAS'!R152,district_codes,2,FALSE)),VLOOKUP('105 PALESTRAS'!AG$7,localidades,2,FALSE)),VLOOKUP('105 PALESTRAS'!AG121,district_codes,2,FALSE))</f>
        <v>#N/A</v>
      </c>
      <c r="E1004" s="281">
        <f>+'105 PALESTRAS'!P152</f>
        <v>0</v>
      </c>
      <c r="F1004" s="53">
        <f>+'105 PALESTRAS'!Q152</f>
        <v>0</v>
      </c>
      <c r="H1004" s="53" t="str">
        <f>+sessoes!A$8</f>
        <v>BENTRAIN-99</v>
      </c>
      <c r="I1004" s="53" t="e">
        <f>+sessoes!B$8</f>
        <v>#N/A</v>
      </c>
      <c r="J1004" s="69">
        <f>+sessoes!C$8</f>
        <v>0</v>
      </c>
      <c r="K1004" s="53">
        <f>+'105 PALESTRAS'!AK152</f>
        <v>0</v>
      </c>
      <c r="L1004" s="53">
        <f>+'105 PALESTRAS'!AM152</f>
        <v>0</v>
      </c>
      <c r="M1004" s="53">
        <f>+'105 PALESTRAS'!AP152</f>
        <v>0</v>
      </c>
      <c r="N1004" s="53">
        <f>+'105 PALESTRAS'!AC152</f>
        <v>0</v>
      </c>
      <c r="T1004" s="51" t="str">
        <f t="shared" si="45"/>
        <v>Local Não Indicado</v>
      </c>
      <c r="U1004" s="51" t="str">
        <f t="shared" si="46"/>
        <v>Sem dados de idade</v>
      </c>
      <c r="V1004" s="51" t="str">
        <f t="shared" si="47"/>
        <v/>
      </c>
    </row>
    <row r="1005" spans="1:22" hidden="1" x14ac:dyDescent="0.35">
      <c r="A1005" s="53">
        <f>+'105 PALESTRAS'!C153</f>
        <v>0</v>
      </c>
      <c r="B1005" s="53">
        <f>+'105 PALESTRAS'!J153</f>
        <v>0</v>
      </c>
      <c r="C1005" s="53" t="e">
        <f>IFERROR(IFERROR(IFERROR(+VLOOKUP('105 PALESTRAS'!V153,localidades,2,FALSE),VLOOKUP('105 PALESTRAS'!R153,district_codes,2,FALSE)),VLOOKUP('105 PALESTRAS'!AG$7,localidades,2,FALSE)),VLOOKUP('105 PALESTRAS'!AG122,district_codes,2,FALSE))</f>
        <v>#N/A</v>
      </c>
      <c r="E1005" s="281">
        <f>+'105 PALESTRAS'!P153</f>
        <v>0</v>
      </c>
      <c r="F1005" s="53">
        <f>+'105 PALESTRAS'!Q153</f>
        <v>0</v>
      </c>
      <c r="H1005" s="53" t="str">
        <f>+sessoes!A$8</f>
        <v>BENTRAIN-99</v>
      </c>
      <c r="I1005" s="53" t="e">
        <f>+sessoes!B$8</f>
        <v>#N/A</v>
      </c>
      <c r="J1005" s="69">
        <f>+sessoes!C$8</f>
        <v>0</v>
      </c>
      <c r="K1005" s="53">
        <f>+'105 PALESTRAS'!AK153</f>
        <v>0</v>
      </c>
      <c r="L1005" s="53">
        <f>+'105 PALESTRAS'!AM153</f>
        <v>0</v>
      </c>
      <c r="M1005" s="53">
        <f>+'105 PALESTRAS'!AP153</f>
        <v>0</v>
      </c>
      <c r="N1005" s="53">
        <f>+'105 PALESTRAS'!AC153</f>
        <v>0</v>
      </c>
      <c r="T1005" s="51" t="str">
        <f t="shared" si="45"/>
        <v>Local Não Indicado</v>
      </c>
      <c r="U1005" s="51" t="str">
        <f t="shared" si="46"/>
        <v>Sem dados de idade</v>
      </c>
      <c r="V1005" s="51" t="str">
        <f t="shared" si="47"/>
        <v/>
      </c>
    </row>
    <row r="1006" spans="1:22" hidden="1" x14ac:dyDescent="0.35">
      <c r="A1006" s="53">
        <f>+'105 PALESTRAS'!C154</f>
        <v>0</v>
      </c>
      <c r="B1006" s="53">
        <f>+'105 PALESTRAS'!J154</f>
        <v>0</v>
      </c>
      <c r="C1006" s="53" t="e">
        <f>IFERROR(IFERROR(IFERROR(+VLOOKUP('105 PALESTRAS'!V154,localidades,2,FALSE),VLOOKUP('105 PALESTRAS'!R154,district_codes,2,FALSE)),VLOOKUP('105 PALESTRAS'!AG$7,localidades,2,FALSE)),VLOOKUP('105 PALESTRAS'!AG123,district_codes,2,FALSE))</f>
        <v>#N/A</v>
      </c>
      <c r="E1006" s="281">
        <f>+'105 PALESTRAS'!P154</f>
        <v>0</v>
      </c>
      <c r="F1006" s="53">
        <f>+'105 PALESTRAS'!Q154</f>
        <v>0</v>
      </c>
      <c r="H1006" s="53" t="str">
        <f>+sessoes!A$8</f>
        <v>BENTRAIN-99</v>
      </c>
      <c r="I1006" s="53" t="e">
        <f>+sessoes!B$8</f>
        <v>#N/A</v>
      </c>
      <c r="J1006" s="69">
        <f>+sessoes!C$8</f>
        <v>0</v>
      </c>
      <c r="K1006" s="53">
        <f>+'105 PALESTRAS'!AK154</f>
        <v>0</v>
      </c>
      <c r="L1006" s="53">
        <f>+'105 PALESTRAS'!AM154</f>
        <v>0</v>
      </c>
      <c r="M1006" s="53">
        <f>+'105 PALESTRAS'!AP154</f>
        <v>0</v>
      </c>
      <c r="N1006" s="53">
        <f>+'105 PALESTRAS'!AC154</f>
        <v>0</v>
      </c>
      <c r="T1006" s="51" t="str">
        <f t="shared" si="45"/>
        <v>Local Não Indicado</v>
      </c>
      <c r="U1006" s="51" t="str">
        <f t="shared" si="46"/>
        <v>Sem dados de idade</v>
      </c>
      <c r="V1006" s="51" t="str">
        <f t="shared" si="47"/>
        <v/>
      </c>
    </row>
    <row r="1007" spans="1:22" hidden="1" x14ac:dyDescent="0.35">
      <c r="A1007" s="53">
        <f>+'105 PALESTRAS'!C155</f>
        <v>0</v>
      </c>
      <c r="B1007" s="53">
        <f>+'105 PALESTRAS'!J155</f>
        <v>0</v>
      </c>
      <c r="C1007" s="53" t="e">
        <f>IFERROR(IFERROR(IFERROR(+VLOOKUP('105 PALESTRAS'!V155,localidades,2,FALSE),VLOOKUP('105 PALESTRAS'!R155,district_codes,2,FALSE)),VLOOKUP('105 PALESTRAS'!AG$7,localidades,2,FALSE)),VLOOKUP('105 PALESTRAS'!AG124,district_codes,2,FALSE))</f>
        <v>#N/A</v>
      </c>
      <c r="E1007" s="281">
        <f>+'105 PALESTRAS'!P155</f>
        <v>0</v>
      </c>
      <c r="F1007" s="53">
        <f>+'105 PALESTRAS'!Q155</f>
        <v>0</v>
      </c>
      <c r="H1007" s="53" t="str">
        <f>+sessoes!A$8</f>
        <v>BENTRAIN-99</v>
      </c>
      <c r="I1007" s="53" t="e">
        <f>+sessoes!B$8</f>
        <v>#N/A</v>
      </c>
      <c r="J1007" s="69">
        <f>+sessoes!C$8</f>
        <v>0</v>
      </c>
      <c r="K1007" s="53">
        <f>+'105 PALESTRAS'!AK155</f>
        <v>0</v>
      </c>
      <c r="L1007" s="53">
        <f>+'105 PALESTRAS'!AM155</f>
        <v>0</v>
      </c>
      <c r="M1007" s="53">
        <f>+'105 PALESTRAS'!AP155</f>
        <v>0</v>
      </c>
      <c r="N1007" s="53">
        <f>+'105 PALESTRAS'!AC155</f>
        <v>0</v>
      </c>
      <c r="T1007" s="51" t="str">
        <f t="shared" si="45"/>
        <v>Local Não Indicado</v>
      </c>
      <c r="U1007" s="51" t="str">
        <f t="shared" si="46"/>
        <v>Sem dados de idade</v>
      </c>
      <c r="V1007" s="51" t="str">
        <f t="shared" si="47"/>
        <v/>
      </c>
    </row>
    <row r="1008" spans="1:22" hidden="1" x14ac:dyDescent="0.35">
      <c r="A1008" s="53">
        <f>+'105 PALESTRAS'!C156</f>
        <v>0</v>
      </c>
      <c r="B1008" s="53">
        <f>+'105 PALESTRAS'!J156</f>
        <v>0</v>
      </c>
      <c r="C1008" s="53" t="e">
        <f>IFERROR(IFERROR(IFERROR(+VLOOKUP('105 PALESTRAS'!V156,localidades,2,FALSE),VLOOKUP('105 PALESTRAS'!R156,district_codes,2,FALSE)),VLOOKUP('105 PALESTRAS'!AG$7,localidades,2,FALSE)),VLOOKUP('105 PALESTRAS'!AG125,district_codes,2,FALSE))</f>
        <v>#N/A</v>
      </c>
      <c r="E1008" s="281">
        <f>+'105 PALESTRAS'!P156</f>
        <v>0</v>
      </c>
      <c r="F1008" s="53">
        <f>+'105 PALESTRAS'!Q156</f>
        <v>0</v>
      </c>
      <c r="H1008" s="53" t="str">
        <f>+sessoes!A$8</f>
        <v>BENTRAIN-99</v>
      </c>
      <c r="I1008" s="53" t="e">
        <f>+sessoes!B$8</f>
        <v>#N/A</v>
      </c>
      <c r="J1008" s="69">
        <f>+sessoes!C$8</f>
        <v>0</v>
      </c>
      <c r="K1008" s="53">
        <f>+'105 PALESTRAS'!AK156</f>
        <v>0</v>
      </c>
      <c r="L1008" s="53">
        <f>+'105 PALESTRAS'!AM156</f>
        <v>0</v>
      </c>
      <c r="M1008" s="53">
        <f>+'105 PALESTRAS'!AP156</f>
        <v>0</v>
      </c>
      <c r="N1008" s="53">
        <f>+'105 PALESTRAS'!AC156</f>
        <v>0</v>
      </c>
      <c r="T1008" s="51" t="str">
        <f t="shared" si="45"/>
        <v>Local Não Indicado</v>
      </c>
      <c r="U1008" s="51" t="str">
        <f t="shared" si="46"/>
        <v>Sem dados de idade</v>
      </c>
      <c r="V1008" s="51" t="str">
        <f t="shared" si="47"/>
        <v/>
      </c>
    </row>
    <row r="1009" spans="1:22" hidden="1" x14ac:dyDescent="0.35">
      <c r="A1009" s="53">
        <f>+'105 PALESTRAS'!C157</f>
        <v>0</v>
      </c>
      <c r="B1009" s="53">
        <f>+'105 PALESTRAS'!J157</f>
        <v>0</v>
      </c>
      <c r="C1009" s="53" t="e">
        <f>IFERROR(IFERROR(IFERROR(+VLOOKUP('105 PALESTRAS'!V157,localidades,2,FALSE),VLOOKUP('105 PALESTRAS'!R157,district_codes,2,FALSE)),VLOOKUP('105 PALESTRAS'!AG$7,localidades,2,FALSE)),VLOOKUP('105 PALESTRAS'!AG126,district_codes,2,FALSE))</f>
        <v>#N/A</v>
      </c>
      <c r="E1009" s="281">
        <f>+'105 PALESTRAS'!P157</f>
        <v>0</v>
      </c>
      <c r="F1009" s="53">
        <f>+'105 PALESTRAS'!Q157</f>
        <v>0</v>
      </c>
      <c r="H1009" s="53" t="str">
        <f>+sessoes!A$8</f>
        <v>BENTRAIN-99</v>
      </c>
      <c r="I1009" s="53" t="e">
        <f>+sessoes!B$8</f>
        <v>#N/A</v>
      </c>
      <c r="J1009" s="69">
        <f>+sessoes!C$8</f>
        <v>0</v>
      </c>
      <c r="K1009" s="53">
        <f>+'105 PALESTRAS'!AK157</f>
        <v>0</v>
      </c>
      <c r="L1009" s="53">
        <f>+'105 PALESTRAS'!AM157</f>
        <v>0</v>
      </c>
      <c r="M1009" s="53">
        <f>+'105 PALESTRAS'!AP157</f>
        <v>0</v>
      </c>
      <c r="N1009" s="53">
        <f>+'105 PALESTRAS'!AC157</f>
        <v>0</v>
      </c>
      <c r="T1009" s="51" t="str">
        <f t="shared" si="45"/>
        <v>Local Não Indicado</v>
      </c>
      <c r="U1009" s="51" t="str">
        <f t="shared" si="46"/>
        <v>Sem dados de idade</v>
      </c>
      <c r="V1009" s="51" t="str">
        <f t="shared" si="47"/>
        <v/>
      </c>
    </row>
    <row r="1010" spans="1:22" hidden="1" x14ac:dyDescent="0.35">
      <c r="A1010" s="53">
        <f>+'105 PALESTRAS'!C158</f>
        <v>0</v>
      </c>
      <c r="B1010" s="53">
        <f>+'105 PALESTRAS'!J158</f>
        <v>0</v>
      </c>
      <c r="C1010" s="53" t="e">
        <f>IFERROR(IFERROR(IFERROR(+VLOOKUP('105 PALESTRAS'!V158,localidades,2,FALSE),VLOOKUP('105 PALESTRAS'!R158,district_codes,2,FALSE)),VLOOKUP('105 PALESTRAS'!AG$7,localidades,2,FALSE)),VLOOKUP('105 PALESTRAS'!AG127,district_codes,2,FALSE))</f>
        <v>#N/A</v>
      </c>
      <c r="E1010" s="281">
        <f>+'105 PALESTRAS'!P158</f>
        <v>0</v>
      </c>
      <c r="F1010" s="53">
        <f>+'105 PALESTRAS'!Q158</f>
        <v>0</v>
      </c>
      <c r="H1010" s="53" t="str">
        <f>+sessoes!A$8</f>
        <v>BENTRAIN-99</v>
      </c>
      <c r="I1010" s="53" t="e">
        <f>+sessoes!B$8</f>
        <v>#N/A</v>
      </c>
      <c r="J1010" s="69">
        <f>+sessoes!C$8</f>
        <v>0</v>
      </c>
      <c r="K1010" s="53">
        <f>+'105 PALESTRAS'!AK158</f>
        <v>0</v>
      </c>
      <c r="L1010" s="53">
        <f>+'105 PALESTRAS'!AM158</f>
        <v>0</v>
      </c>
      <c r="M1010" s="53">
        <f>+'105 PALESTRAS'!AP158</f>
        <v>0</v>
      </c>
      <c r="N1010" s="53">
        <f>+'105 PALESTRAS'!AC158</f>
        <v>0</v>
      </c>
      <c r="T1010" s="51" t="str">
        <f t="shared" si="45"/>
        <v>Local Não Indicado</v>
      </c>
      <c r="U1010" s="51" t="str">
        <f t="shared" si="46"/>
        <v>Sem dados de idade</v>
      </c>
      <c r="V1010" s="51" t="str">
        <f t="shared" si="47"/>
        <v/>
      </c>
    </row>
    <row r="1011" spans="1:22" hidden="1" x14ac:dyDescent="0.35">
      <c r="A1011" s="53">
        <f>+'105 PALESTRAS'!C159</f>
        <v>0</v>
      </c>
      <c r="B1011" s="53">
        <f>+'105 PALESTRAS'!J159</f>
        <v>0</v>
      </c>
      <c r="C1011" s="53" t="e">
        <f>IFERROR(IFERROR(IFERROR(+VLOOKUP('105 PALESTRAS'!V159,localidades,2,FALSE),VLOOKUP('105 PALESTRAS'!R159,district_codes,2,FALSE)),VLOOKUP('105 PALESTRAS'!AG$7,localidades,2,FALSE)),VLOOKUP('105 PALESTRAS'!AG128,district_codes,2,FALSE))</f>
        <v>#N/A</v>
      </c>
      <c r="E1011" s="281">
        <f>+'105 PALESTRAS'!P159</f>
        <v>0</v>
      </c>
      <c r="F1011" s="53">
        <f>+'105 PALESTRAS'!Q159</f>
        <v>0</v>
      </c>
      <c r="H1011" s="53" t="str">
        <f>+sessoes!A$8</f>
        <v>BENTRAIN-99</v>
      </c>
      <c r="I1011" s="53" t="e">
        <f>+sessoes!B$8</f>
        <v>#N/A</v>
      </c>
      <c r="J1011" s="69">
        <f>+sessoes!C$8</f>
        <v>0</v>
      </c>
      <c r="K1011" s="53">
        <f>+'105 PALESTRAS'!AK159</f>
        <v>0</v>
      </c>
      <c r="L1011" s="53">
        <f>+'105 PALESTRAS'!AM159</f>
        <v>0</v>
      </c>
      <c r="M1011" s="53">
        <f>+'105 PALESTRAS'!AP159</f>
        <v>0</v>
      </c>
      <c r="N1011" s="53">
        <f>+'105 PALESTRAS'!AC159</f>
        <v>0</v>
      </c>
      <c r="T1011" s="51" t="str">
        <f t="shared" si="45"/>
        <v>Local Não Indicado</v>
      </c>
      <c r="U1011" s="51" t="str">
        <f t="shared" si="46"/>
        <v>Sem dados de idade</v>
      </c>
      <c r="V1011" s="51" t="str">
        <f t="shared" si="47"/>
        <v/>
      </c>
    </row>
    <row r="1012" spans="1:22" hidden="1" x14ac:dyDescent="0.35">
      <c r="A1012" s="53">
        <f>+'105 PALESTRAS'!C160</f>
        <v>0</v>
      </c>
      <c r="B1012" s="53">
        <f>+'105 PALESTRAS'!J160</f>
        <v>0</v>
      </c>
      <c r="C1012" s="53" t="e">
        <f>IFERROR(IFERROR(IFERROR(+VLOOKUP('105 PALESTRAS'!V160,localidades,2,FALSE),VLOOKUP('105 PALESTRAS'!R160,district_codes,2,FALSE)),VLOOKUP('105 PALESTRAS'!AG$7,localidades,2,FALSE)),VLOOKUP('105 PALESTRAS'!AG129,district_codes,2,FALSE))</f>
        <v>#N/A</v>
      </c>
      <c r="E1012" s="281">
        <f>+'105 PALESTRAS'!P160</f>
        <v>0</v>
      </c>
      <c r="F1012" s="53">
        <f>+'105 PALESTRAS'!Q160</f>
        <v>0</v>
      </c>
      <c r="H1012" s="53" t="str">
        <f>+sessoes!A$8</f>
        <v>BENTRAIN-99</v>
      </c>
      <c r="I1012" s="53" t="e">
        <f>+sessoes!B$8</f>
        <v>#N/A</v>
      </c>
      <c r="J1012" s="69">
        <f>+sessoes!C$8</f>
        <v>0</v>
      </c>
      <c r="K1012" s="53">
        <f>+'105 PALESTRAS'!AK160</f>
        <v>0</v>
      </c>
      <c r="L1012" s="53">
        <f>+'105 PALESTRAS'!AM160</f>
        <v>0</v>
      </c>
      <c r="M1012" s="53">
        <f>+'105 PALESTRAS'!AP160</f>
        <v>0</v>
      </c>
      <c r="N1012" s="53">
        <f>+'105 PALESTRAS'!AC160</f>
        <v>0</v>
      </c>
      <c r="T1012" s="51" t="str">
        <f t="shared" si="45"/>
        <v>Local Não Indicado</v>
      </c>
      <c r="U1012" s="51" t="str">
        <f t="shared" si="46"/>
        <v>Sem dados de idade</v>
      </c>
      <c r="V1012" s="51" t="str">
        <f t="shared" si="47"/>
        <v/>
      </c>
    </row>
    <row r="1013" spans="1:22" hidden="1" x14ac:dyDescent="0.35">
      <c r="A1013" s="53">
        <f>+'105 PALESTRAS'!C161</f>
        <v>0</v>
      </c>
      <c r="B1013" s="53">
        <f>+'105 PALESTRAS'!J161</f>
        <v>0</v>
      </c>
      <c r="C1013" s="53" t="e">
        <f>IFERROR(IFERROR(IFERROR(+VLOOKUP('105 PALESTRAS'!V161,localidades,2,FALSE),VLOOKUP('105 PALESTRAS'!R161,district_codes,2,FALSE)),VLOOKUP('105 PALESTRAS'!AG$7,localidades,2,FALSE)),VLOOKUP('105 PALESTRAS'!AG130,district_codes,2,FALSE))</f>
        <v>#N/A</v>
      </c>
      <c r="E1013" s="281">
        <f>+'105 PALESTRAS'!P161</f>
        <v>0</v>
      </c>
      <c r="F1013" s="53">
        <f>+'105 PALESTRAS'!Q161</f>
        <v>0</v>
      </c>
      <c r="H1013" s="53" t="str">
        <f>+sessoes!A$8</f>
        <v>BENTRAIN-99</v>
      </c>
      <c r="I1013" s="53" t="e">
        <f>+sessoes!B$8</f>
        <v>#N/A</v>
      </c>
      <c r="J1013" s="69">
        <f>+sessoes!C$8</f>
        <v>0</v>
      </c>
      <c r="K1013" s="53">
        <f>+'105 PALESTRAS'!AK161</f>
        <v>0</v>
      </c>
      <c r="L1013" s="53">
        <f>+'105 PALESTRAS'!AM161</f>
        <v>0</v>
      </c>
      <c r="M1013" s="53">
        <f>+'105 PALESTRAS'!AP161</f>
        <v>0</v>
      </c>
      <c r="N1013" s="53">
        <f>+'105 PALESTRAS'!AC161</f>
        <v>0</v>
      </c>
      <c r="T1013" s="51" t="str">
        <f t="shared" si="45"/>
        <v>Local Não Indicado</v>
      </c>
      <c r="U1013" s="51" t="str">
        <f t="shared" si="46"/>
        <v>Sem dados de idade</v>
      </c>
      <c r="V1013" s="51" t="str">
        <f t="shared" si="47"/>
        <v/>
      </c>
    </row>
    <row r="1014" spans="1:22" hidden="1" x14ac:dyDescent="0.35">
      <c r="A1014" s="53">
        <f>+'105 PALESTRAS'!C162</f>
        <v>0</v>
      </c>
      <c r="B1014" s="53">
        <f>+'105 PALESTRAS'!J162</f>
        <v>0</v>
      </c>
      <c r="C1014" s="53" t="e">
        <f>IFERROR(IFERROR(IFERROR(+VLOOKUP('105 PALESTRAS'!V162,localidades,2,FALSE),VLOOKUP('105 PALESTRAS'!R162,district_codes,2,FALSE)),VLOOKUP('105 PALESTRAS'!AG$7,localidades,2,FALSE)),VLOOKUP('105 PALESTRAS'!AG131,district_codes,2,FALSE))</f>
        <v>#N/A</v>
      </c>
      <c r="E1014" s="281">
        <f>+'105 PALESTRAS'!P162</f>
        <v>0</v>
      </c>
      <c r="F1014" s="53">
        <f>+'105 PALESTRAS'!Q162</f>
        <v>0</v>
      </c>
      <c r="H1014" s="53" t="str">
        <f>+sessoes!A$8</f>
        <v>BENTRAIN-99</v>
      </c>
      <c r="I1014" s="53" t="e">
        <f>+sessoes!B$8</f>
        <v>#N/A</v>
      </c>
      <c r="J1014" s="69">
        <f>+sessoes!C$8</f>
        <v>0</v>
      </c>
      <c r="K1014" s="53">
        <f>+'105 PALESTRAS'!AK162</f>
        <v>0</v>
      </c>
      <c r="L1014" s="53">
        <f>+'105 PALESTRAS'!AM162</f>
        <v>0</v>
      </c>
      <c r="M1014" s="53">
        <f>+'105 PALESTRAS'!AP162</f>
        <v>0</v>
      </c>
      <c r="N1014" s="53">
        <f>+'105 PALESTRAS'!AC162</f>
        <v>0</v>
      </c>
      <c r="T1014" s="51" t="str">
        <f t="shared" si="45"/>
        <v>Local Não Indicado</v>
      </c>
      <c r="U1014" s="51" t="str">
        <f t="shared" si="46"/>
        <v>Sem dados de idade</v>
      </c>
      <c r="V1014" s="51" t="str">
        <f t="shared" si="47"/>
        <v/>
      </c>
    </row>
    <row r="1015" spans="1:22" hidden="1" x14ac:dyDescent="0.35">
      <c r="A1015" s="53">
        <f>+'105 PALESTRAS'!C163</f>
        <v>0</v>
      </c>
      <c r="B1015" s="53">
        <f>+'105 PALESTRAS'!J163</f>
        <v>0</v>
      </c>
      <c r="C1015" s="53" t="e">
        <f>IFERROR(IFERROR(IFERROR(+VLOOKUP('105 PALESTRAS'!V163,localidades,2,FALSE),VLOOKUP('105 PALESTRAS'!R163,district_codes,2,FALSE)),VLOOKUP('105 PALESTRAS'!AG$7,localidades,2,FALSE)),VLOOKUP('105 PALESTRAS'!AG132,district_codes,2,FALSE))</f>
        <v>#N/A</v>
      </c>
      <c r="E1015" s="281">
        <f>+'105 PALESTRAS'!P163</f>
        <v>0</v>
      </c>
      <c r="F1015" s="53">
        <f>+'105 PALESTRAS'!Q163</f>
        <v>0</v>
      </c>
      <c r="H1015" s="53" t="str">
        <f>+sessoes!A$8</f>
        <v>BENTRAIN-99</v>
      </c>
      <c r="I1015" s="53" t="e">
        <f>+sessoes!B$8</f>
        <v>#N/A</v>
      </c>
      <c r="J1015" s="69">
        <f>+sessoes!C$8</f>
        <v>0</v>
      </c>
      <c r="K1015" s="53">
        <f>+'105 PALESTRAS'!AK163</f>
        <v>0</v>
      </c>
      <c r="L1015" s="53">
        <f>+'105 PALESTRAS'!AM163</f>
        <v>0</v>
      </c>
      <c r="M1015" s="53">
        <f>+'105 PALESTRAS'!AP163</f>
        <v>0</v>
      </c>
      <c r="N1015" s="53">
        <f>+'105 PALESTRAS'!AC163</f>
        <v>0</v>
      </c>
      <c r="T1015" s="51" t="str">
        <f t="shared" si="45"/>
        <v>Local Não Indicado</v>
      </c>
      <c r="U1015" s="51" t="str">
        <f t="shared" si="46"/>
        <v>Sem dados de idade</v>
      </c>
      <c r="V1015" s="51" t="str">
        <f t="shared" si="47"/>
        <v/>
      </c>
    </row>
    <row r="1016" spans="1:22" hidden="1" x14ac:dyDescent="0.35">
      <c r="A1016" s="53">
        <f>+'105 PALESTRAS'!C164</f>
        <v>0</v>
      </c>
      <c r="B1016" s="53">
        <f>+'105 PALESTRAS'!J164</f>
        <v>0</v>
      </c>
      <c r="C1016" s="53" t="e">
        <f>IFERROR(IFERROR(IFERROR(+VLOOKUP('105 PALESTRAS'!V164,localidades,2,FALSE),VLOOKUP('105 PALESTRAS'!R164,district_codes,2,FALSE)),VLOOKUP('105 PALESTRAS'!AG$7,localidades,2,FALSE)),VLOOKUP('105 PALESTRAS'!AG133,district_codes,2,FALSE))</f>
        <v>#N/A</v>
      </c>
      <c r="E1016" s="281">
        <f>+'105 PALESTRAS'!P164</f>
        <v>0</v>
      </c>
      <c r="F1016" s="53">
        <f>+'105 PALESTRAS'!Q164</f>
        <v>0</v>
      </c>
      <c r="H1016" s="53" t="str">
        <f>+sessoes!A$8</f>
        <v>BENTRAIN-99</v>
      </c>
      <c r="I1016" s="53" t="e">
        <f>+sessoes!B$8</f>
        <v>#N/A</v>
      </c>
      <c r="J1016" s="69">
        <f>+sessoes!C$8</f>
        <v>0</v>
      </c>
      <c r="K1016" s="53">
        <f>+'105 PALESTRAS'!AK164</f>
        <v>0</v>
      </c>
      <c r="L1016" s="53">
        <f>+'105 PALESTRAS'!AM164</f>
        <v>0</v>
      </c>
      <c r="M1016" s="53">
        <f>+'105 PALESTRAS'!AP164</f>
        <v>0</v>
      </c>
      <c r="N1016" s="53">
        <f>+'105 PALESTRAS'!AC164</f>
        <v>0</v>
      </c>
      <c r="T1016" s="51" t="str">
        <f t="shared" si="45"/>
        <v>Local Não Indicado</v>
      </c>
      <c r="U1016" s="51" t="str">
        <f t="shared" si="46"/>
        <v>Sem dados de idade</v>
      </c>
      <c r="V1016" s="51" t="str">
        <f t="shared" si="47"/>
        <v/>
      </c>
    </row>
    <row r="1017" spans="1:22" hidden="1" x14ac:dyDescent="0.35">
      <c r="A1017" s="53">
        <f>+'105 PALESTRAS'!C165</f>
        <v>0</v>
      </c>
      <c r="B1017" s="53">
        <f>+'105 PALESTRAS'!J165</f>
        <v>0</v>
      </c>
      <c r="C1017" s="53" t="e">
        <f>IFERROR(IFERROR(IFERROR(+VLOOKUP('105 PALESTRAS'!V165,localidades,2,FALSE),VLOOKUP('105 PALESTRAS'!R165,district_codes,2,FALSE)),VLOOKUP('105 PALESTRAS'!AG$7,localidades,2,FALSE)),VLOOKUP('105 PALESTRAS'!AG134,district_codes,2,FALSE))</f>
        <v>#N/A</v>
      </c>
      <c r="E1017" s="281">
        <f>+'105 PALESTRAS'!P165</f>
        <v>0</v>
      </c>
      <c r="F1017" s="53">
        <f>+'105 PALESTRAS'!Q165</f>
        <v>0</v>
      </c>
      <c r="H1017" s="53" t="str">
        <f>+sessoes!A$8</f>
        <v>BENTRAIN-99</v>
      </c>
      <c r="I1017" s="53" t="e">
        <f>+sessoes!B$8</f>
        <v>#N/A</v>
      </c>
      <c r="J1017" s="69">
        <f>+sessoes!C$8</f>
        <v>0</v>
      </c>
      <c r="K1017" s="53">
        <f>+'105 PALESTRAS'!AK165</f>
        <v>0</v>
      </c>
      <c r="L1017" s="53">
        <f>+'105 PALESTRAS'!AM165</f>
        <v>0</v>
      </c>
      <c r="M1017" s="53">
        <f>+'105 PALESTRAS'!AP165</f>
        <v>0</v>
      </c>
      <c r="N1017" s="53">
        <f>+'105 PALESTRAS'!AC165</f>
        <v>0</v>
      </c>
      <c r="T1017" s="51" t="str">
        <f t="shared" si="45"/>
        <v>Local Não Indicado</v>
      </c>
      <c r="U1017" s="51" t="str">
        <f t="shared" si="46"/>
        <v>Sem dados de idade</v>
      </c>
      <c r="V1017" s="51" t="str">
        <f t="shared" si="47"/>
        <v/>
      </c>
    </row>
    <row r="1018" spans="1:22" hidden="1" x14ac:dyDescent="0.35">
      <c r="A1018" s="53">
        <f>+'105 PALESTRAS'!C166</f>
        <v>0</v>
      </c>
      <c r="B1018" s="53">
        <f>+'105 PALESTRAS'!J166</f>
        <v>0</v>
      </c>
      <c r="C1018" s="53" t="e">
        <f>IFERROR(IFERROR(IFERROR(+VLOOKUP('105 PALESTRAS'!V166,localidades,2,FALSE),VLOOKUP('105 PALESTRAS'!R166,district_codes,2,FALSE)),VLOOKUP('105 PALESTRAS'!AG$7,localidades,2,FALSE)),VLOOKUP('105 PALESTRAS'!AG135,district_codes,2,FALSE))</f>
        <v>#N/A</v>
      </c>
      <c r="E1018" s="281">
        <f>+'105 PALESTRAS'!P166</f>
        <v>0</v>
      </c>
      <c r="F1018" s="53">
        <f>+'105 PALESTRAS'!Q166</f>
        <v>0</v>
      </c>
      <c r="H1018" s="53" t="str">
        <f>+sessoes!A$8</f>
        <v>BENTRAIN-99</v>
      </c>
      <c r="I1018" s="53" t="e">
        <f>+sessoes!B$8</f>
        <v>#N/A</v>
      </c>
      <c r="J1018" s="69">
        <f>+sessoes!C$8</f>
        <v>0</v>
      </c>
      <c r="K1018" s="53">
        <f>+'105 PALESTRAS'!AK166</f>
        <v>0</v>
      </c>
      <c r="L1018" s="53">
        <f>+'105 PALESTRAS'!AM166</f>
        <v>0</v>
      </c>
      <c r="M1018" s="53">
        <f>+'105 PALESTRAS'!AP166</f>
        <v>0</v>
      </c>
      <c r="N1018" s="53">
        <f>+'105 PALESTRAS'!AC166</f>
        <v>0</v>
      </c>
      <c r="T1018" s="51" t="str">
        <f t="shared" si="45"/>
        <v>Local Não Indicado</v>
      </c>
      <c r="U1018" s="51" t="str">
        <f t="shared" si="46"/>
        <v>Sem dados de idade</v>
      </c>
      <c r="V1018" s="51" t="str">
        <f t="shared" si="47"/>
        <v/>
      </c>
    </row>
    <row r="1019" spans="1:22" hidden="1" x14ac:dyDescent="0.35">
      <c r="A1019" s="53">
        <f>+'105 PALESTRAS'!C167</f>
        <v>0</v>
      </c>
      <c r="B1019" s="53">
        <f>+'105 PALESTRAS'!J167</f>
        <v>0</v>
      </c>
      <c r="C1019" s="53" t="e">
        <f>IFERROR(IFERROR(IFERROR(+VLOOKUP('105 PALESTRAS'!V167,localidades,2,FALSE),VLOOKUP('105 PALESTRAS'!R167,district_codes,2,FALSE)),VLOOKUP('105 PALESTRAS'!AG$7,localidades,2,FALSE)),VLOOKUP('105 PALESTRAS'!AG136,district_codes,2,FALSE))</f>
        <v>#N/A</v>
      </c>
      <c r="E1019" s="281">
        <f>+'105 PALESTRAS'!P167</f>
        <v>0</v>
      </c>
      <c r="F1019" s="53">
        <f>+'105 PALESTRAS'!Q167</f>
        <v>0</v>
      </c>
      <c r="H1019" s="53" t="str">
        <f>+sessoes!A$8</f>
        <v>BENTRAIN-99</v>
      </c>
      <c r="I1019" s="53" t="e">
        <f>+sessoes!B$8</f>
        <v>#N/A</v>
      </c>
      <c r="J1019" s="69">
        <f>+sessoes!C$8</f>
        <v>0</v>
      </c>
      <c r="K1019" s="53">
        <f>+'105 PALESTRAS'!AK167</f>
        <v>0</v>
      </c>
      <c r="L1019" s="53">
        <f>+'105 PALESTRAS'!AM167</f>
        <v>0</v>
      </c>
      <c r="M1019" s="53">
        <f>+'105 PALESTRAS'!AP167</f>
        <v>0</v>
      </c>
      <c r="N1019" s="53">
        <f>+'105 PALESTRAS'!AC167</f>
        <v>0</v>
      </c>
      <c r="T1019" s="51" t="str">
        <f t="shared" si="45"/>
        <v>Local Não Indicado</v>
      </c>
      <c r="U1019" s="51" t="str">
        <f t="shared" si="46"/>
        <v>Sem dados de idade</v>
      </c>
      <c r="V1019" s="51" t="str">
        <f t="shared" si="47"/>
        <v/>
      </c>
    </row>
    <row r="1020" spans="1:22" hidden="1" x14ac:dyDescent="0.35">
      <c r="A1020" s="53">
        <f>+'105 PALESTRAS'!C168</f>
        <v>0</v>
      </c>
      <c r="B1020" s="53">
        <f>+'105 PALESTRAS'!J168</f>
        <v>0</v>
      </c>
      <c r="C1020" s="53" t="e">
        <f>IFERROR(IFERROR(IFERROR(+VLOOKUP('105 PALESTRAS'!V168,localidades,2,FALSE),VLOOKUP('105 PALESTRAS'!R168,district_codes,2,FALSE)),VLOOKUP('105 PALESTRAS'!AG$7,localidades,2,FALSE)),VLOOKUP('105 PALESTRAS'!AG137,district_codes,2,FALSE))</f>
        <v>#N/A</v>
      </c>
      <c r="E1020" s="281">
        <f>+'105 PALESTRAS'!P168</f>
        <v>0</v>
      </c>
      <c r="F1020" s="53">
        <f>+'105 PALESTRAS'!Q168</f>
        <v>0</v>
      </c>
      <c r="H1020" s="53" t="str">
        <f>+sessoes!A$8</f>
        <v>BENTRAIN-99</v>
      </c>
      <c r="I1020" s="53" t="e">
        <f>+sessoes!B$8</f>
        <v>#N/A</v>
      </c>
      <c r="J1020" s="69">
        <f>+sessoes!C$8</f>
        <v>0</v>
      </c>
      <c r="K1020" s="53">
        <f>+'105 PALESTRAS'!AK168</f>
        <v>0</v>
      </c>
      <c r="L1020" s="53">
        <f>+'105 PALESTRAS'!AM168</f>
        <v>0</v>
      </c>
      <c r="M1020" s="53">
        <f>+'105 PALESTRAS'!AP168</f>
        <v>0</v>
      </c>
      <c r="N1020" s="53">
        <f>+'105 PALESTRAS'!AC168</f>
        <v>0</v>
      </c>
      <c r="T1020" s="51" t="str">
        <f t="shared" si="45"/>
        <v>Local Não Indicado</v>
      </c>
      <c r="U1020" s="51" t="str">
        <f t="shared" si="46"/>
        <v>Sem dados de idade</v>
      </c>
      <c r="V1020" s="51" t="str">
        <f t="shared" si="47"/>
        <v/>
      </c>
    </row>
    <row r="1021" spans="1:22" hidden="1" x14ac:dyDescent="0.35">
      <c r="A1021" s="53">
        <f>+'105 PALESTRAS'!C169</f>
        <v>0</v>
      </c>
      <c r="B1021" s="53">
        <f>+'105 PALESTRAS'!J169</f>
        <v>0</v>
      </c>
      <c r="C1021" s="53" t="e">
        <f>IFERROR(IFERROR(IFERROR(+VLOOKUP('105 PALESTRAS'!V169,localidades,2,FALSE),VLOOKUP('105 PALESTRAS'!R169,district_codes,2,FALSE)),VLOOKUP('105 PALESTRAS'!AG$7,localidades,2,FALSE)),VLOOKUP('105 PALESTRAS'!AG138,district_codes,2,FALSE))</f>
        <v>#N/A</v>
      </c>
      <c r="E1021" s="281">
        <f>+'105 PALESTRAS'!P169</f>
        <v>0</v>
      </c>
      <c r="F1021" s="53">
        <f>+'105 PALESTRAS'!Q169</f>
        <v>0</v>
      </c>
      <c r="H1021" s="53" t="str">
        <f>+sessoes!A$8</f>
        <v>BENTRAIN-99</v>
      </c>
      <c r="I1021" s="53" t="e">
        <f>+sessoes!B$8</f>
        <v>#N/A</v>
      </c>
      <c r="J1021" s="69">
        <f>+sessoes!C$8</f>
        <v>0</v>
      </c>
      <c r="K1021" s="53">
        <f>+'105 PALESTRAS'!AK169</f>
        <v>0</v>
      </c>
      <c r="L1021" s="53">
        <f>+'105 PALESTRAS'!AM169</f>
        <v>0</v>
      </c>
      <c r="M1021" s="53">
        <f>+'105 PALESTRAS'!AP169</f>
        <v>0</v>
      </c>
      <c r="N1021" s="53">
        <f>+'105 PALESTRAS'!AC169</f>
        <v>0</v>
      </c>
      <c r="T1021" s="51" t="str">
        <f t="shared" si="45"/>
        <v>Local Não Indicado</v>
      </c>
      <c r="U1021" s="51" t="str">
        <f t="shared" si="46"/>
        <v>Sem dados de idade</v>
      </c>
      <c r="V1021" s="51" t="str">
        <f t="shared" si="47"/>
        <v/>
      </c>
    </row>
    <row r="1022" spans="1:22" hidden="1" x14ac:dyDescent="0.35">
      <c r="A1022" s="53">
        <f>+'105 PALESTRAS'!C170</f>
        <v>0</v>
      </c>
      <c r="B1022" s="53">
        <f>+'105 PALESTRAS'!J170</f>
        <v>0</v>
      </c>
      <c r="C1022" s="53" t="e">
        <f>IFERROR(IFERROR(IFERROR(+VLOOKUP('105 PALESTRAS'!V170,localidades,2,FALSE),VLOOKUP('105 PALESTRAS'!R170,district_codes,2,FALSE)),VLOOKUP('105 PALESTRAS'!AG$7,localidades,2,FALSE)),VLOOKUP('105 PALESTRAS'!AG139,district_codes,2,FALSE))</f>
        <v>#N/A</v>
      </c>
      <c r="E1022" s="281">
        <f>+'105 PALESTRAS'!P170</f>
        <v>0</v>
      </c>
      <c r="F1022" s="53">
        <f>+'105 PALESTRAS'!Q170</f>
        <v>0</v>
      </c>
      <c r="H1022" s="53" t="str">
        <f>+sessoes!A$8</f>
        <v>BENTRAIN-99</v>
      </c>
      <c r="I1022" s="53" t="e">
        <f>+sessoes!B$8</f>
        <v>#N/A</v>
      </c>
      <c r="J1022" s="69">
        <f>+sessoes!C$8</f>
        <v>0</v>
      </c>
      <c r="K1022" s="53">
        <f>+'105 PALESTRAS'!AK170</f>
        <v>0</v>
      </c>
      <c r="L1022" s="53">
        <f>+'105 PALESTRAS'!AM170</f>
        <v>0</v>
      </c>
      <c r="M1022" s="53">
        <f>+'105 PALESTRAS'!AP170</f>
        <v>0</v>
      </c>
      <c r="N1022" s="53">
        <f>+'105 PALESTRAS'!AC170</f>
        <v>0</v>
      </c>
      <c r="T1022" s="51" t="str">
        <f t="shared" si="45"/>
        <v>Local Não Indicado</v>
      </c>
      <c r="U1022" s="51" t="str">
        <f t="shared" si="46"/>
        <v>Sem dados de idade</v>
      </c>
      <c r="V1022" s="51" t="str">
        <f t="shared" si="47"/>
        <v/>
      </c>
    </row>
    <row r="1023" spans="1:22" hidden="1" x14ac:dyDescent="0.35">
      <c r="A1023" s="53">
        <f>+'105 PALESTRAS'!C171</f>
        <v>0</v>
      </c>
      <c r="B1023" s="53">
        <f>+'105 PALESTRAS'!J171</f>
        <v>0</v>
      </c>
      <c r="C1023" s="53" t="e">
        <f>IFERROR(IFERROR(IFERROR(+VLOOKUP('105 PALESTRAS'!V171,localidades,2,FALSE),VLOOKUP('105 PALESTRAS'!R171,district_codes,2,FALSE)),VLOOKUP('105 PALESTRAS'!AG$7,localidades,2,FALSE)),VLOOKUP('105 PALESTRAS'!AG140,district_codes,2,FALSE))</f>
        <v>#N/A</v>
      </c>
      <c r="E1023" s="281">
        <f>+'105 PALESTRAS'!P171</f>
        <v>0</v>
      </c>
      <c r="F1023" s="53">
        <f>+'105 PALESTRAS'!Q171</f>
        <v>0</v>
      </c>
      <c r="H1023" s="53" t="str">
        <f>+sessoes!A$8</f>
        <v>BENTRAIN-99</v>
      </c>
      <c r="I1023" s="53" t="e">
        <f>+sessoes!B$8</f>
        <v>#N/A</v>
      </c>
      <c r="J1023" s="69">
        <f>+sessoes!C$8</f>
        <v>0</v>
      </c>
      <c r="K1023" s="53">
        <f>+'105 PALESTRAS'!AK171</f>
        <v>0</v>
      </c>
      <c r="L1023" s="53">
        <f>+'105 PALESTRAS'!AM171</f>
        <v>0</v>
      </c>
      <c r="M1023" s="53">
        <f>+'105 PALESTRAS'!AP171</f>
        <v>0</v>
      </c>
      <c r="N1023" s="53">
        <f>+'105 PALESTRAS'!AC171</f>
        <v>0</v>
      </c>
      <c r="T1023" s="51" t="str">
        <f t="shared" si="45"/>
        <v>Local Não Indicado</v>
      </c>
      <c r="U1023" s="51" t="str">
        <f t="shared" si="46"/>
        <v>Sem dados de idade</v>
      </c>
      <c r="V1023" s="51" t="str">
        <f t="shared" si="47"/>
        <v/>
      </c>
    </row>
    <row r="1024" spans="1:22" hidden="1" x14ac:dyDescent="0.35">
      <c r="A1024" s="53">
        <f>+'105 PALESTRAS'!C172</f>
        <v>0</v>
      </c>
      <c r="B1024" s="53">
        <f>+'105 PALESTRAS'!J172</f>
        <v>0</v>
      </c>
      <c r="C1024" s="53" t="e">
        <f>IFERROR(IFERROR(IFERROR(+VLOOKUP('105 PALESTRAS'!V172,localidades,2,FALSE),VLOOKUP('105 PALESTRAS'!R172,district_codes,2,FALSE)),VLOOKUP('105 PALESTRAS'!AG$7,localidades,2,FALSE)),VLOOKUP('105 PALESTRAS'!AG141,district_codes,2,FALSE))</f>
        <v>#N/A</v>
      </c>
      <c r="E1024" s="281">
        <f>+'105 PALESTRAS'!P172</f>
        <v>0</v>
      </c>
      <c r="F1024" s="53">
        <f>+'105 PALESTRAS'!Q172</f>
        <v>0</v>
      </c>
      <c r="H1024" s="53" t="str">
        <f>+sessoes!A$8</f>
        <v>BENTRAIN-99</v>
      </c>
      <c r="I1024" s="53" t="e">
        <f>+sessoes!B$8</f>
        <v>#N/A</v>
      </c>
      <c r="J1024" s="69">
        <f>+sessoes!C$8</f>
        <v>0</v>
      </c>
      <c r="K1024" s="53">
        <f>+'105 PALESTRAS'!AK172</f>
        <v>0</v>
      </c>
      <c r="L1024" s="53">
        <f>+'105 PALESTRAS'!AM172</f>
        <v>0</v>
      </c>
      <c r="M1024" s="53">
        <f>+'105 PALESTRAS'!AP172</f>
        <v>0</v>
      </c>
      <c r="N1024" s="53">
        <f>+'105 PALESTRAS'!AC172</f>
        <v>0</v>
      </c>
      <c r="T1024" s="51" t="str">
        <f t="shared" si="45"/>
        <v>Local Não Indicado</v>
      </c>
      <c r="U1024" s="51" t="str">
        <f t="shared" si="46"/>
        <v>Sem dados de idade</v>
      </c>
      <c r="V1024" s="51" t="str">
        <f t="shared" si="47"/>
        <v/>
      </c>
    </row>
    <row r="1025" spans="1:22" hidden="1" x14ac:dyDescent="0.35">
      <c r="A1025" s="53">
        <f>+'105 PALESTRAS'!C173</f>
        <v>0</v>
      </c>
      <c r="B1025" s="53">
        <f>+'105 PALESTRAS'!J173</f>
        <v>0</v>
      </c>
      <c r="C1025" s="53" t="e">
        <f>IFERROR(IFERROR(IFERROR(+VLOOKUP('105 PALESTRAS'!V173,localidades,2,FALSE),VLOOKUP('105 PALESTRAS'!R173,district_codes,2,FALSE)),VLOOKUP('105 PALESTRAS'!AG$7,localidades,2,FALSE)),VLOOKUP('105 PALESTRAS'!AG142,district_codes,2,FALSE))</f>
        <v>#N/A</v>
      </c>
      <c r="E1025" s="281">
        <f>+'105 PALESTRAS'!P173</f>
        <v>0</v>
      </c>
      <c r="F1025" s="53">
        <f>+'105 PALESTRAS'!Q173</f>
        <v>0</v>
      </c>
      <c r="H1025" s="53" t="str">
        <f>+sessoes!A$8</f>
        <v>BENTRAIN-99</v>
      </c>
      <c r="I1025" s="53" t="e">
        <f>+sessoes!B$8</f>
        <v>#N/A</v>
      </c>
      <c r="J1025" s="69">
        <f>+sessoes!C$8</f>
        <v>0</v>
      </c>
      <c r="K1025" s="53">
        <f>+'105 PALESTRAS'!AK173</f>
        <v>0</v>
      </c>
      <c r="L1025" s="53">
        <f>+'105 PALESTRAS'!AM173</f>
        <v>0</v>
      </c>
      <c r="M1025" s="53">
        <f>+'105 PALESTRAS'!AP173</f>
        <v>0</v>
      </c>
      <c r="N1025" s="53">
        <f>+'105 PALESTRAS'!AC173</f>
        <v>0</v>
      </c>
      <c r="T1025" s="51" t="str">
        <f t="shared" si="45"/>
        <v>Local Não Indicado</v>
      </c>
      <c r="U1025" s="51" t="str">
        <f t="shared" si="46"/>
        <v>Sem dados de idade</v>
      </c>
      <c r="V1025" s="51" t="str">
        <f t="shared" si="47"/>
        <v/>
      </c>
    </row>
    <row r="1026" spans="1:22" hidden="1" x14ac:dyDescent="0.35">
      <c r="A1026" s="53">
        <f>+'105 PALESTRAS'!C174</f>
        <v>0</v>
      </c>
      <c r="B1026" s="53">
        <f>+'105 PALESTRAS'!J174</f>
        <v>0</v>
      </c>
      <c r="C1026" s="53" t="e">
        <f>IFERROR(IFERROR(IFERROR(+VLOOKUP('105 PALESTRAS'!V174,localidades,2,FALSE),VLOOKUP('105 PALESTRAS'!R174,district_codes,2,FALSE)),VLOOKUP('105 PALESTRAS'!AG$7,localidades,2,FALSE)),VLOOKUP('105 PALESTRAS'!AG143,district_codes,2,FALSE))</f>
        <v>#N/A</v>
      </c>
      <c r="E1026" s="281">
        <f>+'105 PALESTRAS'!P174</f>
        <v>0</v>
      </c>
      <c r="F1026" s="53">
        <f>+'105 PALESTRAS'!Q174</f>
        <v>0</v>
      </c>
      <c r="H1026" s="53" t="str">
        <f>+sessoes!A$8</f>
        <v>BENTRAIN-99</v>
      </c>
      <c r="I1026" s="53" t="e">
        <f>+sessoes!B$8</f>
        <v>#N/A</v>
      </c>
      <c r="J1026" s="69">
        <f>+sessoes!C$8</f>
        <v>0</v>
      </c>
      <c r="K1026" s="53">
        <f>+'105 PALESTRAS'!AK174</f>
        <v>0</v>
      </c>
      <c r="L1026" s="53">
        <f>+'105 PALESTRAS'!AM174</f>
        <v>0</v>
      </c>
      <c r="M1026" s="53">
        <f>+'105 PALESTRAS'!AP174</f>
        <v>0</v>
      </c>
      <c r="N1026" s="53">
        <f>+'105 PALESTRAS'!AC174</f>
        <v>0</v>
      </c>
      <c r="T1026" s="51" t="str">
        <f t="shared" ref="T1026:T1089" si="48">IFERROR(IFERROR(VLOOKUP(C1026,nomes_distritos,3,FALSE),VLOOKUP(I1026,nomes_distritos,3,FALSE)),"Local Não Indicado")</f>
        <v>Local Não Indicado</v>
      </c>
      <c r="U1026" s="51" t="str">
        <f t="shared" ref="U1026:U1089" si="49">IF(F1026=0,"Sem dados de idade",IF(F1026&lt;35,"Jovem","Adulto"))</f>
        <v>Sem dados de idade</v>
      </c>
      <c r="V1026" s="51" t="str">
        <f t="shared" ref="V1026:V1089" si="50">IF(A1026=0,"",A1026&amp;B1026&amp;C1026)</f>
        <v/>
      </c>
    </row>
    <row r="1027" spans="1:22" hidden="1" x14ac:dyDescent="0.35">
      <c r="A1027" s="53">
        <f>+'105 PALESTRAS'!C175</f>
        <v>0</v>
      </c>
      <c r="B1027" s="53">
        <f>+'105 PALESTRAS'!J175</f>
        <v>0</v>
      </c>
      <c r="C1027" s="53" t="e">
        <f>IFERROR(IFERROR(IFERROR(+VLOOKUP('105 PALESTRAS'!V175,localidades,2,FALSE),VLOOKUP('105 PALESTRAS'!R175,district_codes,2,FALSE)),VLOOKUP('105 PALESTRAS'!AG$7,localidades,2,FALSE)),VLOOKUP('105 PALESTRAS'!AG144,district_codes,2,FALSE))</f>
        <v>#N/A</v>
      </c>
      <c r="E1027" s="281">
        <f>+'105 PALESTRAS'!P175</f>
        <v>0</v>
      </c>
      <c r="F1027" s="53">
        <f>+'105 PALESTRAS'!Q175</f>
        <v>0</v>
      </c>
      <c r="H1027" s="53" t="str">
        <f>+sessoes!A$8</f>
        <v>BENTRAIN-99</v>
      </c>
      <c r="I1027" s="53" t="e">
        <f>+sessoes!B$8</f>
        <v>#N/A</v>
      </c>
      <c r="J1027" s="69">
        <f>+sessoes!C$8</f>
        <v>0</v>
      </c>
      <c r="K1027" s="53">
        <f>+'105 PALESTRAS'!AK175</f>
        <v>0</v>
      </c>
      <c r="L1027" s="53">
        <f>+'105 PALESTRAS'!AM175</f>
        <v>0</v>
      </c>
      <c r="M1027" s="53">
        <f>+'105 PALESTRAS'!AP175</f>
        <v>0</v>
      </c>
      <c r="N1027" s="53">
        <f>+'105 PALESTRAS'!AC175</f>
        <v>0</v>
      </c>
      <c r="T1027" s="51" t="str">
        <f t="shared" si="48"/>
        <v>Local Não Indicado</v>
      </c>
      <c r="U1027" s="51" t="str">
        <f t="shared" si="49"/>
        <v>Sem dados de idade</v>
      </c>
      <c r="V1027" s="51" t="str">
        <f t="shared" si="50"/>
        <v/>
      </c>
    </row>
    <row r="1028" spans="1:22" hidden="1" x14ac:dyDescent="0.35">
      <c r="A1028" s="53">
        <f>+'105 PALESTRAS'!C176</f>
        <v>0</v>
      </c>
      <c r="B1028" s="53">
        <f>+'105 PALESTRAS'!J176</f>
        <v>0</v>
      </c>
      <c r="C1028" s="53" t="e">
        <f>IFERROR(IFERROR(IFERROR(+VLOOKUP('105 PALESTRAS'!V176,localidades,2,FALSE),VLOOKUP('105 PALESTRAS'!R176,district_codes,2,FALSE)),VLOOKUP('105 PALESTRAS'!AG$7,localidades,2,FALSE)),VLOOKUP('105 PALESTRAS'!AG145,district_codes,2,FALSE))</f>
        <v>#N/A</v>
      </c>
      <c r="E1028" s="281">
        <f>+'105 PALESTRAS'!P176</f>
        <v>0</v>
      </c>
      <c r="F1028" s="53">
        <f>+'105 PALESTRAS'!Q176</f>
        <v>0</v>
      </c>
      <c r="H1028" s="53" t="str">
        <f>+sessoes!A$8</f>
        <v>BENTRAIN-99</v>
      </c>
      <c r="I1028" s="53" t="e">
        <f>+sessoes!B$8</f>
        <v>#N/A</v>
      </c>
      <c r="J1028" s="69">
        <f>+sessoes!C$8</f>
        <v>0</v>
      </c>
      <c r="K1028" s="53">
        <f>+'105 PALESTRAS'!AK176</f>
        <v>0</v>
      </c>
      <c r="L1028" s="53">
        <f>+'105 PALESTRAS'!AM176</f>
        <v>0</v>
      </c>
      <c r="M1028" s="53">
        <f>+'105 PALESTRAS'!AP176</f>
        <v>0</v>
      </c>
      <c r="N1028" s="53">
        <f>+'105 PALESTRAS'!AC176</f>
        <v>0</v>
      </c>
      <c r="T1028" s="51" t="str">
        <f t="shared" si="48"/>
        <v>Local Não Indicado</v>
      </c>
      <c r="U1028" s="51" t="str">
        <f t="shared" si="49"/>
        <v>Sem dados de idade</v>
      </c>
      <c r="V1028" s="51" t="str">
        <f t="shared" si="50"/>
        <v/>
      </c>
    </row>
    <row r="1029" spans="1:22" hidden="1" x14ac:dyDescent="0.35">
      <c r="A1029" s="53">
        <f>+'105 PALESTRAS'!C177</f>
        <v>0</v>
      </c>
      <c r="B1029" s="53">
        <f>+'105 PALESTRAS'!J177</f>
        <v>0</v>
      </c>
      <c r="C1029" s="53" t="e">
        <f>IFERROR(IFERROR(IFERROR(+VLOOKUP('105 PALESTRAS'!V177,localidades,2,FALSE),VLOOKUP('105 PALESTRAS'!R177,district_codes,2,FALSE)),VLOOKUP('105 PALESTRAS'!AG$7,localidades,2,FALSE)),VLOOKUP('105 PALESTRAS'!AG146,district_codes,2,FALSE))</f>
        <v>#N/A</v>
      </c>
      <c r="E1029" s="281">
        <f>+'105 PALESTRAS'!P177</f>
        <v>0</v>
      </c>
      <c r="F1029" s="53">
        <f>+'105 PALESTRAS'!Q177</f>
        <v>0</v>
      </c>
      <c r="H1029" s="53" t="str">
        <f>+sessoes!A$8</f>
        <v>BENTRAIN-99</v>
      </c>
      <c r="I1029" s="53" t="e">
        <f>+sessoes!B$8</f>
        <v>#N/A</v>
      </c>
      <c r="J1029" s="69">
        <f>+sessoes!C$8</f>
        <v>0</v>
      </c>
      <c r="K1029" s="53">
        <f>+'105 PALESTRAS'!AK177</f>
        <v>0</v>
      </c>
      <c r="L1029" s="53">
        <f>+'105 PALESTRAS'!AM177</f>
        <v>0</v>
      </c>
      <c r="M1029" s="53">
        <f>+'105 PALESTRAS'!AP177</f>
        <v>0</v>
      </c>
      <c r="N1029" s="53">
        <f>+'105 PALESTRAS'!AC177</f>
        <v>0</v>
      </c>
      <c r="T1029" s="51" t="str">
        <f t="shared" si="48"/>
        <v>Local Não Indicado</v>
      </c>
      <c r="U1029" s="51" t="str">
        <f t="shared" si="49"/>
        <v>Sem dados de idade</v>
      </c>
      <c r="V1029" s="51" t="str">
        <f t="shared" si="50"/>
        <v/>
      </c>
    </row>
    <row r="1030" spans="1:22" hidden="1" x14ac:dyDescent="0.35">
      <c r="A1030" s="53">
        <f>+'105 PALESTRAS'!C178</f>
        <v>0</v>
      </c>
      <c r="B1030" s="53">
        <f>+'105 PALESTRAS'!J178</f>
        <v>0</v>
      </c>
      <c r="C1030" s="53" t="e">
        <f>IFERROR(IFERROR(IFERROR(+VLOOKUP('105 PALESTRAS'!V178,localidades,2,FALSE),VLOOKUP('105 PALESTRAS'!R178,district_codes,2,FALSE)),VLOOKUP('105 PALESTRAS'!AG$7,localidades,2,FALSE)),VLOOKUP('105 PALESTRAS'!AG147,district_codes,2,FALSE))</f>
        <v>#N/A</v>
      </c>
      <c r="E1030" s="281">
        <f>+'105 PALESTRAS'!P178</f>
        <v>0</v>
      </c>
      <c r="F1030" s="53">
        <f>+'105 PALESTRAS'!Q178</f>
        <v>0</v>
      </c>
      <c r="H1030" s="53" t="str">
        <f>+sessoes!A$8</f>
        <v>BENTRAIN-99</v>
      </c>
      <c r="I1030" s="53" t="e">
        <f>+sessoes!B$8</f>
        <v>#N/A</v>
      </c>
      <c r="J1030" s="69">
        <f>+sessoes!C$8</f>
        <v>0</v>
      </c>
      <c r="K1030" s="53">
        <f>+'105 PALESTRAS'!AK178</f>
        <v>0</v>
      </c>
      <c r="L1030" s="53">
        <f>+'105 PALESTRAS'!AM178</f>
        <v>0</v>
      </c>
      <c r="M1030" s="53">
        <f>+'105 PALESTRAS'!AP178</f>
        <v>0</v>
      </c>
      <c r="N1030" s="53">
        <f>+'105 PALESTRAS'!AC178</f>
        <v>0</v>
      </c>
      <c r="T1030" s="51" t="str">
        <f t="shared" si="48"/>
        <v>Local Não Indicado</v>
      </c>
      <c r="U1030" s="51" t="str">
        <f t="shared" si="49"/>
        <v>Sem dados de idade</v>
      </c>
      <c r="V1030" s="51" t="str">
        <f t="shared" si="50"/>
        <v/>
      </c>
    </row>
    <row r="1031" spans="1:22" hidden="1" x14ac:dyDescent="0.35">
      <c r="A1031" s="53">
        <f>+'105 PALESTRAS'!C179</f>
        <v>0</v>
      </c>
      <c r="B1031" s="53">
        <f>+'105 PALESTRAS'!J179</f>
        <v>0</v>
      </c>
      <c r="C1031" s="53" t="e">
        <f>IFERROR(IFERROR(IFERROR(+VLOOKUP('105 PALESTRAS'!V179,localidades,2,FALSE),VLOOKUP('105 PALESTRAS'!R179,district_codes,2,FALSE)),VLOOKUP('105 PALESTRAS'!AG$7,localidades,2,FALSE)),VLOOKUP('105 PALESTRAS'!AG148,district_codes,2,FALSE))</f>
        <v>#N/A</v>
      </c>
      <c r="E1031" s="281">
        <f>+'105 PALESTRAS'!P179</f>
        <v>0</v>
      </c>
      <c r="F1031" s="53">
        <f>+'105 PALESTRAS'!Q179</f>
        <v>0</v>
      </c>
      <c r="H1031" s="53" t="str">
        <f>+sessoes!A$8</f>
        <v>BENTRAIN-99</v>
      </c>
      <c r="I1031" s="53" t="e">
        <f>+sessoes!B$8</f>
        <v>#N/A</v>
      </c>
      <c r="J1031" s="69">
        <f>+sessoes!C$8</f>
        <v>0</v>
      </c>
      <c r="K1031" s="53">
        <f>+'105 PALESTRAS'!AK179</f>
        <v>0</v>
      </c>
      <c r="L1031" s="53">
        <f>+'105 PALESTRAS'!AM179</f>
        <v>0</v>
      </c>
      <c r="M1031" s="53">
        <f>+'105 PALESTRAS'!AP179</f>
        <v>0</v>
      </c>
      <c r="N1031" s="53">
        <f>+'105 PALESTRAS'!AC179</f>
        <v>0</v>
      </c>
      <c r="T1031" s="51" t="str">
        <f t="shared" si="48"/>
        <v>Local Não Indicado</v>
      </c>
      <c r="U1031" s="51" t="str">
        <f t="shared" si="49"/>
        <v>Sem dados de idade</v>
      </c>
      <c r="V1031" s="51" t="str">
        <f t="shared" si="50"/>
        <v/>
      </c>
    </row>
    <row r="1032" spans="1:22" hidden="1" x14ac:dyDescent="0.35">
      <c r="A1032" s="53">
        <f>+'105 PALESTRAS'!C180</f>
        <v>0</v>
      </c>
      <c r="B1032" s="53">
        <f>+'105 PALESTRAS'!J180</f>
        <v>0</v>
      </c>
      <c r="C1032" s="53" t="e">
        <f>IFERROR(IFERROR(IFERROR(+VLOOKUP('105 PALESTRAS'!V180,localidades,2,FALSE),VLOOKUP('105 PALESTRAS'!R180,district_codes,2,FALSE)),VLOOKUP('105 PALESTRAS'!AG$7,localidades,2,FALSE)),VLOOKUP('105 PALESTRAS'!AG149,district_codes,2,FALSE))</f>
        <v>#N/A</v>
      </c>
      <c r="E1032" s="281">
        <f>+'105 PALESTRAS'!P180</f>
        <v>0</v>
      </c>
      <c r="F1032" s="53">
        <f>+'105 PALESTRAS'!Q180</f>
        <v>0</v>
      </c>
      <c r="H1032" s="53" t="str">
        <f>+sessoes!A$8</f>
        <v>BENTRAIN-99</v>
      </c>
      <c r="I1032" s="53" t="e">
        <f>+sessoes!B$8</f>
        <v>#N/A</v>
      </c>
      <c r="J1032" s="69">
        <f>+sessoes!C$8</f>
        <v>0</v>
      </c>
      <c r="K1032" s="53">
        <f>+'105 PALESTRAS'!AK180</f>
        <v>0</v>
      </c>
      <c r="L1032" s="53">
        <f>+'105 PALESTRAS'!AM180</f>
        <v>0</v>
      </c>
      <c r="M1032" s="53">
        <f>+'105 PALESTRAS'!AP180</f>
        <v>0</v>
      </c>
      <c r="N1032" s="53">
        <f>+'105 PALESTRAS'!AC180</f>
        <v>0</v>
      </c>
      <c r="T1032" s="51" t="str">
        <f t="shared" si="48"/>
        <v>Local Não Indicado</v>
      </c>
      <c r="U1032" s="51" t="str">
        <f t="shared" si="49"/>
        <v>Sem dados de idade</v>
      </c>
      <c r="V1032" s="51" t="str">
        <f t="shared" si="50"/>
        <v/>
      </c>
    </row>
    <row r="1033" spans="1:22" hidden="1" x14ac:dyDescent="0.35">
      <c r="A1033" s="53">
        <f>+'105 PALESTRAS'!C181</f>
        <v>0</v>
      </c>
      <c r="B1033" s="53">
        <f>+'105 PALESTRAS'!J181</f>
        <v>0</v>
      </c>
      <c r="C1033" s="53" t="e">
        <f>IFERROR(IFERROR(IFERROR(+VLOOKUP('105 PALESTRAS'!V181,localidades,2,FALSE),VLOOKUP('105 PALESTRAS'!R181,district_codes,2,FALSE)),VLOOKUP('105 PALESTRAS'!AG$7,localidades,2,FALSE)),VLOOKUP('105 PALESTRAS'!AG150,district_codes,2,FALSE))</f>
        <v>#N/A</v>
      </c>
      <c r="E1033" s="281">
        <f>+'105 PALESTRAS'!P181</f>
        <v>0</v>
      </c>
      <c r="F1033" s="53">
        <f>+'105 PALESTRAS'!Q181</f>
        <v>0</v>
      </c>
      <c r="H1033" s="53" t="str">
        <f>+sessoes!A$8</f>
        <v>BENTRAIN-99</v>
      </c>
      <c r="I1033" s="53" t="e">
        <f>+sessoes!B$8</f>
        <v>#N/A</v>
      </c>
      <c r="J1033" s="69">
        <f>+sessoes!C$8</f>
        <v>0</v>
      </c>
      <c r="K1033" s="53">
        <f>+'105 PALESTRAS'!AK181</f>
        <v>0</v>
      </c>
      <c r="L1033" s="53">
        <f>+'105 PALESTRAS'!AM181</f>
        <v>0</v>
      </c>
      <c r="M1033" s="53">
        <f>+'105 PALESTRAS'!AP181</f>
        <v>0</v>
      </c>
      <c r="N1033" s="53">
        <f>+'105 PALESTRAS'!AC181</f>
        <v>0</v>
      </c>
      <c r="T1033" s="51" t="str">
        <f t="shared" si="48"/>
        <v>Local Não Indicado</v>
      </c>
      <c r="U1033" s="51" t="str">
        <f t="shared" si="49"/>
        <v>Sem dados de idade</v>
      </c>
      <c r="V1033" s="51" t="str">
        <f t="shared" si="50"/>
        <v/>
      </c>
    </row>
    <row r="1034" spans="1:22" hidden="1" x14ac:dyDescent="0.35">
      <c r="A1034" s="53">
        <f>+'105 PALESTRAS'!C182</f>
        <v>0</v>
      </c>
      <c r="B1034" s="53">
        <f>+'105 PALESTRAS'!J182</f>
        <v>0</v>
      </c>
      <c r="C1034" s="53" t="e">
        <f>IFERROR(IFERROR(IFERROR(+VLOOKUP('105 PALESTRAS'!V182,localidades,2,FALSE),VLOOKUP('105 PALESTRAS'!R182,district_codes,2,FALSE)),VLOOKUP('105 PALESTRAS'!AG$7,localidades,2,FALSE)),VLOOKUP('105 PALESTRAS'!AG151,district_codes,2,FALSE))</f>
        <v>#N/A</v>
      </c>
      <c r="E1034" s="281">
        <f>+'105 PALESTRAS'!P182</f>
        <v>0</v>
      </c>
      <c r="F1034" s="53">
        <f>+'105 PALESTRAS'!Q182</f>
        <v>0</v>
      </c>
      <c r="H1034" s="53" t="str">
        <f>+sessoes!A$8</f>
        <v>BENTRAIN-99</v>
      </c>
      <c r="I1034" s="53" t="e">
        <f>+sessoes!B$8</f>
        <v>#N/A</v>
      </c>
      <c r="J1034" s="69">
        <f>+sessoes!C$8</f>
        <v>0</v>
      </c>
      <c r="K1034" s="53">
        <f>+'105 PALESTRAS'!AK182</f>
        <v>0</v>
      </c>
      <c r="L1034" s="53">
        <f>+'105 PALESTRAS'!AM182</f>
        <v>0</v>
      </c>
      <c r="M1034" s="53">
        <f>+'105 PALESTRAS'!AP182</f>
        <v>0</v>
      </c>
      <c r="N1034" s="53">
        <f>+'105 PALESTRAS'!AC182</f>
        <v>0</v>
      </c>
      <c r="T1034" s="51" t="str">
        <f t="shared" si="48"/>
        <v>Local Não Indicado</v>
      </c>
      <c r="U1034" s="51" t="str">
        <f t="shared" si="49"/>
        <v>Sem dados de idade</v>
      </c>
      <c r="V1034" s="51" t="str">
        <f t="shared" si="50"/>
        <v/>
      </c>
    </row>
    <row r="1035" spans="1:22" hidden="1" x14ac:dyDescent="0.35">
      <c r="A1035" s="53">
        <f>+'105 PALESTRAS'!C183</f>
        <v>0</v>
      </c>
      <c r="B1035" s="53">
        <f>+'105 PALESTRAS'!J183</f>
        <v>0</v>
      </c>
      <c r="C1035" s="53" t="e">
        <f>IFERROR(IFERROR(IFERROR(+VLOOKUP('105 PALESTRAS'!V183,localidades,2,FALSE),VLOOKUP('105 PALESTRAS'!R183,district_codes,2,FALSE)),VLOOKUP('105 PALESTRAS'!AG$7,localidades,2,FALSE)),VLOOKUP('105 PALESTRAS'!AG152,district_codes,2,FALSE))</f>
        <v>#N/A</v>
      </c>
      <c r="E1035" s="281">
        <f>+'105 PALESTRAS'!P183</f>
        <v>0</v>
      </c>
      <c r="F1035" s="53">
        <f>+'105 PALESTRAS'!Q183</f>
        <v>0</v>
      </c>
      <c r="H1035" s="53" t="str">
        <f>+sessoes!A$8</f>
        <v>BENTRAIN-99</v>
      </c>
      <c r="I1035" s="53" t="e">
        <f>+sessoes!B$8</f>
        <v>#N/A</v>
      </c>
      <c r="J1035" s="69">
        <f>+sessoes!C$8</f>
        <v>0</v>
      </c>
      <c r="K1035" s="53">
        <f>+'105 PALESTRAS'!AK183</f>
        <v>0</v>
      </c>
      <c r="L1035" s="53">
        <f>+'105 PALESTRAS'!AM183</f>
        <v>0</v>
      </c>
      <c r="M1035" s="53">
        <f>+'105 PALESTRAS'!AP183</f>
        <v>0</v>
      </c>
      <c r="N1035" s="53">
        <f>+'105 PALESTRAS'!AC183</f>
        <v>0</v>
      </c>
      <c r="T1035" s="51" t="str">
        <f t="shared" si="48"/>
        <v>Local Não Indicado</v>
      </c>
      <c r="U1035" s="51" t="str">
        <f t="shared" si="49"/>
        <v>Sem dados de idade</v>
      </c>
      <c r="V1035" s="51" t="str">
        <f t="shared" si="50"/>
        <v/>
      </c>
    </row>
    <row r="1036" spans="1:22" hidden="1" x14ac:dyDescent="0.35">
      <c r="A1036" s="53">
        <f>+'105 PALESTRAS'!C184</f>
        <v>0</v>
      </c>
      <c r="B1036" s="53">
        <f>+'105 PALESTRAS'!J184</f>
        <v>0</v>
      </c>
      <c r="C1036" s="53" t="e">
        <f>IFERROR(IFERROR(IFERROR(+VLOOKUP('105 PALESTRAS'!V184,localidades,2,FALSE),VLOOKUP('105 PALESTRAS'!R184,district_codes,2,FALSE)),VLOOKUP('105 PALESTRAS'!AG$7,localidades,2,FALSE)),VLOOKUP('105 PALESTRAS'!AG153,district_codes,2,FALSE))</f>
        <v>#N/A</v>
      </c>
      <c r="E1036" s="281">
        <f>+'105 PALESTRAS'!P184</f>
        <v>0</v>
      </c>
      <c r="F1036" s="53">
        <f>+'105 PALESTRAS'!Q184</f>
        <v>0</v>
      </c>
      <c r="H1036" s="53" t="str">
        <f>+sessoes!A$8</f>
        <v>BENTRAIN-99</v>
      </c>
      <c r="I1036" s="53" t="e">
        <f>+sessoes!B$8</f>
        <v>#N/A</v>
      </c>
      <c r="J1036" s="69">
        <f>+sessoes!C$8</f>
        <v>0</v>
      </c>
      <c r="K1036" s="53">
        <f>+'105 PALESTRAS'!AK184</f>
        <v>0</v>
      </c>
      <c r="L1036" s="53">
        <f>+'105 PALESTRAS'!AM184</f>
        <v>0</v>
      </c>
      <c r="M1036" s="53">
        <f>+'105 PALESTRAS'!AP184</f>
        <v>0</v>
      </c>
      <c r="N1036" s="53">
        <f>+'105 PALESTRAS'!AC184</f>
        <v>0</v>
      </c>
      <c r="T1036" s="51" t="str">
        <f t="shared" si="48"/>
        <v>Local Não Indicado</v>
      </c>
      <c r="U1036" s="51" t="str">
        <f t="shared" si="49"/>
        <v>Sem dados de idade</v>
      </c>
      <c r="V1036" s="51" t="str">
        <f t="shared" si="50"/>
        <v/>
      </c>
    </row>
    <row r="1037" spans="1:22" hidden="1" x14ac:dyDescent="0.35">
      <c r="A1037" s="53">
        <f>+'105 PALESTRAS'!C185</f>
        <v>0</v>
      </c>
      <c r="B1037" s="53">
        <f>+'105 PALESTRAS'!J185</f>
        <v>0</v>
      </c>
      <c r="C1037" s="53" t="e">
        <f>IFERROR(IFERROR(IFERROR(+VLOOKUP('105 PALESTRAS'!V185,localidades,2,FALSE),VLOOKUP('105 PALESTRAS'!R185,district_codes,2,FALSE)),VLOOKUP('105 PALESTRAS'!AG$7,localidades,2,FALSE)),VLOOKUP('105 PALESTRAS'!AG154,district_codes,2,FALSE))</f>
        <v>#N/A</v>
      </c>
      <c r="E1037" s="281">
        <f>+'105 PALESTRAS'!P185</f>
        <v>0</v>
      </c>
      <c r="F1037" s="53">
        <f>+'105 PALESTRAS'!Q185</f>
        <v>0</v>
      </c>
      <c r="H1037" s="53" t="str">
        <f>+sessoes!A$8</f>
        <v>BENTRAIN-99</v>
      </c>
      <c r="I1037" s="53" t="e">
        <f>+sessoes!B$8</f>
        <v>#N/A</v>
      </c>
      <c r="J1037" s="69">
        <f>+sessoes!C$8</f>
        <v>0</v>
      </c>
      <c r="K1037" s="53">
        <f>+'105 PALESTRAS'!AK185</f>
        <v>0</v>
      </c>
      <c r="L1037" s="53">
        <f>+'105 PALESTRAS'!AM185</f>
        <v>0</v>
      </c>
      <c r="M1037" s="53">
        <f>+'105 PALESTRAS'!AP185</f>
        <v>0</v>
      </c>
      <c r="N1037" s="53">
        <f>+'105 PALESTRAS'!AC185</f>
        <v>0</v>
      </c>
      <c r="T1037" s="51" t="str">
        <f t="shared" si="48"/>
        <v>Local Não Indicado</v>
      </c>
      <c r="U1037" s="51" t="str">
        <f t="shared" si="49"/>
        <v>Sem dados de idade</v>
      </c>
      <c r="V1037" s="51" t="str">
        <f t="shared" si="50"/>
        <v/>
      </c>
    </row>
    <row r="1038" spans="1:22" hidden="1" x14ac:dyDescent="0.35">
      <c r="A1038" s="53">
        <f>+'105 PALESTRAS'!C186</f>
        <v>0</v>
      </c>
      <c r="B1038" s="53">
        <f>+'105 PALESTRAS'!J186</f>
        <v>0</v>
      </c>
      <c r="C1038" s="53" t="e">
        <f>IFERROR(IFERROR(IFERROR(+VLOOKUP('105 PALESTRAS'!V186,localidades,2,FALSE),VLOOKUP('105 PALESTRAS'!R186,district_codes,2,FALSE)),VLOOKUP('105 PALESTRAS'!AG$7,localidades,2,FALSE)),VLOOKUP('105 PALESTRAS'!AG155,district_codes,2,FALSE))</f>
        <v>#N/A</v>
      </c>
      <c r="E1038" s="281">
        <f>+'105 PALESTRAS'!P186</f>
        <v>0</v>
      </c>
      <c r="F1038" s="53">
        <f>+'105 PALESTRAS'!Q186</f>
        <v>0</v>
      </c>
      <c r="H1038" s="53" t="str">
        <f>+sessoes!A$8</f>
        <v>BENTRAIN-99</v>
      </c>
      <c r="I1038" s="53" t="e">
        <f>+sessoes!B$8</f>
        <v>#N/A</v>
      </c>
      <c r="J1038" s="69">
        <f>+sessoes!C$8</f>
        <v>0</v>
      </c>
      <c r="K1038" s="53">
        <f>+'105 PALESTRAS'!AK186</f>
        <v>0</v>
      </c>
      <c r="L1038" s="53">
        <f>+'105 PALESTRAS'!AM186</f>
        <v>0</v>
      </c>
      <c r="M1038" s="53">
        <f>+'105 PALESTRAS'!AP186</f>
        <v>0</v>
      </c>
      <c r="N1038" s="53">
        <f>+'105 PALESTRAS'!AC186</f>
        <v>0</v>
      </c>
      <c r="T1038" s="51" t="str">
        <f t="shared" si="48"/>
        <v>Local Não Indicado</v>
      </c>
      <c r="U1038" s="51" t="str">
        <f t="shared" si="49"/>
        <v>Sem dados de idade</v>
      </c>
      <c r="V1038" s="51" t="str">
        <f t="shared" si="50"/>
        <v/>
      </c>
    </row>
    <row r="1039" spans="1:22" hidden="1" x14ac:dyDescent="0.35">
      <c r="A1039" s="53">
        <f>+'105 PALESTRAS'!C187</f>
        <v>0</v>
      </c>
      <c r="B1039" s="53">
        <f>+'105 PALESTRAS'!J187</f>
        <v>0</v>
      </c>
      <c r="C1039" s="53" t="e">
        <f>IFERROR(IFERROR(IFERROR(+VLOOKUP('105 PALESTRAS'!V187,localidades,2,FALSE),VLOOKUP('105 PALESTRAS'!R187,district_codes,2,FALSE)),VLOOKUP('105 PALESTRAS'!AG$7,localidades,2,FALSE)),VLOOKUP('105 PALESTRAS'!AG156,district_codes,2,FALSE))</f>
        <v>#N/A</v>
      </c>
      <c r="E1039" s="281">
        <f>+'105 PALESTRAS'!P187</f>
        <v>0</v>
      </c>
      <c r="F1039" s="53">
        <f>+'105 PALESTRAS'!Q187</f>
        <v>0</v>
      </c>
      <c r="H1039" s="53" t="str">
        <f>+sessoes!A$8</f>
        <v>BENTRAIN-99</v>
      </c>
      <c r="I1039" s="53" t="e">
        <f>+sessoes!B$8</f>
        <v>#N/A</v>
      </c>
      <c r="J1039" s="69">
        <f>+sessoes!C$8</f>
        <v>0</v>
      </c>
      <c r="K1039" s="53">
        <f>+'105 PALESTRAS'!AK187</f>
        <v>0</v>
      </c>
      <c r="L1039" s="53">
        <f>+'105 PALESTRAS'!AM187</f>
        <v>0</v>
      </c>
      <c r="M1039" s="53">
        <f>+'105 PALESTRAS'!AP187</f>
        <v>0</v>
      </c>
      <c r="N1039" s="53">
        <f>+'105 PALESTRAS'!AC187</f>
        <v>0</v>
      </c>
      <c r="T1039" s="51" t="str">
        <f t="shared" si="48"/>
        <v>Local Não Indicado</v>
      </c>
      <c r="U1039" s="51" t="str">
        <f t="shared" si="49"/>
        <v>Sem dados de idade</v>
      </c>
      <c r="V1039" s="51" t="str">
        <f t="shared" si="50"/>
        <v/>
      </c>
    </row>
    <row r="1040" spans="1:22" hidden="1" x14ac:dyDescent="0.35">
      <c r="A1040" s="53">
        <f>+'105 PALESTRAS'!C188</f>
        <v>0</v>
      </c>
      <c r="B1040" s="53">
        <f>+'105 PALESTRAS'!J188</f>
        <v>0</v>
      </c>
      <c r="C1040" s="53" t="e">
        <f>IFERROR(IFERROR(IFERROR(+VLOOKUP('105 PALESTRAS'!V188,localidades,2,FALSE),VLOOKUP('105 PALESTRAS'!R188,district_codes,2,FALSE)),VLOOKUP('105 PALESTRAS'!AG$7,localidades,2,FALSE)),VLOOKUP('105 PALESTRAS'!AG157,district_codes,2,FALSE))</f>
        <v>#N/A</v>
      </c>
      <c r="E1040" s="281">
        <f>+'105 PALESTRAS'!P188</f>
        <v>0</v>
      </c>
      <c r="F1040" s="53">
        <f>+'105 PALESTRAS'!Q188</f>
        <v>0</v>
      </c>
      <c r="H1040" s="53" t="str">
        <f>+sessoes!A$8</f>
        <v>BENTRAIN-99</v>
      </c>
      <c r="I1040" s="53" t="e">
        <f>+sessoes!B$8</f>
        <v>#N/A</v>
      </c>
      <c r="J1040" s="69">
        <f>+sessoes!C$8</f>
        <v>0</v>
      </c>
      <c r="K1040" s="53">
        <f>+'105 PALESTRAS'!AK188</f>
        <v>0</v>
      </c>
      <c r="L1040" s="53">
        <f>+'105 PALESTRAS'!AM188</f>
        <v>0</v>
      </c>
      <c r="M1040" s="53">
        <f>+'105 PALESTRAS'!AP188</f>
        <v>0</v>
      </c>
      <c r="N1040" s="53">
        <f>+'105 PALESTRAS'!AC188</f>
        <v>0</v>
      </c>
      <c r="T1040" s="51" t="str">
        <f t="shared" si="48"/>
        <v>Local Não Indicado</v>
      </c>
      <c r="U1040" s="51" t="str">
        <f t="shared" si="49"/>
        <v>Sem dados de idade</v>
      </c>
      <c r="V1040" s="51" t="str">
        <f t="shared" si="50"/>
        <v/>
      </c>
    </row>
    <row r="1041" spans="1:22" hidden="1" x14ac:dyDescent="0.35">
      <c r="A1041" s="53">
        <f>+'105 PALESTRAS'!C189</f>
        <v>0</v>
      </c>
      <c r="B1041" s="53">
        <f>+'105 PALESTRAS'!J189</f>
        <v>0</v>
      </c>
      <c r="C1041" s="53" t="e">
        <f>IFERROR(IFERROR(IFERROR(+VLOOKUP('105 PALESTRAS'!V189,localidades,2,FALSE),VLOOKUP('105 PALESTRAS'!R189,district_codes,2,FALSE)),VLOOKUP('105 PALESTRAS'!AG$7,localidades,2,FALSE)),VLOOKUP('105 PALESTRAS'!AG158,district_codes,2,FALSE))</f>
        <v>#N/A</v>
      </c>
      <c r="E1041" s="281">
        <f>+'105 PALESTRAS'!P189</f>
        <v>0</v>
      </c>
      <c r="F1041" s="53">
        <f>+'105 PALESTRAS'!Q189</f>
        <v>0</v>
      </c>
      <c r="H1041" s="53" t="str">
        <f>+sessoes!A$8</f>
        <v>BENTRAIN-99</v>
      </c>
      <c r="I1041" s="53" t="e">
        <f>+sessoes!B$8</f>
        <v>#N/A</v>
      </c>
      <c r="J1041" s="69">
        <f>+sessoes!C$8</f>
        <v>0</v>
      </c>
      <c r="K1041" s="53">
        <f>+'105 PALESTRAS'!AK189</f>
        <v>0</v>
      </c>
      <c r="L1041" s="53">
        <f>+'105 PALESTRAS'!AM189</f>
        <v>0</v>
      </c>
      <c r="M1041" s="53">
        <f>+'105 PALESTRAS'!AP189</f>
        <v>0</v>
      </c>
      <c r="N1041" s="53">
        <f>+'105 PALESTRAS'!AC189</f>
        <v>0</v>
      </c>
      <c r="T1041" s="51" t="str">
        <f t="shared" si="48"/>
        <v>Local Não Indicado</v>
      </c>
      <c r="U1041" s="51" t="str">
        <f t="shared" si="49"/>
        <v>Sem dados de idade</v>
      </c>
      <c r="V1041" s="51" t="str">
        <f t="shared" si="50"/>
        <v/>
      </c>
    </row>
    <row r="1042" spans="1:22" hidden="1" x14ac:dyDescent="0.35">
      <c r="A1042" s="53">
        <f>+'105 PALESTRAS'!C190</f>
        <v>0</v>
      </c>
      <c r="B1042" s="53">
        <f>+'105 PALESTRAS'!J190</f>
        <v>0</v>
      </c>
      <c r="C1042" s="53" t="e">
        <f>IFERROR(IFERROR(IFERROR(+VLOOKUP('105 PALESTRAS'!V190,localidades,2,FALSE),VLOOKUP('105 PALESTRAS'!R190,district_codes,2,FALSE)),VLOOKUP('105 PALESTRAS'!AG$7,localidades,2,FALSE)),VLOOKUP('105 PALESTRAS'!AG159,district_codes,2,FALSE))</f>
        <v>#N/A</v>
      </c>
      <c r="E1042" s="281">
        <f>+'105 PALESTRAS'!P190</f>
        <v>0</v>
      </c>
      <c r="F1042" s="53">
        <f>+'105 PALESTRAS'!Q190</f>
        <v>0</v>
      </c>
      <c r="H1042" s="53" t="str">
        <f>+sessoes!A$8</f>
        <v>BENTRAIN-99</v>
      </c>
      <c r="I1042" s="53" t="e">
        <f>+sessoes!B$8</f>
        <v>#N/A</v>
      </c>
      <c r="J1042" s="69">
        <f>+sessoes!C$8</f>
        <v>0</v>
      </c>
      <c r="K1042" s="53">
        <f>+'105 PALESTRAS'!AK190</f>
        <v>0</v>
      </c>
      <c r="L1042" s="53">
        <f>+'105 PALESTRAS'!AM190</f>
        <v>0</v>
      </c>
      <c r="M1042" s="53">
        <f>+'105 PALESTRAS'!AP190</f>
        <v>0</v>
      </c>
      <c r="N1042" s="53">
        <f>+'105 PALESTRAS'!AC190</f>
        <v>0</v>
      </c>
      <c r="T1042" s="51" t="str">
        <f t="shared" si="48"/>
        <v>Local Não Indicado</v>
      </c>
      <c r="U1042" s="51" t="str">
        <f t="shared" si="49"/>
        <v>Sem dados de idade</v>
      </c>
      <c r="V1042" s="51" t="str">
        <f t="shared" si="50"/>
        <v/>
      </c>
    </row>
    <row r="1043" spans="1:22" hidden="1" x14ac:dyDescent="0.35">
      <c r="A1043" s="53">
        <f>+'105 PALESTRAS'!C191</f>
        <v>0</v>
      </c>
      <c r="B1043" s="53">
        <f>+'105 PALESTRAS'!J191</f>
        <v>0</v>
      </c>
      <c r="C1043" s="53" t="e">
        <f>IFERROR(IFERROR(IFERROR(+VLOOKUP('105 PALESTRAS'!V191,localidades,2,FALSE),VLOOKUP('105 PALESTRAS'!R191,district_codes,2,FALSE)),VLOOKUP('105 PALESTRAS'!AG$7,localidades,2,FALSE)),VLOOKUP('105 PALESTRAS'!AG160,district_codes,2,FALSE))</f>
        <v>#N/A</v>
      </c>
      <c r="E1043" s="281">
        <f>+'105 PALESTRAS'!P191</f>
        <v>0</v>
      </c>
      <c r="F1043" s="53">
        <f>+'105 PALESTRAS'!Q191</f>
        <v>0</v>
      </c>
      <c r="H1043" s="53" t="str">
        <f>+sessoes!A$8</f>
        <v>BENTRAIN-99</v>
      </c>
      <c r="I1043" s="53" t="e">
        <f>+sessoes!B$8</f>
        <v>#N/A</v>
      </c>
      <c r="J1043" s="69">
        <f>+sessoes!C$8</f>
        <v>0</v>
      </c>
      <c r="K1043" s="53">
        <f>+'105 PALESTRAS'!AK191</f>
        <v>0</v>
      </c>
      <c r="L1043" s="53">
        <f>+'105 PALESTRAS'!AM191</f>
        <v>0</v>
      </c>
      <c r="M1043" s="53">
        <f>+'105 PALESTRAS'!AP191</f>
        <v>0</v>
      </c>
      <c r="N1043" s="53">
        <f>+'105 PALESTRAS'!AC191</f>
        <v>0</v>
      </c>
      <c r="T1043" s="51" t="str">
        <f t="shared" si="48"/>
        <v>Local Não Indicado</v>
      </c>
      <c r="U1043" s="51" t="str">
        <f t="shared" si="49"/>
        <v>Sem dados de idade</v>
      </c>
      <c r="V1043" s="51" t="str">
        <f t="shared" si="50"/>
        <v/>
      </c>
    </row>
    <row r="1044" spans="1:22" hidden="1" x14ac:dyDescent="0.35">
      <c r="A1044" s="53">
        <f>+'105 PALESTRAS'!C192</f>
        <v>0</v>
      </c>
      <c r="B1044" s="53">
        <f>+'105 PALESTRAS'!J192</f>
        <v>0</v>
      </c>
      <c r="C1044" s="53" t="e">
        <f>IFERROR(IFERROR(IFERROR(+VLOOKUP('105 PALESTRAS'!V192,localidades,2,FALSE),VLOOKUP('105 PALESTRAS'!R192,district_codes,2,FALSE)),VLOOKUP('105 PALESTRAS'!AG$7,localidades,2,FALSE)),VLOOKUP('105 PALESTRAS'!AG161,district_codes,2,FALSE))</f>
        <v>#N/A</v>
      </c>
      <c r="E1044" s="281">
        <f>+'105 PALESTRAS'!P192</f>
        <v>0</v>
      </c>
      <c r="F1044" s="53">
        <f>+'105 PALESTRAS'!Q192</f>
        <v>0</v>
      </c>
      <c r="H1044" s="53" t="str">
        <f>+sessoes!A$8</f>
        <v>BENTRAIN-99</v>
      </c>
      <c r="I1044" s="53" t="e">
        <f>+sessoes!B$8</f>
        <v>#N/A</v>
      </c>
      <c r="J1044" s="69">
        <f>+sessoes!C$8</f>
        <v>0</v>
      </c>
      <c r="K1044" s="53">
        <f>+'105 PALESTRAS'!AK192</f>
        <v>0</v>
      </c>
      <c r="L1044" s="53">
        <f>+'105 PALESTRAS'!AM192</f>
        <v>0</v>
      </c>
      <c r="M1044" s="53">
        <f>+'105 PALESTRAS'!AP192</f>
        <v>0</v>
      </c>
      <c r="N1044" s="53">
        <f>+'105 PALESTRAS'!AC192</f>
        <v>0</v>
      </c>
      <c r="T1044" s="51" t="str">
        <f t="shared" si="48"/>
        <v>Local Não Indicado</v>
      </c>
      <c r="U1044" s="51" t="str">
        <f t="shared" si="49"/>
        <v>Sem dados de idade</v>
      </c>
      <c r="V1044" s="51" t="str">
        <f t="shared" si="50"/>
        <v/>
      </c>
    </row>
    <row r="1045" spans="1:22" hidden="1" x14ac:dyDescent="0.35">
      <c r="A1045" s="53">
        <f>+'105 PALESTRAS'!C193</f>
        <v>0</v>
      </c>
      <c r="B1045" s="53">
        <f>+'105 PALESTRAS'!J193</f>
        <v>0</v>
      </c>
      <c r="C1045" s="53" t="e">
        <f>IFERROR(IFERROR(IFERROR(+VLOOKUP('105 PALESTRAS'!V193,localidades,2,FALSE),VLOOKUP('105 PALESTRAS'!R193,district_codes,2,FALSE)),VLOOKUP('105 PALESTRAS'!AG$7,localidades,2,FALSE)),VLOOKUP('105 PALESTRAS'!AG162,district_codes,2,FALSE))</f>
        <v>#N/A</v>
      </c>
      <c r="E1045" s="281">
        <f>+'105 PALESTRAS'!P193</f>
        <v>0</v>
      </c>
      <c r="F1045" s="53">
        <f>+'105 PALESTRAS'!Q193</f>
        <v>0</v>
      </c>
      <c r="H1045" s="53" t="str">
        <f>+sessoes!A$8</f>
        <v>BENTRAIN-99</v>
      </c>
      <c r="I1045" s="53" t="e">
        <f>+sessoes!B$8</f>
        <v>#N/A</v>
      </c>
      <c r="J1045" s="69">
        <f>+sessoes!C$8</f>
        <v>0</v>
      </c>
      <c r="K1045" s="53">
        <f>+'105 PALESTRAS'!AK193</f>
        <v>0</v>
      </c>
      <c r="L1045" s="53">
        <f>+'105 PALESTRAS'!AM193</f>
        <v>0</v>
      </c>
      <c r="M1045" s="53">
        <f>+'105 PALESTRAS'!AP193</f>
        <v>0</v>
      </c>
      <c r="N1045" s="53">
        <f>+'105 PALESTRAS'!AC193</f>
        <v>0</v>
      </c>
      <c r="T1045" s="51" t="str">
        <f t="shared" si="48"/>
        <v>Local Não Indicado</v>
      </c>
      <c r="U1045" s="51" t="str">
        <f t="shared" si="49"/>
        <v>Sem dados de idade</v>
      </c>
      <c r="V1045" s="51" t="str">
        <f t="shared" si="50"/>
        <v/>
      </c>
    </row>
    <row r="1046" spans="1:22" hidden="1" x14ac:dyDescent="0.35">
      <c r="A1046" s="53">
        <f>+'105 PALESTRAS'!C194</f>
        <v>0</v>
      </c>
      <c r="B1046" s="53">
        <f>+'105 PALESTRAS'!J194</f>
        <v>0</v>
      </c>
      <c r="C1046" s="53" t="e">
        <f>IFERROR(IFERROR(IFERROR(+VLOOKUP('105 PALESTRAS'!V194,localidades,2,FALSE),VLOOKUP('105 PALESTRAS'!R194,district_codes,2,FALSE)),VLOOKUP('105 PALESTRAS'!AG$7,localidades,2,FALSE)),VLOOKUP('105 PALESTRAS'!AG163,district_codes,2,FALSE))</f>
        <v>#N/A</v>
      </c>
      <c r="E1046" s="281">
        <f>+'105 PALESTRAS'!P194</f>
        <v>0</v>
      </c>
      <c r="F1046" s="53">
        <f>+'105 PALESTRAS'!Q194</f>
        <v>0</v>
      </c>
      <c r="H1046" s="53" t="str">
        <f>+sessoes!A$8</f>
        <v>BENTRAIN-99</v>
      </c>
      <c r="I1046" s="53" t="e">
        <f>+sessoes!B$8</f>
        <v>#N/A</v>
      </c>
      <c r="J1046" s="69">
        <f>+sessoes!C$8</f>
        <v>0</v>
      </c>
      <c r="K1046" s="53">
        <f>+'105 PALESTRAS'!AK194</f>
        <v>0</v>
      </c>
      <c r="L1046" s="53">
        <f>+'105 PALESTRAS'!AM194</f>
        <v>0</v>
      </c>
      <c r="M1046" s="53">
        <f>+'105 PALESTRAS'!AP194</f>
        <v>0</v>
      </c>
      <c r="N1046" s="53">
        <f>+'105 PALESTRAS'!AC194</f>
        <v>0</v>
      </c>
      <c r="T1046" s="51" t="str">
        <f t="shared" si="48"/>
        <v>Local Não Indicado</v>
      </c>
      <c r="U1046" s="51" t="str">
        <f t="shared" si="49"/>
        <v>Sem dados de idade</v>
      </c>
      <c r="V1046" s="51" t="str">
        <f t="shared" si="50"/>
        <v/>
      </c>
    </row>
    <row r="1047" spans="1:22" hidden="1" x14ac:dyDescent="0.35">
      <c r="A1047" s="53">
        <f>+'105 PALESTRAS'!C195</f>
        <v>0</v>
      </c>
      <c r="B1047" s="53">
        <f>+'105 PALESTRAS'!J195</f>
        <v>0</v>
      </c>
      <c r="C1047" s="53" t="e">
        <f>IFERROR(IFERROR(IFERROR(+VLOOKUP('105 PALESTRAS'!V195,localidades,2,FALSE),VLOOKUP('105 PALESTRAS'!R195,district_codes,2,FALSE)),VLOOKUP('105 PALESTRAS'!AG$7,localidades,2,FALSE)),VLOOKUP('105 PALESTRAS'!AG164,district_codes,2,FALSE))</f>
        <v>#N/A</v>
      </c>
      <c r="E1047" s="281">
        <f>+'105 PALESTRAS'!P195</f>
        <v>0</v>
      </c>
      <c r="F1047" s="53">
        <f>+'105 PALESTRAS'!Q195</f>
        <v>0</v>
      </c>
      <c r="H1047" s="53" t="str">
        <f>+sessoes!A$8</f>
        <v>BENTRAIN-99</v>
      </c>
      <c r="I1047" s="53" t="e">
        <f>+sessoes!B$8</f>
        <v>#N/A</v>
      </c>
      <c r="J1047" s="69">
        <f>+sessoes!C$8</f>
        <v>0</v>
      </c>
      <c r="K1047" s="53">
        <f>+'105 PALESTRAS'!AK195</f>
        <v>0</v>
      </c>
      <c r="L1047" s="53">
        <f>+'105 PALESTRAS'!AM195</f>
        <v>0</v>
      </c>
      <c r="M1047" s="53">
        <f>+'105 PALESTRAS'!AP195</f>
        <v>0</v>
      </c>
      <c r="N1047" s="53">
        <f>+'105 PALESTRAS'!AC195</f>
        <v>0</v>
      </c>
      <c r="T1047" s="51" t="str">
        <f t="shared" si="48"/>
        <v>Local Não Indicado</v>
      </c>
      <c r="U1047" s="51" t="str">
        <f t="shared" si="49"/>
        <v>Sem dados de idade</v>
      </c>
      <c r="V1047" s="51" t="str">
        <f t="shared" si="50"/>
        <v/>
      </c>
    </row>
    <row r="1048" spans="1:22" hidden="1" x14ac:dyDescent="0.35">
      <c r="A1048" s="53">
        <f>+'105 PALESTRAS'!C196</f>
        <v>0</v>
      </c>
      <c r="B1048" s="53">
        <f>+'105 PALESTRAS'!J196</f>
        <v>0</v>
      </c>
      <c r="C1048" s="53" t="e">
        <f>IFERROR(IFERROR(IFERROR(+VLOOKUP('105 PALESTRAS'!V196,localidades,2,FALSE),VLOOKUP('105 PALESTRAS'!R196,district_codes,2,FALSE)),VLOOKUP('105 PALESTRAS'!AG$7,localidades,2,FALSE)),VLOOKUP('105 PALESTRAS'!AG165,district_codes,2,FALSE))</f>
        <v>#N/A</v>
      </c>
      <c r="E1048" s="281">
        <f>+'105 PALESTRAS'!P196</f>
        <v>0</v>
      </c>
      <c r="F1048" s="53">
        <f>+'105 PALESTRAS'!Q196</f>
        <v>0</v>
      </c>
      <c r="H1048" s="53" t="str">
        <f>+sessoes!A$8</f>
        <v>BENTRAIN-99</v>
      </c>
      <c r="I1048" s="53" t="e">
        <f>+sessoes!B$8</f>
        <v>#N/A</v>
      </c>
      <c r="J1048" s="69">
        <f>+sessoes!C$8</f>
        <v>0</v>
      </c>
      <c r="K1048" s="53">
        <f>+'105 PALESTRAS'!AK196</f>
        <v>0</v>
      </c>
      <c r="L1048" s="53">
        <f>+'105 PALESTRAS'!AM196</f>
        <v>0</v>
      </c>
      <c r="M1048" s="53">
        <f>+'105 PALESTRAS'!AP196</f>
        <v>0</v>
      </c>
      <c r="N1048" s="53">
        <f>+'105 PALESTRAS'!AC196</f>
        <v>0</v>
      </c>
      <c r="T1048" s="51" t="str">
        <f t="shared" si="48"/>
        <v>Local Não Indicado</v>
      </c>
      <c r="U1048" s="51" t="str">
        <f t="shared" si="49"/>
        <v>Sem dados de idade</v>
      </c>
      <c r="V1048" s="51" t="str">
        <f t="shared" si="50"/>
        <v/>
      </c>
    </row>
    <row r="1049" spans="1:22" hidden="1" x14ac:dyDescent="0.35">
      <c r="A1049" s="53">
        <f>+'105 PALESTRAS'!C197</f>
        <v>0</v>
      </c>
      <c r="B1049" s="53">
        <f>+'105 PALESTRAS'!J197</f>
        <v>0</v>
      </c>
      <c r="C1049" s="53" t="e">
        <f>IFERROR(IFERROR(IFERROR(+VLOOKUP('105 PALESTRAS'!V197,localidades,2,FALSE),VLOOKUP('105 PALESTRAS'!R197,district_codes,2,FALSE)),VLOOKUP('105 PALESTRAS'!AG$7,localidades,2,FALSE)),VLOOKUP('105 PALESTRAS'!AG166,district_codes,2,FALSE))</f>
        <v>#N/A</v>
      </c>
      <c r="E1049" s="281">
        <f>+'105 PALESTRAS'!P197</f>
        <v>0</v>
      </c>
      <c r="F1049" s="53">
        <f>+'105 PALESTRAS'!Q197</f>
        <v>0</v>
      </c>
      <c r="H1049" s="53" t="str">
        <f>+sessoes!A$8</f>
        <v>BENTRAIN-99</v>
      </c>
      <c r="I1049" s="53" t="e">
        <f>+sessoes!B$8</f>
        <v>#N/A</v>
      </c>
      <c r="J1049" s="69">
        <f>+sessoes!C$8</f>
        <v>0</v>
      </c>
      <c r="K1049" s="53">
        <f>+'105 PALESTRAS'!AK197</f>
        <v>0</v>
      </c>
      <c r="L1049" s="53">
        <f>+'105 PALESTRAS'!AM197</f>
        <v>0</v>
      </c>
      <c r="M1049" s="53">
        <f>+'105 PALESTRAS'!AP197</f>
        <v>0</v>
      </c>
      <c r="N1049" s="53">
        <f>+'105 PALESTRAS'!AC197</f>
        <v>0</v>
      </c>
      <c r="T1049" s="51" t="str">
        <f t="shared" si="48"/>
        <v>Local Não Indicado</v>
      </c>
      <c r="U1049" s="51" t="str">
        <f t="shared" si="49"/>
        <v>Sem dados de idade</v>
      </c>
      <c r="V1049" s="51" t="str">
        <f t="shared" si="50"/>
        <v/>
      </c>
    </row>
    <row r="1050" spans="1:22" hidden="1" x14ac:dyDescent="0.35">
      <c r="A1050" s="53">
        <f>+'105 PALESTRAS'!C198</f>
        <v>0</v>
      </c>
      <c r="B1050" s="53">
        <f>+'105 PALESTRAS'!J198</f>
        <v>0</v>
      </c>
      <c r="C1050" s="53" t="e">
        <f>IFERROR(IFERROR(IFERROR(+VLOOKUP('105 PALESTRAS'!V198,localidades,2,FALSE),VLOOKUP('105 PALESTRAS'!R198,district_codes,2,FALSE)),VLOOKUP('105 PALESTRAS'!AG$7,localidades,2,FALSE)),VLOOKUP('105 PALESTRAS'!AG167,district_codes,2,FALSE))</f>
        <v>#N/A</v>
      </c>
      <c r="E1050" s="281">
        <f>+'105 PALESTRAS'!P198</f>
        <v>0</v>
      </c>
      <c r="F1050" s="53">
        <f>+'105 PALESTRAS'!Q198</f>
        <v>0</v>
      </c>
      <c r="H1050" s="53" t="str">
        <f>+sessoes!A$8</f>
        <v>BENTRAIN-99</v>
      </c>
      <c r="I1050" s="53" t="e">
        <f>+sessoes!B$8</f>
        <v>#N/A</v>
      </c>
      <c r="J1050" s="69">
        <f>+sessoes!C$8</f>
        <v>0</v>
      </c>
      <c r="K1050" s="53">
        <f>+'105 PALESTRAS'!AK198</f>
        <v>0</v>
      </c>
      <c r="L1050" s="53">
        <f>+'105 PALESTRAS'!AM198</f>
        <v>0</v>
      </c>
      <c r="M1050" s="53">
        <f>+'105 PALESTRAS'!AP198</f>
        <v>0</v>
      </c>
      <c r="N1050" s="53">
        <f>+'105 PALESTRAS'!AC198</f>
        <v>0</v>
      </c>
      <c r="T1050" s="51" t="str">
        <f t="shared" si="48"/>
        <v>Local Não Indicado</v>
      </c>
      <c r="U1050" s="51" t="str">
        <f t="shared" si="49"/>
        <v>Sem dados de idade</v>
      </c>
      <c r="V1050" s="51" t="str">
        <f t="shared" si="50"/>
        <v/>
      </c>
    </row>
    <row r="1051" spans="1:22" hidden="1" x14ac:dyDescent="0.35">
      <c r="A1051" s="53">
        <f>+'105 PALESTRAS'!C199</f>
        <v>0</v>
      </c>
      <c r="B1051" s="53">
        <f>+'105 PALESTRAS'!J199</f>
        <v>0</v>
      </c>
      <c r="C1051" s="53" t="e">
        <f>IFERROR(IFERROR(IFERROR(+VLOOKUP('105 PALESTRAS'!V199,localidades,2,FALSE),VLOOKUP('105 PALESTRAS'!R199,district_codes,2,FALSE)),VLOOKUP('105 PALESTRAS'!AG$7,localidades,2,FALSE)),VLOOKUP('105 PALESTRAS'!AG168,district_codes,2,FALSE))</f>
        <v>#N/A</v>
      </c>
      <c r="E1051" s="281">
        <f>+'105 PALESTRAS'!P199</f>
        <v>0</v>
      </c>
      <c r="F1051" s="53">
        <f>+'105 PALESTRAS'!Q199</f>
        <v>0</v>
      </c>
      <c r="H1051" s="53" t="str">
        <f>+sessoes!A$8</f>
        <v>BENTRAIN-99</v>
      </c>
      <c r="I1051" s="53" t="e">
        <f>+sessoes!B$8</f>
        <v>#N/A</v>
      </c>
      <c r="J1051" s="69">
        <f>+sessoes!C$8</f>
        <v>0</v>
      </c>
      <c r="K1051" s="53">
        <f>+'105 PALESTRAS'!AK199</f>
        <v>0</v>
      </c>
      <c r="L1051" s="53">
        <f>+'105 PALESTRAS'!AM199</f>
        <v>0</v>
      </c>
      <c r="M1051" s="53">
        <f>+'105 PALESTRAS'!AP199</f>
        <v>0</v>
      </c>
      <c r="N1051" s="53">
        <f>+'105 PALESTRAS'!AC199</f>
        <v>0</v>
      </c>
      <c r="T1051" s="51" t="str">
        <f t="shared" si="48"/>
        <v>Local Não Indicado</v>
      </c>
      <c r="U1051" s="51" t="str">
        <f t="shared" si="49"/>
        <v>Sem dados de idade</v>
      </c>
      <c r="V1051" s="51" t="str">
        <f t="shared" si="50"/>
        <v/>
      </c>
    </row>
    <row r="1052" spans="1:22" hidden="1" x14ac:dyDescent="0.35">
      <c r="A1052" s="53">
        <f>+'105 PALESTRAS'!C200</f>
        <v>0</v>
      </c>
      <c r="B1052" s="53">
        <f>+'105 PALESTRAS'!J200</f>
        <v>0</v>
      </c>
      <c r="C1052" s="53" t="e">
        <f>IFERROR(IFERROR(IFERROR(+VLOOKUP('105 PALESTRAS'!V200,localidades,2,FALSE),VLOOKUP('105 PALESTRAS'!R200,district_codes,2,FALSE)),VLOOKUP('105 PALESTRAS'!AG$7,localidades,2,FALSE)),VLOOKUP('105 PALESTRAS'!AG169,district_codes,2,FALSE))</f>
        <v>#N/A</v>
      </c>
      <c r="E1052" s="281">
        <f>+'105 PALESTRAS'!P200</f>
        <v>0</v>
      </c>
      <c r="F1052" s="53">
        <f>+'105 PALESTRAS'!Q200</f>
        <v>0</v>
      </c>
      <c r="H1052" s="53" t="str">
        <f>+sessoes!A$8</f>
        <v>BENTRAIN-99</v>
      </c>
      <c r="I1052" s="53" t="e">
        <f>+sessoes!B$8</f>
        <v>#N/A</v>
      </c>
      <c r="J1052" s="69">
        <f>+sessoes!C$8</f>
        <v>0</v>
      </c>
      <c r="K1052" s="53">
        <f>+'105 PALESTRAS'!AK200</f>
        <v>0</v>
      </c>
      <c r="L1052" s="53">
        <f>+'105 PALESTRAS'!AM200</f>
        <v>0</v>
      </c>
      <c r="M1052" s="53">
        <f>+'105 PALESTRAS'!AP200</f>
        <v>0</v>
      </c>
      <c r="N1052" s="53">
        <f>+'105 PALESTRAS'!AC200</f>
        <v>0</v>
      </c>
      <c r="T1052" s="51" t="str">
        <f t="shared" si="48"/>
        <v>Local Não Indicado</v>
      </c>
      <c r="U1052" s="51" t="str">
        <f t="shared" si="49"/>
        <v>Sem dados de idade</v>
      </c>
      <c r="V1052" s="51" t="str">
        <f t="shared" si="50"/>
        <v/>
      </c>
    </row>
    <row r="1053" spans="1:22" hidden="1" x14ac:dyDescent="0.35">
      <c r="A1053" s="53">
        <f>+'105 PALESTRAS'!C201</f>
        <v>0</v>
      </c>
      <c r="B1053" s="53">
        <f>+'105 PALESTRAS'!J201</f>
        <v>0</v>
      </c>
      <c r="C1053" s="53" t="e">
        <f>IFERROR(IFERROR(IFERROR(+VLOOKUP('105 PALESTRAS'!V201,localidades,2,FALSE),VLOOKUP('105 PALESTRAS'!R201,district_codes,2,FALSE)),VLOOKUP('105 PALESTRAS'!AG$7,localidades,2,FALSE)),VLOOKUP('105 PALESTRAS'!AG170,district_codes,2,FALSE))</f>
        <v>#N/A</v>
      </c>
      <c r="E1053" s="281">
        <f>+'105 PALESTRAS'!P201</f>
        <v>0</v>
      </c>
      <c r="F1053" s="53">
        <f>+'105 PALESTRAS'!Q201</f>
        <v>0</v>
      </c>
      <c r="H1053" s="53" t="str">
        <f>+sessoes!A$8</f>
        <v>BENTRAIN-99</v>
      </c>
      <c r="I1053" s="53" t="e">
        <f>+sessoes!B$8</f>
        <v>#N/A</v>
      </c>
      <c r="J1053" s="69">
        <f>+sessoes!C$8</f>
        <v>0</v>
      </c>
      <c r="K1053" s="53">
        <f>+'105 PALESTRAS'!AK201</f>
        <v>0</v>
      </c>
      <c r="L1053" s="53">
        <f>+'105 PALESTRAS'!AM201</f>
        <v>0</v>
      </c>
      <c r="M1053" s="53">
        <f>+'105 PALESTRAS'!AP201</f>
        <v>0</v>
      </c>
      <c r="N1053" s="53">
        <f>+'105 PALESTRAS'!AC201</f>
        <v>0</v>
      </c>
      <c r="T1053" s="51" t="str">
        <f t="shared" si="48"/>
        <v>Local Não Indicado</v>
      </c>
      <c r="U1053" s="51" t="str">
        <f t="shared" si="49"/>
        <v>Sem dados de idade</v>
      </c>
      <c r="V1053" s="51" t="str">
        <f t="shared" si="50"/>
        <v/>
      </c>
    </row>
    <row r="1054" spans="1:22" hidden="1" x14ac:dyDescent="0.35">
      <c r="A1054" s="53">
        <f>+'105 PALESTRAS'!C202</f>
        <v>0</v>
      </c>
      <c r="B1054" s="53">
        <f>+'105 PALESTRAS'!J202</f>
        <v>0</v>
      </c>
      <c r="C1054" s="53" t="e">
        <f>IFERROR(IFERROR(IFERROR(+VLOOKUP('105 PALESTRAS'!V202,localidades,2,FALSE),VLOOKUP('105 PALESTRAS'!R202,district_codes,2,FALSE)),VLOOKUP('105 PALESTRAS'!AG$7,localidades,2,FALSE)),VLOOKUP('105 PALESTRAS'!AG171,district_codes,2,FALSE))</f>
        <v>#N/A</v>
      </c>
      <c r="E1054" s="281">
        <f>+'105 PALESTRAS'!P202</f>
        <v>0</v>
      </c>
      <c r="F1054" s="53">
        <f>+'105 PALESTRAS'!Q202</f>
        <v>0</v>
      </c>
      <c r="H1054" s="53" t="str">
        <f>+sessoes!A$8</f>
        <v>BENTRAIN-99</v>
      </c>
      <c r="I1054" s="53" t="e">
        <f>+sessoes!B$8</f>
        <v>#N/A</v>
      </c>
      <c r="J1054" s="69">
        <f>+sessoes!C$8</f>
        <v>0</v>
      </c>
      <c r="K1054" s="53">
        <f>+'105 PALESTRAS'!AK202</f>
        <v>0</v>
      </c>
      <c r="L1054" s="53">
        <f>+'105 PALESTRAS'!AM202</f>
        <v>0</v>
      </c>
      <c r="M1054" s="53">
        <f>+'105 PALESTRAS'!AP202</f>
        <v>0</v>
      </c>
      <c r="N1054" s="53">
        <f>+'105 PALESTRAS'!AC202</f>
        <v>0</v>
      </c>
      <c r="T1054" s="51" t="str">
        <f t="shared" si="48"/>
        <v>Local Não Indicado</v>
      </c>
      <c r="U1054" s="51" t="str">
        <f t="shared" si="49"/>
        <v>Sem dados de idade</v>
      </c>
      <c r="V1054" s="51" t="str">
        <f t="shared" si="50"/>
        <v/>
      </c>
    </row>
    <row r="1055" spans="1:22" hidden="1" x14ac:dyDescent="0.35">
      <c r="A1055" s="53">
        <f>+'105 PALESTRAS'!C203</f>
        <v>0</v>
      </c>
      <c r="B1055" s="53">
        <f>+'105 PALESTRAS'!J203</f>
        <v>0</v>
      </c>
      <c r="C1055" s="53" t="e">
        <f>IFERROR(IFERROR(IFERROR(+VLOOKUP('105 PALESTRAS'!V203,localidades,2,FALSE),VLOOKUP('105 PALESTRAS'!R203,district_codes,2,FALSE)),VLOOKUP('105 PALESTRAS'!AG$7,localidades,2,FALSE)),VLOOKUP('105 PALESTRAS'!AG172,district_codes,2,FALSE))</f>
        <v>#N/A</v>
      </c>
      <c r="E1055" s="281">
        <f>+'105 PALESTRAS'!P203</f>
        <v>0</v>
      </c>
      <c r="F1055" s="53">
        <f>+'105 PALESTRAS'!Q203</f>
        <v>0</v>
      </c>
      <c r="H1055" s="53" t="str">
        <f>+sessoes!A$8</f>
        <v>BENTRAIN-99</v>
      </c>
      <c r="I1055" s="53" t="e">
        <f>+sessoes!B$8</f>
        <v>#N/A</v>
      </c>
      <c r="J1055" s="69">
        <f>+sessoes!C$8</f>
        <v>0</v>
      </c>
      <c r="K1055" s="53">
        <f>+'105 PALESTRAS'!AK203</f>
        <v>0</v>
      </c>
      <c r="L1055" s="53">
        <f>+'105 PALESTRAS'!AM203</f>
        <v>0</v>
      </c>
      <c r="M1055" s="53">
        <f>+'105 PALESTRAS'!AP203</f>
        <v>0</v>
      </c>
      <c r="N1055" s="53">
        <f>+'105 PALESTRAS'!AC203</f>
        <v>0</v>
      </c>
      <c r="T1055" s="51" t="str">
        <f t="shared" si="48"/>
        <v>Local Não Indicado</v>
      </c>
      <c r="U1055" s="51" t="str">
        <f t="shared" si="49"/>
        <v>Sem dados de idade</v>
      </c>
      <c r="V1055" s="51" t="str">
        <f t="shared" si="50"/>
        <v/>
      </c>
    </row>
    <row r="1056" spans="1:22" hidden="1" x14ac:dyDescent="0.35">
      <c r="A1056" s="53">
        <f>+'105 PALESTRAS'!C204</f>
        <v>0</v>
      </c>
      <c r="B1056" s="53">
        <f>+'105 PALESTRAS'!J204</f>
        <v>0</v>
      </c>
      <c r="C1056" s="53" t="e">
        <f>IFERROR(IFERROR(IFERROR(+VLOOKUP('105 PALESTRAS'!V204,localidades,2,FALSE),VLOOKUP('105 PALESTRAS'!R204,district_codes,2,FALSE)),VLOOKUP('105 PALESTRAS'!AG$7,localidades,2,FALSE)),VLOOKUP('105 PALESTRAS'!AG173,district_codes,2,FALSE))</f>
        <v>#N/A</v>
      </c>
      <c r="E1056" s="281">
        <f>+'105 PALESTRAS'!P204</f>
        <v>0</v>
      </c>
      <c r="F1056" s="53">
        <f>+'105 PALESTRAS'!Q204</f>
        <v>0</v>
      </c>
      <c r="H1056" s="53" t="str">
        <f>+sessoes!A$8</f>
        <v>BENTRAIN-99</v>
      </c>
      <c r="I1056" s="53" t="e">
        <f>+sessoes!B$8</f>
        <v>#N/A</v>
      </c>
      <c r="J1056" s="69">
        <f>+sessoes!C$8</f>
        <v>0</v>
      </c>
      <c r="K1056" s="53">
        <f>+'105 PALESTRAS'!AK204</f>
        <v>0</v>
      </c>
      <c r="L1056" s="53">
        <f>+'105 PALESTRAS'!AM204</f>
        <v>0</v>
      </c>
      <c r="M1056" s="53">
        <f>+'105 PALESTRAS'!AP204</f>
        <v>0</v>
      </c>
      <c r="N1056" s="53">
        <f>+'105 PALESTRAS'!AC204</f>
        <v>0</v>
      </c>
      <c r="T1056" s="51" t="str">
        <f t="shared" si="48"/>
        <v>Local Não Indicado</v>
      </c>
      <c r="U1056" s="51" t="str">
        <f t="shared" si="49"/>
        <v>Sem dados de idade</v>
      </c>
      <c r="V1056" s="51" t="str">
        <f t="shared" si="50"/>
        <v/>
      </c>
    </row>
    <row r="1057" spans="1:22" hidden="1" x14ac:dyDescent="0.35">
      <c r="A1057" s="53">
        <f>+'105 PALESTRAS'!C205</f>
        <v>0</v>
      </c>
      <c r="B1057" s="53">
        <f>+'105 PALESTRAS'!J205</f>
        <v>0</v>
      </c>
      <c r="C1057" s="53" t="e">
        <f>IFERROR(IFERROR(IFERROR(+VLOOKUP('105 PALESTRAS'!V205,localidades,2,FALSE),VLOOKUP('105 PALESTRAS'!R205,district_codes,2,FALSE)),VLOOKUP('105 PALESTRAS'!AG$7,localidades,2,FALSE)),VLOOKUP('105 PALESTRAS'!AG174,district_codes,2,FALSE))</f>
        <v>#N/A</v>
      </c>
      <c r="E1057" s="281">
        <f>+'105 PALESTRAS'!P205</f>
        <v>0</v>
      </c>
      <c r="F1057" s="53">
        <f>+'105 PALESTRAS'!Q205</f>
        <v>0</v>
      </c>
      <c r="H1057" s="53" t="str">
        <f>+sessoes!A$8</f>
        <v>BENTRAIN-99</v>
      </c>
      <c r="I1057" s="53" t="e">
        <f>+sessoes!B$8</f>
        <v>#N/A</v>
      </c>
      <c r="J1057" s="69">
        <f>+sessoes!C$8</f>
        <v>0</v>
      </c>
      <c r="K1057" s="53">
        <f>+'105 PALESTRAS'!AK205</f>
        <v>0</v>
      </c>
      <c r="L1057" s="53">
        <f>+'105 PALESTRAS'!AM205</f>
        <v>0</v>
      </c>
      <c r="M1057" s="53">
        <f>+'105 PALESTRAS'!AP205</f>
        <v>0</v>
      </c>
      <c r="N1057" s="53">
        <f>+'105 PALESTRAS'!AC205</f>
        <v>0</v>
      </c>
      <c r="T1057" s="51" t="str">
        <f t="shared" si="48"/>
        <v>Local Não Indicado</v>
      </c>
      <c r="U1057" s="51" t="str">
        <f t="shared" si="49"/>
        <v>Sem dados de idade</v>
      </c>
      <c r="V1057" s="51" t="str">
        <f t="shared" si="50"/>
        <v/>
      </c>
    </row>
    <row r="1058" spans="1:22" hidden="1" x14ac:dyDescent="0.35">
      <c r="A1058" s="53">
        <f>+'105 PALESTRAS'!C206</f>
        <v>0</v>
      </c>
      <c r="B1058" s="53">
        <f>+'105 PALESTRAS'!J206</f>
        <v>0</v>
      </c>
      <c r="C1058" s="53" t="e">
        <f>IFERROR(IFERROR(IFERROR(+VLOOKUP('105 PALESTRAS'!V206,localidades,2,FALSE),VLOOKUP('105 PALESTRAS'!R206,district_codes,2,FALSE)),VLOOKUP('105 PALESTRAS'!AG$7,localidades,2,FALSE)),VLOOKUP('105 PALESTRAS'!AG175,district_codes,2,FALSE))</f>
        <v>#N/A</v>
      </c>
      <c r="E1058" s="281">
        <f>+'105 PALESTRAS'!P206</f>
        <v>0</v>
      </c>
      <c r="F1058" s="53">
        <f>+'105 PALESTRAS'!Q206</f>
        <v>0</v>
      </c>
      <c r="H1058" s="53" t="str">
        <f>+sessoes!A$8</f>
        <v>BENTRAIN-99</v>
      </c>
      <c r="I1058" s="53" t="e">
        <f>+sessoes!B$8</f>
        <v>#N/A</v>
      </c>
      <c r="J1058" s="69">
        <f>+sessoes!C$8</f>
        <v>0</v>
      </c>
      <c r="K1058" s="53">
        <f>+'105 PALESTRAS'!AK206</f>
        <v>0</v>
      </c>
      <c r="L1058" s="53">
        <f>+'105 PALESTRAS'!AM206</f>
        <v>0</v>
      </c>
      <c r="M1058" s="53">
        <f>+'105 PALESTRAS'!AP206</f>
        <v>0</v>
      </c>
      <c r="N1058" s="53">
        <f>+'105 PALESTRAS'!AC206</f>
        <v>0</v>
      </c>
      <c r="T1058" s="51" t="str">
        <f t="shared" si="48"/>
        <v>Local Não Indicado</v>
      </c>
      <c r="U1058" s="51" t="str">
        <f t="shared" si="49"/>
        <v>Sem dados de idade</v>
      </c>
      <c r="V1058" s="51" t="str">
        <f t="shared" si="50"/>
        <v/>
      </c>
    </row>
    <row r="1059" spans="1:22" hidden="1" x14ac:dyDescent="0.35">
      <c r="A1059" s="53">
        <f>+'105 PALESTRAS'!C207</f>
        <v>0</v>
      </c>
      <c r="B1059" s="53">
        <f>+'105 PALESTRAS'!J207</f>
        <v>0</v>
      </c>
      <c r="C1059" s="53" t="e">
        <f>IFERROR(IFERROR(IFERROR(+VLOOKUP('105 PALESTRAS'!V207,localidades,2,FALSE),VLOOKUP('105 PALESTRAS'!R207,district_codes,2,FALSE)),VLOOKUP('105 PALESTRAS'!AG$7,localidades,2,FALSE)),VLOOKUP('105 PALESTRAS'!AG176,district_codes,2,FALSE))</f>
        <v>#N/A</v>
      </c>
      <c r="E1059" s="281">
        <f>+'105 PALESTRAS'!P207</f>
        <v>0</v>
      </c>
      <c r="F1059" s="53">
        <f>+'105 PALESTRAS'!Q207</f>
        <v>0</v>
      </c>
      <c r="H1059" s="53" t="str">
        <f>+sessoes!A$8</f>
        <v>BENTRAIN-99</v>
      </c>
      <c r="I1059" s="53" t="e">
        <f>+sessoes!B$8</f>
        <v>#N/A</v>
      </c>
      <c r="J1059" s="69">
        <f>+sessoes!C$8</f>
        <v>0</v>
      </c>
      <c r="K1059" s="53">
        <f>+'105 PALESTRAS'!AK207</f>
        <v>0</v>
      </c>
      <c r="L1059" s="53">
        <f>+'105 PALESTRAS'!AM207</f>
        <v>0</v>
      </c>
      <c r="M1059" s="53">
        <f>+'105 PALESTRAS'!AP207</f>
        <v>0</v>
      </c>
      <c r="N1059" s="53">
        <f>+'105 PALESTRAS'!AC207</f>
        <v>0</v>
      </c>
      <c r="T1059" s="51" t="str">
        <f t="shared" si="48"/>
        <v>Local Não Indicado</v>
      </c>
      <c r="U1059" s="51" t="str">
        <f t="shared" si="49"/>
        <v>Sem dados de idade</v>
      </c>
      <c r="V1059" s="51" t="str">
        <f t="shared" si="50"/>
        <v/>
      </c>
    </row>
    <row r="1060" spans="1:22" hidden="1" x14ac:dyDescent="0.35">
      <c r="A1060" s="53">
        <f>+'105 PALESTRAS'!C208</f>
        <v>0</v>
      </c>
      <c r="B1060" s="53">
        <f>+'105 PALESTRAS'!J208</f>
        <v>0</v>
      </c>
      <c r="C1060" s="53" t="e">
        <f>IFERROR(IFERROR(IFERROR(+VLOOKUP('105 PALESTRAS'!V208,localidades,2,FALSE),VLOOKUP('105 PALESTRAS'!R208,district_codes,2,FALSE)),VLOOKUP('105 PALESTRAS'!AG$7,localidades,2,FALSE)),VLOOKUP('105 PALESTRAS'!AG177,district_codes,2,FALSE))</f>
        <v>#N/A</v>
      </c>
      <c r="E1060" s="281">
        <f>+'105 PALESTRAS'!P208</f>
        <v>0</v>
      </c>
      <c r="F1060" s="53">
        <f>+'105 PALESTRAS'!Q208</f>
        <v>0</v>
      </c>
      <c r="H1060" s="53" t="str">
        <f>+sessoes!A$8</f>
        <v>BENTRAIN-99</v>
      </c>
      <c r="I1060" s="53" t="e">
        <f>+sessoes!B$8</f>
        <v>#N/A</v>
      </c>
      <c r="J1060" s="69">
        <f>+sessoes!C$8</f>
        <v>0</v>
      </c>
      <c r="K1060" s="53">
        <f>+'105 PALESTRAS'!AK208</f>
        <v>0</v>
      </c>
      <c r="L1060" s="53">
        <f>+'105 PALESTRAS'!AM208</f>
        <v>0</v>
      </c>
      <c r="M1060" s="53">
        <f>+'105 PALESTRAS'!AP208</f>
        <v>0</v>
      </c>
      <c r="N1060" s="53">
        <f>+'105 PALESTRAS'!AC208</f>
        <v>0</v>
      </c>
      <c r="T1060" s="51" t="str">
        <f t="shared" si="48"/>
        <v>Local Não Indicado</v>
      </c>
      <c r="U1060" s="51" t="str">
        <f t="shared" si="49"/>
        <v>Sem dados de idade</v>
      </c>
      <c r="V1060" s="51" t="str">
        <f t="shared" si="50"/>
        <v/>
      </c>
    </row>
    <row r="1061" spans="1:22" hidden="1" x14ac:dyDescent="0.35">
      <c r="A1061" s="53">
        <f>+'105 PALESTRAS'!C209</f>
        <v>0</v>
      </c>
      <c r="B1061" s="53">
        <f>+'105 PALESTRAS'!J209</f>
        <v>0</v>
      </c>
      <c r="C1061" s="53" t="e">
        <f>IFERROR(IFERROR(IFERROR(+VLOOKUP('105 PALESTRAS'!V209,localidades,2,FALSE),VLOOKUP('105 PALESTRAS'!R209,district_codes,2,FALSE)),VLOOKUP('105 PALESTRAS'!AG$7,localidades,2,FALSE)),VLOOKUP('105 PALESTRAS'!AG178,district_codes,2,FALSE))</f>
        <v>#N/A</v>
      </c>
      <c r="E1061" s="281">
        <f>+'105 PALESTRAS'!P209</f>
        <v>0</v>
      </c>
      <c r="F1061" s="53">
        <f>+'105 PALESTRAS'!Q209</f>
        <v>0</v>
      </c>
      <c r="H1061" s="53" t="str">
        <f>+sessoes!A$8</f>
        <v>BENTRAIN-99</v>
      </c>
      <c r="I1061" s="53" t="e">
        <f>+sessoes!B$8</f>
        <v>#N/A</v>
      </c>
      <c r="J1061" s="69">
        <f>+sessoes!C$8</f>
        <v>0</v>
      </c>
      <c r="K1061" s="53">
        <f>+'105 PALESTRAS'!AK209</f>
        <v>0</v>
      </c>
      <c r="L1061" s="53">
        <f>+'105 PALESTRAS'!AM209</f>
        <v>0</v>
      </c>
      <c r="M1061" s="53">
        <f>+'105 PALESTRAS'!AP209</f>
        <v>0</v>
      </c>
      <c r="N1061" s="53">
        <f>+'105 PALESTRAS'!AC209</f>
        <v>0</v>
      </c>
      <c r="T1061" s="51" t="str">
        <f t="shared" si="48"/>
        <v>Local Não Indicado</v>
      </c>
      <c r="U1061" s="51" t="str">
        <f t="shared" si="49"/>
        <v>Sem dados de idade</v>
      </c>
      <c r="V1061" s="51" t="str">
        <f t="shared" si="50"/>
        <v/>
      </c>
    </row>
    <row r="1062" spans="1:22" hidden="1" x14ac:dyDescent="0.35">
      <c r="A1062" s="53">
        <f>+'105 PALESTRAS'!C210</f>
        <v>0</v>
      </c>
      <c r="B1062" s="53">
        <f>+'105 PALESTRAS'!J210</f>
        <v>0</v>
      </c>
      <c r="C1062" s="53" t="e">
        <f>IFERROR(IFERROR(IFERROR(+VLOOKUP('105 PALESTRAS'!V210,localidades,2,FALSE),VLOOKUP('105 PALESTRAS'!R210,district_codes,2,FALSE)),VLOOKUP('105 PALESTRAS'!AG$7,localidades,2,FALSE)),VLOOKUP('105 PALESTRAS'!AG179,district_codes,2,FALSE))</f>
        <v>#N/A</v>
      </c>
      <c r="E1062" s="281">
        <f>+'105 PALESTRAS'!P210</f>
        <v>0</v>
      </c>
      <c r="F1062" s="53">
        <f>+'105 PALESTRAS'!Q210</f>
        <v>0</v>
      </c>
      <c r="H1062" s="53" t="str">
        <f>+sessoes!A$8</f>
        <v>BENTRAIN-99</v>
      </c>
      <c r="I1062" s="53" t="e">
        <f>+sessoes!B$8</f>
        <v>#N/A</v>
      </c>
      <c r="J1062" s="69">
        <f>+sessoes!C$8</f>
        <v>0</v>
      </c>
      <c r="K1062" s="53">
        <f>+'105 PALESTRAS'!AK210</f>
        <v>0</v>
      </c>
      <c r="L1062" s="53">
        <f>+'105 PALESTRAS'!AM210</f>
        <v>0</v>
      </c>
      <c r="M1062" s="53">
        <f>+'105 PALESTRAS'!AP210</f>
        <v>0</v>
      </c>
      <c r="N1062" s="53">
        <f>+'105 PALESTRAS'!AC210</f>
        <v>0</v>
      </c>
      <c r="T1062" s="51" t="str">
        <f t="shared" si="48"/>
        <v>Local Não Indicado</v>
      </c>
      <c r="U1062" s="51" t="str">
        <f t="shared" si="49"/>
        <v>Sem dados de idade</v>
      </c>
      <c r="V1062" s="51" t="str">
        <f t="shared" si="50"/>
        <v/>
      </c>
    </row>
    <row r="1063" spans="1:22" hidden="1" x14ac:dyDescent="0.35">
      <c r="A1063" s="53">
        <f>+'105 PALESTRAS'!C211</f>
        <v>0</v>
      </c>
      <c r="B1063" s="53">
        <f>+'105 PALESTRAS'!J211</f>
        <v>0</v>
      </c>
      <c r="C1063" s="53" t="e">
        <f>IFERROR(IFERROR(IFERROR(+VLOOKUP('105 PALESTRAS'!V211,localidades,2,FALSE),VLOOKUP('105 PALESTRAS'!R211,district_codes,2,FALSE)),VLOOKUP('105 PALESTRAS'!AG$7,localidades,2,FALSE)),VLOOKUP('105 PALESTRAS'!AG180,district_codes,2,FALSE))</f>
        <v>#N/A</v>
      </c>
      <c r="E1063" s="281">
        <f>+'105 PALESTRAS'!P211</f>
        <v>0</v>
      </c>
      <c r="F1063" s="53">
        <f>+'105 PALESTRAS'!Q211</f>
        <v>0</v>
      </c>
      <c r="H1063" s="53" t="str">
        <f>+sessoes!A$8</f>
        <v>BENTRAIN-99</v>
      </c>
      <c r="I1063" s="53" t="e">
        <f>+sessoes!B$8</f>
        <v>#N/A</v>
      </c>
      <c r="J1063" s="69">
        <f>+sessoes!C$8</f>
        <v>0</v>
      </c>
      <c r="K1063" s="53">
        <f>+'105 PALESTRAS'!AK211</f>
        <v>0</v>
      </c>
      <c r="L1063" s="53">
        <f>+'105 PALESTRAS'!AM211</f>
        <v>0</v>
      </c>
      <c r="M1063" s="53">
        <f>+'105 PALESTRAS'!AP211</f>
        <v>0</v>
      </c>
      <c r="N1063" s="53">
        <f>+'105 PALESTRAS'!AC211</f>
        <v>0</v>
      </c>
      <c r="T1063" s="51" t="str">
        <f t="shared" si="48"/>
        <v>Local Não Indicado</v>
      </c>
      <c r="U1063" s="51" t="str">
        <f t="shared" si="49"/>
        <v>Sem dados de idade</v>
      </c>
      <c r="V1063" s="51" t="str">
        <f t="shared" si="50"/>
        <v/>
      </c>
    </row>
    <row r="1064" spans="1:22" hidden="1" x14ac:dyDescent="0.35">
      <c r="A1064" s="53">
        <f>+'105 PALESTRAS'!C212</f>
        <v>0</v>
      </c>
      <c r="B1064" s="53">
        <f>+'105 PALESTRAS'!J212</f>
        <v>0</v>
      </c>
      <c r="C1064" s="53" t="e">
        <f>IFERROR(IFERROR(IFERROR(+VLOOKUP('105 PALESTRAS'!V212,localidades,2,FALSE),VLOOKUP('105 PALESTRAS'!R212,district_codes,2,FALSE)),VLOOKUP('105 PALESTRAS'!AG$7,localidades,2,FALSE)),VLOOKUP('105 PALESTRAS'!AG181,district_codes,2,FALSE))</f>
        <v>#N/A</v>
      </c>
      <c r="E1064" s="281">
        <f>+'105 PALESTRAS'!P212</f>
        <v>0</v>
      </c>
      <c r="F1064" s="53">
        <f>+'105 PALESTRAS'!Q212</f>
        <v>0</v>
      </c>
      <c r="H1064" s="53" t="str">
        <f>+sessoes!A$8</f>
        <v>BENTRAIN-99</v>
      </c>
      <c r="I1064" s="53" t="e">
        <f>+sessoes!B$8</f>
        <v>#N/A</v>
      </c>
      <c r="J1064" s="69">
        <f>+sessoes!C$8</f>
        <v>0</v>
      </c>
      <c r="K1064" s="53">
        <f>+'105 PALESTRAS'!AK212</f>
        <v>0</v>
      </c>
      <c r="L1064" s="53">
        <f>+'105 PALESTRAS'!AM212</f>
        <v>0</v>
      </c>
      <c r="M1064" s="53">
        <f>+'105 PALESTRAS'!AP212</f>
        <v>0</v>
      </c>
      <c r="N1064" s="53">
        <f>+'105 PALESTRAS'!AC212</f>
        <v>0</v>
      </c>
      <c r="T1064" s="51" t="str">
        <f t="shared" si="48"/>
        <v>Local Não Indicado</v>
      </c>
      <c r="U1064" s="51" t="str">
        <f t="shared" si="49"/>
        <v>Sem dados de idade</v>
      </c>
      <c r="V1064" s="51" t="str">
        <f t="shared" si="50"/>
        <v/>
      </c>
    </row>
    <row r="1065" spans="1:22" hidden="1" x14ac:dyDescent="0.35">
      <c r="A1065" s="53">
        <f>+'105 PALESTRAS'!C213</f>
        <v>0</v>
      </c>
      <c r="B1065" s="53">
        <f>+'105 PALESTRAS'!J213</f>
        <v>0</v>
      </c>
      <c r="C1065" s="53" t="e">
        <f>IFERROR(IFERROR(IFERROR(+VLOOKUP('105 PALESTRAS'!V213,localidades,2,FALSE),VLOOKUP('105 PALESTRAS'!R213,district_codes,2,FALSE)),VLOOKUP('105 PALESTRAS'!AG$7,localidades,2,FALSE)),VLOOKUP('105 PALESTRAS'!AG182,district_codes,2,FALSE))</f>
        <v>#N/A</v>
      </c>
      <c r="E1065" s="281">
        <f>+'105 PALESTRAS'!P213</f>
        <v>0</v>
      </c>
      <c r="F1065" s="53">
        <f>+'105 PALESTRAS'!Q213</f>
        <v>0</v>
      </c>
      <c r="H1065" s="53" t="str">
        <f>+sessoes!A$8</f>
        <v>BENTRAIN-99</v>
      </c>
      <c r="I1065" s="53" t="e">
        <f>+sessoes!B$8</f>
        <v>#N/A</v>
      </c>
      <c r="J1065" s="69">
        <f>+sessoes!C$8</f>
        <v>0</v>
      </c>
      <c r="K1065" s="53">
        <f>+'105 PALESTRAS'!AK213</f>
        <v>0</v>
      </c>
      <c r="L1065" s="53">
        <f>+'105 PALESTRAS'!AM213</f>
        <v>0</v>
      </c>
      <c r="M1065" s="53">
        <f>+'105 PALESTRAS'!AP213</f>
        <v>0</v>
      </c>
      <c r="N1065" s="53">
        <f>+'105 PALESTRAS'!AC213</f>
        <v>0</v>
      </c>
      <c r="T1065" s="51" t="str">
        <f t="shared" si="48"/>
        <v>Local Não Indicado</v>
      </c>
      <c r="U1065" s="51" t="str">
        <f t="shared" si="49"/>
        <v>Sem dados de idade</v>
      </c>
      <c r="V1065" s="51" t="str">
        <f t="shared" si="50"/>
        <v/>
      </c>
    </row>
    <row r="1066" spans="1:22" hidden="1" x14ac:dyDescent="0.35">
      <c r="A1066" s="53">
        <f>+'105 PALESTRAS'!C214</f>
        <v>0</v>
      </c>
      <c r="B1066" s="53">
        <f>+'105 PALESTRAS'!J214</f>
        <v>0</v>
      </c>
      <c r="C1066" s="53" t="e">
        <f>IFERROR(IFERROR(IFERROR(+VLOOKUP('105 PALESTRAS'!V214,localidades,2,FALSE),VLOOKUP('105 PALESTRAS'!R214,district_codes,2,FALSE)),VLOOKUP('105 PALESTRAS'!AG$7,localidades,2,FALSE)),VLOOKUP('105 PALESTRAS'!AG183,district_codes,2,FALSE))</f>
        <v>#N/A</v>
      </c>
      <c r="E1066" s="281">
        <f>+'105 PALESTRAS'!P214</f>
        <v>0</v>
      </c>
      <c r="F1066" s="53">
        <f>+'105 PALESTRAS'!Q214</f>
        <v>0</v>
      </c>
      <c r="H1066" s="53" t="str">
        <f>+sessoes!A$8</f>
        <v>BENTRAIN-99</v>
      </c>
      <c r="I1066" s="53" t="e">
        <f>+sessoes!B$8</f>
        <v>#N/A</v>
      </c>
      <c r="J1066" s="69">
        <f>+sessoes!C$8</f>
        <v>0</v>
      </c>
      <c r="K1066" s="53">
        <f>+'105 PALESTRAS'!AK214</f>
        <v>0</v>
      </c>
      <c r="L1066" s="53">
        <f>+'105 PALESTRAS'!AM214</f>
        <v>0</v>
      </c>
      <c r="M1066" s="53">
        <f>+'105 PALESTRAS'!AP214</f>
        <v>0</v>
      </c>
      <c r="N1066" s="53">
        <f>+'105 PALESTRAS'!AC214</f>
        <v>0</v>
      </c>
      <c r="T1066" s="51" t="str">
        <f t="shared" si="48"/>
        <v>Local Não Indicado</v>
      </c>
      <c r="U1066" s="51" t="str">
        <f t="shared" si="49"/>
        <v>Sem dados de idade</v>
      </c>
      <c r="V1066" s="51" t="str">
        <f t="shared" si="50"/>
        <v/>
      </c>
    </row>
    <row r="1067" spans="1:22" hidden="1" x14ac:dyDescent="0.35">
      <c r="A1067" s="53">
        <f>+'105 PALESTRAS'!C215</f>
        <v>0</v>
      </c>
      <c r="B1067" s="53">
        <f>+'105 PALESTRAS'!J215</f>
        <v>0</v>
      </c>
      <c r="C1067" s="53" t="e">
        <f>IFERROR(IFERROR(IFERROR(+VLOOKUP('105 PALESTRAS'!V215,localidades,2,FALSE),VLOOKUP('105 PALESTRAS'!R215,district_codes,2,FALSE)),VLOOKUP('105 PALESTRAS'!AG$7,localidades,2,FALSE)),VLOOKUP('105 PALESTRAS'!AG184,district_codes,2,FALSE))</f>
        <v>#N/A</v>
      </c>
      <c r="E1067" s="281">
        <f>+'105 PALESTRAS'!P215</f>
        <v>0</v>
      </c>
      <c r="F1067" s="53">
        <f>+'105 PALESTRAS'!Q215</f>
        <v>0</v>
      </c>
      <c r="H1067" s="53" t="str">
        <f>+sessoes!A$8</f>
        <v>BENTRAIN-99</v>
      </c>
      <c r="I1067" s="53" t="e">
        <f>+sessoes!B$8</f>
        <v>#N/A</v>
      </c>
      <c r="J1067" s="69">
        <f>+sessoes!C$8</f>
        <v>0</v>
      </c>
      <c r="K1067" s="53">
        <f>+'105 PALESTRAS'!AK215</f>
        <v>0</v>
      </c>
      <c r="L1067" s="53">
        <f>+'105 PALESTRAS'!AM215</f>
        <v>0</v>
      </c>
      <c r="M1067" s="53">
        <f>+'105 PALESTRAS'!AP215</f>
        <v>0</v>
      </c>
      <c r="N1067" s="53">
        <f>+'105 PALESTRAS'!AC215</f>
        <v>0</v>
      </c>
      <c r="T1067" s="51" t="str">
        <f t="shared" si="48"/>
        <v>Local Não Indicado</v>
      </c>
      <c r="U1067" s="51" t="str">
        <f t="shared" si="49"/>
        <v>Sem dados de idade</v>
      </c>
      <c r="V1067" s="51" t="str">
        <f t="shared" si="50"/>
        <v/>
      </c>
    </row>
    <row r="1068" spans="1:22" hidden="1" x14ac:dyDescent="0.35">
      <c r="A1068" s="53">
        <f>+'105 PALESTRAS'!C216</f>
        <v>0</v>
      </c>
      <c r="B1068" s="53">
        <f>+'105 PALESTRAS'!J216</f>
        <v>0</v>
      </c>
      <c r="C1068" s="53" t="e">
        <f>IFERROR(IFERROR(IFERROR(+VLOOKUP('105 PALESTRAS'!V216,localidades,2,FALSE),VLOOKUP('105 PALESTRAS'!R216,district_codes,2,FALSE)),VLOOKUP('105 PALESTRAS'!AG$7,localidades,2,FALSE)),VLOOKUP('105 PALESTRAS'!AG185,district_codes,2,FALSE))</f>
        <v>#N/A</v>
      </c>
      <c r="E1068" s="281">
        <f>+'105 PALESTRAS'!P216</f>
        <v>0</v>
      </c>
      <c r="F1068" s="53">
        <f>+'105 PALESTRAS'!Q216</f>
        <v>0</v>
      </c>
      <c r="H1068" s="53" t="str">
        <f>+sessoes!A$8</f>
        <v>BENTRAIN-99</v>
      </c>
      <c r="I1068" s="53" t="e">
        <f>+sessoes!B$8</f>
        <v>#N/A</v>
      </c>
      <c r="J1068" s="69">
        <f>+sessoes!C$8</f>
        <v>0</v>
      </c>
      <c r="K1068" s="53">
        <f>+'105 PALESTRAS'!AK216</f>
        <v>0</v>
      </c>
      <c r="L1068" s="53">
        <f>+'105 PALESTRAS'!AM216</f>
        <v>0</v>
      </c>
      <c r="M1068" s="53">
        <f>+'105 PALESTRAS'!AP216</f>
        <v>0</v>
      </c>
      <c r="N1068" s="53">
        <f>+'105 PALESTRAS'!AC216</f>
        <v>0</v>
      </c>
      <c r="T1068" s="51" t="str">
        <f t="shared" si="48"/>
        <v>Local Não Indicado</v>
      </c>
      <c r="U1068" s="51" t="str">
        <f t="shared" si="49"/>
        <v>Sem dados de idade</v>
      </c>
      <c r="V1068" s="51" t="str">
        <f t="shared" si="50"/>
        <v/>
      </c>
    </row>
    <row r="1069" spans="1:22" hidden="1" x14ac:dyDescent="0.35">
      <c r="A1069" s="53">
        <f>+'105 PALESTRAS'!C217</f>
        <v>0</v>
      </c>
      <c r="B1069" s="53">
        <f>+'105 PALESTRAS'!J217</f>
        <v>0</v>
      </c>
      <c r="C1069" s="53" t="e">
        <f>IFERROR(IFERROR(IFERROR(+VLOOKUP('105 PALESTRAS'!V217,localidades,2,FALSE),VLOOKUP('105 PALESTRAS'!R217,district_codes,2,FALSE)),VLOOKUP('105 PALESTRAS'!AG$7,localidades,2,FALSE)),VLOOKUP('105 PALESTRAS'!AG186,district_codes,2,FALSE))</f>
        <v>#N/A</v>
      </c>
      <c r="E1069" s="281">
        <f>+'105 PALESTRAS'!P217</f>
        <v>0</v>
      </c>
      <c r="F1069" s="53">
        <f>+'105 PALESTRAS'!Q217</f>
        <v>0</v>
      </c>
      <c r="H1069" s="53" t="str">
        <f>+sessoes!A$8</f>
        <v>BENTRAIN-99</v>
      </c>
      <c r="I1069" s="53" t="e">
        <f>+sessoes!B$8</f>
        <v>#N/A</v>
      </c>
      <c r="J1069" s="69">
        <f>+sessoes!C$8</f>
        <v>0</v>
      </c>
      <c r="K1069" s="53">
        <f>+'105 PALESTRAS'!AK217</f>
        <v>0</v>
      </c>
      <c r="L1069" s="53">
        <f>+'105 PALESTRAS'!AM217</f>
        <v>0</v>
      </c>
      <c r="M1069" s="53">
        <f>+'105 PALESTRAS'!AP217</f>
        <v>0</v>
      </c>
      <c r="N1069" s="53">
        <f>+'105 PALESTRAS'!AC217</f>
        <v>0</v>
      </c>
      <c r="T1069" s="51" t="str">
        <f t="shared" si="48"/>
        <v>Local Não Indicado</v>
      </c>
      <c r="U1069" s="51" t="str">
        <f t="shared" si="49"/>
        <v>Sem dados de idade</v>
      </c>
      <c r="V1069" s="51" t="str">
        <f t="shared" si="50"/>
        <v/>
      </c>
    </row>
    <row r="1070" spans="1:22" hidden="1" x14ac:dyDescent="0.35">
      <c r="A1070" s="53">
        <f>+'105 PALESTRAS'!C218</f>
        <v>0</v>
      </c>
      <c r="B1070" s="53">
        <f>+'105 PALESTRAS'!J218</f>
        <v>0</v>
      </c>
      <c r="C1070" s="53" t="e">
        <f>IFERROR(IFERROR(IFERROR(+VLOOKUP('105 PALESTRAS'!V218,localidades,2,FALSE),VLOOKUP('105 PALESTRAS'!R218,district_codes,2,FALSE)),VLOOKUP('105 PALESTRAS'!AG$7,localidades,2,FALSE)),VLOOKUP('105 PALESTRAS'!AG187,district_codes,2,FALSE))</f>
        <v>#N/A</v>
      </c>
      <c r="E1070" s="281">
        <f>+'105 PALESTRAS'!P218</f>
        <v>0</v>
      </c>
      <c r="F1070" s="53">
        <f>+'105 PALESTRAS'!Q218</f>
        <v>0</v>
      </c>
      <c r="H1070" s="53" t="str">
        <f>+sessoes!A$8</f>
        <v>BENTRAIN-99</v>
      </c>
      <c r="I1070" s="53" t="e">
        <f>+sessoes!B$8</f>
        <v>#N/A</v>
      </c>
      <c r="J1070" s="69">
        <f>+sessoes!C$8</f>
        <v>0</v>
      </c>
      <c r="K1070" s="53">
        <f>+'105 PALESTRAS'!AK218</f>
        <v>0</v>
      </c>
      <c r="L1070" s="53">
        <f>+'105 PALESTRAS'!AM218</f>
        <v>0</v>
      </c>
      <c r="M1070" s="53">
        <f>+'105 PALESTRAS'!AP218</f>
        <v>0</v>
      </c>
      <c r="N1070" s="53">
        <f>+'105 PALESTRAS'!AC218</f>
        <v>0</v>
      </c>
      <c r="T1070" s="51" t="str">
        <f t="shared" si="48"/>
        <v>Local Não Indicado</v>
      </c>
      <c r="U1070" s="51" t="str">
        <f t="shared" si="49"/>
        <v>Sem dados de idade</v>
      </c>
      <c r="V1070" s="51" t="str">
        <f t="shared" si="50"/>
        <v/>
      </c>
    </row>
    <row r="1071" spans="1:22" hidden="1" x14ac:dyDescent="0.35">
      <c r="A1071" s="53">
        <f>+'105 PALESTRAS'!C219</f>
        <v>0</v>
      </c>
      <c r="B1071" s="53">
        <f>+'105 PALESTRAS'!J219</f>
        <v>0</v>
      </c>
      <c r="C1071" s="53" t="e">
        <f>IFERROR(IFERROR(IFERROR(+VLOOKUP('105 PALESTRAS'!V219,localidades,2,FALSE),VLOOKUP('105 PALESTRAS'!R219,district_codes,2,FALSE)),VLOOKUP('105 PALESTRAS'!AG$7,localidades,2,FALSE)),VLOOKUP('105 PALESTRAS'!AG188,district_codes,2,FALSE))</f>
        <v>#N/A</v>
      </c>
      <c r="E1071" s="281">
        <f>+'105 PALESTRAS'!P219</f>
        <v>0</v>
      </c>
      <c r="F1071" s="53">
        <f>+'105 PALESTRAS'!Q219</f>
        <v>0</v>
      </c>
      <c r="H1071" s="53" t="str">
        <f>+sessoes!A$8</f>
        <v>BENTRAIN-99</v>
      </c>
      <c r="I1071" s="53" t="e">
        <f>+sessoes!B$8</f>
        <v>#N/A</v>
      </c>
      <c r="J1071" s="69">
        <f>+sessoes!C$8</f>
        <v>0</v>
      </c>
      <c r="K1071" s="53">
        <f>+'105 PALESTRAS'!AK219</f>
        <v>0</v>
      </c>
      <c r="L1071" s="53">
        <f>+'105 PALESTRAS'!AM219</f>
        <v>0</v>
      </c>
      <c r="M1071" s="53">
        <f>+'105 PALESTRAS'!AP219</f>
        <v>0</v>
      </c>
      <c r="N1071" s="53">
        <f>+'105 PALESTRAS'!AC219</f>
        <v>0</v>
      </c>
      <c r="T1071" s="51" t="str">
        <f t="shared" si="48"/>
        <v>Local Não Indicado</v>
      </c>
      <c r="U1071" s="51" t="str">
        <f t="shared" si="49"/>
        <v>Sem dados de idade</v>
      </c>
      <c r="V1071" s="51" t="str">
        <f t="shared" si="50"/>
        <v/>
      </c>
    </row>
    <row r="1072" spans="1:22" hidden="1" x14ac:dyDescent="0.35">
      <c r="A1072" s="53">
        <f>+'105 PALESTRAS'!C220</f>
        <v>0</v>
      </c>
      <c r="B1072" s="53">
        <f>+'105 PALESTRAS'!J220</f>
        <v>0</v>
      </c>
      <c r="C1072" s="53" t="e">
        <f>IFERROR(IFERROR(IFERROR(+VLOOKUP('105 PALESTRAS'!V220,localidades,2,FALSE),VLOOKUP('105 PALESTRAS'!R220,district_codes,2,FALSE)),VLOOKUP('105 PALESTRAS'!AG$7,localidades,2,FALSE)),VLOOKUP('105 PALESTRAS'!AG189,district_codes,2,FALSE))</f>
        <v>#N/A</v>
      </c>
      <c r="E1072" s="281">
        <f>+'105 PALESTRAS'!P220</f>
        <v>0</v>
      </c>
      <c r="F1072" s="53">
        <f>+'105 PALESTRAS'!Q220</f>
        <v>0</v>
      </c>
      <c r="H1072" s="53" t="str">
        <f>+sessoes!A$8</f>
        <v>BENTRAIN-99</v>
      </c>
      <c r="I1072" s="53" t="e">
        <f>+sessoes!B$8</f>
        <v>#N/A</v>
      </c>
      <c r="J1072" s="69">
        <f>+sessoes!C$8</f>
        <v>0</v>
      </c>
      <c r="K1072" s="53">
        <f>+'105 PALESTRAS'!AK220</f>
        <v>0</v>
      </c>
      <c r="L1072" s="53">
        <f>+'105 PALESTRAS'!AM220</f>
        <v>0</v>
      </c>
      <c r="M1072" s="53">
        <f>+'105 PALESTRAS'!AP220</f>
        <v>0</v>
      </c>
      <c r="N1072" s="53">
        <f>+'105 PALESTRAS'!AC220</f>
        <v>0</v>
      </c>
      <c r="T1072" s="51" t="str">
        <f t="shared" si="48"/>
        <v>Local Não Indicado</v>
      </c>
      <c r="U1072" s="51" t="str">
        <f t="shared" si="49"/>
        <v>Sem dados de idade</v>
      </c>
      <c r="V1072" s="51" t="str">
        <f t="shared" si="50"/>
        <v/>
      </c>
    </row>
    <row r="1073" spans="1:22" hidden="1" x14ac:dyDescent="0.35">
      <c r="A1073" s="53">
        <f>+'105 PALESTRAS'!C221</f>
        <v>0</v>
      </c>
      <c r="B1073" s="53">
        <f>+'105 PALESTRAS'!J221</f>
        <v>0</v>
      </c>
      <c r="C1073" s="53" t="e">
        <f>IFERROR(IFERROR(IFERROR(+VLOOKUP('105 PALESTRAS'!V221,localidades,2,FALSE),VLOOKUP('105 PALESTRAS'!R221,district_codes,2,FALSE)),VLOOKUP('105 PALESTRAS'!AG$7,localidades,2,FALSE)),VLOOKUP('105 PALESTRAS'!AG190,district_codes,2,FALSE))</f>
        <v>#N/A</v>
      </c>
      <c r="E1073" s="281">
        <f>+'105 PALESTRAS'!P221</f>
        <v>0</v>
      </c>
      <c r="F1073" s="53">
        <f>+'105 PALESTRAS'!Q221</f>
        <v>0</v>
      </c>
      <c r="H1073" s="53" t="str">
        <f>+sessoes!A$8</f>
        <v>BENTRAIN-99</v>
      </c>
      <c r="I1073" s="53" t="e">
        <f>+sessoes!B$8</f>
        <v>#N/A</v>
      </c>
      <c r="J1073" s="69">
        <f>+sessoes!C$8</f>
        <v>0</v>
      </c>
      <c r="K1073" s="53">
        <f>+'105 PALESTRAS'!AK221</f>
        <v>0</v>
      </c>
      <c r="L1073" s="53">
        <f>+'105 PALESTRAS'!AM221</f>
        <v>0</v>
      </c>
      <c r="M1073" s="53">
        <f>+'105 PALESTRAS'!AP221</f>
        <v>0</v>
      </c>
      <c r="N1073" s="53">
        <f>+'105 PALESTRAS'!AC221</f>
        <v>0</v>
      </c>
      <c r="T1073" s="51" t="str">
        <f t="shared" si="48"/>
        <v>Local Não Indicado</v>
      </c>
      <c r="U1073" s="51" t="str">
        <f t="shared" si="49"/>
        <v>Sem dados de idade</v>
      </c>
      <c r="V1073" s="51" t="str">
        <f t="shared" si="50"/>
        <v/>
      </c>
    </row>
    <row r="1074" spans="1:22" hidden="1" x14ac:dyDescent="0.35">
      <c r="A1074" s="53">
        <f>+'105 PALESTRAS'!C222</f>
        <v>0</v>
      </c>
      <c r="B1074" s="53">
        <f>+'105 PALESTRAS'!J222</f>
        <v>0</v>
      </c>
      <c r="C1074" s="53" t="e">
        <f>IFERROR(IFERROR(IFERROR(+VLOOKUP('105 PALESTRAS'!V222,localidades,2,FALSE),VLOOKUP('105 PALESTRAS'!R222,district_codes,2,FALSE)),VLOOKUP('105 PALESTRAS'!AG$7,localidades,2,FALSE)),VLOOKUP('105 PALESTRAS'!AG191,district_codes,2,FALSE))</f>
        <v>#N/A</v>
      </c>
      <c r="E1074" s="281">
        <f>+'105 PALESTRAS'!P222</f>
        <v>0</v>
      </c>
      <c r="F1074" s="53">
        <f>+'105 PALESTRAS'!Q222</f>
        <v>0</v>
      </c>
      <c r="H1074" s="53" t="str">
        <f>+sessoes!A$8</f>
        <v>BENTRAIN-99</v>
      </c>
      <c r="I1074" s="53" t="e">
        <f>+sessoes!B$8</f>
        <v>#N/A</v>
      </c>
      <c r="J1074" s="69">
        <f>+sessoes!C$8</f>
        <v>0</v>
      </c>
      <c r="K1074" s="53">
        <f>+'105 PALESTRAS'!AK222</f>
        <v>0</v>
      </c>
      <c r="L1074" s="53">
        <f>+'105 PALESTRAS'!AM222</f>
        <v>0</v>
      </c>
      <c r="M1074" s="53">
        <f>+'105 PALESTRAS'!AP222</f>
        <v>0</v>
      </c>
      <c r="N1074" s="53">
        <f>+'105 PALESTRAS'!AC222</f>
        <v>0</v>
      </c>
      <c r="T1074" s="51" t="str">
        <f t="shared" si="48"/>
        <v>Local Não Indicado</v>
      </c>
      <c r="U1074" s="51" t="str">
        <f t="shared" si="49"/>
        <v>Sem dados de idade</v>
      </c>
      <c r="V1074" s="51" t="str">
        <f t="shared" si="50"/>
        <v/>
      </c>
    </row>
    <row r="1075" spans="1:22" hidden="1" x14ac:dyDescent="0.35">
      <c r="A1075" s="53">
        <f>+'105 PALESTRAS'!C223</f>
        <v>0</v>
      </c>
      <c r="B1075" s="53">
        <f>+'105 PALESTRAS'!J223</f>
        <v>0</v>
      </c>
      <c r="C1075" s="53" t="e">
        <f>IFERROR(IFERROR(IFERROR(+VLOOKUP('105 PALESTRAS'!V223,localidades,2,FALSE),VLOOKUP('105 PALESTRAS'!R223,district_codes,2,FALSE)),VLOOKUP('105 PALESTRAS'!AG$7,localidades,2,FALSE)),VLOOKUP('105 PALESTRAS'!AG192,district_codes,2,FALSE))</f>
        <v>#N/A</v>
      </c>
      <c r="E1075" s="281">
        <f>+'105 PALESTRAS'!P223</f>
        <v>0</v>
      </c>
      <c r="F1075" s="53">
        <f>+'105 PALESTRAS'!Q223</f>
        <v>0</v>
      </c>
      <c r="H1075" s="53" t="str">
        <f>+sessoes!A$8</f>
        <v>BENTRAIN-99</v>
      </c>
      <c r="I1075" s="53" t="e">
        <f>+sessoes!B$8</f>
        <v>#N/A</v>
      </c>
      <c r="J1075" s="69">
        <f>+sessoes!C$8</f>
        <v>0</v>
      </c>
      <c r="K1075" s="53">
        <f>+'105 PALESTRAS'!AK223</f>
        <v>0</v>
      </c>
      <c r="L1075" s="53">
        <f>+'105 PALESTRAS'!AM223</f>
        <v>0</v>
      </c>
      <c r="M1075" s="53">
        <f>+'105 PALESTRAS'!AP223</f>
        <v>0</v>
      </c>
      <c r="N1075" s="53">
        <f>+'105 PALESTRAS'!AC223</f>
        <v>0</v>
      </c>
      <c r="T1075" s="51" t="str">
        <f t="shared" si="48"/>
        <v>Local Não Indicado</v>
      </c>
      <c r="U1075" s="51" t="str">
        <f t="shared" si="49"/>
        <v>Sem dados de idade</v>
      </c>
      <c r="V1075" s="51" t="str">
        <f t="shared" si="50"/>
        <v/>
      </c>
    </row>
    <row r="1076" spans="1:22" hidden="1" x14ac:dyDescent="0.35">
      <c r="A1076" s="53">
        <f>+'105 PALESTRAS'!C224</f>
        <v>0</v>
      </c>
      <c r="B1076" s="53">
        <f>+'105 PALESTRAS'!J224</f>
        <v>0</v>
      </c>
      <c r="C1076" s="53" t="e">
        <f>IFERROR(IFERROR(IFERROR(+VLOOKUP('105 PALESTRAS'!V224,localidades,2,FALSE),VLOOKUP('105 PALESTRAS'!R224,district_codes,2,FALSE)),VLOOKUP('105 PALESTRAS'!AG$7,localidades,2,FALSE)),VLOOKUP('105 PALESTRAS'!AG193,district_codes,2,FALSE))</f>
        <v>#N/A</v>
      </c>
      <c r="E1076" s="281">
        <f>+'105 PALESTRAS'!P224</f>
        <v>0</v>
      </c>
      <c r="F1076" s="53">
        <f>+'105 PALESTRAS'!Q224</f>
        <v>0</v>
      </c>
      <c r="H1076" s="53" t="str">
        <f>+sessoes!A$8</f>
        <v>BENTRAIN-99</v>
      </c>
      <c r="I1076" s="53" t="e">
        <f>+sessoes!B$8</f>
        <v>#N/A</v>
      </c>
      <c r="J1076" s="69">
        <f>+sessoes!C$8</f>
        <v>0</v>
      </c>
      <c r="K1076" s="53">
        <f>+'105 PALESTRAS'!AK224</f>
        <v>0</v>
      </c>
      <c r="L1076" s="53">
        <f>+'105 PALESTRAS'!AM224</f>
        <v>0</v>
      </c>
      <c r="M1076" s="53">
        <f>+'105 PALESTRAS'!AP224</f>
        <v>0</v>
      </c>
      <c r="N1076" s="53">
        <f>+'105 PALESTRAS'!AC224</f>
        <v>0</v>
      </c>
      <c r="T1076" s="51" t="str">
        <f t="shared" si="48"/>
        <v>Local Não Indicado</v>
      </c>
      <c r="U1076" s="51" t="str">
        <f t="shared" si="49"/>
        <v>Sem dados de idade</v>
      </c>
      <c r="V1076" s="51" t="str">
        <f t="shared" si="50"/>
        <v/>
      </c>
    </row>
    <row r="1077" spans="1:22" hidden="1" x14ac:dyDescent="0.35">
      <c r="A1077" s="53">
        <f>+'105 PALESTRAS'!C225</f>
        <v>0</v>
      </c>
      <c r="B1077" s="53">
        <f>+'105 PALESTRAS'!J225</f>
        <v>0</v>
      </c>
      <c r="C1077" s="53" t="e">
        <f>IFERROR(IFERROR(IFERROR(+VLOOKUP('105 PALESTRAS'!V225,localidades,2,FALSE),VLOOKUP('105 PALESTRAS'!R225,district_codes,2,FALSE)),VLOOKUP('105 PALESTRAS'!AG$7,localidades,2,FALSE)),VLOOKUP('105 PALESTRAS'!AG194,district_codes,2,FALSE))</f>
        <v>#N/A</v>
      </c>
      <c r="E1077" s="281">
        <f>+'105 PALESTRAS'!P225</f>
        <v>0</v>
      </c>
      <c r="F1077" s="53">
        <f>+'105 PALESTRAS'!Q225</f>
        <v>0</v>
      </c>
      <c r="H1077" s="53" t="str">
        <f>+sessoes!A$8</f>
        <v>BENTRAIN-99</v>
      </c>
      <c r="I1077" s="53" t="e">
        <f>+sessoes!B$8</f>
        <v>#N/A</v>
      </c>
      <c r="J1077" s="69">
        <f>+sessoes!C$8</f>
        <v>0</v>
      </c>
      <c r="K1077" s="53">
        <f>+'105 PALESTRAS'!AK225</f>
        <v>0</v>
      </c>
      <c r="L1077" s="53">
        <f>+'105 PALESTRAS'!AM225</f>
        <v>0</v>
      </c>
      <c r="M1077" s="53">
        <f>+'105 PALESTRAS'!AP225</f>
        <v>0</v>
      </c>
      <c r="N1077" s="53">
        <f>+'105 PALESTRAS'!AC225</f>
        <v>0</v>
      </c>
      <c r="T1077" s="51" t="str">
        <f t="shared" si="48"/>
        <v>Local Não Indicado</v>
      </c>
      <c r="U1077" s="51" t="str">
        <f t="shared" si="49"/>
        <v>Sem dados de idade</v>
      </c>
      <c r="V1077" s="51" t="str">
        <f t="shared" si="50"/>
        <v/>
      </c>
    </row>
    <row r="1078" spans="1:22" hidden="1" x14ac:dyDescent="0.35">
      <c r="A1078" s="53">
        <f>+'105 PALESTRAS'!C226</f>
        <v>0</v>
      </c>
      <c r="B1078" s="53">
        <f>+'105 PALESTRAS'!J226</f>
        <v>0</v>
      </c>
      <c r="C1078" s="53" t="e">
        <f>IFERROR(IFERROR(IFERROR(+VLOOKUP('105 PALESTRAS'!V226,localidades,2,FALSE),VLOOKUP('105 PALESTRAS'!R226,district_codes,2,FALSE)),VLOOKUP('105 PALESTRAS'!AG$7,localidades,2,FALSE)),VLOOKUP('105 PALESTRAS'!AG195,district_codes,2,FALSE))</f>
        <v>#N/A</v>
      </c>
      <c r="E1078" s="281">
        <f>+'105 PALESTRAS'!P226</f>
        <v>0</v>
      </c>
      <c r="F1078" s="53">
        <f>+'105 PALESTRAS'!Q226</f>
        <v>0</v>
      </c>
      <c r="H1078" s="53" t="str">
        <f>+sessoes!A$8</f>
        <v>BENTRAIN-99</v>
      </c>
      <c r="I1078" s="53" t="e">
        <f>+sessoes!B$8</f>
        <v>#N/A</v>
      </c>
      <c r="J1078" s="69">
        <f>+sessoes!C$8</f>
        <v>0</v>
      </c>
      <c r="K1078" s="53">
        <f>+'105 PALESTRAS'!AK226</f>
        <v>0</v>
      </c>
      <c r="L1078" s="53">
        <f>+'105 PALESTRAS'!AM226</f>
        <v>0</v>
      </c>
      <c r="M1078" s="53">
        <f>+'105 PALESTRAS'!AP226</f>
        <v>0</v>
      </c>
      <c r="N1078" s="53">
        <f>+'105 PALESTRAS'!AC226</f>
        <v>0</v>
      </c>
      <c r="T1078" s="51" t="str">
        <f t="shared" si="48"/>
        <v>Local Não Indicado</v>
      </c>
      <c r="U1078" s="51" t="str">
        <f t="shared" si="49"/>
        <v>Sem dados de idade</v>
      </c>
      <c r="V1078" s="51" t="str">
        <f t="shared" si="50"/>
        <v/>
      </c>
    </row>
    <row r="1079" spans="1:22" hidden="1" x14ac:dyDescent="0.35">
      <c r="A1079" s="53">
        <f>+'105 PALESTRAS'!C227</f>
        <v>0</v>
      </c>
      <c r="B1079" s="53">
        <f>+'105 PALESTRAS'!J227</f>
        <v>0</v>
      </c>
      <c r="C1079" s="53" t="e">
        <f>IFERROR(IFERROR(IFERROR(+VLOOKUP('105 PALESTRAS'!V227,localidades,2,FALSE),VLOOKUP('105 PALESTRAS'!R227,district_codes,2,FALSE)),VLOOKUP('105 PALESTRAS'!AG$7,localidades,2,FALSE)),VLOOKUP('105 PALESTRAS'!AG196,district_codes,2,FALSE))</f>
        <v>#N/A</v>
      </c>
      <c r="E1079" s="281">
        <f>+'105 PALESTRAS'!P227</f>
        <v>0</v>
      </c>
      <c r="F1079" s="53">
        <f>+'105 PALESTRAS'!Q227</f>
        <v>0</v>
      </c>
      <c r="H1079" s="53" t="str">
        <f>+sessoes!A$8</f>
        <v>BENTRAIN-99</v>
      </c>
      <c r="I1079" s="53" t="e">
        <f>+sessoes!B$8</f>
        <v>#N/A</v>
      </c>
      <c r="J1079" s="69">
        <f>+sessoes!C$8</f>
        <v>0</v>
      </c>
      <c r="K1079" s="53">
        <f>+'105 PALESTRAS'!AK227</f>
        <v>0</v>
      </c>
      <c r="L1079" s="53">
        <f>+'105 PALESTRAS'!AM227</f>
        <v>0</v>
      </c>
      <c r="M1079" s="53">
        <f>+'105 PALESTRAS'!AP227</f>
        <v>0</v>
      </c>
      <c r="N1079" s="53">
        <f>+'105 PALESTRAS'!AC227</f>
        <v>0</v>
      </c>
      <c r="T1079" s="51" t="str">
        <f t="shared" si="48"/>
        <v>Local Não Indicado</v>
      </c>
      <c r="U1079" s="51" t="str">
        <f t="shared" si="49"/>
        <v>Sem dados de idade</v>
      </c>
      <c r="V1079" s="51" t="str">
        <f t="shared" si="50"/>
        <v/>
      </c>
    </row>
    <row r="1080" spans="1:22" hidden="1" x14ac:dyDescent="0.35">
      <c r="A1080" s="53">
        <f>+'105 PALESTRAS'!C228</f>
        <v>0</v>
      </c>
      <c r="B1080" s="53">
        <f>+'105 PALESTRAS'!J228</f>
        <v>0</v>
      </c>
      <c r="C1080" s="53" t="e">
        <f>IFERROR(IFERROR(IFERROR(+VLOOKUP('105 PALESTRAS'!V228,localidades,2,FALSE),VLOOKUP('105 PALESTRAS'!R228,district_codes,2,FALSE)),VLOOKUP('105 PALESTRAS'!AG$7,localidades,2,FALSE)),VLOOKUP('105 PALESTRAS'!AG197,district_codes,2,FALSE))</f>
        <v>#N/A</v>
      </c>
      <c r="E1080" s="281">
        <f>+'105 PALESTRAS'!P228</f>
        <v>0</v>
      </c>
      <c r="F1080" s="53">
        <f>+'105 PALESTRAS'!Q228</f>
        <v>0</v>
      </c>
      <c r="H1080" s="53" t="str">
        <f>+sessoes!A$8</f>
        <v>BENTRAIN-99</v>
      </c>
      <c r="I1080" s="53" t="e">
        <f>+sessoes!B$8</f>
        <v>#N/A</v>
      </c>
      <c r="J1080" s="69">
        <f>+sessoes!C$8</f>
        <v>0</v>
      </c>
      <c r="K1080" s="53">
        <f>+'105 PALESTRAS'!AK228</f>
        <v>0</v>
      </c>
      <c r="L1080" s="53">
        <f>+'105 PALESTRAS'!AM228</f>
        <v>0</v>
      </c>
      <c r="M1080" s="53">
        <f>+'105 PALESTRAS'!AP228</f>
        <v>0</v>
      </c>
      <c r="N1080" s="53">
        <f>+'105 PALESTRAS'!AC228</f>
        <v>0</v>
      </c>
      <c r="T1080" s="51" t="str">
        <f t="shared" si="48"/>
        <v>Local Não Indicado</v>
      </c>
      <c r="U1080" s="51" t="str">
        <f t="shared" si="49"/>
        <v>Sem dados de idade</v>
      </c>
      <c r="V1080" s="51" t="str">
        <f t="shared" si="50"/>
        <v/>
      </c>
    </row>
    <row r="1081" spans="1:22" hidden="1" x14ac:dyDescent="0.35">
      <c r="A1081" s="53">
        <f>+'105 PALESTRAS'!C229</f>
        <v>0</v>
      </c>
      <c r="B1081" s="53">
        <f>+'105 PALESTRAS'!J229</f>
        <v>0</v>
      </c>
      <c r="C1081" s="53" t="e">
        <f>IFERROR(IFERROR(IFERROR(+VLOOKUP('105 PALESTRAS'!V229,localidades,2,FALSE),VLOOKUP('105 PALESTRAS'!R229,district_codes,2,FALSE)),VLOOKUP('105 PALESTRAS'!AG$7,localidades,2,FALSE)),VLOOKUP('105 PALESTRAS'!AG198,district_codes,2,FALSE))</f>
        <v>#N/A</v>
      </c>
      <c r="E1081" s="281">
        <f>+'105 PALESTRAS'!P229</f>
        <v>0</v>
      </c>
      <c r="F1081" s="53">
        <f>+'105 PALESTRAS'!Q229</f>
        <v>0</v>
      </c>
      <c r="H1081" s="53" t="str">
        <f>+sessoes!A$8</f>
        <v>BENTRAIN-99</v>
      </c>
      <c r="I1081" s="53" t="e">
        <f>+sessoes!B$8</f>
        <v>#N/A</v>
      </c>
      <c r="J1081" s="69">
        <f>+sessoes!C$8</f>
        <v>0</v>
      </c>
      <c r="K1081" s="53">
        <f>+'105 PALESTRAS'!AK229</f>
        <v>0</v>
      </c>
      <c r="L1081" s="53">
        <f>+'105 PALESTRAS'!AM229</f>
        <v>0</v>
      </c>
      <c r="M1081" s="53">
        <f>+'105 PALESTRAS'!AP229</f>
        <v>0</v>
      </c>
      <c r="N1081" s="53">
        <f>+'105 PALESTRAS'!AC229</f>
        <v>0</v>
      </c>
      <c r="T1081" s="51" t="str">
        <f t="shared" si="48"/>
        <v>Local Não Indicado</v>
      </c>
      <c r="U1081" s="51" t="str">
        <f t="shared" si="49"/>
        <v>Sem dados de idade</v>
      </c>
      <c r="V1081" s="51" t="str">
        <f t="shared" si="50"/>
        <v/>
      </c>
    </row>
    <row r="1082" spans="1:22" hidden="1" x14ac:dyDescent="0.35">
      <c r="A1082" s="53">
        <f>+'105 PALESTRAS'!C230</f>
        <v>0</v>
      </c>
      <c r="B1082" s="53">
        <f>+'105 PALESTRAS'!J230</f>
        <v>0</v>
      </c>
      <c r="C1082" s="53" t="e">
        <f>IFERROR(IFERROR(IFERROR(+VLOOKUP('105 PALESTRAS'!V230,localidades,2,FALSE),VLOOKUP('105 PALESTRAS'!R230,district_codes,2,FALSE)),VLOOKUP('105 PALESTRAS'!AG$7,localidades,2,FALSE)),VLOOKUP('105 PALESTRAS'!AG199,district_codes,2,FALSE))</f>
        <v>#N/A</v>
      </c>
      <c r="E1082" s="281">
        <f>+'105 PALESTRAS'!P230</f>
        <v>0</v>
      </c>
      <c r="F1082" s="53">
        <f>+'105 PALESTRAS'!Q230</f>
        <v>0</v>
      </c>
      <c r="H1082" s="53" t="str">
        <f>+sessoes!A$8</f>
        <v>BENTRAIN-99</v>
      </c>
      <c r="I1082" s="53" t="e">
        <f>+sessoes!B$8</f>
        <v>#N/A</v>
      </c>
      <c r="J1082" s="69">
        <f>+sessoes!C$8</f>
        <v>0</v>
      </c>
      <c r="K1082" s="53">
        <f>+'105 PALESTRAS'!AK230</f>
        <v>0</v>
      </c>
      <c r="L1082" s="53">
        <f>+'105 PALESTRAS'!AM230</f>
        <v>0</v>
      </c>
      <c r="M1082" s="53">
        <f>+'105 PALESTRAS'!AP230</f>
        <v>0</v>
      </c>
      <c r="N1082" s="53">
        <f>+'105 PALESTRAS'!AC230</f>
        <v>0</v>
      </c>
      <c r="T1082" s="51" t="str">
        <f t="shared" si="48"/>
        <v>Local Não Indicado</v>
      </c>
      <c r="U1082" s="51" t="str">
        <f t="shared" si="49"/>
        <v>Sem dados de idade</v>
      </c>
      <c r="V1082" s="51" t="str">
        <f t="shared" si="50"/>
        <v/>
      </c>
    </row>
    <row r="1083" spans="1:22" hidden="1" x14ac:dyDescent="0.35">
      <c r="A1083" s="53">
        <f>+'105 PALESTRAS'!C231</f>
        <v>0</v>
      </c>
      <c r="B1083" s="53">
        <f>+'105 PALESTRAS'!J231</f>
        <v>0</v>
      </c>
      <c r="C1083" s="53" t="e">
        <f>IFERROR(IFERROR(IFERROR(+VLOOKUP('105 PALESTRAS'!V231,localidades,2,FALSE),VLOOKUP('105 PALESTRAS'!R231,district_codes,2,FALSE)),VLOOKUP('105 PALESTRAS'!AG$7,localidades,2,FALSE)),VLOOKUP('105 PALESTRAS'!AG200,district_codes,2,FALSE))</f>
        <v>#N/A</v>
      </c>
      <c r="E1083" s="281">
        <f>+'105 PALESTRAS'!P231</f>
        <v>0</v>
      </c>
      <c r="F1083" s="53">
        <f>+'105 PALESTRAS'!Q231</f>
        <v>0</v>
      </c>
      <c r="H1083" s="53" t="str">
        <f>+sessoes!A$8</f>
        <v>BENTRAIN-99</v>
      </c>
      <c r="I1083" s="53" t="e">
        <f>+sessoes!B$8</f>
        <v>#N/A</v>
      </c>
      <c r="J1083" s="69">
        <f>+sessoes!C$8</f>
        <v>0</v>
      </c>
      <c r="K1083" s="53">
        <f>+'105 PALESTRAS'!AK231</f>
        <v>0</v>
      </c>
      <c r="L1083" s="53">
        <f>+'105 PALESTRAS'!AM231</f>
        <v>0</v>
      </c>
      <c r="M1083" s="53">
        <f>+'105 PALESTRAS'!AP231</f>
        <v>0</v>
      </c>
      <c r="N1083" s="53">
        <f>+'105 PALESTRAS'!AC231</f>
        <v>0</v>
      </c>
      <c r="T1083" s="51" t="str">
        <f t="shared" si="48"/>
        <v>Local Não Indicado</v>
      </c>
      <c r="U1083" s="51" t="str">
        <f t="shared" si="49"/>
        <v>Sem dados de idade</v>
      </c>
      <c r="V1083" s="51" t="str">
        <f t="shared" si="50"/>
        <v/>
      </c>
    </row>
    <row r="1084" spans="1:22" hidden="1" x14ac:dyDescent="0.35">
      <c r="A1084" s="53">
        <f>+'105 PALESTRAS'!C232</f>
        <v>0</v>
      </c>
      <c r="B1084" s="53">
        <f>+'105 PALESTRAS'!J232</f>
        <v>0</v>
      </c>
      <c r="C1084" s="53" t="e">
        <f>IFERROR(IFERROR(IFERROR(+VLOOKUP('105 PALESTRAS'!V232,localidades,2,FALSE),VLOOKUP('105 PALESTRAS'!R232,district_codes,2,FALSE)),VLOOKUP('105 PALESTRAS'!AG$7,localidades,2,FALSE)),VLOOKUP('105 PALESTRAS'!AG201,district_codes,2,FALSE))</f>
        <v>#N/A</v>
      </c>
      <c r="E1084" s="281">
        <f>+'105 PALESTRAS'!P232</f>
        <v>0</v>
      </c>
      <c r="F1084" s="53">
        <f>+'105 PALESTRAS'!Q232</f>
        <v>0</v>
      </c>
      <c r="H1084" s="53" t="str">
        <f>+sessoes!A$8</f>
        <v>BENTRAIN-99</v>
      </c>
      <c r="I1084" s="53" t="e">
        <f>+sessoes!B$8</f>
        <v>#N/A</v>
      </c>
      <c r="J1084" s="69">
        <f>+sessoes!C$8</f>
        <v>0</v>
      </c>
      <c r="K1084" s="53">
        <f>+'105 PALESTRAS'!AK232</f>
        <v>0</v>
      </c>
      <c r="L1084" s="53">
        <f>+'105 PALESTRAS'!AM232</f>
        <v>0</v>
      </c>
      <c r="M1084" s="53">
        <f>+'105 PALESTRAS'!AP232</f>
        <v>0</v>
      </c>
      <c r="N1084" s="53">
        <f>+'105 PALESTRAS'!AC232</f>
        <v>0</v>
      </c>
      <c r="T1084" s="51" t="str">
        <f t="shared" si="48"/>
        <v>Local Não Indicado</v>
      </c>
      <c r="U1084" s="51" t="str">
        <f t="shared" si="49"/>
        <v>Sem dados de idade</v>
      </c>
      <c r="V1084" s="51" t="str">
        <f t="shared" si="50"/>
        <v/>
      </c>
    </row>
    <row r="1085" spans="1:22" hidden="1" x14ac:dyDescent="0.35">
      <c r="A1085" s="53">
        <f>+'105 PALESTRAS'!C233</f>
        <v>0</v>
      </c>
      <c r="B1085" s="53">
        <f>+'105 PALESTRAS'!J233</f>
        <v>0</v>
      </c>
      <c r="C1085" s="53" t="e">
        <f>IFERROR(IFERROR(IFERROR(+VLOOKUP('105 PALESTRAS'!V233,localidades,2,FALSE),VLOOKUP('105 PALESTRAS'!R233,district_codes,2,FALSE)),VLOOKUP('105 PALESTRAS'!AG$7,localidades,2,FALSE)),VLOOKUP('105 PALESTRAS'!AG202,district_codes,2,FALSE))</f>
        <v>#N/A</v>
      </c>
      <c r="E1085" s="281">
        <f>+'105 PALESTRAS'!P233</f>
        <v>0</v>
      </c>
      <c r="F1085" s="53">
        <f>+'105 PALESTRAS'!Q233</f>
        <v>0</v>
      </c>
      <c r="H1085" s="53" t="str">
        <f>+sessoes!A$8</f>
        <v>BENTRAIN-99</v>
      </c>
      <c r="I1085" s="53" t="e">
        <f>+sessoes!B$8</f>
        <v>#N/A</v>
      </c>
      <c r="J1085" s="69">
        <f>+sessoes!C$8</f>
        <v>0</v>
      </c>
      <c r="K1085" s="53">
        <f>+'105 PALESTRAS'!AK233</f>
        <v>0</v>
      </c>
      <c r="L1085" s="53">
        <f>+'105 PALESTRAS'!AM233</f>
        <v>0</v>
      </c>
      <c r="M1085" s="53">
        <f>+'105 PALESTRAS'!AP233</f>
        <v>0</v>
      </c>
      <c r="N1085" s="53">
        <f>+'105 PALESTRAS'!AC233</f>
        <v>0</v>
      </c>
      <c r="T1085" s="51" t="str">
        <f t="shared" si="48"/>
        <v>Local Não Indicado</v>
      </c>
      <c r="U1085" s="51" t="str">
        <f t="shared" si="49"/>
        <v>Sem dados de idade</v>
      </c>
      <c r="V1085" s="51" t="str">
        <f t="shared" si="50"/>
        <v/>
      </c>
    </row>
    <row r="1086" spans="1:22" hidden="1" x14ac:dyDescent="0.35">
      <c r="A1086" s="53">
        <f>+'105 PALESTRAS'!C234</f>
        <v>0</v>
      </c>
      <c r="B1086" s="53">
        <f>+'105 PALESTRAS'!J234</f>
        <v>0</v>
      </c>
      <c r="C1086" s="53" t="e">
        <f>IFERROR(IFERROR(IFERROR(+VLOOKUP('105 PALESTRAS'!V234,localidades,2,FALSE),VLOOKUP('105 PALESTRAS'!R234,district_codes,2,FALSE)),VLOOKUP('105 PALESTRAS'!AG$7,localidades,2,FALSE)),VLOOKUP('105 PALESTRAS'!AG203,district_codes,2,FALSE))</f>
        <v>#N/A</v>
      </c>
      <c r="E1086" s="281">
        <f>+'105 PALESTRAS'!P234</f>
        <v>0</v>
      </c>
      <c r="F1086" s="53">
        <f>+'105 PALESTRAS'!Q234</f>
        <v>0</v>
      </c>
      <c r="H1086" s="53" t="str">
        <f>+sessoes!A$8</f>
        <v>BENTRAIN-99</v>
      </c>
      <c r="I1086" s="53" t="e">
        <f>+sessoes!B$8</f>
        <v>#N/A</v>
      </c>
      <c r="J1086" s="69">
        <f>+sessoes!C$8</f>
        <v>0</v>
      </c>
      <c r="K1086" s="53">
        <f>+'105 PALESTRAS'!AK234</f>
        <v>0</v>
      </c>
      <c r="L1086" s="53">
        <f>+'105 PALESTRAS'!AM234</f>
        <v>0</v>
      </c>
      <c r="M1086" s="53">
        <f>+'105 PALESTRAS'!AP234</f>
        <v>0</v>
      </c>
      <c r="N1086" s="53">
        <f>+'105 PALESTRAS'!AC234</f>
        <v>0</v>
      </c>
      <c r="T1086" s="51" t="str">
        <f t="shared" si="48"/>
        <v>Local Não Indicado</v>
      </c>
      <c r="U1086" s="51" t="str">
        <f t="shared" si="49"/>
        <v>Sem dados de idade</v>
      </c>
      <c r="V1086" s="51" t="str">
        <f t="shared" si="50"/>
        <v/>
      </c>
    </row>
    <row r="1087" spans="1:22" hidden="1" x14ac:dyDescent="0.35">
      <c r="A1087" s="53">
        <f>+'105 PALESTRAS'!C235</f>
        <v>0</v>
      </c>
      <c r="B1087" s="53">
        <f>+'105 PALESTRAS'!J235</f>
        <v>0</v>
      </c>
      <c r="C1087" s="53" t="e">
        <f>IFERROR(IFERROR(IFERROR(+VLOOKUP('105 PALESTRAS'!V235,localidades,2,FALSE),VLOOKUP('105 PALESTRAS'!R235,district_codes,2,FALSE)),VLOOKUP('105 PALESTRAS'!AG$7,localidades,2,FALSE)),VLOOKUP('105 PALESTRAS'!AG204,district_codes,2,FALSE))</f>
        <v>#N/A</v>
      </c>
      <c r="E1087" s="281">
        <f>+'105 PALESTRAS'!P235</f>
        <v>0</v>
      </c>
      <c r="F1087" s="53">
        <f>+'105 PALESTRAS'!Q235</f>
        <v>0</v>
      </c>
      <c r="H1087" s="53" t="str">
        <f>+sessoes!A$8</f>
        <v>BENTRAIN-99</v>
      </c>
      <c r="I1087" s="53" t="e">
        <f>+sessoes!B$8</f>
        <v>#N/A</v>
      </c>
      <c r="J1087" s="69">
        <f>+sessoes!C$8</f>
        <v>0</v>
      </c>
      <c r="K1087" s="53">
        <f>+'105 PALESTRAS'!AK235</f>
        <v>0</v>
      </c>
      <c r="L1087" s="53">
        <f>+'105 PALESTRAS'!AM235</f>
        <v>0</v>
      </c>
      <c r="M1087" s="53">
        <f>+'105 PALESTRAS'!AP235</f>
        <v>0</v>
      </c>
      <c r="N1087" s="53">
        <f>+'105 PALESTRAS'!AC235</f>
        <v>0</v>
      </c>
      <c r="T1087" s="51" t="str">
        <f t="shared" si="48"/>
        <v>Local Não Indicado</v>
      </c>
      <c r="U1087" s="51" t="str">
        <f t="shared" si="49"/>
        <v>Sem dados de idade</v>
      </c>
      <c r="V1087" s="51" t="str">
        <f t="shared" si="50"/>
        <v/>
      </c>
    </row>
    <row r="1088" spans="1:22" hidden="1" x14ac:dyDescent="0.35">
      <c r="A1088" s="53">
        <f>+'105 PALESTRAS'!C236</f>
        <v>0</v>
      </c>
      <c r="B1088" s="53">
        <f>+'105 PALESTRAS'!J236</f>
        <v>0</v>
      </c>
      <c r="C1088" s="53" t="e">
        <f>IFERROR(IFERROR(IFERROR(+VLOOKUP('105 PALESTRAS'!V236,localidades,2,FALSE),VLOOKUP('105 PALESTRAS'!R236,district_codes,2,FALSE)),VLOOKUP('105 PALESTRAS'!AG$7,localidades,2,FALSE)),VLOOKUP('105 PALESTRAS'!AG205,district_codes,2,FALSE))</f>
        <v>#N/A</v>
      </c>
      <c r="E1088" s="281">
        <f>+'105 PALESTRAS'!P236</f>
        <v>0</v>
      </c>
      <c r="F1088" s="53">
        <f>+'105 PALESTRAS'!Q236</f>
        <v>0</v>
      </c>
      <c r="H1088" s="53" t="str">
        <f>+sessoes!A$8</f>
        <v>BENTRAIN-99</v>
      </c>
      <c r="I1088" s="53" t="e">
        <f>+sessoes!B$8</f>
        <v>#N/A</v>
      </c>
      <c r="J1088" s="69">
        <f>+sessoes!C$8</f>
        <v>0</v>
      </c>
      <c r="K1088" s="53">
        <f>+'105 PALESTRAS'!AK236</f>
        <v>0</v>
      </c>
      <c r="L1088" s="53">
        <f>+'105 PALESTRAS'!AM236</f>
        <v>0</v>
      </c>
      <c r="M1088" s="53">
        <f>+'105 PALESTRAS'!AP236</f>
        <v>0</v>
      </c>
      <c r="N1088" s="53">
        <f>+'105 PALESTRAS'!AC236</f>
        <v>0</v>
      </c>
      <c r="T1088" s="51" t="str">
        <f t="shared" si="48"/>
        <v>Local Não Indicado</v>
      </c>
      <c r="U1088" s="51" t="str">
        <f t="shared" si="49"/>
        <v>Sem dados de idade</v>
      </c>
      <c r="V1088" s="51" t="str">
        <f t="shared" si="50"/>
        <v/>
      </c>
    </row>
    <row r="1089" spans="1:22" hidden="1" x14ac:dyDescent="0.35">
      <c r="A1089" s="53">
        <f>+'105 PALESTRAS'!C237</f>
        <v>0</v>
      </c>
      <c r="B1089" s="53">
        <f>+'105 PALESTRAS'!J237</f>
        <v>0</v>
      </c>
      <c r="C1089" s="53" t="e">
        <f>IFERROR(IFERROR(IFERROR(+VLOOKUP('105 PALESTRAS'!V237,localidades,2,FALSE),VLOOKUP('105 PALESTRAS'!R237,district_codes,2,FALSE)),VLOOKUP('105 PALESTRAS'!AG$7,localidades,2,FALSE)),VLOOKUP('105 PALESTRAS'!AG206,district_codes,2,FALSE))</f>
        <v>#N/A</v>
      </c>
      <c r="E1089" s="281">
        <f>+'105 PALESTRAS'!P237</f>
        <v>0</v>
      </c>
      <c r="F1089" s="53">
        <f>+'105 PALESTRAS'!Q237</f>
        <v>0</v>
      </c>
      <c r="H1089" s="53" t="str">
        <f>+sessoes!A$8</f>
        <v>BENTRAIN-99</v>
      </c>
      <c r="I1089" s="53" t="e">
        <f>+sessoes!B$8</f>
        <v>#N/A</v>
      </c>
      <c r="J1089" s="69">
        <f>+sessoes!C$8</f>
        <v>0</v>
      </c>
      <c r="K1089" s="53">
        <f>+'105 PALESTRAS'!AK237</f>
        <v>0</v>
      </c>
      <c r="L1089" s="53">
        <f>+'105 PALESTRAS'!AM237</f>
        <v>0</v>
      </c>
      <c r="M1089" s="53">
        <f>+'105 PALESTRAS'!AP237</f>
        <v>0</v>
      </c>
      <c r="N1089" s="53">
        <f>+'105 PALESTRAS'!AC237</f>
        <v>0</v>
      </c>
      <c r="T1089" s="51" t="str">
        <f t="shared" si="48"/>
        <v>Local Não Indicado</v>
      </c>
      <c r="U1089" s="51" t="str">
        <f t="shared" si="49"/>
        <v>Sem dados de idade</v>
      </c>
      <c r="V1089" s="51" t="str">
        <f t="shared" si="50"/>
        <v/>
      </c>
    </row>
    <row r="1090" spans="1:22" hidden="1" x14ac:dyDescent="0.35">
      <c r="A1090" s="53">
        <f>+'105 PALESTRAS'!C238</f>
        <v>0</v>
      </c>
      <c r="B1090" s="53">
        <f>+'105 PALESTRAS'!J238</f>
        <v>0</v>
      </c>
      <c r="C1090" s="53" t="e">
        <f>IFERROR(IFERROR(IFERROR(+VLOOKUP('105 PALESTRAS'!V238,localidades,2,FALSE),VLOOKUP('105 PALESTRAS'!R238,district_codes,2,FALSE)),VLOOKUP('105 PALESTRAS'!AG$7,localidades,2,FALSE)),VLOOKUP('105 PALESTRAS'!AG207,district_codes,2,FALSE))</f>
        <v>#N/A</v>
      </c>
      <c r="E1090" s="281">
        <f>+'105 PALESTRAS'!P238</f>
        <v>0</v>
      </c>
      <c r="F1090" s="53">
        <f>+'105 PALESTRAS'!Q238</f>
        <v>0</v>
      </c>
      <c r="H1090" s="53" t="str">
        <f>+sessoes!A$8</f>
        <v>BENTRAIN-99</v>
      </c>
      <c r="I1090" s="53" t="e">
        <f>+sessoes!B$8</f>
        <v>#N/A</v>
      </c>
      <c r="J1090" s="69">
        <f>+sessoes!C$8</f>
        <v>0</v>
      </c>
      <c r="K1090" s="53">
        <f>+'105 PALESTRAS'!AK238</f>
        <v>0</v>
      </c>
      <c r="L1090" s="53">
        <f>+'105 PALESTRAS'!AM238</f>
        <v>0</v>
      </c>
      <c r="M1090" s="53">
        <f>+'105 PALESTRAS'!AP238</f>
        <v>0</v>
      </c>
      <c r="N1090" s="53">
        <f>+'105 PALESTRAS'!AC238</f>
        <v>0</v>
      </c>
      <c r="T1090" s="51" t="str">
        <f t="shared" ref="T1090:T1153" si="51">IFERROR(IFERROR(VLOOKUP(C1090,nomes_distritos,3,FALSE),VLOOKUP(I1090,nomes_distritos,3,FALSE)),"Local Não Indicado")</f>
        <v>Local Não Indicado</v>
      </c>
      <c r="U1090" s="51" t="str">
        <f t="shared" ref="U1090:U1153" si="52">IF(F1090=0,"Sem dados de idade",IF(F1090&lt;35,"Jovem","Adulto"))</f>
        <v>Sem dados de idade</v>
      </c>
      <c r="V1090" s="51" t="str">
        <f t="shared" ref="V1090:V1153" si="53">IF(A1090=0,"",A1090&amp;B1090&amp;C1090)</f>
        <v/>
      </c>
    </row>
    <row r="1091" spans="1:22" hidden="1" x14ac:dyDescent="0.35">
      <c r="A1091" s="53">
        <f>+'105 PALESTRAS'!C239</f>
        <v>0</v>
      </c>
      <c r="B1091" s="53">
        <f>+'105 PALESTRAS'!J239</f>
        <v>0</v>
      </c>
      <c r="C1091" s="53" t="e">
        <f>IFERROR(IFERROR(IFERROR(+VLOOKUP('105 PALESTRAS'!V239,localidades,2,FALSE),VLOOKUP('105 PALESTRAS'!R239,district_codes,2,FALSE)),VLOOKUP('105 PALESTRAS'!AG$7,localidades,2,FALSE)),VLOOKUP('105 PALESTRAS'!AG208,district_codes,2,FALSE))</f>
        <v>#N/A</v>
      </c>
      <c r="E1091" s="281">
        <f>+'105 PALESTRAS'!P239</f>
        <v>0</v>
      </c>
      <c r="F1091" s="53">
        <f>+'105 PALESTRAS'!Q239</f>
        <v>0</v>
      </c>
      <c r="H1091" s="53" t="str">
        <f>+sessoes!A$8</f>
        <v>BENTRAIN-99</v>
      </c>
      <c r="I1091" s="53" t="e">
        <f>+sessoes!B$8</f>
        <v>#N/A</v>
      </c>
      <c r="J1091" s="69">
        <f>+sessoes!C$8</f>
        <v>0</v>
      </c>
      <c r="K1091" s="53">
        <f>+'105 PALESTRAS'!AK239</f>
        <v>0</v>
      </c>
      <c r="L1091" s="53">
        <f>+'105 PALESTRAS'!AM239</f>
        <v>0</v>
      </c>
      <c r="M1091" s="53">
        <f>+'105 PALESTRAS'!AP239</f>
        <v>0</v>
      </c>
      <c r="N1091" s="53">
        <f>+'105 PALESTRAS'!AC239</f>
        <v>0</v>
      </c>
      <c r="T1091" s="51" t="str">
        <f t="shared" si="51"/>
        <v>Local Não Indicado</v>
      </c>
      <c r="U1091" s="51" t="str">
        <f t="shared" si="52"/>
        <v>Sem dados de idade</v>
      </c>
      <c r="V1091" s="51" t="str">
        <f t="shared" si="53"/>
        <v/>
      </c>
    </row>
    <row r="1092" spans="1:22" hidden="1" x14ac:dyDescent="0.35">
      <c r="A1092" s="53">
        <f>+'105 PALESTRAS'!C240</f>
        <v>0</v>
      </c>
      <c r="B1092" s="53">
        <f>+'105 PALESTRAS'!J240</f>
        <v>0</v>
      </c>
      <c r="C1092" s="53" t="e">
        <f>IFERROR(IFERROR(IFERROR(+VLOOKUP('105 PALESTRAS'!V240,localidades,2,FALSE),VLOOKUP('105 PALESTRAS'!R240,district_codes,2,FALSE)),VLOOKUP('105 PALESTRAS'!AG$7,localidades,2,FALSE)),VLOOKUP('105 PALESTRAS'!AG209,district_codes,2,FALSE))</f>
        <v>#N/A</v>
      </c>
      <c r="E1092" s="281">
        <f>+'105 PALESTRAS'!P240</f>
        <v>0</v>
      </c>
      <c r="F1092" s="53">
        <f>+'105 PALESTRAS'!Q240</f>
        <v>0</v>
      </c>
      <c r="H1092" s="53" t="str">
        <f>+sessoes!A$8</f>
        <v>BENTRAIN-99</v>
      </c>
      <c r="I1092" s="53" t="e">
        <f>+sessoes!B$8</f>
        <v>#N/A</v>
      </c>
      <c r="J1092" s="69">
        <f>+sessoes!C$8</f>
        <v>0</v>
      </c>
      <c r="K1092" s="53">
        <f>+'105 PALESTRAS'!AK240</f>
        <v>0</v>
      </c>
      <c r="L1092" s="53">
        <f>+'105 PALESTRAS'!AM240</f>
        <v>0</v>
      </c>
      <c r="M1092" s="53">
        <f>+'105 PALESTRAS'!AP240</f>
        <v>0</v>
      </c>
      <c r="N1092" s="53">
        <f>+'105 PALESTRAS'!AC240</f>
        <v>0</v>
      </c>
      <c r="T1092" s="51" t="str">
        <f t="shared" si="51"/>
        <v>Local Não Indicado</v>
      </c>
      <c r="U1092" s="51" t="str">
        <f t="shared" si="52"/>
        <v>Sem dados de idade</v>
      </c>
      <c r="V1092" s="51" t="str">
        <f t="shared" si="53"/>
        <v/>
      </c>
    </row>
    <row r="1093" spans="1:22" hidden="1" x14ac:dyDescent="0.35">
      <c r="A1093" s="53">
        <f>+'105 PALESTRAS'!C241</f>
        <v>0</v>
      </c>
      <c r="B1093" s="53">
        <f>+'105 PALESTRAS'!J241</f>
        <v>0</v>
      </c>
      <c r="C1093" s="53" t="e">
        <f>IFERROR(IFERROR(IFERROR(+VLOOKUP('105 PALESTRAS'!V241,localidades,2,FALSE),VLOOKUP('105 PALESTRAS'!R241,district_codes,2,FALSE)),VLOOKUP('105 PALESTRAS'!AG$7,localidades,2,FALSE)),VLOOKUP('105 PALESTRAS'!AG210,district_codes,2,FALSE))</f>
        <v>#N/A</v>
      </c>
      <c r="E1093" s="281">
        <f>+'105 PALESTRAS'!P241</f>
        <v>0</v>
      </c>
      <c r="F1093" s="53">
        <f>+'105 PALESTRAS'!Q241</f>
        <v>0</v>
      </c>
      <c r="H1093" s="53" t="str">
        <f>+sessoes!A$8</f>
        <v>BENTRAIN-99</v>
      </c>
      <c r="I1093" s="53" t="e">
        <f>+sessoes!B$8</f>
        <v>#N/A</v>
      </c>
      <c r="J1093" s="69">
        <f>+sessoes!C$8</f>
        <v>0</v>
      </c>
      <c r="K1093" s="53">
        <f>+'105 PALESTRAS'!AK241</f>
        <v>0</v>
      </c>
      <c r="L1093" s="53">
        <f>+'105 PALESTRAS'!AM241</f>
        <v>0</v>
      </c>
      <c r="M1093" s="53">
        <f>+'105 PALESTRAS'!AP241</f>
        <v>0</v>
      </c>
      <c r="N1093" s="53">
        <f>+'105 PALESTRAS'!AC241</f>
        <v>0</v>
      </c>
      <c r="T1093" s="51" t="str">
        <f t="shared" si="51"/>
        <v>Local Não Indicado</v>
      </c>
      <c r="U1093" s="51" t="str">
        <f t="shared" si="52"/>
        <v>Sem dados de idade</v>
      </c>
      <c r="V1093" s="51" t="str">
        <f t="shared" si="53"/>
        <v/>
      </c>
    </row>
    <row r="1094" spans="1:22" hidden="1" x14ac:dyDescent="0.35">
      <c r="A1094" s="53">
        <f>+'105 PALESTRAS'!C242</f>
        <v>0</v>
      </c>
      <c r="B1094" s="53">
        <f>+'105 PALESTRAS'!J242</f>
        <v>0</v>
      </c>
      <c r="C1094" s="53" t="e">
        <f>IFERROR(IFERROR(IFERROR(+VLOOKUP('105 PALESTRAS'!V242,localidades,2,FALSE),VLOOKUP('105 PALESTRAS'!R242,district_codes,2,FALSE)),VLOOKUP('105 PALESTRAS'!AG$7,localidades,2,FALSE)),VLOOKUP('105 PALESTRAS'!AG211,district_codes,2,FALSE))</f>
        <v>#N/A</v>
      </c>
      <c r="E1094" s="281">
        <f>+'105 PALESTRAS'!P242</f>
        <v>0</v>
      </c>
      <c r="F1094" s="53">
        <f>+'105 PALESTRAS'!Q242</f>
        <v>0</v>
      </c>
      <c r="H1094" s="53" t="str">
        <f>+sessoes!A$8</f>
        <v>BENTRAIN-99</v>
      </c>
      <c r="I1094" s="53" t="e">
        <f>+sessoes!B$8</f>
        <v>#N/A</v>
      </c>
      <c r="J1094" s="69">
        <f>+sessoes!C$8</f>
        <v>0</v>
      </c>
      <c r="K1094" s="53">
        <f>+'105 PALESTRAS'!AK242</f>
        <v>0</v>
      </c>
      <c r="L1094" s="53">
        <f>+'105 PALESTRAS'!AM242</f>
        <v>0</v>
      </c>
      <c r="M1094" s="53">
        <f>+'105 PALESTRAS'!AP242</f>
        <v>0</v>
      </c>
      <c r="N1094" s="53">
        <f>+'105 PALESTRAS'!AC242</f>
        <v>0</v>
      </c>
      <c r="T1094" s="51" t="str">
        <f t="shared" si="51"/>
        <v>Local Não Indicado</v>
      </c>
      <c r="U1094" s="51" t="str">
        <f t="shared" si="52"/>
        <v>Sem dados de idade</v>
      </c>
      <c r="V1094" s="51" t="str">
        <f t="shared" si="53"/>
        <v/>
      </c>
    </row>
    <row r="1095" spans="1:22" hidden="1" x14ac:dyDescent="0.35">
      <c r="A1095" s="53">
        <f>+'105 PALESTRAS'!C243</f>
        <v>0</v>
      </c>
      <c r="B1095" s="53">
        <f>+'105 PALESTRAS'!J243</f>
        <v>0</v>
      </c>
      <c r="C1095" s="53" t="e">
        <f>IFERROR(IFERROR(IFERROR(+VLOOKUP('105 PALESTRAS'!V243,localidades,2,FALSE),VLOOKUP('105 PALESTRAS'!R243,district_codes,2,FALSE)),VLOOKUP('105 PALESTRAS'!AG$7,localidades,2,FALSE)),VLOOKUP('105 PALESTRAS'!AG212,district_codes,2,FALSE))</f>
        <v>#N/A</v>
      </c>
      <c r="E1095" s="281">
        <f>+'105 PALESTRAS'!P243</f>
        <v>0</v>
      </c>
      <c r="F1095" s="53">
        <f>+'105 PALESTRAS'!Q243</f>
        <v>0</v>
      </c>
      <c r="H1095" s="53" t="str">
        <f>+sessoes!A$8</f>
        <v>BENTRAIN-99</v>
      </c>
      <c r="I1095" s="53" t="e">
        <f>+sessoes!B$8</f>
        <v>#N/A</v>
      </c>
      <c r="J1095" s="69">
        <f>+sessoes!C$8</f>
        <v>0</v>
      </c>
      <c r="K1095" s="53">
        <f>+'105 PALESTRAS'!AK243</f>
        <v>0</v>
      </c>
      <c r="L1095" s="53">
        <f>+'105 PALESTRAS'!AM243</f>
        <v>0</v>
      </c>
      <c r="M1095" s="53">
        <f>+'105 PALESTRAS'!AP243</f>
        <v>0</v>
      </c>
      <c r="N1095" s="53">
        <f>+'105 PALESTRAS'!AC243</f>
        <v>0</v>
      </c>
      <c r="T1095" s="51" t="str">
        <f t="shared" si="51"/>
        <v>Local Não Indicado</v>
      </c>
      <c r="U1095" s="51" t="str">
        <f t="shared" si="52"/>
        <v>Sem dados de idade</v>
      </c>
      <c r="V1095" s="51" t="str">
        <f t="shared" si="53"/>
        <v/>
      </c>
    </row>
    <row r="1096" spans="1:22" hidden="1" x14ac:dyDescent="0.35">
      <c r="A1096" s="53">
        <f>+'105 PALESTRAS'!C244</f>
        <v>0</v>
      </c>
      <c r="B1096" s="53">
        <f>+'105 PALESTRAS'!J244</f>
        <v>0</v>
      </c>
      <c r="C1096" s="53" t="e">
        <f>IFERROR(IFERROR(IFERROR(+VLOOKUP('105 PALESTRAS'!V244,localidades,2,FALSE),VLOOKUP('105 PALESTRAS'!R244,district_codes,2,FALSE)),VLOOKUP('105 PALESTRAS'!AG$7,localidades,2,FALSE)),VLOOKUP('105 PALESTRAS'!AG213,district_codes,2,FALSE))</f>
        <v>#N/A</v>
      </c>
      <c r="E1096" s="281">
        <f>+'105 PALESTRAS'!P244</f>
        <v>0</v>
      </c>
      <c r="F1096" s="53">
        <f>+'105 PALESTRAS'!Q244</f>
        <v>0</v>
      </c>
      <c r="H1096" s="53" t="str">
        <f>+sessoes!A$8</f>
        <v>BENTRAIN-99</v>
      </c>
      <c r="I1096" s="53" t="e">
        <f>+sessoes!B$8</f>
        <v>#N/A</v>
      </c>
      <c r="J1096" s="69">
        <f>+sessoes!C$8</f>
        <v>0</v>
      </c>
      <c r="K1096" s="53">
        <f>+'105 PALESTRAS'!AK244</f>
        <v>0</v>
      </c>
      <c r="L1096" s="53">
        <f>+'105 PALESTRAS'!AM244</f>
        <v>0</v>
      </c>
      <c r="M1096" s="53">
        <f>+'105 PALESTRAS'!AP244</f>
        <v>0</v>
      </c>
      <c r="N1096" s="53">
        <f>+'105 PALESTRAS'!AC244</f>
        <v>0</v>
      </c>
      <c r="T1096" s="51" t="str">
        <f t="shared" si="51"/>
        <v>Local Não Indicado</v>
      </c>
      <c r="U1096" s="51" t="str">
        <f t="shared" si="52"/>
        <v>Sem dados de idade</v>
      </c>
      <c r="V1096" s="51" t="str">
        <f t="shared" si="53"/>
        <v/>
      </c>
    </row>
    <row r="1097" spans="1:22" hidden="1" x14ac:dyDescent="0.35">
      <c r="A1097" s="53">
        <f>+'105 PALESTRAS'!C245</f>
        <v>0</v>
      </c>
      <c r="B1097" s="53">
        <f>+'105 PALESTRAS'!J245</f>
        <v>0</v>
      </c>
      <c r="C1097" s="53" t="e">
        <f>IFERROR(IFERROR(IFERROR(+VLOOKUP('105 PALESTRAS'!V245,localidades,2,FALSE),VLOOKUP('105 PALESTRAS'!R245,district_codes,2,FALSE)),VLOOKUP('105 PALESTRAS'!AG$7,localidades,2,FALSE)),VLOOKUP('105 PALESTRAS'!AG214,district_codes,2,FALSE))</f>
        <v>#N/A</v>
      </c>
      <c r="E1097" s="281">
        <f>+'105 PALESTRAS'!P245</f>
        <v>0</v>
      </c>
      <c r="F1097" s="53">
        <f>+'105 PALESTRAS'!Q245</f>
        <v>0</v>
      </c>
      <c r="H1097" s="53" t="str">
        <f>+sessoes!A$8</f>
        <v>BENTRAIN-99</v>
      </c>
      <c r="I1097" s="53" t="e">
        <f>+sessoes!B$8</f>
        <v>#N/A</v>
      </c>
      <c r="J1097" s="69">
        <f>+sessoes!C$8</f>
        <v>0</v>
      </c>
      <c r="K1097" s="53">
        <f>+'105 PALESTRAS'!AK245</f>
        <v>0</v>
      </c>
      <c r="L1097" s="53">
        <f>+'105 PALESTRAS'!AM245</f>
        <v>0</v>
      </c>
      <c r="M1097" s="53">
        <f>+'105 PALESTRAS'!AP245</f>
        <v>0</v>
      </c>
      <c r="N1097" s="53">
        <f>+'105 PALESTRAS'!AC245</f>
        <v>0</v>
      </c>
      <c r="T1097" s="51" t="str">
        <f t="shared" si="51"/>
        <v>Local Não Indicado</v>
      </c>
      <c r="U1097" s="51" t="str">
        <f t="shared" si="52"/>
        <v>Sem dados de idade</v>
      </c>
      <c r="V1097" s="51" t="str">
        <f t="shared" si="53"/>
        <v/>
      </c>
    </row>
    <row r="1098" spans="1:22" hidden="1" x14ac:dyDescent="0.35">
      <c r="A1098" s="53">
        <f>+'105 PALESTRAS'!C246</f>
        <v>0</v>
      </c>
      <c r="B1098" s="53">
        <f>+'105 PALESTRAS'!J246</f>
        <v>0</v>
      </c>
      <c r="C1098" s="53" t="e">
        <f>IFERROR(IFERROR(IFERROR(+VLOOKUP('105 PALESTRAS'!V246,localidades,2,FALSE),VLOOKUP('105 PALESTRAS'!R246,district_codes,2,FALSE)),VLOOKUP('105 PALESTRAS'!AG$7,localidades,2,FALSE)),VLOOKUP('105 PALESTRAS'!AG215,district_codes,2,FALSE))</f>
        <v>#N/A</v>
      </c>
      <c r="E1098" s="281">
        <f>+'105 PALESTRAS'!P246</f>
        <v>0</v>
      </c>
      <c r="F1098" s="53">
        <f>+'105 PALESTRAS'!Q246</f>
        <v>0</v>
      </c>
      <c r="H1098" s="53" t="str">
        <f>+sessoes!A$8</f>
        <v>BENTRAIN-99</v>
      </c>
      <c r="I1098" s="53" t="e">
        <f>+sessoes!B$8</f>
        <v>#N/A</v>
      </c>
      <c r="J1098" s="69">
        <f>+sessoes!C$8</f>
        <v>0</v>
      </c>
      <c r="K1098" s="53">
        <f>+'105 PALESTRAS'!AK246</f>
        <v>0</v>
      </c>
      <c r="L1098" s="53">
        <f>+'105 PALESTRAS'!AM246</f>
        <v>0</v>
      </c>
      <c r="M1098" s="53">
        <f>+'105 PALESTRAS'!AP246</f>
        <v>0</v>
      </c>
      <c r="N1098" s="53">
        <f>+'105 PALESTRAS'!AC246</f>
        <v>0</v>
      </c>
      <c r="T1098" s="51" t="str">
        <f t="shared" si="51"/>
        <v>Local Não Indicado</v>
      </c>
      <c r="U1098" s="51" t="str">
        <f t="shared" si="52"/>
        <v>Sem dados de idade</v>
      </c>
      <c r="V1098" s="51" t="str">
        <f t="shared" si="53"/>
        <v/>
      </c>
    </row>
    <row r="1099" spans="1:22" hidden="1" x14ac:dyDescent="0.35">
      <c r="A1099" s="53">
        <f>+'105 PALESTRAS'!C247</f>
        <v>0</v>
      </c>
      <c r="B1099" s="53">
        <f>+'105 PALESTRAS'!J247</f>
        <v>0</v>
      </c>
      <c r="C1099" s="53" t="e">
        <f>IFERROR(IFERROR(IFERROR(+VLOOKUP('105 PALESTRAS'!V247,localidades,2,FALSE),VLOOKUP('105 PALESTRAS'!R247,district_codes,2,FALSE)),VLOOKUP('105 PALESTRAS'!AG$7,localidades,2,FALSE)),VLOOKUP('105 PALESTRAS'!AG216,district_codes,2,FALSE))</f>
        <v>#N/A</v>
      </c>
      <c r="E1099" s="281">
        <f>+'105 PALESTRAS'!P247</f>
        <v>0</v>
      </c>
      <c r="F1099" s="53">
        <f>+'105 PALESTRAS'!Q247</f>
        <v>0</v>
      </c>
      <c r="H1099" s="53" t="str">
        <f>+sessoes!A$8</f>
        <v>BENTRAIN-99</v>
      </c>
      <c r="I1099" s="53" t="e">
        <f>+sessoes!B$8</f>
        <v>#N/A</v>
      </c>
      <c r="J1099" s="69">
        <f>+sessoes!C$8</f>
        <v>0</v>
      </c>
      <c r="K1099" s="53">
        <f>+'105 PALESTRAS'!AK247</f>
        <v>0</v>
      </c>
      <c r="L1099" s="53">
        <f>+'105 PALESTRAS'!AM247</f>
        <v>0</v>
      </c>
      <c r="M1099" s="53">
        <f>+'105 PALESTRAS'!AP247</f>
        <v>0</v>
      </c>
      <c r="N1099" s="53">
        <f>+'105 PALESTRAS'!AC247</f>
        <v>0</v>
      </c>
      <c r="T1099" s="51" t="str">
        <f t="shared" si="51"/>
        <v>Local Não Indicado</v>
      </c>
      <c r="U1099" s="51" t="str">
        <f t="shared" si="52"/>
        <v>Sem dados de idade</v>
      </c>
      <c r="V1099" s="51" t="str">
        <f t="shared" si="53"/>
        <v/>
      </c>
    </row>
    <row r="1100" spans="1:22" hidden="1" x14ac:dyDescent="0.35">
      <c r="A1100" s="53">
        <f>+'105 PALESTRAS'!C248</f>
        <v>0</v>
      </c>
      <c r="B1100" s="53">
        <f>+'105 PALESTRAS'!J248</f>
        <v>0</v>
      </c>
      <c r="C1100" s="53" t="e">
        <f>IFERROR(IFERROR(IFERROR(+VLOOKUP('105 PALESTRAS'!V248,localidades,2,FALSE),VLOOKUP('105 PALESTRAS'!R248,district_codes,2,FALSE)),VLOOKUP('105 PALESTRAS'!AG$7,localidades,2,FALSE)),VLOOKUP('105 PALESTRAS'!AG217,district_codes,2,FALSE))</f>
        <v>#N/A</v>
      </c>
      <c r="E1100" s="281">
        <f>+'105 PALESTRAS'!P248</f>
        <v>0</v>
      </c>
      <c r="F1100" s="53">
        <f>+'105 PALESTRAS'!Q248</f>
        <v>0</v>
      </c>
      <c r="H1100" s="53" t="str">
        <f>+sessoes!A$8</f>
        <v>BENTRAIN-99</v>
      </c>
      <c r="I1100" s="53" t="e">
        <f>+sessoes!B$8</f>
        <v>#N/A</v>
      </c>
      <c r="J1100" s="69">
        <f>+sessoes!C$8</f>
        <v>0</v>
      </c>
      <c r="K1100" s="53">
        <f>+'105 PALESTRAS'!AK248</f>
        <v>0</v>
      </c>
      <c r="L1100" s="53">
        <f>+'105 PALESTRAS'!AM248</f>
        <v>0</v>
      </c>
      <c r="M1100" s="53">
        <f>+'105 PALESTRAS'!AP248</f>
        <v>0</v>
      </c>
      <c r="N1100" s="53">
        <f>+'105 PALESTRAS'!AC248</f>
        <v>0</v>
      </c>
      <c r="T1100" s="51" t="str">
        <f t="shared" si="51"/>
        <v>Local Não Indicado</v>
      </c>
      <c r="U1100" s="51" t="str">
        <f t="shared" si="52"/>
        <v>Sem dados de idade</v>
      </c>
      <c r="V1100" s="51" t="str">
        <f t="shared" si="53"/>
        <v/>
      </c>
    </row>
    <row r="1101" spans="1:22" hidden="1" x14ac:dyDescent="0.35">
      <c r="A1101" s="53">
        <f>+'105 PALESTRAS'!C249</f>
        <v>0</v>
      </c>
      <c r="B1101" s="53">
        <f>+'105 PALESTRAS'!J249</f>
        <v>0</v>
      </c>
      <c r="C1101" s="53" t="e">
        <f>IFERROR(IFERROR(IFERROR(+VLOOKUP('105 PALESTRAS'!V249,localidades,2,FALSE),VLOOKUP('105 PALESTRAS'!R249,district_codes,2,FALSE)),VLOOKUP('105 PALESTRAS'!AG$7,localidades,2,FALSE)),VLOOKUP('105 PALESTRAS'!AG218,district_codes,2,FALSE))</f>
        <v>#N/A</v>
      </c>
      <c r="E1101" s="281">
        <f>+'105 PALESTRAS'!P249</f>
        <v>0</v>
      </c>
      <c r="F1101" s="53">
        <f>+'105 PALESTRAS'!Q249</f>
        <v>0</v>
      </c>
      <c r="H1101" s="53" t="str">
        <f>+sessoes!A$8</f>
        <v>BENTRAIN-99</v>
      </c>
      <c r="I1101" s="53" t="e">
        <f>+sessoes!B$8</f>
        <v>#N/A</v>
      </c>
      <c r="J1101" s="69">
        <f>+sessoes!C$8</f>
        <v>0</v>
      </c>
      <c r="K1101" s="53">
        <f>+'105 PALESTRAS'!AK249</f>
        <v>0</v>
      </c>
      <c r="L1101" s="53">
        <f>+'105 PALESTRAS'!AM249</f>
        <v>0</v>
      </c>
      <c r="M1101" s="53">
        <f>+'105 PALESTRAS'!AP249</f>
        <v>0</v>
      </c>
      <c r="N1101" s="53">
        <f>+'105 PALESTRAS'!AC249</f>
        <v>0</v>
      </c>
      <c r="T1101" s="51" t="str">
        <f t="shared" si="51"/>
        <v>Local Não Indicado</v>
      </c>
      <c r="U1101" s="51" t="str">
        <f t="shared" si="52"/>
        <v>Sem dados de idade</v>
      </c>
      <c r="V1101" s="51" t="str">
        <f t="shared" si="53"/>
        <v/>
      </c>
    </row>
    <row r="1102" spans="1:22" hidden="1" x14ac:dyDescent="0.35">
      <c r="A1102" s="53">
        <f>+'105 PALESTRAS'!C250</f>
        <v>0</v>
      </c>
      <c r="B1102" s="53">
        <f>+'105 PALESTRAS'!J250</f>
        <v>0</v>
      </c>
      <c r="C1102" s="53" t="e">
        <f>IFERROR(IFERROR(IFERROR(+VLOOKUP('105 PALESTRAS'!V250,localidades,2,FALSE),VLOOKUP('105 PALESTRAS'!R250,district_codes,2,FALSE)),VLOOKUP('105 PALESTRAS'!AG$7,localidades,2,FALSE)),VLOOKUP('105 PALESTRAS'!AG219,district_codes,2,FALSE))</f>
        <v>#N/A</v>
      </c>
      <c r="E1102" s="281">
        <f>+'105 PALESTRAS'!P250</f>
        <v>0</v>
      </c>
      <c r="F1102" s="53">
        <f>+'105 PALESTRAS'!Q250</f>
        <v>0</v>
      </c>
      <c r="H1102" s="53" t="str">
        <f>+sessoes!A$8</f>
        <v>BENTRAIN-99</v>
      </c>
      <c r="I1102" s="53" t="e">
        <f>+sessoes!B$8</f>
        <v>#N/A</v>
      </c>
      <c r="J1102" s="69">
        <f>+sessoes!C$8</f>
        <v>0</v>
      </c>
      <c r="K1102" s="53">
        <f>+'105 PALESTRAS'!AK250</f>
        <v>0</v>
      </c>
      <c r="L1102" s="53">
        <f>+'105 PALESTRAS'!AM250</f>
        <v>0</v>
      </c>
      <c r="M1102" s="53">
        <f>+'105 PALESTRAS'!AP250</f>
        <v>0</v>
      </c>
      <c r="N1102" s="53">
        <f>+'105 PALESTRAS'!AC250</f>
        <v>0</v>
      </c>
      <c r="T1102" s="51" t="str">
        <f t="shared" si="51"/>
        <v>Local Não Indicado</v>
      </c>
      <c r="U1102" s="51" t="str">
        <f t="shared" si="52"/>
        <v>Sem dados de idade</v>
      </c>
      <c r="V1102" s="51" t="str">
        <f t="shared" si="53"/>
        <v/>
      </c>
    </row>
    <row r="1103" spans="1:22" hidden="1" x14ac:dyDescent="0.35">
      <c r="A1103" s="53">
        <f>+'105 PALESTRAS'!C251</f>
        <v>0</v>
      </c>
      <c r="B1103" s="53">
        <f>+'105 PALESTRAS'!J251</f>
        <v>0</v>
      </c>
      <c r="C1103" s="53" t="e">
        <f>IFERROR(IFERROR(IFERROR(+VLOOKUP('105 PALESTRAS'!V251,localidades,2,FALSE),VLOOKUP('105 PALESTRAS'!R251,district_codes,2,FALSE)),VLOOKUP('105 PALESTRAS'!AG$7,localidades,2,FALSE)),VLOOKUP('105 PALESTRAS'!AG220,district_codes,2,FALSE))</f>
        <v>#N/A</v>
      </c>
      <c r="E1103" s="281">
        <f>+'105 PALESTRAS'!P251</f>
        <v>0</v>
      </c>
      <c r="F1103" s="53">
        <f>+'105 PALESTRAS'!Q251</f>
        <v>0</v>
      </c>
      <c r="H1103" s="53" t="str">
        <f>+sessoes!A$8</f>
        <v>BENTRAIN-99</v>
      </c>
      <c r="I1103" s="53" t="e">
        <f>+sessoes!B$8</f>
        <v>#N/A</v>
      </c>
      <c r="J1103" s="69">
        <f>+sessoes!C$8</f>
        <v>0</v>
      </c>
      <c r="K1103" s="53">
        <f>+'105 PALESTRAS'!AK251</f>
        <v>0</v>
      </c>
      <c r="L1103" s="53">
        <f>+'105 PALESTRAS'!AM251</f>
        <v>0</v>
      </c>
      <c r="M1103" s="53">
        <f>+'105 PALESTRAS'!AP251</f>
        <v>0</v>
      </c>
      <c r="N1103" s="53">
        <f>+'105 PALESTRAS'!AC251</f>
        <v>0</v>
      </c>
      <c r="T1103" s="51" t="str">
        <f t="shared" si="51"/>
        <v>Local Não Indicado</v>
      </c>
      <c r="U1103" s="51" t="str">
        <f t="shared" si="52"/>
        <v>Sem dados de idade</v>
      </c>
      <c r="V1103" s="51" t="str">
        <f t="shared" si="53"/>
        <v/>
      </c>
    </row>
    <row r="1104" spans="1:22" hidden="1" x14ac:dyDescent="0.35">
      <c r="A1104" s="53">
        <f>+'105 PALESTRAS'!C252</f>
        <v>0</v>
      </c>
      <c r="B1104" s="53">
        <f>+'105 PALESTRAS'!J252</f>
        <v>0</v>
      </c>
      <c r="C1104" s="53" t="e">
        <f>IFERROR(IFERROR(IFERROR(+VLOOKUP('105 PALESTRAS'!V252,localidades,2,FALSE),VLOOKUP('105 PALESTRAS'!R252,district_codes,2,FALSE)),VLOOKUP('105 PALESTRAS'!AG$7,localidades,2,FALSE)),VLOOKUP('105 PALESTRAS'!AG221,district_codes,2,FALSE))</f>
        <v>#N/A</v>
      </c>
      <c r="E1104" s="281">
        <f>+'105 PALESTRAS'!P252</f>
        <v>0</v>
      </c>
      <c r="F1104" s="53">
        <f>+'105 PALESTRAS'!Q252</f>
        <v>0</v>
      </c>
      <c r="H1104" s="53" t="str">
        <f>+sessoes!A$8</f>
        <v>BENTRAIN-99</v>
      </c>
      <c r="I1104" s="53" t="e">
        <f>+sessoes!B$8</f>
        <v>#N/A</v>
      </c>
      <c r="J1104" s="69">
        <f>+sessoes!C$8</f>
        <v>0</v>
      </c>
      <c r="K1104" s="53">
        <f>+'105 PALESTRAS'!AK252</f>
        <v>0</v>
      </c>
      <c r="L1104" s="53">
        <f>+'105 PALESTRAS'!AM252</f>
        <v>0</v>
      </c>
      <c r="M1104" s="53">
        <f>+'105 PALESTRAS'!AP252</f>
        <v>0</v>
      </c>
      <c r="N1104" s="53">
        <f>+'105 PALESTRAS'!AC252</f>
        <v>0</v>
      </c>
      <c r="T1104" s="51" t="str">
        <f t="shared" si="51"/>
        <v>Local Não Indicado</v>
      </c>
      <c r="U1104" s="51" t="str">
        <f t="shared" si="52"/>
        <v>Sem dados de idade</v>
      </c>
      <c r="V1104" s="51" t="str">
        <f t="shared" si="53"/>
        <v/>
      </c>
    </row>
    <row r="1105" spans="1:22" hidden="1" x14ac:dyDescent="0.35">
      <c r="A1105" s="53">
        <f>+'105 PALESTRAS'!C253</f>
        <v>0</v>
      </c>
      <c r="B1105" s="53">
        <f>+'105 PALESTRAS'!J253</f>
        <v>0</v>
      </c>
      <c r="C1105" s="53" t="e">
        <f>IFERROR(IFERROR(IFERROR(+VLOOKUP('105 PALESTRAS'!V253,localidades,2,FALSE),VLOOKUP('105 PALESTRAS'!R253,district_codes,2,FALSE)),VLOOKUP('105 PALESTRAS'!AG$7,localidades,2,FALSE)),VLOOKUP('105 PALESTRAS'!AG222,district_codes,2,FALSE))</f>
        <v>#N/A</v>
      </c>
      <c r="E1105" s="281">
        <f>+'105 PALESTRAS'!P253</f>
        <v>0</v>
      </c>
      <c r="F1105" s="53">
        <f>+'105 PALESTRAS'!Q253</f>
        <v>0</v>
      </c>
      <c r="H1105" s="53" t="str">
        <f>+sessoes!A$8</f>
        <v>BENTRAIN-99</v>
      </c>
      <c r="I1105" s="53" t="e">
        <f>+sessoes!B$8</f>
        <v>#N/A</v>
      </c>
      <c r="J1105" s="69">
        <f>+sessoes!C$8</f>
        <v>0</v>
      </c>
      <c r="K1105" s="53">
        <f>+'105 PALESTRAS'!AK253</f>
        <v>0</v>
      </c>
      <c r="L1105" s="53">
        <f>+'105 PALESTRAS'!AM253</f>
        <v>0</v>
      </c>
      <c r="M1105" s="53">
        <f>+'105 PALESTRAS'!AP253</f>
        <v>0</v>
      </c>
      <c r="N1105" s="53">
        <f>+'105 PALESTRAS'!AC253</f>
        <v>0</v>
      </c>
      <c r="T1105" s="51" t="str">
        <f t="shared" si="51"/>
        <v>Local Não Indicado</v>
      </c>
      <c r="U1105" s="51" t="str">
        <f t="shared" si="52"/>
        <v>Sem dados de idade</v>
      </c>
      <c r="V1105" s="51" t="str">
        <f t="shared" si="53"/>
        <v/>
      </c>
    </row>
    <row r="1106" spans="1:22" hidden="1" x14ac:dyDescent="0.35">
      <c r="A1106" s="53">
        <f>+'105 PALESTRAS'!C254</f>
        <v>0</v>
      </c>
      <c r="B1106" s="53">
        <f>+'105 PALESTRAS'!J254</f>
        <v>0</v>
      </c>
      <c r="C1106" s="53" t="e">
        <f>IFERROR(IFERROR(IFERROR(+VLOOKUP('105 PALESTRAS'!V254,localidades,2,FALSE),VLOOKUP('105 PALESTRAS'!R254,district_codes,2,FALSE)),VLOOKUP('105 PALESTRAS'!AG$7,localidades,2,FALSE)),VLOOKUP('105 PALESTRAS'!AG223,district_codes,2,FALSE))</f>
        <v>#N/A</v>
      </c>
      <c r="E1106" s="281">
        <f>+'105 PALESTRAS'!P254</f>
        <v>0</v>
      </c>
      <c r="F1106" s="53">
        <f>+'105 PALESTRAS'!Q254</f>
        <v>0</v>
      </c>
      <c r="H1106" s="53" t="str">
        <f>+sessoes!A$8</f>
        <v>BENTRAIN-99</v>
      </c>
      <c r="I1106" s="53" t="e">
        <f>+sessoes!B$8</f>
        <v>#N/A</v>
      </c>
      <c r="J1106" s="69">
        <f>+sessoes!C$8</f>
        <v>0</v>
      </c>
      <c r="K1106" s="53">
        <f>+'105 PALESTRAS'!AK254</f>
        <v>0</v>
      </c>
      <c r="L1106" s="53">
        <f>+'105 PALESTRAS'!AM254</f>
        <v>0</v>
      </c>
      <c r="M1106" s="53">
        <f>+'105 PALESTRAS'!AP254</f>
        <v>0</v>
      </c>
      <c r="N1106" s="53">
        <f>+'105 PALESTRAS'!AC254</f>
        <v>0</v>
      </c>
      <c r="T1106" s="51" t="str">
        <f t="shared" si="51"/>
        <v>Local Não Indicado</v>
      </c>
      <c r="U1106" s="51" t="str">
        <f t="shared" si="52"/>
        <v>Sem dados de idade</v>
      </c>
      <c r="V1106" s="51" t="str">
        <f t="shared" si="53"/>
        <v/>
      </c>
    </row>
    <row r="1107" spans="1:22" hidden="1" x14ac:dyDescent="0.35">
      <c r="A1107" s="53">
        <f>+'105 PALESTRAS'!C255</f>
        <v>0</v>
      </c>
      <c r="B1107" s="53">
        <f>+'105 PALESTRAS'!J255</f>
        <v>0</v>
      </c>
      <c r="C1107" s="53" t="e">
        <f>IFERROR(IFERROR(IFERROR(+VLOOKUP('105 PALESTRAS'!V255,localidades,2,FALSE),VLOOKUP('105 PALESTRAS'!R255,district_codes,2,FALSE)),VLOOKUP('105 PALESTRAS'!AG$7,localidades,2,FALSE)),VLOOKUP('105 PALESTRAS'!AG224,district_codes,2,FALSE))</f>
        <v>#N/A</v>
      </c>
      <c r="E1107" s="281">
        <f>+'105 PALESTRAS'!P255</f>
        <v>0</v>
      </c>
      <c r="F1107" s="53">
        <f>+'105 PALESTRAS'!Q255</f>
        <v>0</v>
      </c>
      <c r="H1107" s="53" t="str">
        <f>+sessoes!A$8</f>
        <v>BENTRAIN-99</v>
      </c>
      <c r="I1107" s="53" t="e">
        <f>+sessoes!B$8</f>
        <v>#N/A</v>
      </c>
      <c r="J1107" s="69">
        <f>+sessoes!C$8</f>
        <v>0</v>
      </c>
      <c r="K1107" s="53">
        <f>+'105 PALESTRAS'!AK255</f>
        <v>0</v>
      </c>
      <c r="L1107" s="53">
        <f>+'105 PALESTRAS'!AM255</f>
        <v>0</v>
      </c>
      <c r="M1107" s="53">
        <f>+'105 PALESTRAS'!AP255</f>
        <v>0</v>
      </c>
      <c r="N1107" s="53">
        <f>+'105 PALESTRAS'!AC255</f>
        <v>0</v>
      </c>
      <c r="T1107" s="51" t="str">
        <f t="shared" si="51"/>
        <v>Local Não Indicado</v>
      </c>
      <c r="U1107" s="51" t="str">
        <f t="shared" si="52"/>
        <v>Sem dados de idade</v>
      </c>
      <c r="V1107" s="51" t="str">
        <f t="shared" si="53"/>
        <v/>
      </c>
    </row>
    <row r="1108" spans="1:22" hidden="1" x14ac:dyDescent="0.35">
      <c r="A1108" s="53">
        <f>+'105 PALESTRAS'!C256</f>
        <v>0</v>
      </c>
      <c r="B1108" s="53">
        <f>+'105 PALESTRAS'!J256</f>
        <v>0</v>
      </c>
      <c r="C1108" s="53" t="e">
        <f>IFERROR(IFERROR(IFERROR(+VLOOKUP('105 PALESTRAS'!V256,localidades,2,FALSE),VLOOKUP('105 PALESTRAS'!R256,district_codes,2,FALSE)),VLOOKUP('105 PALESTRAS'!AG$7,localidades,2,FALSE)),VLOOKUP('105 PALESTRAS'!AG225,district_codes,2,FALSE))</f>
        <v>#N/A</v>
      </c>
      <c r="E1108" s="281">
        <f>+'105 PALESTRAS'!P256</f>
        <v>0</v>
      </c>
      <c r="F1108" s="53">
        <f>+'105 PALESTRAS'!Q256</f>
        <v>0</v>
      </c>
      <c r="H1108" s="53" t="str">
        <f>+sessoes!A$8</f>
        <v>BENTRAIN-99</v>
      </c>
      <c r="I1108" s="53" t="e">
        <f>+sessoes!B$8</f>
        <v>#N/A</v>
      </c>
      <c r="J1108" s="69">
        <f>+sessoes!C$8</f>
        <v>0</v>
      </c>
      <c r="K1108" s="53">
        <f>+'105 PALESTRAS'!AK256</f>
        <v>0</v>
      </c>
      <c r="L1108" s="53">
        <f>+'105 PALESTRAS'!AM256</f>
        <v>0</v>
      </c>
      <c r="M1108" s="53">
        <f>+'105 PALESTRAS'!AP256</f>
        <v>0</v>
      </c>
      <c r="N1108" s="53">
        <f>+'105 PALESTRAS'!AC256</f>
        <v>0</v>
      </c>
      <c r="T1108" s="51" t="str">
        <f t="shared" si="51"/>
        <v>Local Não Indicado</v>
      </c>
      <c r="U1108" s="51" t="str">
        <f t="shared" si="52"/>
        <v>Sem dados de idade</v>
      </c>
      <c r="V1108" s="51" t="str">
        <f t="shared" si="53"/>
        <v/>
      </c>
    </row>
    <row r="1109" spans="1:22" hidden="1" x14ac:dyDescent="0.35">
      <c r="A1109" s="53">
        <f>+'105 PALESTRAS'!C257</f>
        <v>0</v>
      </c>
      <c r="B1109" s="53">
        <f>+'105 PALESTRAS'!J257</f>
        <v>0</v>
      </c>
      <c r="C1109" s="53" t="e">
        <f>IFERROR(IFERROR(IFERROR(+VLOOKUP('105 PALESTRAS'!V257,localidades,2,FALSE),VLOOKUP('105 PALESTRAS'!R257,district_codes,2,FALSE)),VLOOKUP('105 PALESTRAS'!AG$7,localidades,2,FALSE)),VLOOKUP('105 PALESTRAS'!AG226,district_codes,2,FALSE))</f>
        <v>#N/A</v>
      </c>
      <c r="E1109" s="281">
        <f>+'105 PALESTRAS'!P257</f>
        <v>0</v>
      </c>
      <c r="F1109" s="53">
        <f>+'105 PALESTRAS'!Q257</f>
        <v>0</v>
      </c>
      <c r="H1109" s="53" t="str">
        <f>+sessoes!A$8</f>
        <v>BENTRAIN-99</v>
      </c>
      <c r="I1109" s="53" t="e">
        <f>+sessoes!B$8</f>
        <v>#N/A</v>
      </c>
      <c r="J1109" s="69">
        <f>+sessoes!C$8</f>
        <v>0</v>
      </c>
      <c r="K1109" s="53">
        <f>+'105 PALESTRAS'!AK257</f>
        <v>0</v>
      </c>
      <c r="L1109" s="53">
        <f>+'105 PALESTRAS'!AM257</f>
        <v>0</v>
      </c>
      <c r="M1109" s="53">
        <f>+'105 PALESTRAS'!AP257</f>
        <v>0</v>
      </c>
      <c r="N1109" s="53">
        <f>+'105 PALESTRAS'!AC257</f>
        <v>0</v>
      </c>
      <c r="T1109" s="51" t="str">
        <f t="shared" si="51"/>
        <v>Local Não Indicado</v>
      </c>
      <c r="U1109" s="51" t="str">
        <f t="shared" si="52"/>
        <v>Sem dados de idade</v>
      </c>
      <c r="V1109" s="51" t="str">
        <f t="shared" si="53"/>
        <v/>
      </c>
    </row>
    <row r="1110" spans="1:22" hidden="1" x14ac:dyDescent="0.35">
      <c r="A1110" s="53">
        <f>+'105 PALESTRAS'!C258</f>
        <v>0</v>
      </c>
      <c r="B1110" s="53">
        <f>+'105 PALESTRAS'!J258</f>
        <v>0</v>
      </c>
      <c r="C1110" s="53" t="e">
        <f>IFERROR(IFERROR(IFERROR(+VLOOKUP('105 PALESTRAS'!V258,localidades,2,FALSE),VLOOKUP('105 PALESTRAS'!R258,district_codes,2,FALSE)),VLOOKUP('105 PALESTRAS'!AG$7,localidades,2,FALSE)),VLOOKUP('105 PALESTRAS'!AG227,district_codes,2,FALSE))</f>
        <v>#N/A</v>
      </c>
      <c r="E1110" s="281">
        <f>+'105 PALESTRAS'!P258</f>
        <v>0</v>
      </c>
      <c r="F1110" s="53">
        <f>+'105 PALESTRAS'!Q258</f>
        <v>0</v>
      </c>
      <c r="H1110" s="53" t="str">
        <f>+sessoes!A$8</f>
        <v>BENTRAIN-99</v>
      </c>
      <c r="I1110" s="53" t="e">
        <f>+sessoes!B$8</f>
        <v>#N/A</v>
      </c>
      <c r="J1110" s="69">
        <f>+sessoes!C$8</f>
        <v>0</v>
      </c>
      <c r="K1110" s="53">
        <f>+'105 PALESTRAS'!AK258</f>
        <v>0</v>
      </c>
      <c r="L1110" s="53">
        <f>+'105 PALESTRAS'!AM258</f>
        <v>0</v>
      </c>
      <c r="M1110" s="53">
        <f>+'105 PALESTRAS'!AP258</f>
        <v>0</v>
      </c>
      <c r="N1110" s="53">
        <f>+'105 PALESTRAS'!AC258</f>
        <v>0</v>
      </c>
      <c r="T1110" s="51" t="str">
        <f t="shared" si="51"/>
        <v>Local Não Indicado</v>
      </c>
      <c r="U1110" s="51" t="str">
        <f t="shared" si="52"/>
        <v>Sem dados de idade</v>
      </c>
      <c r="V1110" s="51" t="str">
        <f t="shared" si="53"/>
        <v/>
      </c>
    </row>
    <row r="1111" spans="1:22" hidden="1" x14ac:dyDescent="0.35">
      <c r="A1111" s="53">
        <f>+'105 PALESTRAS'!C259</f>
        <v>0</v>
      </c>
      <c r="B1111" s="53">
        <f>+'105 PALESTRAS'!J259</f>
        <v>0</v>
      </c>
      <c r="C1111" s="53" t="e">
        <f>IFERROR(IFERROR(IFERROR(+VLOOKUP('105 PALESTRAS'!V259,localidades,2,FALSE),VLOOKUP('105 PALESTRAS'!R259,district_codes,2,FALSE)),VLOOKUP('105 PALESTRAS'!AG$7,localidades,2,FALSE)),VLOOKUP('105 PALESTRAS'!AG228,district_codes,2,FALSE))</f>
        <v>#N/A</v>
      </c>
      <c r="E1111" s="281">
        <f>+'105 PALESTRAS'!P259</f>
        <v>0</v>
      </c>
      <c r="F1111" s="53">
        <f>+'105 PALESTRAS'!Q259</f>
        <v>0</v>
      </c>
      <c r="H1111" s="53" t="str">
        <f>+sessoes!A$8</f>
        <v>BENTRAIN-99</v>
      </c>
      <c r="I1111" s="53" t="e">
        <f>+sessoes!B$8</f>
        <v>#N/A</v>
      </c>
      <c r="J1111" s="69">
        <f>+sessoes!C$8</f>
        <v>0</v>
      </c>
      <c r="K1111" s="53">
        <f>+'105 PALESTRAS'!AK259</f>
        <v>0</v>
      </c>
      <c r="L1111" s="53">
        <f>+'105 PALESTRAS'!AM259</f>
        <v>0</v>
      </c>
      <c r="M1111" s="53">
        <f>+'105 PALESTRAS'!AP259</f>
        <v>0</v>
      </c>
      <c r="N1111" s="53">
        <f>+'105 PALESTRAS'!AC259</f>
        <v>0</v>
      </c>
      <c r="T1111" s="51" t="str">
        <f t="shared" si="51"/>
        <v>Local Não Indicado</v>
      </c>
      <c r="U1111" s="51" t="str">
        <f t="shared" si="52"/>
        <v>Sem dados de idade</v>
      </c>
      <c r="V1111" s="51" t="str">
        <f t="shared" si="53"/>
        <v/>
      </c>
    </row>
    <row r="1112" spans="1:22" hidden="1" x14ac:dyDescent="0.35">
      <c r="A1112" s="53">
        <f>+'105 PALESTRAS'!C260</f>
        <v>0</v>
      </c>
      <c r="B1112" s="53">
        <f>+'105 PALESTRAS'!J260</f>
        <v>0</v>
      </c>
      <c r="C1112" s="53" t="e">
        <f>IFERROR(IFERROR(IFERROR(+VLOOKUP('105 PALESTRAS'!V260,localidades,2,FALSE),VLOOKUP('105 PALESTRAS'!R260,district_codes,2,FALSE)),VLOOKUP('105 PALESTRAS'!AG$7,localidades,2,FALSE)),VLOOKUP('105 PALESTRAS'!AG229,district_codes,2,FALSE))</f>
        <v>#N/A</v>
      </c>
      <c r="E1112" s="281">
        <f>+'105 PALESTRAS'!P260</f>
        <v>0</v>
      </c>
      <c r="F1112" s="53">
        <f>+'105 PALESTRAS'!Q260</f>
        <v>0</v>
      </c>
      <c r="H1112" s="53" t="str">
        <f>+sessoes!A$8</f>
        <v>BENTRAIN-99</v>
      </c>
      <c r="I1112" s="53" t="e">
        <f>+sessoes!B$8</f>
        <v>#N/A</v>
      </c>
      <c r="J1112" s="69">
        <f>+sessoes!C$8</f>
        <v>0</v>
      </c>
      <c r="K1112" s="53">
        <f>+'105 PALESTRAS'!AK260</f>
        <v>0</v>
      </c>
      <c r="L1112" s="53">
        <f>+'105 PALESTRAS'!AM260</f>
        <v>0</v>
      </c>
      <c r="M1112" s="53">
        <f>+'105 PALESTRAS'!AP260</f>
        <v>0</v>
      </c>
      <c r="N1112" s="53">
        <f>+'105 PALESTRAS'!AC260</f>
        <v>0</v>
      </c>
      <c r="T1112" s="51" t="str">
        <f t="shared" si="51"/>
        <v>Local Não Indicado</v>
      </c>
      <c r="U1112" s="51" t="str">
        <f t="shared" si="52"/>
        <v>Sem dados de idade</v>
      </c>
      <c r="V1112" s="51" t="str">
        <f t="shared" si="53"/>
        <v/>
      </c>
    </row>
    <row r="1113" spans="1:22" hidden="1" x14ac:dyDescent="0.35">
      <c r="A1113" s="53">
        <f>+'105 PALESTRAS'!C261</f>
        <v>0</v>
      </c>
      <c r="B1113" s="53">
        <f>+'105 PALESTRAS'!J261</f>
        <v>0</v>
      </c>
      <c r="C1113" s="53" t="e">
        <f>IFERROR(IFERROR(IFERROR(+VLOOKUP('105 PALESTRAS'!V261,localidades,2,FALSE),VLOOKUP('105 PALESTRAS'!R261,district_codes,2,FALSE)),VLOOKUP('105 PALESTRAS'!AG$7,localidades,2,FALSE)),VLOOKUP('105 PALESTRAS'!AG230,district_codes,2,FALSE))</f>
        <v>#N/A</v>
      </c>
      <c r="E1113" s="281">
        <f>+'105 PALESTRAS'!P261</f>
        <v>0</v>
      </c>
      <c r="F1113" s="53">
        <f>+'105 PALESTRAS'!Q261</f>
        <v>0</v>
      </c>
      <c r="H1113" s="53" t="str">
        <f>+sessoes!A$8</f>
        <v>BENTRAIN-99</v>
      </c>
      <c r="I1113" s="53" t="e">
        <f>+sessoes!B$8</f>
        <v>#N/A</v>
      </c>
      <c r="J1113" s="69">
        <f>+sessoes!C$8</f>
        <v>0</v>
      </c>
      <c r="K1113" s="53">
        <f>+'105 PALESTRAS'!AK261</f>
        <v>0</v>
      </c>
      <c r="L1113" s="53">
        <f>+'105 PALESTRAS'!AM261</f>
        <v>0</v>
      </c>
      <c r="M1113" s="53">
        <f>+'105 PALESTRAS'!AP261</f>
        <v>0</v>
      </c>
      <c r="N1113" s="53">
        <f>+'105 PALESTRAS'!AC261</f>
        <v>0</v>
      </c>
      <c r="T1113" s="51" t="str">
        <f t="shared" si="51"/>
        <v>Local Não Indicado</v>
      </c>
      <c r="U1113" s="51" t="str">
        <f t="shared" si="52"/>
        <v>Sem dados de idade</v>
      </c>
      <c r="V1113" s="51" t="str">
        <f t="shared" si="53"/>
        <v/>
      </c>
    </row>
    <row r="1114" spans="1:22" hidden="1" x14ac:dyDescent="0.35">
      <c r="A1114" s="53">
        <f>+'105 PALESTRAS'!C262</f>
        <v>0</v>
      </c>
      <c r="B1114" s="53">
        <f>+'105 PALESTRAS'!J262</f>
        <v>0</v>
      </c>
      <c r="C1114" s="53" t="e">
        <f>IFERROR(IFERROR(IFERROR(+VLOOKUP('105 PALESTRAS'!V262,localidades,2,FALSE),VLOOKUP('105 PALESTRAS'!R262,district_codes,2,FALSE)),VLOOKUP('105 PALESTRAS'!AG$7,localidades,2,FALSE)),VLOOKUP('105 PALESTRAS'!AG231,district_codes,2,FALSE))</f>
        <v>#N/A</v>
      </c>
      <c r="E1114" s="281">
        <f>+'105 PALESTRAS'!P262</f>
        <v>0</v>
      </c>
      <c r="F1114" s="53">
        <f>+'105 PALESTRAS'!Q262</f>
        <v>0</v>
      </c>
      <c r="H1114" s="53" t="str">
        <f>+sessoes!A$8</f>
        <v>BENTRAIN-99</v>
      </c>
      <c r="I1114" s="53" t="e">
        <f>+sessoes!B$8</f>
        <v>#N/A</v>
      </c>
      <c r="J1114" s="69">
        <f>+sessoes!C$8</f>
        <v>0</v>
      </c>
      <c r="K1114" s="53">
        <f>+'105 PALESTRAS'!AK262</f>
        <v>0</v>
      </c>
      <c r="L1114" s="53">
        <f>+'105 PALESTRAS'!AM262</f>
        <v>0</v>
      </c>
      <c r="M1114" s="53">
        <f>+'105 PALESTRAS'!AP262</f>
        <v>0</v>
      </c>
      <c r="N1114" s="53">
        <f>+'105 PALESTRAS'!AC262</f>
        <v>0</v>
      </c>
      <c r="T1114" s="51" t="str">
        <f t="shared" si="51"/>
        <v>Local Não Indicado</v>
      </c>
      <c r="U1114" s="51" t="str">
        <f t="shared" si="52"/>
        <v>Sem dados de idade</v>
      </c>
      <c r="V1114" s="51" t="str">
        <f t="shared" si="53"/>
        <v/>
      </c>
    </row>
    <row r="1115" spans="1:22" hidden="1" x14ac:dyDescent="0.35">
      <c r="A1115" s="53">
        <f>+'105 PALESTRAS'!C263</f>
        <v>0</v>
      </c>
      <c r="B1115" s="53">
        <f>+'105 PALESTRAS'!J263</f>
        <v>0</v>
      </c>
      <c r="C1115" s="53" t="e">
        <f>IFERROR(IFERROR(IFERROR(+VLOOKUP('105 PALESTRAS'!V263,localidades,2,FALSE),VLOOKUP('105 PALESTRAS'!R263,district_codes,2,FALSE)),VLOOKUP('105 PALESTRAS'!AG$7,localidades,2,FALSE)),VLOOKUP('105 PALESTRAS'!AG232,district_codes,2,FALSE))</f>
        <v>#N/A</v>
      </c>
      <c r="E1115" s="281">
        <f>+'105 PALESTRAS'!P263</f>
        <v>0</v>
      </c>
      <c r="F1115" s="53">
        <f>+'105 PALESTRAS'!Q263</f>
        <v>0</v>
      </c>
      <c r="H1115" s="53" t="str">
        <f>+sessoes!A$8</f>
        <v>BENTRAIN-99</v>
      </c>
      <c r="I1115" s="53" t="e">
        <f>+sessoes!B$8</f>
        <v>#N/A</v>
      </c>
      <c r="J1115" s="69">
        <f>+sessoes!C$8</f>
        <v>0</v>
      </c>
      <c r="K1115" s="53">
        <f>+'105 PALESTRAS'!AK263</f>
        <v>0</v>
      </c>
      <c r="L1115" s="53">
        <f>+'105 PALESTRAS'!AM263</f>
        <v>0</v>
      </c>
      <c r="M1115" s="53">
        <f>+'105 PALESTRAS'!AP263</f>
        <v>0</v>
      </c>
      <c r="N1115" s="53">
        <f>+'105 PALESTRAS'!AC263</f>
        <v>0</v>
      </c>
      <c r="T1115" s="51" t="str">
        <f t="shared" si="51"/>
        <v>Local Não Indicado</v>
      </c>
      <c r="U1115" s="51" t="str">
        <f t="shared" si="52"/>
        <v>Sem dados de idade</v>
      </c>
      <c r="V1115" s="51" t="str">
        <f t="shared" si="53"/>
        <v/>
      </c>
    </row>
    <row r="1116" spans="1:22" hidden="1" x14ac:dyDescent="0.35">
      <c r="A1116" s="53">
        <f>+'105 PALESTRAS'!C264</f>
        <v>0</v>
      </c>
      <c r="B1116" s="53">
        <f>+'105 PALESTRAS'!J264</f>
        <v>0</v>
      </c>
      <c r="C1116" s="53" t="e">
        <f>IFERROR(IFERROR(IFERROR(+VLOOKUP('105 PALESTRAS'!V264,localidades,2,FALSE),VLOOKUP('105 PALESTRAS'!R264,district_codes,2,FALSE)),VLOOKUP('105 PALESTRAS'!AG$7,localidades,2,FALSE)),VLOOKUP('105 PALESTRAS'!AG233,district_codes,2,FALSE))</f>
        <v>#N/A</v>
      </c>
      <c r="E1116" s="281">
        <f>+'105 PALESTRAS'!P264</f>
        <v>0</v>
      </c>
      <c r="F1116" s="53">
        <f>+'105 PALESTRAS'!Q264</f>
        <v>0</v>
      </c>
      <c r="H1116" s="53" t="str">
        <f>+sessoes!A$8</f>
        <v>BENTRAIN-99</v>
      </c>
      <c r="I1116" s="53" t="e">
        <f>+sessoes!B$8</f>
        <v>#N/A</v>
      </c>
      <c r="J1116" s="69">
        <f>+sessoes!C$8</f>
        <v>0</v>
      </c>
      <c r="K1116" s="53">
        <f>+'105 PALESTRAS'!AK264</f>
        <v>0</v>
      </c>
      <c r="L1116" s="53">
        <f>+'105 PALESTRAS'!AM264</f>
        <v>0</v>
      </c>
      <c r="M1116" s="53">
        <f>+'105 PALESTRAS'!AP264</f>
        <v>0</v>
      </c>
      <c r="N1116" s="53">
        <f>+'105 PALESTRAS'!AC264</f>
        <v>0</v>
      </c>
      <c r="T1116" s="51" t="str">
        <f t="shared" si="51"/>
        <v>Local Não Indicado</v>
      </c>
      <c r="U1116" s="51" t="str">
        <f t="shared" si="52"/>
        <v>Sem dados de idade</v>
      </c>
      <c r="V1116" s="51" t="str">
        <f t="shared" si="53"/>
        <v/>
      </c>
    </row>
    <row r="1117" spans="1:22" hidden="1" x14ac:dyDescent="0.35">
      <c r="A1117" s="53">
        <f>+'105 PALESTRAS'!C265</f>
        <v>0</v>
      </c>
      <c r="B1117" s="53">
        <f>+'105 PALESTRAS'!J265</f>
        <v>0</v>
      </c>
      <c r="C1117" s="53" t="e">
        <f>IFERROR(IFERROR(IFERROR(+VLOOKUP('105 PALESTRAS'!V265,localidades,2,FALSE),VLOOKUP('105 PALESTRAS'!R265,district_codes,2,FALSE)),VLOOKUP('105 PALESTRAS'!AG$7,localidades,2,FALSE)),VLOOKUP('105 PALESTRAS'!AG234,district_codes,2,FALSE))</f>
        <v>#N/A</v>
      </c>
      <c r="E1117" s="281">
        <f>+'105 PALESTRAS'!P265</f>
        <v>0</v>
      </c>
      <c r="F1117" s="53">
        <f>+'105 PALESTRAS'!Q265</f>
        <v>0</v>
      </c>
      <c r="H1117" s="53" t="str">
        <f>+sessoes!A$8</f>
        <v>BENTRAIN-99</v>
      </c>
      <c r="I1117" s="53" t="e">
        <f>+sessoes!B$8</f>
        <v>#N/A</v>
      </c>
      <c r="J1117" s="69">
        <f>+sessoes!C$8</f>
        <v>0</v>
      </c>
      <c r="K1117" s="53">
        <f>+'105 PALESTRAS'!AK265</f>
        <v>0</v>
      </c>
      <c r="L1117" s="53">
        <f>+'105 PALESTRAS'!AM265</f>
        <v>0</v>
      </c>
      <c r="M1117" s="53">
        <f>+'105 PALESTRAS'!AP265</f>
        <v>0</v>
      </c>
      <c r="N1117" s="53">
        <f>+'105 PALESTRAS'!AC265</f>
        <v>0</v>
      </c>
      <c r="T1117" s="51" t="str">
        <f t="shared" si="51"/>
        <v>Local Não Indicado</v>
      </c>
      <c r="U1117" s="51" t="str">
        <f t="shared" si="52"/>
        <v>Sem dados de idade</v>
      </c>
      <c r="V1117" s="51" t="str">
        <f t="shared" si="53"/>
        <v/>
      </c>
    </row>
    <row r="1118" spans="1:22" hidden="1" x14ac:dyDescent="0.35">
      <c r="A1118" s="53">
        <f>+'105 PALESTRAS'!C266</f>
        <v>0</v>
      </c>
      <c r="B1118" s="53">
        <f>+'105 PALESTRAS'!J266</f>
        <v>0</v>
      </c>
      <c r="C1118" s="53" t="e">
        <f>IFERROR(IFERROR(IFERROR(+VLOOKUP('105 PALESTRAS'!V266,localidades,2,FALSE),VLOOKUP('105 PALESTRAS'!R266,district_codes,2,FALSE)),VLOOKUP('105 PALESTRAS'!AG$7,localidades,2,FALSE)),VLOOKUP('105 PALESTRAS'!AG235,district_codes,2,FALSE))</f>
        <v>#N/A</v>
      </c>
      <c r="E1118" s="281">
        <f>+'105 PALESTRAS'!P266</f>
        <v>0</v>
      </c>
      <c r="F1118" s="53">
        <f>+'105 PALESTRAS'!Q266</f>
        <v>0</v>
      </c>
      <c r="H1118" s="53" t="str">
        <f>+sessoes!A$8</f>
        <v>BENTRAIN-99</v>
      </c>
      <c r="I1118" s="53" t="e">
        <f>+sessoes!B$8</f>
        <v>#N/A</v>
      </c>
      <c r="J1118" s="69">
        <f>+sessoes!C$8</f>
        <v>0</v>
      </c>
      <c r="K1118" s="53">
        <f>+'105 PALESTRAS'!AK266</f>
        <v>0</v>
      </c>
      <c r="L1118" s="53">
        <f>+'105 PALESTRAS'!AM266</f>
        <v>0</v>
      </c>
      <c r="M1118" s="53">
        <f>+'105 PALESTRAS'!AP266</f>
        <v>0</v>
      </c>
      <c r="N1118" s="53">
        <f>+'105 PALESTRAS'!AC266</f>
        <v>0</v>
      </c>
      <c r="T1118" s="51" t="str">
        <f t="shared" si="51"/>
        <v>Local Não Indicado</v>
      </c>
      <c r="U1118" s="51" t="str">
        <f t="shared" si="52"/>
        <v>Sem dados de idade</v>
      </c>
      <c r="V1118" s="51" t="str">
        <f t="shared" si="53"/>
        <v/>
      </c>
    </row>
    <row r="1119" spans="1:22" hidden="1" x14ac:dyDescent="0.35">
      <c r="A1119" s="53">
        <f>+'105 PALESTRAS'!C267</f>
        <v>0</v>
      </c>
      <c r="B1119" s="53">
        <f>+'105 PALESTRAS'!J267</f>
        <v>0</v>
      </c>
      <c r="C1119" s="53" t="e">
        <f>IFERROR(IFERROR(IFERROR(+VLOOKUP('105 PALESTRAS'!V267,localidades,2,FALSE),VLOOKUP('105 PALESTRAS'!R267,district_codes,2,FALSE)),VLOOKUP('105 PALESTRAS'!AG$7,localidades,2,FALSE)),VLOOKUP('105 PALESTRAS'!AG236,district_codes,2,FALSE))</f>
        <v>#N/A</v>
      </c>
      <c r="E1119" s="281">
        <f>+'105 PALESTRAS'!P267</f>
        <v>0</v>
      </c>
      <c r="F1119" s="53">
        <f>+'105 PALESTRAS'!Q267</f>
        <v>0</v>
      </c>
      <c r="H1119" s="53" t="str">
        <f>+sessoes!A$8</f>
        <v>BENTRAIN-99</v>
      </c>
      <c r="I1119" s="53" t="e">
        <f>+sessoes!B$8</f>
        <v>#N/A</v>
      </c>
      <c r="J1119" s="69">
        <f>+sessoes!C$8</f>
        <v>0</v>
      </c>
      <c r="K1119" s="53">
        <f>+'105 PALESTRAS'!AK267</f>
        <v>0</v>
      </c>
      <c r="L1119" s="53">
        <f>+'105 PALESTRAS'!AM267</f>
        <v>0</v>
      </c>
      <c r="M1119" s="53">
        <f>+'105 PALESTRAS'!AP267</f>
        <v>0</v>
      </c>
      <c r="N1119" s="53">
        <f>+'105 PALESTRAS'!AC267</f>
        <v>0</v>
      </c>
      <c r="T1119" s="51" t="str">
        <f t="shared" si="51"/>
        <v>Local Não Indicado</v>
      </c>
      <c r="U1119" s="51" t="str">
        <f t="shared" si="52"/>
        <v>Sem dados de idade</v>
      </c>
      <c r="V1119" s="51" t="str">
        <f t="shared" si="53"/>
        <v/>
      </c>
    </row>
    <row r="1120" spans="1:22" hidden="1" x14ac:dyDescent="0.35">
      <c r="A1120" s="53">
        <f>+'105 PALESTRAS'!C268</f>
        <v>0</v>
      </c>
      <c r="B1120" s="53">
        <f>+'105 PALESTRAS'!J268</f>
        <v>0</v>
      </c>
      <c r="C1120" s="53" t="e">
        <f>IFERROR(IFERROR(IFERROR(+VLOOKUP('105 PALESTRAS'!V268,localidades,2,FALSE),VLOOKUP('105 PALESTRAS'!R268,district_codes,2,FALSE)),VLOOKUP('105 PALESTRAS'!AG$7,localidades,2,FALSE)),VLOOKUP('105 PALESTRAS'!AG237,district_codes,2,FALSE))</f>
        <v>#N/A</v>
      </c>
      <c r="E1120" s="281">
        <f>+'105 PALESTRAS'!P268</f>
        <v>0</v>
      </c>
      <c r="F1120" s="53">
        <f>+'105 PALESTRAS'!Q268</f>
        <v>0</v>
      </c>
      <c r="H1120" s="53" t="str">
        <f>+sessoes!A$8</f>
        <v>BENTRAIN-99</v>
      </c>
      <c r="I1120" s="53" t="e">
        <f>+sessoes!B$8</f>
        <v>#N/A</v>
      </c>
      <c r="J1120" s="69">
        <f>+sessoes!C$8</f>
        <v>0</v>
      </c>
      <c r="K1120" s="53">
        <f>+'105 PALESTRAS'!AK268</f>
        <v>0</v>
      </c>
      <c r="L1120" s="53">
        <f>+'105 PALESTRAS'!AM268</f>
        <v>0</v>
      </c>
      <c r="M1120" s="53">
        <f>+'105 PALESTRAS'!AP268</f>
        <v>0</v>
      </c>
      <c r="N1120" s="53">
        <f>+'105 PALESTRAS'!AC268</f>
        <v>0</v>
      </c>
      <c r="T1120" s="51" t="str">
        <f t="shared" si="51"/>
        <v>Local Não Indicado</v>
      </c>
      <c r="U1120" s="51" t="str">
        <f t="shared" si="52"/>
        <v>Sem dados de idade</v>
      </c>
      <c r="V1120" s="51" t="str">
        <f t="shared" si="53"/>
        <v/>
      </c>
    </row>
    <row r="1121" spans="1:22" hidden="1" x14ac:dyDescent="0.35">
      <c r="A1121" s="53">
        <f>+'105 PALESTRAS'!C269</f>
        <v>0</v>
      </c>
      <c r="B1121" s="53">
        <f>+'105 PALESTRAS'!J269</f>
        <v>0</v>
      </c>
      <c r="C1121" s="53" t="e">
        <f>IFERROR(IFERROR(IFERROR(+VLOOKUP('105 PALESTRAS'!V269,localidades,2,FALSE),VLOOKUP('105 PALESTRAS'!R269,district_codes,2,FALSE)),VLOOKUP('105 PALESTRAS'!AG$7,localidades,2,FALSE)),VLOOKUP('105 PALESTRAS'!AG238,district_codes,2,FALSE))</f>
        <v>#N/A</v>
      </c>
      <c r="E1121" s="281">
        <f>+'105 PALESTRAS'!P269</f>
        <v>0</v>
      </c>
      <c r="F1121" s="53">
        <f>+'105 PALESTRAS'!Q269</f>
        <v>0</v>
      </c>
      <c r="H1121" s="53" t="str">
        <f>+sessoes!A$8</f>
        <v>BENTRAIN-99</v>
      </c>
      <c r="I1121" s="53" t="e">
        <f>+sessoes!B$8</f>
        <v>#N/A</v>
      </c>
      <c r="J1121" s="69">
        <f>+sessoes!C$8</f>
        <v>0</v>
      </c>
      <c r="K1121" s="53">
        <f>+'105 PALESTRAS'!AK269</f>
        <v>0</v>
      </c>
      <c r="L1121" s="53">
        <f>+'105 PALESTRAS'!AM269</f>
        <v>0</v>
      </c>
      <c r="M1121" s="53">
        <f>+'105 PALESTRAS'!AP269</f>
        <v>0</v>
      </c>
      <c r="N1121" s="53">
        <f>+'105 PALESTRAS'!AC269</f>
        <v>0</v>
      </c>
      <c r="T1121" s="51" t="str">
        <f t="shared" si="51"/>
        <v>Local Não Indicado</v>
      </c>
      <c r="U1121" s="51" t="str">
        <f t="shared" si="52"/>
        <v>Sem dados de idade</v>
      </c>
      <c r="V1121" s="51" t="str">
        <f t="shared" si="53"/>
        <v/>
      </c>
    </row>
    <row r="1122" spans="1:22" hidden="1" x14ac:dyDescent="0.35">
      <c r="A1122" s="53">
        <f>+'105 PALESTRAS'!C270</f>
        <v>0</v>
      </c>
      <c r="B1122" s="53">
        <f>+'105 PALESTRAS'!J270</f>
        <v>0</v>
      </c>
      <c r="C1122" s="53" t="e">
        <f>IFERROR(IFERROR(IFERROR(+VLOOKUP('105 PALESTRAS'!V270,localidades,2,FALSE),VLOOKUP('105 PALESTRAS'!R270,district_codes,2,FALSE)),VLOOKUP('105 PALESTRAS'!AG$7,localidades,2,FALSE)),VLOOKUP('105 PALESTRAS'!AG239,district_codes,2,FALSE))</f>
        <v>#N/A</v>
      </c>
      <c r="E1122" s="281">
        <f>+'105 PALESTRAS'!P270</f>
        <v>0</v>
      </c>
      <c r="F1122" s="53">
        <f>+'105 PALESTRAS'!Q270</f>
        <v>0</v>
      </c>
      <c r="H1122" s="53" t="str">
        <f>+sessoes!A$8</f>
        <v>BENTRAIN-99</v>
      </c>
      <c r="I1122" s="53" t="e">
        <f>+sessoes!B$8</f>
        <v>#N/A</v>
      </c>
      <c r="J1122" s="69">
        <f>+sessoes!C$8</f>
        <v>0</v>
      </c>
      <c r="K1122" s="53">
        <f>+'105 PALESTRAS'!AK270</f>
        <v>0</v>
      </c>
      <c r="L1122" s="53">
        <f>+'105 PALESTRAS'!AM270</f>
        <v>0</v>
      </c>
      <c r="M1122" s="53">
        <f>+'105 PALESTRAS'!AP270</f>
        <v>0</v>
      </c>
      <c r="N1122" s="53">
        <f>+'105 PALESTRAS'!AC270</f>
        <v>0</v>
      </c>
      <c r="T1122" s="51" t="str">
        <f t="shared" si="51"/>
        <v>Local Não Indicado</v>
      </c>
      <c r="U1122" s="51" t="str">
        <f t="shared" si="52"/>
        <v>Sem dados de idade</v>
      </c>
      <c r="V1122" s="51" t="str">
        <f t="shared" si="53"/>
        <v/>
      </c>
    </row>
    <row r="1123" spans="1:22" hidden="1" x14ac:dyDescent="0.35">
      <c r="A1123" s="53">
        <f>+'105 PALESTRAS'!C271</f>
        <v>0</v>
      </c>
      <c r="B1123" s="53">
        <f>+'105 PALESTRAS'!J271</f>
        <v>0</v>
      </c>
      <c r="C1123" s="53" t="e">
        <f>IFERROR(IFERROR(IFERROR(+VLOOKUP('105 PALESTRAS'!V271,localidades,2,FALSE),VLOOKUP('105 PALESTRAS'!R271,district_codes,2,FALSE)),VLOOKUP('105 PALESTRAS'!AG$7,localidades,2,FALSE)),VLOOKUP('105 PALESTRAS'!AG240,district_codes,2,FALSE))</f>
        <v>#N/A</v>
      </c>
      <c r="E1123" s="281">
        <f>+'105 PALESTRAS'!P271</f>
        <v>0</v>
      </c>
      <c r="F1123" s="53">
        <f>+'105 PALESTRAS'!Q271</f>
        <v>0</v>
      </c>
      <c r="H1123" s="53" t="str">
        <f>+sessoes!A$8</f>
        <v>BENTRAIN-99</v>
      </c>
      <c r="I1123" s="53" t="e">
        <f>+sessoes!B$8</f>
        <v>#N/A</v>
      </c>
      <c r="J1123" s="69">
        <f>+sessoes!C$8</f>
        <v>0</v>
      </c>
      <c r="K1123" s="53">
        <f>+'105 PALESTRAS'!AK271</f>
        <v>0</v>
      </c>
      <c r="L1123" s="53">
        <f>+'105 PALESTRAS'!AM271</f>
        <v>0</v>
      </c>
      <c r="M1123" s="53">
        <f>+'105 PALESTRAS'!AP271</f>
        <v>0</v>
      </c>
      <c r="N1123" s="53">
        <f>+'105 PALESTRAS'!AC271</f>
        <v>0</v>
      </c>
      <c r="T1123" s="51" t="str">
        <f t="shared" si="51"/>
        <v>Local Não Indicado</v>
      </c>
      <c r="U1123" s="51" t="str">
        <f t="shared" si="52"/>
        <v>Sem dados de idade</v>
      </c>
      <c r="V1123" s="51" t="str">
        <f t="shared" si="53"/>
        <v/>
      </c>
    </row>
    <row r="1124" spans="1:22" hidden="1" x14ac:dyDescent="0.35">
      <c r="A1124" s="53">
        <f>+'105 PALESTRAS'!C272</f>
        <v>0</v>
      </c>
      <c r="B1124" s="53">
        <f>+'105 PALESTRAS'!J272</f>
        <v>0</v>
      </c>
      <c r="C1124" s="53" t="e">
        <f>IFERROR(IFERROR(IFERROR(+VLOOKUP('105 PALESTRAS'!V272,localidades,2,FALSE),VLOOKUP('105 PALESTRAS'!R272,district_codes,2,FALSE)),VLOOKUP('105 PALESTRAS'!AG$7,localidades,2,FALSE)),VLOOKUP('105 PALESTRAS'!AG241,district_codes,2,FALSE))</f>
        <v>#N/A</v>
      </c>
      <c r="E1124" s="281">
        <f>+'105 PALESTRAS'!P272</f>
        <v>0</v>
      </c>
      <c r="F1124" s="53">
        <f>+'105 PALESTRAS'!Q272</f>
        <v>0</v>
      </c>
      <c r="H1124" s="53" t="str">
        <f>+sessoes!A$8</f>
        <v>BENTRAIN-99</v>
      </c>
      <c r="I1124" s="53" t="e">
        <f>+sessoes!B$8</f>
        <v>#N/A</v>
      </c>
      <c r="J1124" s="69">
        <f>+sessoes!C$8</f>
        <v>0</v>
      </c>
      <c r="K1124" s="53">
        <f>+'105 PALESTRAS'!AK272</f>
        <v>0</v>
      </c>
      <c r="L1124" s="53">
        <f>+'105 PALESTRAS'!AM272</f>
        <v>0</v>
      </c>
      <c r="M1124" s="53">
        <f>+'105 PALESTRAS'!AP272</f>
        <v>0</v>
      </c>
      <c r="N1124" s="53">
        <f>+'105 PALESTRAS'!AC272</f>
        <v>0</v>
      </c>
      <c r="T1124" s="51" t="str">
        <f t="shared" si="51"/>
        <v>Local Não Indicado</v>
      </c>
      <c r="U1124" s="51" t="str">
        <f t="shared" si="52"/>
        <v>Sem dados de idade</v>
      </c>
      <c r="V1124" s="51" t="str">
        <f t="shared" si="53"/>
        <v/>
      </c>
    </row>
    <row r="1125" spans="1:22" hidden="1" x14ac:dyDescent="0.35">
      <c r="A1125" s="53">
        <f>+'105 PALESTRAS'!C273</f>
        <v>0</v>
      </c>
      <c r="B1125" s="53">
        <f>+'105 PALESTRAS'!J273</f>
        <v>0</v>
      </c>
      <c r="C1125" s="53" t="e">
        <f>IFERROR(IFERROR(IFERROR(+VLOOKUP('105 PALESTRAS'!V273,localidades,2,FALSE),VLOOKUP('105 PALESTRAS'!R273,district_codes,2,FALSE)),VLOOKUP('105 PALESTRAS'!AG$7,localidades,2,FALSE)),VLOOKUP('105 PALESTRAS'!AG242,district_codes,2,FALSE))</f>
        <v>#N/A</v>
      </c>
      <c r="E1125" s="281">
        <f>+'105 PALESTRAS'!P273</f>
        <v>0</v>
      </c>
      <c r="F1125" s="53">
        <f>+'105 PALESTRAS'!Q273</f>
        <v>0</v>
      </c>
      <c r="H1125" s="53" t="str">
        <f>+sessoes!A$8</f>
        <v>BENTRAIN-99</v>
      </c>
      <c r="I1125" s="53" t="e">
        <f>+sessoes!B$8</f>
        <v>#N/A</v>
      </c>
      <c r="J1125" s="69">
        <f>+sessoes!C$8</f>
        <v>0</v>
      </c>
      <c r="K1125" s="53">
        <f>+'105 PALESTRAS'!AK273</f>
        <v>0</v>
      </c>
      <c r="L1125" s="53">
        <f>+'105 PALESTRAS'!AM273</f>
        <v>0</v>
      </c>
      <c r="M1125" s="53">
        <f>+'105 PALESTRAS'!AP273</f>
        <v>0</v>
      </c>
      <c r="N1125" s="53">
        <f>+'105 PALESTRAS'!AC273</f>
        <v>0</v>
      </c>
      <c r="T1125" s="51" t="str">
        <f t="shared" si="51"/>
        <v>Local Não Indicado</v>
      </c>
      <c r="U1125" s="51" t="str">
        <f t="shared" si="52"/>
        <v>Sem dados de idade</v>
      </c>
      <c r="V1125" s="51" t="str">
        <f t="shared" si="53"/>
        <v/>
      </c>
    </row>
    <row r="1126" spans="1:22" hidden="1" x14ac:dyDescent="0.35">
      <c r="A1126" s="53">
        <f>+'105 PALESTRAS'!C274</f>
        <v>0</v>
      </c>
      <c r="B1126" s="53">
        <f>+'105 PALESTRAS'!J274</f>
        <v>0</v>
      </c>
      <c r="C1126" s="53" t="e">
        <f>IFERROR(IFERROR(IFERROR(+VLOOKUP('105 PALESTRAS'!V274,localidades,2,FALSE),VLOOKUP('105 PALESTRAS'!R274,district_codes,2,FALSE)),VLOOKUP('105 PALESTRAS'!AG$7,localidades,2,FALSE)),VLOOKUP('105 PALESTRAS'!AG243,district_codes,2,FALSE))</f>
        <v>#N/A</v>
      </c>
      <c r="E1126" s="281">
        <f>+'105 PALESTRAS'!P274</f>
        <v>0</v>
      </c>
      <c r="F1126" s="53">
        <f>+'105 PALESTRAS'!Q274</f>
        <v>0</v>
      </c>
      <c r="H1126" s="53" t="str">
        <f>+sessoes!A$8</f>
        <v>BENTRAIN-99</v>
      </c>
      <c r="I1126" s="53" t="e">
        <f>+sessoes!B$8</f>
        <v>#N/A</v>
      </c>
      <c r="J1126" s="69">
        <f>+sessoes!C$8</f>
        <v>0</v>
      </c>
      <c r="K1126" s="53">
        <f>+'105 PALESTRAS'!AK274</f>
        <v>0</v>
      </c>
      <c r="L1126" s="53">
        <f>+'105 PALESTRAS'!AM274</f>
        <v>0</v>
      </c>
      <c r="M1126" s="53">
        <f>+'105 PALESTRAS'!AP274</f>
        <v>0</v>
      </c>
      <c r="N1126" s="53">
        <f>+'105 PALESTRAS'!AC274</f>
        <v>0</v>
      </c>
      <c r="T1126" s="51" t="str">
        <f t="shared" si="51"/>
        <v>Local Não Indicado</v>
      </c>
      <c r="U1126" s="51" t="str">
        <f t="shared" si="52"/>
        <v>Sem dados de idade</v>
      </c>
      <c r="V1126" s="51" t="str">
        <f t="shared" si="53"/>
        <v/>
      </c>
    </row>
    <row r="1127" spans="1:22" hidden="1" x14ac:dyDescent="0.35">
      <c r="A1127" s="53">
        <f>+'105 PALESTRAS'!C275</f>
        <v>0</v>
      </c>
      <c r="B1127" s="53">
        <f>+'105 PALESTRAS'!J275</f>
        <v>0</v>
      </c>
      <c r="C1127" s="53" t="e">
        <f>IFERROR(IFERROR(IFERROR(+VLOOKUP('105 PALESTRAS'!V275,localidades,2,FALSE),VLOOKUP('105 PALESTRAS'!R275,district_codes,2,FALSE)),VLOOKUP('105 PALESTRAS'!AG$7,localidades,2,FALSE)),VLOOKUP('105 PALESTRAS'!AG244,district_codes,2,FALSE))</f>
        <v>#N/A</v>
      </c>
      <c r="E1127" s="281">
        <f>+'105 PALESTRAS'!P275</f>
        <v>0</v>
      </c>
      <c r="F1127" s="53">
        <f>+'105 PALESTRAS'!Q275</f>
        <v>0</v>
      </c>
      <c r="H1127" s="53" t="str">
        <f>+sessoes!A$8</f>
        <v>BENTRAIN-99</v>
      </c>
      <c r="I1127" s="53" t="e">
        <f>+sessoes!B$8</f>
        <v>#N/A</v>
      </c>
      <c r="J1127" s="69">
        <f>+sessoes!C$8</f>
        <v>0</v>
      </c>
      <c r="K1127" s="53">
        <f>+'105 PALESTRAS'!AK275</f>
        <v>0</v>
      </c>
      <c r="L1127" s="53">
        <f>+'105 PALESTRAS'!AM275</f>
        <v>0</v>
      </c>
      <c r="M1127" s="53">
        <f>+'105 PALESTRAS'!AP275</f>
        <v>0</v>
      </c>
      <c r="N1127" s="53">
        <f>+'105 PALESTRAS'!AC275</f>
        <v>0</v>
      </c>
      <c r="T1127" s="51" t="str">
        <f t="shared" si="51"/>
        <v>Local Não Indicado</v>
      </c>
      <c r="U1127" s="51" t="str">
        <f t="shared" si="52"/>
        <v>Sem dados de idade</v>
      </c>
      <c r="V1127" s="51" t="str">
        <f t="shared" si="53"/>
        <v/>
      </c>
    </row>
    <row r="1128" spans="1:22" hidden="1" x14ac:dyDescent="0.35">
      <c r="A1128" s="53">
        <f>+'105 PALESTRAS'!C276</f>
        <v>0</v>
      </c>
      <c r="B1128" s="53">
        <f>+'105 PALESTRAS'!J276</f>
        <v>0</v>
      </c>
      <c r="C1128" s="53" t="e">
        <f>IFERROR(IFERROR(IFERROR(+VLOOKUP('105 PALESTRAS'!V276,localidades,2,FALSE),VLOOKUP('105 PALESTRAS'!R276,district_codes,2,FALSE)),VLOOKUP('105 PALESTRAS'!AG$7,localidades,2,FALSE)),VLOOKUP('105 PALESTRAS'!AG245,district_codes,2,FALSE))</f>
        <v>#N/A</v>
      </c>
      <c r="E1128" s="281">
        <f>+'105 PALESTRAS'!P276</f>
        <v>0</v>
      </c>
      <c r="F1128" s="53">
        <f>+'105 PALESTRAS'!Q276</f>
        <v>0</v>
      </c>
      <c r="H1128" s="53" t="str">
        <f>+sessoes!A$8</f>
        <v>BENTRAIN-99</v>
      </c>
      <c r="I1128" s="53" t="e">
        <f>+sessoes!B$8</f>
        <v>#N/A</v>
      </c>
      <c r="J1128" s="69">
        <f>+sessoes!C$8</f>
        <v>0</v>
      </c>
      <c r="K1128" s="53">
        <f>+'105 PALESTRAS'!AK276</f>
        <v>0</v>
      </c>
      <c r="L1128" s="53">
        <f>+'105 PALESTRAS'!AM276</f>
        <v>0</v>
      </c>
      <c r="M1128" s="53">
        <f>+'105 PALESTRAS'!AP276</f>
        <v>0</v>
      </c>
      <c r="N1128" s="53">
        <f>+'105 PALESTRAS'!AC276</f>
        <v>0</v>
      </c>
      <c r="T1128" s="51" t="str">
        <f t="shared" si="51"/>
        <v>Local Não Indicado</v>
      </c>
      <c r="U1128" s="51" t="str">
        <f t="shared" si="52"/>
        <v>Sem dados de idade</v>
      </c>
      <c r="V1128" s="51" t="str">
        <f t="shared" si="53"/>
        <v/>
      </c>
    </row>
    <row r="1129" spans="1:22" hidden="1" x14ac:dyDescent="0.35">
      <c r="A1129" s="53">
        <f>+'105 PALESTRAS'!C277</f>
        <v>0</v>
      </c>
      <c r="B1129" s="53">
        <f>+'105 PALESTRAS'!J277</f>
        <v>0</v>
      </c>
      <c r="C1129" s="53" t="e">
        <f>IFERROR(IFERROR(IFERROR(+VLOOKUP('105 PALESTRAS'!V277,localidades,2,FALSE),VLOOKUP('105 PALESTRAS'!R277,district_codes,2,FALSE)),VLOOKUP('105 PALESTRAS'!AG$7,localidades,2,FALSE)),VLOOKUP('105 PALESTRAS'!AG246,district_codes,2,FALSE))</f>
        <v>#N/A</v>
      </c>
      <c r="E1129" s="281">
        <f>+'105 PALESTRAS'!P277</f>
        <v>0</v>
      </c>
      <c r="F1129" s="53">
        <f>+'105 PALESTRAS'!Q277</f>
        <v>0</v>
      </c>
      <c r="H1129" s="53" t="str">
        <f>+sessoes!A$8</f>
        <v>BENTRAIN-99</v>
      </c>
      <c r="I1129" s="53" t="e">
        <f>+sessoes!B$8</f>
        <v>#N/A</v>
      </c>
      <c r="J1129" s="69">
        <f>+sessoes!C$8</f>
        <v>0</v>
      </c>
      <c r="K1129" s="53">
        <f>+'105 PALESTRAS'!AK277</f>
        <v>0</v>
      </c>
      <c r="L1129" s="53">
        <f>+'105 PALESTRAS'!AM277</f>
        <v>0</v>
      </c>
      <c r="M1129" s="53">
        <f>+'105 PALESTRAS'!AP277</f>
        <v>0</v>
      </c>
      <c r="N1129" s="53">
        <f>+'105 PALESTRAS'!AC277</f>
        <v>0</v>
      </c>
      <c r="T1129" s="51" t="str">
        <f t="shared" si="51"/>
        <v>Local Não Indicado</v>
      </c>
      <c r="U1129" s="51" t="str">
        <f t="shared" si="52"/>
        <v>Sem dados de idade</v>
      </c>
      <c r="V1129" s="51" t="str">
        <f t="shared" si="53"/>
        <v/>
      </c>
    </row>
    <row r="1130" spans="1:22" hidden="1" x14ac:dyDescent="0.35">
      <c r="A1130" s="53">
        <f>+'105 PALESTRAS'!C278</f>
        <v>0</v>
      </c>
      <c r="B1130" s="53">
        <f>+'105 PALESTRAS'!J278</f>
        <v>0</v>
      </c>
      <c r="C1130" s="53" t="e">
        <f>IFERROR(IFERROR(IFERROR(+VLOOKUP('105 PALESTRAS'!V278,localidades,2,FALSE),VLOOKUP('105 PALESTRAS'!R278,district_codes,2,FALSE)),VLOOKUP('105 PALESTRAS'!AG$7,localidades,2,FALSE)),VLOOKUP('105 PALESTRAS'!AG247,district_codes,2,FALSE))</f>
        <v>#N/A</v>
      </c>
      <c r="E1130" s="281">
        <f>+'105 PALESTRAS'!P278</f>
        <v>0</v>
      </c>
      <c r="F1130" s="53">
        <f>+'105 PALESTRAS'!Q278</f>
        <v>0</v>
      </c>
      <c r="H1130" s="53" t="str">
        <f>+sessoes!A$8</f>
        <v>BENTRAIN-99</v>
      </c>
      <c r="I1130" s="53" t="e">
        <f>+sessoes!B$8</f>
        <v>#N/A</v>
      </c>
      <c r="J1130" s="69">
        <f>+sessoes!C$8</f>
        <v>0</v>
      </c>
      <c r="K1130" s="53">
        <f>+'105 PALESTRAS'!AK278</f>
        <v>0</v>
      </c>
      <c r="L1130" s="53">
        <f>+'105 PALESTRAS'!AM278</f>
        <v>0</v>
      </c>
      <c r="M1130" s="53">
        <f>+'105 PALESTRAS'!AP278</f>
        <v>0</v>
      </c>
      <c r="N1130" s="53">
        <f>+'105 PALESTRAS'!AC278</f>
        <v>0</v>
      </c>
      <c r="T1130" s="51" t="str">
        <f t="shared" si="51"/>
        <v>Local Não Indicado</v>
      </c>
      <c r="U1130" s="51" t="str">
        <f t="shared" si="52"/>
        <v>Sem dados de idade</v>
      </c>
      <c r="V1130" s="51" t="str">
        <f t="shared" si="53"/>
        <v/>
      </c>
    </row>
    <row r="1131" spans="1:22" hidden="1" x14ac:dyDescent="0.35">
      <c r="A1131" s="53">
        <f>+'105 PALESTRAS'!C279</f>
        <v>0</v>
      </c>
      <c r="B1131" s="53">
        <f>+'105 PALESTRAS'!J279</f>
        <v>0</v>
      </c>
      <c r="C1131" s="53" t="e">
        <f>IFERROR(IFERROR(IFERROR(+VLOOKUP('105 PALESTRAS'!V279,localidades,2,FALSE),VLOOKUP('105 PALESTRAS'!R279,district_codes,2,FALSE)),VLOOKUP('105 PALESTRAS'!AG$7,localidades,2,FALSE)),VLOOKUP('105 PALESTRAS'!AG248,district_codes,2,FALSE))</f>
        <v>#N/A</v>
      </c>
      <c r="E1131" s="281">
        <f>+'105 PALESTRAS'!P279</f>
        <v>0</v>
      </c>
      <c r="F1131" s="53">
        <f>+'105 PALESTRAS'!Q279</f>
        <v>0</v>
      </c>
      <c r="H1131" s="53" t="str">
        <f>+sessoes!A$8</f>
        <v>BENTRAIN-99</v>
      </c>
      <c r="I1131" s="53" t="e">
        <f>+sessoes!B$8</f>
        <v>#N/A</v>
      </c>
      <c r="J1131" s="69">
        <f>+sessoes!C$8</f>
        <v>0</v>
      </c>
      <c r="K1131" s="53">
        <f>+'105 PALESTRAS'!AK279</f>
        <v>0</v>
      </c>
      <c r="L1131" s="53">
        <f>+'105 PALESTRAS'!AM279</f>
        <v>0</v>
      </c>
      <c r="M1131" s="53">
        <f>+'105 PALESTRAS'!AP279</f>
        <v>0</v>
      </c>
      <c r="N1131" s="53">
        <f>+'105 PALESTRAS'!AC279</f>
        <v>0</v>
      </c>
      <c r="T1131" s="51" t="str">
        <f t="shared" si="51"/>
        <v>Local Não Indicado</v>
      </c>
      <c r="U1131" s="51" t="str">
        <f t="shared" si="52"/>
        <v>Sem dados de idade</v>
      </c>
      <c r="V1131" s="51" t="str">
        <f t="shared" si="53"/>
        <v/>
      </c>
    </row>
    <row r="1132" spans="1:22" hidden="1" x14ac:dyDescent="0.35">
      <c r="A1132" s="53">
        <f>+'105 PALESTRAS'!C280</f>
        <v>0</v>
      </c>
      <c r="B1132" s="53">
        <f>+'105 PALESTRAS'!J280</f>
        <v>0</v>
      </c>
      <c r="C1132" s="53" t="e">
        <f>IFERROR(IFERROR(IFERROR(+VLOOKUP('105 PALESTRAS'!V280,localidades,2,FALSE),VLOOKUP('105 PALESTRAS'!R280,district_codes,2,FALSE)),VLOOKUP('105 PALESTRAS'!AG$7,localidades,2,FALSE)),VLOOKUP('105 PALESTRAS'!AG249,district_codes,2,FALSE))</f>
        <v>#N/A</v>
      </c>
      <c r="E1132" s="281">
        <f>+'105 PALESTRAS'!P280</f>
        <v>0</v>
      </c>
      <c r="F1132" s="53">
        <f>+'105 PALESTRAS'!Q280</f>
        <v>0</v>
      </c>
      <c r="H1132" s="53" t="str">
        <f>+sessoes!A$8</f>
        <v>BENTRAIN-99</v>
      </c>
      <c r="I1132" s="53" t="e">
        <f>+sessoes!B$8</f>
        <v>#N/A</v>
      </c>
      <c r="J1132" s="69">
        <f>+sessoes!C$8</f>
        <v>0</v>
      </c>
      <c r="K1132" s="53">
        <f>+'105 PALESTRAS'!AK280</f>
        <v>0</v>
      </c>
      <c r="L1132" s="53">
        <f>+'105 PALESTRAS'!AM280</f>
        <v>0</v>
      </c>
      <c r="M1132" s="53">
        <f>+'105 PALESTRAS'!AP280</f>
        <v>0</v>
      </c>
      <c r="N1132" s="53">
        <f>+'105 PALESTRAS'!AC280</f>
        <v>0</v>
      </c>
      <c r="T1132" s="51" t="str">
        <f t="shared" si="51"/>
        <v>Local Não Indicado</v>
      </c>
      <c r="U1132" s="51" t="str">
        <f t="shared" si="52"/>
        <v>Sem dados de idade</v>
      </c>
      <c r="V1132" s="51" t="str">
        <f t="shared" si="53"/>
        <v/>
      </c>
    </row>
    <row r="1133" spans="1:22" hidden="1" x14ac:dyDescent="0.35">
      <c r="A1133" s="53">
        <f>+'105 PALESTRAS'!C281</f>
        <v>0</v>
      </c>
      <c r="B1133" s="53">
        <f>+'105 PALESTRAS'!J281</f>
        <v>0</v>
      </c>
      <c r="C1133" s="53" t="e">
        <f>IFERROR(IFERROR(IFERROR(+VLOOKUP('105 PALESTRAS'!V281,localidades,2,FALSE),VLOOKUP('105 PALESTRAS'!R281,district_codes,2,FALSE)),VLOOKUP('105 PALESTRAS'!AG$7,localidades,2,FALSE)),VLOOKUP('105 PALESTRAS'!AG250,district_codes,2,FALSE))</f>
        <v>#N/A</v>
      </c>
      <c r="E1133" s="281">
        <f>+'105 PALESTRAS'!P281</f>
        <v>0</v>
      </c>
      <c r="F1133" s="53">
        <f>+'105 PALESTRAS'!Q281</f>
        <v>0</v>
      </c>
      <c r="H1133" s="53" t="str">
        <f>+sessoes!A$8</f>
        <v>BENTRAIN-99</v>
      </c>
      <c r="I1133" s="53" t="e">
        <f>+sessoes!B$8</f>
        <v>#N/A</v>
      </c>
      <c r="J1133" s="69">
        <f>+sessoes!C$8</f>
        <v>0</v>
      </c>
      <c r="K1133" s="53">
        <f>+'105 PALESTRAS'!AK281</f>
        <v>0</v>
      </c>
      <c r="L1133" s="53">
        <f>+'105 PALESTRAS'!AM281</f>
        <v>0</v>
      </c>
      <c r="M1133" s="53">
        <f>+'105 PALESTRAS'!AP281</f>
        <v>0</v>
      </c>
      <c r="N1133" s="53">
        <f>+'105 PALESTRAS'!AC281</f>
        <v>0</v>
      </c>
      <c r="T1133" s="51" t="str">
        <f t="shared" si="51"/>
        <v>Local Não Indicado</v>
      </c>
      <c r="U1133" s="51" t="str">
        <f t="shared" si="52"/>
        <v>Sem dados de idade</v>
      </c>
      <c r="V1133" s="51" t="str">
        <f t="shared" si="53"/>
        <v/>
      </c>
    </row>
    <row r="1134" spans="1:22" hidden="1" x14ac:dyDescent="0.35">
      <c r="A1134" s="53">
        <f>+'105 PALESTRAS'!C282</f>
        <v>0</v>
      </c>
      <c r="B1134" s="53">
        <f>+'105 PALESTRAS'!J282</f>
        <v>0</v>
      </c>
      <c r="C1134" s="53" t="e">
        <f>IFERROR(IFERROR(IFERROR(+VLOOKUP('105 PALESTRAS'!V282,localidades,2,FALSE),VLOOKUP('105 PALESTRAS'!R282,district_codes,2,FALSE)),VLOOKUP('105 PALESTRAS'!AG$7,localidades,2,FALSE)),VLOOKUP('105 PALESTRAS'!AG251,district_codes,2,FALSE))</f>
        <v>#N/A</v>
      </c>
      <c r="E1134" s="281">
        <f>+'105 PALESTRAS'!P282</f>
        <v>0</v>
      </c>
      <c r="F1134" s="53">
        <f>+'105 PALESTRAS'!Q282</f>
        <v>0</v>
      </c>
      <c r="H1134" s="53" t="str">
        <f>+sessoes!A$8</f>
        <v>BENTRAIN-99</v>
      </c>
      <c r="I1134" s="53" t="e">
        <f>+sessoes!B$8</f>
        <v>#N/A</v>
      </c>
      <c r="J1134" s="69">
        <f>+sessoes!C$8</f>
        <v>0</v>
      </c>
      <c r="K1134" s="53">
        <f>+'105 PALESTRAS'!AK282</f>
        <v>0</v>
      </c>
      <c r="L1134" s="53">
        <f>+'105 PALESTRAS'!AM282</f>
        <v>0</v>
      </c>
      <c r="M1134" s="53">
        <f>+'105 PALESTRAS'!AP282</f>
        <v>0</v>
      </c>
      <c r="N1134" s="53">
        <f>+'105 PALESTRAS'!AC282</f>
        <v>0</v>
      </c>
      <c r="T1134" s="51" t="str">
        <f t="shared" si="51"/>
        <v>Local Não Indicado</v>
      </c>
      <c r="U1134" s="51" t="str">
        <f t="shared" si="52"/>
        <v>Sem dados de idade</v>
      </c>
      <c r="V1134" s="51" t="str">
        <f t="shared" si="53"/>
        <v/>
      </c>
    </row>
    <row r="1135" spans="1:22" hidden="1" x14ac:dyDescent="0.35">
      <c r="A1135" s="53">
        <f>+'105 PALESTRAS'!C283</f>
        <v>0</v>
      </c>
      <c r="B1135" s="53">
        <f>+'105 PALESTRAS'!J283</f>
        <v>0</v>
      </c>
      <c r="C1135" s="53" t="e">
        <f>IFERROR(IFERROR(IFERROR(+VLOOKUP('105 PALESTRAS'!V283,localidades,2,FALSE),VLOOKUP('105 PALESTRAS'!R283,district_codes,2,FALSE)),VLOOKUP('105 PALESTRAS'!AG$7,localidades,2,FALSE)),VLOOKUP('105 PALESTRAS'!AG252,district_codes,2,FALSE))</f>
        <v>#N/A</v>
      </c>
      <c r="E1135" s="281">
        <f>+'105 PALESTRAS'!P283</f>
        <v>0</v>
      </c>
      <c r="F1135" s="53">
        <f>+'105 PALESTRAS'!Q283</f>
        <v>0</v>
      </c>
      <c r="H1135" s="53" t="str">
        <f>+sessoes!A$8</f>
        <v>BENTRAIN-99</v>
      </c>
      <c r="I1135" s="53" t="e">
        <f>+sessoes!B$8</f>
        <v>#N/A</v>
      </c>
      <c r="J1135" s="69">
        <f>+sessoes!C$8</f>
        <v>0</v>
      </c>
      <c r="K1135" s="53">
        <f>+'105 PALESTRAS'!AK283</f>
        <v>0</v>
      </c>
      <c r="L1135" s="53">
        <f>+'105 PALESTRAS'!AM283</f>
        <v>0</v>
      </c>
      <c r="M1135" s="53">
        <f>+'105 PALESTRAS'!AP283</f>
        <v>0</v>
      </c>
      <c r="N1135" s="53">
        <f>+'105 PALESTRAS'!AC283</f>
        <v>0</v>
      </c>
      <c r="T1135" s="51" t="str">
        <f t="shared" si="51"/>
        <v>Local Não Indicado</v>
      </c>
      <c r="U1135" s="51" t="str">
        <f t="shared" si="52"/>
        <v>Sem dados de idade</v>
      </c>
      <c r="V1135" s="51" t="str">
        <f t="shared" si="53"/>
        <v/>
      </c>
    </row>
    <row r="1136" spans="1:22" hidden="1" x14ac:dyDescent="0.35">
      <c r="A1136" s="53">
        <f>+'105 PALESTRAS'!C284</f>
        <v>0</v>
      </c>
      <c r="B1136" s="53">
        <f>+'105 PALESTRAS'!J284</f>
        <v>0</v>
      </c>
      <c r="C1136" s="53" t="e">
        <f>IFERROR(IFERROR(IFERROR(+VLOOKUP('105 PALESTRAS'!V284,localidades,2,FALSE),VLOOKUP('105 PALESTRAS'!R284,district_codes,2,FALSE)),VLOOKUP('105 PALESTRAS'!AG$7,localidades,2,FALSE)),VLOOKUP('105 PALESTRAS'!AG253,district_codes,2,FALSE))</f>
        <v>#N/A</v>
      </c>
      <c r="E1136" s="281">
        <f>+'105 PALESTRAS'!P284</f>
        <v>0</v>
      </c>
      <c r="F1136" s="53">
        <f>+'105 PALESTRAS'!Q284</f>
        <v>0</v>
      </c>
      <c r="H1136" s="53" t="str">
        <f>+sessoes!A$8</f>
        <v>BENTRAIN-99</v>
      </c>
      <c r="I1136" s="53" t="e">
        <f>+sessoes!B$8</f>
        <v>#N/A</v>
      </c>
      <c r="J1136" s="69">
        <f>+sessoes!C$8</f>
        <v>0</v>
      </c>
      <c r="K1136" s="53">
        <f>+'105 PALESTRAS'!AK284</f>
        <v>0</v>
      </c>
      <c r="L1136" s="53">
        <f>+'105 PALESTRAS'!AM284</f>
        <v>0</v>
      </c>
      <c r="M1136" s="53">
        <f>+'105 PALESTRAS'!AP284</f>
        <v>0</v>
      </c>
      <c r="N1136" s="53">
        <f>+'105 PALESTRAS'!AC284</f>
        <v>0</v>
      </c>
      <c r="T1136" s="51" t="str">
        <f t="shared" si="51"/>
        <v>Local Não Indicado</v>
      </c>
      <c r="U1136" s="51" t="str">
        <f t="shared" si="52"/>
        <v>Sem dados de idade</v>
      </c>
      <c r="V1136" s="51" t="str">
        <f t="shared" si="53"/>
        <v/>
      </c>
    </row>
    <row r="1137" spans="1:22" hidden="1" x14ac:dyDescent="0.35">
      <c r="A1137" s="53">
        <f>+'105 PALESTRAS'!C285</f>
        <v>0</v>
      </c>
      <c r="B1137" s="53">
        <f>+'105 PALESTRAS'!J285</f>
        <v>0</v>
      </c>
      <c r="C1137" s="53" t="e">
        <f>IFERROR(IFERROR(IFERROR(+VLOOKUP('105 PALESTRAS'!V285,localidades,2,FALSE),VLOOKUP('105 PALESTRAS'!R285,district_codes,2,FALSE)),VLOOKUP('105 PALESTRAS'!AG$7,localidades,2,FALSE)),VLOOKUP('105 PALESTRAS'!AG254,district_codes,2,FALSE))</f>
        <v>#N/A</v>
      </c>
      <c r="E1137" s="281">
        <f>+'105 PALESTRAS'!P285</f>
        <v>0</v>
      </c>
      <c r="F1137" s="53">
        <f>+'105 PALESTRAS'!Q285</f>
        <v>0</v>
      </c>
      <c r="H1137" s="53" t="str">
        <f>+sessoes!A$8</f>
        <v>BENTRAIN-99</v>
      </c>
      <c r="I1137" s="53" t="e">
        <f>+sessoes!B$8</f>
        <v>#N/A</v>
      </c>
      <c r="J1137" s="69">
        <f>+sessoes!C$8</f>
        <v>0</v>
      </c>
      <c r="K1137" s="53">
        <f>+'105 PALESTRAS'!AK285</f>
        <v>0</v>
      </c>
      <c r="L1137" s="53">
        <f>+'105 PALESTRAS'!AM285</f>
        <v>0</v>
      </c>
      <c r="M1137" s="53">
        <f>+'105 PALESTRAS'!AP285</f>
        <v>0</v>
      </c>
      <c r="N1137" s="53">
        <f>+'105 PALESTRAS'!AC285</f>
        <v>0</v>
      </c>
      <c r="T1137" s="51" t="str">
        <f t="shared" si="51"/>
        <v>Local Não Indicado</v>
      </c>
      <c r="U1137" s="51" t="str">
        <f t="shared" si="52"/>
        <v>Sem dados de idade</v>
      </c>
      <c r="V1137" s="51" t="str">
        <f t="shared" si="53"/>
        <v/>
      </c>
    </row>
    <row r="1138" spans="1:22" hidden="1" x14ac:dyDescent="0.35">
      <c r="A1138" s="53">
        <f>+'105 PALESTRAS'!C286</f>
        <v>0</v>
      </c>
      <c r="B1138" s="53">
        <f>+'105 PALESTRAS'!J286</f>
        <v>0</v>
      </c>
      <c r="C1138" s="53" t="e">
        <f>IFERROR(IFERROR(IFERROR(+VLOOKUP('105 PALESTRAS'!V286,localidades,2,FALSE),VLOOKUP('105 PALESTRAS'!R286,district_codes,2,FALSE)),VLOOKUP('105 PALESTRAS'!AG$7,localidades,2,FALSE)),VLOOKUP('105 PALESTRAS'!AG255,district_codes,2,FALSE))</f>
        <v>#N/A</v>
      </c>
      <c r="E1138" s="281">
        <f>+'105 PALESTRAS'!P286</f>
        <v>0</v>
      </c>
      <c r="F1138" s="53">
        <f>+'105 PALESTRAS'!Q286</f>
        <v>0</v>
      </c>
      <c r="H1138" s="53" t="str">
        <f>+sessoes!A$8</f>
        <v>BENTRAIN-99</v>
      </c>
      <c r="I1138" s="53" t="e">
        <f>+sessoes!B$8</f>
        <v>#N/A</v>
      </c>
      <c r="J1138" s="69">
        <f>+sessoes!C$8</f>
        <v>0</v>
      </c>
      <c r="K1138" s="53">
        <f>+'105 PALESTRAS'!AK286</f>
        <v>0</v>
      </c>
      <c r="L1138" s="53">
        <f>+'105 PALESTRAS'!AM286</f>
        <v>0</v>
      </c>
      <c r="M1138" s="53">
        <f>+'105 PALESTRAS'!AP286</f>
        <v>0</v>
      </c>
      <c r="N1138" s="53">
        <f>+'105 PALESTRAS'!AC286</f>
        <v>0</v>
      </c>
      <c r="T1138" s="51" t="str">
        <f t="shared" si="51"/>
        <v>Local Não Indicado</v>
      </c>
      <c r="U1138" s="51" t="str">
        <f t="shared" si="52"/>
        <v>Sem dados de idade</v>
      </c>
      <c r="V1138" s="51" t="str">
        <f t="shared" si="53"/>
        <v/>
      </c>
    </row>
    <row r="1139" spans="1:22" hidden="1" x14ac:dyDescent="0.35">
      <c r="A1139" s="53">
        <f>+'105 PALESTRAS'!C287</f>
        <v>0</v>
      </c>
      <c r="B1139" s="53">
        <f>+'105 PALESTRAS'!J287</f>
        <v>0</v>
      </c>
      <c r="C1139" s="53" t="e">
        <f>IFERROR(IFERROR(IFERROR(+VLOOKUP('105 PALESTRAS'!V287,localidades,2,FALSE),VLOOKUP('105 PALESTRAS'!R287,district_codes,2,FALSE)),VLOOKUP('105 PALESTRAS'!AG$7,localidades,2,FALSE)),VLOOKUP('105 PALESTRAS'!AG256,district_codes,2,FALSE))</f>
        <v>#N/A</v>
      </c>
      <c r="E1139" s="281">
        <f>+'105 PALESTRAS'!P287</f>
        <v>0</v>
      </c>
      <c r="F1139" s="53">
        <f>+'105 PALESTRAS'!Q287</f>
        <v>0</v>
      </c>
      <c r="H1139" s="53" t="str">
        <f>+sessoes!A$8</f>
        <v>BENTRAIN-99</v>
      </c>
      <c r="I1139" s="53" t="e">
        <f>+sessoes!B$8</f>
        <v>#N/A</v>
      </c>
      <c r="J1139" s="69">
        <f>+sessoes!C$8</f>
        <v>0</v>
      </c>
      <c r="K1139" s="53">
        <f>+'105 PALESTRAS'!AK287</f>
        <v>0</v>
      </c>
      <c r="L1139" s="53">
        <f>+'105 PALESTRAS'!AM287</f>
        <v>0</v>
      </c>
      <c r="M1139" s="53">
        <f>+'105 PALESTRAS'!AP287</f>
        <v>0</v>
      </c>
      <c r="N1139" s="53">
        <f>+'105 PALESTRAS'!AC287</f>
        <v>0</v>
      </c>
      <c r="T1139" s="51" t="str">
        <f t="shared" si="51"/>
        <v>Local Não Indicado</v>
      </c>
      <c r="U1139" s="51" t="str">
        <f t="shared" si="52"/>
        <v>Sem dados de idade</v>
      </c>
      <c r="V1139" s="51" t="str">
        <f t="shared" si="53"/>
        <v/>
      </c>
    </row>
    <row r="1140" spans="1:22" hidden="1" x14ac:dyDescent="0.35">
      <c r="A1140" s="53">
        <f>+'105 PALESTRAS'!C288</f>
        <v>0</v>
      </c>
      <c r="B1140" s="53">
        <f>+'105 PALESTRAS'!J288</f>
        <v>0</v>
      </c>
      <c r="C1140" s="53" t="e">
        <f>IFERROR(IFERROR(IFERROR(+VLOOKUP('105 PALESTRAS'!V288,localidades,2,FALSE),VLOOKUP('105 PALESTRAS'!R288,district_codes,2,FALSE)),VLOOKUP('105 PALESTRAS'!AG$7,localidades,2,FALSE)),VLOOKUP('105 PALESTRAS'!AG257,district_codes,2,FALSE))</f>
        <v>#N/A</v>
      </c>
      <c r="E1140" s="281">
        <f>+'105 PALESTRAS'!P288</f>
        <v>0</v>
      </c>
      <c r="F1140" s="53">
        <f>+'105 PALESTRAS'!Q288</f>
        <v>0</v>
      </c>
      <c r="H1140" s="53" t="str">
        <f>+sessoes!A$8</f>
        <v>BENTRAIN-99</v>
      </c>
      <c r="I1140" s="53" t="e">
        <f>+sessoes!B$8</f>
        <v>#N/A</v>
      </c>
      <c r="J1140" s="69">
        <f>+sessoes!C$8</f>
        <v>0</v>
      </c>
      <c r="K1140" s="53">
        <f>+'105 PALESTRAS'!AK288</f>
        <v>0</v>
      </c>
      <c r="L1140" s="53">
        <f>+'105 PALESTRAS'!AM288</f>
        <v>0</v>
      </c>
      <c r="M1140" s="53">
        <f>+'105 PALESTRAS'!AP288</f>
        <v>0</v>
      </c>
      <c r="N1140" s="53">
        <f>+'105 PALESTRAS'!AC288</f>
        <v>0</v>
      </c>
      <c r="T1140" s="51" t="str">
        <f t="shared" si="51"/>
        <v>Local Não Indicado</v>
      </c>
      <c r="U1140" s="51" t="str">
        <f t="shared" si="52"/>
        <v>Sem dados de idade</v>
      </c>
      <c r="V1140" s="51" t="str">
        <f t="shared" si="53"/>
        <v/>
      </c>
    </row>
    <row r="1141" spans="1:22" hidden="1" x14ac:dyDescent="0.35">
      <c r="A1141" s="53">
        <f>+'105 PALESTRAS'!C289</f>
        <v>0</v>
      </c>
      <c r="B1141" s="53">
        <f>+'105 PALESTRAS'!J289</f>
        <v>0</v>
      </c>
      <c r="C1141" s="53" t="e">
        <f>IFERROR(IFERROR(IFERROR(+VLOOKUP('105 PALESTRAS'!V289,localidades,2,FALSE),VLOOKUP('105 PALESTRAS'!R289,district_codes,2,FALSE)),VLOOKUP('105 PALESTRAS'!AG$7,localidades,2,FALSE)),VLOOKUP('105 PALESTRAS'!AG258,district_codes,2,FALSE))</f>
        <v>#N/A</v>
      </c>
      <c r="E1141" s="281">
        <f>+'105 PALESTRAS'!P289</f>
        <v>0</v>
      </c>
      <c r="F1141" s="53">
        <f>+'105 PALESTRAS'!Q289</f>
        <v>0</v>
      </c>
      <c r="H1141" s="53" t="str">
        <f>+sessoes!A$8</f>
        <v>BENTRAIN-99</v>
      </c>
      <c r="I1141" s="53" t="e">
        <f>+sessoes!B$8</f>
        <v>#N/A</v>
      </c>
      <c r="J1141" s="69">
        <f>+sessoes!C$8</f>
        <v>0</v>
      </c>
      <c r="K1141" s="53">
        <f>+'105 PALESTRAS'!AK289</f>
        <v>0</v>
      </c>
      <c r="L1141" s="53">
        <f>+'105 PALESTRAS'!AM289</f>
        <v>0</v>
      </c>
      <c r="M1141" s="53">
        <f>+'105 PALESTRAS'!AP289</f>
        <v>0</v>
      </c>
      <c r="N1141" s="53">
        <f>+'105 PALESTRAS'!AC289</f>
        <v>0</v>
      </c>
      <c r="T1141" s="51" t="str">
        <f t="shared" si="51"/>
        <v>Local Não Indicado</v>
      </c>
      <c r="U1141" s="51" t="str">
        <f t="shared" si="52"/>
        <v>Sem dados de idade</v>
      </c>
      <c r="V1141" s="51" t="str">
        <f t="shared" si="53"/>
        <v/>
      </c>
    </row>
    <row r="1142" spans="1:22" hidden="1" x14ac:dyDescent="0.35">
      <c r="A1142" s="53">
        <f>+'105 PALESTRAS'!C290</f>
        <v>0</v>
      </c>
      <c r="B1142" s="53">
        <f>+'105 PALESTRAS'!J290</f>
        <v>0</v>
      </c>
      <c r="C1142" s="53" t="e">
        <f>IFERROR(IFERROR(IFERROR(+VLOOKUP('105 PALESTRAS'!V290,localidades,2,FALSE),VLOOKUP('105 PALESTRAS'!R290,district_codes,2,FALSE)),VLOOKUP('105 PALESTRAS'!AG$7,localidades,2,FALSE)),VLOOKUP('105 PALESTRAS'!AG259,district_codes,2,FALSE))</f>
        <v>#N/A</v>
      </c>
      <c r="E1142" s="281">
        <f>+'105 PALESTRAS'!P290</f>
        <v>0</v>
      </c>
      <c r="F1142" s="53">
        <f>+'105 PALESTRAS'!Q290</f>
        <v>0</v>
      </c>
      <c r="H1142" s="53" t="str">
        <f>+sessoes!A$8</f>
        <v>BENTRAIN-99</v>
      </c>
      <c r="I1142" s="53" t="e">
        <f>+sessoes!B$8</f>
        <v>#N/A</v>
      </c>
      <c r="J1142" s="69">
        <f>+sessoes!C$8</f>
        <v>0</v>
      </c>
      <c r="K1142" s="53">
        <f>+'105 PALESTRAS'!AK290</f>
        <v>0</v>
      </c>
      <c r="L1142" s="53">
        <f>+'105 PALESTRAS'!AM290</f>
        <v>0</v>
      </c>
      <c r="M1142" s="53">
        <f>+'105 PALESTRAS'!AP290</f>
        <v>0</v>
      </c>
      <c r="N1142" s="53">
        <f>+'105 PALESTRAS'!AC290</f>
        <v>0</v>
      </c>
      <c r="T1142" s="51" t="str">
        <f t="shared" si="51"/>
        <v>Local Não Indicado</v>
      </c>
      <c r="U1142" s="51" t="str">
        <f t="shared" si="52"/>
        <v>Sem dados de idade</v>
      </c>
      <c r="V1142" s="51" t="str">
        <f t="shared" si="53"/>
        <v/>
      </c>
    </row>
    <row r="1143" spans="1:22" hidden="1" x14ac:dyDescent="0.35">
      <c r="A1143" s="53">
        <f>+'105 PALESTRAS'!C291</f>
        <v>0</v>
      </c>
      <c r="B1143" s="53">
        <f>+'105 PALESTRAS'!J291</f>
        <v>0</v>
      </c>
      <c r="C1143" s="53" t="e">
        <f>IFERROR(IFERROR(IFERROR(+VLOOKUP('105 PALESTRAS'!V291,localidades,2,FALSE),VLOOKUP('105 PALESTRAS'!R291,district_codes,2,FALSE)),VLOOKUP('105 PALESTRAS'!AG$7,localidades,2,FALSE)),VLOOKUP('105 PALESTRAS'!AG260,district_codes,2,FALSE))</f>
        <v>#N/A</v>
      </c>
      <c r="E1143" s="281">
        <f>+'105 PALESTRAS'!P291</f>
        <v>0</v>
      </c>
      <c r="F1143" s="53">
        <f>+'105 PALESTRAS'!Q291</f>
        <v>0</v>
      </c>
      <c r="H1143" s="53" t="str">
        <f>+sessoes!A$8</f>
        <v>BENTRAIN-99</v>
      </c>
      <c r="I1143" s="53" t="e">
        <f>+sessoes!B$8</f>
        <v>#N/A</v>
      </c>
      <c r="J1143" s="69">
        <f>+sessoes!C$8</f>
        <v>0</v>
      </c>
      <c r="K1143" s="53">
        <f>+'105 PALESTRAS'!AK291</f>
        <v>0</v>
      </c>
      <c r="L1143" s="53">
        <f>+'105 PALESTRAS'!AM291</f>
        <v>0</v>
      </c>
      <c r="M1143" s="53">
        <f>+'105 PALESTRAS'!AP291</f>
        <v>0</v>
      </c>
      <c r="N1143" s="53">
        <f>+'105 PALESTRAS'!AC291</f>
        <v>0</v>
      </c>
      <c r="T1143" s="51" t="str">
        <f t="shared" si="51"/>
        <v>Local Não Indicado</v>
      </c>
      <c r="U1143" s="51" t="str">
        <f t="shared" si="52"/>
        <v>Sem dados de idade</v>
      </c>
      <c r="V1143" s="51" t="str">
        <f t="shared" si="53"/>
        <v/>
      </c>
    </row>
    <row r="1144" spans="1:22" hidden="1" x14ac:dyDescent="0.35">
      <c r="A1144" s="53">
        <f>+'105 PALESTRAS'!C292</f>
        <v>0</v>
      </c>
      <c r="B1144" s="53">
        <f>+'105 PALESTRAS'!J292</f>
        <v>0</v>
      </c>
      <c r="C1144" s="53" t="e">
        <f>IFERROR(IFERROR(IFERROR(+VLOOKUP('105 PALESTRAS'!V292,localidades,2,FALSE),VLOOKUP('105 PALESTRAS'!R292,district_codes,2,FALSE)),VLOOKUP('105 PALESTRAS'!AG$7,localidades,2,FALSE)),VLOOKUP('105 PALESTRAS'!AG261,district_codes,2,FALSE))</f>
        <v>#N/A</v>
      </c>
      <c r="E1144" s="281">
        <f>+'105 PALESTRAS'!P292</f>
        <v>0</v>
      </c>
      <c r="F1144" s="53">
        <f>+'105 PALESTRAS'!Q292</f>
        <v>0</v>
      </c>
      <c r="H1144" s="53" t="str">
        <f>+sessoes!A$8</f>
        <v>BENTRAIN-99</v>
      </c>
      <c r="I1144" s="53" t="e">
        <f>+sessoes!B$8</f>
        <v>#N/A</v>
      </c>
      <c r="J1144" s="69">
        <f>+sessoes!C$8</f>
        <v>0</v>
      </c>
      <c r="K1144" s="53">
        <f>+'105 PALESTRAS'!AK292</f>
        <v>0</v>
      </c>
      <c r="L1144" s="53">
        <f>+'105 PALESTRAS'!AM292</f>
        <v>0</v>
      </c>
      <c r="M1144" s="53">
        <f>+'105 PALESTRAS'!AP292</f>
        <v>0</v>
      </c>
      <c r="N1144" s="53">
        <f>+'105 PALESTRAS'!AC292</f>
        <v>0</v>
      </c>
      <c r="T1144" s="51" t="str">
        <f t="shared" si="51"/>
        <v>Local Não Indicado</v>
      </c>
      <c r="U1144" s="51" t="str">
        <f t="shared" si="52"/>
        <v>Sem dados de idade</v>
      </c>
      <c r="V1144" s="51" t="str">
        <f t="shared" si="53"/>
        <v/>
      </c>
    </row>
    <row r="1145" spans="1:22" hidden="1" x14ac:dyDescent="0.35">
      <c r="A1145" s="53">
        <f>+'105 PALESTRAS'!C293</f>
        <v>0</v>
      </c>
      <c r="B1145" s="53">
        <f>+'105 PALESTRAS'!J293</f>
        <v>0</v>
      </c>
      <c r="C1145" s="53" t="e">
        <f>IFERROR(IFERROR(IFERROR(+VLOOKUP('105 PALESTRAS'!V293,localidades,2,FALSE),VLOOKUP('105 PALESTRAS'!R293,district_codes,2,FALSE)),VLOOKUP('105 PALESTRAS'!AG$7,localidades,2,FALSE)),VLOOKUP('105 PALESTRAS'!AG262,district_codes,2,FALSE))</f>
        <v>#N/A</v>
      </c>
      <c r="E1145" s="281">
        <f>+'105 PALESTRAS'!P293</f>
        <v>0</v>
      </c>
      <c r="F1145" s="53">
        <f>+'105 PALESTRAS'!Q293</f>
        <v>0</v>
      </c>
      <c r="H1145" s="53" t="str">
        <f>+sessoes!A$8</f>
        <v>BENTRAIN-99</v>
      </c>
      <c r="I1145" s="53" t="e">
        <f>+sessoes!B$8</f>
        <v>#N/A</v>
      </c>
      <c r="J1145" s="69">
        <f>+sessoes!C$8</f>
        <v>0</v>
      </c>
      <c r="K1145" s="53">
        <f>+'105 PALESTRAS'!AK293</f>
        <v>0</v>
      </c>
      <c r="L1145" s="53">
        <f>+'105 PALESTRAS'!AM293</f>
        <v>0</v>
      </c>
      <c r="M1145" s="53">
        <f>+'105 PALESTRAS'!AP293</f>
        <v>0</v>
      </c>
      <c r="N1145" s="53">
        <f>+'105 PALESTRAS'!AC293</f>
        <v>0</v>
      </c>
      <c r="T1145" s="51" t="str">
        <f t="shared" si="51"/>
        <v>Local Não Indicado</v>
      </c>
      <c r="U1145" s="51" t="str">
        <f t="shared" si="52"/>
        <v>Sem dados de idade</v>
      </c>
      <c r="V1145" s="51" t="str">
        <f t="shared" si="53"/>
        <v/>
      </c>
    </row>
    <row r="1146" spans="1:22" hidden="1" x14ac:dyDescent="0.35">
      <c r="A1146" s="53">
        <f>+'105 PALESTRAS'!C294</f>
        <v>0</v>
      </c>
      <c r="B1146" s="53">
        <f>+'105 PALESTRAS'!J294</f>
        <v>0</v>
      </c>
      <c r="C1146" s="53" t="e">
        <f>IFERROR(IFERROR(IFERROR(+VLOOKUP('105 PALESTRAS'!V294,localidades,2,FALSE),VLOOKUP('105 PALESTRAS'!R294,district_codes,2,FALSE)),VLOOKUP('105 PALESTRAS'!AG$7,localidades,2,FALSE)),VLOOKUP('105 PALESTRAS'!AG263,district_codes,2,FALSE))</f>
        <v>#N/A</v>
      </c>
      <c r="E1146" s="281">
        <f>+'105 PALESTRAS'!P294</f>
        <v>0</v>
      </c>
      <c r="F1146" s="53">
        <f>+'105 PALESTRAS'!Q294</f>
        <v>0</v>
      </c>
      <c r="H1146" s="53" t="str">
        <f>+sessoes!A$8</f>
        <v>BENTRAIN-99</v>
      </c>
      <c r="I1146" s="53" t="e">
        <f>+sessoes!B$8</f>
        <v>#N/A</v>
      </c>
      <c r="J1146" s="69">
        <f>+sessoes!C$8</f>
        <v>0</v>
      </c>
      <c r="K1146" s="53">
        <f>+'105 PALESTRAS'!AK294</f>
        <v>0</v>
      </c>
      <c r="L1146" s="53">
        <f>+'105 PALESTRAS'!AM294</f>
        <v>0</v>
      </c>
      <c r="M1146" s="53">
        <f>+'105 PALESTRAS'!AP294</f>
        <v>0</v>
      </c>
      <c r="N1146" s="53">
        <f>+'105 PALESTRAS'!AC294</f>
        <v>0</v>
      </c>
      <c r="T1146" s="51" t="str">
        <f t="shared" si="51"/>
        <v>Local Não Indicado</v>
      </c>
      <c r="U1146" s="51" t="str">
        <f t="shared" si="52"/>
        <v>Sem dados de idade</v>
      </c>
      <c r="V1146" s="51" t="str">
        <f t="shared" si="53"/>
        <v/>
      </c>
    </row>
    <row r="1147" spans="1:22" hidden="1" x14ac:dyDescent="0.35">
      <c r="A1147" s="53">
        <f>+'105 PALESTRAS'!C295</f>
        <v>0</v>
      </c>
      <c r="B1147" s="53">
        <f>+'105 PALESTRAS'!J295</f>
        <v>0</v>
      </c>
      <c r="C1147" s="53" t="e">
        <f>IFERROR(IFERROR(IFERROR(+VLOOKUP('105 PALESTRAS'!V295,localidades,2,FALSE),VLOOKUP('105 PALESTRAS'!R295,district_codes,2,FALSE)),VLOOKUP('105 PALESTRAS'!AG$7,localidades,2,FALSE)),VLOOKUP('105 PALESTRAS'!AG264,district_codes,2,FALSE))</f>
        <v>#N/A</v>
      </c>
      <c r="E1147" s="281">
        <f>+'105 PALESTRAS'!P295</f>
        <v>0</v>
      </c>
      <c r="F1147" s="53">
        <f>+'105 PALESTRAS'!Q295</f>
        <v>0</v>
      </c>
      <c r="H1147" s="53" t="str">
        <f>+sessoes!A$8</f>
        <v>BENTRAIN-99</v>
      </c>
      <c r="I1147" s="53" t="e">
        <f>+sessoes!B$8</f>
        <v>#N/A</v>
      </c>
      <c r="J1147" s="69">
        <f>+sessoes!C$8</f>
        <v>0</v>
      </c>
      <c r="K1147" s="53">
        <f>+'105 PALESTRAS'!AK295</f>
        <v>0</v>
      </c>
      <c r="L1147" s="53">
        <f>+'105 PALESTRAS'!AM295</f>
        <v>0</v>
      </c>
      <c r="M1147" s="53">
        <f>+'105 PALESTRAS'!AP295</f>
        <v>0</v>
      </c>
      <c r="N1147" s="53">
        <f>+'105 PALESTRAS'!AC295</f>
        <v>0</v>
      </c>
      <c r="T1147" s="51" t="str">
        <f t="shared" si="51"/>
        <v>Local Não Indicado</v>
      </c>
      <c r="U1147" s="51" t="str">
        <f t="shared" si="52"/>
        <v>Sem dados de idade</v>
      </c>
      <c r="V1147" s="51" t="str">
        <f t="shared" si="53"/>
        <v/>
      </c>
    </row>
    <row r="1148" spans="1:22" hidden="1" x14ac:dyDescent="0.35">
      <c r="A1148" s="53">
        <f>+'105 PALESTRAS'!C296</f>
        <v>0</v>
      </c>
      <c r="B1148" s="53">
        <f>+'105 PALESTRAS'!J296</f>
        <v>0</v>
      </c>
      <c r="C1148" s="53" t="e">
        <f>IFERROR(IFERROR(IFERROR(+VLOOKUP('105 PALESTRAS'!V296,localidades,2,FALSE),VLOOKUP('105 PALESTRAS'!R296,district_codes,2,FALSE)),VLOOKUP('105 PALESTRAS'!AG$7,localidades,2,FALSE)),VLOOKUP('105 PALESTRAS'!AG265,district_codes,2,FALSE))</f>
        <v>#N/A</v>
      </c>
      <c r="E1148" s="281">
        <f>+'105 PALESTRAS'!P296</f>
        <v>0</v>
      </c>
      <c r="F1148" s="53">
        <f>+'105 PALESTRAS'!Q296</f>
        <v>0</v>
      </c>
      <c r="H1148" s="53" t="str">
        <f>+sessoes!A$8</f>
        <v>BENTRAIN-99</v>
      </c>
      <c r="I1148" s="53" t="e">
        <f>+sessoes!B$8</f>
        <v>#N/A</v>
      </c>
      <c r="J1148" s="69">
        <f>+sessoes!C$8</f>
        <v>0</v>
      </c>
      <c r="K1148" s="53">
        <f>+'105 PALESTRAS'!AK296</f>
        <v>0</v>
      </c>
      <c r="L1148" s="53">
        <f>+'105 PALESTRAS'!AM296</f>
        <v>0</v>
      </c>
      <c r="M1148" s="53">
        <f>+'105 PALESTRAS'!AP296</f>
        <v>0</v>
      </c>
      <c r="N1148" s="53">
        <f>+'105 PALESTRAS'!AC296</f>
        <v>0</v>
      </c>
      <c r="T1148" s="51" t="str">
        <f t="shared" si="51"/>
        <v>Local Não Indicado</v>
      </c>
      <c r="U1148" s="51" t="str">
        <f t="shared" si="52"/>
        <v>Sem dados de idade</v>
      </c>
      <c r="V1148" s="51" t="str">
        <f t="shared" si="53"/>
        <v/>
      </c>
    </row>
    <row r="1149" spans="1:22" hidden="1" x14ac:dyDescent="0.35">
      <c r="A1149" s="53">
        <f>+'105 PALESTRAS'!C297</f>
        <v>0</v>
      </c>
      <c r="B1149" s="53">
        <f>+'105 PALESTRAS'!J297</f>
        <v>0</v>
      </c>
      <c r="C1149" s="53" t="e">
        <f>IFERROR(IFERROR(IFERROR(+VLOOKUP('105 PALESTRAS'!V297,localidades,2,FALSE),VLOOKUP('105 PALESTRAS'!R297,district_codes,2,FALSE)),VLOOKUP('105 PALESTRAS'!AG$7,localidades,2,FALSE)),VLOOKUP('105 PALESTRAS'!AG266,district_codes,2,FALSE))</f>
        <v>#N/A</v>
      </c>
      <c r="E1149" s="281">
        <f>+'105 PALESTRAS'!P297</f>
        <v>0</v>
      </c>
      <c r="F1149" s="53">
        <f>+'105 PALESTRAS'!Q297</f>
        <v>0</v>
      </c>
      <c r="H1149" s="53" t="str">
        <f>+sessoes!A$8</f>
        <v>BENTRAIN-99</v>
      </c>
      <c r="I1149" s="53" t="e">
        <f>+sessoes!B$8</f>
        <v>#N/A</v>
      </c>
      <c r="J1149" s="69">
        <f>+sessoes!C$8</f>
        <v>0</v>
      </c>
      <c r="K1149" s="53">
        <f>+'105 PALESTRAS'!AK297</f>
        <v>0</v>
      </c>
      <c r="L1149" s="53">
        <f>+'105 PALESTRAS'!AM297</f>
        <v>0</v>
      </c>
      <c r="M1149" s="53">
        <f>+'105 PALESTRAS'!AP297</f>
        <v>0</v>
      </c>
      <c r="N1149" s="53">
        <f>+'105 PALESTRAS'!AC297</f>
        <v>0</v>
      </c>
      <c r="T1149" s="51" t="str">
        <f t="shared" si="51"/>
        <v>Local Não Indicado</v>
      </c>
      <c r="U1149" s="51" t="str">
        <f t="shared" si="52"/>
        <v>Sem dados de idade</v>
      </c>
      <c r="V1149" s="51" t="str">
        <f t="shared" si="53"/>
        <v/>
      </c>
    </row>
    <row r="1150" spans="1:22" hidden="1" x14ac:dyDescent="0.35">
      <c r="A1150" s="53">
        <f>+'105 PALESTRAS'!C298</f>
        <v>0</v>
      </c>
      <c r="B1150" s="53">
        <f>+'105 PALESTRAS'!J298</f>
        <v>0</v>
      </c>
      <c r="C1150" s="53" t="e">
        <f>IFERROR(IFERROR(IFERROR(+VLOOKUP('105 PALESTRAS'!V298,localidades,2,FALSE),VLOOKUP('105 PALESTRAS'!R298,district_codes,2,FALSE)),VLOOKUP('105 PALESTRAS'!AG$7,localidades,2,FALSE)),VLOOKUP('105 PALESTRAS'!AG267,district_codes,2,FALSE))</f>
        <v>#N/A</v>
      </c>
      <c r="E1150" s="281">
        <f>+'105 PALESTRAS'!P298</f>
        <v>0</v>
      </c>
      <c r="F1150" s="53">
        <f>+'105 PALESTRAS'!Q298</f>
        <v>0</v>
      </c>
      <c r="H1150" s="53" t="str">
        <f>+sessoes!A$8</f>
        <v>BENTRAIN-99</v>
      </c>
      <c r="I1150" s="53" t="e">
        <f>+sessoes!B$8</f>
        <v>#N/A</v>
      </c>
      <c r="J1150" s="69">
        <f>+sessoes!C$8</f>
        <v>0</v>
      </c>
      <c r="K1150" s="53">
        <f>+'105 PALESTRAS'!AK298</f>
        <v>0</v>
      </c>
      <c r="L1150" s="53">
        <f>+'105 PALESTRAS'!AM298</f>
        <v>0</v>
      </c>
      <c r="M1150" s="53">
        <f>+'105 PALESTRAS'!AP298</f>
        <v>0</v>
      </c>
      <c r="N1150" s="53">
        <f>+'105 PALESTRAS'!AC298</f>
        <v>0</v>
      </c>
      <c r="T1150" s="51" t="str">
        <f t="shared" si="51"/>
        <v>Local Não Indicado</v>
      </c>
      <c r="U1150" s="51" t="str">
        <f t="shared" si="52"/>
        <v>Sem dados de idade</v>
      </c>
      <c r="V1150" s="51" t="str">
        <f t="shared" si="53"/>
        <v/>
      </c>
    </row>
    <row r="1151" spans="1:22" hidden="1" x14ac:dyDescent="0.35">
      <c r="A1151" s="53">
        <f>+'105 PALESTRAS'!C299</f>
        <v>0</v>
      </c>
      <c r="B1151" s="53">
        <f>+'105 PALESTRAS'!J299</f>
        <v>0</v>
      </c>
      <c r="C1151" s="53" t="e">
        <f>IFERROR(IFERROR(IFERROR(+VLOOKUP('105 PALESTRAS'!V299,localidades,2,FALSE),VLOOKUP('105 PALESTRAS'!R299,district_codes,2,FALSE)),VLOOKUP('105 PALESTRAS'!AG$7,localidades,2,FALSE)),VLOOKUP('105 PALESTRAS'!AG268,district_codes,2,FALSE))</f>
        <v>#N/A</v>
      </c>
      <c r="E1151" s="281">
        <f>+'105 PALESTRAS'!P299</f>
        <v>0</v>
      </c>
      <c r="F1151" s="53">
        <f>+'105 PALESTRAS'!Q299</f>
        <v>0</v>
      </c>
      <c r="H1151" s="53" t="str">
        <f>+sessoes!A$8</f>
        <v>BENTRAIN-99</v>
      </c>
      <c r="I1151" s="53" t="e">
        <f>+sessoes!B$8</f>
        <v>#N/A</v>
      </c>
      <c r="J1151" s="69">
        <f>+sessoes!C$8</f>
        <v>0</v>
      </c>
      <c r="K1151" s="53">
        <f>+'105 PALESTRAS'!AK299</f>
        <v>0</v>
      </c>
      <c r="L1151" s="53">
        <f>+'105 PALESTRAS'!AM299</f>
        <v>0</v>
      </c>
      <c r="M1151" s="53">
        <f>+'105 PALESTRAS'!AP299</f>
        <v>0</v>
      </c>
      <c r="N1151" s="53">
        <f>+'105 PALESTRAS'!AC299</f>
        <v>0</v>
      </c>
      <c r="T1151" s="51" t="str">
        <f t="shared" si="51"/>
        <v>Local Não Indicado</v>
      </c>
      <c r="U1151" s="51" t="str">
        <f t="shared" si="52"/>
        <v>Sem dados de idade</v>
      </c>
      <c r="V1151" s="51" t="str">
        <f t="shared" si="53"/>
        <v/>
      </c>
    </row>
    <row r="1152" spans="1:22" hidden="1" x14ac:dyDescent="0.35">
      <c r="A1152" s="53">
        <f>+'105 PALESTRAS'!C300</f>
        <v>0</v>
      </c>
      <c r="B1152" s="53">
        <f>+'105 PALESTRAS'!J300</f>
        <v>0</v>
      </c>
      <c r="C1152" s="53" t="e">
        <f>IFERROR(IFERROR(IFERROR(+VLOOKUP('105 PALESTRAS'!V300,localidades,2,FALSE),VLOOKUP('105 PALESTRAS'!R300,district_codes,2,FALSE)),VLOOKUP('105 PALESTRAS'!AG$7,localidades,2,FALSE)),VLOOKUP('105 PALESTRAS'!AG269,district_codes,2,FALSE))</f>
        <v>#N/A</v>
      </c>
      <c r="E1152" s="281">
        <f>+'105 PALESTRAS'!P300</f>
        <v>0</v>
      </c>
      <c r="F1152" s="53">
        <f>+'105 PALESTRAS'!Q300</f>
        <v>0</v>
      </c>
      <c r="H1152" s="53" t="str">
        <f>+sessoes!A$8</f>
        <v>BENTRAIN-99</v>
      </c>
      <c r="I1152" s="53" t="e">
        <f>+sessoes!B$8</f>
        <v>#N/A</v>
      </c>
      <c r="J1152" s="69">
        <f>+sessoes!C$8</f>
        <v>0</v>
      </c>
      <c r="K1152" s="53">
        <f>+'105 PALESTRAS'!AK300</f>
        <v>0</v>
      </c>
      <c r="L1152" s="53">
        <f>+'105 PALESTRAS'!AM300</f>
        <v>0</v>
      </c>
      <c r="M1152" s="53">
        <f>+'105 PALESTRAS'!AP300</f>
        <v>0</v>
      </c>
      <c r="N1152" s="53">
        <f>+'105 PALESTRAS'!AC300</f>
        <v>0</v>
      </c>
      <c r="T1152" s="51" t="str">
        <f t="shared" si="51"/>
        <v>Local Não Indicado</v>
      </c>
      <c r="U1152" s="51" t="str">
        <f t="shared" si="52"/>
        <v>Sem dados de idade</v>
      </c>
      <c r="V1152" s="51" t="str">
        <f t="shared" si="53"/>
        <v/>
      </c>
    </row>
    <row r="1153" spans="1:22" hidden="1" x14ac:dyDescent="0.35">
      <c r="A1153" s="53">
        <f>+'105 PALESTRAS'!C301</f>
        <v>0</v>
      </c>
      <c r="B1153" s="53">
        <f>+'105 PALESTRAS'!J301</f>
        <v>0</v>
      </c>
      <c r="C1153" s="53" t="e">
        <f>IFERROR(IFERROR(IFERROR(+VLOOKUP('105 PALESTRAS'!V301,localidades,2,FALSE),VLOOKUP('105 PALESTRAS'!R301,district_codes,2,FALSE)),VLOOKUP('105 PALESTRAS'!AG$7,localidades,2,FALSE)),VLOOKUP('105 PALESTRAS'!AG270,district_codes,2,FALSE))</f>
        <v>#N/A</v>
      </c>
      <c r="E1153" s="281">
        <f>+'105 PALESTRAS'!P301</f>
        <v>0</v>
      </c>
      <c r="F1153" s="53">
        <f>+'105 PALESTRAS'!Q301</f>
        <v>0</v>
      </c>
      <c r="H1153" s="53" t="str">
        <f>+sessoes!A$8</f>
        <v>BENTRAIN-99</v>
      </c>
      <c r="I1153" s="53" t="e">
        <f>+sessoes!B$8</f>
        <v>#N/A</v>
      </c>
      <c r="J1153" s="69">
        <f>+sessoes!C$8</f>
        <v>0</v>
      </c>
      <c r="K1153" s="53">
        <f>+'105 PALESTRAS'!AK301</f>
        <v>0</v>
      </c>
      <c r="L1153" s="53">
        <f>+'105 PALESTRAS'!AM301</f>
        <v>0</v>
      </c>
      <c r="M1153" s="53">
        <f>+'105 PALESTRAS'!AP301</f>
        <v>0</v>
      </c>
      <c r="N1153" s="53">
        <f>+'105 PALESTRAS'!AC301</f>
        <v>0</v>
      </c>
      <c r="T1153" s="51" t="str">
        <f t="shared" si="51"/>
        <v>Local Não Indicado</v>
      </c>
      <c r="U1153" s="51" t="str">
        <f t="shared" si="52"/>
        <v>Sem dados de idade</v>
      </c>
      <c r="V1153" s="51" t="str">
        <f t="shared" si="53"/>
        <v/>
      </c>
    </row>
    <row r="1154" spans="1:22" hidden="1" x14ac:dyDescent="0.35">
      <c r="A1154" s="53">
        <f>+'105 PALESTRAS'!C302</f>
        <v>0</v>
      </c>
      <c r="B1154" s="53">
        <f>+'105 PALESTRAS'!J302</f>
        <v>0</v>
      </c>
      <c r="C1154" s="53" t="e">
        <f>IFERROR(IFERROR(IFERROR(+VLOOKUP('105 PALESTRAS'!V302,localidades,2,FALSE),VLOOKUP('105 PALESTRAS'!R302,district_codes,2,FALSE)),VLOOKUP('105 PALESTRAS'!AG$7,localidades,2,FALSE)),VLOOKUP('105 PALESTRAS'!AG271,district_codes,2,FALSE))</f>
        <v>#N/A</v>
      </c>
      <c r="E1154" s="281">
        <f>+'105 PALESTRAS'!P302</f>
        <v>0</v>
      </c>
      <c r="F1154" s="53">
        <f>+'105 PALESTRAS'!Q302</f>
        <v>0</v>
      </c>
      <c r="H1154" s="53" t="str">
        <f>+sessoes!A$8</f>
        <v>BENTRAIN-99</v>
      </c>
      <c r="I1154" s="53" t="e">
        <f>+sessoes!B$8</f>
        <v>#N/A</v>
      </c>
      <c r="J1154" s="69">
        <f>+sessoes!C$8</f>
        <v>0</v>
      </c>
      <c r="K1154" s="53">
        <f>+'105 PALESTRAS'!AK302</f>
        <v>0</v>
      </c>
      <c r="L1154" s="53">
        <f>+'105 PALESTRAS'!AM302</f>
        <v>0</v>
      </c>
      <c r="M1154" s="53">
        <f>+'105 PALESTRAS'!AP302</f>
        <v>0</v>
      </c>
      <c r="N1154" s="53">
        <f>+'105 PALESTRAS'!AC302</f>
        <v>0</v>
      </c>
      <c r="T1154" s="51" t="str">
        <f t="shared" ref="T1154:T1217" si="54">IFERROR(IFERROR(VLOOKUP(C1154,nomes_distritos,3,FALSE),VLOOKUP(I1154,nomes_distritos,3,FALSE)),"Local Não Indicado")</f>
        <v>Local Não Indicado</v>
      </c>
      <c r="U1154" s="51" t="str">
        <f t="shared" ref="U1154:U1217" si="55">IF(F1154=0,"Sem dados de idade",IF(F1154&lt;35,"Jovem","Adulto"))</f>
        <v>Sem dados de idade</v>
      </c>
      <c r="V1154" s="51" t="str">
        <f t="shared" ref="V1154:V1217" si="56">IF(A1154=0,"",A1154&amp;B1154&amp;C1154)</f>
        <v/>
      </c>
    </row>
    <row r="1155" spans="1:22" hidden="1" x14ac:dyDescent="0.35">
      <c r="A1155" s="53">
        <f>+'105 PALESTRAS'!C303</f>
        <v>0</v>
      </c>
      <c r="B1155" s="53">
        <f>+'105 PALESTRAS'!J303</f>
        <v>0</v>
      </c>
      <c r="C1155" s="53" t="e">
        <f>IFERROR(IFERROR(IFERROR(+VLOOKUP('105 PALESTRAS'!V303,localidades,2,FALSE),VLOOKUP('105 PALESTRAS'!R303,district_codes,2,FALSE)),VLOOKUP('105 PALESTRAS'!AG$7,localidades,2,FALSE)),VLOOKUP('105 PALESTRAS'!AG272,district_codes,2,FALSE))</f>
        <v>#N/A</v>
      </c>
      <c r="E1155" s="281">
        <f>+'105 PALESTRAS'!P303</f>
        <v>0</v>
      </c>
      <c r="F1155" s="53">
        <f>+'105 PALESTRAS'!Q303</f>
        <v>0</v>
      </c>
      <c r="H1155" s="53" t="str">
        <f>+sessoes!A$8</f>
        <v>BENTRAIN-99</v>
      </c>
      <c r="I1155" s="53" t="e">
        <f>+sessoes!B$8</f>
        <v>#N/A</v>
      </c>
      <c r="J1155" s="69">
        <f>+sessoes!C$8</f>
        <v>0</v>
      </c>
      <c r="K1155" s="53">
        <f>+'105 PALESTRAS'!AK303</f>
        <v>0</v>
      </c>
      <c r="L1155" s="53">
        <f>+'105 PALESTRAS'!AM303</f>
        <v>0</v>
      </c>
      <c r="M1155" s="53">
        <f>+'105 PALESTRAS'!AP303</f>
        <v>0</v>
      </c>
      <c r="N1155" s="53">
        <f>+'105 PALESTRAS'!AC303</f>
        <v>0</v>
      </c>
      <c r="T1155" s="51" t="str">
        <f t="shared" si="54"/>
        <v>Local Não Indicado</v>
      </c>
      <c r="U1155" s="51" t="str">
        <f t="shared" si="55"/>
        <v>Sem dados de idade</v>
      </c>
      <c r="V1155" s="51" t="str">
        <f t="shared" si="56"/>
        <v/>
      </c>
    </row>
    <row r="1156" spans="1:22" hidden="1" x14ac:dyDescent="0.35">
      <c r="A1156" s="53">
        <f>+'105 PALESTRAS'!C304</f>
        <v>0</v>
      </c>
      <c r="B1156" s="53">
        <f>+'105 PALESTRAS'!J304</f>
        <v>0</v>
      </c>
      <c r="C1156" s="53" t="e">
        <f>IFERROR(IFERROR(IFERROR(+VLOOKUP('105 PALESTRAS'!V304,localidades,2,FALSE),VLOOKUP('105 PALESTRAS'!R304,district_codes,2,FALSE)),VLOOKUP('105 PALESTRAS'!AG$7,localidades,2,FALSE)),VLOOKUP('105 PALESTRAS'!AG273,district_codes,2,FALSE))</f>
        <v>#N/A</v>
      </c>
      <c r="E1156" s="281">
        <f>+'105 PALESTRAS'!P304</f>
        <v>0</v>
      </c>
      <c r="F1156" s="53">
        <f>+'105 PALESTRAS'!Q304</f>
        <v>0</v>
      </c>
      <c r="H1156" s="53" t="str">
        <f>+sessoes!A$8</f>
        <v>BENTRAIN-99</v>
      </c>
      <c r="I1156" s="53" t="e">
        <f>+sessoes!B$8</f>
        <v>#N/A</v>
      </c>
      <c r="J1156" s="69">
        <f>+sessoes!C$8</f>
        <v>0</v>
      </c>
      <c r="K1156" s="53">
        <f>+'105 PALESTRAS'!AK304</f>
        <v>0</v>
      </c>
      <c r="L1156" s="53">
        <f>+'105 PALESTRAS'!AM304</f>
        <v>0</v>
      </c>
      <c r="M1156" s="53">
        <f>+'105 PALESTRAS'!AP304</f>
        <v>0</v>
      </c>
      <c r="N1156" s="53">
        <f>+'105 PALESTRAS'!AC304</f>
        <v>0</v>
      </c>
      <c r="T1156" s="51" t="str">
        <f t="shared" si="54"/>
        <v>Local Não Indicado</v>
      </c>
      <c r="U1156" s="51" t="str">
        <f t="shared" si="55"/>
        <v>Sem dados de idade</v>
      </c>
      <c r="V1156" s="51" t="str">
        <f t="shared" si="56"/>
        <v/>
      </c>
    </row>
    <row r="1157" spans="1:22" hidden="1" x14ac:dyDescent="0.35">
      <c r="A1157" s="53">
        <f>+'105 PALESTRAS'!C305</f>
        <v>0</v>
      </c>
      <c r="B1157" s="53">
        <f>+'105 PALESTRAS'!J305</f>
        <v>0</v>
      </c>
      <c r="C1157" s="53" t="e">
        <f>IFERROR(IFERROR(IFERROR(+VLOOKUP('105 PALESTRAS'!V305,localidades,2,FALSE),VLOOKUP('105 PALESTRAS'!R305,district_codes,2,FALSE)),VLOOKUP('105 PALESTRAS'!AG$7,localidades,2,FALSE)),VLOOKUP('105 PALESTRAS'!AG274,district_codes,2,FALSE))</f>
        <v>#N/A</v>
      </c>
      <c r="E1157" s="281">
        <f>+'105 PALESTRAS'!P305</f>
        <v>0</v>
      </c>
      <c r="F1157" s="53">
        <f>+'105 PALESTRAS'!Q305</f>
        <v>0</v>
      </c>
      <c r="H1157" s="53" t="str">
        <f>+sessoes!A$8</f>
        <v>BENTRAIN-99</v>
      </c>
      <c r="I1157" s="53" t="e">
        <f>+sessoes!B$8</f>
        <v>#N/A</v>
      </c>
      <c r="J1157" s="69">
        <f>+sessoes!C$8</f>
        <v>0</v>
      </c>
      <c r="K1157" s="53">
        <f>+'105 PALESTRAS'!AK305</f>
        <v>0</v>
      </c>
      <c r="L1157" s="53">
        <f>+'105 PALESTRAS'!AM305</f>
        <v>0</v>
      </c>
      <c r="M1157" s="53">
        <f>+'105 PALESTRAS'!AP305</f>
        <v>0</v>
      </c>
      <c r="N1157" s="53">
        <f>+'105 PALESTRAS'!AC305</f>
        <v>0</v>
      </c>
      <c r="T1157" s="51" t="str">
        <f t="shared" si="54"/>
        <v>Local Não Indicado</v>
      </c>
      <c r="U1157" s="51" t="str">
        <f t="shared" si="55"/>
        <v>Sem dados de idade</v>
      </c>
      <c r="V1157" s="51" t="str">
        <f t="shared" si="56"/>
        <v/>
      </c>
    </row>
    <row r="1158" spans="1:22" hidden="1" x14ac:dyDescent="0.35">
      <c r="A1158" s="53">
        <f>+'105 PALESTRAS'!C306</f>
        <v>0</v>
      </c>
      <c r="B1158" s="53">
        <f>+'105 PALESTRAS'!J306</f>
        <v>0</v>
      </c>
      <c r="C1158" s="53" t="e">
        <f>IFERROR(IFERROR(IFERROR(+VLOOKUP('105 PALESTRAS'!V306,localidades,2,FALSE),VLOOKUP('105 PALESTRAS'!R306,district_codes,2,FALSE)),VLOOKUP('105 PALESTRAS'!AG$7,localidades,2,FALSE)),VLOOKUP('105 PALESTRAS'!AG275,district_codes,2,FALSE))</f>
        <v>#N/A</v>
      </c>
      <c r="E1158" s="281">
        <f>+'105 PALESTRAS'!P306</f>
        <v>0</v>
      </c>
      <c r="F1158" s="53">
        <f>+'105 PALESTRAS'!Q306</f>
        <v>0</v>
      </c>
      <c r="H1158" s="53" t="str">
        <f>+sessoes!A$8</f>
        <v>BENTRAIN-99</v>
      </c>
      <c r="I1158" s="53" t="e">
        <f>+sessoes!B$8</f>
        <v>#N/A</v>
      </c>
      <c r="J1158" s="69">
        <f>+sessoes!C$8</f>
        <v>0</v>
      </c>
      <c r="K1158" s="53">
        <f>+'105 PALESTRAS'!AK306</f>
        <v>0</v>
      </c>
      <c r="L1158" s="53">
        <f>+'105 PALESTRAS'!AM306</f>
        <v>0</v>
      </c>
      <c r="M1158" s="53">
        <f>+'105 PALESTRAS'!AP306</f>
        <v>0</v>
      </c>
      <c r="N1158" s="53">
        <f>+'105 PALESTRAS'!AC306</f>
        <v>0</v>
      </c>
      <c r="T1158" s="51" t="str">
        <f t="shared" si="54"/>
        <v>Local Não Indicado</v>
      </c>
      <c r="U1158" s="51" t="str">
        <f t="shared" si="55"/>
        <v>Sem dados de idade</v>
      </c>
      <c r="V1158" s="51" t="str">
        <f t="shared" si="56"/>
        <v/>
      </c>
    </row>
    <row r="1159" spans="1:22" hidden="1" x14ac:dyDescent="0.35">
      <c r="A1159" s="53">
        <f>+'105 PALESTRAS'!C307</f>
        <v>0</v>
      </c>
      <c r="B1159" s="53">
        <f>+'105 PALESTRAS'!J307</f>
        <v>0</v>
      </c>
      <c r="C1159" s="53" t="e">
        <f>IFERROR(IFERROR(IFERROR(+VLOOKUP('105 PALESTRAS'!V307,localidades,2,FALSE),VLOOKUP('105 PALESTRAS'!R307,district_codes,2,FALSE)),VLOOKUP('105 PALESTRAS'!AG$7,localidades,2,FALSE)),VLOOKUP('105 PALESTRAS'!AG276,district_codes,2,FALSE))</f>
        <v>#N/A</v>
      </c>
      <c r="E1159" s="281">
        <f>+'105 PALESTRAS'!P307</f>
        <v>0</v>
      </c>
      <c r="F1159" s="53">
        <f>+'105 PALESTRAS'!Q307</f>
        <v>0</v>
      </c>
      <c r="H1159" s="53" t="str">
        <f>+sessoes!A$8</f>
        <v>BENTRAIN-99</v>
      </c>
      <c r="I1159" s="53" t="e">
        <f>+sessoes!B$8</f>
        <v>#N/A</v>
      </c>
      <c r="J1159" s="69">
        <f>+sessoes!C$8</f>
        <v>0</v>
      </c>
      <c r="K1159" s="53">
        <f>+'105 PALESTRAS'!AK307</f>
        <v>0</v>
      </c>
      <c r="L1159" s="53">
        <f>+'105 PALESTRAS'!AM307</f>
        <v>0</v>
      </c>
      <c r="M1159" s="53">
        <f>+'105 PALESTRAS'!AP307</f>
        <v>0</v>
      </c>
      <c r="N1159" s="53">
        <f>+'105 PALESTRAS'!AC307</f>
        <v>0</v>
      </c>
      <c r="T1159" s="51" t="str">
        <f t="shared" si="54"/>
        <v>Local Não Indicado</v>
      </c>
      <c r="U1159" s="51" t="str">
        <f t="shared" si="55"/>
        <v>Sem dados de idade</v>
      </c>
      <c r="V1159" s="51" t="str">
        <f t="shared" si="56"/>
        <v/>
      </c>
    </row>
    <row r="1160" spans="1:22" hidden="1" x14ac:dyDescent="0.35">
      <c r="A1160" s="53">
        <f>+'105 PALESTRAS'!C308</f>
        <v>0</v>
      </c>
      <c r="B1160" s="53">
        <f>+'105 PALESTRAS'!J308</f>
        <v>0</v>
      </c>
      <c r="C1160" s="53" t="e">
        <f>IFERROR(IFERROR(IFERROR(+VLOOKUP('105 PALESTRAS'!V308,localidades,2,FALSE),VLOOKUP('105 PALESTRAS'!R308,district_codes,2,FALSE)),VLOOKUP('105 PALESTRAS'!AG$7,localidades,2,FALSE)),VLOOKUP('105 PALESTRAS'!AG277,district_codes,2,FALSE))</f>
        <v>#N/A</v>
      </c>
      <c r="E1160" s="281">
        <f>+'105 PALESTRAS'!P308</f>
        <v>0</v>
      </c>
      <c r="F1160" s="53">
        <f>+'105 PALESTRAS'!Q308</f>
        <v>0</v>
      </c>
      <c r="H1160" s="53" t="str">
        <f>+sessoes!A$8</f>
        <v>BENTRAIN-99</v>
      </c>
      <c r="I1160" s="53" t="e">
        <f>+sessoes!B$8</f>
        <v>#N/A</v>
      </c>
      <c r="J1160" s="69">
        <f>+sessoes!C$8</f>
        <v>0</v>
      </c>
      <c r="K1160" s="53">
        <f>+'105 PALESTRAS'!AK308</f>
        <v>0</v>
      </c>
      <c r="L1160" s="53">
        <f>+'105 PALESTRAS'!AM308</f>
        <v>0</v>
      </c>
      <c r="M1160" s="53">
        <f>+'105 PALESTRAS'!AP308</f>
        <v>0</v>
      </c>
      <c r="N1160" s="53">
        <f>+'105 PALESTRAS'!AC308</f>
        <v>0</v>
      </c>
      <c r="T1160" s="51" t="str">
        <f t="shared" si="54"/>
        <v>Local Não Indicado</v>
      </c>
      <c r="U1160" s="51" t="str">
        <f t="shared" si="55"/>
        <v>Sem dados de idade</v>
      </c>
      <c r="V1160" s="51" t="str">
        <f t="shared" si="56"/>
        <v/>
      </c>
    </row>
    <row r="1161" spans="1:22" hidden="1" x14ac:dyDescent="0.35">
      <c r="A1161" s="53">
        <f>+'105 PALESTRAS'!C309</f>
        <v>0</v>
      </c>
      <c r="B1161" s="53">
        <f>+'105 PALESTRAS'!J309</f>
        <v>0</v>
      </c>
      <c r="C1161" s="53" t="e">
        <f>IFERROR(IFERROR(IFERROR(+VLOOKUP('105 PALESTRAS'!V309,localidades,2,FALSE),VLOOKUP('105 PALESTRAS'!R309,district_codes,2,FALSE)),VLOOKUP('105 PALESTRAS'!AG$7,localidades,2,FALSE)),VLOOKUP('105 PALESTRAS'!AG278,district_codes,2,FALSE))</f>
        <v>#N/A</v>
      </c>
      <c r="E1161" s="281">
        <f>+'105 PALESTRAS'!P309</f>
        <v>0</v>
      </c>
      <c r="F1161" s="53">
        <f>+'105 PALESTRAS'!Q309</f>
        <v>0</v>
      </c>
      <c r="H1161" s="53" t="str">
        <f>+sessoes!A$8</f>
        <v>BENTRAIN-99</v>
      </c>
      <c r="I1161" s="53" t="e">
        <f>+sessoes!B$8</f>
        <v>#N/A</v>
      </c>
      <c r="J1161" s="69">
        <f>+sessoes!C$8</f>
        <v>0</v>
      </c>
      <c r="K1161" s="53">
        <f>+'105 PALESTRAS'!AK309</f>
        <v>0</v>
      </c>
      <c r="L1161" s="53">
        <f>+'105 PALESTRAS'!AM309</f>
        <v>0</v>
      </c>
      <c r="M1161" s="53">
        <f>+'105 PALESTRAS'!AP309</f>
        <v>0</v>
      </c>
      <c r="N1161" s="53">
        <f>+'105 PALESTRAS'!AC309</f>
        <v>0</v>
      </c>
      <c r="T1161" s="51" t="str">
        <f t="shared" si="54"/>
        <v>Local Não Indicado</v>
      </c>
      <c r="U1161" s="51" t="str">
        <f t="shared" si="55"/>
        <v>Sem dados de idade</v>
      </c>
      <c r="V1161" s="51" t="str">
        <f t="shared" si="56"/>
        <v/>
      </c>
    </row>
    <row r="1162" spans="1:22" hidden="1" x14ac:dyDescent="0.35">
      <c r="A1162" s="53">
        <f>+'105 PALESTRAS'!C310</f>
        <v>0</v>
      </c>
      <c r="B1162" s="53">
        <f>+'105 PALESTRAS'!J310</f>
        <v>0</v>
      </c>
      <c r="C1162" s="53" t="e">
        <f>IFERROR(IFERROR(IFERROR(+VLOOKUP('105 PALESTRAS'!V310,localidades,2,FALSE),VLOOKUP('105 PALESTRAS'!R310,district_codes,2,FALSE)),VLOOKUP('105 PALESTRAS'!AG$7,localidades,2,FALSE)),VLOOKUP('105 PALESTRAS'!AG279,district_codes,2,FALSE))</f>
        <v>#N/A</v>
      </c>
      <c r="E1162" s="281">
        <f>+'105 PALESTRAS'!P310</f>
        <v>0</v>
      </c>
      <c r="F1162" s="53">
        <f>+'105 PALESTRAS'!Q310</f>
        <v>0</v>
      </c>
      <c r="H1162" s="53" t="str">
        <f>+sessoes!A$8</f>
        <v>BENTRAIN-99</v>
      </c>
      <c r="I1162" s="53" t="e">
        <f>+sessoes!B$8</f>
        <v>#N/A</v>
      </c>
      <c r="J1162" s="69">
        <f>+sessoes!C$8</f>
        <v>0</v>
      </c>
      <c r="K1162" s="53">
        <f>+'105 PALESTRAS'!AK310</f>
        <v>0</v>
      </c>
      <c r="L1162" s="53">
        <f>+'105 PALESTRAS'!AM310</f>
        <v>0</v>
      </c>
      <c r="M1162" s="53">
        <f>+'105 PALESTRAS'!AP310</f>
        <v>0</v>
      </c>
      <c r="N1162" s="53">
        <f>+'105 PALESTRAS'!AC310</f>
        <v>0</v>
      </c>
      <c r="T1162" s="51" t="str">
        <f t="shared" si="54"/>
        <v>Local Não Indicado</v>
      </c>
      <c r="U1162" s="51" t="str">
        <f t="shared" si="55"/>
        <v>Sem dados de idade</v>
      </c>
      <c r="V1162" s="51" t="str">
        <f t="shared" si="56"/>
        <v/>
      </c>
    </row>
    <row r="1163" spans="1:22" hidden="1" x14ac:dyDescent="0.35">
      <c r="A1163" s="53">
        <f>+'105 PALESTRAS'!C311</f>
        <v>0</v>
      </c>
      <c r="B1163" s="53">
        <f>+'105 PALESTRAS'!J311</f>
        <v>0</v>
      </c>
      <c r="C1163" s="53" t="e">
        <f>IFERROR(IFERROR(IFERROR(+VLOOKUP('105 PALESTRAS'!V311,localidades,2,FALSE),VLOOKUP('105 PALESTRAS'!R311,district_codes,2,FALSE)),VLOOKUP('105 PALESTRAS'!AG$7,localidades,2,FALSE)),VLOOKUP('105 PALESTRAS'!AG280,district_codes,2,FALSE))</f>
        <v>#N/A</v>
      </c>
      <c r="E1163" s="281">
        <f>+'105 PALESTRAS'!P311</f>
        <v>0</v>
      </c>
      <c r="F1163" s="53">
        <f>+'105 PALESTRAS'!Q311</f>
        <v>0</v>
      </c>
      <c r="H1163" s="53" t="str">
        <f>+sessoes!A$8</f>
        <v>BENTRAIN-99</v>
      </c>
      <c r="I1163" s="53" t="e">
        <f>+sessoes!B$8</f>
        <v>#N/A</v>
      </c>
      <c r="J1163" s="69">
        <f>+sessoes!C$8</f>
        <v>0</v>
      </c>
      <c r="K1163" s="53">
        <f>+'105 PALESTRAS'!AK311</f>
        <v>0</v>
      </c>
      <c r="L1163" s="53">
        <f>+'105 PALESTRAS'!AM311</f>
        <v>0</v>
      </c>
      <c r="M1163" s="53">
        <f>+'105 PALESTRAS'!AP311</f>
        <v>0</v>
      </c>
      <c r="N1163" s="53">
        <f>+'105 PALESTRAS'!AC311</f>
        <v>0</v>
      </c>
      <c r="T1163" s="51" t="str">
        <f t="shared" si="54"/>
        <v>Local Não Indicado</v>
      </c>
      <c r="U1163" s="51" t="str">
        <f t="shared" si="55"/>
        <v>Sem dados de idade</v>
      </c>
      <c r="V1163" s="51" t="str">
        <f t="shared" si="56"/>
        <v/>
      </c>
    </row>
    <row r="1164" spans="1:22" hidden="1" x14ac:dyDescent="0.35">
      <c r="A1164" s="53">
        <f>+'105 PALESTRAS'!C312</f>
        <v>0</v>
      </c>
      <c r="B1164" s="53">
        <f>+'105 PALESTRAS'!J312</f>
        <v>0</v>
      </c>
      <c r="C1164" s="53" t="e">
        <f>IFERROR(IFERROR(IFERROR(+VLOOKUP('105 PALESTRAS'!V312,localidades,2,FALSE),VLOOKUP('105 PALESTRAS'!R312,district_codes,2,FALSE)),VLOOKUP('105 PALESTRAS'!AG$7,localidades,2,FALSE)),VLOOKUP('105 PALESTRAS'!AG281,district_codes,2,FALSE))</f>
        <v>#N/A</v>
      </c>
      <c r="E1164" s="281">
        <f>+'105 PALESTRAS'!P312</f>
        <v>0</v>
      </c>
      <c r="F1164" s="53">
        <f>+'105 PALESTRAS'!Q312</f>
        <v>0</v>
      </c>
      <c r="H1164" s="53" t="str">
        <f>+sessoes!A$8</f>
        <v>BENTRAIN-99</v>
      </c>
      <c r="I1164" s="53" t="e">
        <f>+sessoes!B$8</f>
        <v>#N/A</v>
      </c>
      <c r="J1164" s="69">
        <f>+sessoes!C$8</f>
        <v>0</v>
      </c>
      <c r="K1164" s="53">
        <f>+'105 PALESTRAS'!AK312</f>
        <v>0</v>
      </c>
      <c r="L1164" s="53">
        <f>+'105 PALESTRAS'!AM312</f>
        <v>0</v>
      </c>
      <c r="M1164" s="53">
        <f>+'105 PALESTRAS'!AP312</f>
        <v>0</v>
      </c>
      <c r="N1164" s="53">
        <f>+'105 PALESTRAS'!AC312</f>
        <v>0</v>
      </c>
      <c r="T1164" s="51" t="str">
        <f t="shared" si="54"/>
        <v>Local Não Indicado</v>
      </c>
      <c r="U1164" s="51" t="str">
        <f t="shared" si="55"/>
        <v>Sem dados de idade</v>
      </c>
      <c r="V1164" s="51" t="str">
        <f t="shared" si="56"/>
        <v/>
      </c>
    </row>
    <row r="1165" spans="1:22" hidden="1" x14ac:dyDescent="0.35">
      <c r="A1165" s="53">
        <f>+'105 PALESTRAS'!C313</f>
        <v>0</v>
      </c>
      <c r="B1165" s="53">
        <f>+'105 PALESTRAS'!J313</f>
        <v>0</v>
      </c>
      <c r="C1165" s="53" t="e">
        <f>IFERROR(IFERROR(IFERROR(+VLOOKUP('105 PALESTRAS'!V313,localidades,2,FALSE),VLOOKUP('105 PALESTRAS'!R313,district_codes,2,FALSE)),VLOOKUP('105 PALESTRAS'!AG$7,localidades,2,FALSE)),VLOOKUP('105 PALESTRAS'!AG282,district_codes,2,FALSE))</f>
        <v>#N/A</v>
      </c>
      <c r="E1165" s="281">
        <f>+'105 PALESTRAS'!P313</f>
        <v>0</v>
      </c>
      <c r="F1165" s="53">
        <f>+'105 PALESTRAS'!Q313</f>
        <v>0</v>
      </c>
      <c r="H1165" s="53" t="str">
        <f>+sessoes!A$8</f>
        <v>BENTRAIN-99</v>
      </c>
      <c r="I1165" s="53" t="e">
        <f>+sessoes!B$8</f>
        <v>#N/A</v>
      </c>
      <c r="J1165" s="69">
        <f>+sessoes!C$8</f>
        <v>0</v>
      </c>
      <c r="K1165" s="53">
        <f>+'105 PALESTRAS'!AK313</f>
        <v>0</v>
      </c>
      <c r="L1165" s="53">
        <f>+'105 PALESTRAS'!AM313</f>
        <v>0</v>
      </c>
      <c r="M1165" s="53">
        <f>+'105 PALESTRAS'!AP313</f>
        <v>0</v>
      </c>
      <c r="N1165" s="53">
        <f>+'105 PALESTRAS'!AC313</f>
        <v>0</v>
      </c>
      <c r="T1165" s="51" t="str">
        <f t="shared" si="54"/>
        <v>Local Não Indicado</v>
      </c>
      <c r="U1165" s="51" t="str">
        <f t="shared" si="55"/>
        <v>Sem dados de idade</v>
      </c>
      <c r="V1165" s="51" t="str">
        <f t="shared" si="56"/>
        <v/>
      </c>
    </row>
    <row r="1166" spans="1:22" hidden="1" x14ac:dyDescent="0.35">
      <c r="A1166" s="53">
        <f>+'105 PALESTRAS'!C314</f>
        <v>0</v>
      </c>
      <c r="B1166" s="53">
        <f>+'105 PALESTRAS'!J314</f>
        <v>0</v>
      </c>
      <c r="C1166" s="53" t="e">
        <f>IFERROR(IFERROR(IFERROR(+VLOOKUP('105 PALESTRAS'!V314,localidades,2,FALSE),VLOOKUP('105 PALESTRAS'!R314,district_codes,2,FALSE)),VLOOKUP('105 PALESTRAS'!AG$7,localidades,2,FALSE)),VLOOKUP('105 PALESTRAS'!AG283,district_codes,2,FALSE))</f>
        <v>#N/A</v>
      </c>
      <c r="E1166" s="281">
        <f>+'105 PALESTRAS'!P314</f>
        <v>0</v>
      </c>
      <c r="F1166" s="53">
        <f>+'105 PALESTRAS'!Q314</f>
        <v>0</v>
      </c>
      <c r="H1166" s="53" t="str">
        <f>+sessoes!A$8</f>
        <v>BENTRAIN-99</v>
      </c>
      <c r="I1166" s="53" t="e">
        <f>+sessoes!B$8</f>
        <v>#N/A</v>
      </c>
      <c r="J1166" s="69">
        <f>+sessoes!C$8</f>
        <v>0</v>
      </c>
      <c r="K1166" s="53">
        <f>+'105 PALESTRAS'!AK314</f>
        <v>0</v>
      </c>
      <c r="L1166" s="53">
        <f>+'105 PALESTRAS'!AM314</f>
        <v>0</v>
      </c>
      <c r="M1166" s="53">
        <f>+'105 PALESTRAS'!AP314</f>
        <v>0</v>
      </c>
      <c r="N1166" s="53">
        <f>+'105 PALESTRAS'!AC314</f>
        <v>0</v>
      </c>
      <c r="T1166" s="51" t="str">
        <f t="shared" si="54"/>
        <v>Local Não Indicado</v>
      </c>
      <c r="U1166" s="51" t="str">
        <f t="shared" si="55"/>
        <v>Sem dados de idade</v>
      </c>
      <c r="V1166" s="51" t="str">
        <f t="shared" si="56"/>
        <v/>
      </c>
    </row>
    <row r="1167" spans="1:22" hidden="1" x14ac:dyDescent="0.35">
      <c r="A1167" s="53">
        <f>+'105 PALESTRAS'!C315</f>
        <v>0</v>
      </c>
      <c r="B1167" s="53">
        <f>+'105 PALESTRAS'!J315</f>
        <v>0</v>
      </c>
      <c r="C1167" s="53" t="e">
        <f>IFERROR(IFERROR(IFERROR(+VLOOKUP('105 PALESTRAS'!V315,localidades,2,FALSE),VLOOKUP('105 PALESTRAS'!R315,district_codes,2,FALSE)),VLOOKUP('105 PALESTRAS'!AG$7,localidades,2,FALSE)),VLOOKUP('105 PALESTRAS'!AG284,district_codes,2,FALSE))</f>
        <v>#N/A</v>
      </c>
      <c r="E1167" s="281">
        <f>+'105 PALESTRAS'!P315</f>
        <v>0</v>
      </c>
      <c r="F1167" s="53">
        <f>+'105 PALESTRAS'!Q315</f>
        <v>0</v>
      </c>
      <c r="H1167" s="53" t="str">
        <f>+sessoes!A$8</f>
        <v>BENTRAIN-99</v>
      </c>
      <c r="I1167" s="53" t="e">
        <f>+sessoes!B$8</f>
        <v>#N/A</v>
      </c>
      <c r="J1167" s="69">
        <f>+sessoes!C$8</f>
        <v>0</v>
      </c>
      <c r="K1167" s="53">
        <f>+'105 PALESTRAS'!AK315</f>
        <v>0</v>
      </c>
      <c r="L1167" s="53">
        <f>+'105 PALESTRAS'!AM315</f>
        <v>0</v>
      </c>
      <c r="M1167" s="53">
        <f>+'105 PALESTRAS'!AP315</f>
        <v>0</v>
      </c>
      <c r="N1167" s="53">
        <f>+'105 PALESTRAS'!AC315</f>
        <v>0</v>
      </c>
      <c r="T1167" s="51" t="str">
        <f t="shared" si="54"/>
        <v>Local Não Indicado</v>
      </c>
      <c r="U1167" s="51" t="str">
        <f t="shared" si="55"/>
        <v>Sem dados de idade</v>
      </c>
      <c r="V1167" s="51" t="str">
        <f t="shared" si="56"/>
        <v/>
      </c>
    </row>
    <row r="1168" spans="1:22" hidden="1" x14ac:dyDescent="0.35">
      <c r="A1168" s="53">
        <f>+'105 PALESTRAS'!C316</f>
        <v>0</v>
      </c>
      <c r="B1168" s="53">
        <f>+'105 PALESTRAS'!J316</f>
        <v>0</v>
      </c>
      <c r="C1168" s="53" t="e">
        <f>IFERROR(IFERROR(IFERROR(+VLOOKUP('105 PALESTRAS'!V316,localidades,2,FALSE),VLOOKUP('105 PALESTRAS'!R316,district_codes,2,FALSE)),VLOOKUP('105 PALESTRAS'!AG$7,localidades,2,FALSE)),VLOOKUP('105 PALESTRAS'!AG285,district_codes,2,FALSE))</f>
        <v>#N/A</v>
      </c>
      <c r="E1168" s="281">
        <f>+'105 PALESTRAS'!P316</f>
        <v>0</v>
      </c>
      <c r="F1168" s="53">
        <f>+'105 PALESTRAS'!Q316</f>
        <v>0</v>
      </c>
      <c r="H1168" s="53" t="str">
        <f>+sessoes!A$8</f>
        <v>BENTRAIN-99</v>
      </c>
      <c r="I1168" s="53" t="e">
        <f>+sessoes!B$8</f>
        <v>#N/A</v>
      </c>
      <c r="J1168" s="69">
        <f>+sessoes!C$8</f>
        <v>0</v>
      </c>
      <c r="K1168" s="53">
        <f>+'105 PALESTRAS'!AK316</f>
        <v>0</v>
      </c>
      <c r="L1168" s="53">
        <f>+'105 PALESTRAS'!AM316</f>
        <v>0</v>
      </c>
      <c r="M1168" s="53">
        <f>+'105 PALESTRAS'!AP316</f>
        <v>0</v>
      </c>
      <c r="N1168" s="53">
        <f>+'105 PALESTRAS'!AC316</f>
        <v>0</v>
      </c>
      <c r="T1168" s="51" t="str">
        <f t="shared" si="54"/>
        <v>Local Não Indicado</v>
      </c>
      <c r="U1168" s="51" t="str">
        <f t="shared" si="55"/>
        <v>Sem dados de idade</v>
      </c>
      <c r="V1168" s="51" t="str">
        <f t="shared" si="56"/>
        <v/>
      </c>
    </row>
    <row r="1169" spans="1:22" hidden="1" x14ac:dyDescent="0.35">
      <c r="A1169" s="53">
        <f>+'105 PALESTRAS'!C317</f>
        <v>0</v>
      </c>
      <c r="B1169" s="53">
        <f>+'105 PALESTRAS'!J317</f>
        <v>0</v>
      </c>
      <c r="C1169" s="53" t="e">
        <f>IFERROR(IFERROR(IFERROR(+VLOOKUP('105 PALESTRAS'!V317,localidades,2,FALSE),VLOOKUP('105 PALESTRAS'!R317,district_codes,2,FALSE)),VLOOKUP('105 PALESTRAS'!AG$7,localidades,2,FALSE)),VLOOKUP('105 PALESTRAS'!AG286,district_codes,2,FALSE))</f>
        <v>#N/A</v>
      </c>
      <c r="E1169" s="281">
        <f>+'105 PALESTRAS'!P317</f>
        <v>0</v>
      </c>
      <c r="F1169" s="53">
        <f>+'105 PALESTRAS'!Q317</f>
        <v>0</v>
      </c>
      <c r="H1169" s="53" t="str">
        <f>+sessoes!A$8</f>
        <v>BENTRAIN-99</v>
      </c>
      <c r="I1169" s="53" t="e">
        <f>+sessoes!B$8</f>
        <v>#N/A</v>
      </c>
      <c r="J1169" s="69">
        <f>+sessoes!C$8</f>
        <v>0</v>
      </c>
      <c r="K1169" s="53">
        <f>+'105 PALESTRAS'!AK317</f>
        <v>0</v>
      </c>
      <c r="L1169" s="53">
        <f>+'105 PALESTRAS'!AM317</f>
        <v>0</v>
      </c>
      <c r="M1169" s="53">
        <f>+'105 PALESTRAS'!AP317</f>
        <v>0</v>
      </c>
      <c r="N1169" s="53">
        <f>+'105 PALESTRAS'!AC317</f>
        <v>0</v>
      </c>
      <c r="T1169" s="51" t="str">
        <f t="shared" si="54"/>
        <v>Local Não Indicado</v>
      </c>
      <c r="U1169" s="51" t="str">
        <f t="shared" si="55"/>
        <v>Sem dados de idade</v>
      </c>
      <c r="V1169" s="51" t="str">
        <f t="shared" si="56"/>
        <v/>
      </c>
    </row>
    <row r="1170" spans="1:22" hidden="1" x14ac:dyDescent="0.35">
      <c r="A1170" s="53">
        <f>+'105 PALESTRAS'!C318</f>
        <v>0</v>
      </c>
      <c r="B1170" s="53">
        <f>+'105 PALESTRAS'!J318</f>
        <v>0</v>
      </c>
      <c r="C1170" s="53" t="e">
        <f>IFERROR(IFERROR(IFERROR(+VLOOKUP('105 PALESTRAS'!V318,localidades,2,FALSE),VLOOKUP('105 PALESTRAS'!R318,district_codes,2,FALSE)),VLOOKUP('105 PALESTRAS'!AG$7,localidades,2,FALSE)),VLOOKUP('105 PALESTRAS'!AG287,district_codes,2,FALSE))</f>
        <v>#N/A</v>
      </c>
      <c r="E1170" s="281">
        <f>+'105 PALESTRAS'!P318</f>
        <v>0</v>
      </c>
      <c r="F1170" s="53">
        <f>+'105 PALESTRAS'!Q318</f>
        <v>0</v>
      </c>
      <c r="H1170" s="53" t="str">
        <f>+sessoes!A$8</f>
        <v>BENTRAIN-99</v>
      </c>
      <c r="I1170" s="53" t="e">
        <f>+sessoes!B$8</f>
        <v>#N/A</v>
      </c>
      <c r="J1170" s="69">
        <f>+sessoes!C$8</f>
        <v>0</v>
      </c>
      <c r="K1170" s="53">
        <f>+'105 PALESTRAS'!AK318</f>
        <v>0</v>
      </c>
      <c r="L1170" s="53">
        <f>+'105 PALESTRAS'!AM318</f>
        <v>0</v>
      </c>
      <c r="M1170" s="53">
        <f>+'105 PALESTRAS'!AP318</f>
        <v>0</v>
      </c>
      <c r="N1170" s="53">
        <f>+'105 PALESTRAS'!AC318</f>
        <v>0</v>
      </c>
      <c r="T1170" s="51" t="str">
        <f t="shared" si="54"/>
        <v>Local Não Indicado</v>
      </c>
      <c r="U1170" s="51" t="str">
        <f t="shared" si="55"/>
        <v>Sem dados de idade</v>
      </c>
      <c r="V1170" s="51" t="str">
        <f t="shared" si="56"/>
        <v/>
      </c>
    </row>
    <row r="1171" spans="1:22" hidden="1" x14ac:dyDescent="0.35">
      <c r="A1171" s="53">
        <f>+'105 PALESTRAS'!C319</f>
        <v>0</v>
      </c>
      <c r="B1171" s="53">
        <f>+'105 PALESTRAS'!J319</f>
        <v>0</v>
      </c>
      <c r="C1171" s="53" t="e">
        <f>IFERROR(IFERROR(IFERROR(+VLOOKUP('105 PALESTRAS'!V319,localidades,2,FALSE),VLOOKUP('105 PALESTRAS'!R319,district_codes,2,FALSE)),VLOOKUP('105 PALESTRAS'!AG$7,localidades,2,FALSE)),VLOOKUP('105 PALESTRAS'!AG288,district_codes,2,FALSE))</f>
        <v>#N/A</v>
      </c>
      <c r="E1171" s="281">
        <f>+'105 PALESTRAS'!P319</f>
        <v>0</v>
      </c>
      <c r="F1171" s="53">
        <f>+'105 PALESTRAS'!Q319</f>
        <v>0</v>
      </c>
      <c r="H1171" s="53" t="str">
        <f>+sessoes!A$8</f>
        <v>BENTRAIN-99</v>
      </c>
      <c r="I1171" s="53" t="e">
        <f>+sessoes!B$8</f>
        <v>#N/A</v>
      </c>
      <c r="J1171" s="69">
        <f>+sessoes!C$8</f>
        <v>0</v>
      </c>
      <c r="K1171" s="53">
        <f>+'105 PALESTRAS'!AK319</f>
        <v>0</v>
      </c>
      <c r="L1171" s="53">
        <f>+'105 PALESTRAS'!AM319</f>
        <v>0</v>
      </c>
      <c r="M1171" s="53">
        <f>+'105 PALESTRAS'!AP319</f>
        <v>0</v>
      </c>
      <c r="N1171" s="53">
        <f>+'105 PALESTRAS'!AC319</f>
        <v>0</v>
      </c>
      <c r="T1171" s="51" t="str">
        <f t="shared" si="54"/>
        <v>Local Não Indicado</v>
      </c>
      <c r="U1171" s="51" t="str">
        <f t="shared" si="55"/>
        <v>Sem dados de idade</v>
      </c>
      <c r="V1171" s="51" t="str">
        <f t="shared" si="56"/>
        <v/>
      </c>
    </row>
    <row r="1172" spans="1:22" hidden="1" x14ac:dyDescent="0.35">
      <c r="A1172" s="53">
        <f>+'105 PALESTRAS'!C320</f>
        <v>0</v>
      </c>
      <c r="B1172" s="53">
        <f>+'105 PALESTRAS'!J320</f>
        <v>0</v>
      </c>
      <c r="C1172" s="53" t="e">
        <f>IFERROR(IFERROR(IFERROR(+VLOOKUP('105 PALESTRAS'!V320,localidades,2,FALSE),VLOOKUP('105 PALESTRAS'!R320,district_codes,2,FALSE)),VLOOKUP('105 PALESTRAS'!AG$7,localidades,2,FALSE)),VLOOKUP('105 PALESTRAS'!AG289,district_codes,2,FALSE))</f>
        <v>#N/A</v>
      </c>
      <c r="E1172" s="281">
        <f>+'105 PALESTRAS'!P320</f>
        <v>0</v>
      </c>
      <c r="F1172" s="53">
        <f>+'105 PALESTRAS'!Q320</f>
        <v>0</v>
      </c>
      <c r="H1172" s="53" t="str">
        <f>+sessoes!A$8</f>
        <v>BENTRAIN-99</v>
      </c>
      <c r="I1172" s="53" t="e">
        <f>+sessoes!B$8</f>
        <v>#N/A</v>
      </c>
      <c r="J1172" s="69">
        <f>+sessoes!C$8</f>
        <v>0</v>
      </c>
      <c r="K1172" s="53">
        <f>+'105 PALESTRAS'!AK320</f>
        <v>0</v>
      </c>
      <c r="L1172" s="53">
        <f>+'105 PALESTRAS'!AM320</f>
        <v>0</v>
      </c>
      <c r="M1172" s="53">
        <f>+'105 PALESTRAS'!AP320</f>
        <v>0</v>
      </c>
      <c r="N1172" s="53">
        <f>+'105 PALESTRAS'!AC320</f>
        <v>0</v>
      </c>
      <c r="T1172" s="51" t="str">
        <f t="shared" si="54"/>
        <v>Local Não Indicado</v>
      </c>
      <c r="U1172" s="51" t="str">
        <f t="shared" si="55"/>
        <v>Sem dados de idade</v>
      </c>
      <c r="V1172" s="51" t="str">
        <f t="shared" si="56"/>
        <v/>
      </c>
    </row>
    <row r="1173" spans="1:22" hidden="1" x14ac:dyDescent="0.35">
      <c r="A1173" s="53">
        <f>+'105 PALESTRAS'!C321</f>
        <v>0</v>
      </c>
      <c r="B1173" s="53">
        <f>+'105 PALESTRAS'!J321</f>
        <v>0</v>
      </c>
      <c r="C1173" s="53" t="e">
        <f>IFERROR(IFERROR(IFERROR(+VLOOKUP('105 PALESTRAS'!V321,localidades,2,FALSE),VLOOKUP('105 PALESTRAS'!R321,district_codes,2,FALSE)),VLOOKUP('105 PALESTRAS'!AG$7,localidades,2,FALSE)),VLOOKUP('105 PALESTRAS'!AG290,district_codes,2,FALSE))</f>
        <v>#N/A</v>
      </c>
      <c r="E1173" s="281">
        <f>+'105 PALESTRAS'!P321</f>
        <v>0</v>
      </c>
      <c r="F1173" s="53">
        <f>+'105 PALESTRAS'!Q321</f>
        <v>0</v>
      </c>
      <c r="H1173" s="53" t="str">
        <f>+sessoes!A$8</f>
        <v>BENTRAIN-99</v>
      </c>
      <c r="I1173" s="53" t="e">
        <f>+sessoes!B$8</f>
        <v>#N/A</v>
      </c>
      <c r="J1173" s="69">
        <f>+sessoes!C$8</f>
        <v>0</v>
      </c>
      <c r="K1173" s="53">
        <f>+'105 PALESTRAS'!AK321</f>
        <v>0</v>
      </c>
      <c r="L1173" s="53">
        <f>+'105 PALESTRAS'!AM321</f>
        <v>0</v>
      </c>
      <c r="M1173" s="53">
        <f>+'105 PALESTRAS'!AP321</f>
        <v>0</v>
      </c>
      <c r="N1173" s="53">
        <f>+'105 PALESTRAS'!AC321</f>
        <v>0</v>
      </c>
      <c r="T1173" s="51" t="str">
        <f t="shared" si="54"/>
        <v>Local Não Indicado</v>
      </c>
      <c r="U1173" s="51" t="str">
        <f t="shared" si="55"/>
        <v>Sem dados de idade</v>
      </c>
      <c r="V1173" s="51" t="str">
        <f t="shared" si="56"/>
        <v/>
      </c>
    </row>
    <row r="1174" spans="1:22" hidden="1" x14ac:dyDescent="0.35">
      <c r="A1174" s="53">
        <f>+'105 PALESTRAS'!C322</f>
        <v>0</v>
      </c>
      <c r="B1174" s="53">
        <f>+'105 PALESTRAS'!J322</f>
        <v>0</v>
      </c>
      <c r="C1174" s="53" t="e">
        <f>IFERROR(IFERROR(IFERROR(+VLOOKUP('105 PALESTRAS'!V322,localidades,2,FALSE),VLOOKUP('105 PALESTRAS'!R322,district_codes,2,FALSE)),VLOOKUP('105 PALESTRAS'!AG$7,localidades,2,FALSE)),VLOOKUP('105 PALESTRAS'!AG291,district_codes,2,FALSE))</f>
        <v>#N/A</v>
      </c>
      <c r="E1174" s="281">
        <f>+'105 PALESTRAS'!P322</f>
        <v>0</v>
      </c>
      <c r="F1174" s="53">
        <f>+'105 PALESTRAS'!Q322</f>
        <v>0</v>
      </c>
      <c r="H1174" s="53" t="str">
        <f>+sessoes!A$8</f>
        <v>BENTRAIN-99</v>
      </c>
      <c r="I1174" s="53" t="e">
        <f>+sessoes!B$8</f>
        <v>#N/A</v>
      </c>
      <c r="J1174" s="69">
        <f>+sessoes!C$8</f>
        <v>0</v>
      </c>
      <c r="K1174" s="53">
        <f>+'105 PALESTRAS'!AK322</f>
        <v>0</v>
      </c>
      <c r="L1174" s="53">
        <f>+'105 PALESTRAS'!AM322</f>
        <v>0</v>
      </c>
      <c r="M1174" s="53">
        <f>+'105 PALESTRAS'!AP322</f>
        <v>0</v>
      </c>
      <c r="N1174" s="53">
        <f>+'105 PALESTRAS'!AC322</f>
        <v>0</v>
      </c>
      <c r="T1174" s="51" t="str">
        <f t="shared" si="54"/>
        <v>Local Não Indicado</v>
      </c>
      <c r="U1174" s="51" t="str">
        <f t="shared" si="55"/>
        <v>Sem dados de idade</v>
      </c>
      <c r="V1174" s="51" t="str">
        <f t="shared" si="56"/>
        <v/>
      </c>
    </row>
    <row r="1175" spans="1:22" hidden="1" x14ac:dyDescent="0.35">
      <c r="A1175" s="53">
        <f>+'105 PALESTRAS'!C323</f>
        <v>0</v>
      </c>
      <c r="B1175" s="53">
        <f>+'105 PALESTRAS'!J323</f>
        <v>0</v>
      </c>
      <c r="C1175" s="53" t="e">
        <f>IFERROR(IFERROR(IFERROR(+VLOOKUP('105 PALESTRAS'!V323,localidades,2,FALSE),VLOOKUP('105 PALESTRAS'!R323,district_codes,2,FALSE)),VLOOKUP('105 PALESTRAS'!AG$7,localidades,2,FALSE)),VLOOKUP('105 PALESTRAS'!AG292,district_codes,2,FALSE))</f>
        <v>#N/A</v>
      </c>
      <c r="E1175" s="281">
        <f>+'105 PALESTRAS'!P323</f>
        <v>0</v>
      </c>
      <c r="F1175" s="53">
        <f>+'105 PALESTRAS'!Q323</f>
        <v>0</v>
      </c>
      <c r="H1175" s="53" t="str">
        <f>+sessoes!A$8</f>
        <v>BENTRAIN-99</v>
      </c>
      <c r="I1175" s="53" t="e">
        <f>+sessoes!B$8</f>
        <v>#N/A</v>
      </c>
      <c r="J1175" s="69">
        <f>+sessoes!C$8</f>
        <v>0</v>
      </c>
      <c r="K1175" s="53">
        <f>+'105 PALESTRAS'!AK323</f>
        <v>0</v>
      </c>
      <c r="L1175" s="53">
        <f>+'105 PALESTRAS'!AM323</f>
        <v>0</v>
      </c>
      <c r="M1175" s="53">
        <f>+'105 PALESTRAS'!AP323</f>
        <v>0</v>
      </c>
      <c r="N1175" s="53">
        <f>+'105 PALESTRAS'!AC323</f>
        <v>0</v>
      </c>
      <c r="T1175" s="51" t="str">
        <f t="shared" si="54"/>
        <v>Local Não Indicado</v>
      </c>
      <c r="U1175" s="51" t="str">
        <f t="shared" si="55"/>
        <v>Sem dados de idade</v>
      </c>
      <c r="V1175" s="51" t="str">
        <f t="shared" si="56"/>
        <v/>
      </c>
    </row>
    <row r="1176" spans="1:22" hidden="1" x14ac:dyDescent="0.35">
      <c r="A1176" s="53">
        <f>+'105 PALESTRAS'!C324</f>
        <v>0</v>
      </c>
      <c r="B1176" s="53">
        <f>+'105 PALESTRAS'!J324</f>
        <v>0</v>
      </c>
      <c r="C1176" s="53" t="e">
        <f>IFERROR(IFERROR(IFERROR(+VLOOKUP('105 PALESTRAS'!V324,localidades,2,FALSE),VLOOKUP('105 PALESTRAS'!R324,district_codes,2,FALSE)),VLOOKUP('105 PALESTRAS'!AG$7,localidades,2,FALSE)),VLOOKUP('105 PALESTRAS'!AG293,district_codes,2,FALSE))</f>
        <v>#N/A</v>
      </c>
      <c r="E1176" s="281">
        <f>+'105 PALESTRAS'!P324</f>
        <v>0</v>
      </c>
      <c r="F1176" s="53">
        <f>+'105 PALESTRAS'!Q324</f>
        <v>0</v>
      </c>
      <c r="H1176" s="53" t="str">
        <f>+sessoes!A$8</f>
        <v>BENTRAIN-99</v>
      </c>
      <c r="I1176" s="53" t="e">
        <f>+sessoes!B$8</f>
        <v>#N/A</v>
      </c>
      <c r="J1176" s="69">
        <f>+sessoes!C$8</f>
        <v>0</v>
      </c>
      <c r="K1176" s="53">
        <f>+'105 PALESTRAS'!AK324</f>
        <v>0</v>
      </c>
      <c r="L1176" s="53">
        <f>+'105 PALESTRAS'!AM324</f>
        <v>0</v>
      </c>
      <c r="M1176" s="53">
        <f>+'105 PALESTRAS'!AP324</f>
        <v>0</v>
      </c>
      <c r="N1176" s="53">
        <f>+'105 PALESTRAS'!AC324</f>
        <v>0</v>
      </c>
      <c r="T1176" s="51" t="str">
        <f t="shared" si="54"/>
        <v>Local Não Indicado</v>
      </c>
      <c r="U1176" s="51" t="str">
        <f t="shared" si="55"/>
        <v>Sem dados de idade</v>
      </c>
      <c r="V1176" s="51" t="str">
        <f t="shared" si="56"/>
        <v/>
      </c>
    </row>
    <row r="1177" spans="1:22" hidden="1" x14ac:dyDescent="0.35">
      <c r="A1177" s="53">
        <f>+'105 PALESTRAS'!C325</f>
        <v>0</v>
      </c>
      <c r="B1177" s="53">
        <f>+'105 PALESTRAS'!J325</f>
        <v>0</v>
      </c>
      <c r="C1177" s="53" t="e">
        <f>IFERROR(IFERROR(IFERROR(+VLOOKUP('105 PALESTRAS'!V325,localidades,2,FALSE),VLOOKUP('105 PALESTRAS'!R325,district_codes,2,FALSE)),VLOOKUP('105 PALESTRAS'!AG$7,localidades,2,FALSE)),VLOOKUP('105 PALESTRAS'!AG294,district_codes,2,FALSE))</f>
        <v>#N/A</v>
      </c>
      <c r="E1177" s="281">
        <f>+'105 PALESTRAS'!P325</f>
        <v>0</v>
      </c>
      <c r="F1177" s="53">
        <f>+'105 PALESTRAS'!Q325</f>
        <v>0</v>
      </c>
      <c r="H1177" s="53" t="str">
        <f>+sessoes!A$8</f>
        <v>BENTRAIN-99</v>
      </c>
      <c r="I1177" s="53" t="e">
        <f>+sessoes!B$8</f>
        <v>#N/A</v>
      </c>
      <c r="J1177" s="69">
        <f>+sessoes!C$8</f>
        <v>0</v>
      </c>
      <c r="K1177" s="53">
        <f>+'105 PALESTRAS'!AK325</f>
        <v>0</v>
      </c>
      <c r="L1177" s="53">
        <f>+'105 PALESTRAS'!AM325</f>
        <v>0</v>
      </c>
      <c r="M1177" s="53">
        <f>+'105 PALESTRAS'!AP325</f>
        <v>0</v>
      </c>
      <c r="N1177" s="53">
        <f>+'105 PALESTRAS'!AC325</f>
        <v>0</v>
      </c>
      <c r="T1177" s="51" t="str">
        <f t="shared" si="54"/>
        <v>Local Não Indicado</v>
      </c>
      <c r="U1177" s="51" t="str">
        <f t="shared" si="55"/>
        <v>Sem dados de idade</v>
      </c>
      <c r="V1177" s="51" t="str">
        <f t="shared" si="56"/>
        <v/>
      </c>
    </row>
    <row r="1178" spans="1:22" hidden="1" x14ac:dyDescent="0.35">
      <c r="A1178" s="53">
        <f>+'105 PALESTRAS'!C326</f>
        <v>0</v>
      </c>
      <c r="B1178" s="53">
        <f>+'105 PALESTRAS'!J326</f>
        <v>0</v>
      </c>
      <c r="C1178" s="53" t="e">
        <f>IFERROR(IFERROR(IFERROR(+VLOOKUP('105 PALESTRAS'!V326,localidades,2,FALSE),VLOOKUP('105 PALESTRAS'!R326,district_codes,2,FALSE)),VLOOKUP('105 PALESTRAS'!AG$7,localidades,2,FALSE)),VLOOKUP('105 PALESTRAS'!AG295,district_codes,2,FALSE))</f>
        <v>#N/A</v>
      </c>
      <c r="E1178" s="281">
        <f>+'105 PALESTRAS'!P326</f>
        <v>0</v>
      </c>
      <c r="F1178" s="53">
        <f>+'105 PALESTRAS'!Q326</f>
        <v>0</v>
      </c>
      <c r="H1178" s="53" t="str">
        <f>+sessoes!A$8</f>
        <v>BENTRAIN-99</v>
      </c>
      <c r="I1178" s="53" t="e">
        <f>+sessoes!B$8</f>
        <v>#N/A</v>
      </c>
      <c r="J1178" s="69">
        <f>+sessoes!C$8</f>
        <v>0</v>
      </c>
      <c r="K1178" s="53">
        <f>+'105 PALESTRAS'!AK326</f>
        <v>0</v>
      </c>
      <c r="L1178" s="53">
        <f>+'105 PALESTRAS'!AM326</f>
        <v>0</v>
      </c>
      <c r="M1178" s="53">
        <f>+'105 PALESTRAS'!AP326</f>
        <v>0</v>
      </c>
      <c r="N1178" s="53">
        <f>+'105 PALESTRAS'!AC326</f>
        <v>0</v>
      </c>
      <c r="T1178" s="51" t="str">
        <f t="shared" si="54"/>
        <v>Local Não Indicado</v>
      </c>
      <c r="U1178" s="51" t="str">
        <f t="shared" si="55"/>
        <v>Sem dados de idade</v>
      </c>
      <c r="V1178" s="51" t="str">
        <f t="shared" si="56"/>
        <v/>
      </c>
    </row>
    <row r="1179" spans="1:22" hidden="1" x14ac:dyDescent="0.35">
      <c r="A1179" s="53">
        <f>+'105 PALESTRAS'!C327</f>
        <v>0</v>
      </c>
      <c r="B1179" s="53">
        <f>+'105 PALESTRAS'!J327</f>
        <v>0</v>
      </c>
      <c r="C1179" s="53" t="e">
        <f>IFERROR(IFERROR(IFERROR(+VLOOKUP('105 PALESTRAS'!V327,localidades,2,FALSE),VLOOKUP('105 PALESTRAS'!R327,district_codes,2,FALSE)),VLOOKUP('105 PALESTRAS'!AG$7,localidades,2,FALSE)),VLOOKUP('105 PALESTRAS'!AG296,district_codes,2,FALSE))</f>
        <v>#N/A</v>
      </c>
      <c r="E1179" s="281">
        <f>+'105 PALESTRAS'!P327</f>
        <v>0</v>
      </c>
      <c r="F1179" s="53">
        <f>+'105 PALESTRAS'!Q327</f>
        <v>0</v>
      </c>
      <c r="H1179" s="53" t="str">
        <f>+sessoes!A$8</f>
        <v>BENTRAIN-99</v>
      </c>
      <c r="I1179" s="53" t="e">
        <f>+sessoes!B$8</f>
        <v>#N/A</v>
      </c>
      <c r="J1179" s="69">
        <f>+sessoes!C$8</f>
        <v>0</v>
      </c>
      <c r="K1179" s="53">
        <f>+'105 PALESTRAS'!AK327</f>
        <v>0</v>
      </c>
      <c r="L1179" s="53">
        <f>+'105 PALESTRAS'!AM327</f>
        <v>0</v>
      </c>
      <c r="M1179" s="53">
        <f>+'105 PALESTRAS'!AP327</f>
        <v>0</v>
      </c>
      <c r="N1179" s="53">
        <f>+'105 PALESTRAS'!AC327</f>
        <v>0</v>
      </c>
      <c r="T1179" s="51" t="str">
        <f t="shared" si="54"/>
        <v>Local Não Indicado</v>
      </c>
      <c r="U1179" s="51" t="str">
        <f t="shared" si="55"/>
        <v>Sem dados de idade</v>
      </c>
      <c r="V1179" s="51" t="str">
        <f t="shared" si="56"/>
        <v/>
      </c>
    </row>
    <row r="1180" spans="1:22" hidden="1" x14ac:dyDescent="0.35">
      <c r="A1180" s="53">
        <f>+'105 PALESTRAS'!C328</f>
        <v>0</v>
      </c>
      <c r="B1180" s="53">
        <f>+'105 PALESTRAS'!J328</f>
        <v>0</v>
      </c>
      <c r="C1180" s="53" t="e">
        <f>IFERROR(IFERROR(IFERROR(+VLOOKUP('105 PALESTRAS'!V328,localidades,2,FALSE),VLOOKUP('105 PALESTRAS'!R328,district_codes,2,FALSE)),VLOOKUP('105 PALESTRAS'!AG$7,localidades,2,FALSE)),VLOOKUP('105 PALESTRAS'!AG297,district_codes,2,FALSE))</f>
        <v>#N/A</v>
      </c>
      <c r="E1180" s="281">
        <f>+'105 PALESTRAS'!P328</f>
        <v>0</v>
      </c>
      <c r="F1180" s="53">
        <f>+'105 PALESTRAS'!Q328</f>
        <v>0</v>
      </c>
      <c r="H1180" s="53" t="str">
        <f>+sessoes!A$8</f>
        <v>BENTRAIN-99</v>
      </c>
      <c r="I1180" s="53" t="e">
        <f>+sessoes!B$8</f>
        <v>#N/A</v>
      </c>
      <c r="J1180" s="69">
        <f>+sessoes!C$8</f>
        <v>0</v>
      </c>
      <c r="K1180" s="53">
        <f>+'105 PALESTRAS'!AK328</f>
        <v>0</v>
      </c>
      <c r="L1180" s="53">
        <f>+'105 PALESTRAS'!AM328</f>
        <v>0</v>
      </c>
      <c r="M1180" s="53">
        <f>+'105 PALESTRAS'!AP328</f>
        <v>0</v>
      </c>
      <c r="N1180" s="53">
        <f>+'105 PALESTRAS'!AC328</f>
        <v>0</v>
      </c>
      <c r="T1180" s="51" t="str">
        <f t="shared" si="54"/>
        <v>Local Não Indicado</v>
      </c>
      <c r="U1180" s="51" t="str">
        <f t="shared" si="55"/>
        <v>Sem dados de idade</v>
      </c>
      <c r="V1180" s="51" t="str">
        <f t="shared" si="56"/>
        <v/>
      </c>
    </row>
    <row r="1181" spans="1:22" hidden="1" x14ac:dyDescent="0.35">
      <c r="A1181" s="53">
        <f>+'105 PALESTRAS'!C329</f>
        <v>0</v>
      </c>
      <c r="B1181" s="53">
        <f>+'105 PALESTRAS'!J329</f>
        <v>0</v>
      </c>
      <c r="C1181" s="53" t="e">
        <f>IFERROR(IFERROR(IFERROR(+VLOOKUP('105 PALESTRAS'!V329,localidades,2,FALSE),VLOOKUP('105 PALESTRAS'!R329,district_codes,2,FALSE)),VLOOKUP('105 PALESTRAS'!AG$7,localidades,2,FALSE)),VLOOKUP('105 PALESTRAS'!AG298,district_codes,2,FALSE))</f>
        <v>#N/A</v>
      </c>
      <c r="E1181" s="281">
        <f>+'105 PALESTRAS'!P329</f>
        <v>0</v>
      </c>
      <c r="F1181" s="53">
        <f>+'105 PALESTRAS'!Q329</f>
        <v>0</v>
      </c>
      <c r="H1181" s="53" t="str">
        <f>+sessoes!A$8</f>
        <v>BENTRAIN-99</v>
      </c>
      <c r="I1181" s="53" t="e">
        <f>+sessoes!B$8</f>
        <v>#N/A</v>
      </c>
      <c r="J1181" s="69">
        <f>+sessoes!C$8</f>
        <v>0</v>
      </c>
      <c r="K1181" s="53">
        <f>+'105 PALESTRAS'!AK329</f>
        <v>0</v>
      </c>
      <c r="L1181" s="53">
        <f>+'105 PALESTRAS'!AM329</f>
        <v>0</v>
      </c>
      <c r="M1181" s="53">
        <f>+'105 PALESTRAS'!AP329</f>
        <v>0</v>
      </c>
      <c r="N1181" s="53">
        <f>+'105 PALESTRAS'!AC329</f>
        <v>0</v>
      </c>
      <c r="T1181" s="51" t="str">
        <f t="shared" si="54"/>
        <v>Local Não Indicado</v>
      </c>
      <c r="U1181" s="51" t="str">
        <f t="shared" si="55"/>
        <v>Sem dados de idade</v>
      </c>
      <c r="V1181" s="51" t="str">
        <f t="shared" si="56"/>
        <v/>
      </c>
    </row>
    <row r="1182" spans="1:22" hidden="1" x14ac:dyDescent="0.35">
      <c r="A1182" s="53">
        <f>+'105 PALESTRAS'!C330</f>
        <v>0</v>
      </c>
      <c r="B1182" s="53">
        <f>+'105 PALESTRAS'!J330</f>
        <v>0</v>
      </c>
      <c r="C1182" s="53" t="e">
        <f>IFERROR(IFERROR(IFERROR(+VLOOKUP('105 PALESTRAS'!V330,localidades,2,FALSE),VLOOKUP('105 PALESTRAS'!R330,district_codes,2,FALSE)),VLOOKUP('105 PALESTRAS'!AG$7,localidades,2,FALSE)),VLOOKUP('105 PALESTRAS'!AG299,district_codes,2,FALSE))</f>
        <v>#N/A</v>
      </c>
      <c r="E1182" s="281">
        <f>+'105 PALESTRAS'!P330</f>
        <v>0</v>
      </c>
      <c r="F1182" s="53">
        <f>+'105 PALESTRAS'!Q330</f>
        <v>0</v>
      </c>
      <c r="H1182" s="53" t="str">
        <f>+sessoes!A$8</f>
        <v>BENTRAIN-99</v>
      </c>
      <c r="I1182" s="53" t="e">
        <f>+sessoes!B$8</f>
        <v>#N/A</v>
      </c>
      <c r="J1182" s="69">
        <f>+sessoes!C$8</f>
        <v>0</v>
      </c>
      <c r="K1182" s="53">
        <f>+'105 PALESTRAS'!AK330</f>
        <v>0</v>
      </c>
      <c r="L1182" s="53">
        <f>+'105 PALESTRAS'!AM330</f>
        <v>0</v>
      </c>
      <c r="M1182" s="53">
        <f>+'105 PALESTRAS'!AP330</f>
        <v>0</v>
      </c>
      <c r="N1182" s="53">
        <f>+'105 PALESTRAS'!AC330</f>
        <v>0</v>
      </c>
      <c r="T1182" s="51" t="str">
        <f t="shared" si="54"/>
        <v>Local Não Indicado</v>
      </c>
      <c r="U1182" s="51" t="str">
        <f t="shared" si="55"/>
        <v>Sem dados de idade</v>
      </c>
      <c r="V1182" s="51" t="str">
        <f t="shared" si="56"/>
        <v/>
      </c>
    </row>
    <row r="1183" spans="1:22" hidden="1" x14ac:dyDescent="0.35">
      <c r="A1183" s="53">
        <f>+'105 PALESTRAS'!C331</f>
        <v>0</v>
      </c>
      <c r="B1183" s="53">
        <f>+'105 PALESTRAS'!J331</f>
        <v>0</v>
      </c>
      <c r="C1183" s="53" t="e">
        <f>IFERROR(IFERROR(IFERROR(+VLOOKUP('105 PALESTRAS'!V331,localidades,2,FALSE),VLOOKUP('105 PALESTRAS'!R331,district_codes,2,FALSE)),VLOOKUP('105 PALESTRAS'!AG$7,localidades,2,FALSE)),VLOOKUP('105 PALESTRAS'!AG300,district_codes,2,FALSE))</f>
        <v>#N/A</v>
      </c>
      <c r="E1183" s="281">
        <f>+'105 PALESTRAS'!P331</f>
        <v>0</v>
      </c>
      <c r="F1183" s="53">
        <f>+'105 PALESTRAS'!Q331</f>
        <v>0</v>
      </c>
      <c r="H1183" s="53" t="str">
        <f>+sessoes!A$8</f>
        <v>BENTRAIN-99</v>
      </c>
      <c r="I1183" s="53" t="e">
        <f>+sessoes!B$8</f>
        <v>#N/A</v>
      </c>
      <c r="J1183" s="69">
        <f>+sessoes!C$8</f>
        <v>0</v>
      </c>
      <c r="K1183" s="53">
        <f>+'105 PALESTRAS'!AK331</f>
        <v>0</v>
      </c>
      <c r="L1183" s="53">
        <f>+'105 PALESTRAS'!AM331</f>
        <v>0</v>
      </c>
      <c r="M1183" s="53">
        <f>+'105 PALESTRAS'!AP331</f>
        <v>0</v>
      </c>
      <c r="N1183" s="53">
        <f>+'105 PALESTRAS'!AC331</f>
        <v>0</v>
      </c>
      <c r="T1183" s="51" t="str">
        <f t="shared" si="54"/>
        <v>Local Não Indicado</v>
      </c>
      <c r="U1183" s="51" t="str">
        <f t="shared" si="55"/>
        <v>Sem dados de idade</v>
      </c>
      <c r="V1183" s="51" t="str">
        <f t="shared" si="56"/>
        <v/>
      </c>
    </row>
    <row r="1184" spans="1:22" hidden="1" x14ac:dyDescent="0.35">
      <c r="A1184" s="53">
        <f>+'105 PALESTRAS'!C332</f>
        <v>0</v>
      </c>
      <c r="B1184" s="53">
        <f>+'105 PALESTRAS'!J332</f>
        <v>0</v>
      </c>
      <c r="C1184" s="53" t="e">
        <f>IFERROR(IFERROR(IFERROR(+VLOOKUP('105 PALESTRAS'!V332,localidades,2,FALSE),VLOOKUP('105 PALESTRAS'!R332,district_codes,2,FALSE)),VLOOKUP('105 PALESTRAS'!AG$7,localidades,2,FALSE)),VLOOKUP('105 PALESTRAS'!AG301,district_codes,2,FALSE))</f>
        <v>#N/A</v>
      </c>
      <c r="E1184" s="281">
        <f>+'105 PALESTRAS'!P332</f>
        <v>0</v>
      </c>
      <c r="F1184" s="53">
        <f>+'105 PALESTRAS'!Q332</f>
        <v>0</v>
      </c>
      <c r="H1184" s="53" t="str">
        <f>+sessoes!A$8</f>
        <v>BENTRAIN-99</v>
      </c>
      <c r="I1184" s="53" t="e">
        <f>+sessoes!B$8</f>
        <v>#N/A</v>
      </c>
      <c r="J1184" s="69">
        <f>+sessoes!C$8</f>
        <v>0</v>
      </c>
      <c r="K1184" s="53">
        <f>+'105 PALESTRAS'!AK332</f>
        <v>0</v>
      </c>
      <c r="L1184" s="53">
        <f>+'105 PALESTRAS'!AM332</f>
        <v>0</v>
      </c>
      <c r="M1184" s="53">
        <f>+'105 PALESTRAS'!AP332</f>
        <v>0</v>
      </c>
      <c r="N1184" s="53">
        <f>+'105 PALESTRAS'!AC332</f>
        <v>0</v>
      </c>
      <c r="T1184" s="51" t="str">
        <f t="shared" si="54"/>
        <v>Local Não Indicado</v>
      </c>
      <c r="U1184" s="51" t="str">
        <f t="shared" si="55"/>
        <v>Sem dados de idade</v>
      </c>
      <c r="V1184" s="51" t="str">
        <f t="shared" si="56"/>
        <v/>
      </c>
    </row>
    <row r="1185" spans="1:22" hidden="1" x14ac:dyDescent="0.35">
      <c r="A1185" s="53">
        <f>+'105 PALESTRAS'!C333</f>
        <v>0</v>
      </c>
      <c r="B1185" s="53">
        <f>+'105 PALESTRAS'!J333</f>
        <v>0</v>
      </c>
      <c r="C1185" s="53" t="e">
        <f>IFERROR(IFERROR(IFERROR(+VLOOKUP('105 PALESTRAS'!V333,localidades,2,FALSE),VLOOKUP('105 PALESTRAS'!R333,district_codes,2,FALSE)),VLOOKUP('105 PALESTRAS'!AG$7,localidades,2,FALSE)),VLOOKUP('105 PALESTRAS'!AG302,district_codes,2,FALSE))</f>
        <v>#N/A</v>
      </c>
      <c r="E1185" s="281">
        <f>+'105 PALESTRAS'!P333</f>
        <v>0</v>
      </c>
      <c r="F1185" s="53">
        <f>+'105 PALESTRAS'!Q333</f>
        <v>0</v>
      </c>
      <c r="H1185" s="53" t="str">
        <f>+sessoes!A$8</f>
        <v>BENTRAIN-99</v>
      </c>
      <c r="I1185" s="53" t="e">
        <f>+sessoes!B$8</f>
        <v>#N/A</v>
      </c>
      <c r="J1185" s="69">
        <f>+sessoes!C$8</f>
        <v>0</v>
      </c>
      <c r="K1185" s="53">
        <f>+'105 PALESTRAS'!AK333</f>
        <v>0</v>
      </c>
      <c r="L1185" s="53">
        <f>+'105 PALESTRAS'!AM333</f>
        <v>0</v>
      </c>
      <c r="M1185" s="53">
        <f>+'105 PALESTRAS'!AP333</f>
        <v>0</v>
      </c>
      <c r="N1185" s="53">
        <f>+'105 PALESTRAS'!AC333</f>
        <v>0</v>
      </c>
      <c r="T1185" s="51" t="str">
        <f t="shared" si="54"/>
        <v>Local Não Indicado</v>
      </c>
      <c r="U1185" s="51" t="str">
        <f t="shared" si="55"/>
        <v>Sem dados de idade</v>
      </c>
      <c r="V1185" s="51" t="str">
        <f t="shared" si="56"/>
        <v/>
      </c>
    </row>
    <row r="1186" spans="1:22" hidden="1" x14ac:dyDescent="0.35">
      <c r="A1186" s="53">
        <f>+'105 PALESTRAS'!C334</f>
        <v>0</v>
      </c>
      <c r="B1186" s="53">
        <f>+'105 PALESTRAS'!J334</f>
        <v>0</v>
      </c>
      <c r="C1186" s="53" t="e">
        <f>IFERROR(IFERROR(IFERROR(+VLOOKUP('105 PALESTRAS'!V334,localidades,2,FALSE),VLOOKUP('105 PALESTRAS'!R334,district_codes,2,FALSE)),VLOOKUP('105 PALESTRAS'!AG$7,localidades,2,FALSE)),VLOOKUP('105 PALESTRAS'!AG303,district_codes,2,FALSE))</f>
        <v>#N/A</v>
      </c>
      <c r="E1186" s="281">
        <f>+'105 PALESTRAS'!P334</f>
        <v>0</v>
      </c>
      <c r="F1186" s="53">
        <f>+'105 PALESTRAS'!Q334</f>
        <v>0</v>
      </c>
      <c r="H1186" s="53" t="str">
        <f>+sessoes!A$8</f>
        <v>BENTRAIN-99</v>
      </c>
      <c r="I1186" s="53" t="e">
        <f>+sessoes!B$8</f>
        <v>#N/A</v>
      </c>
      <c r="J1186" s="69">
        <f>+sessoes!C$8</f>
        <v>0</v>
      </c>
      <c r="K1186" s="53">
        <f>+'105 PALESTRAS'!AK334</f>
        <v>0</v>
      </c>
      <c r="L1186" s="53">
        <f>+'105 PALESTRAS'!AM334</f>
        <v>0</v>
      </c>
      <c r="M1186" s="53">
        <f>+'105 PALESTRAS'!AP334</f>
        <v>0</v>
      </c>
      <c r="N1186" s="53">
        <f>+'105 PALESTRAS'!AC334</f>
        <v>0</v>
      </c>
      <c r="T1186" s="51" t="str">
        <f t="shared" si="54"/>
        <v>Local Não Indicado</v>
      </c>
      <c r="U1186" s="51" t="str">
        <f t="shared" si="55"/>
        <v>Sem dados de idade</v>
      </c>
      <c r="V1186" s="51" t="str">
        <f t="shared" si="56"/>
        <v/>
      </c>
    </row>
    <row r="1187" spans="1:22" hidden="1" x14ac:dyDescent="0.35">
      <c r="A1187" s="53">
        <f>+'105 PALESTRAS'!C335</f>
        <v>0</v>
      </c>
      <c r="B1187" s="53">
        <f>+'105 PALESTRAS'!J335</f>
        <v>0</v>
      </c>
      <c r="C1187" s="53" t="e">
        <f>IFERROR(IFERROR(IFERROR(+VLOOKUP('105 PALESTRAS'!V335,localidades,2,FALSE),VLOOKUP('105 PALESTRAS'!R335,district_codes,2,FALSE)),VLOOKUP('105 PALESTRAS'!AG$7,localidades,2,FALSE)),VLOOKUP('105 PALESTRAS'!AG304,district_codes,2,FALSE))</f>
        <v>#N/A</v>
      </c>
      <c r="E1187" s="281">
        <f>+'105 PALESTRAS'!P335</f>
        <v>0</v>
      </c>
      <c r="F1187" s="53">
        <f>+'105 PALESTRAS'!Q335</f>
        <v>0</v>
      </c>
      <c r="H1187" s="53" t="str">
        <f>+sessoes!A$8</f>
        <v>BENTRAIN-99</v>
      </c>
      <c r="I1187" s="53" t="e">
        <f>+sessoes!B$8</f>
        <v>#N/A</v>
      </c>
      <c r="J1187" s="69">
        <f>+sessoes!C$8</f>
        <v>0</v>
      </c>
      <c r="K1187" s="53">
        <f>+'105 PALESTRAS'!AK335</f>
        <v>0</v>
      </c>
      <c r="L1187" s="53">
        <f>+'105 PALESTRAS'!AM335</f>
        <v>0</v>
      </c>
      <c r="M1187" s="53">
        <f>+'105 PALESTRAS'!AP335</f>
        <v>0</v>
      </c>
      <c r="N1187" s="53">
        <f>+'105 PALESTRAS'!AC335</f>
        <v>0</v>
      </c>
      <c r="T1187" s="51" t="str">
        <f t="shared" si="54"/>
        <v>Local Não Indicado</v>
      </c>
      <c r="U1187" s="51" t="str">
        <f t="shared" si="55"/>
        <v>Sem dados de idade</v>
      </c>
      <c r="V1187" s="51" t="str">
        <f t="shared" si="56"/>
        <v/>
      </c>
    </row>
    <row r="1188" spans="1:22" hidden="1" x14ac:dyDescent="0.35">
      <c r="A1188" s="53">
        <f>+'105 PALESTRAS'!C336</f>
        <v>0</v>
      </c>
      <c r="B1188" s="53">
        <f>+'105 PALESTRAS'!J336</f>
        <v>0</v>
      </c>
      <c r="C1188" s="53" t="e">
        <f>IFERROR(IFERROR(IFERROR(+VLOOKUP('105 PALESTRAS'!V336,localidades,2,FALSE),VLOOKUP('105 PALESTRAS'!R336,district_codes,2,FALSE)),VLOOKUP('105 PALESTRAS'!AG$7,localidades,2,FALSE)),VLOOKUP('105 PALESTRAS'!AG305,district_codes,2,FALSE))</f>
        <v>#N/A</v>
      </c>
      <c r="E1188" s="281">
        <f>+'105 PALESTRAS'!P336</f>
        <v>0</v>
      </c>
      <c r="F1188" s="53">
        <f>+'105 PALESTRAS'!Q336</f>
        <v>0</v>
      </c>
      <c r="H1188" s="53" t="str">
        <f>+sessoes!A$8</f>
        <v>BENTRAIN-99</v>
      </c>
      <c r="I1188" s="53" t="e">
        <f>+sessoes!B$8</f>
        <v>#N/A</v>
      </c>
      <c r="J1188" s="69">
        <f>+sessoes!C$8</f>
        <v>0</v>
      </c>
      <c r="K1188" s="53">
        <f>+'105 PALESTRAS'!AK336</f>
        <v>0</v>
      </c>
      <c r="L1188" s="53">
        <f>+'105 PALESTRAS'!AM336</f>
        <v>0</v>
      </c>
      <c r="M1188" s="53">
        <f>+'105 PALESTRAS'!AP336</f>
        <v>0</v>
      </c>
      <c r="N1188" s="53">
        <f>+'105 PALESTRAS'!AC336</f>
        <v>0</v>
      </c>
      <c r="T1188" s="51" t="str">
        <f t="shared" si="54"/>
        <v>Local Não Indicado</v>
      </c>
      <c r="U1188" s="51" t="str">
        <f t="shared" si="55"/>
        <v>Sem dados de idade</v>
      </c>
      <c r="V1188" s="51" t="str">
        <f t="shared" si="56"/>
        <v/>
      </c>
    </row>
    <row r="1189" spans="1:22" hidden="1" x14ac:dyDescent="0.35">
      <c r="A1189" s="53">
        <f>+'105 PALESTRAS'!C337</f>
        <v>0</v>
      </c>
      <c r="B1189" s="53">
        <f>+'105 PALESTRAS'!J337</f>
        <v>0</v>
      </c>
      <c r="C1189" s="53" t="e">
        <f>IFERROR(IFERROR(IFERROR(+VLOOKUP('105 PALESTRAS'!V337,localidades,2,FALSE),VLOOKUP('105 PALESTRAS'!R337,district_codes,2,FALSE)),VLOOKUP('105 PALESTRAS'!AG$7,localidades,2,FALSE)),VLOOKUP('105 PALESTRAS'!AG306,district_codes,2,FALSE))</f>
        <v>#N/A</v>
      </c>
      <c r="E1189" s="281">
        <f>+'105 PALESTRAS'!P337</f>
        <v>0</v>
      </c>
      <c r="F1189" s="53">
        <f>+'105 PALESTRAS'!Q337</f>
        <v>0</v>
      </c>
      <c r="H1189" s="53" t="str">
        <f>+sessoes!A$8</f>
        <v>BENTRAIN-99</v>
      </c>
      <c r="I1189" s="53" t="e">
        <f>+sessoes!B$8</f>
        <v>#N/A</v>
      </c>
      <c r="J1189" s="69">
        <f>+sessoes!C$8</f>
        <v>0</v>
      </c>
      <c r="K1189" s="53">
        <f>+'105 PALESTRAS'!AK337</f>
        <v>0</v>
      </c>
      <c r="L1189" s="53">
        <f>+'105 PALESTRAS'!AM337</f>
        <v>0</v>
      </c>
      <c r="M1189" s="53">
        <f>+'105 PALESTRAS'!AP337</f>
        <v>0</v>
      </c>
      <c r="N1189" s="53">
        <f>+'105 PALESTRAS'!AC337</f>
        <v>0</v>
      </c>
      <c r="T1189" s="51" t="str">
        <f t="shared" si="54"/>
        <v>Local Não Indicado</v>
      </c>
      <c r="U1189" s="51" t="str">
        <f t="shared" si="55"/>
        <v>Sem dados de idade</v>
      </c>
      <c r="V1189" s="51" t="str">
        <f t="shared" si="56"/>
        <v/>
      </c>
    </row>
    <row r="1190" spans="1:22" hidden="1" x14ac:dyDescent="0.35">
      <c r="A1190" s="53">
        <f>+'105 PALESTRAS'!C338</f>
        <v>0</v>
      </c>
      <c r="B1190" s="53">
        <f>+'105 PALESTRAS'!J338</f>
        <v>0</v>
      </c>
      <c r="C1190" s="53" t="e">
        <f>IFERROR(IFERROR(IFERROR(+VLOOKUP('105 PALESTRAS'!V338,localidades,2,FALSE),VLOOKUP('105 PALESTRAS'!R338,district_codes,2,FALSE)),VLOOKUP('105 PALESTRAS'!AG$7,localidades,2,FALSE)),VLOOKUP('105 PALESTRAS'!AG307,district_codes,2,FALSE))</f>
        <v>#N/A</v>
      </c>
      <c r="E1190" s="281">
        <f>+'105 PALESTRAS'!P338</f>
        <v>0</v>
      </c>
      <c r="F1190" s="53">
        <f>+'105 PALESTRAS'!Q338</f>
        <v>0</v>
      </c>
      <c r="H1190" s="53" t="str">
        <f>+sessoes!A$8</f>
        <v>BENTRAIN-99</v>
      </c>
      <c r="I1190" s="53" t="e">
        <f>+sessoes!B$8</f>
        <v>#N/A</v>
      </c>
      <c r="J1190" s="69">
        <f>+sessoes!C$8</f>
        <v>0</v>
      </c>
      <c r="K1190" s="53">
        <f>+'105 PALESTRAS'!AK338</f>
        <v>0</v>
      </c>
      <c r="L1190" s="53">
        <f>+'105 PALESTRAS'!AM338</f>
        <v>0</v>
      </c>
      <c r="M1190" s="53">
        <f>+'105 PALESTRAS'!AP338</f>
        <v>0</v>
      </c>
      <c r="N1190" s="53">
        <f>+'105 PALESTRAS'!AC338</f>
        <v>0</v>
      </c>
      <c r="T1190" s="51" t="str">
        <f t="shared" si="54"/>
        <v>Local Não Indicado</v>
      </c>
      <c r="U1190" s="51" t="str">
        <f t="shared" si="55"/>
        <v>Sem dados de idade</v>
      </c>
      <c r="V1190" s="51" t="str">
        <f t="shared" si="56"/>
        <v/>
      </c>
    </row>
    <row r="1191" spans="1:22" hidden="1" x14ac:dyDescent="0.35">
      <c r="A1191" s="53">
        <f>+'105 PALESTRAS'!C339</f>
        <v>0</v>
      </c>
      <c r="B1191" s="53">
        <f>+'105 PALESTRAS'!J339</f>
        <v>0</v>
      </c>
      <c r="C1191" s="53" t="e">
        <f>IFERROR(IFERROR(IFERROR(+VLOOKUP('105 PALESTRAS'!V339,localidades,2,FALSE),VLOOKUP('105 PALESTRAS'!R339,district_codes,2,FALSE)),VLOOKUP('105 PALESTRAS'!AG$7,localidades,2,FALSE)),VLOOKUP('105 PALESTRAS'!AG308,district_codes,2,FALSE))</f>
        <v>#N/A</v>
      </c>
      <c r="E1191" s="281">
        <f>+'105 PALESTRAS'!P339</f>
        <v>0</v>
      </c>
      <c r="F1191" s="53">
        <f>+'105 PALESTRAS'!Q339</f>
        <v>0</v>
      </c>
      <c r="H1191" s="53" t="str">
        <f>+sessoes!A$8</f>
        <v>BENTRAIN-99</v>
      </c>
      <c r="I1191" s="53" t="e">
        <f>+sessoes!B$8</f>
        <v>#N/A</v>
      </c>
      <c r="J1191" s="69">
        <f>+sessoes!C$8</f>
        <v>0</v>
      </c>
      <c r="K1191" s="53">
        <f>+'105 PALESTRAS'!AK339</f>
        <v>0</v>
      </c>
      <c r="L1191" s="53">
        <f>+'105 PALESTRAS'!AM339</f>
        <v>0</v>
      </c>
      <c r="M1191" s="53">
        <f>+'105 PALESTRAS'!AP339</f>
        <v>0</v>
      </c>
      <c r="N1191" s="53">
        <f>+'105 PALESTRAS'!AC339</f>
        <v>0</v>
      </c>
      <c r="T1191" s="51" t="str">
        <f t="shared" si="54"/>
        <v>Local Não Indicado</v>
      </c>
      <c r="U1191" s="51" t="str">
        <f t="shared" si="55"/>
        <v>Sem dados de idade</v>
      </c>
      <c r="V1191" s="51" t="str">
        <f t="shared" si="56"/>
        <v/>
      </c>
    </row>
    <row r="1192" spans="1:22" hidden="1" x14ac:dyDescent="0.35">
      <c r="A1192" s="53">
        <f>+'105 PALESTRAS'!C340</f>
        <v>0</v>
      </c>
      <c r="B1192" s="53">
        <f>+'105 PALESTRAS'!J340</f>
        <v>0</v>
      </c>
      <c r="C1192" s="53" t="e">
        <f>IFERROR(IFERROR(IFERROR(+VLOOKUP('105 PALESTRAS'!V340,localidades,2,FALSE),VLOOKUP('105 PALESTRAS'!R340,district_codes,2,FALSE)),VLOOKUP('105 PALESTRAS'!AG$7,localidades,2,FALSE)),VLOOKUP('105 PALESTRAS'!AG309,district_codes,2,FALSE))</f>
        <v>#N/A</v>
      </c>
      <c r="E1192" s="281">
        <f>+'105 PALESTRAS'!P340</f>
        <v>0</v>
      </c>
      <c r="F1192" s="53">
        <f>+'105 PALESTRAS'!Q340</f>
        <v>0</v>
      </c>
      <c r="H1192" s="53" t="str">
        <f>+sessoes!A$8</f>
        <v>BENTRAIN-99</v>
      </c>
      <c r="I1192" s="53" t="e">
        <f>+sessoes!B$8</f>
        <v>#N/A</v>
      </c>
      <c r="J1192" s="69">
        <f>+sessoes!C$8</f>
        <v>0</v>
      </c>
      <c r="K1192" s="53">
        <f>+'105 PALESTRAS'!AK340</f>
        <v>0</v>
      </c>
      <c r="L1192" s="53">
        <f>+'105 PALESTRAS'!AM340</f>
        <v>0</v>
      </c>
      <c r="M1192" s="53">
        <f>+'105 PALESTRAS'!AP340</f>
        <v>0</v>
      </c>
      <c r="N1192" s="53">
        <f>+'105 PALESTRAS'!AC340</f>
        <v>0</v>
      </c>
      <c r="T1192" s="51" t="str">
        <f t="shared" si="54"/>
        <v>Local Não Indicado</v>
      </c>
      <c r="U1192" s="51" t="str">
        <f t="shared" si="55"/>
        <v>Sem dados de idade</v>
      </c>
      <c r="V1192" s="51" t="str">
        <f t="shared" si="56"/>
        <v/>
      </c>
    </row>
    <row r="1193" spans="1:22" hidden="1" x14ac:dyDescent="0.35">
      <c r="A1193" s="53">
        <f>+'105 PALESTRAS'!C341</f>
        <v>0</v>
      </c>
      <c r="B1193" s="53">
        <f>+'105 PALESTRAS'!J341</f>
        <v>0</v>
      </c>
      <c r="C1193" s="53" t="e">
        <f>IFERROR(IFERROR(IFERROR(+VLOOKUP('105 PALESTRAS'!V341,localidades,2,FALSE),VLOOKUP('105 PALESTRAS'!R341,district_codes,2,FALSE)),VLOOKUP('105 PALESTRAS'!AG$7,localidades,2,FALSE)),VLOOKUP('105 PALESTRAS'!AG310,district_codes,2,FALSE))</f>
        <v>#N/A</v>
      </c>
      <c r="E1193" s="281">
        <f>+'105 PALESTRAS'!P341</f>
        <v>0</v>
      </c>
      <c r="F1193" s="53">
        <f>+'105 PALESTRAS'!Q341</f>
        <v>0</v>
      </c>
      <c r="H1193" s="53" t="str">
        <f>+sessoes!A$8</f>
        <v>BENTRAIN-99</v>
      </c>
      <c r="I1193" s="53" t="e">
        <f>+sessoes!B$8</f>
        <v>#N/A</v>
      </c>
      <c r="J1193" s="69">
        <f>+sessoes!C$8</f>
        <v>0</v>
      </c>
      <c r="K1193" s="53">
        <f>+'105 PALESTRAS'!AK341</f>
        <v>0</v>
      </c>
      <c r="L1193" s="53">
        <f>+'105 PALESTRAS'!AM341</f>
        <v>0</v>
      </c>
      <c r="M1193" s="53">
        <f>+'105 PALESTRAS'!AP341</f>
        <v>0</v>
      </c>
      <c r="N1193" s="53">
        <f>+'105 PALESTRAS'!AC341</f>
        <v>0</v>
      </c>
      <c r="T1193" s="51" t="str">
        <f t="shared" si="54"/>
        <v>Local Não Indicado</v>
      </c>
      <c r="U1193" s="51" t="str">
        <f t="shared" si="55"/>
        <v>Sem dados de idade</v>
      </c>
      <c r="V1193" s="51" t="str">
        <f t="shared" si="56"/>
        <v/>
      </c>
    </row>
    <row r="1194" spans="1:22" hidden="1" x14ac:dyDescent="0.35">
      <c r="A1194" s="53">
        <f>+'105 PALESTRAS'!C342</f>
        <v>0</v>
      </c>
      <c r="B1194" s="53">
        <f>+'105 PALESTRAS'!J342</f>
        <v>0</v>
      </c>
      <c r="C1194" s="53" t="e">
        <f>IFERROR(IFERROR(IFERROR(+VLOOKUP('105 PALESTRAS'!V342,localidades,2,FALSE),VLOOKUP('105 PALESTRAS'!R342,district_codes,2,FALSE)),VLOOKUP('105 PALESTRAS'!AG$7,localidades,2,FALSE)),VLOOKUP('105 PALESTRAS'!AG311,district_codes,2,FALSE))</f>
        <v>#N/A</v>
      </c>
      <c r="E1194" s="281">
        <f>+'105 PALESTRAS'!P342</f>
        <v>0</v>
      </c>
      <c r="F1194" s="53">
        <f>+'105 PALESTRAS'!Q342</f>
        <v>0</v>
      </c>
      <c r="H1194" s="53" t="str">
        <f>+sessoes!A$8</f>
        <v>BENTRAIN-99</v>
      </c>
      <c r="I1194" s="53" t="e">
        <f>+sessoes!B$8</f>
        <v>#N/A</v>
      </c>
      <c r="J1194" s="69">
        <f>+sessoes!C$8</f>
        <v>0</v>
      </c>
      <c r="K1194" s="53">
        <f>+'105 PALESTRAS'!AK342</f>
        <v>0</v>
      </c>
      <c r="L1194" s="53">
        <f>+'105 PALESTRAS'!AM342</f>
        <v>0</v>
      </c>
      <c r="M1194" s="53">
        <f>+'105 PALESTRAS'!AP342</f>
        <v>0</v>
      </c>
      <c r="N1194" s="53">
        <f>+'105 PALESTRAS'!AC342</f>
        <v>0</v>
      </c>
      <c r="T1194" s="51" t="str">
        <f t="shared" si="54"/>
        <v>Local Não Indicado</v>
      </c>
      <c r="U1194" s="51" t="str">
        <f t="shared" si="55"/>
        <v>Sem dados de idade</v>
      </c>
      <c r="V1194" s="51" t="str">
        <f t="shared" si="56"/>
        <v/>
      </c>
    </row>
    <row r="1195" spans="1:22" hidden="1" x14ac:dyDescent="0.35">
      <c r="A1195" s="53">
        <f>+'105 PALESTRAS'!C343</f>
        <v>0</v>
      </c>
      <c r="B1195" s="53">
        <f>+'105 PALESTRAS'!J343</f>
        <v>0</v>
      </c>
      <c r="C1195" s="53" t="e">
        <f>IFERROR(IFERROR(IFERROR(+VLOOKUP('105 PALESTRAS'!V343,localidades,2,FALSE),VLOOKUP('105 PALESTRAS'!R343,district_codes,2,FALSE)),VLOOKUP('105 PALESTRAS'!AG$7,localidades,2,FALSE)),VLOOKUP('105 PALESTRAS'!AG312,district_codes,2,FALSE))</f>
        <v>#N/A</v>
      </c>
      <c r="E1195" s="281">
        <f>+'105 PALESTRAS'!P343</f>
        <v>0</v>
      </c>
      <c r="F1195" s="53">
        <f>+'105 PALESTRAS'!Q343</f>
        <v>0</v>
      </c>
      <c r="H1195" s="53" t="str">
        <f>+sessoes!A$8</f>
        <v>BENTRAIN-99</v>
      </c>
      <c r="I1195" s="53" t="e">
        <f>+sessoes!B$8</f>
        <v>#N/A</v>
      </c>
      <c r="J1195" s="69">
        <f>+sessoes!C$8</f>
        <v>0</v>
      </c>
      <c r="K1195" s="53">
        <f>+'105 PALESTRAS'!AK343</f>
        <v>0</v>
      </c>
      <c r="L1195" s="53">
        <f>+'105 PALESTRAS'!AM343</f>
        <v>0</v>
      </c>
      <c r="M1195" s="53">
        <f>+'105 PALESTRAS'!AP343</f>
        <v>0</v>
      </c>
      <c r="N1195" s="53">
        <f>+'105 PALESTRAS'!AC343</f>
        <v>0</v>
      </c>
      <c r="T1195" s="51" t="str">
        <f t="shared" si="54"/>
        <v>Local Não Indicado</v>
      </c>
      <c r="U1195" s="51" t="str">
        <f t="shared" si="55"/>
        <v>Sem dados de idade</v>
      </c>
      <c r="V1195" s="51" t="str">
        <f t="shared" si="56"/>
        <v/>
      </c>
    </row>
    <row r="1196" spans="1:22" hidden="1" x14ac:dyDescent="0.35">
      <c r="A1196" s="53">
        <f>+'105 PALESTRAS'!C344</f>
        <v>0</v>
      </c>
      <c r="B1196" s="53">
        <f>+'105 PALESTRAS'!J344</f>
        <v>0</v>
      </c>
      <c r="C1196" s="53" t="e">
        <f>IFERROR(IFERROR(IFERROR(+VLOOKUP('105 PALESTRAS'!V344,localidades,2,FALSE),VLOOKUP('105 PALESTRAS'!R344,district_codes,2,FALSE)),VLOOKUP('105 PALESTRAS'!AG$7,localidades,2,FALSE)),VLOOKUP('105 PALESTRAS'!AG313,district_codes,2,FALSE))</f>
        <v>#N/A</v>
      </c>
      <c r="E1196" s="281">
        <f>+'105 PALESTRAS'!P344</f>
        <v>0</v>
      </c>
      <c r="F1196" s="53">
        <f>+'105 PALESTRAS'!Q344</f>
        <v>0</v>
      </c>
      <c r="H1196" s="53" t="str">
        <f>+sessoes!A$8</f>
        <v>BENTRAIN-99</v>
      </c>
      <c r="I1196" s="53" t="e">
        <f>+sessoes!B$8</f>
        <v>#N/A</v>
      </c>
      <c r="J1196" s="69">
        <f>+sessoes!C$8</f>
        <v>0</v>
      </c>
      <c r="K1196" s="53">
        <f>+'105 PALESTRAS'!AK344</f>
        <v>0</v>
      </c>
      <c r="L1196" s="53">
        <f>+'105 PALESTRAS'!AM344</f>
        <v>0</v>
      </c>
      <c r="M1196" s="53">
        <f>+'105 PALESTRAS'!AP344</f>
        <v>0</v>
      </c>
      <c r="N1196" s="53">
        <f>+'105 PALESTRAS'!AC344</f>
        <v>0</v>
      </c>
      <c r="T1196" s="51" t="str">
        <f t="shared" si="54"/>
        <v>Local Não Indicado</v>
      </c>
      <c r="U1196" s="51" t="str">
        <f t="shared" si="55"/>
        <v>Sem dados de idade</v>
      </c>
      <c r="V1196" s="51" t="str">
        <f t="shared" si="56"/>
        <v/>
      </c>
    </row>
    <row r="1197" spans="1:22" hidden="1" x14ac:dyDescent="0.35">
      <c r="A1197" s="53">
        <f>+'105 PALESTRAS'!C345</f>
        <v>0</v>
      </c>
      <c r="B1197" s="53">
        <f>+'105 PALESTRAS'!J345</f>
        <v>0</v>
      </c>
      <c r="C1197" s="53" t="e">
        <f>IFERROR(IFERROR(IFERROR(+VLOOKUP('105 PALESTRAS'!V345,localidades,2,FALSE),VLOOKUP('105 PALESTRAS'!R345,district_codes,2,FALSE)),VLOOKUP('105 PALESTRAS'!AG$7,localidades,2,FALSE)),VLOOKUP('105 PALESTRAS'!AG314,district_codes,2,FALSE))</f>
        <v>#N/A</v>
      </c>
      <c r="E1197" s="281">
        <f>+'105 PALESTRAS'!P345</f>
        <v>0</v>
      </c>
      <c r="F1197" s="53">
        <f>+'105 PALESTRAS'!Q345</f>
        <v>0</v>
      </c>
      <c r="H1197" s="53" t="str">
        <f>+sessoes!A$8</f>
        <v>BENTRAIN-99</v>
      </c>
      <c r="I1197" s="53" t="e">
        <f>+sessoes!B$8</f>
        <v>#N/A</v>
      </c>
      <c r="J1197" s="69">
        <f>+sessoes!C$8</f>
        <v>0</v>
      </c>
      <c r="K1197" s="53">
        <f>+'105 PALESTRAS'!AK345</f>
        <v>0</v>
      </c>
      <c r="L1197" s="53">
        <f>+'105 PALESTRAS'!AM345</f>
        <v>0</v>
      </c>
      <c r="M1197" s="53">
        <f>+'105 PALESTRAS'!AP345</f>
        <v>0</v>
      </c>
      <c r="N1197" s="53">
        <f>+'105 PALESTRAS'!AC345</f>
        <v>0</v>
      </c>
      <c r="T1197" s="51" t="str">
        <f t="shared" si="54"/>
        <v>Local Não Indicado</v>
      </c>
      <c r="U1197" s="51" t="str">
        <f t="shared" si="55"/>
        <v>Sem dados de idade</v>
      </c>
      <c r="V1197" s="51" t="str">
        <f t="shared" si="56"/>
        <v/>
      </c>
    </row>
    <row r="1198" spans="1:22" hidden="1" x14ac:dyDescent="0.35">
      <c r="A1198" s="53">
        <f>+'105 PALESTRAS'!C346</f>
        <v>0</v>
      </c>
      <c r="B1198" s="53">
        <f>+'105 PALESTRAS'!J346</f>
        <v>0</v>
      </c>
      <c r="C1198" s="53" t="e">
        <f>IFERROR(IFERROR(IFERROR(+VLOOKUP('105 PALESTRAS'!V346,localidades,2,FALSE),VLOOKUP('105 PALESTRAS'!R346,district_codes,2,FALSE)),VLOOKUP('105 PALESTRAS'!AG$7,localidades,2,FALSE)),VLOOKUP('105 PALESTRAS'!AG315,district_codes,2,FALSE))</f>
        <v>#N/A</v>
      </c>
      <c r="E1198" s="281">
        <f>+'105 PALESTRAS'!P346</f>
        <v>0</v>
      </c>
      <c r="F1198" s="53">
        <f>+'105 PALESTRAS'!Q346</f>
        <v>0</v>
      </c>
      <c r="H1198" s="53" t="str">
        <f>+sessoes!A$8</f>
        <v>BENTRAIN-99</v>
      </c>
      <c r="I1198" s="53" t="e">
        <f>+sessoes!B$8</f>
        <v>#N/A</v>
      </c>
      <c r="J1198" s="69">
        <f>+sessoes!C$8</f>
        <v>0</v>
      </c>
      <c r="K1198" s="53">
        <f>+'105 PALESTRAS'!AK346</f>
        <v>0</v>
      </c>
      <c r="L1198" s="53">
        <f>+'105 PALESTRAS'!AM346</f>
        <v>0</v>
      </c>
      <c r="M1198" s="53">
        <f>+'105 PALESTRAS'!AP346</f>
        <v>0</v>
      </c>
      <c r="N1198" s="53">
        <f>+'105 PALESTRAS'!AC346</f>
        <v>0</v>
      </c>
      <c r="T1198" s="51" t="str">
        <f t="shared" si="54"/>
        <v>Local Não Indicado</v>
      </c>
      <c r="U1198" s="51" t="str">
        <f t="shared" si="55"/>
        <v>Sem dados de idade</v>
      </c>
      <c r="V1198" s="51" t="str">
        <f t="shared" si="56"/>
        <v/>
      </c>
    </row>
    <row r="1199" spans="1:22" hidden="1" x14ac:dyDescent="0.35">
      <c r="A1199" s="53">
        <f>+'105 PALESTRAS'!C347</f>
        <v>0</v>
      </c>
      <c r="B1199" s="53">
        <f>+'105 PALESTRAS'!J347</f>
        <v>0</v>
      </c>
      <c r="C1199" s="53" t="e">
        <f>IFERROR(IFERROR(IFERROR(+VLOOKUP('105 PALESTRAS'!V347,localidades,2,FALSE),VLOOKUP('105 PALESTRAS'!R347,district_codes,2,FALSE)),VLOOKUP('105 PALESTRAS'!AG$7,localidades,2,FALSE)),VLOOKUP('105 PALESTRAS'!AG316,district_codes,2,FALSE))</f>
        <v>#N/A</v>
      </c>
      <c r="E1199" s="281">
        <f>+'105 PALESTRAS'!P347</f>
        <v>0</v>
      </c>
      <c r="F1199" s="53">
        <f>+'105 PALESTRAS'!Q347</f>
        <v>0</v>
      </c>
      <c r="H1199" s="53" t="str">
        <f>+sessoes!A$8</f>
        <v>BENTRAIN-99</v>
      </c>
      <c r="I1199" s="53" t="e">
        <f>+sessoes!B$8</f>
        <v>#N/A</v>
      </c>
      <c r="J1199" s="69">
        <f>+sessoes!C$8</f>
        <v>0</v>
      </c>
      <c r="K1199" s="53">
        <f>+'105 PALESTRAS'!AK347</f>
        <v>0</v>
      </c>
      <c r="L1199" s="53">
        <f>+'105 PALESTRAS'!AM347</f>
        <v>0</v>
      </c>
      <c r="M1199" s="53">
        <f>+'105 PALESTRAS'!AP347</f>
        <v>0</v>
      </c>
      <c r="N1199" s="53">
        <f>+'105 PALESTRAS'!AC347</f>
        <v>0</v>
      </c>
      <c r="T1199" s="51" t="str">
        <f t="shared" si="54"/>
        <v>Local Não Indicado</v>
      </c>
      <c r="U1199" s="51" t="str">
        <f t="shared" si="55"/>
        <v>Sem dados de idade</v>
      </c>
      <c r="V1199" s="51" t="str">
        <f t="shared" si="56"/>
        <v/>
      </c>
    </row>
    <row r="1200" spans="1:22" hidden="1" x14ac:dyDescent="0.35">
      <c r="A1200" s="53">
        <f>+'105 PALESTRAS'!C348</f>
        <v>0</v>
      </c>
      <c r="B1200" s="53">
        <f>+'105 PALESTRAS'!J348</f>
        <v>0</v>
      </c>
      <c r="C1200" s="53" t="e">
        <f>IFERROR(IFERROR(IFERROR(+VLOOKUP('105 PALESTRAS'!V348,localidades,2,FALSE),VLOOKUP('105 PALESTRAS'!R348,district_codes,2,FALSE)),VLOOKUP('105 PALESTRAS'!AG$7,localidades,2,FALSE)),VLOOKUP('105 PALESTRAS'!AG317,district_codes,2,FALSE))</f>
        <v>#N/A</v>
      </c>
      <c r="E1200" s="281">
        <f>+'105 PALESTRAS'!P348</f>
        <v>0</v>
      </c>
      <c r="F1200" s="53">
        <f>+'105 PALESTRAS'!Q348</f>
        <v>0</v>
      </c>
      <c r="H1200" s="53" t="str">
        <f>+sessoes!A$8</f>
        <v>BENTRAIN-99</v>
      </c>
      <c r="I1200" s="53" t="e">
        <f>+sessoes!B$8</f>
        <v>#N/A</v>
      </c>
      <c r="J1200" s="69">
        <f>+sessoes!C$8</f>
        <v>0</v>
      </c>
      <c r="K1200" s="53">
        <f>+'105 PALESTRAS'!AK348</f>
        <v>0</v>
      </c>
      <c r="L1200" s="53">
        <f>+'105 PALESTRAS'!AM348</f>
        <v>0</v>
      </c>
      <c r="M1200" s="53">
        <f>+'105 PALESTRAS'!AP348</f>
        <v>0</v>
      </c>
      <c r="N1200" s="53">
        <f>+'105 PALESTRAS'!AC348</f>
        <v>0</v>
      </c>
      <c r="T1200" s="51" t="str">
        <f t="shared" si="54"/>
        <v>Local Não Indicado</v>
      </c>
      <c r="U1200" s="51" t="str">
        <f t="shared" si="55"/>
        <v>Sem dados de idade</v>
      </c>
      <c r="V1200" s="51" t="str">
        <f t="shared" si="56"/>
        <v/>
      </c>
    </row>
    <row r="1201" spans="1:22" hidden="1" x14ac:dyDescent="0.35">
      <c r="A1201" s="53">
        <f>+'105 PALESTRAS'!C349</f>
        <v>0</v>
      </c>
      <c r="B1201" s="53">
        <f>+'105 PALESTRAS'!J349</f>
        <v>0</v>
      </c>
      <c r="C1201" s="53" t="e">
        <f>IFERROR(IFERROR(IFERROR(+VLOOKUP('105 PALESTRAS'!V349,localidades,2,FALSE),VLOOKUP('105 PALESTRAS'!R349,district_codes,2,FALSE)),VLOOKUP('105 PALESTRAS'!AG$7,localidades,2,FALSE)),VLOOKUP('105 PALESTRAS'!AG318,district_codes,2,FALSE))</f>
        <v>#N/A</v>
      </c>
      <c r="E1201" s="281">
        <f>+'105 PALESTRAS'!P349</f>
        <v>0</v>
      </c>
      <c r="F1201" s="53">
        <f>+'105 PALESTRAS'!Q349</f>
        <v>0</v>
      </c>
      <c r="H1201" s="53" t="str">
        <f>+sessoes!A$8</f>
        <v>BENTRAIN-99</v>
      </c>
      <c r="I1201" s="53" t="e">
        <f>+sessoes!B$8</f>
        <v>#N/A</v>
      </c>
      <c r="J1201" s="69">
        <f>+sessoes!C$8</f>
        <v>0</v>
      </c>
      <c r="K1201" s="53">
        <f>+'105 PALESTRAS'!AK349</f>
        <v>0</v>
      </c>
      <c r="L1201" s="53">
        <f>+'105 PALESTRAS'!AM349</f>
        <v>0</v>
      </c>
      <c r="M1201" s="53">
        <f>+'105 PALESTRAS'!AP349</f>
        <v>0</v>
      </c>
      <c r="N1201" s="53">
        <f>+'105 PALESTRAS'!AC349</f>
        <v>0</v>
      </c>
      <c r="T1201" s="51" t="str">
        <f t="shared" si="54"/>
        <v>Local Não Indicado</v>
      </c>
      <c r="U1201" s="51" t="str">
        <f t="shared" si="55"/>
        <v>Sem dados de idade</v>
      </c>
      <c r="V1201" s="51" t="str">
        <f t="shared" si="56"/>
        <v/>
      </c>
    </row>
    <row r="1202" spans="1:22" hidden="1" x14ac:dyDescent="0.35">
      <c r="A1202" s="53">
        <f>+'105 PALESTRAS'!C350</f>
        <v>0</v>
      </c>
      <c r="B1202" s="53">
        <f>+'105 PALESTRAS'!J350</f>
        <v>0</v>
      </c>
      <c r="C1202" s="53" t="e">
        <f>IFERROR(IFERROR(IFERROR(+VLOOKUP('105 PALESTRAS'!V350,localidades,2,FALSE),VLOOKUP('105 PALESTRAS'!R350,district_codes,2,FALSE)),VLOOKUP('105 PALESTRAS'!AG$7,localidades,2,FALSE)),VLOOKUP('105 PALESTRAS'!AG319,district_codes,2,FALSE))</f>
        <v>#N/A</v>
      </c>
      <c r="E1202" s="281">
        <f>+'105 PALESTRAS'!P350</f>
        <v>0</v>
      </c>
      <c r="F1202" s="53">
        <f>+'105 PALESTRAS'!Q350</f>
        <v>0</v>
      </c>
      <c r="H1202" s="53" t="str">
        <f>+sessoes!A$8</f>
        <v>BENTRAIN-99</v>
      </c>
      <c r="I1202" s="53" t="e">
        <f>+sessoes!B$8</f>
        <v>#N/A</v>
      </c>
      <c r="J1202" s="69">
        <f>+sessoes!C$8</f>
        <v>0</v>
      </c>
      <c r="K1202" s="53">
        <f>+'105 PALESTRAS'!AK350</f>
        <v>0</v>
      </c>
      <c r="L1202" s="53">
        <f>+'105 PALESTRAS'!AM350</f>
        <v>0</v>
      </c>
      <c r="M1202" s="53">
        <f>+'105 PALESTRAS'!AP350</f>
        <v>0</v>
      </c>
      <c r="N1202" s="53">
        <f>+'105 PALESTRAS'!AC350</f>
        <v>0</v>
      </c>
      <c r="T1202" s="51" t="str">
        <f t="shared" si="54"/>
        <v>Local Não Indicado</v>
      </c>
      <c r="U1202" s="51" t="str">
        <f t="shared" si="55"/>
        <v>Sem dados de idade</v>
      </c>
      <c r="V1202" s="51" t="str">
        <f t="shared" si="56"/>
        <v/>
      </c>
    </row>
    <row r="1203" spans="1:22" hidden="1" x14ac:dyDescent="0.35">
      <c r="A1203" s="53">
        <f>+'105 PALESTRAS'!C351</f>
        <v>0</v>
      </c>
      <c r="B1203" s="53">
        <f>+'105 PALESTRAS'!J351</f>
        <v>0</v>
      </c>
      <c r="C1203" s="53" t="e">
        <f>IFERROR(IFERROR(IFERROR(+VLOOKUP('105 PALESTRAS'!V351,localidades,2,FALSE),VLOOKUP('105 PALESTRAS'!R351,district_codes,2,FALSE)),VLOOKUP('105 PALESTRAS'!AG$7,localidades,2,FALSE)),VLOOKUP('105 PALESTRAS'!AG320,district_codes,2,FALSE))</f>
        <v>#N/A</v>
      </c>
      <c r="E1203" s="281">
        <f>+'105 PALESTRAS'!P351</f>
        <v>0</v>
      </c>
      <c r="F1203" s="53">
        <f>+'105 PALESTRAS'!Q351</f>
        <v>0</v>
      </c>
      <c r="H1203" s="53" t="str">
        <f>+sessoes!A$8</f>
        <v>BENTRAIN-99</v>
      </c>
      <c r="I1203" s="53" t="e">
        <f>+sessoes!B$8</f>
        <v>#N/A</v>
      </c>
      <c r="J1203" s="69">
        <f>+sessoes!C$8</f>
        <v>0</v>
      </c>
      <c r="K1203" s="53">
        <f>+'105 PALESTRAS'!AK351</f>
        <v>0</v>
      </c>
      <c r="L1203" s="53">
        <f>+'105 PALESTRAS'!AM351</f>
        <v>0</v>
      </c>
      <c r="M1203" s="53">
        <f>+'105 PALESTRAS'!AP351</f>
        <v>0</v>
      </c>
      <c r="N1203" s="53">
        <f>+'105 PALESTRAS'!AC351</f>
        <v>0</v>
      </c>
      <c r="T1203" s="51" t="str">
        <f t="shared" si="54"/>
        <v>Local Não Indicado</v>
      </c>
      <c r="U1203" s="51" t="str">
        <f t="shared" si="55"/>
        <v>Sem dados de idade</v>
      </c>
      <c r="V1203" s="51" t="str">
        <f t="shared" si="56"/>
        <v/>
      </c>
    </row>
    <row r="1204" spans="1:22" hidden="1" x14ac:dyDescent="0.35">
      <c r="A1204" s="53">
        <f>+'105 PALESTRAS'!C352</f>
        <v>0</v>
      </c>
      <c r="B1204" s="53">
        <f>+'105 PALESTRAS'!J352</f>
        <v>0</v>
      </c>
      <c r="C1204" s="53" t="e">
        <f>IFERROR(IFERROR(IFERROR(+VLOOKUP('105 PALESTRAS'!V352,localidades,2,FALSE),VLOOKUP('105 PALESTRAS'!R352,district_codes,2,FALSE)),VLOOKUP('105 PALESTRAS'!AG$7,localidades,2,FALSE)),VLOOKUP('105 PALESTRAS'!AG321,district_codes,2,FALSE))</f>
        <v>#N/A</v>
      </c>
      <c r="E1204" s="281">
        <f>+'105 PALESTRAS'!P352</f>
        <v>0</v>
      </c>
      <c r="F1204" s="53">
        <f>+'105 PALESTRAS'!Q352</f>
        <v>0</v>
      </c>
      <c r="H1204" s="53" t="str">
        <f>+sessoes!A$8</f>
        <v>BENTRAIN-99</v>
      </c>
      <c r="I1204" s="53" t="e">
        <f>+sessoes!B$8</f>
        <v>#N/A</v>
      </c>
      <c r="J1204" s="69">
        <f>+sessoes!C$8</f>
        <v>0</v>
      </c>
      <c r="K1204" s="53">
        <f>+'105 PALESTRAS'!AK352</f>
        <v>0</v>
      </c>
      <c r="L1204" s="53">
        <f>+'105 PALESTRAS'!AM352</f>
        <v>0</v>
      </c>
      <c r="M1204" s="53">
        <f>+'105 PALESTRAS'!AP352</f>
        <v>0</v>
      </c>
      <c r="N1204" s="53">
        <f>+'105 PALESTRAS'!AC352</f>
        <v>0</v>
      </c>
      <c r="T1204" s="51" t="str">
        <f t="shared" si="54"/>
        <v>Local Não Indicado</v>
      </c>
      <c r="U1204" s="51" t="str">
        <f t="shared" si="55"/>
        <v>Sem dados de idade</v>
      </c>
      <c r="V1204" s="51" t="str">
        <f t="shared" si="56"/>
        <v/>
      </c>
    </row>
    <row r="1205" spans="1:22" hidden="1" x14ac:dyDescent="0.35">
      <c r="A1205" s="53">
        <f>+'105 PALESTRAS'!C353</f>
        <v>0</v>
      </c>
      <c r="B1205" s="53">
        <f>+'105 PALESTRAS'!J353</f>
        <v>0</v>
      </c>
      <c r="C1205" s="53" t="e">
        <f>IFERROR(IFERROR(IFERROR(+VLOOKUP('105 PALESTRAS'!V353,localidades,2,FALSE),VLOOKUP('105 PALESTRAS'!R353,district_codes,2,FALSE)),VLOOKUP('105 PALESTRAS'!AG$7,localidades,2,FALSE)),VLOOKUP('105 PALESTRAS'!AG322,district_codes,2,FALSE))</f>
        <v>#N/A</v>
      </c>
      <c r="E1205" s="281">
        <f>+'105 PALESTRAS'!P353</f>
        <v>0</v>
      </c>
      <c r="F1205" s="53">
        <f>+'105 PALESTRAS'!Q353</f>
        <v>0</v>
      </c>
      <c r="H1205" s="53" t="str">
        <f>+sessoes!A$8</f>
        <v>BENTRAIN-99</v>
      </c>
      <c r="I1205" s="53" t="e">
        <f>+sessoes!B$8</f>
        <v>#N/A</v>
      </c>
      <c r="J1205" s="69">
        <f>+sessoes!C$8</f>
        <v>0</v>
      </c>
      <c r="K1205" s="53">
        <f>+'105 PALESTRAS'!AK353</f>
        <v>0</v>
      </c>
      <c r="L1205" s="53">
        <f>+'105 PALESTRAS'!AM353</f>
        <v>0</v>
      </c>
      <c r="M1205" s="53">
        <f>+'105 PALESTRAS'!AP353</f>
        <v>0</v>
      </c>
      <c r="N1205" s="53">
        <f>+'105 PALESTRAS'!AC353</f>
        <v>0</v>
      </c>
      <c r="T1205" s="51" t="str">
        <f t="shared" si="54"/>
        <v>Local Não Indicado</v>
      </c>
      <c r="U1205" s="51" t="str">
        <f t="shared" si="55"/>
        <v>Sem dados de idade</v>
      </c>
      <c r="V1205" s="51" t="str">
        <f t="shared" si="56"/>
        <v/>
      </c>
    </row>
    <row r="1206" spans="1:22" hidden="1" x14ac:dyDescent="0.35">
      <c r="A1206" s="53">
        <f>+'105 PALESTRAS'!C354</f>
        <v>0</v>
      </c>
      <c r="B1206" s="53">
        <f>+'105 PALESTRAS'!J354</f>
        <v>0</v>
      </c>
      <c r="C1206" s="53" t="e">
        <f>IFERROR(IFERROR(IFERROR(+VLOOKUP('105 PALESTRAS'!V354,localidades,2,FALSE),VLOOKUP('105 PALESTRAS'!R354,district_codes,2,FALSE)),VLOOKUP('105 PALESTRAS'!AG$7,localidades,2,FALSE)),VLOOKUP('105 PALESTRAS'!AG323,district_codes,2,FALSE))</f>
        <v>#N/A</v>
      </c>
      <c r="E1206" s="281">
        <f>+'105 PALESTRAS'!P354</f>
        <v>0</v>
      </c>
      <c r="F1206" s="53">
        <f>+'105 PALESTRAS'!Q354</f>
        <v>0</v>
      </c>
      <c r="H1206" s="53" t="str">
        <f>+sessoes!A$8</f>
        <v>BENTRAIN-99</v>
      </c>
      <c r="I1206" s="53" t="e">
        <f>+sessoes!B$8</f>
        <v>#N/A</v>
      </c>
      <c r="J1206" s="69">
        <f>+sessoes!C$8</f>
        <v>0</v>
      </c>
      <c r="K1206" s="53">
        <f>+'105 PALESTRAS'!AK354</f>
        <v>0</v>
      </c>
      <c r="L1206" s="53">
        <f>+'105 PALESTRAS'!AM354</f>
        <v>0</v>
      </c>
      <c r="M1206" s="53">
        <f>+'105 PALESTRAS'!AP354</f>
        <v>0</v>
      </c>
      <c r="N1206" s="53">
        <f>+'105 PALESTRAS'!AC354</f>
        <v>0</v>
      </c>
      <c r="T1206" s="51" t="str">
        <f t="shared" si="54"/>
        <v>Local Não Indicado</v>
      </c>
      <c r="U1206" s="51" t="str">
        <f t="shared" si="55"/>
        <v>Sem dados de idade</v>
      </c>
      <c r="V1206" s="51" t="str">
        <f t="shared" si="56"/>
        <v/>
      </c>
    </row>
    <row r="1207" spans="1:22" hidden="1" x14ac:dyDescent="0.35">
      <c r="A1207" s="53">
        <f>+'105 PALESTRAS'!C355</f>
        <v>0</v>
      </c>
      <c r="B1207" s="53">
        <f>+'105 PALESTRAS'!J355</f>
        <v>0</v>
      </c>
      <c r="C1207" s="53" t="e">
        <f>IFERROR(IFERROR(IFERROR(+VLOOKUP('105 PALESTRAS'!V355,localidades,2,FALSE),VLOOKUP('105 PALESTRAS'!R355,district_codes,2,FALSE)),VLOOKUP('105 PALESTRAS'!AG$7,localidades,2,FALSE)),VLOOKUP('105 PALESTRAS'!AG324,district_codes,2,FALSE))</f>
        <v>#N/A</v>
      </c>
      <c r="E1207" s="281">
        <f>+'105 PALESTRAS'!P355</f>
        <v>0</v>
      </c>
      <c r="F1207" s="53">
        <f>+'105 PALESTRAS'!Q355</f>
        <v>0</v>
      </c>
      <c r="H1207" s="53" t="str">
        <f>+sessoes!A$8</f>
        <v>BENTRAIN-99</v>
      </c>
      <c r="I1207" s="53" t="e">
        <f>+sessoes!B$8</f>
        <v>#N/A</v>
      </c>
      <c r="J1207" s="69">
        <f>+sessoes!C$8</f>
        <v>0</v>
      </c>
      <c r="K1207" s="53">
        <f>+'105 PALESTRAS'!AK355</f>
        <v>0</v>
      </c>
      <c r="L1207" s="53">
        <f>+'105 PALESTRAS'!AM355</f>
        <v>0</v>
      </c>
      <c r="M1207" s="53">
        <f>+'105 PALESTRAS'!AP355</f>
        <v>0</v>
      </c>
      <c r="N1207" s="53">
        <f>+'105 PALESTRAS'!AC355</f>
        <v>0</v>
      </c>
      <c r="T1207" s="51" t="str">
        <f t="shared" si="54"/>
        <v>Local Não Indicado</v>
      </c>
      <c r="U1207" s="51" t="str">
        <f t="shared" si="55"/>
        <v>Sem dados de idade</v>
      </c>
      <c r="V1207" s="51" t="str">
        <f t="shared" si="56"/>
        <v/>
      </c>
    </row>
    <row r="1208" spans="1:22" hidden="1" x14ac:dyDescent="0.35">
      <c r="A1208" s="53">
        <f>+'105 PALESTRAS'!C356</f>
        <v>0</v>
      </c>
      <c r="B1208" s="53">
        <f>+'105 PALESTRAS'!J356</f>
        <v>0</v>
      </c>
      <c r="C1208" s="53" t="e">
        <f>IFERROR(IFERROR(IFERROR(+VLOOKUP('105 PALESTRAS'!V356,localidades,2,FALSE),VLOOKUP('105 PALESTRAS'!R356,district_codes,2,FALSE)),VLOOKUP('105 PALESTRAS'!AG$7,localidades,2,FALSE)),VLOOKUP('105 PALESTRAS'!AG325,district_codes,2,FALSE))</f>
        <v>#N/A</v>
      </c>
      <c r="E1208" s="281">
        <f>+'105 PALESTRAS'!P356</f>
        <v>0</v>
      </c>
      <c r="F1208" s="53">
        <f>+'105 PALESTRAS'!Q356</f>
        <v>0</v>
      </c>
      <c r="H1208" s="53" t="str">
        <f>+sessoes!A$8</f>
        <v>BENTRAIN-99</v>
      </c>
      <c r="I1208" s="53" t="e">
        <f>+sessoes!B$8</f>
        <v>#N/A</v>
      </c>
      <c r="J1208" s="69">
        <f>+sessoes!C$8</f>
        <v>0</v>
      </c>
      <c r="K1208" s="53">
        <f>+'105 PALESTRAS'!AK356</f>
        <v>0</v>
      </c>
      <c r="L1208" s="53">
        <f>+'105 PALESTRAS'!AM356</f>
        <v>0</v>
      </c>
      <c r="M1208" s="53">
        <f>+'105 PALESTRAS'!AP356</f>
        <v>0</v>
      </c>
      <c r="N1208" s="53">
        <f>+'105 PALESTRAS'!AC356</f>
        <v>0</v>
      </c>
      <c r="T1208" s="51" t="str">
        <f t="shared" si="54"/>
        <v>Local Não Indicado</v>
      </c>
      <c r="U1208" s="51" t="str">
        <f t="shared" si="55"/>
        <v>Sem dados de idade</v>
      </c>
      <c r="V1208" s="51" t="str">
        <f t="shared" si="56"/>
        <v/>
      </c>
    </row>
    <row r="1209" spans="1:22" hidden="1" x14ac:dyDescent="0.35">
      <c r="A1209" s="53">
        <f>+'105 PALESTRAS'!C357</f>
        <v>0</v>
      </c>
      <c r="B1209" s="53">
        <f>+'105 PALESTRAS'!J357</f>
        <v>0</v>
      </c>
      <c r="C1209" s="53" t="e">
        <f>IFERROR(IFERROR(IFERROR(+VLOOKUP('105 PALESTRAS'!V357,localidades,2,FALSE),VLOOKUP('105 PALESTRAS'!R357,district_codes,2,FALSE)),VLOOKUP('105 PALESTRAS'!AG$7,localidades,2,FALSE)),VLOOKUP('105 PALESTRAS'!AG326,district_codes,2,FALSE))</f>
        <v>#N/A</v>
      </c>
      <c r="E1209" s="281">
        <f>+'105 PALESTRAS'!P357</f>
        <v>0</v>
      </c>
      <c r="F1209" s="53">
        <f>+'105 PALESTRAS'!Q357</f>
        <v>0</v>
      </c>
      <c r="H1209" s="53" t="str">
        <f>+sessoes!A$8</f>
        <v>BENTRAIN-99</v>
      </c>
      <c r="I1209" s="53" t="e">
        <f>+sessoes!B$8</f>
        <v>#N/A</v>
      </c>
      <c r="J1209" s="69">
        <f>+sessoes!C$8</f>
        <v>0</v>
      </c>
      <c r="K1209" s="53">
        <f>+'105 PALESTRAS'!AK357</f>
        <v>0</v>
      </c>
      <c r="L1209" s="53">
        <f>+'105 PALESTRAS'!AM357</f>
        <v>0</v>
      </c>
      <c r="M1209" s="53">
        <f>+'105 PALESTRAS'!AP357</f>
        <v>0</v>
      </c>
      <c r="N1209" s="53">
        <f>+'105 PALESTRAS'!AC357</f>
        <v>0</v>
      </c>
      <c r="T1209" s="51" t="str">
        <f t="shared" si="54"/>
        <v>Local Não Indicado</v>
      </c>
      <c r="U1209" s="51" t="str">
        <f t="shared" si="55"/>
        <v>Sem dados de idade</v>
      </c>
      <c r="V1209" s="51" t="str">
        <f t="shared" si="56"/>
        <v/>
      </c>
    </row>
    <row r="1210" spans="1:22" hidden="1" x14ac:dyDescent="0.35">
      <c r="A1210" s="53">
        <f>+'105 PALESTRAS'!C358</f>
        <v>0</v>
      </c>
      <c r="B1210" s="53">
        <f>+'105 PALESTRAS'!J358</f>
        <v>0</v>
      </c>
      <c r="C1210" s="53" t="e">
        <f>IFERROR(IFERROR(IFERROR(+VLOOKUP('105 PALESTRAS'!V358,localidades,2,FALSE),VLOOKUP('105 PALESTRAS'!R358,district_codes,2,FALSE)),VLOOKUP('105 PALESTRAS'!AG$7,localidades,2,FALSE)),VLOOKUP('105 PALESTRAS'!AG327,district_codes,2,FALSE))</f>
        <v>#N/A</v>
      </c>
      <c r="E1210" s="281">
        <f>+'105 PALESTRAS'!P358</f>
        <v>0</v>
      </c>
      <c r="F1210" s="53">
        <f>+'105 PALESTRAS'!Q358</f>
        <v>0</v>
      </c>
      <c r="H1210" s="53" t="str">
        <f>+sessoes!A$8</f>
        <v>BENTRAIN-99</v>
      </c>
      <c r="I1210" s="53" t="e">
        <f>+sessoes!B$8</f>
        <v>#N/A</v>
      </c>
      <c r="J1210" s="69">
        <f>+sessoes!C$8</f>
        <v>0</v>
      </c>
      <c r="K1210" s="53">
        <f>+'105 PALESTRAS'!AK358</f>
        <v>0</v>
      </c>
      <c r="L1210" s="53">
        <f>+'105 PALESTRAS'!AM358</f>
        <v>0</v>
      </c>
      <c r="M1210" s="53">
        <f>+'105 PALESTRAS'!AP358</f>
        <v>0</v>
      </c>
      <c r="N1210" s="53">
        <f>+'105 PALESTRAS'!AC358</f>
        <v>0</v>
      </c>
      <c r="T1210" s="51" t="str">
        <f t="shared" si="54"/>
        <v>Local Não Indicado</v>
      </c>
      <c r="U1210" s="51" t="str">
        <f t="shared" si="55"/>
        <v>Sem dados de idade</v>
      </c>
      <c r="V1210" s="51" t="str">
        <f t="shared" si="56"/>
        <v/>
      </c>
    </row>
    <row r="1211" spans="1:22" hidden="1" x14ac:dyDescent="0.35">
      <c r="A1211" s="53">
        <f>+'105 PALESTRAS'!C359</f>
        <v>0</v>
      </c>
      <c r="B1211" s="53">
        <f>+'105 PALESTRAS'!J359</f>
        <v>0</v>
      </c>
      <c r="C1211" s="53" t="e">
        <f>IFERROR(IFERROR(IFERROR(+VLOOKUP('105 PALESTRAS'!V359,localidades,2,FALSE),VLOOKUP('105 PALESTRAS'!R359,district_codes,2,FALSE)),VLOOKUP('105 PALESTRAS'!AG$7,localidades,2,FALSE)),VLOOKUP('105 PALESTRAS'!AG328,district_codes,2,FALSE))</f>
        <v>#N/A</v>
      </c>
      <c r="E1211" s="281">
        <f>+'105 PALESTRAS'!P359</f>
        <v>0</v>
      </c>
      <c r="F1211" s="53">
        <f>+'105 PALESTRAS'!Q359</f>
        <v>0</v>
      </c>
      <c r="H1211" s="53" t="str">
        <f>+sessoes!A$8</f>
        <v>BENTRAIN-99</v>
      </c>
      <c r="I1211" s="53" t="e">
        <f>+sessoes!B$8</f>
        <v>#N/A</v>
      </c>
      <c r="J1211" s="69">
        <f>+sessoes!C$8</f>
        <v>0</v>
      </c>
      <c r="K1211" s="53">
        <f>+'105 PALESTRAS'!AK359</f>
        <v>0</v>
      </c>
      <c r="L1211" s="53">
        <f>+'105 PALESTRAS'!AM359</f>
        <v>0</v>
      </c>
      <c r="M1211" s="53">
        <f>+'105 PALESTRAS'!AP359</f>
        <v>0</v>
      </c>
      <c r="N1211" s="53">
        <f>+'105 PALESTRAS'!AC359</f>
        <v>0</v>
      </c>
      <c r="T1211" s="51" t="str">
        <f t="shared" si="54"/>
        <v>Local Não Indicado</v>
      </c>
      <c r="U1211" s="51" t="str">
        <f t="shared" si="55"/>
        <v>Sem dados de idade</v>
      </c>
      <c r="V1211" s="51" t="str">
        <f t="shared" si="56"/>
        <v/>
      </c>
    </row>
    <row r="1212" spans="1:22" hidden="1" x14ac:dyDescent="0.35">
      <c r="A1212" s="53">
        <f>+'105 PALESTRAS'!C360</f>
        <v>0</v>
      </c>
      <c r="B1212" s="53">
        <f>+'105 PALESTRAS'!J360</f>
        <v>0</v>
      </c>
      <c r="C1212" s="53" t="e">
        <f>IFERROR(IFERROR(IFERROR(+VLOOKUP('105 PALESTRAS'!V360,localidades,2,FALSE),VLOOKUP('105 PALESTRAS'!R360,district_codes,2,FALSE)),VLOOKUP('105 PALESTRAS'!AG$7,localidades,2,FALSE)),VLOOKUP('105 PALESTRAS'!AG329,district_codes,2,FALSE))</f>
        <v>#N/A</v>
      </c>
      <c r="E1212" s="281">
        <f>+'105 PALESTRAS'!P360</f>
        <v>0</v>
      </c>
      <c r="F1212" s="53">
        <f>+'105 PALESTRAS'!Q360</f>
        <v>0</v>
      </c>
      <c r="H1212" s="53" t="str">
        <f>+sessoes!A$8</f>
        <v>BENTRAIN-99</v>
      </c>
      <c r="I1212" s="53" t="e">
        <f>+sessoes!B$8</f>
        <v>#N/A</v>
      </c>
      <c r="J1212" s="69">
        <f>+sessoes!C$8</f>
        <v>0</v>
      </c>
      <c r="K1212" s="53">
        <f>+'105 PALESTRAS'!AK360</f>
        <v>0</v>
      </c>
      <c r="L1212" s="53">
        <f>+'105 PALESTRAS'!AM360</f>
        <v>0</v>
      </c>
      <c r="M1212" s="53">
        <f>+'105 PALESTRAS'!AP360</f>
        <v>0</v>
      </c>
      <c r="N1212" s="53">
        <f>+'105 PALESTRAS'!AC360</f>
        <v>0</v>
      </c>
      <c r="T1212" s="51" t="str">
        <f t="shared" si="54"/>
        <v>Local Não Indicado</v>
      </c>
      <c r="U1212" s="51" t="str">
        <f t="shared" si="55"/>
        <v>Sem dados de idade</v>
      </c>
      <c r="V1212" s="51" t="str">
        <f t="shared" si="56"/>
        <v/>
      </c>
    </row>
    <row r="1213" spans="1:22" hidden="1" x14ac:dyDescent="0.35">
      <c r="A1213" s="53">
        <f>+'105 PALESTRAS'!C361</f>
        <v>0</v>
      </c>
      <c r="B1213" s="53">
        <f>+'105 PALESTRAS'!J361</f>
        <v>0</v>
      </c>
      <c r="C1213" s="53" t="e">
        <f>IFERROR(IFERROR(IFERROR(+VLOOKUP('105 PALESTRAS'!V361,localidades,2,FALSE),VLOOKUP('105 PALESTRAS'!R361,district_codes,2,FALSE)),VLOOKUP('105 PALESTRAS'!AG$7,localidades,2,FALSE)),VLOOKUP('105 PALESTRAS'!AG330,district_codes,2,FALSE))</f>
        <v>#N/A</v>
      </c>
      <c r="E1213" s="281">
        <f>+'105 PALESTRAS'!P361</f>
        <v>0</v>
      </c>
      <c r="F1213" s="53">
        <f>+'105 PALESTRAS'!Q361</f>
        <v>0</v>
      </c>
      <c r="H1213" s="53" t="str">
        <f>+sessoes!A$8</f>
        <v>BENTRAIN-99</v>
      </c>
      <c r="I1213" s="53" t="e">
        <f>+sessoes!B$8</f>
        <v>#N/A</v>
      </c>
      <c r="J1213" s="69">
        <f>+sessoes!C$8</f>
        <v>0</v>
      </c>
      <c r="K1213" s="53">
        <f>+'105 PALESTRAS'!AK361</f>
        <v>0</v>
      </c>
      <c r="L1213" s="53">
        <f>+'105 PALESTRAS'!AM361</f>
        <v>0</v>
      </c>
      <c r="M1213" s="53">
        <f>+'105 PALESTRAS'!AP361</f>
        <v>0</v>
      </c>
      <c r="N1213" s="53">
        <f>+'105 PALESTRAS'!AC361</f>
        <v>0</v>
      </c>
      <c r="T1213" s="51" t="str">
        <f t="shared" si="54"/>
        <v>Local Não Indicado</v>
      </c>
      <c r="U1213" s="51" t="str">
        <f t="shared" si="55"/>
        <v>Sem dados de idade</v>
      </c>
      <c r="V1213" s="51" t="str">
        <f t="shared" si="56"/>
        <v/>
      </c>
    </row>
    <row r="1214" spans="1:22" hidden="1" x14ac:dyDescent="0.35">
      <c r="A1214" s="53">
        <f>+'105 PALESTRAS'!C362</f>
        <v>0</v>
      </c>
      <c r="B1214" s="53">
        <f>+'105 PALESTRAS'!J362</f>
        <v>0</v>
      </c>
      <c r="C1214" s="53" t="e">
        <f>IFERROR(IFERROR(IFERROR(+VLOOKUP('105 PALESTRAS'!V362,localidades,2,FALSE),VLOOKUP('105 PALESTRAS'!R362,district_codes,2,FALSE)),VLOOKUP('105 PALESTRAS'!AG$7,localidades,2,FALSE)),VLOOKUP('105 PALESTRAS'!AG331,district_codes,2,FALSE))</f>
        <v>#N/A</v>
      </c>
      <c r="E1214" s="281">
        <f>+'105 PALESTRAS'!P362</f>
        <v>0</v>
      </c>
      <c r="F1214" s="53">
        <f>+'105 PALESTRAS'!Q362</f>
        <v>0</v>
      </c>
      <c r="H1214" s="53" t="str">
        <f>+sessoes!A$8</f>
        <v>BENTRAIN-99</v>
      </c>
      <c r="I1214" s="53" t="e">
        <f>+sessoes!B$8</f>
        <v>#N/A</v>
      </c>
      <c r="J1214" s="69">
        <f>+sessoes!C$8</f>
        <v>0</v>
      </c>
      <c r="K1214" s="53">
        <f>+'105 PALESTRAS'!AK362</f>
        <v>0</v>
      </c>
      <c r="L1214" s="53">
        <f>+'105 PALESTRAS'!AM362</f>
        <v>0</v>
      </c>
      <c r="M1214" s="53">
        <f>+'105 PALESTRAS'!AP362</f>
        <v>0</v>
      </c>
      <c r="N1214" s="53">
        <f>+'105 PALESTRAS'!AC362</f>
        <v>0</v>
      </c>
      <c r="T1214" s="51" t="str">
        <f t="shared" si="54"/>
        <v>Local Não Indicado</v>
      </c>
      <c r="U1214" s="51" t="str">
        <f t="shared" si="55"/>
        <v>Sem dados de idade</v>
      </c>
      <c r="V1214" s="51" t="str">
        <f t="shared" si="56"/>
        <v/>
      </c>
    </row>
    <row r="1215" spans="1:22" hidden="1" x14ac:dyDescent="0.35">
      <c r="A1215" s="53">
        <f>+'105 PALESTRAS'!C363</f>
        <v>0</v>
      </c>
      <c r="B1215" s="53">
        <f>+'105 PALESTRAS'!J363</f>
        <v>0</v>
      </c>
      <c r="C1215" s="53" t="e">
        <f>IFERROR(IFERROR(IFERROR(+VLOOKUP('105 PALESTRAS'!V363,localidades,2,FALSE),VLOOKUP('105 PALESTRAS'!R363,district_codes,2,FALSE)),VLOOKUP('105 PALESTRAS'!AG$7,localidades,2,FALSE)),VLOOKUP('105 PALESTRAS'!AG332,district_codes,2,FALSE))</f>
        <v>#N/A</v>
      </c>
      <c r="E1215" s="281">
        <f>+'105 PALESTRAS'!P363</f>
        <v>0</v>
      </c>
      <c r="F1215" s="53">
        <f>+'105 PALESTRAS'!Q363</f>
        <v>0</v>
      </c>
      <c r="H1215" s="53" t="str">
        <f>+sessoes!A$8</f>
        <v>BENTRAIN-99</v>
      </c>
      <c r="I1215" s="53" t="e">
        <f>+sessoes!B$8</f>
        <v>#N/A</v>
      </c>
      <c r="J1215" s="69">
        <f>+sessoes!C$8</f>
        <v>0</v>
      </c>
      <c r="K1215" s="53">
        <f>+'105 PALESTRAS'!AK363</f>
        <v>0</v>
      </c>
      <c r="L1215" s="53">
        <f>+'105 PALESTRAS'!AM363</f>
        <v>0</v>
      </c>
      <c r="M1215" s="53">
        <f>+'105 PALESTRAS'!AP363</f>
        <v>0</v>
      </c>
      <c r="N1215" s="53">
        <f>+'105 PALESTRAS'!AC363</f>
        <v>0</v>
      </c>
      <c r="T1215" s="51" t="str">
        <f t="shared" si="54"/>
        <v>Local Não Indicado</v>
      </c>
      <c r="U1215" s="51" t="str">
        <f t="shared" si="55"/>
        <v>Sem dados de idade</v>
      </c>
      <c r="V1215" s="51" t="str">
        <f t="shared" si="56"/>
        <v/>
      </c>
    </row>
    <row r="1216" spans="1:22" hidden="1" x14ac:dyDescent="0.35">
      <c r="A1216" s="53">
        <f>+'105 PALESTRAS'!C364</f>
        <v>0</v>
      </c>
      <c r="B1216" s="53">
        <f>+'105 PALESTRAS'!J364</f>
        <v>0</v>
      </c>
      <c r="C1216" s="53" t="e">
        <f>IFERROR(IFERROR(IFERROR(+VLOOKUP('105 PALESTRAS'!V364,localidades,2,FALSE),VLOOKUP('105 PALESTRAS'!R364,district_codes,2,FALSE)),VLOOKUP('105 PALESTRAS'!AG$7,localidades,2,FALSE)),VLOOKUP('105 PALESTRAS'!AG333,district_codes,2,FALSE))</f>
        <v>#N/A</v>
      </c>
      <c r="E1216" s="281">
        <f>+'105 PALESTRAS'!P364</f>
        <v>0</v>
      </c>
      <c r="F1216" s="53">
        <f>+'105 PALESTRAS'!Q364</f>
        <v>0</v>
      </c>
      <c r="H1216" s="53" t="str">
        <f>+sessoes!A$8</f>
        <v>BENTRAIN-99</v>
      </c>
      <c r="I1216" s="53" t="e">
        <f>+sessoes!B$8</f>
        <v>#N/A</v>
      </c>
      <c r="J1216" s="69">
        <f>+sessoes!C$8</f>
        <v>0</v>
      </c>
      <c r="K1216" s="53">
        <f>+'105 PALESTRAS'!AK364</f>
        <v>0</v>
      </c>
      <c r="L1216" s="53">
        <f>+'105 PALESTRAS'!AM364</f>
        <v>0</v>
      </c>
      <c r="M1216" s="53">
        <f>+'105 PALESTRAS'!AP364</f>
        <v>0</v>
      </c>
      <c r="N1216" s="53">
        <f>+'105 PALESTRAS'!AC364</f>
        <v>0</v>
      </c>
      <c r="T1216" s="51" t="str">
        <f t="shared" si="54"/>
        <v>Local Não Indicado</v>
      </c>
      <c r="U1216" s="51" t="str">
        <f t="shared" si="55"/>
        <v>Sem dados de idade</v>
      </c>
      <c r="V1216" s="51" t="str">
        <f t="shared" si="56"/>
        <v/>
      </c>
    </row>
    <row r="1217" spans="1:22" hidden="1" x14ac:dyDescent="0.35">
      <c r="A1217" s="53">
        <f>+'105 PALESTRAS'!C365</f>
        <v>0</v>
      </c>
      <c r="B1217" s="53">
        <f>+'105 PALESTRAS'!J365</f>
        <v>0</v>
      </c>
      <c r="C1217" s="53" t="e">
        <f>IFERROR(IFERROR(IFERROR(+VLOOKUP('105 PALESTRAS'!V365,localidades,2,FALSE),VLOOKUP('105 PALESTRAS'!R365,district_codes,2,FALSE)),VLOOKUP('105 PALESTRAS'!AG$7,localidades,2,FALSE)),VLOOKUP('105 PALESTRAS'!AG334,district_codes,2,FALSE))</f>
        <v>#N/A</v>
      </c>
      <c r="E1217" s="281">
        <f>+'105 PALESTRAS'!P365</f>
        <v>0</v>
      </c>
      <c r="F1217" s="53">
        <f>+'105 PALESTRAS'!Q365</f>
        <v>0</v>
      </c>
      <c r="H1217" s="53" t="str">
        <f>+sessoes!A$8</f>
        <v>BENTRAIN-99</v>
      </c>
      <c r="I1217" s="53" t="e">
        <f>+sessoes!B$8</f>
        <v>#N/A</v>
      </c>
      <c r="J1217" s="69">
        <f>+sessoes!C$8</f>
        <v>0</v>
      </c>
      <c r="K1217" s="53">
        <f>+'105 PALESTRAS'!AK365</f>
        <v>0</v>
      </c>
      <c r="L1217" s="53">
        <f>+'105 PALESTRAS'!AM365</f>
        <v>0</v>
      </c>
      <c r="M1217" s="53">
        <f>+'105 PALESTRAS'!AP365</f>
        <v>0</v>
      </c>
      <c r="N1217" s="53">
        <f>+'105 PALESTRAS'!AC365</f>
        <v>0</v>
      </c>
      <c r="T1217" s="51" t="str">
        <f t="shared" si="54"/>
        <v>Local Não Indicado</v>
      </c>
      <c r="U1217" s="51" t="str">
        <f t="shared" si="55"/>
        <v>Sem dados de idade</v>
      </c>
      <c r="V1217" s="51" t="str">
        <f t="shared" si="56"/>
        <v/>
      </c>
    </row>
    <row r="1218" spans="1:22" hidden="1" x14ac:dyDescent="0.35">
      <c r="A1218" s="53">
        <f>+'105 PALESTRAS'!C366</f>
        <v>0</v>
      </c>
      <c r="B1218" s="53">
        <f>+'105 PALESTRAS'!J366</f>
        <v>0</v>
      </c>
      <c r="C1218" s="53" t="e">
        <f>IFERROR(IFERROR(IFERROR(+VLOOKUP('105 PALESTRAS'!V366,localidades,2,FALSE),VLOOKUP('105 PALESTRAS'!R366,district_codes,2,FALSE)),VLOOKUP('105 PALESTRAS'!AG$7,localidades,2,FALSE)),VLOOKUP('105 PALESTRAS'!AG335,district_codes,2,FALSE))</f>
        <v>#N/A</v>
      </c>
      <c r="E1218" s="281">
        <f>+'105 PALESTRAS'!P366</f>
        <v>0</v>
      </c>
      <c r="F1218" s="53">
        <f>+'105 PALESTRAS'!Q366</f>
        <v>0</v>
      </c>
      <c r="H1218" s="53" t="str">
        <f>+sessoes!A$8</f>
        <v>BENTRAIN-99</v>
      </c>
      <c r="I1218" s="53" t="e">
        <f>+sessoes!B$8</f>
        <v>#N/A</v>
      </c>
      <c r="J1218" s="69">
        <f>+sessoes!C$8</f>
        <v>0</v>
      </c>
      <c r="K1218" s="53">
        <f>+'105 PALESTRAS'!AK366</f>
        <v>0</v>
      </c>
      <c r="L1218" s="53">
        <f>+'105 PALESTRAS'!AM366</f>
        <v>0</v>
      </c>
      <c r="M1218" s="53">
        <f>+'105 PALESTRAS'!AP366</f>
        <v>0</v>
      </c>
      <c r="N1218" s="53">
        <f>+'105 PALESTRAS'!AC366</f>
        <v>0</v>
      </c>
      <c r="T1218" s="51" t="str">
        <f t="shared" ref="T1218:T1281" si="57">IFERROR(IFERROR(VLOOKUP(C1218,nomes_distritos,3,FALSE),VLOOKUP(I1218,nomes_distritos,3,FALSE)),"Local Não Indicado")</f>
        <v>Local Não Indicado</v>
      </c>
      <c r="U1218" s="51" t="str">
        <f t="shared" ref="U1218:U1281" si="58">IF(F1218=0,"Sem dados de idade",IF(F1218&lt;35,"Jovem","Adulto"))</f>
        <v>Sem dados de idade</v>
      </c>
      <c r="V1218" s="51" t="str">
        <f t="shared" ref="V1218:V1281" si="59">IF(A1218=0,"",A1218&amp;B1218&amp;C1218)</f>
        <v/>
      </c>
    </row>
    <row r="1219" spans="1:22" hidden="1" x14ac:dyDescent="0.35">
      <c r="A1219" s="53">
        <f>+'105 PALESTRAS'!C367</f>
        <v>0</v>
      </c>
      <c r="B1219" s="53">
        <f>+'105 PALESTRAS'!J367</f>
        <v>0</v>
      </c>
      <c r="C1219" s="53" t="e">
        <f>IFERROR(IFERROR(IFERROR(+VLOOKUP('105 PALESTRAS'!V367,localidades,2,FALSE),VLOOKUP('105 PALESTRAS'!R367,district_codes,2,FALSE)),VLOOKUP('105 PALESTRAS'!AG$7,localidades,2,FALSE)),VLOOKUP('105 PALESTRAS'!AG336,district_codes,2,FALSE))</f>
        <v>#N/A</v>
      </c>
      <c r="E1219" s="281">
        <f>+'105 PALESTRAS'!P367</f>
        <v>0</v>
      </c>
      <c r="F1219" s="53">
        <f>+'105 PALESTRAS'!Q367</f>
        <v>0</v>
      </c>
      <c r="H1219" s="53" t="str">
        <f>+sessoes!A$8</f>
        <v>BENTRAIN-99</v>
      </c>
      <c r="I1219" s="53" t="e">
        <f>+sessoes!B$8</f>
        <v>#N/A</v>
      </c>
      <c r="J1219" s="69">
        <f>+sessoes!C$8</f>
        <v>0</v>
      </c>
      <c r="K1219" s="53">
        <f>+'105 PALESTRAS'!AK367</f>
        <v>0</v>
      </c>
      <c r="L1219" s="53">
        <f>+'105 PALESTRAS'!AM367</f>
        <v>0</v>
      </c>
      <c r="M1219" s="53">
        <f>+'105 PALESTRAS'!AP367</f>
        <v>0</v>
      </c>
      <c r="N1219" s="53">
        <f>+'105 PALESTRAS'!AC367</f>
        <v>0</v>
      </c>
      <c r="T1219" s="51" t="str">
        <f t="shared" si="57"/>
        <v>Local Não Indicado</v>
      </c>
      <c r="U1219" s="51" t="str">
        <f t="shared" si="58"/>
        <v>Sem dados de idade</v>
      </c>
      <c r="V1219" s="51" t="str">
        <f t="shared" si="59"/>
        <v/>
      </c>
    </row>
    <row r="1220" spans="1:22" hidden="1" x14ac:dyDescent="0.35">
      <c r="A1220" s="53">
        <f>+'105 PALESTRAS'!C368</f>
        <v>0</v>
      </c>
      <c r="B1220" s="53">
        <f>+'105 PALESTRAS'!J368</f>
        <v>0</v>
      </c>
      <c r="C1220" s="53" t="e">
        <f>IFERROR(IFERROR(IFERROR(+VLOOKUP('105 PALESTRAS'!V368,localidades,2,FALSE),VLOOKUP('105 PALESTRAS'!R368,district_codes,2,FALSE)),VLOOKUP('105 PALESTRAS'!AG$7,localidades,2,FALSE)),VLOOKUP('105 PALESTRAS'!AG337,district_codes,2,FALSE))</f>
        <v>#N/A</v>
      </c>
      <c r="E1220" s="281">
        <f>+'105 PALESTRAS'!P368</f>
        <v>0</v>
      </c>
      <c r="F1220" s="53">
        <f>+'105 PALESTRAS'!Q368</f>
        <v>0</v>
      </c>
      <c r="H1220" s="53" t="str">
        <f>+sessoes!A$8</f>
        <v>BENTRAIN-99</v>
      </c>
      <c r="I1220" s="53" t="e">
        <f>+sessoes!B$8</f>
        <v>#N/A</v>
      </c>
      <c r="J1220" s="69">
        <f>+sessoes!C$8</f>
        <v>0</v>
      </c>
      <c r="K1220" s="53">
        <f>+'105 PALESTRAS'!AK368</f>
        <v>0</v>
      </c>
      <c r="L1220" s="53">
        <f>+'105 PALESTRAS'!AM368</f>
        <v>0</v>
      </c>
      <c r="M1220" s="53">
        <f>+'105 PALESTRAS'!AP368</f>
        <v>0</v>
      </c>
      <c r="N1220" s="53">
        <f>+'105 PALESTRAS'!AC368</f>
        <v>0</v>
      </c>
      <c r="T1220" s="51" t="str">
        <f t="shared" si="57"/>
        <v>Local Não Indicado</v>
      </c>
      <c r="U1220" s="51" t="str">
        <f t="shared" si="58"/>
        <v>Sem dados de idade</v>
      </c>
      <c r="V1220" s="51" t="str">
        <f t="shared" si="59"/>
        <v/>
      </c>
    </row>
    <row r="1221" spans="1:22" hidden="1" x14ac:dyDescent="0.35">
      <c r="A1221" s="53">
        <f>+'105 PALESTRAS'!C369</f>
        <v>0</v>
      </c>
      <c r="B1221" s="53">
        <f>+'105 PALESTRAS'!J369</f>
        <v>0</v>
      </c>
      <c r="C1221" s="53" t="e">
        <f>IFERROR(IFERROR(IFERROR(+VLOOKUP('105 PALESTRAS'!V369,localidades,2,FALSE),VLOOKUP('105 PALESTRAS'!R369,district_codes,2,FALSE)),VLOOKUP('105 PALESTRAS'!AG$7,localidades,2,FALSE)),VLOOKUP('105 PALESTRAS'!AG338,district_codes,2,FALSE))</f>
        <v>#N/A</v>
      </c>
      <c r="E1221" s="281">
        <f>+'105 PALESTRAS'!P369</f>
        <v>0</v>
      </c>
      <c r="F1221" s="53">
        <f>+'105 PALESTRAS'!Q369</f>
        <v>0</v>
      </c>
      <c r="H1221" s="53" t="str">
        <f>+sessoes!A$8</f>
        <v>BENTRAIN-99</v>
      </c>
      <c r="I1221" s="53" t="e">
        <f>+sessoes!B$8</f>
        <v>#N/A</v>
      </c>
      <c r="J1221" s="69">
        <f>+sessoes!C$8</f>
        <v>0</v>
      </c>
      <c r="K1221" s="53">
        <f>+'105 PALESTRAS'!AK369</f>
        <v>0</v>
      </c>
      <c r="L1221" s="53">
        <f>+'105 PALESTRAS'!AM369</f>
        <v>0</v>
      </c>
      <c r="M1221" s="53">
        <f>+'105 PALESTRAS'!AP369</f>
        <v>0</v>
      </c>
      <c r="N1221" s="53">
        <f>+'105 PALESTRAS'!AC369</f>
        <v>0</v>
      </c>
      <c r="T1221" s="51" t="str">
        <f t="shared" si="57"/>
        <v>Local Não Indicado</v>
      </c>
      <c r="U1221" s="51" t="str">
        <f t="shared" si="58"/>
        <v>Sem dados de idade</v>
      </c>
      <c r="V1221" s="51" t="str">
        <f t="shared" si="59"/>
        <v/>
      </c>
    </row>
    <row r="1222" spans="1:22" hidden="1" x14ac:dyDescent="0.35">
      <c r="A1222" s="53">
        <f>+'105 PALESTRAS'!C370</f>
        <v>0</v>
      </c>
      <c r="B1222" s="53">
        <f>+'105 PALESTRAS'!J370</f>
        <v>0</v>
      </c>
      <c r="C1222" s="53" t="e">
        <f>IFERROR(IFERROR(IFERROR(+VLOOKUP('105 PALESTRAS'!V370,localidades,2,FALSE),VLOOKUP('105 PALESTRAS'!R370,district_codes,2,FALSE)),VLOOKUP('105 PALESTRAS'!AG$7,localidades,2,FALSE)),VLOOKUP('105 PALESTRAS'!AG339,district_codes,2,FALSE))</f>
        <v>#N/A</v>
      </c>
      <c r="E1222" s="281">
        <f>+'105 PALESTRAS'!P370</f>
        <v>0</v>
      </c>
      <c r="F1222" s="53">
        <f>+'105 PALESTRAS'!Q370</f>
        <v>0</v>
      </c>
      <c r="H1222" s="53" t="str">
        <f>+sessoes!A$8</f>
        <v>BENTRAIN-99</v>
      </c>
      <c r="I1222" s="53" t="e">
        <f>+sessoes!B$8</f>
        <v>#N/A</v>
      </c>
      <c r="J1222" s="69">
        <f>+sessoes!C$8</f>
        <v>0</v>
      </c>
      <c r="K1222" s="53">
        <f>+'105 PALESTRAS'!AK370</f>
        <v>0</v>
      </c>
      <c r="L1222" s="53">
        <f>+'105 PALESTRAS'!AM370</f>
        <v>0</v>
      </c>
      <c r="M1222" s="53">
        <f>+'105 PALESTRAS'!AP370</f>
        <v>0</v>
      </c>
      <c r="N1222" s="53">
        <f>+'105 PALESTRAS'!AC370</f>
        <v>0</v>
      </c>
      <c r="T1222" s="51" t="str">
        <f t="shared" si="57"/>
        <v>Local Não Indicado</v>
      </c>
      <c r="U1222" s="51" t="str">
        <f t="shared" si="58"/>
        <v>Sem dados de idade</v>
      </c>
      <c r="V1222" s="51" t="str">
        <f t="shared" si="59"/>
        <v/>
      </c>
    </row>
    <row r="1223" spans="1:22" hidden="1" x14ac:dyDescent="0.35">
      <c r="A1223" s="53">
        <f>+'105 PALESTRAS'!C371</f>
        <v>0</v>
      </c>
      <c r="B1223" s="53">
        <f>+'105 PALESTRAS'!J371</f>
        <v>0</v>
      </c>
      <c r="C1223" s="53" t="e">
        <f>IFERROR(IFERROR(IFERROR(+VLOOKUP('105 PALESTRAS'!V371,localidades,2,FALSE),VLOOKUP('105 PALESTRAS'!R371,district_codes,2,FALSE)),VLOOKUP('105 PALESTRAS'!AG$7,localidades,2,FALSE)),VLOOKUP('105 PALESTRAS'!AG340,district_codes,2,FALSE))</f>
        <v>#N/A</v>
      </c>
      <c r="E1223" s="281">
        <f>+'105 PALESTRAS'!P371</f>
        <v>0</v>
      </c>
      <c r="F1223" s="53">
        <f>+'105 PALESTRAS'!Q371</f>
        <v>0</v>
      </c>
      <c r="H1223" s="53" t="str">
        <f>+sessoes!A$8</f>
        <v>BENTRAIN-99</v>
      </c>
      <c r="I1223" s="53" t="e">
        <f>+sessoes!B$8</f>
        <v>#N/A</v>
      </c>
      <c r="J1223" s="69">
        <f>+sessoes!C$8</f>
        <v>0</v>
      </c>
      <c r="K1223" s="53">
        <f>+'105 PALESTRAS'!AK371</f>
        <v>0</v>
      </c>
      <c r="L1223" s="53">
        <f>+'105 PALESTRAS'!AM371</f>
        <v>0</v>
      </c>
      <c r="M1223" s="53">
        <f>+'105 PALESTRAS'!AP371</f>
        <v>0</v>
      </c>
      <c r="N1223" s="53">
        <f>+'105 PALESTRAS'!AC371</f>
        <v>0</v>
      </c>
      <c r="T1223" s="51" t="str">
        <f t="shared" si="57"/>
        <v>Local Não Indicado</v>
      </c>
      <c r="U1223" s="51" t="str">
        <f t="shared" si="58"/>
        <v>Sem dados de idade</v>
      </c>
      <c r="V1223" s="51" t="str">
        <f t="shared" si="59"/>
        <v/>
      </c>
    </row>
    <row r="1224" spans="1:22" hidden="1" x14ac:dyDescent="0.35">
      <c r="A1224" s="53">
        <f>+'105 PALESTRAS'!C372</f>
        <v>0</v>
      </c>
      <c r="B1224" s="53">
        <f>+'105 PALESTRAS'!J372</f>
        <v>0</v>
      </c>
      <c r="C1224" s="53" t="e">
        <f>IFERROR(IFERROR(IFERROR(+VLOOKUP('105 PALESTRAS'!V372,localidades,2,FALSE),VLOOKUP('105 PALESTRAS'!R372,district_codes,2,FALSE)),VLOOKUP('105 PALESTRAS'!AG$7,localidades,2,FALSE)),VLOOKUP('105 PALESTRAS'!AG341,district_codes,2,FALSE))</f>
        <v>#N/A</v>
      </c>
      <c r="E1224" s="281">
        <f>+'105 PALESTRAS'!P372</f>
        <v>0</v>
      </c>
      <c r="F1224" s="53">
        <f>+'105 PALESTRAS'!Q372</f>
        <v>0</v>
      </c>
      <c r="H1224" s="53" t="str">
        <f>+sessoes!A$8</f>
        <v>BENTRAIN-99</v>
      </c>
      <c r="I1224" s="53" t="e">
        <f>+sessoes!B$8</f>
        <v>#N/A</v>
      </c>
      <c r="J1224" s="69">
        <f>+sessoes!C$8</f>
        <v>0</v>
      </c>
      <c r="K1224" s="53">
        <f>+'105 PALESTRAS'!AK372</f>
        <v>0</v>
      </c>
      <c r="L1224" s="53">
        <f>+'105 PALESTRAS'!AM372</f>
        <v>0</v>
      </c>
      <c r="M1224" s="53">
        <f>+'105 PALESTRAS'!AP372</f>
        <v>0</v>
      </c>
      <c r="N1224" s="53">
        <f>+'105 PALESTRAS'!AC372</f>
        <v>0</v>
      </c>
      <c r="T1224" s="51" t="str">
        <f t="shared" si="57"/>
        <v>Local Não Indicado</v>
      </c>
      <c r="U1224" s="51" t="str">
        <f t="shared" si="58"/>
        <v>Sem dados de idade</v>
      </c>
      <c r="V1224" s="51" t="str">
        <f t="shared" si="59"/>
        <v/>
      </c>
    </row>
    <row r="1225" spans="1:22" hidden="1" x14ac:dyDescent="0.35">
      <c r="A1225" s="53">
        <f>+'105 PALESTRAS'!C373</f>
        <v>0</v>
      </c>
      <c r="B1225" s="53">
        <f>+'105 PALESTRAS'!J373</f>
        <v>0</v>
      </c>
      <c r="C1225" s="53" t="e">
        <f>IFERROR(IFERROR(IFERROR(+VLOOKUP('105 PALESTRAS'!V373,localidades,2,FALSE),VLOOKUP('105 PALESTRAS'!R373,district_codes,2,FALSE)),VLOOKUP('105 PALESTRAS'!AG$7,localidades,2,FALSE)),VLOOKUP('105 PALESTRAS'!AG342,district_codes,2,FALSE))</f>
        <v>#N/A</v>
      </c>
      <c r="E1225" s="281">
        <f>+'105 PALESTRAS'!P373</f>
        <v>0</v>
      </c>
      <c r="F1225" s="53">
        <f>+'105 PALESTRAS'!Q373</f>
        <v>0</v>
      </c>
      <c r="H1225" s="53" t="str">
        <f>+sessoes!A$8</f>
        <v>BENTRAIN-99</v>
      </c>
      <c r="I1225" s="53" t="e">
        <f>+sessoes!B$8</f>
        <v>#N/A</v>
      </c>
      <c r="J1225" s="69">
        <f>+sessoes!C$8</f>
        <v>0</v>
      </c>
      <c r="K1225" s="53">
        <f>+'105 PALESTRAS'!AK373</f>
        <v>0</v>
      </c>
      <c r="L1225" s="53">
        <f>+'105 PALESTRAS'!AM373</f>
        <v>0</v>
      </c>
      <c r="M1225" s="53">
        <f>+'105 PALESTRAS'!AP373</f>
        <v>0</v>
      </c>
      <c r="N1225" s="53">
        <f>+'105 PALESTRAS'!AC373</f>
        <v>0</v>
      </c>
      <c r="T1225" s="51" t="str">
        <f t="shared" si="57"/>
        <v>Local Não Indicado</v>
      </c>
      <c r="U1225" s="51" t="str">
        <f t="shared" si="58"/>
        <v>Sem dados de idade</v>
      </c>
      <c r="V1225" s="51" t="str">
        <f t="shared" si="59"/>
        <v/>
      </c>
    </row>
    <row r="1226" spans="1:22" hidden="1" x14ac:dyDescent="0.35">
      <c r="A1226" s="53">
        <f>+'105 PALESTRAS'!C374</f>
        <v>0</v>
      </c>
      <c r="B1226" s="53">
        <f>+'105 PALESTRAS'!J374</f>
        <v>0</v>
      </c>
      <c r="C1226" s="53" t="e">
        <f>IFERROR(IFERROR(IFERROR(+VLOOKUP('105 PALESTRAS'!V374,localidades,2,FALSE),VLOOKUP('105 PALESTRAS'!R374,district_codes,2,FALSE)),VLOOKUP('105 PALESTRAS'!AG$7,localidades,2,FALSE)),VLOOKUP('105 PALESTRAS'!AG343,district_codes,2,FALSE))</f>
        <v>#N/A</v>
      </c>
      <c r="E1226" s="281">
        <f>+'105 PALESTRAS'!P374</f>
        <v>0</v>
      </c>
      <c r="F1226" s="53">
        <f>+'105 PALESTRAS'!Q374</f>
        <v>0</v>
      </c>
      <c r="H1226" s="53" t="str">
        <f>+sessoes!A$8</f>
        <v>BENTRAIN-99</v>
      </c>
      <c r="I1226" s="53" t="e">
        <f>+sessoes!B$8</f>
        <v>#N/A</v>
      </c>
      <c r="J1226" s="69">
        <f>+sessoes!C$8</f>
        <v>0</v>
      </c>
      <c r="K1226" s="53">
        <f>+'105 PALESTRAS'!AK374</f>
        <v>0</v>
      </c>
      <c r="L1226" s="53">
        <f>+'105 PALESTRAS'!AM374</f>
        <v>0</v>
      </c>
      <c r="M1226" s="53">
        <f>+'105 PALESTRAS'!AP374</f>
        <v>0</v>
      </c>
      <c r="N1226" s="53">
        <f>+'105 PALESTRAS'!AC374</f>
        <v>0</v>
      </c>
      <c r="T1226" s="51" t="str">
        <f t="shared" si="57"/>
        <v>Local Não Indicado</v>
      </c>
      <c r="U1226" s="51" t="str">
        <f t="shared" si="58"/>
        <v>Sem dados de idade</v>
      </c>
      <c r="V1226" s="51" t="str">
        <f t="shared" si="59"/>
        <v/>
      </c>
    </row>
    <row r="1227" spans="1:22" hidden="1" x14ac:dyDescent="0.35">
      <c r="A1227" s="53">
        <f>+'105 PALESTRAS'!C375</f>
        <v>0</v>
      </c>
      <c r="B1227" s="53">
        <f>+'105 PALESTRAS'!J375</f>
        <v>0</v>
      </c>
      <c r="C1227" s="53" t="e">
        <f>IFERROR(IFERROR(IFERROR(+VLOOKUP('105 PALESTRAS'!V375,localidades,2,FALSE),VLOOKUP('105 PALESTRAS'!R375,district_codes,2,FALSE)),VLOOKUP('105 PALESTRAS'!AG$7,localidades,2,FALSE)),VLOOKUP('105 PALESTRAS'!AG344,district_codes,2,FALSE))</f>
        <v>#N/A</v>
      </c>
      <c r="E1227" s="281">
        <f>+'105 PALESTRAS'!P375</f>
        <v>0</v>
      </c>
      <c r="F1227" s="53">
        <f>+'105 PALESTRAS'!Q375</f>
        <v>0</v>
      </c>
      <c r="H1227" s="53" t="str">
        <f>+sessoes!A$8</f>
        <v>BENTRAIN-99</v>
      </c>
      <c r="I1227" s="53" t="e">
        <f>+sessoes!B$8</f>
        <v>#N/A</v>
      </c>
      <c r="J1227" s="69">
        <f>+sessoes!C$8</f>
        <v>0</v>
      </c>
      <c r="K1227" s="53">
        <f>+'105 PALESTRAS'!AK375</f>
        <v>0</v>
      </c>
      <c r="L1227" s="53">
        <f>+'105 PALESTRAS'!AM375</f>
        <v>0</v>
      </c>
      <c r="M1227" s="53">
        <f>+'105 PALESTRAS'!AP375</f>
        <v>0</v>
      </c>
      <c r="N1227" s="53">
        <f>+'105 PALESTRAS'!AC375</f>
        <v>0</v>
      </c>
      <c r="T1227" s="51" t="str">
        <f t="shared" si="57"/>
        <v>Local Não Indicado</v>
      </c>
      <c r="U1227" s="51" t="str">
        <f t="shared" si="58"/>
        <v>Sem dados de idade</v>
      </c>
      <c r="V1227" s="51" t="str">
        <f t="shared" si="59"/>
        <v/>
      </c>
    </row>
    <row r="1228" spans="1:22" hidden="1" x14ac:dyDescent="0.35">
      <c r="A1228" s="53">
        <f>+'105 PALESTRAS'!C376</f>
        <v>0</v>
      </c>
      <c r="B1228" s="53">
        <f>+'105 PALESTRAS'!J376</f>
        <v>0</v>
      </c>
      <c r="C1228" s="53" t="e">
        <f>IFERROR(IFERROR(IFERROR(+VLOOKUP('105 PALESTRAS'!V376,localidades,2,FALSE),VLOOKUP('105 PALESTRAS'!R376,district_codes,2,FALSE)),VLOOKUP('105 PALESTRAS'!AG$7,localidades,2,FALSE)),VLOOKUP('105 PALESTRAS'!AG345,district_codes,2,FALSE))</f>
        <v>#N/A</v>
      </c>
      <c r="E1228" s="281">
        <f>+'105 PALESTRAS'!P376</f>
        <v>0</v>
      </c>
      <c r="F1228" s="53">
        <f>+'105 PALESTRAS'!Q376</f>
        <v>0</v>
      </c>
      <c r="H1228" s="53" t="str">
        <f>+sessoes!A$8</f>
        <v>BENTRAIN-99</v>
      </c>
      <c r="I1228" s="53" t="e">
        <f>+sessoes!B$8</f>
        <v>#N/A</v>
      </c>
      <c r="J1228" s="69">
        <f>+sessoes!C$8</f>
        <v>0</v>
      </c>
      <c r="K1228" s="53">
        <f>+'105 PALESTRAS'!AK376</f>
        <v>0</v>
      </c>
      <c r="L1228" s="53">
        <f>+'105 PALESTRAS'!AM376</f>
        <v>0</v>
      </c>
      <c r="M1228" s="53">
        <f>+'105 PALESTRAS'!AP376</f>
        <v>0</v>
      </c>
      <c r="N1228" s="53">
        <f>+'105 PALESTRAS'!AC376</f>
        <v>0</v>
      </c>
      <c r="T1228" s="51" t="str">
        <f t="shared" si="57"/>
        <v>Local Não Indicado</v>
      </c>
      <c r="U1228" s="51" t="str">
        <f t="shared" si="58"/>
        <v>Sem dados de idade</v>
      </c>
      <c r="V1228" s="51" t="str">
        <f t="shared" si="59"/>
        <v/>
      </c>
    </row>
    <row r="1229" spans="1:22" hidden="1" x14ac:dyDescent="0.35">
      <c r="A1229" s="53">
        <f>+'105 PALESTRAS'!C377</f>
        <v>0</v>
      </c>
      <c r="B1229" s="53">
        <f>+'105 PALESTRAS'!J377</f>
        <v>0</v>
      </c>
      <c r="C1229" s="53" t="e">
        <f>IFERROR(IFERROR(IFERROR(+VLOOKUP('105 PALESTRAS'!V377,localidades,2,FALSE),VLOOKUP('105 PALESTRAS'!R377,district_codes,2,FALSE)),VLOOKUP('105 PALESTRAS'!AG$7,localidades,2,FALSE)),VLOOKUP('105 PALESTRAS'!AG346,district_codes,2,FALSE))</f>
        <v>#N/A</v>
      </c>
      <c r="E1229" s="281">
        <f>+'105 PALESTRAS'!P377</f>
        <v>0</v>
      </c>
      <c r="F1229" s="53">
        <f>+'105 PALESTRAS'!Q377</f>
        <v>0</v>
      </c>
      <c r="H1229" s="53" t="str">
        <f>+sessoes!A$8</f>
        <v>BENTRAIN-99</v>
      </c>
      <c r="I1229" s="53" t="e">
        <f>+sessoes!B$8</f>
        <v>#N/A</v>
      </c>
      <c r="J1229" s="69">
        <f>+sessoes!C$8</f>
        <v>0</v>
      </c>
      <c r="K1229" s="53">
        <f>+'105 PALESTRAS'!AK377</f>
        <v>0</v>
      </c>
      <c r="L1229" s="53">
        <f>+'105 PALESTRAS'!AM377</f>
        <v>0</v>
      </c>
      <c r="M1229" s="53">
        <f>+'105 PALESTRAS'!AP377</f>
        <v>0</v>
      </c>
      <c r="N1229" s="53">
        <f>+'105 PALESTRAS'!AC377</f>
        <v>0</v>
      </c>
      <c r="T1229" s="51" t="str">
        <f t="shared" si="57"/>
        <v>Local Não Indicado</v>
      </c>
      <c r="U1229" s="51" t="str">
        <f t="shared" si="58"/>
        <v>Sem dados de idade</v>
      </c>
      <c r="V1229" s="51" t="str">
        <f t="shared" si="59"/>
        <v/>
      </c>
    </row>
    <row r="1230" spans="1:22" hidden="1" x14ac:dyDescent="0.35">
      <c r="A1230" s="53">
        <f>+'105 PALESTRAS'!C378</f>
        <v>0</v>
      </c>
      <c r="B1230" s="53">
        <f>+'105 PALESTRAS'!J378</f>
        <v>0</v>
      </c>
      <c r="C1230" s="53" t="e">
        <f>IFERROR(IFERROR(IFERROR(+VLOOKUP('105 PALESTRAS'!V378,localidades,2,FALSE),VLOOKUP('105 PALESTRAS'!R378,district_codes,2,FALSE)),VLOOKUP('105 PALESTRAS'!AG$7,localidades,2,FALSE)),VLOOKUP('105 PALESTRAS'!AG347,district_codes,2,FALSE))</f>
        <v>#N/A</v>
      </c>
      <c r="E1230" s="281">
        <f>+'105 PALESTRAS'!P378</f>
        <v>0</v>
      </c>
      <c r="F1230" s="53">
        <f>+'105 PALESTRAS'!Q378</f>
        <v>0</v>
      </c>
      <c r="H1230" s="53" t="str">
        <f>+sessoes!A$8</f>
        <v>BENTRAIN-99</v>
      </c>
      <c r="I1230" s="53" t="e">
        <f>+sessoes!B$8</f>
        <v>#N/A</v>
      </c>
      <c r="J1230" s="69">
        <f>+sessoes!C$8</f>
        <v>0</v>
      </c>
      <c r="K1230" s="53">
        <f>+'105 PALESTRAS'!AK378</f>
        <v>0</v>
      </c>
      <c r="L1230" s="53">
        <f>+'105 PALESTRAS'!AM378</f>
        <v>0</v>
      </c>
      <c r="M1230" s="53">
        <f>+'105 PALESTRAS'!AP378</f>
        <v>0</v>
      </c>
      <c r="N1230" s="53">
        <f>+'105 PALESTRAS'!AC378</f>
        <v>0</v>
      </c>
      <c r="T1230" s="51" t="str">
        <f t="shared" si="57"/>
        <v>Local Não Indicado</v>
      </c>
      <c r="U1230" s="51" t="str">
        <f t="shared" si="58"/>
        <v>Sem dados de idade</v>
      </c>
      <c r="V1230" s="51" t="str">
        <f t="shared" si="59"/>
        <v/>
      </c>
    </row>
    <row r="1231" spans="1:22" hidden="1" x14ac:dyDescent="0.35">
      <c r="A1231" s="53">
        <f>+'105 PALESTRAS'!C379</f>
        <v>0</v>
      </c>
      <c r="B1231" s="53">
        <f>+'105 PALESTRAS'!J379</f>
        <v>0</v>
      </c>
      <c r="C1231" s="53" t="e">
        <f>IFERROR(IFERROR(IFERROR(+VLOOKUP('105 PALESTRAS'!V379,localidades,2,FALSE),VLOOKUP('105 PALESTRAS'!R379,district_codes,2,FALSE)),VLOOKUP('105 PALESTRAS'!AG$7,localidades,2,FALSE)),VLOOKUP('105 PALESTRAS'!AG348,district_codes,2,FALSE))</f>
        <v>#N/A</v>
      </c>
      <c r="E1231" s="281">
        <f>+'105 PALESTRAS'!P379</f>
        <v>0</v>
      </c>
      <c r="F1231" s="53">
        <f>+'105 PALESTRAS'!Q379</f>
        <v>0</v>
      </c>
      <c r="H1231" s="53" t="str">
        <f>+sessoes!A$8</f>
        <v>BENTRAIN-99</v>
      </c>
      <c r="I1231" s="53" t="e">
        <f>+sessoes!B$8</f>
        <v>#N/A</v>
      </c>
      <c r="J1231" s="69">
        <f>+sessoes!C$8</f>
        <v>0</v>
      </c>
      <c r="K1231" s="53">
        <f>+'105 PALESTRAS'!AK379</f>
        <v>0</v>
      </c>
      <c r="L1231" s="53">
        <f>+'105 PALESTRAS'!AM379</f>
        <v>0</v>
      </c>
      <c r="M1231" s="53">
        <f>+'105 PALESTRAS'!AP379</f>
        <v>0</v>
      </c>
      <c r="N1231" s="53">
        <f>+'105 PALESTRAS'!AC379</f>
        <v>0</v>
      </c>
      <c r="T1231" s="51" t="str">
        <f t="shared" si="57"/>
        <v>Local Não Indicado</v>
      </c>
      <c r="U1231" s="51" t="str">
        <f t="shared" si="58"/>
        <v>Sem dados de idade</v>
      </c>
      <c r="V1231" s="51" t="str">
        <f t="shared" si="59"/>
        <v/>
      </c>
    </row>
    <row r="1232" spans="1:22" hidden="1" x14ac:dyDescent="0.35">
      <c r="A1232" s="53">
        <f>+'105 PALESTRAS'!C380</f>
        <v>0</v>
      </c>
      <c r="B1232" s="53">
        <f>+'105 PALESTRAS'!J380</f>
        <v>0</v>
      </c>
      <c r="C1232" s="53" t="e">
        <f>IFERROR(IFERROR(IFERROR(+VLOOKUP('105 PALESTRAS'!V380,localidades,2,FALSE),VLOOKUP('105 PALESTRAS'!R380,district_codes,2,FALSE)),VLOOKUP('105 PALESTRAS'!AG$7,localidades,2,FALSE)),VLOOKUP('105 PALESTRAS'!AG349,district_codes,2,FALSE))</f>
        <v>#N/A</v>
      </c>
      <c r="E1232" s="281">
        <f>+'105 PALESTRAS'!P380</f>
        <v>0</v>
      </c>
      <c r="F1232" s="53">
        <f>+'105 PALESTRAS'!Q380</f>
        <v>0</v>
      </c>
      <c r="H1232" s="53" t="str">
        <f>+sessoes!A$8</f>
        <v>BENTRAIN-99</v>
      </c>
      <c r="I1232" s="53" t="e">
        <f>+sessoes!B$8</f>
        <v>#N/A</v>
      </c>
      <c r="J1232" s="69">
        <f>+sessoes!C$8</f>
        <v>0</v>
      </c>
      <c r="K1232" s="53">
        <f>+'105 PALESTRAS'!AK380</f>
        <v>0</v>
      </c>
      <c r="L1232" s="53">
        <f>+'105 PALESTRAS'!AM380</f>
        <v>0</v>
      </c>
      <c r="M1232" s="53">
        <f>+'105 PALESTRAS'!AP380</f>
        <v>0</v>
      </c>
      <c r="N1232" s="53">
        <f>+'105 PALESTRAS'!AC380</f>
        <v>0</v>
      </c>
      <c r="T1232" s="51" t="str">
        <f t="shared" si="57"/>
        <v>Local Não Indicado</v>
      </c>
      <c r="U1232" s="51" t="str">
        <f t="shared" si="58"/>
        <v>Sem dados de idade</v>
      </c>
      <c r="V1232" s="51" t="str">
        <f t="shared" si="59"/>
        <v/>
      </c>
    </row>
    <row r="1233" spans="1:22" hidden="1" x14ac:dyDescent="0.35">
      <c r="A1233" s="53">
        <f>+'105 PALESTRAS'!C381</f>
        <v>0</v>
      </c>
      <c r="B1233" s="53">
        <f>+'105 PALESTRAS'!J381</f>
        <v>0</v>
      </c>
      <c r="C1233" s="53" t="e">
        <f>IFERROR(IFERROR(IFERROR(+VLOOKUP('105 PALESTRAS'!V381,localidades,2,FALSE),VLOOKUP('105 PALESTRAS'!R381,district_codes,2,FALSE)),VLOOKUP('105 PALESTRAS'!AG$7,localidades,2,FALSE)),VLOOKUP('105 PALESTRAS'!AG350,district_codes,2,FALSE))</f>
        <v>#N/A</v>
      </c>
      <c r="E1233" s="281">
        <f>+'105 PALESTRAS'!P381</f>
        <v>0</v>
      </c>
      <c r="F1233" s="53">
        <f>+'105 PALESTRAS'!Q381</f>
        <v>0</v>
      </c>
      <c r="H1233" s="53" t="str">
        <f>+sessoes!A$8</f>
        <v>BENTRAIN-99</v>
      </c>
      <c r="I1233" s="53" t="e">
        <f>+sessoes!B$8</f>
        <v>#N/A</v>
      </c>
      <c r="J1233" s="69">
        <f>+sessoes!C$8</f>
        <v>0</v>
      </c>
      <c r="K1233" s="53">
        <f>+'105 PALESTRAS'!AK381</f>
        <v>0</v>
      </c>
      <c r="L1233" s="53">
        <f>+'105 PALESTRAS'!AM381</f>
        <v>0</v>
      </c>
      <c r="M1233" s="53">
        <f>+'105 PALESTRAS'!AP381</f>
        <v>0</v>
      </c>
      <c r="N1233" s="53">
        <f>+'105 PALESTRAS'!AC381</f>
        <v>0</v>
      </c>
      <c r="T1233" s="51" t="str">
        <f t="shared" si="57"/>
        <v>Local Não Indicado</v>
      </c>
      <c r="U1233" s="51" t="str">
        <f t="shared" si="58"/>
        <v>Sem dados de idade</v>
      </c>
      <c r="V1233" s="51" t="str">
        <f t="shared" si="59"/>
        <v/>
      </c>
    </row>
    <row r="1234" spans="1:22" hidden="1" x14ac:dyDescent="0.35">
      <c r="A1234" s="53">
        <f>+'105 PALESTRAS'!C382</f>
        <v>0</v>
      </c>
      <c r="B1234" s="53">
        <f>+'105 PALESTRAS'!J382</f>
        <v>0</v>
      </c>
      <c r="C1234" s="53" t="e">
        <f>IFERROR(IFERROR(IFERROR(+VLOOKUP('105 PALESTRAS'!V382,localidades,2,FALSE),VLOOKUP('105 PALESTRAS'!R382,district_codes,2,FALSE)),VLOOKUP('105 PALESTRAS'!AG$7,localidades,2,FALSE)),VLOOKUP('105 PALESTRAS'!AG351,district_codes,2,FALSE))</f>
        <v>#N/A</v>
      </c>
      <c r="E1234" s="281">
        <f>+'105 PALESTRAS'!P382</f>
        <v>0</v>
      </c>
      <c r="F1234" s="53">
        <f>+'105 PALESTRAS'!Q382</f>
        <v>0</v>
      </c>
      <c r="H1234" s="53" t="str">
        <f>+sessoes!A$8</f>
        <v>BENTRAIN-99</v>
      </c>
      <c r="I1234" s="53" t="e">
        <f>+sessoes!B$8</f>
        <v>#N/A</v>
      </c>
      <c r="J1234" s="69">
        <f>+sessoes!C$8</f>
        <v>0</v>
      </c>
      <c r="K1234" s="53">
        <f>+'105 PALESTRAS'!AK382</f>
        <v>0</v>
      </c>
      <c r="L1234" s="53">
        <f>+'105 PALESTRAS'!AM382</f>
        <v>0</v>
      </c>
      <c r="M1234" s="53">
        <f>+'105 PALESTRAS'!AP382</f>
        <v>0</v>
      </c>
      <c r="N1234" s="53">
        <f>+'105 PALESTRAS'!AC382</f>
        <v>0</v>
      </c>
      <c r="T1234" s="51" t="str">
        <f t="shared" si="57"/>
        <v>Local Não Indicado</v>
      </c>
      <c r="U1234" s="51" t="str">
        <f t="shared" si="58"/>
        <v>Sem dados de idade</v>
      </c>
      <c r="V1234" s="51" t="str">
        <f t="shared" si="59"/>
        <v/>
      </c>
    </row>
    <row r="1235" spans="1:22" hidden="1" x14ac:dyDescent="0.35">
      <c r="A1235" s="53">
        <f>+'105 PALESTRAS'!C383</f>
        <v>0</v>
      </c>
      <c r="B1235" s="53">
        <f>+'105 PALESTRAS'!J383</f>
        <v>0</v>
      </c>
      <c r="C1235" s="53" t="e">
        <f>IFERROR(IFERROR(IFERROR(+VLOOKUP('105 PALESTRAS'!V383,localidades,2,FALSE),VLOOKUP('105 PALESTRAS'!R383,district_codes,2,FALSE)),VLOOKUP('105 PALESTRAS'!AG$7,localidades,2,FALSE)),VLOOKUP('105 PALESTRAS'!AG352,district_codes,2,FALSE))</f>
        <v>#N/A</v>
      </c>
      <c r="E1235" s="281">
        <f>+'105 PALESTRAS'!P383</f>
        <v>0</v>
      </c>
      <c r="F1235" s="53">
        <f>+'105 PALESTRAS'!Q383</f>
        <v>0</v>
      </c>
      <c r="H1235" s="53" t="str">
        <f>+sessoes!A$8</f>
        <v>BENTRAIN-99</v>
      </c>
      <c r="I1235" s="53" t="e">
        <f>+sessoes!B$8</f>
        <v>#N/A</v>
      </c>
      <c r="J1235" s="69">
        <f>+sessoes!C$8</f>
        <v>0</v>
      </c>
      <c r="K1235" s="53">
        <f>+'105 PALESTRAS'!AK383</f>
        <v>0</v>
      </c>
      <c r="L1235" s="53">
        <f>+'105 PALESTRAS'!AM383</f>
        <v>0</v>
      </c>
      <c r="M1235" s="53">
        <f>+'105 PALESTRAS'!AP383</f>
        <v>0</v>
      </c>
      <c r="N1235" s="53">
        <f>+'105 PALESTRAS'!AC383</f>
        <v>0</v>
      </c>
      <c r="T1235" s="51" t="str">
        <f t="shared" si="57"/>
        <v>Local Não Indicado</v>
      </c>
      <c r="U1235" s="51" t="str">
        <f t="shared" si="58"/>
        <v>Sem dados de idade</v>
      </c>
      <c r="V1235" s="51" t="str">
        <f t="shared" si="59"/>
        <v/>
      </c>
    </row>
    <row r="1236" spans="1:22" hidden="1" x14ac:dyDescent="0.35">
      <c r="A1236" s="53">
        <f>+'105 PALESTRAS'!C384</f>
        <v>0</v>
      </c>
      <c r="B1236" s="53">
        <f>+'105 PALESTRAS'!J384</f>
        <v>0</v>
      </c>
      <c r="C1236" s="53" t="e">
        <f>IFERROR(IFERROR(IFERROR(+VLOOKUP('105 PALESTRAS'!V384,localidades,2,FALSE),VLOOKUP('105 PALESTRAS'!R384,district_codes,2,FALSE)),VLOOKUP('105 PALESTRAS'!AG$7,localidades,2,FALSE)),VLOOKUP('105 PALESTRAS'!AG353,district_codes,2,FALSE))</f>
        <v>#N/A</v>
      </c>
      <c r="E1236" s="281">
        <f>+'105 PALESTRAS'!P384</f>
        <v>0</v>
      </c>
      <c r="F1236" s="53">
        <f>+'105 PALESTRAS'!Q384</f>
        <v>0</v>
      </c>
      <c r="H1236" s="53" t="str">
        <f>+sessoes!A$8</f>
        <v>BENTRAIN-99</v>
      </c>
      <c r="I1236" s="53" t="e">
        <f>+sessoes!B$8</f>
        <v>#N/A</v>
      </c>
      <c r="J1236" s="69">
        <f>+sessoes!C$8</f>
        <v>0</v>
      </c>
      <c r="K1236" s="53">
        <f>+'105 PALESTRAS'!AK384</f>
        <v>0</v>
      </c>
      <c r="L1236" s="53">
        <f>+'105 PALESTRAS'!AM384</f>
        <v>0</v>
      </c>
      <c r="M1236" s="53">
        <f>+'105 PALESTRAS'!AP384</f>
        <v>0</v>
      </c>
      <c r="N1236" s="53">
        <f>+'105 PALESTRAS'!AC384</f>
        <v>0</v>
      </c>
      <c r="T1236" s="51" t="str">
        <f t="shared" si="57"/>
        <v>Local Não Indicado</v>
      </c>
      <c r="U1236" s="51" t="str">
        <f t="shared" si="58"/>
        <v>Sem dados de idade</v>
      </c>
      <c r="V1236" s="51" t="str">
        <f t="shared" si="59"/>
        <v/>
      </c>
    </row>
    <row r="1237" spans="1:22" hidden="1" x14ac:dyDescent="0.35">
      <c r="A1237" s="53">
        <f>+'105 PALESTRAS'!C385</f>
        <v>0</v>
      </c>
      <c r="B1237" s="53">
        <f>+'105 PALESTRAS'!J385</f>
        <v>0</v>
      </c>
      <c r="C1237" s="53" t="e">
        <f>IFERROR(IFERROR(IFERROR(+VLOOKUP('105 PALESTRAS'!V385,localidades,2,FALSE),VLOOKUP('105 PALESTRAS'!R385,district_codes,2,FALSE)),VLOOKUP('105 PALESTRAS'!AG$7,localidades,2,FALSE)),VLOOKUP('105 PALESTRAS'!AG354,district_codes,2,FALSE))</f>
        <v>#N/A</v>
      </c>
      <c r="E1237" s="281">
        <f>+'105 PALESTRAS'!P385</f>
        <v>0</v>
      </c>
      <c r="F1237" s="53">
        <f>+'105 PALESTRAS'!Q385</f>
        <v>0</v>
      </c>
      <c r="H1237" s="53" t="str">
        <f>+sessoes!A$8</f>
        <v>BENTRAIN-99</v>
      </c>
      <c r="I1237" s="53" t="e">
        <f>+sessoes!B$8</f>
        <v>#N/A</v>
      </c>
      <c r="J1237" s="69">
        <f>+sessoes!C$8</f>
        <v>0</v>
      </c>
      <c r="K1237" s="53">
        <f>+'105 PALESTRAS'!AK385</f>
        <v>0</v>
      </c>
      <c r="L1237" s="53">
        <f>+'105 PALESTRAS'!AM385</f>
        <v>0</v>
      </c>
      <c r="M1237" s="53">
        <f>+'105 PALESTRAS'!AP385</f>
        <v>0</v>
      </c>
      <c r="N1237" s="53">
        <f>+'105 PALESTRAS'!AC385</f>
        <v>0</v>
      </c>
      <c r="T1237" s="51" t="str">
        <f t="shared" si="57"/>
        <v>Local Não Indicado</v>
      </c>
      <c r="U1237" s="51" t="str">
        <f t="shared" si="58"/>
        <v>Sem dados de idade</v>
      </c>
      <c r="V1237" s="51" t="str">
        <f t="shared" si="59"/>
        <v/>
      </c>
    </row>
    <row r="1238" spans="1:22" hidden="1" x14ac:dyDescent="0.35">
      <c r="A1238" s="53">
        <f>+'105 PALESTRAS'!C386</f>
        <v>0</v>
      </c>
      <c r="B1238" s="53">
        <f>+'105 PALESTRAS'!J386</f>
        <v>0</v>
      </c>
      <c r="C1238" s="53" t="e">
        <f>IFERROR(IFERROR(IFERROR(+VLOOKUP('105 PALESTRAS'!V386,localidades,2,FALSE),VLOOKUP('105 PALESTRAS'!R386,district_codes,2,FALSE)),VLOOKUP('105 PALESTRAS'!AG$7,localidades,2,FALSE)),VLOOKUP('105 PALESTRAS'!AG355,district_codes,2,FALSE))</f>
        <v>#N/A</v>
      </c>
      <c r="E1238" s="281">
        <f>+'105 PALESTRAS'!P386</f>
        <v>0</v>
      </c>
      <c r="F1238" s="53">
        <f>+'105 PALESTRAS'!Q386</f>
        <v>0</v>
      </c>
      <c r="H1238" s="53" t="str">
        <f>+sessoes!A$8</f>
        <v>BENTRAIN-99</v>
      </c>
      <c r="I1238" s="53" t="e">
        <f>+sessoes!B$8</f>
        <v>#N/A</v>
      </c>
      <c r="J1238" s="69">
        <f>+sessoes!C$8</f>
        <v>0</v>
      </c>
      <c r="K1238" s="53">
        <f>+'105 PALESTRAS'!AK386</f>
        <v>0</v>
      </c>
      <c r="L1238" s="53">
        <f>+'105 PALESTRAS'!AM386</f>
        <v>0</v>
      </c>
      <c r="M1238" s="53">
        <f>+'105 PALESTRAS'!AP386</f>
        <v>0</v>
      </c>
      <c r="N1238" s="53">
        <f>+'105 PALESTRAS'!AC386</f>
        <v>0</v>
      </c>
      <c r="T1238" s="51" t="str">
        <f t="shared" si="57"/>
        <v>Local Não Indicado</v>
      </c>
      <c r="U1238" s="51" t="str">
        <f t="shared" si="58"/>
        <v>Sem dados de idade</v>
      </c>
      <c r="V1238" s="51" t="str">
        <f t="shared" si="59"/>
        <v/>
      </c>
    </row>
    <row r="1239" spans="1:22" hidden="1" x14ac:dyDescent="0.35">
      <c r="A1239" s="53">
        <f>+'105 PALESTRAS'!C387</f>
        <v>0</v>
      </c>
      <c r="B1239" s="53">
        <f>+'105 PALESTRAS'!J387</f>
        <v>0</v>
      </c>
      <c r="C1239" s="53" t="e">
        <f>IFERROR(IFERROR(IFERROR(+VLOOKUP('105 PALESTRAS'!V387,localidades,2,FALSE),VLOOKUP('105 PALESTRAS'!R387,district_codes,2,FALSE)),VLOOKUP('105 PALESTRAS'!AG$7,localidades,2,FALSE)),VLOOKUP('105 PALESTRAS'!AG356,district_codes,2,FALSE))</f>
        <v>#N/A</v>
      </c>
      <c r="E1239" s="281">
        <f>+'105 PALESTRAS'!P387</f>
        <v>0</v>
      </c>
      <c r="F1239" s="53">
        <f>+'105 PALESTRAS'!Q387</f>
        <v>0</v>
      </c>
      <c r="H1239" s="53" t="str">
        <f>+sessoes!A$8</f>
        <v>BENTRAIN-99</v>
      </c>
      <c r="I1239" s="53" t="e">
        <f>+sessoes!B$8</f>
        <v>#N/A</v>
      </c>
      <c r="J1239" s="69">
        <f>+sessoes!C$8</f>
        <v>0</v>
      </c>
      <c r="K1239" s="53">
        <f>+'105 PALESTRAS'!AK387</f>
        <v>0</v>
      </c>
      <c r="L1239" s="53">
        <f>+'105 PALESTRAS'!AM387</f>
        <v>0</v>
      </c>
      <c r="M1239" s="53">
        <f>+'105 PALESTRAS'!AP387</f>
        <v>0</v>
      </c>
      <c r="N1239" s="53">
        <f>+'105 PALESTRAS'!AC387</f>
        <v>0</v>
      </c>
      <c r="T1239" s="51" t="str">
        <f t="shared" si="57"/>
        <v>Local Não Indicado</v>
      </c>
      <c r="U1239" s="51" t="str">
        <f t="shared" si="58"/>
        <v>Sem dados de idade</v>
      </c>
      <c r="V1239" s="51" t="str">
        <f t="shared" si="59"/>
        <v/>
      </c>
    </row>
    <row r="1240" spans="1:22" hidden="1" x14ac:dyDescent="0.35">
      <c r="A1240" s="53">
        <f>+'105 PALESTRAS'!C388</f>
        <v>0</v>
      </c>
      <c r="B1240" s="53">
        <f>+'105 PALESTRAS'!J388</f>
        <v>0</v>
      </c>
      <c r="C1240" s="53" t="e">
        <f>IFERROR(IFERROR(IFERROR(+VLOOKUP('105 PALESTRAS'!V388,localidades,2,FALSE),VLOOKUP('105 PALESTRAS'!R388,district_codes,2,FALSE)),VLOOKUP('105 PALESTRAS'!AG$7,localidades,2,FALSE)),VLOOKUP('105 PALESTRAS'!AG357,district_codes,2,FALSE))</f>
        <v>#N/A</v>
      </c>
      <c r="E1240" s="281">
        <f>+'105 PALESTRAS'!P388</f>
        <v>0</v>
      </c>
      <c r="F1240" s="53">
        <f>+'105 PALESTRAS'!Q388</f>
        <v>0</v>
      </c>
      <c r="H1240" s="53" t="str">
        <f>+sessoes!A$8</f>
        <v>BENTRAIN-99</v>
      </c>
      <c r="I1240" s="53" t="e">
        <f>+sessoes!B$8</f>
        <v>#N/A</v>
      </c>
      <c r="J1240" s="69">
        <f>+sessoes!C$8</f>
        <v>0</v>
      </c>
      <c r="K1240" s="53">
        <f>+'105 PALESTRAS'!AK388</f>
        <v>0</v>
      </c>
      <c r="L1240" s="53">
        <f>+'105 PALESTRAS'!AM388</f>
        <v>0</v>
      </c>
      <c r="M1240" s="53">
        <f>+'105 PALESTRAS'!AP388</f>
        <v>0</v>
      </c>
      <c r="N1240" s="53">
        <f>+'105 PALESTRAS'!AC388</f>
        <v>0</v>
      </c>
      <c r="T1240" s="51" t="str">
        <f t="shared" si="57"/>
        <v>Local Não Indicado</v>
      </c>
      <c r="U1240" s="51" t="str">
        <f t="shared" si="58"/>
        <v>Sem dados de idade</v>
      </c>
      <c r="V1240" s="51" t="str">
        <f t="shared" si="59"/>
        <v/>
      </c>
    </row>
    <row r="1241" spans="1:22" hidden="1" x14ac:dyDescent="0.35">
      <c r="A1241" s="53">
        <f>+'105 PALESTRAS'!C389</f>
        <v>0</v>
      </c>
      <c r="B1241" s="53">
        <f>+'105 PALESTRAS'!J389</f>
        <v>0</v>
      </c>
      <c r="C1241" s="53" t="e">
        <f>IFERROR(IFERROR(IFERROR(+VLOOKUP('105 PALESTRAS'!V389,localidades,2,FALSE),VLOOKUP('105 PALESTRAS'!R389,district_codes,2,FALSE)),VLOOKUP('105 PALESTRAS'!AG$7,localidades,2,FALSE)),VLOOKUP('105 PALESTRAS'!AG358,district_codes,2,FALSE))</f>
        <v>#N/A</v>
      </c>
      <c r="E1241" s="281">
        <f>+'105 PALESTRAS'!P389</f>
        <v>0</v>
      </c>
      <c r="F1241" s="53">
        <f>+'105 PALESTRAS'!Q389</f>
        <v>0</v>
      </c>
      <c r="H1241" s="53" t="str">
        <f>+sessoes!A$8</f>
        <v>BENTRAIN-99</v>
      </c>
      <c r="I1241" s="53" t="e">
        <f>+sessoes!B$8</f>
        <v>#N/A</v>
      </c>
      <c r="J1241" s="69">
        <f>+sessoes!C$8</f>
        <v>0</v>
      </c>
      <c r="K1241" s="53">
        <f>+'105 PALESTRAS'!AK389</f>
        <v>0</v>
      </c>
      <c r="L1241" s="53">
        <f>+'105 PALESTRAS'!AM389</f>
        <v>0</v>
      </c>
      <c r="M1241" s="53">
        <f>+'105 PALESTRAS'!AP389</f>
        <v>0</v>
      </c>
      <c r="N1241" s="53">
        <f>+'105 PALESTRAS'!AC389</f>
        <v>0</v>
      </c>
      <c r="T1241" s="51" t="str">
        <f t="shared" si="57"/>
        <v>Local Não Indicado</v>
      </c>
      <c r="U1241" s="51" t="str">
        <f t="shared" si="58"/>
        <v>Sem dados de idade</v>
      </c>
      <c r="V1241" s="51" t="str">
        <f t="shared" si="59"/>
        <v/>
      </c>
    </row>
    <row r="1242" spans="1:22" hidden="1" x14ac:dyDescent="0.35">
      <c r="A1242" s="53">
        <f>+'105 PALESTRAS'!C390</f>
        <v>0</v>
      </c>
      <c r="B1242" s="53">
        <f>+'105 PALESTRAS'!J390</f>
        <v>0</v>
      </c>
      <c r="C1242" s="53" t="e">
        <f>IFERROR(IFERROR(IFERROR(+VLOOKUP('105 PALESTRAS'!V390,localidades,2,FALSE),VLOOKUP('105 PALESTRAS'!R390,district_codes,2,FALSE)),VLOOKUP('105 PALESTRAS'!AG$7,localidades,2,FALSE)),VLOOKUP('105 PALESTRAS'!AG359,district_codes,2,FALSE))</f>
        <v>#N/A</v>
      </c>
      <c r="E1242" s="281">
        <f>+'105 PALESTRAS'!P390</f>
        <v>0</v>
      </c>
      <c r="F1242" s="53">
        <f>+'105 PALESTRAS'!Q390</f>
        <v>0</v>
      </c>
      <c r="H1242" s="53" t="str">
        <f>+sessoes!A$8</f>
        <v>BENTRAIN-99</v>
      </c>
      <c r="I1242" s="53" t="e">
        <f>+sessoes!B$8</f>
        <v>#N/A</v>
      </c>
      <c r="J1242" s="69">
        <f>+sessoes!C$8</f>
        <v>0</v>
      </c>
      <c r="K1242" s="53">
        <f>+'105 PALESTRAS'!AK390</f>
        <v>0</v>
      </c>
      <c r="L1242" s="53">
        <f>+'105 PALESTRAS'!AM390</f>
        <v>0</v>
      </c>
      <c r="M1242" s="53">
        <f>+'105 PALESTRAS'!AP390</f>
        <v>0</v>
      </c>
      <c r="N1242" s="53">
        <f>+'105 PALESTRAS'!AC390</f>
        <v>0</v>
      </c>
      <c r="T1242" s="51" t="str">
        <f t="shared" si="57"/>
        <v>Local Não Indicado</v>
      </c>
      <c r="U1242" s="51" t="str">
        <f t="shared" si="58"/>
        <v>Sem dados de idade</v>
      </c>
      <c r="V1242" s="51" t="str">
        <f t="shared" si="59"/>
        <v/>
      </c>
    </row>
    <row r="1243" spans="1:22" hidden="1" x14ac:dyDescent="0.35">
      <c r="A1243" s="53">
        <f>+'105 PALESTRAS'!C391</f>
        <v>0</v>
      </c>
      <c r="B1243" s="53">
        <f>+'105 PALESTRAS'!J391</f>
        <v>0</v>
      </c>
      <c r="C1243" s="53" t="e">
        <f>IFERROR(IFERROR(IFERROR(+VLOOKUP('105 PALESTRAS'!V391,localidades,2,FALSE),VLOOKUP('105 PALESTRAS'!R391,district_codes,2,FALSE)),VLOOKUP('105 PALESTRAS'!AG$7,localidades,2,FALSE)),VLOOKUP('105 PALESTRAS'!AG360,district_codes,2,FALSE))</f>
        <v>#N/A</v>
      </c>
      <c r="E1243" s="281">
        <f>+'105 PALESTRAS'!P391</f>
        <v>0</v>
      </c>
      <c r="F1243" s="53">
        <f>+'105 PALESTRAS'!Q391</f>
        <v>0</v>
      </c>
      <c r="H1243" s="53" t="str">
        <f>+sessoes!A$8</f>
        <v>BENTRAIN-99</v>
      </c>
      <c r="I1243" s="53" t="e">
        <f>+sessoes!B$8</f>
        <v>#N/A</v>
      </c>
      <c r="J1243" s="69">
        <f>+sessoes!C$8</f>
        <v>0</v>
      </c>
      <c r="K1243" s="53">
        <f>+'105 PALESTRAS'!AK391</f>
        <v>0</v>
      </c>
      <c r="L1243" s="53">
        <f>+'105 PALESTRAS'!AM391</f>
        <v>0</v>
      </c>
      <c r="M1243" s="53">
        <f>+'105 PALESTRAS'!AP391</f>
        <v>0</v>
      </c>
      <c r="N1243" s="53">
        <f>+'105 PALESTRAS'!AC391</f>
        <v>0</v>
      </c>
      <c r="T1243" s="51" t="str">
        <f t="shared" si="57"/>
        <v>Local Não Indicado</v>
      </c>
      <c r="U1243" s="51" t="str">
        <f t="shared" si="58"/>
        <v>Sem dados de idade</v>
      </c>
      <c r="V1243" s="51" t="str">
        <f t="shared" si="59"/>
        <v/>
      </c>
    </row>
    <row r="1244" spans="1:22" hidden="1" x14ac:dyDescent="0.35">
      <c r="A1244" s="53">
        <f>+'105 PALESTRAS'!C392</f>
        <v>0</v>
      </c>
      <c r="B1244" s="53">
        <f>+'105 PALESTRAS'!J392</f>
        <v>0</v>
      </c>
      <c r="C1244" s="53" t="e">
        <f>IFERROR(IFERROR(IFERROR(+VLOOKUP('105 PALESTRAS'!V392,localidades,2,FALSE),VLOOKUP('105 PALESTRAS'!R392,district_codes,2,FALSE)),VLOOKUP('105 PALESTRAS'!AG$7,localidades,2,FALSE)),VLOOKUP('105 PALESTRAS'!AG361,district_codes,2,FALSE))</f>
        <v>#N/A</v>
      </c>
      <c r="E1244" s="281">
        <f>+'105 PALESTRAS'!P392</f>
        <v>0</v>
      </c>
      <c r="F1244" s="53">
        <f>+'105 PALESTRAS'!Q392</f>
        <v>0</v>
      </c>
      <c r="H1244" s="53" t="str">
        <f>+sessoes!A$8</f>
        <v>BENTRAIN-99</v>
      </c>
      <c r="I1244" s="53" t="e">
        <f>+sessoes!B$8</f>
        <v>#N/A</v>
      </c>
      <c r="J1244" s="69">
        <f>+sessoes!C$8</f>
        <v>0</v>
      </c>
      <c r="K1244" s="53">
        <f>+'105 PALESTRAS'!AK392</f>
        <v>0</v>
      </c>
      <c r="L1244" s="53">
        <f>+'105 PALESTRAS'!AM392</f>
        <v>0</v>
      </c>
      <c r="M1244" s="53">
        <f>+'105 PALESTRAS'!AP392</f>
        <v>0</v>
      </c>
      <c r="N1244" s="53">
        <f>+'105 PALESTRAS'!AC392</f>
        <v>0</v>
      </c>
      <c r="T1244" s="51" t="str">
        <f t="shared" si="57"/>
        <v>Local Não Indicado</v>
      </c>
      <c r="U1244" s="51" t="str">
        <f t="shared" si="58"/>
        <v>Sem dados de idade</v>
      </c>
      <c r="V1244" s="51" t="str">
        <f t="shared" si="59"/>
        <v/>
      </c>
    </row>
    <row r="1245" spans="1:22" hidden="1" x14ac:dyDescent="0.35">
      <c r="A1245" s="53">
        <f>+'105 PALESTRAS'!C393</f>
        <v>0</v>
      </c>
      <c r="B1245" s="53">
        <f>+'105 PALESTRAS'!J393</f>
        <v>0</v>
      </c>
      <c r="C1245" s="53" t="e">
        <f>IFERROR(IFERROR(IFERROR(+VLOOKUP('105 PALESTRAS'!V393,localidades,2,FALSE),VLOOKUP('105 PALESTRAS'!R393,district_codes,2,FALSE)),VLOOKUP('105 PALESTRAS'!AG$7,localidades,2,FALSE)),VLOOKUP('105 PALESTRAS'!AG362,district_codes,2,FALSE))</f>
        <v>#N/A</v>
      </c>
      <c r="E1245" s="281">
        <f>+'105 PALESTRAS'!P393</f>
        <v>0</v>
      </c>
      <c r="F1245" s="53">
        <f>+'105 PALESTRAS'!Q393</f>
        <v>0</v>
      </c>
      <c r="H1245" s="53" t="str">
        <f>+sessoes!A$8</f>
        <v>BENTRAIN-99</v>
      </c>
      <c r="I1245" s="53" t="e">
        <f>+sessoes!B$8</f>
        <v>#N/A</v>
      </c>
      <c r="J1245" s="69">
        <f>+sessoes!C$8</f>
        <v>0</v>
      </c>
      <c r="K1245" s="53">
        <f>+'105 PALESTRAS'!AK393</f>
        <v>0</v>
      </c>
      <c r="L1245" s="53">
        <f>+'105 PALESTRAS'!AM393</f>
        <v>0</v>
      </c>
      <c r="M1245" s="53">
        <f>+'105 PALESTRAS'!AP393</f>
        <v>0</v>
      </c>
      <c r="N1245" s="53">
        <f>+'105 PALESTRAS'!AC393</f>
        <v>0</v>
      </c>
      <c r="T1245" s="51" t="str">
        <f t="shared" si="57"/>
        <v>Local Não Indicado</v>
      </c>
      <c r="U1245" s="51" t="str">
        <f t="shared" si="58"/>
        <v>Sem dados de idade</v>
      </c>
      <c r="V1245" s="51" t="str">
        <f t="shared" si="59"/>
        <v/>
      </c>
    </row>
    <row r="1246" spans="1:22" hidden="1" x14ac:dyDescent="0.35">
      <c r="A1246" s="53">
        <f>+'105 PALESTRAS'!C394</f>
        <v>0</v>
      </c>
      <c r="B1246" s="53">
        <f>+'105 PALESTRAS'!J394</f>
        <v>0</v>
      </c>
      <c r="C1246" s="53" t="e">
        <f>IFERROR(IFERROR(IFERROR(+VLOOKUP('105 PALESTRAS'!V394,localidades,2,FALSE),VLOOKUP('105 PALESTRAS'!R394,district_codes,2,FALSE)),VLOOKUP('105 PALESTRAS'!AG$7,localidades,2,FALSE)),VLOOKUP('105 PALESTRAS'!AG363,district_codes,2,FALSE))</f>
        <v>#N/A</v>
      </c>
      <c r="E1246" s="281">
        <f>+'105 PALESTRAS'!P394</f>
        <v>0</v>
      </c>
      <c r="F1246" s="53">
        <f>+'105 PALESTRAS'!Q394</f>
        <v>0</v>
      </c>
      <c r="H1246" s="53" t="str">
        <f>+sessoes!A$8</f>
        <v>BENTRAIN-99</v>
      </c>
      <c r="I1246" s="53" t="e">
        <f>+sessoes!B$8</f>
        <v>#N/A</v>
      </c>
      <c r="J1246" s="69">
        <f>+sessoes!C$8</f>
        <v>0</v>
      </c>
      <c r="K1246" s="53">
        <f>+'105 PALESTRAS'!AK394</f>
        <v>0</v>
      </c>
      <c r="L1246" s="53">
        <f>+'105 PALESTRAS'!AM394</f>
        <v>0</v>
      </c>
      <c r="M1246" s="53">
        <f>+'105 PALESTRAS'!AP394</f>
        <v>0</v>
      </c>
      <c r="N1246" s="53">
        <f>+'105 PALESTRAS'!AC394</f>
        <v>0</v>
      </c>
      <c r="T1246" s="51" t="str">
        <f t="shared" si="57"/>
        <v>Local Não Indicado</v>
      </c>
      <c r="U1246" s="51" t="str">
        <f t="shared" si="58"/>
        <v>Sem dados de idade</v>
      </c>
      <c r="V1246" s="51" t="str">
        <f t="shared" si="59"/>
        <v/>
      </c>
    </row>
    <row r="1247" spans="1:22" hidden="1" x14ac:dyDescent="0.35">
      <c r="A1247" s="53">
        <f>+'105 PALESTRAS'!C395</f>
        <v>0</v>
      </c>
      <c r="B1247" s="53">
        <f>+'105 PALESTRAS'!J395</f>
        <v>0</v>
      </c>
      <c r="C1247" s="53" t="e">
        <f>IFERROR(IFERROR(IFERROR(+VLOOKUP('105 PALESTRAS'!V395,localidades,2,FALSE),VLOOKUP('105 PALESTRAS'!R395,district_codes,2,FALSE)),VLOOKUP('105 PALESTRAS'!AG$7,localidades,2,FALSE)),VLOOKUP('105 PALESTRAS'!AG364,district_codes,2,FALSE))</f>
        <v>#N/A</v>
      </c>
      <c r="E1247" s="281">
        <f>+'105 PALESTRAS'!P395</f>
        <v>0</v>
      </c>
      <c r="F1247" s="53">
        <f>+'105 PALESTRAS'!Q395</f>
        <v>0</v>
      </c>
      <c r="H1247" s="53" t="str">
        <f>+sessoes!A$8</f>
        <v>BENTRAIN-99</v>
      </c>
      <c r="I1247" s="53" t="e">
        <f>+sessoes!B$8</f>
        <v>#N/A</v>
      </c>
      <c r="J1247" s="69">
        <f>+sessoes!C$8</f>
        <v>0</v>
      </c>
      <c r="K1247" s="53">
        <f>+'105 PALESTRAS'!AK395</f>
        <v>0</v>
      </c>
      <c r="L1247" s="53">
        <f>+'105 PALESTRAS'!AM395</f>
        <v>0</v>
      </c>
      <c r="M1247" s="53">
        <f>+'105 PALESTRAS'!AP395</f>
        <v>0</v>
      </c>
      <c r="N1247" s="53">
        <f>+'105 PALESTRAS'!AC395</f>
        <v>0</v>
      </c>
      <c r="T1247" s="51" t="str">
        <f t="shared" si="57"/>
        <v>Local Não Indicado</v>
      </c>
      <c r="U1247" s="51" t="str">
        <f t="shared" si="58"/>
        <v>Sem dados de idade</v>
      </c>
      <c r="V1247" s="51" t="str">
        <f t="shared" si="59"/>
        <v/>
      </c>
    </row>
    <row r="1248" spans="1:22" hidden="1" x14ac:dyDescent="0.35">
      <c r="A1248" s="53">
        <f>+'105 PALESTRAS'!C396</f>
        <v>0</v>
      </c>
      <c r="B1248" s="53">
        <f>+'105 PALESTRAS'!J396</f>
        <v>0</v>
      </c>
      <c r="C1248" s="53" t="e">
        <f>IFERROR(IFERROR(IFERROR(+VLOOKUP('105 PALESTRAS'!V396,localidades,2,FALSE),VLOOKUP('105 PALESTRAS'!R396,district_codes,2,FALSE)),VLOOKUP('105 PALESTRAS'!AG$7,localidades,2,FALSE)),VLOOKUP('105 PALESTRAS'!AG365,district_codes,2,FALSE))</f>
        <v>#N/A</v>
      </c>
      <c r="E1248" s="281">
        <f>+'105 PALESTRAS'!P396</f>
        <v>0</v>
      </c>
      <c r="F1248" s="53">
        <f>+'105 PALESTRAS'!Q396</f>
        <v>0</v>
      </c>
      <c r="H1248" s="53" t="str">
        <f>+sessoes!A$8</f>
        <v>BENTRAIN-99</v>
      </c>
      <c r="I1248" s="53" t="e">
        <f>+sessoes!B$8</f>
        <v>#N/A</v>
      </c>
      <c r="J1248" s="69">
        <f>+sessoes!C$8</f>
        <v>0</v>
      </c>
      <c r="K1248" s="53">
        <f>+'105 PALESTRAS'!AK396</f>
        <v>0</v>
      </c>
      <c r="L1248" s="53">
        <f>+'105 PALESTRAS'!AM396</f>
        <v>0</v>
      </c>
      <c r="M1248" s="53">
        <f>+'105 PALESTRAS'!AP396</f>
        <v>0</v>
      </c>
      <c r="N1248" s="53">
        <f>+'105 PALESTRAS'!AC396</f>
        <v>0</v>
      </c>
      <c r="T1248" s="51" t="str">
        <f t="shared" si="57"/>
        <v>Local Não Indicado</v>
      </c>
      <c r="U1248" s="51" t="str">
        <f t="shared" si="58"/>
        <v>Sem dados de idade</v>
      </c>
      <c r="V1248" s="51" t="str">
        <f t="shared" si="59"/>
        <v/>
      </c>
    </row>
    <row r="1249" spans="1:22" hidden="1" x14ac:dyDescent="0.35">
      <c r="A1249" s="53">
        <f>+'105 PALESTRAS'!C397</f>
        <v>0</v>
      </c>
      <c r="B1249" s="53">
        <f>+'105 PALESTRAS'!J397</f>
        <v>0</v>
      </c>
      <c r="C1249" s="53" t="e">
        <f>IFERROR(IFERROR(IFERROR(+VLOOKUP('105 PALESTRAS'!V397,localidades,2,FALSE),VLOOKUP('105 PALESTRAS'!R397,district_codes,2,FALSE)),VLOOKUP('105 PALESTRAS'!AG$7,localidades,2,FALSE)),VLOOKUP('105 PALESTRAS'!AG366,district_codes,2,FALSE))</f>
        <v>#N/A</v>
      </c>
      <c r="E1249" s="281">
        <f>+'105 PALESTRAS'!P397</f>
        <v>0</v>
      </c>
      <c r="F1249" s="53">
        <f>+'105 PALESTRAS'!Q397</f>
        <v>0</v>
      </c>
      <c r="H1249" s="53" t="str">
        <f>+sessoes!A$8</f>
        <v>BENTRAIN-99</v>
      </c>
      <c r="I1249" s="53" t="e">
        <f>+sessoes!B$8</f>
        <v>#N/A</v>
      </c>
      <c r="J1249" s="69">
        <f>+sessoes!C$8</f>
        <v>0</v>
      </c>
      <c r="K1249" s="53">
        <f>+'105 PALESTRAS'!AK397</f>
        <v>0</v>
      </c>
      <c r="L1249" s="53">
        <f>+'105 PALESTRAS'!AM397</f>
        <v>0</v>
      </c>
      <c r="M1249" s="53">
        <f>+'105 PALESTRAS'!AP397</f>
        <v>0</v>
      </c>
      <c r="N1249" s="53">
        <f>+'105 PALESTRAS'!AC397</f>
        <v>0</v>
      </c>
      <c r="T1249" s="51" t="str">
        <f t="shared" si="57"/>
        <v>Local Não Indicado</v>
      </c>
      <c r="U1249" s="51" t="str">
        <f t="shared" si="58"/>
        <v>Sem dados de idade</v>
      </c>
      <c r="V1249" s="51" t="str">
        <f t="shared" si="59"/>
        <v/>
      </c>
    </row>
    <row r="1250" spans="1:22" hidden="1" x14ac:dyDescent="0.35">
      <c r="A1250" s="53">
        <f>+'105 PALESTRAS'!C398</f>
        <v>0</v>
      </c>
      <c r="B1250" s="53">
        <f>+'105 PALESTRAS'!J398</f>
        <v>0</v>
      </c>
      <c r="C1250" s="53" t="e">
        <f>IFERROR(IFERROR(IFERROR(+VLOOKUP('105 PALESTRAS'!V398,localidades,2,FALSE),VLOOKUP('105 PALESTRAS'!R398,district_codes,2,FALSE)),VLOOKUP('105 PALESTRAS'!AG$7,localidades,2,FALSE)),VLOOKUP('105 PALESTRAS'!AG367,district_codes,2,FALSE))</f>
        <v>#N/A</v>
      </c>
      <c r="E1250" s="281">
        <f>+'105 PALESTRAS'!P398</f>
        <v>0</v>
      </c>
      <c r="F1250" s="53">
        <f>+'105 PALESTRAS'!Q398</f>
        <v>0</v>
      </c>
      <c r="H1250" s="53" t="str">
        <f>+sessoes!A$8</f>
        <v>BENTRAIN-99</v>
      </c>
      <c r="I1250" s="53" t="e">
        <f>+sessoes!B$8</f>
        <v>#N/A</v>
      </c>
      <c r="J1250" s="69">
        <f>+sessoes!C$8</f>
        <v>0</v>
      </c>
      <c r="K1250" s="53">
        <f>+'105 PALESTRAS'!AK398</f>
        <v>0</v>
      </c>
      <c r="L1250" s="53">
        <f>+'105 PALESTRAS'!AM398</f>
        <v>0</v>
      </c>
      <c r="M1250" s="53">
        <f>+'105 PALESTRAS'!AP398</f>
        <v>0</v>
      </c>
      <c r="N1250" s="53">
        <f>+'105 PALESTRAS'!AC398</f>
        <v>0</v>
      </c>
      <c r="T1250" s="51" t="str">
        <f t="shared" si="57"/>
        <v>Local Não Indicado</v>
      </c>
      <c r="U1250" s="51" t="str">
        <f t="shared" si="58"/>
        <v>Sem dados de idade</v>
      </c>
      <c r="V1250" s="51" t="str">
        <f t="shared" si="59"/>
        <v/>
      </c>
    </row>
    <row r="1251" spans="1:22" hidden="1" x14ac:dyDescent="0.35">
      <c r="A1251" s="53">
        <f>+'105 PALESTRAS'!C399</f>
        <v>0</v>
      </c>
      <c r="B1251" s="53">
        <f>+'105 PALESTRAS'!J399</f>
        <v>0</v>
      </c>
      <c r="C1251" s="53" t="e">
        <f>IFERROR(IFERROR(IFERROR(+VLOOKUP('105 PALESTRAS'!V399,localidades,2,FALSE),VLOOKUP('105 PALESTRAS'!R399,district_codes,2,FALSE)),VLOOKUP('105 PALESTRAS'!AG$7,localidades,2,FALSE)),VLOOKUP('105 PALESTRAS'!AG368,district_codes,2,FALSE))</f>
        <v>#N/A</v>
      </c>
      <c r="E1251" s="281">
        <f>+'105 PALESTRAS'!P399</f>
        <v>0</v>
      </c>
      <c r="F1251" s="53">
        <f>+'105 PALESTRAS'!Q399</f>
        <v>0</v>
      </c>
      <c r="H1251" s="53" t="str">
        <f>+sessoes!A$8</f>
        <v>BENTRAIN-99</v>
      </c>
      <c r="I1251" s="53" t="e">
        <f>+sessoes!B$8</f>
        <v>#N/A</v>
      </c>
      <c r="J1251" s="69">
        <f>+sessoes!C$8</f>
        <v>0</v>
      </c>
      <c r="K1251" s="53">
        <f>+'105 PALESTRAS'!AK399</f>
        <v>0</v>
      </c>
      <c r="L1251" s="53">
        <f>+'105 PALESTRAS'!AM399</f>
        <v>0</v>
      </c>
      <c r="M1251" s="53">
        <f>+'105 PALESTRAS'!AP399</f>
        <v>0</v>
      </c>
      <c r="N1251" s="53">
        <f>+'105 PALESTRAS'!AC399</f>
        <v>0</v>
      </c>
      <c r="T1251" s="51" t="str">
        <f t="shared" si="57"/>
        <v>Local Não Indicado</v>
      </c>
      <c r="U1251" s="51" t="str">
        <f t="shared" si="58"/>
        <v>Sem dados de idade</v>
      </c>
      <c r="V1251" s="51" t="str">
        <f t="shared" si="59"/>
        <v/>
      </c>
    </row>
    <row r="1252" spans="1:22" hidden="1" x14ac:dyDescent="0.35">
      <c r="A1252" s="53">
        <f>+'105 PALESTRAS'!C400</f>
        <v>0</v>
      </c>
      <c r="B1252" s="53">
        <f>+'105 PALESTRAS'!J400</f>
        <v>0</v>
      </c>
      <c r="C1252" s="53" t="e">
        <f>IFERROR(IFERROR(IFERROR(+VLOOKUP('105 PALESTRAS'!V400,localidades,2,FALSE),VLOOKUP('105 PALESTRAS'!R400,district_codes,2,FALSE)),VLOOKUP('105 PALESTRAS'!AG$7,localidades,2,FALSE)),VLOOKUP('105 PALESTRAS'!AG369,district_codes,2,FALSE))</f>
        <v>#N/A</v>
      </c>
      <c r="E1252" s="281">
        <f>+'105 PALESTRAS'!P400</f>
        <v>0</v>
      </c>
      <c r="F1252" s="53">
        <f>+'105 PALESTRAS'!Q400</f>
        <v>0</v>
      </c>
      <c r="H1252" s="53" t="str">
        <f>+sessoes!A$8</f>
        <v>BENTRAIN-99</v>
      </c>
      <c r="I1252" s="53" t="e">
        <f>+sessoes!B$8</f>
        <v>#N/A</v>
      </c>
      <c r="J1252" s="69">
        <f>+sessoes!C$8</f>
        <v>0</v>
      </c>
      <c r="K1252" s="53">
        <f>+'105 PALESTRAS'!AK400</f>
        <v>0</v>
      </c>
      <c r="L1252" s="53">
        <f>+'105 PALESTRAS'!AM400</f>
        <v>0</v>
      </c>
      <c r="M1252" s="53">
        <f>+'105 PALESTRAS'!AP400</f>
        <v>0</v>
      </c>
      <c r="N1252" s="53">
        <f>+'105 PALESTRAS'!AC400</f>
        <v>0</v>
      </c>
      <c r="T1252" s="51" t="str">
        <f t="shared" si="57"/>
        <v>Local Não Indicado</v>
      </c>
      <c r="U1252" s="51" t="str">
        <f t="shared" si="58"/>
        <v>Sem dados de idade</v>
      </c>
      <c r="V1252" s="51" t="str">
        <f t="shared" si="59"/>
        <v/>
      </c>
    </row>
    <row r="1253" spans="1:22" hidden="1" x14ac:dyDescent="0.35">
      <c r="A1253" s="53">
        <f>+'105 PALESTRAS'!C401</f>
        <v>0</v>
      </c>
      <c r="B1253" s="53">
        <f>+'105 PALESTRAS'!J401</f>
        <v>0</v>
      </c>
      <c r="C1253" s="53" t="e">
        <f>IFERROR(IFERROR(IFERROR(+VLOOKUP('105 PALESTRAS'!V401,localidades,2,FALSE),VLOOKUP('105 PALESTRAS'!R401,district_codes,2,FALSE)),VLOOKUP('105 PALESTRAS'!AG$7,localidades,2,FALSE)),VLOOKUP('105 PALESTRAS'!AG370,district_codes,2,FALSE))</f>
        <v>#N/A</v>
      </c>
      <c r="E1253" s="281">
        <f>+'105 PALESTRAS'!P401</f>
        <v>0</v>
      </c>
      <c r="F1253" s="53">
        <f>+'105 PALESTRAS'!Q401</f>
        <v>0</v>
      </c>
      <c r="H1253" s="53" t="str">
        <f>+sessoes!A$8</f>
        <v>BENTRAIN-99</v>
      </c>
      <c r="I1253" s="53" t="e">
        <f>+sessoes!B$8</f>
        <v>#N/A</v>
      </c>
      <c r="J1253" s="69">
        <f>+sessoes!C$8</f>
        <v>0</v>
      </c>
      <c r="K1253" s="53">
        <f>+'105 PALESTRAS'!AK401</f>
        <v>0</v>
      </c>
      <c r="L1253" s="53">
        <f>+'105 PALESTRAS'!AM401</f>
        <v>0</v>
      </c>
      <c r="M1253" s="53">
        <f>+'105 PALESTRAS'!AP401</f>
        <v>0</v>
      </c>
      <c r="N1253" s="53">
        <f>+'105 PALESTRAS'!AC401</f>
        <v>0</v>
      </c>
      <c r="T1253" s="51" t="str">
        <f t="shared" si="57"/>
        <v>Local Não Indicado</v>
      </c>
      <c r="U1253" s="51" t="str">
        <f t="shared" si="58"/>
        <v>Sem dados de idade</v>
      </c>
      <c r="V1253" s="51" t="str">
        <f t="shared" si="59"/>
        <v/>
      </c>
    </row>
    <row r="1254" spans="1:22" hidden="1" x14ac:dyDescent="0.35">
      <c r="A1254" s="53">
        <f>+'105 PALESTRAS'!C402</f>
        <v>0</v>
      </c>
      <c r="B1254" s="53">
        <f>+'105 PALESTRAS'!J402</f>
        <v>0</v>
      </c>
      <c r="C1254" s="53" t="e">
        <f>IFERROR(IFERROR(IFERROR(+VLOOKUP('105 PALESTRAS'!V402,localidades,2,FALSE),VLOOKUP('105 PALESTRAS'!R402,district_codes,2,FALSE)),VLOOKUP('105 PALESTRAS'!AG$7,localidades,2,FALSE)),VLOOKUP('105 PALESTRAS'!AG371,district_codes,2,FALSE))</f>
        <v>#N/A</v>
      </c>
      <c r="E1254" s="281">
        <f>+'105 PALESTRAS'!P402</f>
        <v>0</v>
      </c>
      <c r="F1254" s="53">
        <f>+'105 PALESTRAS'!Q402</f>
        <v>0</v>
      </c>
      <c r="H1254" s="53" t="str">
        <f>+sessoes!A$8</f>
        <v>BENTRAIN-99</v>
      </c>
      <c r="I1254" s="53" t="e">
        <f>+sessoes!B$8</f>
        <v>#N/A</v>
      </c>
      <c r="J1254" s="69">
        <f>+sessoes!C$8</f>
        <v>0</v>
      </c>
      <c r="K1254" s="53">
        <f>+'105 PALESTRAS'!AK402</f>
        <v>0</v>
      </c>
      <c r="L1254" s="53">
        <f>+'105 PALESTRAS'!AM402</f>
        <v>0</v>
      </c>
      <c r="M1254" s="53">
        <f>+'105 PALESTRAS'!AP402</f>
        <v>0</v>
      </c>
      <c r="N1254" s="53">
        <f>+'105 PALESTRAS'!AC402</f>
        <v>0</v>
      </c>
      <c r="T1254" s="51" t="str">
        <f t="shared" si="57"/>
        <v>Local Não Indicado</v>
      </c>
      <c r="U1254" s="51" t="str">
        <f t="shared" si="58"/>
        <v>Sem dados de idade</v>
      </c>
      <c r="V1254" s="51" t="str">
        <f t="shared" si="59"/>
        <v/>
      </c>
    </row>
    <row r="1255" spans="1:22" hidden="1" x14ac:dyDescent="0.35">
      <c r="A1255" s="53">
        <f>+'105 PALESTRAS'!C403</f>
        <v>0</v>
      </c>
      <c r="B1255" s="53">
        <f>+'105 PALESTRAS'!J403</f>
        <v>0</v>
      </c>
      <c r="C1255" s="53" t="e">
        <f>IFERROR(IFERROR(IFERROR(+VLOOKUP('105 PALESTRAS'!V403,localidades,2,FALSE),VLOOKUP('105 PALESTRAS'!R403,district_codes,2,FALSE)),VLOOKUP('105 PALESTRAS'!AG$7,localidades,2,FALSE)),VLOOKUP('105 PALESTRAS'!AG372,district_codes,2,FALSE))</f>
        <v>#N/A</v>
      </c>
      <c r="E1255" s="281">
        <f>+'105 PALESTRAS'!P403</f>
        <v>0</v>
      </c>
      <c r="F1255" s="53">
        <f>+'105 PALESTRAS'!Q403</f>
        <v>0</v>
      </c>
      <c r="H1255" s="53" t="str">
        <f>+sessoes!A$8</f>
        <v>BENTRAIN-99</v>
      </c>
      <c r="I1255" s="53" t="e">
        <f>+sessoes!B$8</f>
        <v>#N/A</v>
      </c>
      <c r="J1255" s="69">
        <f>+sessoes!C$8</f>
        <v>0</v>
      </c>
      <c r="K1255" s="53">
        <f>+'105 PALESTRAS'!AK403</f>
        <v>0</v>
      </c>
      <c r="L1255" s="53">
        <f>+'105 PALESTRAS'!AM403</f>
        <v>0</v>
      </c>
      <c r="M1255" s="53">
        <f>+'105 PALESTRAS'!AP403</f>
        <v>0</v>
      </c>
      <c r="N1255" s="53">
        <f>+'105 PALESTRAS'!AC403</f>
        <v>0</v>
      </c>
      <c r="T1255" s="51" t="str">
        <f t="shared" si="57"/>
        <v>Local Não Indicado</v>
      </c>
      <c r="U1255" s="51" t="str">
        <f t="shared" si="58"/>
        <v>Sem dados de idade</v>
      </c>
      <c r="V1255" s="51" t="str">
        <f t="shared" si="59"/>
        <v/>
      </c>
    </row>
    <row r="1256" spans="1:22" hidden="1" x14ac:dyDescent="0.35">
      <c r="A1256" s="53">
        <f>+'105 PALESTRAS'!C404</f>
        <v>0</v>
      </c>
      <c r="B1256" s="53">
        <f>+'105 PALESTRAS'!J404</f>
        <v>0</v>
      </c>
      <c r="C1256" s="53" t="e">
        <f>IFERROR(IFERROR(IFERROR(+VLOOKUP('105 PALESTRAS'!V404,localidades,2,FALSE),VLOOKUP('105 PALESTRAS'!R404,district_codes,2,FALSE)),VLOOKUP('105 PALESTRAS'!AG$7,localidades,2,FALSE)),VLOOKUP('105 PALESTRAS'!AG373,district_codes,2,FALSE))</f>
        <v>#N/A</v>
      </c>
      <c r="E1256" s="281">
        <f>+'105 PALESTRAS'!P404</f>
        <v>0</v>
      </c>
      <c r="F1256" s="53">
        <f>+'105 PALESTRAS'!Q404</f>
        <v>0</v>
      </c>
      <c r="H1256" s="53" t="str">
        <f>+sessoes!A$8</f>
        <v>BENTRAIN-99</v>
      </c>
      <c r="I1256" s="53" t="e">
        <f>+sessoes!B$8</f>
        <v>#N/A</v>
      </c>
      <c r="J1256" s="69">
        <f>+sessoes!C$8</f>
        <v>0</v>
      </c>
      <c r="K1256" s="53">
        <f>+'105 PALESTRAS'!AK404</f>
        <v>0</v>
      </c>
      <c r="L1256" s="53">
        <f>+'105 PALESTRAS'!AM404</f>
        <v>0</v>
      </c>
      <c r="M1256" s="53">
        <f>+'105 PALESTRAS'!AP404</f>
        <v>0</v>
      </c>
      <c r="N1256" s="53">
        <f>+'105 PALESTRAS'!AC404</f>
        <v>0</v>
      </c>
      <c r="T1256" s="51" t="str">
        <f t="shared" si="57"/>
        <v>Local Não Indicado</v>
      </c>
      <c r="U1256" s="51" t="str">
        <f t="shared" si="58"/>
        <v>Sem dados de idade</v>
      </c>
      <c r="V1256" s="51" t="str">
        <f t="shared" si="59"/>
        <v/>
      </c>
    </row>
    <row r="1257" spans="1:22" hidden="1" x14ac:dyDescent="0.35">
      <c r="A1257" s="53">
        <f>+'105 PALESTRAS'!C405</f>
        <v>0</v>
      </c>
      <c r="B1257" s="53">
        <f>+'105 PALESTRAS'!J405</f>
        <v>0</v>
      </c>
      <c r="C1257" s="53" t="e">
        <f>IFERROR(IFERROR(IFERROR(+VLOOKUP('105 PALESTRAS'!V405,localidades,2,FALSE),VLOOKUP('105 PALESTRAS'!R405,district_codes,2,FALSE)),VLOOKUP('105 PALESTRAS'!AG$7,localidades,2,FALSE)),VLOOKUP('105 PALESTRAS'!AG374,district_codes,2,FALSE))</f>
        <v>#N/A</v>
      </c>
      <c r="E1257" s="281">
        <f>+'105 PALESTRAS'!P405</f>
        <v>0</v>
      </c>
      <c r="F1257" s="53">
        <f>+'105 PALESTRAS'!Q405</f>
        <v>0</v>
      </c>
      <c r="H1257" s="53" t="str">
        <f>+sessoes!A$8</f>
        <v>BENTRAIN-99</v>
      </c>
      <c r="I1257" s="53" t="e">
        <f>+sessoes!B$8</f>
        <v>#N/A</v>
      </c>
      <c r="J1257" s="69">
        <f>+sessoes!C$8</f>
        <v>0</v>
      </c>
      <c r="K1257" s="53">
        <f>+'105 PALESTRAS'!AK405</f>
        <v>0</v>
      </c>
      <c r="L1257" s="53">
        <f>+'105 PALESTRAS'!AM405</f>
        <v>0</v>
      </c>
      <c r="M1257" s="53">
        <f>+'105 PALESTRAS'!AP405</f>
        <v>0</v>
      </c>
      <c r="N1257" s="53">
        <f>+'105 PALESTRAS'!AC405</f>
        <v>0</v>
      </c>
      <c r="T1257" s="51" t="str">
        <f t="shared" si="57"/>
        <v>Local Não Indicado</v>
      </c>
      <c r="U1257" s="51" t="str">
        <f t="shared" si="58"/>
        <v>Sem dados de idade</v>
      </c>
      <c r="V1257" s="51" t="str">
        <f t="shared" si="59"/>
        <v/>
      </c>
    </row>
    <row r="1258" spans="1:22" hidden="1" x14ac:dyDescent="0.35">
      <c r="A1258" s="53">
        <f>+'105 PALESTRAS'!C406</f>
        <v>0</v>
      </c>
      <c r="B1258" s="53">
        <f>+'105 PALESTRAS'!J406</f>
        <v>0</v>
      </c>
      <c r="C1258" s="53" t="e">
        <f>IFERROR(IFERROR(IFERROR(+VLOOKUP('105 PALESTRAS'!V406,localidades,2,FALSE),VLOOKUP('105 PALESTRAS'!R406,district_codes,2,FALSE)),VLOOKUP('105 PALESTRAS'!AG$7,localidades,2,FALSE)),VLOOKUP('105 PALESTRAS'!AG375,district_codes,2,FALSE))</f>
        <v>#N/A</v>
      </c>
      <c r="E1258" s="281">
        <f>+'105 PALESTRAS'!P406</f>
        <v>0</v>
      </c>
      <c r="F1258" s="53">
        <f>+'105 PALESTRAS'!Q406</f>
        <v>0</v>
      </c>
      <c r="H1258" s="53" t="str">
        <f>+sessoes!A$8</f>
        <v>BENTRAIN-99</v>
      </c>
      <c r="I1258" s="53" t="e">
        <f>+sessoes!B$8</f>
        <v>#N/A</v>
      </c>
      <c r="J1258" s="69">
        <f>+sessoes!C$8</f>
        <v>0</v>
      </c>
      <c r="K1258" s="53">
        <f>+'105 PALESTRAS'!AK406</f>
        <v>0</v>
      </c>
      <c r="L1258" s="53">
        <f>+'105 PALESTRAS'!AM406</f>
        <v>0</v>
      </c>
      <c r="M1258" s="53">
        <f>+'105 PALESTRAS'!AP406</f>
        <v>0</v>
      </c>
      <c r="N1258" s="53">
        <f>+'105 PALESTRAS'!AC406</f>
        <v>0</v>
      </c>
      <c r="T1258" s="51" t="str">
        <f t="shared" si="57"/>
        <v>Local Não Indicado</v>
      </c>
      <c r="U1258" s="51" t="str">
        <f t="shared" si="58"/>
        <v>Sem dados de idade</v>
      </c>
      <c r="V1258" s="51" t="str">
        <f t="shared" si="59"/>
        <v/>
      </c>
    </row>
    <row r="1259" spans="1:22" hidden="1" x14ac:dyDescent="0.35">
      <c r="A1259" s="53">
        <f>+'105 PALESTRAS'!C407</f>
        <v>0</v>
      </c>
      <c r="B1259" s="53">
        <f>+'105 PALESTRAS'!J407</f>
        <v>0</v>
      </c>
      <c r="C1259" s="53" t="e">
        <f>IFERROR(IFERROR(IFERROR(+VLOOKUP('105 PALESTRAS'!V407,localidades,2,FALSE),VLOOKUP('105 PALESTRAS'!R407,district_codes,2,FALSE)),VLOOKUP('105 PALESTRAS'!AG$7,localidades,2,FALSE)),VLOOKUP('105 PALESTRAS'!AG376,district_codes,2,FALSE))</f>
        <v>#N/A</v>
      </c>
      <c r="E1259" s="281">
        <f>+'105 PALESTRAS'!P407</f>
        <v>0</v>
      </c>
      <c r="F1259" s="53">
        <f>+'105 PALESTRAS'!Q407</f>
        <v>0</v>
      </c>
      <c r="H1259" s="53" t="str">
        <f>+sessoes!A$8</f>
        <v>BENTRAIN-99</v>
      </c>
      <c r="I1259" s="53" t="e">
        <f>+sessoes!B$8</f>
        <v>#N/A</v>
      </c>
      <c r="J1259" s="69">
        <f>+sessoes!C$8</f>
        <v>0</v>
      </c>
      <c r="K1259" s="53">
        <f>+'105 PALESTRAS'!AK407</f>
        <v>0</v>
      </c>
      <c r="L1259" s="53">
        <f>+'105 PALESTRAS'!AM407</f>
        <v>0</v>
      </c>
      <c r="M1259" s="53">
        <f>+'105 PALESTRAS'!AP407</f>
        <v>0</v>
      </c>
      <c r="N1259" s="53">
        <f>+'105 PALESTRAS'!AC407</f>
        <v>0</v>
      </c>
      <c r="T1259" s="51" t="str">
        <f t="shared" si="57"/>
        <v>Local Não Indicado</v>
      </c>
      <c r="U1259" s="51" t="str">
        <f t="shared" si="58"/>
        <v>Sem dados de idade</v>
      </c>
      <c r="V1259" s="51" t="str">
        <f t="shared" si="59"/>
        <v/>
      </c>
    </row>
    <row r="1260" spans="1:22" hidden="1" x14ac:dyDescent="0.35">
      <c r="A1260" s="53">
        <f>+'105 PALESTRAS'!C408</f>
        <v>0</v>
      </c>
      <c r="B1260" s="53">
        <f>+'105 PALESTRAS'!J408</f>
        <v>0</v>
      </c>
      <c r="C1260" s="53" t="e">
        <f>IFERROR(IFERROR(IFERROR(+VLOOKUP('105 PALESTRAS'!V408,localidades,2,FALSE),VLOOKUP('105 PALESTRAS'!R408,district_codes,2,FALSE)),VLOOKUP('105 PALESTRAS'!AG$7,localidades,2,FALSE)),VLOOKUP('105 PALESTRAS'!AG377,district_codes,2,FALSE))</f>
        <v>#N/A</v>
      </c>
      <c r="E1260" s="281">
        <f>+'105 PALESTRAS'!P408</f>
        <v>0</v>
      </c>
      <c r="F1260" s="53">
        <f>+'105 PALESTRAS'!Q408</f>
        <v>0</v>
      </c>
      <c r="H1260" s="53" t="str">
        <f>+sessoes!A$8</f>
        <v>BENTRAIN-99</v>
      </c>
      <c r="I1260" s="53" t="e">
        <f>+sessoes!B$8</f>
        <v>#N/A</v>
      </c>
      <c r="J1260" s="69">
        <f>+sessoes!C$8</f>
        <v>0</v>
      </c>
      <c r="K1260" s="53">
        <f>+'105 PALESTRAS'!AK408</f>
        <v>0</v>
      </c>
      <c r="L1260" s="53">
        <f>+'105 PALESTRAS'!AM408</f>
        <v>0</v>
      </c>
      <c r="M1260" s="53">
        <f>+'105 PALESTRAS'!AP408</f>
        <v>0</v>
      </c>
      <c r="N1260" s="53">
        <f>+'105 PALESTRAS'!AC408</f>
        <v>0</v>
      </c>
      <c r="T1260" s="51" t="str">
        <f t="shared" si="57"/>
        <v>Local Não Indicado</v>
      </c>
      <c r="U1260" s="51" t="str">
        <f t="shared" si="58"/>
        <v>Sem dados de idade</v>
      </c>
      <c r="V1260" s="51" t="str">
        <f t="shared" si="59"/>
        <v/>
      </c>
    </row>
    <row r="1261" spans="1:22" hidden="1" x14ac:dyDescent="0.35">
      <c r="A1261" s="53">
        <f>+'105 PALESTRAS'!C409</f>
        <v>0</v>
      </c>
      <c r="B1261" s="53">
        <f>+'105 PALESTRAS'!J409</f>
        <v>0</v>
      </c>
      <c r="C1261" s="53" t="e">
        <f>IFERROR(IFERROR(IFERROR(+VLOOKUP('105 PALESTRAS'!V409,localidades,2,FALSE),VLOOKUP('105 PALESTRAS'!R409,district_codes,2,FALSE)),VLOOKUP('105 PALESTRAS'!AG$7,localidades,2,FALSE)),VLOOKUP('105 PALESTRAS'!AG378,district_codes,2,FALSE))</f>
        <v>#N/A</v>
      </c>
      <c r="E1261" s="281">
        <f>+'105 PALESTRAS'!P409</f>
        <v>0</v>
      </c>
      <c r="F1261" s="53">
        <f>+'105 PALESTRAS'!Q409</f>
        <v>0</v>
      </c>
      <c r="H1261" s="53" t="str">
        <f>+sessoes!A$8</f>
        <v>BENTRAIN-99</v>
      </c>
      <c r="I1261" s="53" t="e">
        <f>+sessoes!B$8</f>
        <v>#N/A</v>
      </c>
      <c r="J1261" s="69">
        <f>+sessoes!C$8</f>
        <v>0</v>
      </c>
      <c r="K1261" s="53">
        <f>+'105 PALESTRAS'!AK409</f>
        <v>0</v>
      </c>
      <c r="L1261" s="53">
        <f>+'105 PALESTRAS'!AM409</f>
        <v>0</v>
      </c>
      <c r="M1261" s="53">
        <f>+'105 PALESTRAS'!AP409</f>
        <v>0</v>
      </c>
      <c r="N1261" s="53">
        <f>+'105 PALESTRAS'!AC409</f>
        <v>0</v>
      </c>
      <c r="T1261" s="51" t="str">
        <f t="shared" si="57"/>
        <v>Local Não Indicado</v>
      </c>
      <c r="U1261" s="51" t="str">
        <f t="shared" si="58"/>
        <v>Sem dados de idade</v>
      </c>
      <c r="V1261" s="51" t="str">
        <f t="shared" si="59"/>
        <v/>
      </c>
    </row>
    <row r="1262" spans="1:22" hidden="1" x14ac:dyDescent="0.35">
      <c r="A1262" s="53">
        <f>+'105 PALESTRAS'!C410</f>
        <v>0</v>
      </c>
      <c r="B1262" s="53">
        <f>+'105 PALESTRAS'!J410</f>
        <v>0</v>
      </c>
      <c r="C1262" s="53" t="e">
        <f>IFERROR(IFERROR(IFERROR(+VLOOKUP('105 PALESTRAS'!V410,localidades,2,FALSE),VLOOKUP('105 PALESTRAS'!R410,district_codes,2,FALSE)),VLOOKUP('105 PALESTRAS'!AG$7,localidades,2,FALSE)),VLOOKUP('105 PALESTRAS'!AG379,district_codes,2,FALSE))</f>
        <v>#N/A</v>
      </c>
      <c r="E1262" s="281">
        <f>+'105 PALESTRAS'!P410</f>
        <v>0</v>
      </c>
      <c r="F1262" s="53">
        <f>+'105 PALESTRAS'!Q410</f>
        <v>0</v>
      </c>
      <c r="H1262" s="53" t="str">
        <f>+sessoes!A$8</f>
        <v>BENTRAIN-99</v>
      </c>
      <c r="I1262" s="53" t="e">
        <f>+sessoes!B$8</f>
        <v>#N/A</v>
      </c>
      <c r="J1262" s="69">
        <f>+sessoes!C$8</f>
        <v>0</v>
      </c>
      <c r="K1262" s="53">
        <f>+'105 PALESTRAS'!AK410</f>
        <v>0</v>
      </c>
      <c r="L1262" s="53">
        <f>+'105 PALESTRAS'!AM410</f>
        <v>0</v>
      </c>
      <c r="M1262" s="53">
        <f>+'105 PALESTRAS'!AP410</f>
        <v>0</v>
      </c>
      <c r="N1262" s="53">
        <f>+'105 PALESTRAS'!AC410</f>
        <v>0</v>
      </c>
      <c r="T1262" s="51" t="str">
        <f t="shared" si="57"/>
        <v>Local Não Indicado</v>
      </c>
      <c r="U1262" s="51" t="str">
        <f t="shared" si="58"/>
        <v>Sem dados de idade</v>
      </c>
      <c r="V1262" s="51" t="str">
        <f t="shared" si="59"/>
        <v/>
      </c>
    </row>
    <row r="1263" spans="1:22" hidden="1" x14ac:dyDescent="0.35">
      <c r="A1263" s="53">
        <f>+'105 PALESTRAS'!C411</f>
        <v>0</v>
      </c>
      <c r="B1263" s="53">
        <f>+'105 PALESTRAS'!J411</f>
        <v>0</v>
      </c>
      <c r="C1263" s="53" t="e">
        <f>IFERROR(IFERROR(IFERROR(+VLOOKUP('105 PALESTRAS'!V411,localidades,2,FALSE),VLOOKUP('105 PALESTRAS'!R411,district_codes,2,FALSE)),VLOOKUP('105 PALESTRAS'!AG$7,localidades,2,FALSE)),VLOOKUP('105 PALESTRAS'!AG380,district_codes,2,FALSE))</f>
        <v>#N/A</v>
      </c>
      <c r="E1263" s="281">
        <f>+'105 PALESTRAS'!P411</f>
        <v>0</v>
      </c>
      <c r="F1263" s="53">
        <f>+'105 PALESTRAS'!Q411</f>
        <v>0</v>
      </c>
      <c r="H1263" s="53" t="str">
        <f>+sessoes!A$8</f>
        <v>BENTRAIN-99</v>
      </c>
      <c r="I1263" s="53" t="e">
        <f>+sessoes!B$8</f>
        <v>#N/A</v>
      </c>
      <c r="J1263" s="69">
        <f>+sessoes!C$8</f>
        <v>0</v>
      </c>
      <c r="K1263" s="53">
        <f>+'105 PALESTRAS'!AK411</f>
        <v>0</v>
      </c>
      <c r="L1263" s="53">
        <f>+'105 PALESTRAS'!AM411</f>
        <v>0</v>
      </c>
      <c r="M1263" s="53">
        <f>+'105 PALESTRAS'!AP411</f>
        <v>0</v>
      </c>
      <c r="N1263" s="53">
        <f>+'105 PALESTRAS'!AC411</f>
        <v>0</v>
      </c>
      <c r="T1263" s="51" t="str">
        <f t="shared" si="57"/>
        <v>Local Não Indicado</v>
      </c>
      <c r="U1263" s="51" t="str">
        <f t="shared" si="58"/>
        <v>Sem dados de idade</v>
      </c>
      <c r="V1263" s="51" t="str">
        <f t="shared" si="59"/>
        <v/>
      </c>
    </row>
    <row r="1264" spans="1:22" hidden="1" x14ac:dyDescent="0.35">
      <c r="A1264" s="53">
        <f>+'105 PALESTRAS'!C412</f>
        <v>0</v>
      </c>
      <c r="B1264" s="53">
        <f>+'105 PALESTRAS'!J412</f>
        <v>0</v>
      </c>
      <c r="C1264" s="53" t="e">
        <f>IFERROR(IFERROR(IFERROR(+VLOOKUP('105 PALESTRAS'!V412,localidades,2,FALSE),VLOOKUP('105 PALESTRAS'!R412,district_codes,2,FALSE)),VLOOKUP('105 PALESTRAS'!AG$7,localidades,2,FALSE)),VLOOKUP('105 PALESTRAS'!AG381,district_codes,2,FALSE))</f>
        <v>#N/A</v>
      </c>
      <c r="E1264" s="281">
        <f>+'105 PALESTRAS'!P412</f>
        <v>0</v>
      </c>
      <c r="F1264" s="53">
        <f>+'105 PALESTRAS'!Q412</f>
        <v>0</v>
      </c>
      <c r="H1264" s="53" t="str">
        <f>+sessoes!A$8</f>
        <v>BENTRAIN-99</v>
      </c>
      <c r="I1264" s="53" t="e">
        <f>+sessoes!B$8</f>
        <v>#N/A</v>
      </c>
      <c r="J1264" s="69">
        <f>+sessoes!C$8</f>
        <v>0</v>
      </c>
      <c r="K1264" s="53">
        <f>+'105 PALESTRAS'!AK412</f>
        <v>0</v>
      </c>
      <c r="L1264" s="53">
        <f>+'105 PALESTRAS'!AM412</f>
        <v>0</v>
      </c>
      <c r="M1264" s="53">
        <f>+'105 PALESTRAS'!AP412</f>
        <v>0</v>
      </c>
      <c r="N1264" s="53">
        <f>+'105 PALESTRAS'!AC412</f>
        <v>0</v>
      </c>
      <c r="T1264" s="51" t="str">
        <f t="shared" si="57"/>
        <v>Local Não Indicado</v>
      </c>
      <c r="U1264" s="51" t="str">
        <f t="shared" si="58"/>
        <v>Sem dados de idade</v>
      </c>
      <c r="V1264" s="51" t="str">
        <f t="shared" si="59"/>
        <v/>
      </c>
    </row>
    <row r="1265" spans="1:22" hidden="1" x14ac:dyDescent="0.35">
      <c r="A1265" s="53">
        <f>+'105 PALESTRAS'!C413</f>
        <v>0</v>
      </c>
      <c r="B1265" s="53">
        <f>+'105 PALESTRAS'!J413</f>
        <v>0</v>
      </c>
      <c r="C1265" s="53" t="e">
        <f>IFERROR(IFERROR(IFERROR(+VLOOKUP('105 PALESTRAS'!V413,localidades,2,FALSE),VLOOKUP('105 PALESTRAS'!R413,district_codes,2,FALSE)),VLOOKUP('105 PALESTRAS'!AG$7,localidades,2,FALSE)),VLOOKUP('105 PALESTRAS'!AG382,district_codes,2,FALSE))</f>
        <v>#N/A</v>
      </c>
      <c r="E1265" s="281">
        <f>+'105 PALESTRAS'!P413</f>
        <v>0</v>
      </c>
      <c r="F1265" s="53">
        <f>+'105 PALESTRAS'!Q413</f>
        <v>0</v>
      </c>
      <c r="H1265" s="53" t="str">
        <f>+sessoes!A$8</f>
        <v>BENTRAIN-99</v>
      </c>
      <c r="I1265" s="53" t="e">
        <f>+sessoes!B$8</f>
        <v>#N/A</v>
      </c>
      <c r="J1265" s="69">
        <f>+sessoes!C$8</f>
        <v>0</v>
      </c>
      <c r="K1265" s="53">
        <f>+'105 PALESTRAS'!AK413</f>
        <v>0</v>
      </c>
      <c r="L1265" s="53">
        <f>+'105 PALESTRAS'!AM413</f>
        <v>0</v>
      </c>
      <c r="M1265" s="53">
        <f>+'105 PALESTRAS'!AP413</f>
        <v>0</v>
      </c>
      <c r="N1265" s="53">
        <f>+'105 PALESTRAS'!AC413</f>
        <v>0</v>
      </c>
      <c r="T1265" s="51" t="str">
        <f t="shared" si="57"/>
        <v>Local Não Indicado</v>
      </c>
      <c r="U1265" s="51" t="str">
        <f t="shared" si="58"/>
        <v>Sem dados de idade</v>
      </c>
      <c r="V1265" s="51" t="str">
        <f t="shared" si="59"/>
        <v/>
      </c>
    </row>
    <row r="1266" spans="1:22" hidden="1" x14ac:dyDescent="0.35">
      <c r="A1266" s="53">
        <f>+'105 PALESTRAS'!C414</f>
        <v>0</v>
      </c>
      <c r="B1266" s="53">
        <f>+'105 PALESTRAS'!J414</f>
        <v>0</v>
      </c>
      <c r="C1266" s="53" t="e">
        <f>IFERROR(IFERROR(IFERROR(+VLOOKUP('105 PALESTRAS'!V414,localidades,2,FALSE),VLOOKUP('105 PALESTRAS'!R414,district_codes,2,FALSE)),VLOOKUP('105 PALESTRAS'!AG$7,localidades,2,FALSE)),VLOOKUP('105 PALESTRAS'!AG383,district_codes,2,FALSE))</f>
        <v>#N/A</v>
      </c>
      <c r="E1266" s="281">
        <f>+'105 PALESTRAS'!P414</f>
        <v>0</v>
      </c>
      <c r="F1266" s="53">
        <f>+'105 PALESTRAS'!Q414</f>
        <v>0</v>
      </c>
      <c r="H1266" s="53" t="str">
        <f>+sessoes!A$8</f>
        <v>BENTRAIN-99</v>
      </c>
      <c r="I1266" s="53" t="e">
        <f>+sessoes!B$8</f>
        <v>#N/A</v>
      </c>
      <c r="J1266" s="69">
        <f>+sessoes!C$8</f>
        <v>0</v>
      </c>
      <c r="K1266" s="53">
        <f>+'105 PALESTRAS'!AK414</f>
        <v>0</v>
      </c>
      <c r="L1266" s="53">
        <f>+'105 PALESTRAS'!AM414</f>
        <v>0</v>
      </c>
      <c r="M1266" s="53">
        <f>+'105 PALESTRAS'!AP414</f>
        <v>0</v>
      </c>
      <c r="N1266" s="53">
        <f>+'105 PALESTRAS'!AC414</f>
        <v>0</v>
      </c>
      <c r="T1266" s="51" t="str">
        <f t="shared" si="57"/>
        <v>Local Não Indicado</v>
      </c>
      <c r="U1266" s="51" t="str">
        <f t="shared" si="58"/>
        <v>Sem dados de idade</v>
      </c>
      <c r="V1266" s="51" t="str">
        <f t="shared" si="59"/>
        <v/>
      </c>
    </row>
    <row r="1267" spans="1:22" hidden="1" x14ac:dyDescent="0.35">
      <c r="A1267" s="53">
        <f>+'105 PALESTRAS'!C415</f>
        <v>0</v>
      </c>
      <c r="B1267" s="53">
        <f>+'105 PALESTRAS'!J415</f>
        <v>0</v>
      </c>
      <c r="C1267" s="53" t="e">
        <f>IFERROR(IFERROR(IFERROR(+VLOOKUP('105 PALESTRAS'!V415,localidades,2,FALSE),VLOOKUP('105 PALESTRAS'!R415,district_codes,2,FALSE)),VLOOKUP('105 PALESTRAS'!AG$7,localidades,2,FALSE)),VLOOKUP('105 PALESTRAS'!AG384,district_codes,2,FALSE))</f>
        <v>#N/A</v>
      </c>
      <c r="E1267" s="281">
        <f>+'105 PALESTRAS'!P415</f>
        <v>0</v>
      </c>
      <c r="F1267" s="53">
        <f>+'105 PALESTRAS'!Q415</f>
        <v>0</v>
      </c>
      <c r="H1267" s="53" t="str">
        <f>+sessoes!A$8</f>
        <v>BENTRAIN-99</v>
      </c>
      <c r="I1267" s="53" t="e">
        <f>+sessoes!B$8</f>
        <v>#N/A</v>
      </c>
      <c r="J1267" s="69">
        <f>+sessoes!C$8</f>
        <v>0</v>
      </c>
      <c r="K1267" s="53">
        <f>+'105 PALESTRAS'!AK415</f>
        <v>0</v>
      </c>
      <c r="L1267" s="53">
        <f>+'105 PALESTRAS'!AM415</f>
        <v>0</v>
      </c>
      <c r="M1267" s="53">
        <f>+'105 PALESTRAS'!AP415</f>
        <v>0</v>
      </c>
      <c r="N1267" s="53">
        <f>+'105 PALESTRAS'!AC415</f>
        <v>0</v>
      </c>
      <c r="T1267" s="51" t="str">
        <f t="shared" si="57"/>
        <v>Local Não Indicado</v>
      </c>
      <c r="U1267" s="51" t="str">
        <f t="shared" si="58"/>
        <v>Sem dados de idade</v>
      </c>
      <c r="V1267" s="51" t="str">
        <f t="shared" si="59"/>
        <v/>
      </c>
    </row>
    <row r="1268" spans="1:22" hidden="1" x14ac:dyDescent="0.35">
      <c r="A1268" s="53">
        <f>+'105 PALESTRAS'!C416</f>
        <v>0</v>
      </c>
      <c r="B1268" s="53">
        <f>+'105 PALESTRAS'!J416</f>
        <v>0</v>
      </c>
      <c r="C1268" s="53" t="e">
        <f>IFERROR(IFERROR(IFERROR(+VLOOKUP('105 PALESTRAS'!V416,localidades,2,FALSE),VLOOKUP('105 PALESTRAS'!R416,district_codes,2,FALSE)),VLOOKUP('105 PALESTRAS'!AG$7,localidades,2,FALSE)),VLOOKUP('105 PALESTRAS'!AG385,district_codes,2,FALSE))</f>
        <v>#N/A</v>
      </c>
      <c r="E1268" s="281">
        <f>+'105 PALESTRAS'!P416</f>
        <v>0</v>
      </c>
      <c r="F1268" s="53">
        <f>+'105 PALESTRAS'!Q416</f>
        <v>0</v>
      </c>
      <c r="H1268" s="53" t="str">
        <f>+sessoes!A$8</f>
        <v>BENTRAIN-99</v>
      </c>
      <c r="I1268" s="53" t="e">
        <f>+sessoes!B$8</f>
        <v>#N/A</v>
      </c>
      <c r="J1268" s="69">
        <f>+sessoes!C$8</f>
        <v>0</v>
      </c>
      <c r="K1268" s="53">
        <f>+'105 PALESTRAS'!AK416</f>
        <v>0</v>
      </c>
      <c r="L1268" s="53">
        <f>+'105 PALESTRAS'!AM416</f>
        <v>0</v>
      </c>
      <c r="M1268" s="53">
        <f>+'105 PALESTRAS'!AP416</f>
        <v>0</v>
      </c>
      <c r="N1268" s="53">
        <f>+'105 PALESTRAS'!AC416</f>
        <v>0</v>
      </c>
      <c r="T1268" s="51" t="str">
        <f t="shared" si="57"/>
        <v>Local Não Indicado</v>
      </c>
      <c r="U1268" s="51" t="str">
        <f t="shared" si="58"/>
        <v>Sem dados de idade</v>
      </c>
      <c r="V1268" s="51" t="str">
        <f t="shared" si="59"/>
        <v/>
      </c>
    </row>
    <row r="1269" spans="1:22" hidden="1" x14ac:dyDescent="0.35">
      <c r="A1269" s="53">
        <f>+'105 PALESTRAS'!C417</f>
        <v>0</v>
      </c>
      <c r="B1269" s="53">
        <f>+'105 PALESTRAS'!J417</f>
        <v>0</v>
      </c>
      <c r="C1269" s="53" t="e">
        <f>IFERROR(IFERROR(IFERROR(+VLOOKUP('105 PALESTRAS'!V417,localidades,2,FALSE),VLOOKUP('105 PALESTRAS'!R417,district_codes,2,FALSE)),VLOOKUP('105 PALESTRAS'!AG$7,localidades,2,FALSE)),VLOOKUP('105 PALESTRAS'!AG386,district_codes,2,FALSE))</f>
        <v>#N/A</v>
      </c>
      <c r="E1269" s="281">
        <f>+'105 PALESTRAS'!P417</f>
        <v>0</v>
      </c>
      <c r="F1269" s="53">
        <f>+'105 PALESTRAS'!Q417</f>
        <v>0</v>
      </c>
      <c r="H1269" s="53" t="str">
        <f>+sessoes!A$8</f>
        <v>BENTRAIN-99</v>
      </c>
      <c r="I1269" s="53" t="e">
        <f>+sessoes!B$8</f>
        <v>#N/A</v>
      </c>
      <c r="J1269" s="69">
        <f>+sessoes!C$8</f>
        <v>0</v>
      </c>
      <c r="K1269" s="53">
        <f>+'105 PALESTRAS'!AK417</f>
        <v>0</v>
      </c>
      <c r="L1269" s="53">
        <f>+'105 PALESTRAS'!AM417</f>
        <v>0</v>
      </c>
      <c r="M1269" s="53">
        <f>+'105 PALESTRAS'!AP417</f>
        <v>0</v>
      </c>
      <c r="N1269" s="53">
        <f>+'105 PALESTRAS'!AC417</f>
        <v>0</v>
      </c>
      <c r="T1269" s="51" t="str">
        <f t="shared" si="57"/>
        <v>Local Não Indicado</v>
      </c>
      <c r="U1269" s="51" t="str">
        <f t="shared" si="58"/>
        <v>Sem dados de idade</v>
      </c>
      <c r="V1269" s="51" t="str">
        <f t="shared" si="59"/>
        <v/>
      </c>
    </row>
    <row r="1270" spans="1:22" hidden="1" x14ac:dyDescent="0.35">
      <c r="A1270" s="53">
        <f>+'105 PALESTRAS'!C418</f>
        <v>0</v>
      </c>
      <c r="B1270" s="53">
        <f>+'105 PALESTRAS'!J418</f>
        <v>0</v>
      </c>
      <c r="C1270" s="53" t="e">
        <f>IFERROR(IFERROR(IFERROR(+VLOOKUP('105 PALESTRAS'!V418,localidades,2,FALSE),VLOOKUP('105 PALESTRAS'!R418,district_codes,2,FALSE)),VLOOKUP('105 PALESTRAS'!AG$7,localidades,2,FALSE)),VLOOKUP('105 PALESTRAS'!AG387,district_codes,2,FALSE))</f>
        <v>#N/A</v>
      </c>
      <c r="E1270" s="281">
        <f>+'105 PALESTRAS'!P418</f>
        <v>0</v>
      </c>
      <c r="F1270" s="53">
        <f>+'105 PALESTRAS'!Q418</f>
        <v>0</v>
      </c>
      <c r="H1270" s="53" t="str">
        <f>+sessoes!A$8</f>
        <v>BENTRAIN-99</v>
      </c>
      <c r="I1270" s="53" t="e">
        <f>+sessoes!B$8</f>
        <v>#N/A</v>
      </c>
      <c r="J1270" s="69">
        <f>+sessoes!C$8</f>
        <v>0</v>
      </c>
      <c r="K1270" s="53">
        <f>+'105 PALESTRAS'!AK418</f>
        <v>0</v>
      </c>
      <c r="L1270" s="53">
        <f>+'105 PALESTRAS'!AM418</f>
        <v>0</v>
      </c>
      <c r="M1270" s="53">
        <f>+'105 PALESTRAS'!AP418</f>
        <v>0</v>
      </c>
      <c r="N1270" s="53">
        <f>+'105 PALESTRAS'!AC418</f>
        <v>0</v>
      </c>
      <c r="T1270" s="51" t="str">
        <f t="shared" si="57"/>
        <v>Local Não Indicado</v>
      </c>
      <c r="U1270" s="51" t="str">
        <f t="shared" si="58"/>
        <v>Sem dados de idade</v>
      </c>
      <c r="V1270" s="51" t="str">
        <f t="shared" si="59"/>
        <v/>
      </c>
    </row>
    <row r="1271" spans="1:22" hidden="1" x14ac:dyDescent="0.35">
      <c r="A1271" s="53">
        <f>+'105 PALESTRAS'!C419</f>
        <v>0</v>
      </c>
      <c r="B1271" s="53">
        <f>+'105 PALESTRAS'!J419</f>
        <v>0</v>
      </c>
      <c r="C1271" s="53" t="e">
        <f>IFERROR(IFERROR(IFERROR(+VLOOKUP('105 PALESTRAS'!V419,localidades,2,FALSE),VLOOKUP('105 PALESTRAS'!R419,district_codes,2,FALSE)),VLOOKUP('105 PALESTRAS'!AG$7,localidades,2,FALSE)),VLOOKUP('105 PALESTRAS'!AG388,district_codes,2,FALSE))</f>
        <v>#N/A</v>
      </c>
      <c r="E1271" s="281">
        <f>+'105 PALESTRAS'!P419</f>
        <v>0</v>
      </c>
      <c r="F1271" s="53">
        <f>+'105 PALESTRAS'!Q419</f>
        <v>0</v>
      </c>
      <c r="H1271" s="53" t="str">
        <f>+sessoes!A$8</f>
        <v>BENTRAIN-99</v>
      </c>
      <c r="I1271" s="53" t="e">
        <f>+sessoes!B$8</f>
        <v>#N/A</v>
      </c>
      <c r="J1271" s="69">
        <f>+sessoes!C$8</f>
        <v>0</v>
      </c>
      <c r="K1271" s="53">
        <f>+'105 PALESTRAS'!AK419</f>
        <v>0</v>
      </c>
      <c r="L1271" s="53">
        <f>+'105 PALESTRAS'!AM419</f>
        <v>0</v>
      </c>
      <c r="M1271" s="53">
        <f>+'105 PALESTRAS'!AP419</f>
        <v>0</v>
      </c>
      <c r="N1271" s="53">
        <f>+'105 PALESTRAS'!AC419</f>
        <v>0</v>
      </c>
      <c r="T1271" s="51" t="str">
        <f t="shared" si="57"/>
        <v>Local Não Indicado</v>
      </c>
      <c r="U1271" s="51" t="str">
        <f t="shared" si="58"/>
        <v>Sem dados de idade</v>
      </c>
      <c r="V1271" s="51" t="str">
        <f t="shared" si="59"/>
        <v/>
      </c>
    </row>
    <row r="1272" spans="1:22" hidden="1" x14ac:dyDescent="0.35">
      <c r="A1272" s="53">
        <f>+'105 PALESTRAS'!C420</f>
        <v>0</v>
      </c>
      <c r="B1272" s="53">
        <f>+'105 PALESTRAS'!J420</f>
        <v>0</v>
      </c>
      <c r="C1272" s="53" t="e">
        <f>IFERROR(IFERROR(IFERROR(+VLOOKUP('105 PALESTRAS'!V420,localidades,2,FALSE),VLOOKUP('105 PALESTRAS'!R420,district_codes,2,FALSE)),VLOOKUP('105 PALESTRAS'!AG$7,localidades,2,FALSE)),VLOOKUP('105 PALESTRAS'!AG389,district_codes,2,FALSE))</f>
        <v>#N/A</v>
      </c>
      <c r="E1272" s="281">
        <f>+'105 PALESTRAS'!P420</f>
        <v>0</v>
      </c>
      <c r="F1272" s="53">
        <f>+'105 PALESTRAS'!Q420</f>
        <v>0</v>
      </c>
      <c r="H1272" s="53" t="str">
        <f>+sessoes!A$8</f>
        <v>BENTRAIN-99</v>
      </c>
      <c r="I1272" s="53" t="e">
        <f>+sessoes!B$8</f>
        <v>#N/A</v>
      </c>
      <c r="J1272" s="69">
        <f>+sessoes!C$8</f>
        <v>0</v>
      </c>
      <c r="K1272" s="53">
        <f>+'105 PALESTRAS'!AK420</f>
        <v>0</v>
      </c>
      <c r="L1272" s="53">
        <f>+'105 PALESTRAS'!AM420</f>
        <v>0</v>
      </c>
      <c r="M1272" s="53">
        <f>+'105 PALESTRAS'!AP420</f>
        <v>0</v>
      </c>
      <c r="N1272" s="53">
        <f>+'105 PALESTRAS'!AC420</f>
        <v>0</v>
      </c>
      <c r="T1272" s="51" t="str">
        <f t="shared" si="57"/>
        <v>Local Não Indicado</v>
      </c>
      <c r="U1272" s="51" t="str">
        <f t="shared" si="58"/>
        <v>Sem dados de idade</v>
      </c>
      <c r="V1272" s="51" t="str">
        <f t="shared" si="59"/>
        <v/>
      </c>
    </row>
    <row r="1273" spans="1:22" hidden="1" x14ac:dyDescent="0.35">
      <c r="A1273" s="53">
        <f>+'105 PALESTRAS'!C421</f>
        <v>0</v>
      </c>
      <c r="B1273" s="53">
        <f>+'105 PALESTRAS'!J421</f>
        <v>0</v>
      </c>
      <c r="C1273" s="53" t="e">
        <f>IFERROR(IFERROR(IFERROR(+VLOOKUP('105 PALESTRAS'!V421,localidades,2,FALSE),VLOOKUP('105 PALESTRAS'!R421,district_codes,2,FALSE)),VLOOKUP('105 PALESTRAS'!AG$7,localidades,2,FALSE)),VLOOKUP('105 PALESTRAS'!AG390,district_codes,2,FALSE))</f>
        <v>#N/A</v>
      </c>
      <c r="E1273" s="281">
        <f>+'105 PALESTRAS'!P421</f>
        <v>0</v>
      </c>
      <c r="F1273" s="53">
        <f>+'105 PALESTRAS'!Q421</f>
        <v>0</v>
      </c>
      <c r="H1273" s="53" t="str">
        <f>+sessoes!A$8</f>
        <v>BENTRAIN-99</v>
      </c>
      <c r="I1273" s="53" t="e">
        <f>+sessoes!B$8</f>
        <v>#N/A</v>
      </c>
      <c r="J1273" s="69">
        <f>+sessoes!C$8</f>
        <v>0</v>
      </c>
      <c r="K1273" s="53">
        <f>+'105 PALESTRAS'!AK421</f>
        <v>0</v>
      </c>
      <c r="L1273" s="53">
        <f>+'105 PALESTRAS'!AM421</f>
        <v>0</v>
      </c>
      <c r="M1273" s="53">
        <f>+'105 PALESTRAS'!AP421</f>
        <v>0</v>
      </c>
      <c r="N1273" s="53">
        <f>+'105 PALESTRAS'!AC421</f>
        <v>0</v>
      </c>
      <c r="T1273" s="51" t="str">
        <f t="shared" si="57"/>
        <v>Local Não Indicado</v>
      </c>
      <c r="U1273" s="51" t="str">
        <f t="shared" si="58"/>
        <v>Sem dados de idade</v>
      </c>
      <c r="V1273" s="51" t="str">
        <f t="shared" si="59"/>
        <v/>
      </c>
    </row>
    <row r="1274" spans="1:22" hidden="1" x14ac:dyDescent="0.35">
      <c r="A1274" s="53">
        <f>+'105 PALESTRAS'!C422</f>
        <v>0</v>
      </c>
      <c r="B1274" s="53">
        <f>+'105 PALESTRAS'!J422</f>
        <v>0</v>
      </c>
      <c r="C1274" s="53" t="e">
        <f>IFERROR(IFERROR(IFERROR(+VLOOKUP('105 PALESTRAS'!V422,localidades,2,FALSE),VLOOKUP('105 PALESTRAS'!R422,district_codes,2,FALSE)),VLOOKUP('105 PALESTRAS'!AG$7,localidades,2,FALSE)),VLOOKUP('105 PALESTRAS'!AG391,district_codes,2,FALSE))</f>
        <v>#N/A</v>
      </c>
      <c r="E1274" s="281">
        <f>+'105 PALESTRAS'!P422</f>
        <v>0</v>
      </c>
      <c r="F1274" s="53">
        <f>+'105 PALESTRAS'!Q422</f>
        <v>0</v>
      </c>
      <c r="H1274" s="53" t="str">
        <f>+sessoes!A$8</f>
        <v>BENTRAIN-99</v>
      </c>
      <c r="I1274" s="53" t="e">
        <f>+sessoes!B$8</f>
        <v>#N/A</v>
      </c>
      <c r="J1274" s="69">
        <f>+sessoes!C$8</f>
        <v>0</v>
      </c>
      <c r="K1274" s="53">
        <f>+'105 PALESTRAS'!AK422</f>
        <v>0</v>
      </c>
      <c r="L1274" s="53">
        <f>+'105 PALESTRAS'!AM422</f>
        <v>0</v>
      </c>
      <c r="M1274" s="53">
        <f>+'105 PALESTRAS'!AP422</f>
        <v>0</v>
      </c>
      <c r="N1274" s="53">
        <f>+'105 PALESTRAS'!AC422</f>
        <v>0</v>
      </c>
      <c r="T1274" s="51" t="str">
        <f t="shared" si="57"/>
        <v>Local Não Indicado</v>
      </c>
      <c r="U1274" s="51" t="str">
        <f t="shared" si="58"/>
        <v>Sem dados de idade</v>
      </c>
      <c r="V1274" s="51" t="str">
        <f t="shared" si="59"/>
        <v/>
      </c>
    </row>
    <row r="1275" spans="1:22" hidden="1" x14ac:dyDescent="0.35">
      <c r="A1275" s="53">
        <f>+'105 PALESTRAS'!C423</f>
        <v>0</v>
      </c>
      <c r="B1275" s="53">
        <f>+'105 PALESTRAS'!J423</f>
        <v>0</v>
      </c>
      <c r="C1275" s="53" t="e">
        <f>IFERROR(IFERROR(IFERROR(+VLOOKUP('105 PALESTRAS'!V423,localidades,2,FALSE),VLOOKUP('105 PALESTRAS'!R423,district_codes,2,FALSE)),VLOOKUP('105 PALESTRAS'!AG$7,localidades,2,FALSE)),VLOOKUP('105 PALESTRAS'!AG392,district_codes,2,FALSE))</f>
        <v>#N/A</v>
      </c>
      <c r="E1275" s="281">
        <f>+'105 PALESTRAS'!P423</f>
        <v>0</v>
      </c>
      <c r="F1275" s="53">
        <f>+'105 PALESTRAS'!Q423</f>
        <v>0</v>
      </c>
      <c r="H1275" s="53" t="str">
        <f>+sessoes!A$8</f>
        <v>BENTRAIN-99</v>
      </c>
      <c r="I1275" s="53" t="e">
        <f>+sessoes!B$8</f>
        <v>#N/A</v>
      </c>
      <c r="J1275" s="69">
        <f>+sessoes!C$8</f>
        <v>0</v>
      </c>
      <c r="K1275" s="53">
        <f>+'105 PALESTRAS'!AK423</f>
        <v>0</v>
      </c>
      <c r="L1275" s="53">
        <f>+'105 PALESTRAS'!AM423</f>
        <v>0</v>
      </c>
      <c r="M1275" s="53">
        <f>+'105 PALESTRAS'!AP423</f>
        <v>0</v>
      </c>
      <c r="N1275" s="53">
        <f>+'105 PALESTRAS'!AC423</f>
        <v>0</v>
      </c>
      <c r="T1275" s="51" t="str">
        <f t="shared" si="57"/>
        <v>Local Não Indicado</v>
      </c>
      <c r="U1275" s="51" t="str">
        <f t="shared" si="58"/>
        <v>Sem dados de idade</v>
      </c>
      <c r="V1275" s="51" t="str">
        <f t="shared" si="59"/>
        <v/>
      </c>
    </row>
    <row r="1276" spans="1:22" hidden="1" x14ac:dyDescent="0.35">
      <c r="A1276" s="53">
        <f>+'105 PALESTRAS'!C424</f>
        <v>0</v>
      </c>
      <c r="B1276" s="53">
        <f>+'105 PALESTRAS'!J424</f>
        <v>0</v>
      </c>
      <c r="C1276" s="53" t="e">
        <f>IFERROR(IFERROR(IFERROR(+VLOOKUP('105 PALESTRAS'!V424,localidades,2,FALSE),VLOOKUP('105 PALESTRAS'!R424,district_codes,2,FALSE)),VLOOKUP('105 PALESTRAS'!AG$7,localidades,2,FALSE)),VLOOKUP('105 PALESTRAS'!AG393,district_codes,2,FALSE))</f>
        <v>#N/A</v>
      </c>
      <c r="E1276" s="281">
        <f>+'105 PALESTRAS'!P424</f>
        <v>0</v>
      </c>
      <c r="F1276" s="53">
        <f>+'105 PALESTRAS'!Q424</f>
        <v>0</v>
      </c>
      <c r="H1276" s="53" t="str">
        <f>+sessoes!A$8</f>
        <v>BENTRAIN-99</v>
      </c>
      <c r="I1276" s="53" t="e">
        <f>+sessoes!B$8</f>
        <v>#N/A</v>
      </c>
      <c r="J1276" s="69">
        <f>+sessoes!C$8</f>
        <v>0</v>
      </c>
      <c r="K1276" s="53">
        <f>+'105 PALESTRAS'!AK424</f>
        <v>0</v>
      </c>
      <c r="L1276" s="53">
        <f>+'105 PALESTRAS'!AM424</f>
        <v>0</v>
      </c>
      <c r="M1276" s="53">
        <f>+'105 PALESTRAS'!AP424</f>
        <v>0</v>
      </c>
      <c r="N1276" s="53">
        <f>+'105 PALESTRAS'!AC424</f>
        <v>0</v>
      </c>
      <c r="T1276" s="51" t="str">
        <f t="shared" si="57"/>
        <v>Local Não Indicado</v>
      </c>
      <c r="U1276" s="51" t="str">
        <f t="shared" si="58"/>
        <v>Sem dados de idade</v>
      </c>
      <c r="V1276" s="51" t="str">
        <f t="shared" si="59"/>
        <v/>
      </c>
    </row>
    <row r="1277" spans="1:22" hidden="1" x14ac:dyDescent="0.35">
      <c r="A1277" s="53">
        <f>+'105 PALESTRAS'!C425</f>
        <v>0</v>
      </c>
      <c r="B1277" s="53">
        <f>+'105 PALESTRAS'!J425</f>
        <v>0</v>
      </c>
      <c r="C1277" s="53" t="e">
        <f>IFERROR(IFERROR(IFERROR(+VLOOKUP('105 PALESTRAS'!V425,localidades,2,FALSE),VLOOKUP('105 PALESTRAS'!R425,district_codes,2,FALSE)),VLOOKUP('105 PALESTRAS'!AG$7,localidades,2,FALSE)),VLOOKUP('105 PALESTRAS'!AG394,district_codes,2,FALSE))</f>
        <v>#N/A</v>
      </c>
      <c r="E1277" s="281">
        <f>+'105 PALESTRAS'!P425</f>
        <v>0</v>
      </c>
      <c r="F1277" s="53">
        <f>+'105 PALESTRAS'!Q425</f>
        <v>0</v>
      </c>
      <c r="H1277" s="53" t="str">
        <f>+sessoes!A$8</f>
        <v>BENTRAIN-99</v>
      </c>
      <c r="I1277" s="53" t="e">
        <f>+sessoes!B$8</f>
        <v>#N/A</v>
      </c>
      <c r="J1277" s="69">
        <f>+sessoes!C$8</f>
        <v>0</v>
      </c>
      <c r="K1277" s="53">
        <f>+'105 PALESTRAS'!AK425</f>
        <v>0</v>
      </c>
      <c r="L1277" s="53">
        <f>+'105 PALESTRAS'!AM425</f>
        <v>0</v>
      </c>
      <c r="M1277" s="53">
        <f>+'105 PALESTRAS'!AP425</f>
        <v>0</v>
      </c>
      <c r="N1277" s="53">
        <f>+'105 PALESTRAS'!AC425</f>
        <v>0</v>
      </c>
      <c r="T1277" s="51" t="str">
        <f t="shared" si="57"/>
        <v>Local Não Indicado</v>
      </c>
      <c r="U1277" s="51" t="str">
        <f t="shared" si="58"/>
        <v>Sem dados de idade</v>
      </c>
      <c r="V1277" s="51" t="str">
        <f t="shared" si="59"/>
        <v/>
      </c>
    </row>
    <row r="1278" spans="1:22" hidden="1" x14ac:dyDescent="0.35">
      <c r="A1278" s="53">
        <f>+'105 PALESTRAS'!C426</f>
        <v>0</v>
      </c>
      <c r="B1278" s="53">
        <f>+'105 PALESTRAS'!J426</f>
        <v>0</v>
      </c>
      <c r="C1278" s="53" t="e">
        <f>IFERROR(IFERROR(IFERROR(+VLOOKUP('105 PALESTRAS'!V426,localidades,2,FALSE),VLOOKUP('105 PALESTRAS'!R426,district_codes,2,FALSE)),VLOOKUP('105 PALESTRAS'!AG$7,localidades,2,FALSE)),VLOOKUP('105 PALESTRAS'!AG395,district_codes,2,FALSE))</f>
        <v>#N/A</v>
      </c>
      <c r="E1278" s="281">
        <f>+'105 PALESTRAS'!P426</f>
        <v>0</v>
      </c>
      <c r="F1278" s="53">
        <f>+'105 PALESTRAS'!Q426</f>
        <v>0</v>
      </c>
      <c r="H1278" s="53" t="str">
        <f>+sessoes!A$8</f>
        <v>BENTRAIN-99</v>
      </c>
      <c r="I1278" s="53" t="e">
        <f>+sessoes!B$8</f>
        <v>#N/A</v>
      </c>
      <c r="J1278" s="69">
        <f>+sessoes!C$8</f>
        <v>0</v>
      </c>
      <c r="K1278" s="53">
        <f>+'105 PALESTRAS'!AK426</f>
        <v>0</v>
      </c>
      <c r="L1278" s="53">
        <f>+'105 PALESTRAS'!AM426</f>
        <v>0</v>
      </c>
      <c r="M1278" s="53">
        <f>+'105 PALESTRAS'!AP426</f>
        <v>0</v>
      </c>
      <c r="N1278" s="53">
        <f>+'105 PALESTRAS'!AC426</f>
        <v>0</v>
      </c>
      <c r="T1278" s="51" t="str">
        <f t="shared" si="57"/>
        <v>Local Não Indicado</v>
      </c>
      <c r="U1278" s="51" t="str">
        <f t="shared" si="58"/>
        <v>Sem dados de idade</v>
      </c>
      <c r="V1278" s="51" t="str">
        <f t="shared" si="59"/>
        <v/>
      </c>
    </row>
    <row r="1279" spans="1:22" hidden="1" x14ac:dyDescent="0.35">
      <c r="A1279" s="53">
        <f>+'105 PALESTRAS'!C427</f>
        <v>0</v>
      </c>
      <c r="B1279" s="53">
        <f>+'105 PALESTRAS'!J427</f>
        <v>0</v>
      </c>
      <c r="C1279" s="53" t="e">
        <f>IFERROR(IFERROR(IFERROR(+VLOOKUP('105 PALESTRAS'!V427,localidades,2,FALSE),VLOOKUP('105 PALESTRAS'!R427,district_codes,2,FALSE)),VLOOKUP('105 PALESTRAS'!AG$7,localidades,2,FALSE)),VLOOKUP('105 PALESTRAS'!AG396,district_codes,2,FALSE))</f>
        <v>#N/A</v>
      </c>
      <c r="E1279" s="281">
        <f>+'105 PALESTRAS'!P427</f>
        <v>0</v>
      </c>
      <c r="F1279" s="53">
        <f>+'105 PALESTRAS'!Q427</f>
        <v>0</v>
      </c>
      <c r="H1279" s="53" t="str">
        <f>+sessoes!A$8</f>
        <v>BENTRAIN-99</v>
      </c>
      <c r="I1279" s="53" t="e">
        <f>+sessoes!B$8</f>
        <v>#N/A</v>
      </c>
      <c r="J1279" s="69">
        <f>+sessoes!C$8</f>
        <v>0</v>
      </c>
      <c r="K1279" s="53">
        <f>+'105 PALESTRAS'!AK427</f>
        <v>0</v>
      </c>
      <c r="L1279" s="53">
        <f>+'105 PALESTRAS'!AM427</f>
        <v>0</v>
      </c>
      <c r="M1279" s="53">
        <f>+'105 PALESTRAS'!AP427</f>
        <v>0</v>
      </c>
      <c r="N1279" s="53">
        <f>+'105 PALESTRAS'!AC427</f>
        <v>0</v>
      </c>
      <c r="T1279" s="51" t="str">
        <f t="shared" si="57"/>
        <v>Local Não Indicado</v>
      </c>
      <c r="U1279" s="51" t="str">
        <f t="shared" si="58"/>
        <v>Sem dados de idade</v>
      </c>
      <c r="V1279" s="51" t="str">
        <f t="shared" si="59"/>
        <v/>
      </c>
    </row>
    <row r="1280" spans="1:22" hidden="1" x14ac:dyDescent="0.35">
      <c r="A1280" s="53">
        <f>+'105 PALESTRAS'!C428</f>
        <v>0</v>
      </c>
      <c r="B1280" s="53">
        <f>+'105 PALESTRAS'!J428</f>
        <v>0</v>
      </c>
      <c r="C1280" s="53" t="e">
        <f>IFERROR(IFERROR(IFERROR(+VLOOKUP('105 PALESTRAS'!V428,localidades,2,FALSE),VLOOKUP('105 PALESTRAS'!R428,district_codes,2,FALSE)),VLOOKUP('105 PALESTRAS'!AG$7,localidades,2,FALSE)),VLOOKUP('105 PALESTRAS'!AG397,district_codes,2,FALSE))</f>
        <v>#N/A</v>
      </c>
      <c r="E1280" s="281">
        <f>+'105 PALESTRAS'!P428</f>
        <v>0</v>
      </c>
      <c r="F1280" s="53">
        <f>+'105 PALESTRAS'!Q428</f>
        <v>0</v>
      </c>
      <c r="H1280" s="53" t="str">
        <f>+sessoes!A$8</f>
        <v>BENTRAIN-99</v>
      </c>
      <c r="I1280" s="53" t="e">
        <f>+sessoes!B$8</f>
        <v>#N/A</v>
      </c>
      <c r="J1280" s="69">
        <f>+sessoes!C$8</f>
        <v>0</v>
      </c>
      <c r="K1280" s="53">
        <f>+'105 PALESTRAS'!AK428</f>
        <v>0</v>
      </c>
      <c r="L1280" s="53">
        <f>+'105 PALESTRAS'!AM428</f>
        <v>0</v>
      </c>
      <c r="M1280" s="53">
        <f>+'105 PALESTRAS'!AP428</f>
        <v>0</v>
      </c>
      <c r="N1280" s="53">
        <f>+'105 PALESTRAS'!AC428</f>
        <v>0</v>
      </c>
      <c r="T1280" s="51" t="str">
        <f t="shared" si="57"/>
        <v>Local Não Indicado</v>
      </c>
      <c r="U1280" s="51" t="str">
        <f t="shared" si="58"/>
        <v>Sem dados de idade</v>
      </c>
      <c r="V1280" s="51" t="str">
        <f t="shared" si="59"/>
        <v/>
      </c>
    </row>
    <row r="1281" spans="1:22" hidden="1" x14ac:dyDescent="0.35">
      <c r="A1281" s="53">
        <f>+'105 PALESTRAS'!C429</f>
        <v>0</v>
      </c>
      <c r="B1281" s="53">
        <f>+'105 PALESTRAS'!J429</f>
        <v>0</v>
      </c>
      <c r="C1281" s="53" t="e">
        <f>IFERROR(IFERROR(IFERROR(+VLOOKUP('105 PALESTRAS'!V429,localidades,2,FALSE),VLOOKUP('105 PALESTRAS'!R429,district_codes,2,FALSE)),VLOOKUP('105 PALESTRAS'!AG$7,localidades,2,FALSE)),VLOOKUP('105 PALESTRAS'!AG398,district_codes,2,FALSE))</f>
        <v>#N/A</v>
      </c>
      <c r="E1281" s="281">
        <f>+'105 PALESTRAS'!P429</f>
        <v>0</v>
      </c>
      <c r="F1281" s="53">
        <f>+'105 PALESTRAS'!Q429</f>
        <v>0</v>
      </c>
      <c r="H1281" s="53" t="str">
        <f>+sessoes!A$8</f>
        <v>BENTRAIN-99</v>
      </c>
      <c r="I1281" s="53" t="e">
        <f>+sessoes!B$8</f>
        <v>#N/A</v>
      </c>
      <c r="J1281" s="69">
        <f>+sessoes!C$8</f>
        <v>0</v>
      </c>
      <c r="K1281" s="53">
        <f>+'105 PALESTRAS'!AK429</f>
        <v>0</v>
      </c>
      <c r="L1281" s="53">
        <f>+'105 PALESTRAS'!AM429</f>
        <v>0</v>
      </c>
      <c r="M1281" s="53">
        <f>+'105 PALESTRAS'!AP429</f>
        <v>0</v>
      </c>
      <c r="N1281" s="53">
        <f>+'105 PALESTRAS'!AC429</f>
        <v>0</v>
      </c>
      <c r="T1281" s="51" t="str">
        <f t="shared" si="57"/>
        <v>Local Não Indicado</v>
      </c>
      <c r="U1281" s="51" t="str">
        <f t="shared" si="58"/>
        <v>Sem dados de idade</v>
      </c>
      <c r="V1281" s="51" t="str">
        <f t="shared" si="59"/>
        <v/>
      </c>
    </row>
    <row r="1282" spans="1:22" hidden="1" x14ac:dyDescent="0.35">
      <c r="A1282" s="53">
        <f>+'105 PALESTRAS'!C430</f>
        <v>0</v>
      </c>
      <c r="B1282" s="53">
        <f>+'105 PALESTRAS'!J430</f>
        <v>0</v>
      </c>
      <c r="C1282" s="53" t="e">
        <f>IFERROR(IFERROR(IFERROR(+VLOOKUP('105 PALESTRAS'!V430,localidades,2,FALSE),VLOOKUP('105 PALESTRAS'!R430,district_codes,2,FALSE)),VLOOKUP('105 PALESTRAS'!AG$7,localidades,2,FALSE)),VLOOKUP('105 PALESTRAS'!AG399,district_codes,2,FALSE))</f>
        <v>#N/A</v>
      </c>
      <c r="E1282" s="281">
        <f>+'105 PALESTRAS'!P430</f>
        <v>0</v>
      </c>
      <c r="F1282" s="53">
        <f>+'105 PALESTRAS'!Q430</f>
        <v>0</v>
      </c>
      <c r="H1282" s="53" t="str">
        <f>+sessoes!A$8</f>
        <v>BENTRAIN-99</v>
      </c>
      <c r="I1282" s="53" t="e">
        <f>+sessoes!B$8</f>
        <v>#N/A</v>
      </c>
      <c r="J1282" s="69">
        <f>+sessoes!C$8</f>
        <v>0</v>
      </c>
      <c r="K1282" s="53">
        <f>+'105 PALESTRAS'!AK430</f>
        <v>0</v>
      </c>
      <c r="L1282" s="53">
        <f>+'105 PALESTRAS'!AM430</f>
        <v>0</v>
      </c>
      <c r="M1282" s="53">
        <f>+'105 PALESTRAS'!AP430</f>
        <v>0</v>
      </c>
      <c r="N1282" s="53">
        <f>+'105 PALESTRAS'!AC430</f>
        <v>0</v>
      </c>
      <c r="T1282" s="51" t="str">
        <f t="shared" ref="T1282:T1345" si="60">IFERROR(IFERROR(VLOOKUP(C1282,nomes_distritos,3,FALSE),VLOOKUP(I1282,nomes_distritos,3,FALSE)),"Local Não Indicado")</f>
        <v>Local Não Indicado</v>
      </c>
      <c r="U1282" s="51" t="str">
        <f t="shared" ref="U1282:U1347" si="61">IF(F1282=0,"Sem dados de idade",IF(F1282&lt;35,"Jovem","Adulto"))</f>
        <v>Sem dados de idade</v>
      </c>
      <c r="V1282" s="51" t="str">
        <f t="shared" ref="V1282:V1346" si="62">IF(A1282=0,"",A1282&amp;B1282&amp;C1282)</f>
        <v/>
      </c>
    </row>
    <row r="1283" spans="1:22" hidden="1" x14ac:dyDescent="0.35">
      <c r="A1283" s="53">
        <f>+'105 PALESTRAS'!C431</f>
        <v>0</v>
      </c>
      <c r="B1283" s="53">
        <f>+'105 PALESTRAS'!J431</f>
        <v>0</v>
      </c>
      <c r="C1283" s="53" t="e">
        <f>IFERROR(IFERROR(IFERROR(+VLOOKUP('105 PALESTRAS'!V431,localidades,2,FALSE),VLOOKUP('105 PALESTRAS'!R431,district_codes,2,FALSE)),VLOOKUP('105 PALESTRAS'!AG$7,localidades,2,FALSE)),VLOOKUP('105 PALESTRAS'!AG400,district_codes,2,FALSE))</f>
        <v>#N/A</v>
      </c>
      <c r="E1283" s="281">
        <f>+'105 PALESTRAS'!P431</f>
        <v>0</v>
      </c>
      <c r="F1283" s="53">
        <f>+'105 PALESTRAS'!Q431</f>
        <v>0</v>
      </c>
      <c r="H1283" s="53" t="str">
        <f>+sessoes!A$8</f>
        <v>BENTRAIN-99</v>
      </c>
      <c r="I1283" s="53" t="e">
        <f>+sessoes!B$8</f>
        <v>#N/A</v>
      </c>
      <c r="J1283" s="69">
        <f>+sessoes!C$8</f>
        <v>0</v>
      </c>
      <c r="K1283" s="53">
        <f>+'105 PALESTRAS'!AK431</f>
        <v>0</v>
      </c>
      <c r="L1283" s="53">
        <f>+'105 PALESTRAS'!AM431</f>
        <v>0</v>
      </c>
      <c r="M1283" s="53">
        <f>+'105 PALESTRAS'!AP431</f>
        <v>0</v>
      </c>
      <c r="N1283" s="53">
        <f>+'105 PALESTRAS'!AC431</f>
        <v>0</v>
      </c>
      <c r="T1283" s="51" t="str">
        <f t="shared" si="60"/>
        <v>Local Não Indicado</v>
      </c>
      <c r="U1283" s="51" t="str">
        <f t="shared" si="61"/>
        <v>Sem dados de idade</v>
      </c>
      <c r="V1283" s="51" t="str">
        <f t="shared" si="62"/>
        <v/>
      </c>
    </row>
    <row r="1284" spans="1:22" hidden="1" x14ac:dyDescent="0.35">
      <c r="A1284" s="53">
        <f>+'105 PALESTRAS'!C432</f>
        <v>0</v>
      </c>
      <c r="B1284" s="53">
        <f>+'105 PALESTRAS'!J432</f>
        <v>0</v>
      </c>
      <c r="C1284" s="53" t="e">
        <f>IFERROR(IFERROR(IFERROR(+VLOOKUP('105 PALESTRAS'!V432,localidades,2,FALSE),VLOOKUP('105 PALESTRAS'!R432,district_codes,2,FALSE)),VLOOKUP('105 PALESTRAS'!AG$7,localidades,2,FALSE)),VLOOKUP('105 PALESTRAS'!AG401,district_codes,2,FALSE))</f>
        <v>#N/A</v>
      </c>
      <c r="E1284" s="281">
        <f>+'105 PALESTRAS'!P432</f>
        <v>0</v>
      </c>
      <c r="F1284" s="53">
        <f>+'105 PALESTRAS'!Q432</f>
        <v>0</v>
      </c>
      <c r="H1284" s="53" t="str">
        <f>+sessoes!A$8</f>
        <v>BENTRAIN-99</v>
      </c>
      <c r="I1284" s="53" t="e">
        <f>+sessoes!B$8</f>
        <v>#N/A</v>
      </c>
      <c r="J1284" s="69">
        <f>+sessoes!C$8</f>
        <v>0</v>
      </c>
      <c r="K1284" s="53">
        <f>+'105 PALESTRAS'!AK432</f>
        <v>0</v>
      </c>
      <c r="L1284" s="53">
        <f>+'105 PALESTRAS'!AM432</f>
        <v>0</v>
      </c>
      <c r="M1284" s="53">
        <f>+'105 PALESTRAS'!AP432</f>
        <v>0</v>
      </c>
      <c r="N1284" s="53">
        <f>+'105 PALESTRAS'!AC432</f>
        <v>0</v>
      </c>
      <c r="T1284" s="51" t="str">
        <f t="shared" si="60"/>
        <v>Local Não Indicado</v>
      </c>
      <c r="U1284" s="51" t="str">
        <f t="shared" si="61"/>
        <v>Sem dados de idade</v>
      </c>
      <c r="V1284" s="51" t="str">
        <f t="shared" si="62"/>
        <v/>
      </c>
    </row>
    <row r="1285" spans="1:22" hidden="1" x14ac:dyDescent="0.35">
      <c r="A1285" s="53">
        <f>+'105 PALESTRAS'!C433</f>
        <v>0</v>
      </c>
      <c r="B1285" s="53">
        <f>+'105 PALESTRAS'!J433</f>
        <v>0</v>
      </c>
      <c r="C1285" s="53" t="e">
        <f>IFERROR(IFERROR(IFERROR(+VLOOKUP('105 PALESTRAS'!V433,localidades,2,FALSE),VLOOKUP('105 PALESTRAS'!R433,district_codes,2,FALSE)),VLOOKUP('105 PALESTRAS'!AG$7,localidades,2,FALSE)),VLOOKUP('105 PALESTRAS'!AG402,district_codes,2,FALSE))</f>
        <v>#N/A</v>
      </c>
      <c r="E1285" s="281">
        <f>+'105 PALESTRAS'!P433</f>
        <v>0</v>
      </c>
      <c r="F1285" s="53">
        <f>+'105 PALESTRAS'!Q433</f>
        <v>0</v>
      </c>
      <c r="H1285" s="53" t="str">
        <f>+sessoes!A$8</f>
        <v>BENTRAIN-99</v>
      </c>
      <c r="I1285" s="53" t="e">
        <f>+sessoes!B$8</f>
        <v>#N/A</v>
      </c>
      <c r="J1285" s="69">
        <f>+sessoes!C$8</f>
        <v>0</v>
      </c>
      <c r="K1285" s="53">
        <f>+'105 PALESTRAS'!AK433</f>
        <v>0</v>
      </c>
      <c r="L1285" s="53">
        <f>+'105 PALESTRAS'!AM433</f>
        <v>0</v>
      </c>
      <c r="M1285" s="53">
        <f>+'105 PALESTRAS'!AP433</f>
        <v>0</v>
      </c>
      <c r="N1285" s="53">
        <f>+'105 PALESTRAS'!AC433</f>
        <v>0</v>
      </c>
      <c r="T1285" s="51" t="str">
        <f t="shared" si="60"/>
        <v>Local Não Indicado</v>
      </c>
      <c r="U1285" s="51" t="str">
        <f t="shared" si="61"/>
        <v>Sem dados de idade</v>
      </c>
      <c r="V1285" s="51" t="str">
        <f t="shared" si="62"/>
        <v/>
      </c>
    </row>
    <row r="1286" spans="1:22" hidden="1" x14ac:dyDescent="0.35">
      <c r="A1286" s="53">
        <f>+'105 PALESTRAS'!C434</f>
        <v>0</v>
      </c>
      <c r="B1286" s="53">
        <f>+'105 PALESTRAS'!J434</f>
        <v>0</v>
      </c>
      <c r="C1286" s="53" t="e">
        <f>IFERROR(IFERROR(IFERROR(+VLOOKUP('105 PALESTRAS'!V434,localidades,2,FALSE),VLOOKUP('105 PALESTRAS'!R434,district_codes,2,FALSE)),VLOOKUP('105 PALESTRAS'!AG$7,localidades,2,FALSE)),VLOOKUP('105 PALESTRAS'!AG403,district_codes,2,FALSE))</f>
        <v>#N/A</v>
      </c>
      <c r="E1286" s="281">
        <f>+'105 PALESTRAS'!P434</f>
        <v>0</v>
      </c>
      <c r="F1286" s="53">
        <f>+'105 PALESTRAS'!Q434</f>
        <v>0</v>
      </c>
      <c r="H1286" s="53" t="str">
        <f>+sessoes!A$8</f>
        <v>BENTRAIN-99</v>
      </c>
      <c r="I1286" s="53" t="e">
        <f>+sessoes!B$8</f>
        <v>#N/A</v>
      </c>
      <c r="J1286" s="69">
        <f>+sessoes!C$8</f>
        <v>0</v>
      </c>
      <c r="K1286" s="53">
        <f>+'105 PALESTRAS'!AK434</f>
        <v>0</v>
      </c>
      <c r="L1286" s="53">
        <f>+'105 PALESTRAS'!AM434</f>
        <v>0</v>
      </c>
      <c r="M1286" s="53">
        <f>+'105 PALESTRAS'!AP434</f>
        <v>0</v>
      </c>
      <c r="N1286" s="53">
        <f>+'105 PALESTRAS'!AC434</f>
        <v>0</v>
      </c>
      <c r="T1286" s="51" t="str">
        <f t="shared" si="60"/>
        <v>Local Não Indicado</v>
      </c>
      <c r="U1286" s="51" t="str">
        <f t="shared" si="61"/>
        <v>Sem dados de idade</v>
      </c>
      <c r="V1286" s="51" t="str">
        <f t="shared" si="62"/>
        <v/>
      </c>
    </row>
    <row r="1287" spans="1:22" hidden="1" x14ac:dyDescent="0.35">
      <c r="A1287" s="53">
        <f>+'105 PALESTRAS'!C435</f>
        <v>0</v>
      </c>
      <c r="B1287" s="53">
        <f>+'105 PALESTRAS'!J435</f>
        <v>0</v>
      </c>
      <c r="C1287" s="53" t="e">
        <f>IFERROR(IFERROR(IFERROR(+VLOOKUP('105 PALESTRAS'!V435,localidades,2,FALSE),VLOOKUP('105 PALESTRAS'!R435,district_codes,2,FALSE)),VLOOKUP('105 PALESTRAS'!AG$7,localidades,2,FALSE)),VLOOKUP('105 PALESTRAS'!AG404,district_codes,2,FALSE))</f>
        <v>#N/A</v>
      </c>
      <c r="E1287" s="281">
        <f>+'105 PALESTRAS'!P435</f>
        <v>0</v>
      </c>
      <c r="F1287" s="53">
        <f>+'105 PALESTRAS'!Q435</f>
        <v>0</v>
      </c>
      <c r="H1287" s="53" t="str">
        <f>+sessoes!A$8</f>
        <v>BENTRAIN-99</v>
      </c>
      <c r="I1287" s="53" t="e">
        <f>+sessoes!B$8</f>
        <v>#N/A</v>
      </c>
      <c r="J1287" s="69">
        <f>+sessoes!C$8</f>
        <v>0</v>
      </c>
      <c r="K1287" s="53">
        <f>+'105 PALESTRAS'!AK435</f>
        <v>0</v>
      </c>
      <c r="L1287" s="53">
        <f>+'105 PALESTRAS'!AM435</f>
        <v>0</v>
      </c>
      <c r="M1287" s="53">
        <f>+'105 PALESTRAS'!AP435</f>
        <v>0</v>
      </c>
      <c r="N1287" s="53">
        <f>+'105 PALESTRAS'!AC435</f>
        <v>0</v>
      </c>
      <c r="T1287" s="51" t="str">
        <f t="shared" si="60"/>
        <v>Local Não Indicado</v>
      </c>
      <c r="U1287" s="51" t="str">
        <f t="shared" si="61"/>
        <v>Sem dados de idade</v>
      </c>
      <c r="V1287" s="51" t="str">
        <f t="shared" si="62"/>
        <v/>
      </c>
    </row>
    <row r="1288" spans="1:22" hidden="1" x14ac:dyDescent="0.35">
      <c r="A1288" s="53">
        <f>+'105 PALESTRAS'!C436</f>
        <v>0</v>
      </c>
      <c r="B1288" s="53">
        <f>+'105 PALESTRAS'!J436</f>
        <v>0</v>
      </c>
      <c r="C1288" s="53" t="e">
        <f>IFERROR(IFERROR(IFERROR(+VLOOKUP('105 PALESTRAS'!V436,localidades,2,FALSE),VLOOKUP('105 PALESTRAS'!R436,district_codes,2,FALSE)),VLOOKUP('105 PALESTRAS'!AG$7,localidades,2,FALSE)),VLOOKUP('105 PALESTRAS'!AG405,district_codes,2,FALSE))</f>
        <v>#N/A</v>
      </c>
      <c r="E1288" s="281">
        <f>+'105 PALESTRAS'!P436</f>
        <v>0</v>
      </c>
      <c r="F1288" s="53">
        <f>+'105 PALESTRAS'!Q436</f>
        <v>0</v>
      </c>
      <c r="H1288" s="53" t="str">
        <f>+sessoes!A$8</f>
        <v>BENTRAIN-99</v>
      </c>
      <c r="I1288" s="53" t="e">
        <f>+sessoes!B$8</f>
        <v>#N/A</v>
      </c>
      <c r="J1288" s="69">
        <f>+sessoes!C$8</f>
        <v>0</v>
      </c>
      <c r="K1288" s="53">
        <f>+'105 PALESTRAS'!AK436</f>
        <v>0</v>
      </c>
      <c r="L1288" s="53">
        <f>+'105 PALESTRAS'!AM436</f>
        <v>0</v>
      </c>
      <c r="M1288" s="53">
        <f>+'105 PALESTRAS'!AP436</f>
        <v>0</v>
      </c>
      <c r="N1288" s="53">
        <f>+'105 PALESTRAS'!AC436</f>
        <v>0</v>
      </c>
      <c r="T1288" s="51" t="str">
        <f t="shared" si="60"/>
        <v>Local Não Indicado</v>
      </c>
      <c r="U1288" s="51" t="str">
        <f t="shared" si="61"/>
        <v>Sem dados de idade</v>
      </c>
      <c r="V1288" s="51" t="str">
        <f t="shared" si="62"/>
        <v/>
      </c>
    </row>
    <row r="1289" spans="1:22" hidden="1" x14ac:dyDescent="0.35">
      <c r="A1289" s="53">
        <f>+'105 PALESTRAS'!C437</f>
        <v>0</v>
      </c>
      <c r="B1289" s="53">
        <f>+'105 PALESTRAS'!J437</f>
        <v>0</v>
      </c>
      <c r="C1289" s="53" t="e">
        <f>IFERROR(IFERROR(IFERROR(+VLOOKUP('105 PALESTRAS'!V437,localidades,2,FALSE),VLOOKUP('105 PALESTRAS'!R437,district_codes,2,FALSE)),VLOOKUP('105 PALESTRAS'!AG$7,localidades,2,FALSE)),VLOOKUP('105 PALESTRAS'!AG406,district_codes,2,FALSE))</f>
        <v>#N/A</v>
      </c>
      <c r="E1289" s="281">
        <f>+'105 PALESTRAS'!P437</f>
        <v>0</v>
      </c>
      <c r="F1289" s="53">
        <f>+'105 PALESTRAS'!Q437</f>
        <v>0</v>
      </c>
      <c r="H1289" s="53" t="str">
        <f>+sessoes!A$8</f>
        <v>BENTRAIN-99</v>
      </c>
      <c r="I1289" s="53" t="e">
        <f>+sessoes!B$8</f>
        <v>#N/A</v>
      </c>
      <c r="J1289" s="69">
        <f>+sessoes!C$8</f>
        <v>0</v>
      </c>
      <c r="K1289" s="53">
        <f>+'105 PALESTRAS'!AK437</f>
        <v>0</v>
      </c>
      <c r="L1289" s="53">
        <f>+'105 PALESTRAS'!AM437</f>
        <v>0</v>
      </c>
      <c r="M1289" s="53">
        <f>+'105 PALESTRAS'!AP437</f>
        <v>0</v>
      </c>
      <c r="N1289" s="53">
        <f>+'105 PALESTRAS'!AC437</f>
        <v>0</v>
      </c>
      <c r="T1289" s="51" t="str">
        <f t="shared" si="60"/>
        <v>Local Não Indicado</v>
      </c>
      <c r="U1289" s="51" t="str">
        <f t="shared" si="61"/>
        <v>Sem dados de idade</v>
      </c>
      <c r="V1289" s="51" t="str">
        <f t="shared" si="62"/>
        <v/>
      </c>
    </row>
    <row r="1290" spans="1:22" hidden="1" x14ac:dyDescent="0.35">
      <c r="A1290" s="53">
        <f>+'105 PALESTRAS'!C438</f>
        <v>0</v>
      </c>
      <c r="B1290" s="53">
        <f>+'105 PALESTRAS'!J438</f>
        <v>0</v>
      </c>
      <c r="C1290" s="53" t="e">
        <f>IFERROR(IFERROR(IFERROR(+VLOOKUP('105 PALESTRAS'!V438,localidades,2,FALSE),VLOOKUP('105 PALESTRAS'!R438,district_codes,2,FALSE)),VLOOKUP('105 PALESTRAS'!AG$7,localidades,2,FALSE)),VLOOKUP('105 PALESTRAS'!AG407,district_codes,2,FALSE))</f>
        <v>#N/A</v>
      </c>
      <c r="E1290" s="281">
        <f>+'105 PALESTRAS'!P438</f>
        <v>0</v>
      </c>
      <c r="F1290" s="53">
        <f>+'105 PALESTRAS'!Q438</f>
        <v>0</v>
      </c>
      <c r="H1290" s="53" t="str">
        <f>+sessoes!A$8</f>
        <v>BENTRAIN-99</v>
      </c>
      <c r="I1290" s="53" t="e">
        <f>+sessoes!B$8</f>
        <v>#N/A</v>
      </c>
      <c r="J1290" s="69">
        <f>+sessoes!C$8</f>
        <v>0</v>
      </c>
      <c r="K1290" s="53">
        <f>+'105 PALESTRAS'!AK438</f>
        <v>0</v>
      </c>
      <c r="L1290" s="53">
        <f>+'105 PALESTRAS'!AM438</f>
        <v>0</v>
      </c>
      <c r="M1290" s="53">
        <f>+'105 PALESTRAS'!AP438</f>
        <v>0</v>
      </c>
      <c r="N1290" s="53">
        <f>+'105 PALESTRAS'!AC438</f>
        <v>0</v>
      </c>
      <c r="T1290" s="51" t="str">
        <f t="shared" si="60"/>
        <v>Local Não Indicado</v>
      </c>
      <c r="U1290" s="51" t="str">
        <f t="shared" si="61"/>
        <v>Sem dados de idade</v>
      </c>
      <c r="V1290" s="51" t="str">
        <f t="shared" si="62"/>
        <v/>
      </c>
    </row>
    <row r="1291" spans="1:22" hidden="1" x14ac:dyDescent="0.35">
      <c r="A1291" s="53">
        <f>+'105 PALESTRAS'!C439</f>
        <v>0</v>
      </c>
      <c r="B1291" s="53">
        <f>+'105 PALESTRAS'!J439</f>
        <v>0</v>
      </c>
      <c r="C1291" s="53" t="e">
        <f>IFERROR(IFERROR(IFERROR(+VLOOKUP('105 PALESTRAS'!V439,localidades,2,FALSE),VLOOKUP('105 PALESTRAS'!R439,district_codes,2,FALSE)),VLOOKUP('105 PALESTRAS'!AG$7,localidades,2,FALSE)),VLOOKUP('105 PALESTRAS'!AG408,district_codes,2,FALSE))</f>
        <v>#N/A</v>
      </c>
      <c r="E1291" s="281">
        <f>+'105 PALESTRAS'!P439</f>
        <v>0</v>
      </c>
      <c r="F1291" s="53">
        <f>+'105 PALESTRAS'!Q439</f>
        <v>0</v>
      </c>
      <c r="H1291" s="53" t="str">
        <f>+sessoes!A$8</f>
        <v>BENTRAIN-99</v>
      </c>
      <c r="I1291" s="53" t="e">
        <f>+sessoes!B$8</f>
        <v>#N/A</v>
      </c>
      <c r="J1291" s="69">
        <f>+sessoes!C$8</f>
        <v>0</v>
      </c>
      <c r="K1291" s="53">
        <f>+'105 PALESTRAS'!AK439</f>
        <v>0</v>
      </c>
      <c r="L1291" s="53">
        <f>+'105 PALESTRAS'!AM439</f>
        <v>0</v>
      </c>
      <c r="M1291" s="53">
        <f>+'105 PALESTRAS'!AP439</f>
        <v>0</v>
      </c>
      <c r="N1291" s="53">
        <f>+'105 PALESTRAS'!AC439</f>
        <v>0</v>
      </c>
      <c r="T1291" s="51" t="str">
        <f t="shared" si="60"/>
        <v>Local Não Indicado</v>
      </c>
      <c r="U1291" s="51" t="str">
        <f t="shared" si="61"/>
        <v>Sem dados de idade</v>
      </c>
      <c r="V1291" s="51" t="str">
        <f t="shared" si="62"/>
        <v/>
      </c>
    </row>
    <row r="1292" spans="1:22" hidden="1" x14ac:dyDescent="0.35">
      <c r="A1292" s="53">
        <f>+'105 PALESTRAS'!C440</f>
        <v>0</v>
      </c>
      <c r="B1292" s="53">
        <f>+'105 PALESTRAS'!J440</f>
        <v>0</v>
      </c>
      <c r="C1292" s="53" t="e">
        <f>IFERROR(IFERROR(IFERROR(+VLOOKUP('105 PALESTRAS'!V440,localidades,2,FALSE),VLOOKUP('105 PALESTRAS'!R440,district_codes,2,FALSE)),VLOOKUP('105 PALESTRAS'!AG$7,localidades,2,FALSE)),VLOOKUP('105 PALESTRAS'!AG409,district_codes,2,FALSE))</f>
        <v>#N/A</v>
      </c>
      <c r="E1292" s="281">
        <f>+'105 PALESTRAS'!P440</f>
        <v>0</v>
      </c>
      <c r="F1292" s="53">
        <f>+'105 PALESTRAS'!Q440</f>
        <v>0</v>
      </c>
      <c r="H1292" s="53" t="str">
        <f>+sessoes!A$8</f>
        <v>BENTRAIN-99</v>
      </c>
      <c r="I1292" s="53" t="e">
        <f>+sessoes!B$8</f>
        <v>#N/A</v>
      </c>
      <c r="J1292" s="69">
        <f>+sessoes!C$8</f>
        <v>0</v>
      </c>
      <c r="K1292" s="53">
        <f>+'105 PALESTRAS'!AK440</f>
        <v>0</v>
      </c>
      <c r="L1292" s="53">
        <f>+'105 PALESTRAS'!AM440</f>
        <v>0</v>
      </c>
      <c r="M1292" s="53">
        <f>+'105 PALESTRAS'!AP440</f>
        <v>0</v>
      </c>
      <c r="N1292" s="53">
        <f>+'105 PALESTRAS'!AC440</f>
        <v>0</v>
      </c>
      <c r="T1292" s="51" t="str">
        <f t="shared" si="60"/>
        <v>Local Não Indicado</v>
      </c>
      <c r="U1292" s="51" t="str">
        <f t="shared" si="61"/>
        <v>Sem dados de idade</v>
      </c>
      <c r="V1292" s="51" t="str">
        <f t="shared" si="62"/>
        <v/>
      </c>
    </row>
    <row r="1293" spans="1:22" hidden="1" x14ac:dyDescent="0.35">
      <c r="A1293" s="53">
        <f>+'105 PALESTRAS'!C441</f>
        <v>0</v>
      </c>
      <c r="B1293" s="53">
        <f>+'105 PALESTRAS'!J441</f>
        <v>0</v>
      </c>
      <c r="C1293" s="53" t="e">
        <f>IFERROR(IFERROR(IFERROR(+VLOOKUP('105 PALESTRAS'!V441,localidades,2,FALSE),VLOOKUP('105 PALESTRAS'!R441,district_codes,2,FALSE)),VLOOKUP('105 PALESTRAS'!AG$7,localidades,2,FALSE)),VLOOKUP('105 PALESTRAS'!AG410,district_codes,2,FALSE))</f>
        <v>#N/A</v>
      </c>
      <c r="E1293" s="281">
        <f>+'105 PALESTRAS'!P441</f>
        <v>0</v>
      </c>
      <c r="F1293" s="53">
        <f>+'105 PALESTRAS'!Q441</f>
        <v>0</v>
      </c>
      <c r="H1293" s="53" t="str">
        <f>+sessoes!A$8</f>
        <v>BENTRAIN-99</v>
      </c>
      <c r="I1293" s="53" t="e">
        <f>+sessoes!B$8</f>
        <v>#N/A</v>
      </c>
      <c r="J1293" s="69">
        <f>+sessoes!C$8</f>
        <v>0</v>
      </c>
      <c r="K1293" s="53">
        <f>+'105 PALESTRAS'!AK441</f>
        <v>0</v>
      </c>
      <c r="L1293" s="53">
        <f>+'105 PALESTRAS'!AM441</f>
        <v>0</v>
      </c>
      <c r="M1293" s="53">
        <f>+'105 PALESTRAS'!AP441</f>
        <v>0</v>
      </c>
      <c r="N1293" s="53">
        <f>+'105 PALESTRAS'!AC441</f>
        <v>0</v>
      </c>
      <c r="T1293" s="51" t="str">
        <f t="shared" si="60"/>
        <v>Local Não Indicado</v>
      </c>
      <c r="U1293" s="51" t="str">
        <f t="shared" si="61"/>
        <v>Sem dados de idade</v>
      </c>
      <c r="V1293" s="51" t="str">
        <f t="shared" si="62"/>
        <v/>
      </c>
    </row>
    <row r="1294" spans="1:22" hidden="1" x14ac:dyDescent="0.35">
      <c r="A1294" s="53">
        <f>+'105 PALESTRAS'!C442</f>
        <v>0</v>
      </c>
      <c r="B1294" s="53">
        <f>+'105 PALESTRAS'!J442</f>
        <v>0</v>
      </c>
      <c r="C1294" s="53" t="e">
        <f>IFERROR(IFERROR(IFERROR(+VLOOKUP('105 PALESTRAS'!V442,localidades,2,FALSE),VLOOKUP('105 PALESTRAS'!R442,district_codes,2,FALSE)),VLOOKUP('105 PALESTRAS'!AG$7,localidades,2,FALSE)),VLOOKUP('105 PALESTRAS'!AG411,district_codes,2,FALSE))</f>
        <v>#N/A</v>
      </c>
      <c r="E1294" s="281">
        <f>+'105 PALESTRAS'!P442</f>
        <v>0</v>
      </c>
      <c r="F1294" s="53">
        <f>+'105 PALESTRAS'!Q442</f>
        <v>0</v>
      </c>
      <c r="H1294" s="53" t="str">
        <f>+sessoes!A$8</f>
        <v>BENTRAIN-99</v>
      </c>
      <c r="I1294" s="53" t="e">
        <f>+sessoes!B$8</f>
        <v>#N/A</v>
      </c>
      <c r="J1294" s="69">
        <f>+sessoes!C$8</f>
        <v>0</v>
      </c>
      <c r="K1294" s="53">
        <f>+'105 PALESTRAS'!AK442</f>
        <v>0</v>
      </c>
      <c r="L1294" s="53">
        <f>+'105 PALESTRAS'!AM442</f>
        <v>0</v>
      </c>
      <c r="M1294" s="53">
        <f>+'105 PALESTRAS'!AP442</f>
        <v>0</v>
      </c>
      <c r="N1294" s="53">
        <f>+'105 PALESTRAS'!AC442</f>
        <v>0</v>
      </c>
      <c r="T1294" s="51" t="str">
        <f t="shared" si="60"/>
        <v>Local Não Indicado</v>
      </c>
      <c r="U1294" s="51" t="str">
        <f t="shared" si="61"/>
        <v>Sem dados de idade</v>
      </c>
      <c r="V1294" s="51" t="str">
        <f t="shared" si="62"/>
        <v/>
      </c>
    </row>
    <row r="1295" spans="1:22" hidden="1" x14ac:dyDescent="0.35">
      <c r="A1295" s="53">
        <f>+'105 PALESTRAS'!C443</f>
        <v>0</v>
      </c>
      <c r="B1295" s="53">
        <f>+'105 PALESTRAS'!J443</f>
        <v>0</v>
      </c>
      <c r="C1295" s="53" t="e">
        <f>IFERROR(IFERROR(IFERROR(+VLOOKUP('105 PALESTRAS'!V443,localidades,2,FALSE),VLOOKUP('105 PALESTRAS'!R443,district_codes,2,FALSE)),VLOOKUP('105 PALESTRAS'!AG$7,localidades,2,FALSE)),VLOOKUP('105 PALESTRAS'!AG412,district_codes,2,FALSE))</f>
        <v>#N/A</v>
      </c>
      <c r="E1295" s="281">
        <f>+'105 PALESTRAS'!P443</f>
        <v>0</v>
      </c>
      <c r="F1295" s="53">
        <f>+'105 PALESTRAS'!Q443</f>
        <v>0</v>
      </c>
      <c r="H1295" s="53" t="str">
        <f>+sessoes!A$8</f>
        <v>BENTRAIN-99</v>
      </c>
      <c r="I1295" s="53" t="e">
        <f>+sessoes!B$8</f>
        <v>#N/A</v>
      </c>
      <c r="J1295" s="69">
        <f>+sessoes!C$8</f>
        <v>0</v>
      </c>
      <c r="K1295" s="53">
        <f>+'105 PALESTRAS'!AK443</f>
        <v>0</v>
      </c>
      <c r="L1295" s="53">
        <f>+'105 PALESTRAS'!AM443</f>
        <v>0</v>
      </c>
      <c r="M1295" s="53">
        <f>+'105 PALESTRAS'!AP443</f>
        <v>0</v>
      </c>
      <c r="N1295" s="53">
        <f>+'105 PALESTRAS'!AC443</f>
        <v>0</v>
      </c>
      <c r="T1295" s="51" t="str">
        <f t="shared" si="60"/>
        <v>Local Não Indicado</v>
      </c>
      <c r="U1295" s="51" t="str">
        <f t="shared" si="61"/>
        <v>Sem dados de idade</v>
      </c>
      <c r="V1295" s="51" t="str">
        <f t="shared" si="62"/>
        <v/>
      </c>
    </row>
    <row r="1296" spans="1:22" hidden="1" x14ac:dyDescent="0.35">
      <c r="A1296" s="53">
        <f>+'105 PALESTRAS'!C444</f>
        <v>0</v>
      </c>
      <c r="B1296" s="53">
        <f>+'105 PALESTRAS'!J444</f>
        <v>0</v>
      </c>
      <c r="C1296" s="53" t="e">
        <f>IFERROR(IFERROR(IFERROR(+VLOOKUP('105 PALESTRAS'!V444,localidades,2,FALSE),VLOOKUP('105 PALESTRAS'!R444,district_codes,2,FALSE)),VLOOKUP('105 PALESTRAS'!AG$7,localidades,2,FALSE)),VLOOKUP('105 PALESTRAS'!AG413,district_codes,2,FALSE))</f>
        <v>#N/A</v>
      </c>
      <c r="E1296" s="281">
        <f>+'105 PALESTRAS'!P444</f>
        <v>0</v>
      </c>
      <c r="F1296" s="53">
        <f>+'105 PALESTRAS'!Q444</f>
        <v>0</v>
      </c>
      <c r="H1296" s="53" t="str">
        <f>+sessoes!A$8</f>
        <v>BENTRAIN-99</v>
      </c>
      <c r="I1296" s="53" t="e">
        <f>+sessoes!B$8</f>
        <v>#N/A</v>
      </c>
      <c r="J1296" s="69">
        <f>+sessoes!C$8</f>
        <v>0</v>
      </c>
      <c r="K1296" s="53">
        <f>+'105 PALESTRAS'!AK444</f>
        <v>0</v>
      </c>
      <c r="L1296" s="53">
        <f>+'105 PALESTRAS'!AM444</f>
        <v>0</v>
      </c>
      <c r="M1296" s="53">
        <f>+'105 PALESTRAS'!AP444</f>
        <v>0</v>
      </c>
      <c r="N1296" s="53">
        <f>+'105 PALESTRAS'!AC444</f>
        <v>0</v>
      </c>
      <c r="T1296" s="51" t="str">
        <f t="shared" si="60"/>
        <v>Local Não Indicado</v>
      </c>
      <c r="U1296" s="51" t="str">
        <f t="shared" si="61"/>
        <v>Sem dados de idade</v>
      </c>
      <c r="V1296" s="51" t="str">
        <f t="shared" si="62"/>
        <v/>
      </c>
    </row>
    <row r="1297" spans="1:22" hidden="1" x14ac:dyDescent="0.35">
      <c r="A1297" s="53">
        <f>+'105 PALESTRAS'!C445</f>
        <v>0</v>
      </c>
      <c r="B1297" s="53">
        <f>+'105 PALESTRAS'!J445</f>
        <v>0</v>
      </c>
      <c r="C1297" s="53" t="e">
        <f>IFERROR(IFERROR(IFERROR(+VLOOKUP('105 PALESTRAS'!V445,localidades,2,FALSE),VLOOKUP('105 PALESTRAS'!R445,district_codes,2,FALSE)),VLOOKUP('105 PALESTRAS'!AG$7,localidades,2,FALSE)),VLOOKUP('105 PALESTRAS'!AG414,district_codes,2,FALSE))</f>
        <v>#N/A</v>
      </c>
      <c r="E1297" s="281">
        <f>+'105 PALESTRAS'!P445</f>
        <v>0</v>
      </c>
      <c r="F1297" s="53">
        <f>+'105 PALESTRAS'!Q445</f>
        <v>0</v>
      </c>
      <c r="H1297" s="53" t="str">
        <f>+sessoes!A$8</f>
        <v>BENTRAIN-99</v>
      </c>
      <c r="I1297" s="53" t="e">
        <f>+sessoes!B$8</f>
        <v>#N/A</v>
      </c>
      <c r="J1297" s="69">
        <f>+sessoes!C$8</f>
        <v>0</v>
      </c>
      <c r="K1297" s="53">
        <f>+'105 PALESTRAS'!AK445</f>
        <v>0</v>
      </c>
      <c r="L1297" s="53">
        <f>+'105 PALESTRAS'!AM445</f>
        <v>0</v>
      </c>
      <c r="M1297" s="53">
        <f>+'105 PALESTRAS'!AP445</f>
        <v>0</v>
      </c>
      <c r="N1297" s="53">
        <f>+'105 PALESTRAS'!AC445</f>
        <v>0</v>
      </c>
      <c r="T1297" s="51" t="str">
        <f t="shared" si="60"/>
        <v>Local Não Indicado</v>
      </c>
      <c r="U1297" s="51" t="str">
        <f t="shared" si="61"/>
        <v>Sem dados de idade</v>
      </c>
      <c r="V1297" s="51" t="str">
        <f t="shared" si="62"/>
        <v/>
      </c>
    </row>
    <row r="1298" spans="1:22" hidden="1" x14ac:dyDescent="0.35">
      <c r="A1298" s="53">
        <f>+'105 PALESTRAS'!C446</f>
        <v>0</v>
      </c>
      <c r="B1298" s="53">
        <f>+'105 PALESTRAS'!J446</f>
        <v>0</v>
      </c>
      <c r="C1298" s="53" t="e">
        <f>IFERROR(IFERROR(IFERROR(+VLOOKUP('105 PALESTRAS'!V446,localidades,2,FALSE),VLOOKUP('105 PALESTRAS'!R446,district_codes,2,FALSE)),VLOOKUP('105 PALESTRAS'!AG$7,localidades,2,FALSE)),VLOOKUP('105 PALESTRAS'!AG415,district_codes,2,FALSE))</f>
        <v>#N/A</v>
      </c>
      <c r="E1298" s="281">
        <f>+'105 PALESTRAS'!P446</f>
        <v>0</v>
      </c>
      <c r="F1298" s="53">
        <f>+'105 PALESTRAS'!Q446</f>
        <v>0</v>
      </c>
      <c r="H1298" s="53" t="str">
        <f>+sessoes!A$8</f>
        <v>BENTRAIN-99</v>
      </c>
      <c r="I1298" s="53" t="e">
        <f>+sessoes!B$8</f>
        <v>#N/A</v>
      </c>
      <c r="J1298" s="69">
        <f>+sessoes!C$8</f>
        <v>0</v>
      </c>
      <c r="K1298" s="53">
        <f>+'105 PALESTRAS'!AK446</f>
        <v>0</v>
      </c>
      <c r="L1298" s="53">
        <f>+'105 PALESTRAS'!AM446</f>
        <v>0</v>
      </c>
      <c r="M1298" s="53">
        <f>+'105 PALESTRAS'!AP446</f>
        <v>0</v>
      </c>
      <c r="N1298" s="53">
        <f>+'105 PALESTRAS'!AC446</f>
        <v>0</v>
      </c>
      <c r="T1298" s="51" t="str">
        <f t="shared" si="60"/>
        <v>Local Não Indicado</v>
      </c>
      <c r="U1298" s="51" t="str">
        <f t="shared" si="61"/>
        <v>Sem dados de idade</v>
      </c>
      <c r="V1298" s="51" t="str">
        <f t="shared" si="62"/>
        <v/>
      </c>
    </row>
    <row r="1299" spans="1:22" hidden="1" x14ac:dyDescent="0.35">
      <c r="A1299" s="53">
        <f>+'105 PALESTRAS'!C447</f>
        <v>0</v>
      </c>
      <c r="B1299" s="53">
        <f>+'105 PALESTRAS'!J447</f>
        <v>0</v>
      </c>
      <c r="C1299" s="53" t="e">
        <f>IFERROR(IFERROR(IFERROR(+VLOOKUP('105 PALESTRAS'!V447,localidades,2,FALSE),VLOOKUP('105 PALESTRAS'!R447,district_codes,2,FALSE)),VLOOKUP('105 PALESTRAS'!AG$7,localidades,2,FALSE)),VLOOKUP('105 PALESTRAS'!AG416,district_codes,2,FALSE))</f>
        <v>#N/A</v>
      </c>
      <c r="E1299" s="281">
        <f>+'105 PALESTRAS'!P447</f>
        <v>0</v>
      </c>
      <c r="F1299" s="53">
        <f>+'105 PALESTRAS'!Q447</f>
        <v>0</v>
      </c>
      <c r="H1299" s="53" t="str">
        <f>+sessoes!A$8</f>
        <v>BENTRAIN-99</v>
      </c>
      <c r="I1299" s="53" t="e">
        <f>+sessoes!B$8</f>
        <v>#N/A</v>
      </c>
      <c r="J1299" s="69">
        <f>+sessoes!C$8</f>
        <v>0</v>
      </c>
      <c r="K1299" s="53">
        <f>+'105 PALESTRAS'!AK447</f>
        <v>0</v>
      </c>
      <c r="L1299" s="53">
        <f>+'105 PALESTRAS'!AM447</f>
        <v>0</v>
      </c>
      <c r="M1299" s="53">
        <f>+'105 PALESTRAS'!AP447</f>
        <v>0</v>
      </c>
      <c r="N1299" s="53">
        <f>+'105 PALESTRAS'!AC447</f>
        <v>0</v>
      </c>
      <c r="T1299" s="51" t="str">
        <f t="shared" si="60"/>
        <v>Local Não Indicado</v>
      </c>
      <c r="U1299" s="51" t="str">
        <f t="shared" si="61"/>
        <v>Sem dados de idade</v>
      </c>
      <c r="V1299" s="51" t="str">
        <f t="shared" si="62"/>
        <v/>
      </c>
    </row>
    <row r="1300" spans="1:22" hidden="1" x14ac:dyDescent="0.35">
      <c r="A1300" s="53">
        <f>+'105 PALESTRAS'!C448</f>
        <v>0</v>
      </c>
      <c r="B1300" s="53">
        <f>+'105 PALESTRAS'!J448</f>
        <v>0</v>
      </c>
      <c r="C1300" s="53" t="e">
        <f>IFERROR(IFERROR(IFERROR(+VLOOKUP('105 PALESTRAS'!V448,localidades,2,FALSE),VLOOKUP('105 PALESTRAS'!R448,district_codes,2,FALSE)),VLOOKUP('105 PALESTRAS'!AG$7,localidades,2,FALSE)),VLOOKUP('105 PALESTRAS'!AG417,district_codes,2,FALSE))</f>
        <v>#N/A</v>
      </c>
      <c r="E1300" s="281">
        <f>+'105 PALESTRAS'!P448</f>
        <v>0</v>
      </c>
      <c r="F1300" s="53">
        <f>+'105 PALESTRAS'!Q448</f>
        <v>0</v>
      </c>
      <c r="H1300" s="53" t="str">
        <f>+sessoes!A$8</f>
        <v>BENTRAIN-99</v>
      </c>
      <c r="I1300" s="53" t="e">
        <f>+sessoes!B$8</f>
        <v>#N/A</v>
      </c>
      <c r="J1300" s="69">
        <f>+sessoes!C$8</f>
        <v>0</v>
      </c>
      <c r="K1300" s="53">
        <f>+'105 PALESTRAS'!AK448</f>
        <v>0</v>
      </c>
      <c r="L1300" s="53">
        <f>+'105 PALESTRAS'!AM448</f>
        <v>0</v>
      </c>
      <c r="M1300" s="53">
        <f>+'105 PALESTRAS'!AP448</f>
        <v>0</v>
      </c>
      <c r="N1300" s="53">
        <f>+'105 PALESTRAS'!AC448</f>
        <v>0</v>
      </c>
      <c r="T1300" s="51" t="str">
        <f t="shared" si="60"/>
        <v>Local Não Indicado</v>
      </c>
      <c r="U1300" s="51" t="str">
        <f t="shared" si="61"/>
        <v>Sem dados de idade</v>
      </c>
      <c r="V1300" s="51" t="str">
        <f t="shared" si="62"/>
        <v/>
      </c>
    </row>
    <row r="1301" spans="1:22" hidden="1" x14ac:dyDescent="0.35">
      <c r="A1301" s="53">
        <f>+'105 PALESTRAS'!C449</f>
        <v>0</v>
      </c>
      <c r="B1301" s="53">
        <f>+'105 PALESTRAS'!J449</f>
        <v>0</v>
      </c>
      <c r="C1301" s="53" t="e">
        <f>IFERROR(IFERROR(IFERROR(+VLOOKUP('105 PALESTRAS'!V449,localidades,2,FALSE),VLOOKUP('105 PALESTRAS'!R449,district_codes,2,FALSE)),VLOOKUP('105 PALESTRAS'!AG$7,localidades,2,FALSE)),VLOOKUP('105 PALESTRAS'!AG418,district_codes,2,FALSE))</f>
        <v>#N/A</v>
      </c>
      <c r="E1301" s="281">
        <f>+'105 PALESTRAS'!P449</f>
        <v>0</v>
      </c>
      <c r="F1301" s="53">
        <f>+'105 PALESTRAS'!Q449</f>
        <v>0</v>
      </c>
      <c r="H1301" s="53" t="str">
        <f>+sessoes!A$8</f>
        <v>BENTRAIN-99</v>
      </c>
      <c r="I1301" s="53" t="e">
        <f>+sessoes!B$8</f>
        <v>#N/A</v>
      </c>
      <c r="J1301" s="69">
        <f>+sessoes!C$8</f>
        <v>0</v>
      </c>
      <c r="K1301" s="53">
        <f>+'105 PALESTRAS'!AK449</f>
        <v>0</v>
      </c>
      <c r="L1301" s="53">
        <f>+'105 PALESTRAS'!AM449</f>
        <v>0</v>
      </c>
      <c r="M1301" s="53">
        <f>+'105 PALESTRAS'!AP449</f>
        <v>0</v>
      </c>
      <c r="N1301" s="53">
        <f>+'105 PALESTRAS'!AC449</f>
        <v>0</v>
      </c>
      <c r="T1301" s="51" t="str">
        <f t="shared" si="60"/>
        <v>Local Não Indicado</v>
      </c>
      <c r="U1301" s="51" t="str">
        <f t="shared" si="61"/>
        <v>Sem dados de idade</v>
      </c>
      <c r="V1301" s="51" t="str">
        <f t="shared" si="62"/>
        <v/>
      </c>
    </row>
    <row r="1302" spans="1:22" hidden="1" x14ac:dyDescent="0.35">
      <c r="A1302" s="53">
        <f>+'105 PALESTRAS'!C450</f>
        <v>0</v>
      </c>
      <c r="B1302" s="53">
        <f>+'105 PALESTRAS'!J450</f>
        <v>0</v>
      </c>
      <c r="C1302" s="53" t="e">
        <f>IFERROR(IFERROR(IFERROR(+VLOOKUP('105 PALESTRAS'!V450,localidades,2,FALSE),VLOOKUP('105 PALESTRAS'!R450,district_codes,2,FALSE)),VLOOKUP('105 PALESTRAS'!AG$7,localidades,2,FALSE)),VLOOKUP('105 PALESTRAS'!AG419,district_codes,2,FALSE))</f>
        <v>#N/A</v>
      </c>
      <c r="E1302" s="281">
        <f>+'105 PALESTRAS'!P450</f>
        <v>0</v>
      </c>
      <c r="F1302" s="53">
        <f>+'105 PALESTRAS'!Q450</f>
        <v>0</v>
      </c>
      <c r="H1302" s="53" t="str">
        <f>+sessoes!A$8</f>
        <v>BENTRAIN-99</v>
      </c>
      <c r="I1302" s="53" t="e">
        <f>+sessoes!B$8</f>
        <v>#N/A</v>
      </c>
      <c r="J1302" s="69">
        <f>+sessoes!C$8</f>
        <v>0</v>
      </c>
      <c r="K1302" s="53">
        <f>+'105 PALESTRAS'!AK450</f>
        <v>0</v>
      </c>
      <c r="L1302" s="53">
        <f>+'105 PALESTRAS'!AM450</f>
        <v>0</v>
      </c>
      <c r="M1302" s="53">
        <f>+'105 PALESTRAS'!AP450</f>
        <v>0</v>
      </c>
      <c r="N1302" s="53">
        <f>+'105 PALESTRAS'!AC450</f>
        <v>0</v>
      </c>
      <c r="T1302" s="51" t="str">
        <f t="shared" si="60"/>
        <v>Local Não Indicado</v>
      </c>
      <c r="U1302" s="51" t="str">
        <f t="shared" si="61"/>
        <v>Sem dados de idade</v>
      </c>
      <c r="V1302" s="51" t="str">
        <f t="shared" si="62"/>
        <v/>
      </c>
    </row>
    <row r="1303" spans="1:22" hidden="1" x14ac:dyDescent="0.35">
      <c r="A1303" s="53">
        <f>+'105 PALESTRAS'!C451</f>
        <v>0</v>
      </c>
      <c r="B1303" s="53">
        <f>+'105 PALESTRAS'!J451</f>
        <v>0</v>
      </c>
      <c r="C1303" s="53" t="e">
        <f>IFERROR(IFERROR(IFERROR(+VLOOKUP('105 PALESTRAS'!V451,localidades,2,FALSE),VLOOKUP('105 PALESTRAS'!R451,district_codes,2,FALSE)),VLOOKUP('105 PALESTRAS'!AG$7,localidades,2,FALSE)),VLOOKUP('105 PALESTRAS'!AG420,district_codes,2,FALSE))</f>
        <v>#N/A</v>
      </c>
      <c r="E1303" s="281">
        <f>+'105 PALESTRAS'!P451</f>
        <v>0</v>
      </c>
      <c r="F1303" s="53">
        <f>+'105 PALESTRAS'!Q451</f>
        <v>0</v>
      </c>
      <c r="H1303" s="53" t="str">
        <f>+sessoes!A$8</f>
        <v>BENTRAIN-99</v>
      </c>
      <c r="I1303" s="53" t="e">
        <f>+sessoes!B$8</f>
        <v>#N/A</v>
      </c>
      <c r="J1303" s="69">
        <f>+sessoes!C$8</f>
        <v>0</v>
      </c>
      <c r="K1303" s="53">
        <f>+'105 PALESTRAS'!AK451</f>
        <v>0</v>
      </c>
      <c r="L1303" s="53">
        <f>+'105 PALESTRAS'!AM451</f>
        <v>0</v>
      </c>
      <c r="M1303" s="53">
        <f>+'105 PALESTRAS'!AP451</f>
        <v>0</v>
      </c>
      <c r="N1303" s="53">
        <f>+'105 PALESTRAS'!AC451</f>
        <v>0</v>
      </c>
      <c r="T1303" s="51" t="str">
        <f t="shared" si="60"/>
        <v>Local Não Indicado</v>
      </c>
      <c r="U1303" s="51" t="str">
        <f t="shared" si="61"/>
        <v>Sem dados de idade</v>
      </c>
      <c r="V1303" s="51" t="str">
        <f t="shared" si="62"/>
        <v/>
      </c>
    </row>
    <row r="1304" spans="1:22" hidden="1" x14ac:dyDescent="0.35">
      <c r="A1304" s="53">
        <f>+'105 PALESTRAS'!C452</f>
        <v>0</v>
      </c>
      <c r="B1304" s="53">
        <f>+'105 PALESTRAS'!J452</f>
        <v>0</v>
      </c>
      <c r="C1304" s="53" t="e">
        <f>IFERROR(IFERROR(IFERROR(+VLOOKUP('105 PALESTRAS'!V452,localidades,2,FALSE),VLOOKUP('105 PALESTRAS'!R452,district_codes,2,FALSE)),VLOOKUP('105 PALESTRAS'!AG$7,localidades,2,FALSE)),VLOOKUP('105 PALESTRAS'!AG421,district_codes,2,FALSE))</f>
        <v>#N/A</v>
      </c>
      <c r="E1304" s="281">
        <f>+'105 PALESTRAS'!P452</f>
        <v>0</v>
      </c>
      <c r="F1304" s="53">
        <f>+'105 PALESTRAS'!Q452</f>
        <v>0</v>
      </c>
      <c r="H1304" s="53" t="str">
        <f>+sessoes!A$8</f>
        <v>BENTRAIN-99</v>
      </c>
      <c r="I1304" s="53" t="e">
        <f>+sessoes!B$8</f>
        <v>#N/A</v>
      </c>
      <c r="J1304" s="69">
        <f>+sessoes!C$8</f>
        <v>0</v>
      </c>
      <c r="K1304" s="53">
        <f>+'105 PALESTRAS'!AK452</f>
        <v>0</v>
      </c>
      <c r="L1304" s="53">
        <f>+'105 PALESTRAS'!AM452</f>
        <v>0</v>
      </c>
      <c r="M1304" s="53">
        <f>+'105 PALESTRAS'!AP452</f>
        <v>0</v>
      </c>
      <c r="N1304" s="53">
        <f>+'105 PALESTRAS'!AC452</f>
        <v>0</v>
      </c>
      <c r="T1304" s="51" t="str">
        <f t="shared" si="60"/>
        <v>Local Não Indicado</v>
      </c>
      <c r="U1304" s="51" t="str">
        <f t="shared" si="61"/>
        <v>Sem dados de idade</v>
      </c>
      <c r="V1304" s="51" t="str">
        <f t="shared" si="62"/>
        <v/>
      </c>
    </row>
    <row r="1305" spans="1:22" hidden="1" x14ac:dyDescent="0.35">
      <c r="A1305" s="53">
        <f>+'105 PALESTRAS'!C453</f>
        <v>0</v>
      </c>
      <c r="B1305" s="53">
        <f>+'105 PALESTRAS'!J453</f>
        <v>0</v>
      </c>
      <c r="C1305" s="53" t="e">
        <f>IFERROR(IFERROR(IFERROR(+VLOOKUP('105 PALESTRAS'!V453,localidades,2,FALSE),VLOOKUP('105 PALESTRAS'!R453,district_codes,2,FALSE)),VLOOKUP('105 PALESTRAS'!AG$7,localidades,2,FALSE)),VLOOKUP('105 PALESTRAS'!AG422,district_codes,2,FALSE))</f>
        <v>#N/A</v>
      </c>
      <c r="E1305" s="281">
        <f>+'105 PALESTRAS'!P453</f>
        <v>0</v>
      </c>
      <c r="F1305" s="53">
        <f>+'105 PALESTRAS'!Q453</f>
        <v>0</v>
      </c>
      <c r="H1305" s="53" t="str">
        <f>+sessoes!A$8</f>
        <v>BENTRAIN-99</v>
      </c>
      <c r="I1305" s="53" t="e">
        <f>+sessoes!B$8</f>
        <v>#N/A</v>
      </c>
      <c r="J1305" s="69">
        <f>+sessoes!C$8</f>
        <v>0</v>
      </c>
      <c r="K1305" s="53">
        <f>+'105 PALESTRAS'!AK453</f>
        <v>0</v>
      </c>
      <c r="L1305" s="53">
        <f>+'105 PALESTRAS'!AM453</f>
        <v>0</v>
      </c>
      <c r="M1305" s="53">
        <f>+'105 PALESTRAS'!AP453</f>
        <v>0</v>
      </c>
      <c r="N1305" s="53">
        <f>+'105 PALESTRAS'!AC453</f>
        <v>0</v>
      </c>
      <c r="T1305" s="51" t="str">
        <f t="shared" si="60"/>
        <v>Local Não Indicado</v>
      </c>
      <c r="U1305" s="51" t="str">
        <f t="shared" si="61"/>
        <v>Sem dados de idade</v>
      </c>
      <c r="V1305" s="51" t="str">
        <f t="shared" si="62"/>
        <v/>
      </c>
    </row>
    <row r="1306" spans="1:22" hidden="1" x14ac:dyDescent="0.35">
      <c r="A1306" s="53">
        <f>+'105 PALESTRAS'!C454</f>
        <v>0</v>
      </c>
      <c r="B1306" s="53">
        <f>+'105 PALESTRAS'!J454</f>
        <v>0</v>
      </c>
      <c r="C1306" s="53" t="e">
        <f>IFERROR(IFERROR(IFERROR(+VLOOKUP('105 PALESTRAS'!V454,localidades,2,FALSE),VLOOKUP('105 PALESTRAS'!R454,district_codes,2,FALSE)),VLOOKUP('105 PALESTRAS'!AG$7,localidades,2,FALSE)),VLOOKUP('105 PALESTRAS'!AG423,district_codes,2,FALSE))</f>
        <v>#N/A</v>
      </c>
      <c r="E1306" s="281">
        <f>+'105 PALESTRAS'!P454</f>
        <v>0</v>
      </c>
      <c r="F1306" s="53">
        <f>+'105 PALESTRAS'!Q454</f>
        <v>0</v>
      </c>
      <c r="H1306" s="53" t="str">
        <f>+sessoes!A$8</f>
        <v>BENTRAIN-99</v>
      </c>
      <c r="I1306" s="53" t="e">
        <f>+sessoes!B$8</f>
        <v>#N/A</v>
      </c>
      <c r="J1306" s="69">
        <f>+sessoes!C$8</f>
        <v>0</v>
      </c>
      <c r="K1306" s="53">
        <f>+'105 PALESTRAS'!AK454</f>
        <v>0</v>
      </c>
      <c r="L1306" s="53">
        <f>+'105 PALESTRAS'!AM454</f>
        <v>0</v>
      </c>
      <c r="M1306" s="53">
        <f>+'105 PALESTRAS'!AP454</f>
        <v>0</v>
      </c>
      <c r="N1306" s="53">
        <f>+'105 PALESTRAS'!AC454</f>
        <v>0</v>
      </c>
      <c r="T1306" s="51" t="str">
        <f t="shared" si="60"/>
        <v>Local Não Indicado</v>
      </c>
      <c r="U1306" s="51" t="str">
        <f t="shared" si="61"/>
        <v>Sem dados de idade</v>
      </c>
      <c r="V1306" s="51" t="str">
        <f t="shared" si="62"/>
        <v/>
      </c>
    </row>
    <row r="1307" spans="1:22" hidden="1" x14ac:dyDescent="0.35">
      <c r="A1307" s="53">
        <f>+'105 PALESTRAS'!C455</f>
        <v>0</v>
      </c>
      <c r="B1307" s="53">
        <f>+'105 PALESTRAS'!J455</f>
        <v>0</v>
      </c>
      <c r="C1307" s="53" t="e">
        <f>IFERROR(IFERROR(IFERROR(+VLOOKUP('105 PALESTRAS'!V455,localidades,2,FALSE),VLOOKUP('105 PALESTRAS'!R455,district_codes,2,FALSE)),VLOOKUP('105 PALESTRAS'!AG$7,localidades,2,FALSE)),VLOOKUP('105 PALESTRAS'!AG424,district_codes,2,FALSE))</f>
        <v>#N/A</v>
      </c>
      <c r="E1307" s="281">
        <f>+'105 PALESTRAS'!P455</f>
        <v>0</v>
      </c>
      <c r="F1307" s="53">
        <f>+'105 PALESTRAS'!Q455</f>
        <v>0</v>
      </c>
      <c r="H1307" s="53" t="str">
        <f>+sessoes!A$8</f>
        <v>BENTRAIN-99</v>
      </c>
      <c r="I1307" s="53" t="e">
        <f>+sessoes!B$8</f>
        <v>#N/A</v>
      </c>
      <c r="J1307" s="69">
        <f>+sessoes!C$8</f>
        <v>0</v>
      </c>
      <c r="K1307" s="53">
        <f>+'105 PALESTRAS'!AK455</f>
        <v>0</v>
      </c>
      <c r="L1307" s="53">
        <f>+'105 PALESTRAS'!AM455</f>
        <v>0</v>
      </c>
      <c r="M1307" s="53">
        <f>+'105 PALESTRAS'!AP455</f>
        <v>0</v>
      </c>
      <c r="N1307" s="53">
        <f>+'105 PALESTRAS'!AC455</f>
        <v>0</v>
      </c>
      <c r="T1307" s="51" t="str">
        <f t="shared" si="60"/>
        <v>Local Não Indicado</v>
      </c>
      <c r="U1307" s="51" t="str">
        <f t="shared" si="61"/>
        <v>Sem dados de idade</v>
      </c>
      <c r="V1307" s="51" t="str">
        <f t="shared" si="62"/>
        <v/>
      </c>
    </row>
    <row r="1308" spans="1:22" hidden="1" x14ac:dyDescent="0.35">
      <c r="A1308" s="53">
        <f>+'105 PALESTRAS'!C456</f>
        <v>0</v>
      </c>
      <c r="B1308" s="53">
        <f>+'105 PALESTRAS'!J456</f>
        <v>0</v>
      </c>
      <c r="C1308" s="53" t="e">
        <f>IFERROR(IFERROR(IFERROR(+VLOOKUP('105 PALESTRAS'!V456,localidades,2,FALSE),VLOOKUP('105 PALESTRAS'!R456,district_codes,2,FALSE)),VLOOKUP('105 PALESTRAS'!AG$7,localidades,2,FALSE)),VLOOKUP('105 PALESTRAS'!AG425,district_codes,2,FALSE))</f>
        <v>#N/A</v>
      </c>
      <c r="E1308" s="281">
        <f>+'105 PALESTRAS'!P456</f>
        <v>0</v>
      </c>
      <c r="F1308" s="53">
        <f>+'105 PALESTRAS'!Q456</f>
        <v>0</v>
      </c>
      <c r="H1308" s="53" t="str">
        <f>+sessoes!A$8</f>
        <v>BENTRAIN-99</v>
      </c>
      <c r="I1308" s="53" t="e">
        <f>+sessoes!B$8</f>
        <v>#N/A</v>
      </c>
      <c r="J1308" s="69">
        <f>+sessoes!C$8</f>
        <v>0</v>
      </c>
      <c r="K1308" s="53">
        <f>+'105 PALESTRAS'!AK456</f>
        <v>0</v>
      </c>
      <c r="L1308" s="53">
        <f>+'105 PALESTRAS'!AM456</f>
        <v>0</v>
      </c>
      <c r="M1308" s="53">
        <f>+'105 PALESTRAS'!AP456</f>
        <v>0</v>
      </c>
      <c r="N1308" s="53">
        <f>+'105 PALESTRAS'!AC456</f>
        <v>0</v>
      </c>
      <c r="T1308" s="51" t="str">
        <f t="shared" si="60"/>
        <v>Local Não Indicado</v>
      </c>
      <c r="U1308" s="51" t="str">
        <f t="shared" si="61"/>
        <v>Sem dados de idade</v>
      </c>
      <c r="V1308" s="51" t="str">
        <f t="shared" si="62"/>
        <v/>
      </c>
    </row>
    <row r="1309" spans="1:22" hidden="1" x14ac:dyDescent="0.35">
      <c r="A1309" s="53">
        <f>+'105 PALESTRAS'!C457</f>
        <v>0</v>
      </c>
      <c r="B1309" s="53">
        <f>+'105 PALESTRAS'!J457</f>
        <v>0</v>
      </c>
      <c r="C1309" s="53" t="e">
        <f>IFERROR(IFERROR(IFERROR(+VLOOKUP('105 PALESTRAS'!V457,localidades,2,FALSE),VLOOKUP('105 PALESTRAS'!R457,district_codes,2,FALSE)),VLOOKUP('105 PALESTRAS'!AG$7,localidades,2,FALSE)),VLOOKUP('105 PALESTRAS'!AG426,district_codes,2,FALSE))</f>
        <v>#N/A</v>
      </c>
      <c r="E1309" s="281">
        <f>+'105 PALESTRAS'!P457</f>
        <v>0</v>
      </c>
      <c r="F1309" s="53">
        <f>+'105 PALESTRAS'!Q457</f>
        <v>0</v>
      </c>
      <c r="H1309" s="53" t="str">
        <f>+sessoes!A$8</f>
        <v>BENTRAIN-99</v>
      </c>
      <c r="I1309" s="53" t="e">
        <f>+sessoes!B$8</f>
        <v>#N/A</v>
      </c>
      <c r="J1309" s="69">
        <f>+sessoes!C$8</f>
        <v>0</v>
      </c>
      <c r="K1309" s="53">
        <f>+'105 PALESTRAS'!AK457</f>
        <v>0</v>
      </c>
      <c r="L1309" s="53">
        <f>+'105 PALESTRAS'!AM457</f>
        <v>0</v>
      </c>
      <c r="M1309" s="53">
        <f>+'105 PALESTRAS'!AP457</f>
        <v>0</v>
      </c>
      <c r="N1309" s="53">
        <f>+'105 PALESTRAS'!AC457</f>
        <v>0</v>
      </c>
      <c r="T1309" s="51" t="str">
        <f t="shared" si="60"/>
        <v>Local Não Indicado</v>
      </c>
      <c r="U1309" s="51" t="str">
        <f t="shared" si="61"/>
        <v>Sem dados de idade</v>
      </c>
      <c r="V1309" s="51" t="str">
        <f t="shared" si="62"/>
        <v/>
      </c>
    </row>
    <row r="1310" spans="1:22" hidden="1" x14ac:dyDescent="0.35">
      <c r="A1310" s="53">
        <f>+'105 PALESTRAS'!C458</f>
        <v>0</v>
      </c>
      <c r="B1310" s="53">
        <f>+'105 PALESTRAS'!J458</f>
        <v>0</v>
      </c>
      <c r="C1310" s="53" t="e">
        <f>IFERROR(IFERROR(IFERROR(+VLOOKUP('105 PALESTRAS'!V458,localidades,2,FALSE),VLOOKUP('105 PALESTRAS'!R458,district_codes,2,FALSE)),VLOOKUP('105 PALESTRAS'!AG$7,localidades,2,FALSE)),VLOOKUP('105 PALESTRAS'!AG427,district_codes,2,FALSE))</f>
        <v>#N/A</v>
      </c>
      <c r="E1310" s="281">
        <f>+'105 PALESTRAS'!P458</f>
        <v>0</v>
      </c>
      <c r="F1310" s="53">
        <f>+'105 PALESTRAS'!Q458</f>
        <v>0</v>
      </c>
      <c r="H1310" s="53" t="str">
        <f>+sessoes!A$8</f>
        <v>BENTRAIN-99</v>
      </c>
      <c r="I1310" s="53" t="e">
        <f>+sessoes!B$8</f>
        <v>#N/A</v>
      </c>
      <c r="J1310" s="69">
        <f>+sessoes!C$8</f>
        <v>0</v>
      </c>
      <c r="K1310" s="53">
        <f>+'105 PALESTRAS'!AK458</f>
        <v>0</v>
      </c>
      <c r="L1310" s="53">
        <f>+'105 PALESTRAS'!AM458</f>
        <v>0</v>
      </c>
      <c r="M1310" s="53">
        <f>+'105 PALESTRAS'!AP458</f>
        <v>0</v>
      </c>
      <c r="N1310" s="53">
        <f>+'105 PALESTRAS'!AC458</f>
        <v>0</v>
      </c>
      <c r="T1310" s="51" t="str">
        <f t="shared" si="60"/>
        <v>Local Não Indicado</v>
      </c>
      <c r="U1310" s="51" t="str">
        <f t="shared" si="61"/>
        <v>Sem dados de idade</v>
      </c>
      <c r="V1310" s="51" t="str">
        <f t="shared" si="62"/>
        <v/>
      </c>
    </row>
    <row r="1311" spans="1:22" hidden="1" x14ac:dyDescent="0.35">
      <c r="A1311" s="53">
        <f>+'105 PALESTRAS'!C459</f>
        <v>0</v>
      </c>
      <c r="B1311" s="53">
        <f>+'105 PALESTRAS'!J459</f>
        <v>0</v>
      </c>
      <c r="C1311" s="53" t="e">
        <f>IFERROR(IFERROR(IFERROR(+VLOOKUP('105 PALESTRAS'!V459,localidades,2,FALSE),VLOOKUP('105 PALESTRAS'!R459,district_codes,2,FALSE)),VLOOKUP('105 PALESTRAS'!AG$7,localidades,2,FALSE)),VLOOKUP('105 PALESTRAS'!AG428,district_codes,2,FALSE))</f>
        <v>#N/A</v>
      </c>
      <c r="E1311" s="281">
        <f>+'105 PALESTRAS'!P459</f>
        <v>0</v>
      </c>
      <c r="F1311" s="53">
        <f>+'105 PALESTRAS'!Q459</f>
        <v>0</v>
      </c>
      <c r="H1311" s="53" t="str">
        <f>+sessoes!A$8</f>
        <v>BENTRAIN-99</v>
      </c>
      <c r="I1311" s="53" t="e">
        <f>+sessoes!B$8</f>
        <v>#N/A</v>
      </c>
      <c r="J1311" s="69">
        <f>+sessoes!C$8</f>
        <v>0</v>
      </c>
      <c r="K1311" s="53">
        <f>+'105 PALESTRAS'!AK459</f>
        <v>0</v>
      </c>
      <c r="L1311" s="53">
        <f>+'105 PALESTRAS'!AM459</f>
        <v>0</v>
      </c>
      <c r="M1311" s="53">
        <f>+'105 PALESTRAS'!AP459</f>
        <v>0</v>
      </c>
      <c r="N1311" s="53">
        <f>+'105 PALESTRAS'!AC459</f>
        <v>0</v>
      </c>
      <c r="T1311" s="51" t="str">
        <f t="shared" si="60"/>
        <v>Local Não Indicado</v>
      </c>
      <c r="U1311" s="51" t="str">
        <f t="shared" si="61"/>
        <v>Sem dados de idade</v>
      </c>
      <c r="V1311" s="51" t="str">
        <f t="shared" si="62"/>
        <v/>
      </c>
    </row>
    <row r="1312" spans="1:22" hidden="1" x14ac:dyDescent="0.35">
      <c r="A1312" s="53">
        <f>+'105 PALESTRAS'!C460</f>
        <v>0</v>
      </c>
      <c r="B1312" s="53">
        <f>+'105 PALESTRAS'!J460</f>
        <v>0</v>
      </c>
      <c r="C1312" s="53" t="e">
        <f>IFERROR(IFERROR(IFERROR(+VLOOKUP('105 PALESTRAS'!V460,localidades,2,FALSE),VLOOKUP('105 PALESTRAS'!R460,district_codes,2,FALSE)),VLOOKUP('105 PALESTRAS'!AG$7,localidades,2,FALSE)),VLOOKUP('105 PALESTRAS'!AG429,district_codes,2,FALSE))</f>
        <v>#N/A</v>
      </c>
      <c r="E1312" s="281">
        <f>+'105 PALESTRAS'!P460</f>
        <v>0</v>
      </c>
      <c r="F1312" s="53">
        <f>+'105 PALESTRAS'!Q460</f>
        <v>0</v>
      </c>
      <c r="H1312" s="53" t="str">
        <f>+sessoes!A$8</f>
        <v>BENTRAIN-99</v>
      </c>
      <c r="I1312" s="53" t="e">
        <f>+sessoes!B$8</f>
        <v>#N/A</v>
      </c>
      <c r="J1312" s="69">
        <f>+sessoes!C$8</f>
        <v>0</v>
      </c>
      <c r="K1312" s="53">
        <f>+'105 PALESTRAS'!AK460</f>
        <v>0</v>
      </c>
      <c r="L1312" s="53">
        <f>+'105 PALESTRAS'!AM460</f>
        <v>0</v>
      </c>
      <c r="M1312" s="53">
        <f>+'105 PALESTRAS'!AP460</f>
        <v>0</v>
      </c>
      <c r="N1312" s="53">
        <f>+'105 PALESTRAS'!AC460</f>
        <v>0</v>
      </c>
      <c r="T1312" s="51" t="str">
        <f t="shared" si="60"/>
        <v>Local Não Indicado</v>
      </c>
      <c r="U1312" s="51" t="str">
        <f t="shared" si="61"/>
        <v>Sem dados de idade</v>
      </c>
      <c r="V1312" s="51" t="str">
        <f t="shared" si="62"/>
        <v/>
      </c>
    </row>
    <row r="1313" spans="1:22" hidden="1" x14ac:dyDescent="0.35">
      <c r="A1313" s="53">
        <f>+'105 PALESTRAS'!C461</f>
        <v>0</v>
      </c>
      <c r="B1313" s="53">
        <f>+'105 PALESTRAS'!J461</f>
        <v>0</v>
      </c>
      <c r="C1313" s="53" t="e">
        <f>IFERROR(IFERROR(IFERROR(+VLOOKUP('105 PALESTRAS'!V461,localidades,2,FALSE),VLOOKUP('105 PALESTRAS'!R461,district_codes,2,FALSE)),VLOOKUP('105 PALESTRAS'!AG$7,localidades,2,FALSE)),VLOOKUP('105 PALESTRAS'!AG430,district_codes,2,FALSE))</f>
        <v>#N/A</v>
      </c>
      <c r="E1313" s="281">
        <f>+'105 PALESTRAS'!P461</f>
        <v>0</v>
      </c>
      <c r="F1313" s="53">
        <f>+'105 PALESTRAS'!Q461</f>
        <v>0</v>
      </c>
      <c r="H1313" s="53" t="str">
        <f>+sessoes!A$8</f>
        <v>BENTRAIN-99</v>
      </c>
      <c r="I1313" s="53" t="e">
        <f>+sessoes!B$8</f>
        <v>#N/A</v>
      </c>
      <c r="J1313" s="69">
        <f>+sessoes!C$8</f>
        <v>0</v>
      </c>
      <c r="K1313" s="53">
        <f>+'105 PALESTRAS'!AK461</f>
        <v>0</v>
      </c>
      <c r="L1313" s="53">
        <f>+'105 PALESTRAS'!AM461</f>
        <v>0</v>
      </c>
      <c r="M1313" s="53">
        <f>+'105 PALESTRAS'!AP461</f>
        <v>0</v>
      </c>
      <c r="N1313" s="53">
        <f>+'105 PALESTRAS'!AC461</f>
        <v>0</v>
      </c>
      <c r="T1313" s="51" t="str">
        <f t="shared" si="60"/>
        <v>Local Não Indicado</v>
      </c>
      <c r="U1313" s="51" t="str">
        <f t="shared" si="61"/>
        <v>Sem dados de idade</v>
      </c>
      <c r="V1313" s="51" t="str">
        <f t="shared" si="62"/>
        <v/>
      </c>
    </row>
    <row r="1314" spans="1:22" hidden="1" x14ac:dyDescent="0.35">
      <c r="A1314" s="53">
        <f>+'105 PALESTRAS'!C462</f>
        <v>0</v>
      </c>
      <c r="B1314" s="53">
        <f>+'105 PALESTRAS'!J462</f>
        <v>0</v>
      </c>
      <c r="C1314" s="53" t="e">
        <f>IFERROR(IFERROR(IFERROR(+VLOOKUP('105 PALESTRAS'!V462,localidades,2,FALSE),VLOOKUP('105 PALESTRAS'!R462,district_codes,2,FALSE)),VLOOKUP('105 PALESTRAS'!AG$7,localidades,2,FALSE)),VLOOKUP('105 PALESTRAS'!AG431,district_codes,2,FALSE))</f>
        <v>#N/A</v>
      </c>
      <c r="E1314" s="281">
        <f>+'105 PALESTRAS'!P462</f>
        <v>0</v>
      </c>
      <c r="F1314" s="53">
        <f>+'105 PALESTRAS'!Q462</f>
        <v>0</v>
      </c>
      <c r="H1314" s="53" t="str">
        <f>+sessoes!A$8</f>
        <v>BENTRAIN-99</v>
      </c>
      <c r="I1314" s="53" t="e">
        <f>+sessoes!B$8</f>
        <v>#N/A</v>
      </c>
      <c r="J1314" s="69">
        <f>+sessoes!C$8</f>
        <v>0</v>
      </c>
      <c r="K1314" s="53">
        <f>+'105 PALESTRAS'!AK462</f>
        <v>0</v>
      </c>
      <c r="L1314" s="53">
        <f>+'105 PALESTRAS'!AM462</f>
        <v>0</v>
      </c>
      <c r="M1314" s="53">
        <f>+'105 PALESTRAS'!AP462</f>
        <v>0</v>
      </c>
      <c r="N1314" s="53">
        <f>+'105 PALESTRAS'!AC462</f>
        <v>0</v>
      </c>
      <c r="T1314" s="51" t="str">
        <f t="shared" si="60"/>
        <v>Local Não Indicado</v>
      </c>
      <c r="U1314" s="51" t="str">
        <f t="shared" si="61"/>
        <v>Sem dados de idade</v>
      </c>
      <c r="V1314" s="51" t="str">
        <f t="shared" si="62"/>
        <v/>
      </c>
    </row>
    <row r="1315" spans="1:22" hidden="1" x14ac:dyDescent="0.35">
      <c r="A1315" s="53">
        <f>+'105 PALESTRAS'!C463</f>
        <v>0</v>
      </c>
      <c r="B1315" s="53">
        <f>+'105 PALESTRAS'!J463</f>
        <v>0</v>
      </c>
      <c r="C1315" s="53" t="e">
        <f>IFERROR(IFERROR(IFERROR(+VLOOKUP('105 PALESTRAS'!V463,localidades,2,FALSE),VLOOKUP('105 PALESTRAS'!R463,district_codes,2,FALSE)),VLOOKUP('105 PALESTRAS'!AG$7,localidades,2,FALSE)),VLOOKUP('105 PALESTRAS'!AG432,district_codes,2,FALSE))</f>
        <v>#N/A</v>
      </c>
      <c r="E1315" s="281">
        <f>+'105 PALESTRAS'!P463</f>
        <v>0</v>
      </c>
      <c r="F1315" s="53">
        <f>+'105 PALESTRAS'!Q463</f>
        <v>0</v>
      </c>
      <c r="H1315" s="53" t="str">
        <f>+sessoes!A$8</f>
        <v>BENTRAIN-99</v>
      </c>
      <c r="I1315" s="53" t="e">
        <f>+sessoes!B$8</f>
        <v>#N/A</v>
      </c>
      <c r="J1315" s="69">
        <f>+sessoes!C$8</f>
        <v>0</v>
      </c>
      <c r="K1315" s="53">
        <f>+'105 PALESTRAS'!AK463</f>
        <v>0</v>
      </c>
      <c r="L1315" s="53">
        <f>+'105 PALESTRAS'!AM463</f>
        <v>0</v>
      </c>
      <c r="M1315" s="53">
        <f>+'105 PALESTRAS'!AP463</f>
        <v>0</v>
      </c>
      <c r="N1315" s="53">
        <f>+'105 PALESTRAS'!AC463</f>
        <v>0</v>
      </c>
      <c r="T1315" s="51" t="str">
        <f t="shared" si="60"/>
        <v>Local Não Indicado</v>
      </c>
      <c r="U1315" s="51" t="str">
        <f t="shared" si="61"/>
        <v>Sem dados de idade</v>
      </c>
      <c r="V1315" s="51" t="str">
        <f t="shared" si="62"/>
        <v/>
      </c>
    </row>
    <row r="1316" spans="1:22" hidden="1" x14ac:dyDescent="0.35">
      <c r="A1316" s="53">
        <f>+'105 PALESTRAS'!C464</f>
        <v>0</v>
      </c>
      <c r="B1316" s="53">
        <f>+'105 PALESTRAS'!J464</f>
        <v>0</v>
      </c>
      <c r="C1316" s="53" t="e">
        <f>IFERROR(IFERROR(IFERROR(+VLOOKUP('105 PALESTRAS'!V464,localidades,2,FALSE),VLOOKUP('105 PALESTRAS'!R464,district_codes,2,FALSE)),VLOOKUP('105 PALESTRAS'!AG$7,localidades,2,FALSE)),VLOOKUP('105 PALESTRAS'!AG433,district_codes,2,FALSE))</f>
        <v>#N/A</v>
      </c>
      <c r="E1316" s="281">
        <f>+'105 PALESTRAS'!P464</f>
        <v>0</v>
      </c>
      <c r="F1316" s="53">
        <f>+'105 PALESTRAS'!Q464</f>
        <v>0</v>
      </c>
      <c r="H1316" s="53" t="str">
        <f>+sessoes!A$8</f>
        <v>BENTRAIN-99</v>
      </c>
      <c r="I1316" s="53" t="e">
        <f>+sessoes!B$8</f>
        <v>#N/A</v>
      </c>
      <c r="J1316" s="69">
        <f>+sessoes!C$8</f>
        <v>0</v>
      </c>
      <c r="K1316" s="53">
        <f>+'105 PALESTRAS'!AK464</f>
        <v>0</v>
      </c>
      <c r="L1316" s="53">
        <f>+'105 PALESTRAS'!AM464</f>
        <v>0</v>
      </c>
      <c r="M1316" s="53">
        <f>+'105 PALESTRAS'!AP464</f>
        <v>0</v>
      </c>
      <c r="N1316" s="53">
        <f>+'105 PALESTRAS'!AC464</f>
        <v>0</v>
      </c>
      <c r="T1316" s="51" t="str">
        <f t="shared" si="60"/>
        <v>Local Não Indicado</v>
      </c>
      <c r="U1316" s="51" t="str">
        <f t="shared" si="61"/>
        <v>Sem dados de idade</v>
      </c>
      <c r="V1316" s="51" t="str">
        <f t="shared" si="62"/>
        <v/>
      </c>
    </row>
    <row r="1317" spans="1:22" hidden="1" x14ac:dyDescent="0.35">
      <c r="A1317" s="53">
        <f>+'105 PALESTRAS'!C465</f>
        <v>0</v>
      </c>
      <c r="B1317" s="53">
        <f>+'105 PALESTRAS'!J465</f>
        <v>0</v>
      </c>
      <c r="C1317" s="53" t="e">
        <f>IFERROR(IFERROR(IFERROR(+VLOOKUP('105 PALESTRAS'!V465,localidades,2,FALSE),VLOOKUP('105 PALESTRAS'!R465,district_codes,2,FALSE)),VLOOKUP('105 PALESTRAS'!AG$7,localidades,2,FALSE)),VLOOKUP('105 PALESTRAS'!AG434,district_codes,2,FALSE))</f>
        <v>#N/A</v>
      </c>
      <c r="E1317" s="281">
        <f>+'105 PALESTRAS'!P465</f>
        <v>0</v>
      </c>
      <c r="F1317" s="53">
        <f>+'105 PALESTRAS'!Q465</f>
        <v>0</v>
      </c>
      <c r="H1317" s="53" t="str">
        <f>+sessoes!A$8</f>
        <v>BENTRAIN-99</v>
      </c>
      <c r="I1317" s="53" t="e">
        <f>+sessoes!B$8</f>
        <v>#N/A</v>
      </c>
      <c r="J1317" s="69">
        <f>+sessoes!C$8</f>
        <v>0</v>
      </c>
      <c r="K1317" s="53">
        <f>+'105 PALESTRAS'!AK465</f>
        <v>0</v>
      </c>
      <c r="L1317" s="53">
        <f>+'105 PALESTRAS'!AM465</f>
        <v>0</v>
      </c>
      <c r="M1317" s="53">
        <f>+'105 PALESTRAS'!AP465</f>
        <v>0</v>
      </c>
      <c r="N1317" s="53">
        <f>+'105 PALESTRAS'!AC465</f>
        <v>0</v>
      </c>
      <c r="T1317" s="51" t="str">
        <f t="shared" si="60"/>
        <v>Local Não Indicado</v>
      </c>
      <c r="U1317" s="51" t="str">
        <f t="shared" si="61"/>
        <v>Sem dados de idade</v>
      </c>
      <c r="V1317" s="51" t="str">
        <f t="shared" si="62"/>
        <v/>
      </c>
    </row>
    <row r="1318" spans="1:22" hidden="1" x14ac:dyDescent="0.35">
      <c r="A1318" s="53">
        <f>+'105 PALESTRAS'!C466</f>
        <v>0</v>
      </c>
      <c r="B1318" s="53">
        <f>+'105 PALESTRAS'!J466</f>
        <v>0</v>
      </c>
      <c r="C1318" s="53" t="e">
        <f>IFERROR(IFERROR(IFERROR(+VLOOKUP('105 PALESTRAS'!V466,localidades,2,FALSE),VLOOKUP('105 PALESTRAS'!R466,district_codes,2,FALSE)),VLOOKUP('105 PALESTRAS'!AG$7,localidades,2,FALSE)),VLOOKUP('105 PALESTRAS'!AG435,district_codes,2,FALSE))</f>
        <v>#N/A</v>
      </c>
      <c r="E1318" s="281">
        <f>+'105 PALESTRAS'!P466</f>
        <v>0</v>
      </c>
      <c r="F1318" s="53">
        <f>+'105 PALESTRAS'!Q466</f>
        <v>0</v>
      </c>
      <c r="H1318" s="53" t="str">
        <f>+sessoes!A$8</f>
        <v>BENTRAIN-99</v>
      </c>
      <c r="I1318" s="53" t="e">
        <f>+sessoes!B$8</f>
        <v>#N/A</v>
      </c>
      <c r="J1318" s="69">
        <f>+sessoes!C$8</f>
        <v>0</v>
      </c>
      <c r="K1318" s="53">
        <f>+'105 PALESTRAS'!AK466</f>
        <v>0</v>
      </c>
      <c r="L1318" s="53">
        <f>+'105 PALESTRAS'!AM466</f>
        <v>0</v>
      </c>
      <c r="M1318" s="53">
        <f>+'105 PALESTRAS'!AP466</f>
        <v>0</v>
      </c>
      <c r="N1318" s="53">
        <f>+'105 PALESTRAS'!AC466</f>
        <v>0</v>
      </c>
      <c r="T1318" s="51" t="str">
        <f t="shared" si="60"/>
        <v>Local Não Indicado</v>
      </c>
      <c r="U1318" s="51" t="str">
        <f t="shared" si="61"/>
        <v>Sem dados de idade</v>
      </c>
      <c r="V1318" s="51" t="str">
        <f t="shared" si="62"/>
        <v/>
      </c>
    </row>
    <row r="1319" spans="1:22" hidden="1" x14ac:dyDescent="0.35">
      <c r="A1319" s="53">
        <f>+'105 PALESTRAS'!C467</f>
        <v>0</v>
      </c>
      <c r="B1319" s="53">
        <f>+'105 PALESTRAS'!J467</f>
        <v>0</v>
      </c>
      <c r="C1319" s="53" t="e">
        <f>IFERROR(IFERROR(IFERROR(+VLOOKUP('105 PALESTRAS'!V467,localidades,2,FALSE),VLOOKUP('105 PALESTRAS'!R467,district_codes,2,FALSE)),VLOOKUP('105 PALESTRAS'!AG$7,localidades,2,FALSE)),VLOOKUP('105 PALESTRAS'!AG436,district_codes,2,FALSE))</f>
        <v>#N/A</v>
      </c>
      <c r="E1319" s="281">
        <f>+'105 PALESTRAS'!P467</f>
        <v>0</v>
      </c>
      <c r="F1319" s="53">
        <f>+'105 PALESTRAS'!Q467</f>
        <v>0</v>
      </c>
      <c r="H1319" s="53" t="str">
        <f>+sessoes!A$8</f>
        <v>BENTRAIN-99</v>
      </c>
      <c r="I1319" s="53" t="e">
        <f>+sessoes!B$8</f>
        <v>#N/A</v>
      </c>
      <c r="J1319" s="69">
        <f>+sessoes!C$8</f>
        <v>0</v>
      </c>
      <c r="K1319" s="53">
        <f>+'105 PALESTRAS'!AK467</f>
        <v>0</v>
      </c>
      <c r="L1319" s="53">
        <f>+'105 PALESTRAS'!AM467</f>
        <v>0</v>
      </c>
      <c r="M1319" s="53">
        <f>+'105 PALESTRAS'!AP467</f>
        <v>0</v>
      </c>
      <c r="N1319" s="53">
        <f>+'105 PALESTRAS'!AC467</f>
        <v>0</v>
      </c>
      <c r="T1319" s="51" t="str">
        <f t="shared" si="60"/>
        <v>Local Não Indicado</v>
      </c>
      <c r="U1319" s="51" t="str">
        <f t="shared" si="61"/>
        <v>Sem dados de idade</v>
      </c>
      <c r="V1319" s="51" t="str">
        <f t="shared" si="62"/>
        <v/>
      </c>
    </row>
    <row r="1320" spans="1:22" hidden="1" x14ac:dyDescent="0.35">
      <c r="A1320" s="53">
        <f>+'105 PALESTRAS'!C468</f>
        <v>0</v>
      </c>
      <c r="B1320" s="53">
        <f>+'105 PALESTRAS'!J468</f>
        <v>0</v>
      </c>
      <c r="C1320" s="53" t="e">
        <f>IFERROR(IFERROR(IFERROR(+VLOOKUP('105 PALESTRAS'!V468,localidades,2,FALSE),VLOOKUP('105 PALESTRAS'!R468,district_codes,2,FALSE)),VLOOKUP('105 PALESTRAS'!AG$7,localidades,2,FALSE)),VLOOKUP('105 PALESTRAS'!AG437,district_codes,2,FALSE))</f>
        <v>#N/A</v>
      </c>
      <c r="E1320" s="281">
        <f>+'105 PALESTRAS'!P468</f>
        <v>0</v>
      </c>
      <c r="F1320" s="53">
        <f>+'105 PALESTRAS'!Q468</f>
        <v>0</v>
      </c>
      <c r="H1320" s="53" t="str">
        <f>+sessoes!A$8</f>
        <v>BENTRAIN-99</v>
      </c>
      <c r="I1320" s="53" t="e">
        <f>+sessoes!B$8</f>
        <v>#N/A</v>
      </c>
      <c r="J1320" s="69">
        <f>+sessoes!C$8</f>
        <v>0</v>
      </c>
      <c r="K1320" s="53">
        <f>+'105 PALESTRAS'!AK468</f>
        <v>0</v>
      </c>
      <c r="L1320" s="53">
        <f>+'105 PALESTRAS'!AM468</f>
        <v>0</v>
      </c>
      <c r="M1320" s="53">
        <f>+'105 PALESTRAS'!AP468</f>
        <v>0</v>
      </c>
      <c r="N1320" s="53">
        <f>+'105 PALESTRAS'!AC468</f>
        <v>0</v>
      </c>
      <c r="T1320" s="51" t="str">
        <f t="shared" si="60"/>
        <v>Local Não Indicado</v>
      </c>
      <c r="U1320" s="51" t="str">
        <f t="shared" si="61"/>
        <v>Sem dados de idade</v>
      </c>
      <c r="V1320" s="51" t="str">
        <f t="shared" si="62"/>
        <v/>
      </c>
    </row>
    <row r="1321" spans="1:22" hidden="1" x14ac:dyDescent="0.35">
      <c r="A1321" s="53">
        <f>+'105 PALESTRAS'!C469</f>
        <v>0</v>
      </c>
      <c r="B1321" s="53">
        <f>+'105 PALESTRAS'!J469</f>
        <v>0</v>
      </c>
      <c r="C1321" s="53" t="e">
        <f>IFERROR(IFERROR(IFERROR(+VLOOKUP('105 PALESTRAS'!V469,localidades,2,FALSE),VLOOKUP('105 PALESTRAS'!R469,district_codes,2,FALSE)),VLOOKUP('105 PALESTRAS'!AG$7,localidades,2,FALSE)),VLOOKUP('105 PALESTRAS'!AG438,district_codes,2,FALSE))</f>
        <v>#N/A</v>
      </c>
      <c r="E1321" s="281">
        <f>+'105 PALESTRAS'!P469</f>
        <v>0</v>
      </c>
      <c r="F1321" s="53">
        <f>+'105 PALESTRAS'!Q469</f>
        <v>0</v>
      </c>
      <c r="H1321" s="53" t="str">
        <f>+sessoes!A$8</f>
        <v>BENTRAIN-99</v>
      </c>
      <c r="I1321" s="53" t="e">
        <f>+sessoes!B$8</f>
        <v>#N/A</v>
      </c>
      <c r="J1321" s="69">
        <f>+sessoes!C$8</f>
        <v>0</v>
      </c>
      <c r="K1321" s="53">
        <f>+'105 PALESTRAS'!AK469</f>
        <v>0</v>
      </c>
      <c r="L1321" s="53">
        <f>+'105 PALESTRAS'!AM469</f>
        <v>0</v>
      </c>
      <c r="M1321" s="53">
        <f>+'105 PALESTRAS'!AP469</f>
        <v>0</v>
      </c>
      <c r="N1321" s="53">
        <f>+'105 PALESTRAS'!AC469</f>
        <v>0</v>
      </c>
      <c r="T1321" s="51" t="str">
        <f t="shared" si="60"/>
        <v>Local Não Indicado</v>
      </c>
      <c r="U1321" s="51" t="str">
        <f t="shared" si="61"/>
        <v>Sem dados de idade</v>
      </c>
      <c r="V1321" s="51" t="str">
        <f t="shared" si="62"/>
        <v/>
      </c>
    </row>
    <row r="1322" spans="1:22" hidden="1" x14ac:dyDescent="0.35">
      <c r="A1322" s="53">
        <f>+'105 PALESTRAS'!C470</f>
        <v>0</v>
      </c>
      <c r="B1322" s="53">
        <f>+'105 PALESTRAS'!J470</f>
        <v>0</v>
      </c>
      <c r="C1322" s="53" t="e">
        <f>IFERROR(IFERROR(IFERROR(+VLOOKUP('105 PALESTRAS'!V470,localidades,2,FALSE),VLOOKUP('105 PALESTRAS'!R470,district_codes,2,FALSE)),VLOOKUP('105 PALESTRAS'!AG$7,localidades,2,FALSE)),VLOOKUP('105 PALESTRAS'!AG439,district_codes,2,FALSE))</f>
        <v>#N/A</v>
      </c>
      <c r="E1322" s="281">
        <f>+'105 PALESTRAS'!P470</f>
        <v>0</v>
      </c>
      <c r="F1322" s="53">
        <f>+'105 PALESTRAS'!Q470</f>
        <v>0</v>
      </c>
      <c r="H1322" s="53" t="str">
        <f>+sessoes!A$8</f>
        <v>BENTRAIN-99</v>
      </c>
      <c r="I1322" s="53" t="e">
        <f>+sessoes!B$8</f>
        <v>#N/A</v>
      </c>
      <c r="J1322" s="69">
        <f>+sessoes!C$8</f>
        <v>0</v>
      </c>
      <c r="K1322" s="53">
        <f>+'105 PALESTRAS'!AK470</f>
        <v>0</v>
      </c>
      <c r="L1322" s="53">
        <f>+'105 PALESTRAS'!AM470</f>
        <v>0</v>
      </c>
      <c r="M1322" s="53">
        <f>+'105 PALESTRAS'!AP470</f>
        <v>0</v>
      </c>
      <c r="N1322" s="53">
        <f>+'105 PALESTRAS'!AC470</f>
        <v>0</v>
      </c>
      <c r="T1322" s="51" t="str">
        <f t="shared" si="60"/>
        <v>Local Não Indicado</v>
      </c>
      <c r="U1322" s="51" t="str">
        <f t="shared" si="61"/>
        <v>Sem dados de idade</v>
      </c>
      <c r="V1322" s="51" t="str">
        <f t="shared" si="62"/>
        <v/>
      </c>
    </row>
    <row r="1323" spans="1:22" hidden="1" x14ac:dyDescent="0.35">
      <c r="A1323" s="53">
        <f>+'105 PALESTRAS'!C471</f>
        <v>0</v>
      </c>
      <c r="B1323" s="53">
        <f>+'105 PALESTRAS'!J471</f>
        <v>0</v>
      </c>
      <c r="C1323" s="53" t="e">
        <f>IFERROR(IFERROR(IFERROR(+VLOOKUP('105 PALESTRAS'!V471,localidades,2,FALSE),VLOOKUP('105 PALESTRAS'!R471,district_codes,2,FALSE)),VLOOKUP('105 PALESTRAS'!AG$7,localidades,2,FALSE)),VLOOKUP('105 PALESTRAS'!AG440,district_codes,2,FALSE))</f>
        <v>#N/A</v>
      </c>
      <c r="E1323" s="281">
        <f>+'105 PALESTRAS'!P471</f>
        <v>0</v>
      </c>
      <c r="F1323" s="53">
        <f>+'105 PALESTRAS'!Q471</f>
        <v>0</v>
      </c>
      <c r="H1323" s="53" t="str">
        <f>+sessoes!A$8</f>
        <v>BENTRAIN-99</v>
      </c>
      <c r="I1323" s="53" t="e">
        <f>+sessoes!B$8</f>
        <v>#N/A</v>
      </c>
      <c r="J1323" s="69">
        <f>+sessoes!C$8</f>
        <v>0</v>
      </c>
      <c r="K1323" s="53">
        <f>+'105 PALESTRAS'!AK471</f>
        <v>0</v>
      </c>
      <c r="L1323" s="53">
        <f>+'105 PALESTRAS'!AM471</f>
        <v>0</v>
      </c>
      <c r="M1323" s="53">
        <f>+'105 PALESTRAS'!AP471</f>
        <v>0</v>
      </c>
      <c r="N1323" s="53">
        <f>+'105 PALESTRAS'!AC471</f>
        <v>0</v>
      </c>
      <c r="T1323" s="51" t="str">
        <f t="shared" si="60"/>
        <v>Local Não Indicado</v>
      </c>
      <c r="U1323" s="51" t="str">
        <f t="shared" si="61"/>
        <v>Sem dados de idade</v>
      </c>
      <c r="V1323" s="51" t="str">
        <f t="shared" si="62"/>
        <v/>
      </c>
    </row>
    <row r="1324" spans="1:22" hidden="1" x14ac:dyDescent="0.35">
      <c r="A1324" s="53">
        <f>+'105 PALESTRAS'!C472</f>
        <v>0</v>
      </c>
      <c r="B1324" s="53">
        <f>+'105 PALESTRAS'!J472</f>
        <v>0</v>
      </c>
      <c r="C1324" s="53" t="e">
        <f>IFERROR(IFERROR(IFERROR(+VLOOKUP('105 PALESTRAS'!V472,localidades,2,FALSE),VLOOKUP('105 PALESTRAS'!R472,district_codes,2,FALSE)),VLOOKUP('105 PALESTRAS'!AG$7,localidades,2,FALSE)),VLOOKUP('105 PALESTRAS'!AG441,district_codes,2,FALSE))</f>
        <v>#N/A</v>
      </c>
      <c r="E1324" s="281">
        <f>+'105 PALESTRAS'!P472</f>
        <v>0</v>
      </c>
      <c r="F1324" s="53">
        <f>+'105 PALESTRAS'!Q472</f>
        <v>0</v>
      </c>
      <c r="H1324" s="53" t="str">
        <f>+sessoes!A$8</f>
        <v>BENTRAIN-99</v>
      </c>
      <c r="I1324" s="53" t="e">
        <f>+sessoes!B$8</f>
        <v>#N/A</v>
      </c>
      <c r="J1324" s="69">
        <f>+sessoes!C$8</f>
        <v>0</v>
      </c>
      <c r="K1324" s="53">
        <f>+'105 PALESTRAS'!AK472</f>
        <v>0</v>
      </c>
      <c r="L1324" s="53">
        <f>+'105 PALESTRAS'!AM472</f>
        <v>0</v>
      </c>
      <c r="M1324" s="53">
        <f>+'105 PALESTRAS'!AP472</f>
        <v>0</v>
      </c>
      <c r="N1324" s="53">
        <f>+'105 PALESTRAS'!AC472</f>
        <v>0</v>
      </c>
      <c r="T1324" s="51" t="str">
        <f t="shared" si="60"/>
        <v>Local Não Indicado</v>
      </c>
      <c r="U1324" s="51" t="str">
        <f t="shared" si="61"/>
        <v>Sem dados de idade</v>
      </c>
      <c r="V1324" s="51" t="str">
        <f t="shared" si="62"/>
        <v/>
      </c>
    </row>
    <row r="1325" spans="1:22" hidden="1" x14ac:dyDescent="0.35">
      <c r="A1325" s="53">
        <f>+'105 PALESTRAS'!C473</f>
        <v>0</v>
      </c>
      <c r="B1325" s="53">
        <f>+'105 PALESTRAS'!J473</f>
        <v>0</v>
      </c>
      <c r="C1325" s="53" t="e">
        <f>IFERROR(IFERROR(IFERROR(+VLOOKUP('105 PALESTRAS'!V473,localidades,2,FALSE),VLOOKUP('105 PALESTRAS'!R473,district_codes,2,FALSE)),VLOOKUP('105 PALESTRAS'!AG$7,localidades,2,FALSE)),VLOOKUP('105 PALESTRAS'!AG442,district_codes,2,FALSE))</f>
        <v>#N/A</v>
      </c>
      <c r="E1325" s="281">
        <f>+'105 PALESTRAS'!P473</f>
        <v>0</v>
      </c>
      <c r="F1325" s="53">
        <f>+'105 PALESTRAS'!Q473</f>
        <v>0</v>
      </c>
      <c r="H1325" s="53" t="str">
        <f>+sessoes!A$8</f>
        <v>BENTRAIN-99</v>
      </c>
      <c r="I1325" s="53" t="e">
        <f>+sessoes!B$8</f>
        <v>#N/A</v>
      </c>
      <c r="J1325" s="69">
        <f>+sessoes!C$8</f>
        <v>0</v>
      </c>
      <c r="K1325" s="53">
        <f>+'105 PALESTRAS'!AK473</f>
        <v>0</v>
      </c>
      <c r="L1325" s="53">
        <f>+'105 PALESTRAS'!AM473</f>
        <v>0</v>
      </c>
      <c r="M1325" s="53">
        <f>+'105 PALESTRAS'!AP473</f>
        <v>0</v>
      </c>
      <c r="N1325" s="53">
        <f>+'105 PALESTRAS'!AC473</f>
        <v>0</v>
      </c>
      <c r="T1325" s="51" t="str">
        <f t="shared" si="60"/>
        <v>Local Não Indicado</v>
      </c>
      <c r="U1325" s="51" t="str">
        <f t="shared" si="61"/>
        <v>Sem dados de idade</v>
      </c>
      <c r="V1325" s="51" t="str">
        <f t="shared" si="62"/>
        <v/>
      </c>
    </row>
    <row r="1326" spans="1:22" hidden="1" x14ac:dyDescent="0.35">
      <c r="A1326" s="53">
        <f>+'105 PALESTRAS'!C474</f>
        <v>0</v>
      </c>
      <c r="B1326" s="53">
        <f>+'105 PALESTRAS'!J474</f>
        <v>0</v>
      </c>
      <c r="C1326" s="53" t="e">
        <f>IFERROR(IFERROR(IFERROR(+VLOOKUP('105 PALESTRAS'!V474,localidades,2,FALSE),VLOOKUP('105 PALESTRAS'!R474,district_codes,2,FALSE)),VLOOKUP('105 PALESTRAS'!AG$7,localidades,2,FALSE)),VLOOKUP('105 PALESTRAS'!AG443,district_codes,2,FALSE))</f>
        <v>#N/A</v>
      </c>
      <c r="E1326" s="281">
        <f>+'105 PALESTRAS'!P474</f>
        <v>0</v>
      </c>
      <c r="F1326" s="53">
        <f>+'105 PALESTRAS'!Q474</f>
        <v>0</v>
      </c>
      <c r="H1326" s="53" t="str">
        <f>+sessoes!A$8</f>
        <v>BENTRAIN-99</v>
      </c>
      <c r="I1326" s="53" t="e">
        <f>+sessoes!B$8</f>
        <v>#N/A</v>
      </c>
      <c r="J1326" s="69">
        <f>+sessoes!C$8</f>
        <v>0</v>
      </c>
      <c r="K1326" s="53">
        <f>+'105 PALESTRAS'!AK474</f>
        <v>0</v>
      </c>
      <c r="L1326" s="53">
        <f>+'105 PALESTRAS'!AM474</f>
        <v>0</v>
      </c>
      <c r="M1326" s="53">
        <f>+'105 PALESTRAS'!AP474</f>
        <v>0</v>
      </c>
      <c r="N1326" s="53">
        <f>+'105 PALESTRAS'!AC474</f>
        <v>0</v>
      </c>
      <c r="T1326" s="51" t="str">
        <f t="shared" si="60"/>
        <v>Local Não Indicado</v>
      </c>
      <c r="U1326" s="51" t="str">
        <f t="shared" si="61"/>
        <v>Sem dados de idade</v>
      </c>
      <c r="V1326" s="51" t="str">
        <f t="shared" si="62"/>
        <v/>
      </c>
    </row>
    <row r="1327" spans="1:22" hidden="1" x14ac:dyDescent="0.35">
      <c r="A1327" s="53">
        <f>+'105 PALESTRAS'!C475</f>
        <v>0</v>
      </c>
      <c r="B1327" s="53">
        <f>+'105 PALESTRAS'!J475</f>
        <v>0</v>
      </c>
      <c r="C1327" s="53" t="e">
        <f>IFERROR(IFERROR(IFERROR(+VLOOKUP('105 PALESTRAS'!V475,localidades,2,FALSE),VLOOKUP('105 PALESTRAS'!R475,district_codes,2,FALSE)),VLOOKUP('105 PALESTRAS'!AG$7,localidades,2,FALSE)),VLOOKUP('105 PALESTRAS'!AG444,district_codes,2,FALSE))</f>
        <v>#N/A</v>
      </c>
      <c r="E1327" s="281">
        <f>+'105 PALESTRAS'!P475</f>
        <v>0</v>
      </c>
      <c r="F1327" s="53">
        <f>+'105 PALESTRAS'!Q475</f>
        <v>0</v>
      </c>
      <c r="H1327" s="53" t="str">
        <f>+sessoes!A$8</f>
        <v>BENTRAIN-99</v>
      </c>
      <c r="I1327" s="53" t="e">
        <f>+sessoes!B$8</f>
        <v>#N/A</v>
      </c>
      <c r="J1327" s="69">
        <f>+sessoes!C$8</f>
        <v>0</v>
      </c>
      <c r="K1327" s="53">
        <f>+'105 PALESTRAS'!AK475</f>
        <v>0</v>
      </c>
      <c r="L1327" s="53">
        <f>+'105 PALESTRAS'!AM475</f>
        <v>0</v>
      </c>
      <c r="M1327" s="53">
        <f>+'105 PALESTRAS'!AP475</f>
        <v>0</v>
      </c>
      <c r="N1327" s="53">
        <f>+'105 PALESTRAS'!AC475</f>
        <v>0</v>
      </c>
      <c r="T1327" s="51" t="str">
        <f t="shared" si="60"/>
        <v>Local Não Indicado</v>
      </c>
      <c r="U1327" s="51" t="str">
        <f t="shared" si="61"/>
        <v>Sem dados de idade</v>
      </c>
      <c r="V1327" s="51" t="str">
        <f t="shared" si="62"/>
        <v/>
      </c>
    </row>
    <row r="1328" spans="1:22" hidden="1" x14ac:dyDescent="0.35">
      <c r="A1328" s="53">
        <f>+'105 PALESTRAS'!C476</f>
        <v>0</v>
      </c>
      <c r="B1328" s="53">
        <f>+'105 PALESTRAS'!J476</f>
        <v>0</v>
      </c>
      <c r="C1328" s="53" t="e">
        <f>IFERROR(IFERROR(IFERROR(+VLOOKUP('105 PALESTRAS'!V476,localidades,2,FALSE),VLOOKUP('105 PALESTRAS'!R476,district_codes,2,FALSE)),VLOOKUP('105 PALESTRAS'!AG$7,localidades,2,FALSE)),VLOOKUP('105 PALESTRAS'!AG445,district_codes,2,FALSE))</f>
        <v>#N/A</v>
      </c>
      <c r="E1328" s="281">
        <f>+'105 PALESTRAS'!P476</f>
        <v>0</v>
      </c>
      <c r="F1328" s="53">
        <f>+'105 PALESTRAS'!Q476</f>
        <v>0</v>
      </c>
      <c r="H1328" s="53" t="str">
        <f>+sessoes!A$8</f>
        <v>BENTRAIN-99</v>
      </c>
      <c r="I1328" s="53" t="e">
        <f>+sessoes!B$8</f>
        <v>#N/A</v>
      </c>
      <c r="J1328" s="69">
        <f>+sessoes!C$8</f>
        <v>0</v>
      </c>
      <c r="K1328" s="53">
        <f>+'105 PALESTRAS'!AK476</f>
        <v>0</v>
      </c>
      <c r="L1328" s="53">
        <f>+'105 PALESTRAS'!AM476</f>
        <v>0</v>
      </c>
      <c r="M1328" s="53">
        <f>+'105 PALESTRAS'!AP476</f>
        <v>0</v>
      </c>
      <c r="N1328" s="53">
        <f>+'105 PALESTRAS'!AC476</f>
        <v>0</v>
      </c>
      <c r="T1328" s="51" t="str">
        <f t="shared" si="60"/>
        <v>Local Não Indicado</v>
      </c>
      <c r="U1328" s="51" t="str">
        <f t="shared" si="61"/>
        <v>Sem dados de idade</v>
      </c>
      <c r="V1328" s="51" t="str">
        <f t="shared" si="62"/>
        <v/>
      </c>
    </row>
    <row r="1329" spans="1:22" hidden="1" x14ac:dyDescent="0.35">
      <c r="A1329" s="53">
        <f>+'105 PALESTRAS'!C477</f>
        <v>0</v>
      </c>
      <c r="B1329" s="53">
        <f>+'105 PALESTRAS'!J477</f>
        <v>0</v>
      </c>
      <c r="C1329" s="53" t="e">
        <f>IFERROR(IFERROR(IFERROR(+VLOOKUP('105 PALESTRAS'!V477,localidades,2,FALSE),VLOOKUP('105 PALESTRAS'!R477,district_codes,2,FALSE)),VLOOKUP('105 PALESTRAS'!AG$7,localidades,2,FALSE)),VLOOKUP('105 PALESTRAS'!AG446,district_codes,2,FALSE))</f>
        <v>#N/A</v>
      </c>
      <c r="E1329" s="281">
        <f>+'105 PALESTRAS'!P477</f>
        <v>0</v>
      </c>
      <c r="F1329" s="53">
        <f>+'105 PALESTRAS'!Q477</f>
        <v>0</v>
      </c>
      <c r="H1329" s="53" t="str">
        <f>+sessoes!A$8</f>
        <v>BENTRAIN-99</v>
      </c>
      <c r="I1329" s="53" t="e">
        <f>+sessoes!B$8</f>
        <v>#N/A</v>
      </c>
      <c r="J1329" s="69">
        <f>+sessoes!C$8</f>
        <v>0</v>
      </c>
      <c r="K1329" s="53">
        <f>+'105 PALESTRAS'!AK477</f>
        <v>0</v>
      </c>
      <c r="L1329" s="53">
        <f>+'105 PALESTRAS'!AM477</f>
        <v>0</v>
      </c>
      <c r="M1329" s="53">
        <f>+'105 PALESTRAS'!AP477</f>
        <v>0</v>
      </c>
      <c r="N1329" s="53">
        <f>+'105 PALESTRAS'!AC477</f>
        <v>0</v>
      </c>
      <c r="T1329" s="51" t="str">
        <f t="shared" si="60"/>
        <v>Local Não Indicado</v>
      </c>
      <c r="U1329" s="51" t="str">
        <f t="shared" si="61"/>
        <v>Sem dados de idade</v>
      </c>
      <c r="V1329" s="51" t="str">
        <f t="shared" si="62"/>
        <v/>
      </c>
    </row>
    <row r="1330" spans="1:22" hidden="1" x14ac:dyDescent="0.35">
      <c r="A1330" s="53">
        <f>+'105 PALESTRAS'!C478</f>
        <v>0</v>
      </c>
      <c r="B1330" s="53">
        <f>+'105 PALESTRAS'!J478</f>
        <v>0</v>
      </c>
      <c r="C1330" s="53" t="e">
        <f>IFERROR(IFERROR(IFERROR(+VLOOKUP('105 PALESTRAS'!V478,localidades,2,FALSE),VLOOKUP('105 PALESTRAS'!R478,district_codes,2,FALSE)),VLOOKUP('105 PALESTRAS'!AG$7,localidades,2,FALSE)),VLOOKUP('105 PALESTRAS'!AG447,district_codes,2,FALSE))</f>
        <v>#N/A</v>
      </c>
      <c r="E1330" s="281">
        <f>+'105 PALESTRAS'!P478</f>
        <v>0</v>
      </c>
      <c r="F1330" s="53">
        <f>+'105 PALESTRAS'!Q478</f>
        <v>0</v>
      </c>
      <c r="H1330" s="53" t="str">
        <f>+sessoes!A$8</f>
        <v>BENTRAIN-99</v>
      </c>
      <c r="I1330" s="53" t="e">
        <f>+sessoes!B$8</f>
        <v>#N/A</v>
      </c>
      <c r="J1330" s="69">
        <f>+sessoes!C$8</f>
        <v>0</v>
      </c>
      <c r="K1330" s="53">
        <f>+'105 PALESTRAS'!AK478</f>
        <v>0</v>
      </c>
      <c r="L1330" s="53">
        <f>+'105 PALESTRAS'!AM478</f>
        <v>0</v>
      </c>
      <c r="M1330" s="53">
        <f>+'105 PALESTRAS'!AP478</f>
        <v>0</v>
      </c>
      <c r="N1330" s="53">
        <f>+'105 PALESTRAS'!AC478</f>
        <v>0</v>
      </c>
      <c r="T1330" s="51" t="str">
        <f t="shared" si="60"/>
        <v>Local Não Indicado</v>
      </c>
      <c r="U1330" s="51" t="str">
        <f t="shared" si="61"/>
        <v>Sem dados de idade</v>
      </c>
      <c r="V1330" s="51" t="str">
        <f t="shared" si="62"/>
        <v/>
      </c>
    </row>
    <row r="1331" spans="1:22" hidden="1" x14ac:dyDescent="0.35">
      <c r="A1331" s="53">
        <f>+'105 PALESTRAS'!C479</f>
        <v>0</v>
      </c>
      <c r="B1331" s="53">
        <f>+'105 PALESTRAS'!J479</f>
        <v>0</v>
      </c>
      <c r="C1331" s="53" t="e">
        <f>IFERROR(IFERROR(IFERROR(+VLOOKUP('105 PALESTRAS'!V479,localidades,2,FALSE),VLOOKUP('105 PALESTRAS'!R479,district_codes,2,FALSE)),VLOOKUP('105 PALESTRAS'!AG$7,localidades,2,FALSE)),VLOOKUP('105 PALESTRAS'!AG448,district_codes,2,FALSE))</f>
        <v>#N/A</v>
      </c>
      <c r="E1331" s="281">
        <f>+'105 PALESTRAS'!P479</f>
        <v>0</v>
      </c>
      <c r="F1331" s="53">
        <f>+'105 PALESTRAS'!Q479</f>
        <v>0</v>
      </c>
      <c r="H1331" s="53" t="str">
        <f>+sessoes!A$8</f>
        <v>BENTRAIN-99</v>
      </c>
      <c r="I1331" s="53" t="e">
        <f>+sessoes!B$8</f>
        <v>#N/A</v>
      </c>
      <c r="J1331" s="69">
        <f>+sessoes!C$8</f>
        <v>0</v>
      </c>
      <c r="K1331" s="53">
        <f>+'105 PALESTRAS'!AK479</f>
        <v>0</v>
      </c>
      <c r="L1331" s="53">
        <f>+'105 PALESTRAS'!AM479</f>
        <v>0</v>
      </c>
      <c r="M1331" s="53">
        <f>+'105 PALESTRAS'!AP479</f>
        <v>0</v>
      </c>
      <c r="N1331" s="53">
        <f>+'105 PALESTRAS'!AC479</f>
        <v>0</v>
      </c>
      <c r="T1331" s="51" t="str">
        <f t="shared" si="60"/>
        <v>Local Não Indicado</v>
      </c>
      <c r="U1331" s="51" t="str">
        <f t="shared" si="61"/>
        <v>Sem dados de idade</v>
      </c>
      <c r="V1331" s="51" t="str">
        <f t="shared" si="62"/>
        <v/>
      </c>
    </row>
    <row r="1332" spans="1:22" hidden="1" x14ac:dyDescent="0.35">
      <c r="A1332" s="53">
        <f>+'105 PALESTRAS'!C480</f>
        <v>0</v>
      </c>
      <c r="B1332" s="53">
        <f>+'105 PALESTRAS'!J480</f>
        <v>0</v>
      </c>
      <c r="C1332" s="53" t="e">
        <f>IFERROR(IFERROR(IFERROR(+VLOOKUP('105 PALESTRAS'!V480,localidades,2,FALSE),VLOOKUP('105 PALESTRAS'!R480,district_codes,2,FALSE)),VLOOKUP('105 PALESTRAS'!AG$7,localidades,2,FALSE)),VLOOKUP('105 PALESTRAS'!AG449,district_codes,2,FALSE))</f>
        <v>#N/A</v>
      </c>
      <c r="E1332" s="281">
        <f>+'105 PALESTRAS'!P480</f>
        <v>0</v>
      </c>
      <c r="F1332" s="53">
        <f>+'105 PALESTRAS'!Q480</f>
        <v>0</v>
      </c>
      <c r="H1332" s="53" t="str">
        <f>+sessoes!A$8</f>
        <v>BENTRAIN-99</v>
      </c>
      <c r="I1332" s="53" t="e">
        <f>+sessoes!B$8</f>
        <v>#N/A</v>
      </c>
      <c r="J1332" s="69">
        <f>+sessoes!C$8</f>
        <v>0</v>
      </c>
      <c r="K1332" s="53">
        <f>+'105 PALESTRAS'!AK480</f>
        <v>0</v>
      </c>
      <c r="L1332" s="53">
        <f>+'105 PALESTRAS'!AM480</f>
        <v>0</v>
      </c>
      <c r="M1332" s="53">
        <f>+'105 PALESTRAS'!AP480</f>
        <v>0</v>
      </c>
      <c r="N1332" s="53">
        <f>+'105 PALESTRAS'!AC480</f>
        <v>0</v>
      </c>
      <c r="T1332" s="51" t="str">
        <f t="shared" si="60"/>
        <v>Local Não Indicado</v>
      </c>
      <c r="U1332" s="51" t="str">
        <f t="shared" si="61"/>
        <v>Sem dados de idade</v>
      </c>
      <c r="V1332" s="51" t="str">
        <f t="shared" si="62"/>
        <v/>
      </c>
    </row>
    <row r="1333" spans="1:22" hidden="1" x14ac:dyDescent="0.35">
      <c r="A1333" s="53">
        <f>+'105 PALESTRAS'!C481</f>
        <v>0</v>
      </c>
      <c r="B1333" s="53">
        <f>+'105 PALESTRAS'!J481</f>
        <v>0</v>
      </c>
      <c r="C1333" s="53" t="e">
        <f>IFERROR(IFERROR(IFERROR(+VLOOKUP('105 PALESTRAS'!V481,localidades,2,FALSE),VLOOKUP('105 PALESTRAS'!R481,district_codes,2,FALSE)),VLOOKUP('105 PALESTRAS'!AG$7,localidades,2,FALSE)),VLOOKUP('105 PALESTRAS'!AG450,district_codes,2,FALSE))</f>
        <v>#N/A</v>
      </c>
      <c r="E1333" s="281">
        <f>+'105 PALESTRAS'!P481</f>
        <v>0</v>
      </c>
      <c r="F1333" s="53">
        <f>+'105 PALESTRAS'!Q481</f>
        <v>0</v>
      </c>
      <c r="H1333" s="53" t="str">
        <f>+sessoes!A$8</f>
        <v>BENTRAIN-99</v>
      </c>
      <c r="I1333" s="53" t="e">
        <f>+sessoes!B$8</f>
        <v>#N/A</v>
      </c>
      <c r="J1333" s="69">
        <f>+sessoes!C$8</f>
        <v>0</v>
      </c>
      <c r="K1333" s="53">
        <f>+'105 PALESTRAS'!AK481</f>
        <v>0</v>
      </c>
      <c r="L1333" s="53">
        <f>+'105 PALESTRAS'!AM481</f>
        <v>0</v>
      </c>
      <c r="M1333" s="53">
        <f>+'105 PALESTRAS'!AP481</f>
        <v>0</v>
      </c>
      <c r="N1333" s="53">
        <f>+'105 PALESTRAS'!AC481</f>
        <v>0</v>
      </c>
      <c r="T1333" s="51" t="str">
        <f t="shared" si="60"/>
        <v>Local Não Indicado</v>
      </c>
      <c r="U1333" s="51" t="str">
        <f t="shared" si="61"/>
        <v>Sem dados de idade</v>
      </c>
      <c r="V1333" s="51" t="str">
        <f t="shared" si="62"/>
        <v/>
      </c>
    </row>
    <row r="1334" spans="1:22" hidden="1" x14ac:dyDescent="0.35">
      <c r="A1334" s="53">
        <f>+'105 PALESTRAS'!C482</f>
        <v>0</v>
      </c>
      <c r="B1334" s="53">
        <f>+'105 PALESTRAS'!J482</f>
        <v>0</v>
      </c>
      <c r="C1334" s="53" t="e">
        <f>IFERROR(IFERROR(IFERROR(+VLOOKUP('105 PALESTRAS'!V482,localidades,2,FALSE),VLOOKUP('105 PALESTRAS'!R482,district_codes,2,FALSE)),VLOOKUP('105 PALESTRAS'!AG$7,localidades,2,FALSE)),VLOOKUP('105 PALESTRAS'!AG451,district_codes,2,FALSE))</f>
        <v>#N/A</v>
      </c>
      <c r="E1334" s="281">
        <f>+'105 PALESTRAS'!P482</f>
        <v>0</v>
      </c>
      <c r="F1334" s="53">
        <f>+'105 PALESTRAS'!Q482</f>
        <v>0</v>
      </c>
      <c r="H1334" s="53" t="str">
        <f>+sessoes!A$8</f>
        <v>BENTRAIN-99</v>
      </c>
      <c r="I1334" s="53" t="e">
        <f>+sessoes!B$8</f>
        <v>#N/A</v>
      </c>
      <c r="J1334" s="69">
        <f>+sessoes!C$8</f>
        <v>0</v>
      </c>
      <c r="K1334" s="53">
        <f>+'105 PALESTRAS'!AK482</f>
        <v>0</v>
      </c>
      <c r="L1334" s="53">
        <f>+'105 PALESTRAS'!AM482</f>
        <v>0</v>
      </c>
      <c r="M1334" s="53">
        <f>+'105 PALESTRAS'!AP482</f>
        <v>0</v>
      </c>
      <c r="N1334" s="53">
        <f>+'105 PALESTRAS'!AC482</f>
        <v>0</v>
      </c>
      <c r="T1334" s="51" t="str">
        <f t="shared" si="60"/>
        <v>Local Não Indicado</v>
      </c>
      <c r="U1334" s="51" t="str">
        <f t="shared" si="61"/>
        <v>Sem dados de idade</v>
      </c>
      <c r="V1334" s="51" t="str">
        <f t="shared" si="62"/>
        <v/>
      </c>
    </row>
    <row r="1335" spans="1:22" hidden="1" x14ac:dyDescent="0.35">
      <c r="A1335" s="53">
        <f>+'105 PALESTRAS'!C483</f>
        <v>0</v>
      </c>
      <c r="B1335" s="53">
        <f>+'105 PALESTRAS'!J483</f>
        <v>0</v>
      </c>
      <c r="C1335" s="53" t="e">
        <f>IFERROR(IFERROR(IFERROR(+VLOOKUP('105 PALESTRAS'!V483,localidades,2,FALSE),VLOOKUP('105 PALESTRAS'!R483,district_codes,2,FALSE)),VLOOKUP('105 PALESTRAS'!AG$7,localidades,2,FALSE)),VLOOKUP('105 PALESTRAS'!AG452,district_codes,2,FALSE))</f>
        <v>#N/A</v>
      </c>
      <c r="E1335" s="281">
        <f>+'105 PALESTRAS'!P483</f>
        <v>0</v>
      </c>
      <c r="F1335" s="53">
        <f>+'105 PALESTRAS'!Q483</f>
        <v>0</v>
      </c>
      <c r="H1335" s="53" t="str">
        <f>+sessoes!A$8</f>
        <v>BENTRAIN-99</v>
      </c>
      <c r="I1335" s="53" t="e">
        <f>+sessoes!B$8</f>
        <v>#N/A</v>
      </c>
      <c r="J1335" s="69">
        <f>+sessoes!C$8</f>
        <v>0</v>
      </c>
      <c r="K1335" s="53">
        <f>+'105 PALESTRAS'!AK483</f>
        <v>0</v>
      </c>
      <c r="L1335" s="53">
        <f>+'105 PALESTRAS'!AM483</f>
        <v>0</v>
      </c>
      <c r="M1335" s="53">
        <f>+'105 PALESTRAS'!AP483</f>
        <v>0</v>
      </c>
      <c r="N1335" s="53">
        <f>+'105 PALESTRAS'!AC483</f>
        <v>0</v>
      </c>
      <c r="T1335" s="51" t="str">
        <f t="shared" si="60"/>
        <v>Local Não Indicado</v>
      </c>
      <c r="U1335" s="51" t="str">
        <f t="shared" si="61"/>
        <v>Sem dados de idade</v>
      </c>
      <c r="V1335" s="51" t="str">
        <f t="shared" si="62"/>
        <v/>
      </c>
    </row>
    <row r="1336" spans="1:22" hidden="1" x14ac:dyDescent="0.35">
      <c r="A1336" s="53">
        <f>+'105 PALESTRAS'!C484</f>
        <v>0</v>
      </c>
      <c r="B1336" s="53">
        <f>+'105 PALESTRAS'!J484</f>
        <v>0</v>
      </c>
      <c r="C1336" s="53" t="e">
        <f>IFERROR(IFERROR(IFERROR(+VLOOKUP('105 PALESTRAS'!V484,localidades,2,FALSE),VLOOKUP('105 PALESTRAS'!R484,district_codes,2,FALSE)),VLOOKUP('105 PALESTRAS'!AG$7,localidades,2,FALSE)),VLOOKUP('105 PALESTRAS'!AG453,district_codes,2,FALSE))</f>
        <v>#N/A</v>
      </c>
      <c r="E1336" s="281">
        <f>+'105 PALESTRAS'!P484</f>
        <v>0</v>
      </c>
      <c r="F1336" s="53">
        <f>+'105 PALESTRAS'!Q484</f>
        <v>0</v>
      </c>
      <c r="H1336" s="53" t="str">
        <f>+sessoes!A$8</f>
        <v>BENTRAIN-99</v>
      </c>
      <c r="I1336" s="53" t="e">
        <f>+sessoes!B$8</f>
        <v>#N/A</v>
      </c>
      <c r="J1336" s="69">
        <f>+sessoes!C$8</f>
        <v>0</v>
      </c>
      <c r="K1336" s="53">
        <f>+'105 PALESTRAS'!AK484</f>
        <v>0</v>
      </c>
      <c r="L1336" s="53">
        <f>+'105 PALESTRAS'!AM484</f>
        <v>0</v>
      </c>
      <c r="M1336" s="53">
        <f>+'105 PALESTRAS'!AP484</f>
        <v>0</v>
      </c>
      <c r="N1336" s="53">
        <f>+'105 PALESTRAS'!AC484</f>
        <v>0</v>
      </c>
      <c r="T1336" s="51" t="str">
        <f t="shared" si="60"/>
        <v>Local Não Indicado</v>
      </c>
      <c r="U1336" s="51" t="str">
        <f t="shared" si="61"/>
        <v>Sem dados de idade</v>
      </c>
      <c r="V1336" s="51" t="str">
        <f t="shared" si="62"/>
        <v/>
      </c>
    </row>
    <row r="1337" spans="1:22" hidden="1" x14ac:dyDescent="0.35">
      <c r="A1337" s="53">
        <f>+'105 PALESTRAS'!C485</f>
        <v>0</v>
      </c>
      <c r="B1337" s="53">
        <f>+'105 PALESTRAS'!J485</f>
        <v>0</v>
      </c>
      <c r="C1337" s="53" t="e">
        <f>IFERROR(IFERROR(IFERROR(+VLOOKUP('105 PALESTRAS'!V485,localidades,2,FALSE),VLOOKUP('105 PALESTRAS'!R485,district_codes,2,FALSE)),VLOOKUP('105 PALESTRAS'!AG$7,localidades,2,FALSE)),VLOOKUP('105 PALESTRAS'!AG454,district_codes,2,FALSE))</f>
        <v>#N/A</v>
      </c>
      <c r="E1337" s="281">
        <f>+'105 PALESTRAS'!P485</f>
        <v>0</v>
      </c>
      <c r="F1337" s="53">
        <f>+'105 PALESTRAS'!Q485</f>
        <v>0</v>
      </c>
      <c r="H1337" s="53" t="str">
        <f>+sessoes!A$8</f>
        <v>BENTRAIN-99</v>
      </c>
      <c r="I1337" s="53" t="e">
        <f>+sessoes!B$8</f>
        <v>#N/A</v>
      </c>
      <c r="J1337" s="69">
        <f>+sessoes!C$8</f>
        <v>0</v>
      </c>
      <c r="K1337" s="53">
        <f>+'105 PALESTRAS'!AK485</f>
        <v>0</v>
      </c>
      <c r="L1337" s="53">
        <f>+'105 PALESTRAS'!AM485</f>
        <v>0</v>
      </c>
      <c r="M1337" s="53">
        <f>+'105 PALESTRAS'!AP485</f>
        <v>0</v>
      </c>
      <c r="N1337" s="53">
        <f>+'105 PALESTRAS'!AC485</f>
        <v>0</v>
      </c>
      <c r="T1337" s="51" t="str">
        <f t="shared" si="60"/>
        <v>Local Não Indicado</v>
      </c>
      <c r="U1337" s="51" t="str">
        <f t="shared" si="61"/>
        <v>Sem dados de idade</v>
      </c>
      <c r="V1337" s="51" t="str">
        <f t="shared" si="62"/>
        <v/>
      </c>
    </row>
    <row r="1338" spans="1:22" hidden="1" x14ac:dyDescent="0.35">
      <c r="A1338" s="53">
        <f>+'105 PALESTRAS'!C486</f>
        <v>0</v>
      </c>
      <c r="B1338" s="53">
        <f>+'105 PALESTRAS'!J486</f>
        <v>0</v>
      </c>
      <c r="C1338" s="53" t="e">
        <f>IFERROR(IFERROR(IFERROR(+VLOOKUP('105 PALESTRAS'!V486,localidades,2,FALSE),VLOOKUP('105 PALESTRAS'!R486,district_codes,2,FALSE)),VLOOKUP('105 PALESTRAS'!AG$7,localidades,2,FALSE)),VLOOKUP('105 PALESTRAS'!AG455,district_codes,2,FALSE))</f>
        <v>#N/A</v>
      </c>
      <c r="E1338" s="281">
        <f>+'105 PALESTRAS'!P486</f>
        <v>0</v>
      </c>
      <c r="F1338" s="53">
        <f>+'105 PALESTRAS'!Q486</f>
        <v>0</v>
      </c>
      <c r="H1338" s="53" t="str">
        <f>+sessoes!A$8</f>
        <v>BENTRAIN-99</v>
      </c>
      <c r="I1338" s="53" t="e">
        <f>+sessoes!B$8</f>
        <v>#N/A</v>
      </c>
      <c r="J1338" s="69">
        <f>+sessoes!C$8</f>
        <v>0</v>
      </c>
      <c r="K1338" s="53">
        <f>+'105 PALESTRAS'!AK486</f>
        <v>0</v>
      </c>
      <c r="L1338" s="53">
        <f>+'105 PALESTRAS'!AM486</f>
        <v>0</v>
      </c>
      <c r="M1338" s="53">
        <f>+'105 PALESTRAS'!AP486</f>
        <v>0</v>
      </c>
      <c r="N1338" s="53">
        <f>+'105 PALESTRAS'!AC486</f>
        <v>0</v>
      </c>
      <c r="T1338" s="51" t="str">
        <f t="shared" si="60"/>
        <v>Local Não Indicado</v>
      </c>
      <c r="U1338" s="51" t="str">
        <f t="shared" si="61"/>
        <v>Sem dados de idade</v>
      </c>
      <c r="V1338" s="51" t="str">
        <f t="shared" si="62"/>
        <v/>
      </c>
    </row>
    <row r="1339" spans="1:22" hidden="1" x14ac:dyDescent="0.35">
      <c r="A1339" s="53">
        <f>+'105 PALESTRAS'!C487</f>
        <v>0</v>
      </c>
      <c r="B1339" s="53">
        <f>+'105 PALESTRAS'!J487</f>
        <v>0</v>
      </c>
      <c r="C1339" s="53" t="e">
        <f>IFERROR(IFERROR(IFERROR(+VLOOKUP('105 PALESTRAS'!V487,localidades,2,FALSE),VLOOKUP('105 PALESTRAS'!R487,district_codes,2,FALSE)),VLOOKUP('105 PALESTRAS'!AG$7,localidades,2,FALSE)),VLOOKUP('105 PALESTRAS'!AG456,district_codes,2,FALSE))</f>
        <v>#N/A</v>
      </c>
      <c r="E1339" s="281">
        <f>+'105 PALESTRAS'!P487</f>
        <v>0</v>
      </c>
      <c r="F1339" s="53">
        <f>+'105 PALESTRAS'!Q487</f>
        <v>0</v>
      </c>
      <c r="H1339" s="53" t="str">
        <f>+sessoes!A$8</f>
        <v>BENTRAIN-99</v>
      </c>
      <c r="I1339" s="53" t="e">
        <f>+sessoes!B$8</f>
        <v>#N/A</v>
      </c>
      <c r="J1339" s="69">
        <f>+sessoes!C$8</f>
        <v>0</v>
      </c>
      <c r="K1339" s="53">
        <f>+'105 PALESTRAS'!AK487</f>
        <v>0</v>
      </c>
      <c r="L1339" s="53">
        <f>+'105 PALESTRAS'!AM487</f>
        <v>0</v>
      </c>
      <c r="M1339" s="53">
        <f>+'105 PALESTRAS'!AP487</f>
        <v>0</v>
      </c>
      <c r="N1339" s="53">
        <f>+'105 PALESTRAS'!AC487</f>
        <v>0</v>
      </c>
      <c r="T1339" s="51" t="str">
        <f t="shared" si="60"/>
        <v>Local Não Indicado</v>
      </c>
      <c r="U1339" s="51" t="str">
        <f t="shared" si="61"/>
        <v>Sem dados de idade</v>
      </c>
      <c r="V1339" s="51" t="str">
        <f t="shared" si="62"/>
        <v/>
      </c>
    </row>
    <row r="1340" spans="1:22" hidden="1" x14ac:dyDescent="0.35">
      <c r="A1340" s="53">
        <f>+'105 PALESTRAS'!C488</f>
        <v>0</v>
      </c>
      <c r="B1340" s="53">
        <f>+'105 PALESTRAS'!J488</f>
        <v>0</v>
      </c>
      <c r="C1340" s="53" t="e">
        <f>IFERROR(IFERROR(IFERROR(+VLOOKUP('105 PALESTRAS'!V488,localidades,2,FALSE),VLOOKUP('105 PALESTRAS'!R488,district_codes,2,FALSE)),VLOOKUP('105 PALESTRAS'!AG$7,localidades,2,FALSE)),VLOOKUP('105 PALESTRAS'!AG457,district_codes,2,FALSE))</f>
        <v>#N/A</v>
      </c>
      <c r="E1340" s="281">
        <f>+'105 PALESTRAS'!P488</f>
        <v>0</v>
      </c>
      <c r="F1340" s="53">
        <f>+'105 PALESTRAS'!Q488</f>
        <v>0</v>
      </c>
      <c r="H1340" s="53" t="str">
        <f>+sessoes!A$8</f>
        <v>BENTRAIN-99</v>
      </c>
      <c r="I1340" s="53" t="e">
        <f>+sessoes!B$8</f>
        <v>#N/A</v>
      </c>
      <c r="J1340" s="69">
        <f>+sessoes!C$8</f>
        <v>0</v>
      </c>
      <c r="K1340" s="53">
        <f>+'105 PALESTRAS'!AK488</f>
        <v>0</v>
      </c>
      <c r="L1340" s="53">
        <f>+'105 PALESTRAS'!AM488</f>
        <v>0</v>
      </c>
      <c r="M1340" s="53">
        <f>+'105 PALESTRAS'!AP488</f>
        <v>0</v>
      </c>
      <c r="N1340" s="53">
        <f>+'105 PALESTRAS'!AC488</f>
        <v>0</v>
      </c>
      <c r="T1340" s="51" t="str">
        <f t="shared" si="60"/>
        <v>Local Não Indicado</v>
      </c>
      <c r="U1340" s="51" t="str">
        <f t="shared" si="61"/>
        <v>Sem dados de idade</v>
      </c>
      <c r="V1340" s="51" t="str">
        <f t="shared" si="62"/>
        <v/>
      </c>
    </row>
    <row r="1341" spans="1:22" hidden="1" x14ac:dyDescent="0.35">
      <c r="A1341" s="53">
        <f>+'105 PALESTRAS'!C489</f>
        <v>0</v>
      </c>
      <c r="B1341" s="53">
        <f>+'105 PALESTRAS'!J489</f>
        <v>0</v>
      </c>
      <c r="C1341" s="53" t="e">
        <f>IFERROR(IFERROR(IFERROR(+VLOOKUP('105 PALESTRAS'!V489,localidades,2,FALSE),VLOOKUP('105 PALESTRAS'!R489,district_codes,2,FALSE)),VLOOKUP('105 PALESTRAS'!AG$7,localidades,2,FALSE)),VLOOKUP('105 PALESTRAS'!AG458,district_codes,2,FALSE))</f>
        <v>#N/A</v>
      </c>
      <c r="E1341" s="281">
        <f>+'105 PALESTRAS'!P489</f>
        <v>0</v>
      </c>
      <c r="F1341" s="53">
        <f>+'105 PALESTRAS'!Q489</f>
        <v>0</v>
      </c>
      <c r="H1341" s="53" t="str">
        <f>+sessoes!A$8</f>
        <v>BENTRAIN-99</v>
      </c>
      <c r="I1341" s="53" t="e">
        <f>+sessoes!B$8</f>
        <v>#N/A</v>
      </c>
      <c r="J1341" s="69">
        <f>+sessoes!C$8</f>
        <v>0</v>
      </c>
      <c r="K1341" s="53">
        <f>+'105 PALESTRAS'!AK489</f>
        <v>0</v>
      </c>
      <c r="L1341" s="53">
        <f>+'105 PALESTRAS'!AM489</f>
        <v>0</v>
      </c>
      <c r="M1341" s="53">
        <f>+'105 PALESTRAS'!AP489</f>
        <v>0</v>
      </c>
      <c r="N1341" s="53">
        <f>+'105 PALESTRAS'!AC489</f>
        <v>0</v>
      </c>
      <c r="T1341" s="51" t="str">
        <f t="shared" si="60"/>
        <v>Local Não Indicado</v>
      </c>
      <c r="U1341" s="51" t="str">
        <f t="shared" si="61"/>
        <v>Sem dados de idade</v>
      </c>
      <c r="V1341" s="51" t="str">
        <f t="shared" si="62"/>
        <v/>
      </c>
    </row>
    <row r="1342" spans="1:22" hidden="1" x14ac:dyDescent="0.35">
      <c r="A1342" s="53">
        <f>+'105 PALESTRAS'!C490</f>
        <v>0</v>
      </c>
      <c r="B1342" s="53">
        <f>+'105 PALESTRAS'!J490</f>
        <v>0</v>
      </c>
      <c r="C1342" s="53" t="e">
        <f>IFERROR(IFERROR(IFERROR(+VLOOKUP('105 PALESTRAS'!V490,localidades,2,FALSE),VLOOKUP('105 PALESTRAS'!R490,district_codes,2,FALSE)),VLOOKUP('105 PALESTRAS'!AG$7,localidades,2,FALSE)),VLOOKUP('105 PALESTRAS'!AG459,district_codes,2,FALSE))</f>
        <v>#N/A</v>
      </c>
      <c r="E1342" s="281">
        <f>+'105 PALESTRAS'!P490</f>
        <v>0</v>
      </c>
      <c r="F1342" s="53">
        <f>+'105 PALESTRAS'!Q490</f>
        <v>0</v>
      </c>
      <c r="H1342" s="53" t="str">
        <f>+sessoes!A$8</f>
        <v>BENTRAIN-99</v>
      </c>
      <c r="I1342" s="53" t="e">
        <f>+sessoes!B$8</f>
        <v>#N/A</v>
      </c>
      <c r="J1342" s="69">
        <f>+sessoes!C$8</f>
        <v>0</v>
      </c>
      <c r="K1342" s="53">
        <f>+'105 PALESTRAS'!AK490</f>
        <v>0</v>
      </c>
      <c r="L1342" s="53">
        <f>+'105 PALESTRAS'!AM490</f>
        <v>0</v>
      </c>
      <c r="M1342" s="53">
        <f>+'105 PALESTRAS'!AP490</f>
        <v>0</v>
      </c>
      <c r="N1342" s="53">
        <f>+'105 PALESTRAS'!AC490</f>
        <v>0</v>
      </c>
      <c r="T1342" s="51" t="str">
        <f t="shared" si="60"/>
        <v>Local Não Indicado</v>
      </c>
      <c r="U1342" s="51" t="str">
        <f t="shared" si="61"/>
        <v>Sem dados de idade</v>
      </c>
      <c r="V1342" s="51" t="str">
        <f t="shared" si="62"/>
        <v/>
      </c>
    </row>
    <row r="1343" spans="1:22" hidden="1" x14ac:dyDescent="0.35">
      <c r="A1343" s="53">
        <f>+'105 PALESTRAS'!C491</f>
        <v>0</v>
      </c>
      <c r="B1343" s="53">
        <f>+'105 PALESTRAS'!J491</f>
        <v>0</v>
      </c>
      <c r="C1343" s="53" t="e">
        <f>IFERROR(IFERROR(IFERROR(+VLOOKUP('105 PALESTRAS'!V491,localidades,2,FALSE),VLOOKUP('105 PALESTRAS'!R491,district_codes,2,FALSE)),VLOOKUP('105 PALESTRAS'!AG$7,localidades,2,FALSE)),VLOOKUP('105 PALESTRAS'!AG460,district_codes,2,FALSE))</f>
        <v>#N/A</v>
      </c>
      <c r="E1343" s="281">
        <f>+'105 PALESTRAS'!P491</f>
        <v>0</v>
      </c>
      <c r="F1343" s="53">
        <f>+'105 PALESTRAS'!Q491</f>
        <v>0</v>
      </c>
      <c r="H1343" s="53" t="str">
        <f>+sessoes!A$8</f>
        <v>BENTRAIN-99</v>
      </c>
      <c r="I1343" s="53" t="e">
        <f>+sessoes!B$8</f>
        <v>#N/A</v>
      </c>
      <c r="J1343" s="69">
        <f>+sessoes!C$8</f>
        <v>0</v>
      </c>
      <c r="K1343" s="53">
        <f>+'105 PALESTRAS'!AK491</f>
        <v>0</v>
      </c>
      <c r="L1343" s="53">
        <f>+'105 PALESTRAS'!AM491</f>
        <v>0</v>
      </c>
      <c r="M1343" s="53">
        <f>+'105 PALESTRAS'!AP491</f>
        <v>0</v>
      </c>
      <c r="N1343" s="53">
        <f>+'105 PALESTRAS'!AC491</f>
        <v>0</v>
      </c>
      <c r="T1343" s="51" t="str">
        <f t="shared" si="60"/>
        <v>Local Não Indicado</v>
      </c>
      <c r="U1343" s="51" t="str">
        <f t="shared" si="61"/>
        <v>Sem dados de idade</v>
      </c>
      <c r="V1343" s="51" t="str">
        <f t="shared" si="62"/>
        <v/>
      </c>
    </row>
    <row r="1344" spans="1:22" hidden="1" x14ac:dyDescent="0.35">
      <c r="A1344" s="53">
        <f>+'105 PALESTRAS'!C492</f>
        <v>0</v>
      </c>
      <c r="B1344" s="53">
        <f>+'105 PALESTRAS'!J492</f>
        <v>0</v>
      </c>
      <c r="C1344" s="53" t="e">
        <f>IFERROR(IFERROR(IFERROR(+VLOOKUP('105 PALESTRAS'!V492,localidades,2,FALSE),VLOOKUP('105 PALESTRAS'!R492,district_codes,2,FALSE)),VLOOKUP('105 PALESTRAS'!AG$7,localidades,2,FALSE)),VLOOKUP('105 PALESTRAS'!AG461,district_codes,2,FALSE))</f>
        <v>#N/A</v>
      </c>
      <c r="E1344" s="281">
        <f>+'105 PALESTRAS'!P492</f>
        <v>0</v>
      </c>
      <c r="F1344" s="53">
        <f>+'105 PALESTRAS'!Q492</f>
        <v>0</v>
      </c>
      <c r="H1344" s="53" t="str">
        <f>+sessoes!A$8</f>
        <v>BENTRAIN-99</v>
      </c>
      <c r="I1344" s="53" t="e">
        <f>+sessoes!B$8</f>
        <v>#N/A</v>
      </c>
      <c r="J1344" s="69">
        <f>+sessoes!C$8</f>
        <v>0</v>
      </c>
      <c r="K1344" s="53">
        <f>+'105 PALESTRAS'!AK492</f>
        <v>0</v>
      </c>
      <c r="L1344" s="53">
        <f>+'105 PALESTRAS'!AM492</f>
        <v>0</v>
      </c>
      <c r="M1344" s="53">
        <f>+'105 PALESTRAS'!AP492</f>
        <v>0</v>
      </c>
      <c r="N1344" s="53">
        <f>+'105 PALESTRAS'!AC492</f>
        <v>0</v>
      </c>
      <c r="T1344" s="51" t="str">
        <f t="shared" si="60"/>
        <v>Local Não Indicado</v>
      </c>
      <c r="U1344" s="51" t="str">
        <f t="shared" si="61"/>
        <v>Sem dados de idade</v>
      </c>
      <c r="V1344" s="51" t="str">
        <f t="shared" si="62"/>
        <v/>
      </c>
    </row>
    <row r="1345" spans="1:22" hidden="1" x14ac:dyDescent="0.35">
      <c r="A1345" s="53">
        <f>+'105 PALESTRAS'!C493</f>
        <v>0</v>
      </c>
      <c r="B1345" s="53">
        <f>+'105 PALESTRAS'!J493</f>
        <v>0</v>
      </c>
      <c r="C1345" s="53" t="e">
        <f>IFERROR(IFERROR(IFERROR(+VLOOKUP('105 PALESTRAS'!V493,localidades,2,FALSE),VLOOKUP('105 PALESTRAS'!R493,district_codes,2,FALSE)),VLOOKUP('105 PALESTRAS'!AG$7,localidades,2,FALSE)),VLOOKUP('105 PALESTRAS'!AG462,district_codes,2,FALSE))</f>
        <v>#N/A</v>
      </c>
      <c r="E1345" s="281">
        <f>+'105 PALESTRAS'!P493</f>
        <v>0</v>
      </c>
      <c r="F1345" s="53">
        <f>+'105 PALESTRAS'!Q493</f>
        <v>0</v>
      </c>
      <c r="H1345" s="53" t="str">
        <f>+sessoes!A$8</f>
        <v>BENTRAIN-99</v>
      </c>
      <c r="I1345" s="53" t="e">
        <f>+sessoes!B$8</f>
        <v>#N/A</v>
      </c>
      <c r="J1345" s="69">
        <f>+sessoes!C$8</f>
        <v>0</v>
      </c>
      <c r="K1345" s="53">
        <f>+'105 PALESTRAS'!AK493</f>
        <v>0</v>
      </c>
      <c r="L1345" s="53">
        <f>+'105 PALESTRAS'!AM493</f>
        <v>0</v>
      </c>
      <c r="M1345" s="53">
        <f>+'105 PALESTRAS'!AP493</f>
        <v>0</v>
      </c>
      <c r="N1345" s="53">
        <f>+'105 PALESTRAS'!AC493</f>
        <v>0</v>
      </c>
      <c r="T1345" s="51" t="str">
        <f t="shared" si="60"/>
        <v>Local Não Indicado</v>
      </c>
      <c r="U1345" s="51" t="str">
        <f t="shared" si="61"/>
        <v>Sem dados de idade</v>
      </c>
      <c r="V1345" s="51" t="str">
        <f t="shared" si="62"/>
        <v/>
      </c>
    </row>
    <row r="1346" spans="1:22" hidden="1" x14ac:dyDescent="0.35">
      <c r="A1346" s="53">
        <f>+'105 PALESTRAS'!C494</f>
        <v>0</v>
      </c>
      <c r="B1346" s="53">
        <f>+'105 PALESTRAS'!J494</f>
        <v>0</v>
      </c>
      <c r="C1346" s="53" t="e">
        <f>IFERROR(IFERROR(IFERROR(+VLOOKUP('105 PALESTRAS'!V494,localidades,2,FALSE),VLOOKUP('105 PALESTRAS'!R494,district_codes,2,FALSE)),VLOOKUP('105 PALESTRAS'!AG$7,localidades,2,FALSE)),VLOOKUP('105 PALESTRAS'!AG463,district_codes,2,FALSE))</f>
        <v>#N/A</v>
      </c>
      <c r="E1346" s="281">
        <f>+'105 PALESTRAS'!P494</f>
        <v>0</v>
      </c>
      <c r="F1346" s="53">
        <f>+'105 PALESTRAS'!Q494</f>
        <v>0</v>
      </c>
      <c r="H1346" s="53" t="str">
        <f>+sessoes!A$8</f>
        <v>BENTRAIN-99</v>
      </c>
      <c r="I1346" s="53" t="e">
        <f>+sessoes!B$8</f>
        <v>#N/A</v>
      </c>
      <c r="J1346" s="69">
        <f>+sessoes!C$8</f>
        <v>0</v>
      </c>
      <c r="K1346" s="53">
        <f>+'105 PALESTRAS'!AK494</f>
        <v>0</v>
      </c>
      <c r="L1346" s="53">
        <f>+'105 PALESTRAS'!AM494</f>
        <v>0</v>
      </c>
      <c r="M1346" s="53">
        <f>+'105 PALESTRAS'!AP494</f>
        <v>0</v>
      </c>
      <c r="N1346" s="53">
        <f>+'105 PALESTRAS'!AC494</f>
        <v>0</v>
      </c>
      <c r="T1346" s="51" t="str">
        <f t="shared" ref="T1346:T1359" si="63">IFERROR(IFERROR(VLOOKUP(C1346,nomes_distritos,3,FALSE),VLOOKUP(I1346,nomes_distritos,3,FALSE)),"Local Não Indicado")</f>
        <v>Local Não Indicado</v>
      </c>
      <c r="U1346" s="51" t="str">
        <f t="shared" si="61"/>
        <v>Sem dados de idade</v>
      </c>
      <c r="V1346" s="51" t="str">
        <f t="shared" si="62"/>
        <v/>
      </c>
    </row>
    <row r="1347" spans="1:22" hidden="1" x14ac:dyDescent="0.35">
      <c r="A1347" s="53">
        <f>+'105 PALESTRAS'!C495</f>
        <v>0</v>
      </c>
      <c r="B1347" s="53">
        <f>+'105 PALESTRAS'!J495</f>
        <v>0</v>
      </c>
      <c r="C1347" s="53" t="e">
        <f>IFERROR(IFERROR(IFERROR(+VLOOKUP('105 PALESTRAS'!V495,localidades,2,FALSE),VLOOKUP('105 PALESTRAS'!R495,district_codes,2,FALSE)),VLOOKUP('105 PALESTRAS'!AG$7,localidades,2,FALSE)),VLOOKUP('105 PALESTRAS'!AG464,district_codes,2,FALSE))</f>
        <v>#N/A</v>
      </c>
      <c r="E1347" s="281">
        <f>+'105 PALESTRAS'!P495</f>
        <v>0</v>
      </c>
      <c r="F1347" s="53">
        <f>+'105 PALESTRAS'!Q495</f>
        <v>0</v>
      </c>
      <c r="H1347" s="53" t="str">
        <f>+sessoes!A$8</f>
        <v>BENTRAIN-99</v>
      </c>
      <c r="I1347" s="53" t="e">
        <f>+sessoes!B$8</f>
        <v>#N/A</v>
      </c>
      <c r="J1347" s="69">
        <f>+sessoes!C$8</f>
        <v>0</v>
      </c>
      <c r="K1347" s="53">
        <f>+'105 PALESTRAS'!AK495</f>
        <v>0</v>
      </c>
      <c r="L1347" s="53">
        <f>+'105 PALESTRAS'!AM495</f>
        <v>0</v>
      </c>
      <c r="M1347" s="53">
        <f>+'105 PALESTRAS'!AP495</f>
        <v>0</v>
      </c>
      <c r="N1347" s="53">
        <f>+'105 PALESTRAS'!AC495</f>
        <v>0</v>
      </c>
      <c r="T1347" s="51" t="str">
        <f t="shared" si="63"/>
        <v>Local Não Indicado</v>
      </c>
      <c r="U1347" s="51" t="str">
        <f t="shared" si="61"/>
        <v>Sem dados de idade</v>
      </c>
      <c r="V1347" s="51" t="str">
        <f t="shared" ref="V1347:V1359" si="64">IF(A1347=0,"",A1347&amp;B1347&amp;C1347)</f>
        <v/>
      </c>
    </row>
    <row r="1348" spans="1:22" hidden="1" x14ac:dyDescent="0.35">
      <c r="A1348" s="53">
        <f>+'105 PALESTRAS'!C496</f>
        <v>0</v>
      </c>
      <c r="B1348" s="53">
        <f>+'105 PALESTRAS'!J496</f>
        <v>0</v>
      </c>
      <c r="C1348" s="53" t="e">
        <f>IFERROR(IFERROR(IFERROR(+VLOOKUP('105 PALESTRAS'!V496,localidades,2,FALSE),VLOOKUP('105 PALESTRAS'!R496,district_codes,2,FALSE)),VLOOKUP('105 PALESTRAS'!AG$7,localidades,2,FALSE)),VLOOKUP('105 PALESTRAS'!AG465,district_codes,2,FALSE))</f>
        <v>#N/A</v>
      </c>
      <c r="E1348" s="281">
        <f>+'105 PALESTRAS'!P496</f>
        <v>0</v>
      </c>
      <c r="F1348" s="53">
        <f>+'105 PALESTRAS'!Q496</f>
        <v>0</v>
      </c>
      <c r="H1348" s="53" t="str">
        <f>+sessoes!A$8</f>
        <v>BENTRAIN-99</v>
      </c>
      <c r="I1348" s="53" t="e">
        <f>+sessoes!B$8</f>
        <v>#N/A</v>
      </c>
      <c r="J1348" s="69">
        <f>+sessoes!C$8</f>
        <v>0</v>
      </c>
      <c r="K1348" s="53">
        <f>+'105 PALESTRAS'!AK496</f>
        <v>0</v>
      </c>
      <c r="L1348" s="53">
        <f>+'105 PALESTRAS'!AM496</f>
        <v>0</v>
      </c>
      <c r="M1348" s="53">
        <f>+'105 PALESTRAS'!AP496</f>
        <v>0</v>
      </c>
      <c r="N1348" s="53">
        <f>+'105 PALESTRAS'!AC496</f>
        <v>0</v>
      </c>
      <c r="T1348" s="51" t="str">
        <f t="shared" si="63"/>
        <v>Local Não Indicado</v>
      </c>
      <c r="U1348" s="51" t="str">
        <f t="shared" ref="U1348:U1359" si="65">IF(F1348=0,"Sem dados de idade",IF(F1348&lt;35,"Jovem","Adulto"))</f>
        <v>Sem dados de idade</v>
      </c>
      <c r="V1348" s="51" t="str">
        <f t="shared" si="64"/>
        <v/>
      </c>
    </row>
    <row r="1349" spans="1:22" hidden="1" x14ac:dyDescent="0.35">
      <c r="A1349" s="53">
        <f>+'105 PALESTRAS'!C497</f>
        <v>0</v>
      </c>
      <c r="B1349" s="53">
        <f>+'105 PALESTRAS'!J497</f>
        <v>0</v>
      </c>
      <c r="C1349" s="53" t="e">
        <f>IFERROR(IFERROR(IFERROR(+VLOOKUP('105 PALESTRAS'!V497,localidades,2,FALSE),VLOOKUP('105 PALESTRAS'!R497,district_codes,2,FALSE)),VLOOKUP('105 PALESTRAS'!AG$7,localidades,2,FALSE)),VLOOKUP('105 PALESTRAS'!AG466,district_codes,2,FALSE))</f>
        <v>#N/A</v>
      </c>
      <c r="E1349" s="281">
        <f>+'105 PALESTRAS'!P497</f>
        <v>0</v>
      </c>
      <c r="F1349" s="53">
        <f>+'105 PALESTRAS'!Q497</f>
        <v>0</v>
      </c>
      <c r="H1349" s="53" t="str">
        <f>+sessoes!A$8</f>
        <v>BENTRAIN-99</v>
      </c>
      <c r="I1349" s="53" t="e">
        <f>+sessoes!B$8</f>
        <v>#N/A</v>
      </c>
      <c r="J1349" s="69">
        <f>+sessoes!C$8</f>
        <v>0</v>
      </c>
      <c r="K1349" s="53">
        <f>+'105 PALESTRAS'!AK497</f>
        <v>0</v>
      </c>
      <c r="L1349" s="53">
        <f>+'105 PALESTRAS'!AM497</f>
        <v>0</v>
      </c>
      <c r="M1349" s="53">
        <f>+'105 PALESTRAS'!AP497</f>
        <v>0</v>
      </c>
      <c r="N1349" s="53">
        <f>+'105 PALESTRAS'!AC497</f>
        <v>0</v>
      </c>
      <c r="T1349" s="51" t="str">
        <f t="shared" si="63"/>
        <v>Local Não Indicado</v>
      </c>
      <c r="U1349" s="51" t="str">
        <f t="shared" si="65"/>
        <v>Sem dados de idade</v>
      </c>
      <c r="V1349" s="51" t="str">
        <f t="shared" si="64"/>
        <v/>
      </c>
    </row>
    <row r="1350" spans="1:22" hidden="1" x14ac:dyDescent="0.35">
      <c r="A1350" s="53">
        <f>+'105 PALESTRAS'!C498</f>
        <v>0</v>
      </c>
      <c r="B1350" s="53">
        <f>+'105 PALESTRAS'!J498</f>
        <v>0</v>
      </c>
      <c r="C1350" s="53" t="e">
        <f>IFERROR(IFERROR(IFERROR(+VLOOKUP('105 PALESTRAS'!V498,localidades,2,FALSE),VLOOKUP('105 PALESTRAS'!R498,district_codes,2,FALSE)),VLOOKUP('105 PALESTRAS'!AG$7,localidades,2,FALSE)),VLOOKUP('105 PALESTRAS'!AG467,district_codes,2,FALSE))</f>
        <v>#N/A</v>
      </c>
      <c r="E1350" s="281">
        <f>+'105 PALESTRAS'!P498</f>
        <v>0</v>
      </c>
      <c r="F1350" s="53">
        <f>+'105 PALESTRAS'!Q498</f>
        <v>0</v>
      </c>
      <c r="H1350" s="53" t="str">
        <f>+sessoes!A$8</f>
        <v>BENTRAIN-99</v>
      </c>
      <c r="I1350" s="53" t="e">
        <f>+sessoes!B$8</f>
        <v>#N/A</v>
      </c>
      <c r="J1350" s="69">
        <f>+sessoes!C$8</f>
        <v>0</v>
      </c>
      <c r="K1350" s="53">
        <f>+'105 PALESTRAS'!AK498</f>
        <v>0</v>
      </c>
      <c r="L1350" s="53">
        <f>+'105 PALESTRAS'!AM498</f>
        <v>0</v>
      </c>
      <c r="M1350" s="53">
        <f>+'105 PALESTRAS'!AP498</f>
        <v>0</v>
      </c>
      <c r="N1350" s="53">
        <f>+'105 PALESTRAS'!AC498</f>
        <v>0</v>
      </c>
      <c r="T1350" s="51" t="str">
        <f t="shared" si="63"/>
        <v>Local Não Indicado</v>
      </c>
      <c r="U1350" s="51" t="str">
        <f t="shared" si="65"/>
        <v>Sem dados de idade</v>
      </c>
      <c r="V1350" s="51" t="str">
        <f t="shared" si="64"/>
        <v/>
      </c>
    </row>
    <row r="1351" spans="1:22" hidden="1" x14ac:dyDescent="0.35">
      <c r="A1351" s="53">
        <f>+'105 PALESTRAS'!C499</f>
        <v>0</v>
      </c>
      <c r="B1351" s="53">
        <f>+'105 PALESTRAS'!J499</f>
        <v>0</v>
      </c>
      <c r="C1351" s="53" t="e">
        <f>IFERROR(IFERROR(IFERROR(+VLOOKUP('105 PALESTRAS'!V499,localidades,2,FALSE),VLOOKUP('105 PALESTRAS'!R499,district_codes,2,FALSE)),VLOOKUP('105 PALESTRAS'!AG$7,localidades,2,FALSE)),VLOOKUP('105 PALESTRAS'!AG468,district_codes,2,FALSE))</f>
        <v>#N/A</v>
      </c>
      <c r="E1351" s="281">
        <f>+'105 PALESTRAS'!P499</f>
        <v>0</v>
      </c>
      <c r="F1351" s="53">
        <f>+'105 PALESTRAS'!Q499</f>
        <v>0</v>
      </c>
      <c r="H1351" s="53" t="str">
        <f>+sessoes!A$8</f>
        <v>BENTRAIN-99</v>
      </c>
      <c r="I1351" s="53" t="e">
        <f>+sessoes!B$8</f>
        <v>#N/A</v>
      </c>
      <c r="J1351" s="69">
        <f>+sessoes!C$8</f>
        <v>0</v>
      </c>
      <c r="K1351" s="53">
        <f>+'105 PALESTRAS'!AK499</f>
        <v>0</v>
      </c>
      <c r="L1351" s="53">
        <f>+'105 PALESTRAS'!AM499</f>
        <v>0</v>
      </c>
      <c r="M1351" s="53">
        <f>+'105 PALESTRAS'!AP499</f>
        <v>0</v>
      </c>
      <c r="N1351" s="53">
        <f>+'105 PALESTRAS'!AC499</f>
        <v>0</v>
      </c>
      <c r="T1351" s="51" t="str">
        <f t="shared" si="63"/>
        <v>Local Não Indicado</v>
      </c>
      <c r="U1351" s="51" t="str">
        <f t="shared" si="65"/>
        <v>Sem dados de idade</v>
      </c>
      <c r="V1351" s="51" t="str">
        <f t="shared" si="64"/>
        <v/>
      </c>
    </row>
    <row r="1352" spans="1:22" hidden="1" x14ac:dyDescent="0.35">
      <c r="A1352" s="53">
        <f>+'105 PALESTRAS'!C500</f>
        <v>0</v>
      </c>
      <c r="B1352" s="53">
        <f>+'105 PALESTRAS'!J500</f>
        <v>0</v>
      </c>
      <c r="C1352" s="53" t="e">
        <f>IFERROR(IFERROR(IFERROR(+VLOOKUP('105 PALESTRAS'!V500,localidades,2,FALSE),VLOOKUP('105 PALESTRAS'!R500,district_codes,2,FALSE)),VLOOKUP('105 PALESTRAS'!AG$7,localidades,2,FALSE)),VLOOKUP('105 PALESTRAS'!AG469,district_codes,2,FALSE))</f>
        <v>#N/A</v>
      </c>
      <c r="E1352" s="281">
        <f>+'105 PALESTRAS'!P500</f>
        <v>0</v>
      </c>
      <c r="F1352" s="53">
        <f>+'105 PALESTRAS'!Q500</f>
        <v>0</v>
      </c>
      <c r="H1352" s="53" t="str">
        <f>+sessoes!A$8</f>
        <v>BENTRAIN-99</v>
      </c>
      <c r="I1352" s="53" t="e">
        <f>+sessoes!B$8</f>
        <v>#N/A</v>
      </c>
      <c r="J1352" s="69">
        <f>+sessoes!C$8</f>
        <v>0</v>
      </c>
      <c r="K1352" s="53">
        <f>+'105 PALESTRAS'!AK500</f>
        <v>0</v>
      </c>
      <c r="L1352" s="53">
        <f>+'105 PALESTRAS'!AM500</f>
        <v>0</v>
      </c>
      <c r="M1352" s="53">
        <f>+'105 PALESTRAS'!AP500</f>
        <v>0</v>
      </c>
      <c r="N1352" s="53">
        <f>+'105 PALESTRAS'!AC500</f>
        <v>0</v>
      </c>
      <c r="T1352" s="51" t="str">
        <f t="shared" si="63"/>
        <v>Local Não Indicado</v>
      </c>
      <c r="U1352" s="51" t="str">
        <f t="shared" si="65"/>
        <v>Sem dados de idade</v>
      </c>
      <c r="V1352" s="51" t="str">
        <f t="shared" si="64"/>
        <v/>
      </c>
    </row>
    <row r="1353" spans="1:22" hidden="1" x14ac:dyDescent="0.35">
      <c r="A1353" s="53">
        <f>+'105 PALESTRAS'!C501</f>
        <v>0</v>
      </c>
      <c r="B1353" s="53">
        <f>+'105 PALESTRAS'!J501</f>
        <v>0</v>
      </c>
      <c r="C1353" s="53" t="e">
        <f>IFERROR(IFERROR(IFERROR(+VLOOKUP('105 PALESTRAS'!V501,localidades,2,FALSE),VLOOKUP('105 PALESTRAS'!R501,district_codes,2,FALSE)),VLOOKUP('105 PALESTRAS'!AG$7,localidades,2,FALSE)),VLOOKUP('105 PALESTRAS'!AG470,district_codes,2,FALSE))</f>
        <v>#N/A</v>
      </c>
      <c r="E1353" s="281">
        <f>+'105 PALESTRAS'!P501</f>
        <v>0</v>
      </c>
      <c r="F1353" s="53">
        <f>+'105 PALESTRAS'!Q501</f>
        <v>0</v>
      </c>
      <c r="H1353" s="53" t="str">
        <f>+sessoes!A$8</f>
        <v>BENTRAIN-99</v>
      </c>
      <c r="I1353" s="53" t="e">
        <f>+sessoes!B$8</f>
        <v>#N/A</v>
      </c>
      <c r="J1353" s="69">
        <f>+sessoes!C$8</f>
        <v>0</v>
      </c>
      <c r="K1353" s="53">
        <f>+'105 PALESTRAS'!AK501</f>
        <v>0</v>
      </c>
      <c r="L1353" s="53">
        <f>+'105 PALESTRAS'!AM501</f>
        <v>0</v>
      </c>
      <c r="M1353" s="53">
        <f>+'105 PALESTRAS'!AP501</f>
        <v>0</v>
      </c>
      <c r="N1353" s="53">
        <f>+'105 PALESTRAS'!AC501</f>
        <v>0</v>
      </c>
      <c r="T1353" s="51" t="str">
        <f t="shared" si="63"/>
        <v>Local Não Indicado</v>
      </c>
      <c r="U1353" s="51" t="str">
        <f t="shared" si="65"/>
        <v>Sem dados de idade</v>
      </c>
      <c r="V1353" s="51" t="str">
        <f t="shared" si="64"/>
        <v/>
      </c>
    </row>
    <row r="1354" spans="1:22" hidden="1" x14ac:dyDescent="0.35">
      <c r="A1354" s="53">
        <f>+'105 PALESTRAS'!C502</f>
        <v>0</v>
      </c>
      <c r="B1354" s="53">
        <f>+'105 PALESTRAS'!J502</f>
        <v>0</v>
      </c>
      <c r="C1354" s="53" t="e">
        <f>IFERROR(IFERROR(IFERROR(+VLOOKUP('105 PALESTRAS'!V502,localidades,2,FALSE),VLOOKUP('105 PALESTRAS'!R502,district_codes,2,FALSE)),VLOOKUP('105 PALESTRAS'!AG$7,localidades,2,FALSE)),VLOOKUP('105 PALESTRAS'!AG471,district_codes,2,FALSE))</f>
        <v>#N/A</v>
      </c>
      <c r="E1354" s="281">
        <f>+'105 PALESTRAS'!P502</f>
        <v>0</v>
      </c>
      <c r="F1354" s="53">
        <f>+'105 PALESTRAS'!Q502</f>
        <v>0</v>
      </c>
      <c r="H1354" s="53" t="str">
        <f>+sessoes!A$8</f>
        <v>BENTRAIN-99</v>
      </c>
      <c r="I1354" s="53" t="e">
        <f>+sessoes!B$8</f>
        <v>#N/A</v>
      </c>
      <c r="J1354" s="69">
        <f>+sessoes!C$8</f>
        <v>0</v>
      </c>
      <c r="K1354" s="53">
        <f>+'105 PALESTRAS'!AK502</f>
        <v>0</v>
      </c>
      <c r="L1354" s="53">
        <f>+'105 PALESTRAS'!AM502</f>
        <v>0</v>
      </c>
      <c r="M1354" s="53">
        <f>+'105 PALESTRAS'!AP502</f>
        <v>0</v>
      </c>
      <c r="N1354" s="53">
        <f>+'105 PALESTRAS'!AC502</f>
        <v>0</v>
      </c>
      <c r="T1354" s="51" t="str">
        <f t="shared" si="63"/>
        <v>Local Não Indicado</v>
      </c>
      <c r="U1354" s="51" t="str">
        <f t="shared" si="65"/>
        <v>Sem dados de idade</v>
      </c>
      <c r="V1354" s="51" t="str">
        <f t="shared" si="64"/>
        <v/>
      </c>
    </row>
    <row r="1355" spans="1:22" hidden="1" x14ac:dyDescent="0.35">
      <c r="A1355" s="53">
        <f>+'105 PALESTRAS'!C503</f>
        <v>0</v>
      </c>
      <c r="B1355" s="53">
        <f>+'105 PALESTRAS'!J503</f>
        <v>0</v>
      </c>
      <c r="C1355" s="53" t="e">
        <f>IFERROR(IFERROR(IFERROR(+VLOOKUP('105 PALESTRAS'!V503,localidades,2,FALSE),VLOOKUP('105 PALESTRAS'!R503,district_codes,2,FALSE)),VLOOKUP('105 PALESTRAS'!AG$7,localidades,2,FALSE)),VLOOKUP('105 PALESTRAS'!AG472,district_codes,2,FALSE))</f>
        <v>#N/A</v>
      </c>
      <c r="E1355" s="281">
        <f>+'105 PALESTRAS'!P503</f>
        <v>0</v>
      </c>
      <c r="F1355" s="53">
        <f>+'105 PALESTRAS'!Q503</f>
        <v>0</v>
      </c>
      <c r="H1355" s="53" t="str">
        <f>+sessoes!A$8</f>
        <v>BENTRAIN-99</v>
      </c>
      <c r="I1355" s="53" t="e">
        <f>+sessoes!B$8</f>
        <v>#N/A</v>
      </c>
      <c r="J1355" s="69">
        <f>+sessoes!C$8</f>
        <v>0</v>
      </c>
      <c r="K1355" s="53">
        <f>+'105 PALESTRAS'!AK503</f>
        <v>0</v>
      </c>
      <c r="L1355" s="53">
        <f>+'105 PALESTRAS'!AM503</f>
        <v>0</v>
      </c>
      <c r="M1355" s="53">
        <f>+'105 PALESTRAS'!AP503</f>
        <v>0</v>
      </c>
      <c r="N1355" s="53">
        <f>+'105 PALESTRAS'!AC503</f>
        <v>0</v>
      </c>
      <c r="T1355" s="51" t="str">
        <f t="shared" si="63"/>
        <v>Local Não Indicado</v>
      </c>
      <c r="U1355" s="51" t="str">
        <f t="shared" si="65"/>
        <v>Sem dados de idade</v>
      </c>
      <c r="V1355" s="51" t="str">
        <f t="shared" si="64"/>
        <v/>
      </c>
    </row>
    <row r="1356" spans="1:22" hidden="1" x14ac:dyDescent="0.35">
      <c r="A1356" s="53">
        <f>+'105 PALESTRAS'!C504</f>
        <v>0</v>
      </c>
      <c r="B1356" s="53">
        <f>+'105 PALESTRAS'!J504</f>
        <v>0</v>
      </c>
      <c r="C1356" s="53" t="e">
        <f>IFERROR(IFERROR(IFERROR(+VLOOKUP('105 PALESTRAS'!V504,localidades,2,FALSE),VLOOKUP('105 PALESTRAS'!R504,district_codes,2,FALSE)),VLOOKUP('105 PALESTRAS'!AG$7,localidades,2,FALSE)),VLOOKUP('105 PALESTRAS'!AG473,district_codes,2,FALSE))</f>
        <v>#N/A</v>
      </c>
      <c r="E1356" s="281">
        <f>+'105 PALESTRAS'!P504</f>
        <v>0</v>
      </c>
      <c r="F1356" s="53">
        <f>+'105 PALESTRAS'!Q504</f>
        <v>0</v>
      </c>
      <c r="H1356" s="53" t="str">
        <f>+sessoes!A$8</f>
        <v>BENTRAIN-99</v>
      </c>
      <c r="I1356" s="53" t="e">
        <f>+sessoes!B$8</f>
        <v>#N/A</v>
      </c>
      <c r="J1356" s="69">
        <f>+sessoes!C$8</f>
        <v>0</v>
      </c>
      <c r="K1356" s="53">
        <f>+'105 PALESTRAS'!AK504</f>
        <v>0</v>
      </c>
      <c r="L1356" s="53">
        <f>+'105 PALESTRAS'!AM504</f>
        <v>0</v>
      </c>
      <c r="M1356" s="53">
        <f>+'105 PALESTRAS'!AP504</f>
        <v>0</v>
      </c>
      <c r="N1356" s="53">
        <f>+'105 PALESTRAS'!AC504</f>
        <v>0</v>
      </c>
      <c r="T1356" s="51" t="str">
        <f t="shared" si="63"/>
        <v>Local Não Indicado</v>
      </c>
      <c r="U1356" s="51" t="str">
        <f t="shared" si="65"/>
        <v>Sem dados de idade</v>
      </c>
      <c r="V1356" s="51" t="str">
        <f t="shared" si="64"/>
        <v/>
      </c>
    </row>
    <row r="1357" spans="1:22" hidden="1" x14ac:dyDescent="0.35">
      <c r="A1357" s="53">
        <f>+'105 PALESTRAS'!C505</f>
        <v>0</v>
      </c>
      <c r="B1357" s="53">
        <f>+'105 PALESTRAS'!J505</f>
        <v>0</v>
      </c>
      <c r="C1357" s="53" t="e">
        <f>IFERROR(IFERROR(IFERROR(+VLOOKUP('105 PALESTRAS'!V505,localidades,2,FALSE),VLOOKUP('105 PALESTRAS'!R505,district_codes,2,FALSE)),VLOOKUP('105 PALESTRAS'!AG$7,localidades,2,FALSE)),VLOOKUP('105 PALESTRAS'!AG474,district_codes,2,FALSE))</f>
        <v>#N/A</v>
      </c>
      <c r="E1357" s="281">
        <f>+'105 PALESTRAS'!P505</f>
        <v>0</v>
      </c>
      <c r="F1357" s="53">
        <f>+'105 PALESTRAS'!Q505</f>
        <v>0</v>
      </c>
      <c r="H1357" s="53" t="str">
        <f>+sessoes!A$8</f>
        <v>BENTRAIN-99</v>
      </c>
      <c r="I1357" s="53" t="e">
        <f>+sessoes!B$8</f>
        <v>#N/A</v>
      </c>
      <c r="J1357" s="69">
        <f>+sessoes!C$8</f>
        <v>0</v>
      </c>
      <c r="K1357" s="53">
        <f>+'105 PALESTRAS'!AK505</f>
        <v>0</v>
      </c>
      <c r="L1357" s="53">
        <f>+'105 PALESTRAS'!AM505</f>
        <v>0</v>
      </c>
      <c r="M1357" s="53">
        <f>+'105 PALESTRAS'!AP505</f>
        <v>0</v>
      </c>
      <c r="N1357" s="53">
        <f>+'105 PALESTRAS'!AC505</f>
        <v>0</v>
      </c>
      <c r="T1357" s="51" t="str">
        <f t="shared" si="63"/>
        <v>Local Não Indicado</v>
      </c>
      <c r="U1357" s="51" t="str">
        <f t="shared" si="65"/>
        <v>Sem dados de idade</v>
      </c>
      <c r="V1357" s="51" t="str">
        <f t="shared" si="64"/>
        <v/>
      </c>
    </row>
    <row r="1358" spans="1:22" hidden="1" x14ac:dyDescent="0.35">
      <c r="A1358" s="53">
        <f>+'105 PALESTRAS'!C506</f>
        <v>0</v>
      </c>
      <c r="B1358" s="53">
        <f>+'105 PALESTRAS'!J506</f>
        <v>0</v>
      </c>
      <c r="C1358" s="53" t="e">
        <f>IFERROR(IFERROR(IFERROR(+VLOOKUP('105 PALESTRAS'!V506,localidades,2,FALSE),VLOOKUP('105 PALESTRAS'!R506,district_codes,2,FALSE)),VLOOKUP('105 PALESTRAS'!AG$7,localidades,2,FALSE)),VLOOKUP('105 PALESTRAS'!AG475,district_codes,2,FALSE))</f>
        <v>#N/A</v>
      </c>
      <c r="E1358" s="281">
        <f>+'105 PALESTRAS'!P506</f>
        <v>0</v>
      </c>
      <c r="F1358" s="53">
        <f>+'105 PALESTRAS'!Q506</f>
        <v>0</v>
      </c>
      <c r="H1358" s="53" t="str">
        <f>+sessoes!A$8</f>
        <v>BENTRAIN-99</v>
      </c>
      <c r="I1358" s="53" t="e">
        <f>+sessoes!B$8</f>
        <v>#N/A</v>
      </c>
      <c r="J1358" s="69">
        <f>+sessoes!C$8</f>
        <v>0</v>
      </c>
      <c r="K1358" s="53">
        <f>+'105 PALESTRAS'!AK506</f>
        <v>0</v>
      </c>
      <c r="L1358" s="53">
        <f>+'105 PALESTRAS'!AM506</f>
        <v>0</v>
      </c>
      <c r="M1358" s="53">
        <f>+'105 PALESTRAS'!AP506</f>
        <v>0</v>
      </c>
      <c r="N1358" s="53">
        <f>+'105 PALESTRAS'!AC506</f>
        <v>0</v>
      </c>
      <c r="T1358" s="51" t="str">
        <f t="shared" si="63"/>
        <v>Local Não Indicado</v>
      </c>
      <c r="U1358" s="51" t="str">
        <f t="shared" si="65"/>
        <v>Sem dados de idade</v>
      </c>
      <c r="V1358" s="51" t="str">
        <f t="shared" si="64"/>
        <v/>
      </c>
    </row>
    <row r="1359" spans="1:22" x14ac:dyDescent="0.35">
      <c r="A1359" s="53">
        <f>+'105 PALESTRAS'!C507</f>
        <v>0</v>
      </c>
      <c r="B1359" s="53">
        <f>+'105 PALESTRAS'!J507</f>
        <v>0</v>
      </c>
      <c r="C1359" s="53" t="e">
        <f>IFERROR(IFERROR(IFERROR(+VLOOKUP('105 PALESTRAS'!V507,localidades,2,FALSE),VLOOKUP('105 PALESTRAS'!R507,district_codes,2,FALSE)),VLOOKUP('105 PALESTRAS'!AG$7,localidades,2,FALSE)),VLOOKUP('105 PALESTRAS'!AG476,district_codes,2,FALSE))</f>
        <v>#N/A</v>
      </c>
      <c r="E1359" s="281">
        <f>+'105 PALESTRAS'!P507</f>
        <v>0</v>
      </c>
      <c r="F1359" s="53">
        <f>+'105 PALESTRAS'!Q507</f>
        <v>0</v>
      </c>
      <c r="H1359" s="53" t="str">
        <f>+sessoes!A$8</f>
        <v>BENTRAIN-99</v>
      </c>
      <c r="I1359" s="53" t="e">
        <f>+sessoes!B$8</f>
        <v>#N/A</v>
      </c>
      <c r="J1359" s="69">
        <f>+sessoes!C$8</f>
        <v>0</v>
      </c>
      <c r="K1359" s="53">
        <f>+'105 PALESTRAS'!AK507</f>
        <v>0</v>
      </c>
      <c r="L1359" s="53">
        <f>+'105 PALESTRAS'!AM507</f>
        <v>0</v>
      </c>
      <c r="M1359" s="53">
        <f>+'105 PALESTRAS'!AP507</f>
        <v>0</v>
      </c>
      <c r="N1359" s="53">
        <f>+'105 PALESTRAS'!AC507</f>
        <v>0</v>
      </c>
      <c r="T1359" s="51" t="str">
        <f t="shared" si="63"/>
        <v>Local Não Indicado</v>
      </c>
      <c r="U1359" s="51" t="str">
        <f t="shared" si="65"/>
        <v>Sem dados de idade</v>
      </c>
      <c r="V1359" s="51" t="str">
        <f t="shared" si="64"/>
        <v/>
      </c>
    </row>
    <row r="1365" spans="1:22" x14ac:dyDescent="0.35">
      <c r="A1365" s="53" t="s">
        <v>2259</v>
      </c>
      <c r="B1365" s="53" t="s">
        <v>2259</v>
      </c>
      <c r="C1365" s="53" t="s">
        <v>2261</v>
      </c>
      <c r="D1365" s="53" t="s">
        <v>2259</v>
      </c>
      <c r="E1365" s="281" t="s">
        <v>2259</v>
      </c>
      <c r="F1365" s="53" t="s">
        <v>2261</v>
      </c>
      <c r="G1365" s="53" t="s">
        <v>2259</v>
      </c>
      <c r="H1365" s="53" t="s">
        <v>2259</v>
      </c>
      <c r="I1365" s="53" t="s">
        <v>2261</v>
      </c>
      <c r="J1365" s="53" t="s">
        <v>2260</v>
      </c>
      <c r="K1365" s="53" t="s">
        <v>2259</v>
      </c>
      <c r="L1365" s="53" t="s">
        <v>2259</v>
      </c>
      <c r="M1365" s="53" t="s">
        <v>2259</v>
      </c>
      <c r="N1365" s="53" t="s">
        <v>2259</v>
      </c>
      <c r="O1365" s="53" t="s">
        <v>2259</v>
      </c>
      <c r="P1365" s="53" t="s">
        <v>2259</v>
      </c>
      <c r="Q1365" s="53" t="s">
        <v>2259</v>
      </c>
      <c r="R1365" s="53" t="s">
        <v>2259</v>
      </c>
      <c r="S1365" s="53" t="s">
        <v>2259</v>
      </c>
      <c r="T1365" s="53" t="s">
        <v>2259</v>
      </c>
      <c r="U1365" s="53" t="s">
        <v>2259</v>
      </c>
      <c r="V1365" s="53" t="s">
        <v>2259</v>
      </c>
    </row>
    <row r="1368" spans="1:22" x14ac:dyDescent="0.35">
      <c r="A1368" s="53" t="str">
        <f>"'"&amp;_xlfn.TEXTJOIN("', '",,1365:1365)&amp;"'"</f>
        <v>'text', 'text', 'numeric', 'text', 'text', 'numeric', 'text', 'text', 'numeric', 'date', 'text', 'text', 'text', 'text', 'text', 'text', 'text', 'text', 'text', 'text', 'text', 'text'</v>
      </c>
    </row>
  </sheetData>
  <phoneticPr fontId="21" type="noConversion"/>
  <conditionalFormatting sqref="A1:XFD1048576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1"/>
  <ignoredErrors>
    <ignoredError xmlns:x16r3="http://schemas.microsoft.com/office/spreadsheetml/2018/08/main" sqref="J256:J383 J386:J731 J732:J869 H874:J874 J870:J871 H872:J873 H870:I871 H875:J1359" x16r3:misleadingForma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493E-753D-47BD-B830-15733C169BBA}">
  <sheetPr codeName="Sheet15"/>
  <dimension ref="A1:T209"/>
  <sheetViews>
    <sheetView showGridLines="0" zoomScaleNormal="100" workbookViewId="0">
      <selection activeCell="F3" sqref="F3"/>
    </sheetView>
  </sheetViews>
  <sheetFormatPr defaultRowHeight="14.25" x14ac:dyDescent="0.45"/>
  <cols>
    <col min="1" max="1" width="12.796875" style="277" customWidth="1"/>
    <col min="2" max="2" width="11.9296875" style="277" customWidth="1"/>
    <col min="3" max="3" width="17.53125" style="277" customWidth="1"/>
    <col min="4" max="4" width="16.33203125" style="277" bestFit="1" customWidth="1"/>
    <col min="5" max="5" width="13.265625" style="277" customWidth="1"/>
    <col min="6" max="6" width="31.33203125" style="277" customWidth="1"/>
    <col min="7" max="7" width="10.86328125" style="277" customWidth="1"/>
    <col min="8" max="8" width="11.86328125" style="277" customWidth="1"/>
    <col min="9" max="9" width="9.53125" style="277" customWidth="1"/>
    <col min="10" max="10" width="15.59765625" style="331" customWidth="1"/>
    <col min="11" max="11" width="9.19921875" style="277" customWidth="1"/>
    <col min="12" max="12" width="8.3984375" style="277" customWidth="1"/>
    <col min="13" max="15" width="8" style="277" customWidth="1"/>
    <col min="16" max="16" width="8.53125" style="277" customWidth="1"/>
    <col min="17" max="17" width="7.3984375" style="277" customWidth="1"/>
    <col min="18" max="18" width="10.86328125" style="277" customWidth="1"/>
    <col min="19" max="19" width="22.9296875" style="277" bestFit="1" customWidth="1"/>
    <col min="20" max="20" width="22.33203125" style="277" customWidth="1"/>
    <col min="21" max="16384" width="9.06640625" style="277"/>
  </cols>
  <sheetData>
    <row r="1" spans="1:20" x14ac:dyDescent="0.45">
      <c r="A1" s="366" t="s">
        <v>1889</v>
      </c>
      <c r="B1" s="366" t="s">
        <v>1890</v>
      </c>
      <c r="C1" s="367" t="s">
        <v>2306</v>
      </c>
      <c r="D1" s="367" t="s">
        <v>1935</v>
      </c>
      <c r="E1" s="368" t="s">
        <v>1880</v>
      </c>
      <c r="F1" s="368" t="s">
        <v>1887</v>
      </c>
      <c r="G1" s="369" t="s">
        <v>2190</v>
      </c>
      <c r="H1" s="367" t="s">
        <v>1895</v>
      </c>
      <c r="I1" s="367" t="s">
        <v>1879</v>
      </c>
      <c r="J1" s="370" t="s">
        <v>1882</v>
      </c>
      <c r="K1" s="369" t="s">
        <v>2191</v>
      </c>
      <c r="L1" s="369" t="s">
        <v>2192</v>
      </c>
      <c r="M1" s="369" t="s">
        <v>1896</v>
      </c>
      <c r="N1" s="369" t="s">
        <v>1897</v>
      </c>
      <c r="O1" s="369" t="s">
        <v>1898</v>
      </c>
      <c r="P1" s="369" t="s">
        <v>1899</v>
      </c>
      <c r="Q1" s="369" t="s">
        <v>1900</v>
      </c>
      <c r="R1" s="369" t="s">
        <v>2312</v>
      </c>
      <c r="S1" s="369" t="s">
        <v>2273</v>
      </c>
      <c r="T1" s="369" t="s">
        <v>1215</v>
      </c>
    </row>
    <row r="2" spans="1:20" x14ac:dyDescent="0.45">
      <c r="A2" s="371">
        <f>+'202 TREINAMENTO TÉCNICO'!C16</f>
        <v>0</v>
      </c>
      <c r="B2" s="371">
        <f>+'202 TREINAMENTO TÉCNICO'!H16</f>
        <v>0</v>
      </c>
      <c r="C2" s="371">
        <f>+'202 TREINAMENTO TÉCNICO'!AE16</f>
        <v>0</v>
      </c>
      <c r="D2" s="371" t="str">
        <f>IFERROR(+IFERROR(VLOOKUP('202 TREINAMENTO TÉCNICO'!P16,district_codes,2,FALSE),VLOOKUP('202 TREINAMENTO TÉCNICO'!AE$5,district_codes,2,FALSE)),"")</f>
        <v/>
      </c>
      <c r="E2" s="371">
        <f>+'202 TREINAMENTO TÉCNICO'!N16</f>
        <v>0</v>
      </c>
      <c r="F2" s="371" t="e">
        <f>IF(+'202 TREINAMENTO TÉCNICO'!AA16=0,VLOOKUP(C2,tech_registered,4,FALSE),+'202 TREINAMENTO TÉCNICO'!AA16)</f>
        <v>#N/A</v>
      </c>
      <c r="G2" s="371" t="e">
        <f>IF(+'202 TREINAMENTO TÉCNICO'!V16="",VLOOKUP(C2,tech_registered,5,FALSE),+'202 TREINAMENTO TÉCNICO'!V16)</f>
        <v>#N/A</v>
      </c>
      <c r="H2" s="371" t="str">
        <f>IFERROR(+sessoes!A$6,"")</f>
        <v>TECTRAIN-99</v>
      </c>
      <c r="I2" s="371" t="str">
        <f>IFERROR(+sessoes!B$6,"")</f>
        <v/>
      </c>
      <c r="J2" s="372">
        <f>+sessoes!C$6</f>
        <v>0</v>
      </c>
      <c r="K2" s="371" t="str">
        <f>+'202 TREINAMENTO TÉCNICO'!AV16</f>
        <v xml:space="preserve">jairoliveirao21@gmail.com </v>
      </c>
      <c r="L2" s="371" t="str">
        <f t="shared" ref="L2:L33" si="0">IFERROR(VLOOKUP(C2,tech_registered,10,FALSE),"")</f>
        <v/>
      </c>
      <c r="M2" s="371">
        <f>+'202 TREINAMENTO TÉCNICO'!AG16</f>
        <v>0</v>
      </c>
      <c r="N2" s="371">
        <f>+'202 TREINAMENTO TÉCNICO'!AI16</f>
        <v>0</v>
      </c>
      <c r="O2" s="371">
        <f>+'202 TREINAMENTO TÉCNICO'!AL16</f>
        <v>0</v>
      </c>
      <c r="P2" s="371">
        <f>+'202 TREINAMENTO TÉCNICO'!AO16</f>
        <v>0</v>
      </c>
      <c r="Q2" s="371">
        <f>+'202 TREINAMENTO TÉCNICO'!AQ16</f>
        <v>0</v>
      </c>
      <c r="R2" s="371">
        <f>+'202 TREINAMENTO TÉCNICO'!O16</f>
        <v>0</v>
      </c>
      <c r="S2" s="371" t="str">
        <f>IF(A2=0,"",C2&amp;D2)</f>
        <v/>
      </c>
      <c r="T2" s="371" t="str">
        <f t="shared" ref="T2:T65" si="1">IFERROR(VLOOKUP(D2,nomes_distritos,3,FALSE),"Sem Dados do Distrito")</f>
        <v>Sem Dados do Distrito</v>
      </c>
    </row>
    <row r="3" spans="1:20" x14ac:dyDescent="0.45">
      <c r="A3" s="371">
        <f>+'202 TREINAMENTO TÉCNICO'!C17</f>
        <v>0</v>
      </c>
      <c r="B3" s="371">
        <f>+'202 TREINAMENTO TÉCNICO'!H17</f>
        <v>0</v>
      </c>
      <c r="C3" s="371">
        <f>+'202 TREINAMENTO TÉCNICO'!AE17</f>
        <v>0</v>
      </c>
      <c r="D3" s="371" t="str">
        <f>IFERROR(+IFERROR(VLOOKUP('202 TREINAMENTO TÉCNICO'!P17,district_codes,2,FALSE),VLOOKUP('202 TREINAMENTO TÉCNICO'!AE$5,district_codes,2,FALSE)),"")</f>
        <v/>
      </c>
      <c r="E3" s="371">
        <f>+'202 TREINAMENTO TÉCNICO'!N17</f>
        <v>0</v>
      </c>
      <c r="F3" s="371" t="e">
        <f>IF(+'202 TREINAMENTO TÉCNICO'!AA17=0,VLOOKUP(C3,tech_registered,4,FALSE),+'202 TREINAMENTO TÉCNICO'!AA17)</f>
        <v>#N/A</v>
      </c>
      <c r="G3" s="371" t="e">
        <f>IF(+'202 TREINAMENTO TÉCNICO'!V17="",VLOOKUP(C3,tech_registered,5,FALSE),+'202 TREINAMENTO TÉCNICO'!V17)</f>
        <v>#N/A</v>
      </c>
      <c r="H3" s="371" t="str">
        <f>IFERROR(+sessoes!A$6,"")</f>
        <v>TECTRAIN-99</v>
      </c>
      <c r="I3" s="371" t="str">
        <f>IFERROR(+sessoes!B$6,"")</f>
        <v/>
      </c>
      <c r="J3" s="372">
        <f>+sessoes!C$6</f>
        <v>0</v>
      </c>
      <c r="K3" s="371">
        <f>+'202 TREINAMENTO TÉCNICO'!AV17</f>
        <v>0</v>
      </c>
      <c r="L3" s="371" t="str">
        <f t="shared" si="0"/>
        <v/>
      </c>
      <c r="M3" s="371">
        <f>+'202 TREINAMENTO TÉCNICO'!AG17</f>
        <v>0</v>
      </c>
      <c r="N3" s="371">
        <f>+'202 TREINAMENTO TÉCNICO'!AI17</f>
        <v>0</v>
      </c>
      <c r="O3" s="371">
        <f>+'202 TREINAMENTO TÉCNICO'!AL17</f>
        <v>0</v>
      </c>
      <c r="P3" s="371">
        <f>+'202 TREINAMENTO TÉCNICO'!AO17</f>
        <v>0</v>
      </c>
      <c r="Q3" s="371">
        <f>+'202 TREINAMENTO TÉCNICO'!AQ17</f>
        <v>0</v>
      </c>
      <c r="R3" s="371">
        <f>+'202 TREINAMENTO TÉCNICO'!O17</f>
        <v>0</v>
      </c>
      <c r="S3" s="371" t="str">
        <f t="shared" ref="S3:S66" si="2">IF(A3=0,"",C3&amp;D3)</f>
        <v/>
      </c>
      <c r="T3" s="371" t="str">
        <f t="shared" si="1"/>
        <v>Sem Dados do Distrito</v>
      </c>
    </row>
    <row r="4" spans="1:20" x14ac:dyDescent="0.45">
      <c r="A4" s="371">
        <f>+'202 TREINAMENTO TÉCNICO'!C18</f>
        <v>0</v>
      </c>
      <c r="B4" s="371">
        <f>+'202 TREINAMENTO TÉCNICO'!H18</f>
        <v>0</v>
      </c>
      <c r="C4" s="371">
        <f>+'202 TREINAMENTO TÉCNICO'!AE18</f>
        <v>0</v>
      </c>
      <c r="D4" s="371" t="str">
        <f>IFERROR(+IFERROR(VLOOKUP('202 TREINAMENTO TÉCNICO'!P18,district_codes,2,FALSE),VLOOKUP('202 TREINAMENTO TÉCNICO'!AE$5,district_codes,2,FALSE)),"")</f>
        <v/>
      </c>
      <c r="E4" s="371">
        <f>+'202 TREINAMENTO TÉCNICO'!N18</f>
        <v>0</v>
      </c>
      <c r="F4" s="371" t="e">
        <f>IF(+'202 TREINAMENTO TÉCNICO'!AA18=0,VLOOKUP(C4,tech_registered,4,FALSE),+'202 TREINAMENTO TÉCNICO'!AA18)</f>
        <v>#N/A</v>
      </c>
      <c r="G4" s="371" t="e">
        <f>IF(+'202 TREINAMENTO TÉCNICO'!V18="",VLOOKUP(C4,tech_registered,5,FALSE),+'202 TREINAMENTO TÉCNICO'!V18)</f>
        <v>#N/A</v>
      </c>
      <c r="H4" s="371" t="str">
        <f>IFERROR(+sessoes!A$6,"")</f>
        <v>TECTRAIN-99</v>
      </c>
      <c r="I4" s="371" t="str">
        <f>IFERROR(+sessoes!B$6,"")</f>
        <v/>
      </c>
      <c r="J4" s="372">
        <f>+sessoes!C$6</f>
        <v>0</v>
      </c>
      <c r="K4" s="371" t="str">
        <f>+'202 TREINAMENTO TÉCNICO'!AV18</f>
        <v xml:space="preserve">neismajchilaule@gmail.com </v>
      </c>
      <c r="L4" s="371" t="str">
        <f t="shared" si="0"/>
        <v/>
      </c>
      <c r="M4" s="371">
        <f>+'202 TREINAMENTO TÉCNICO'!AG18</f>
        <v>0</v>
      </c>
      <c r="N4" s="371">
        <f>+'202 TREINAMENTO TÉCNICO'!AI18</f>
        <v>0</v>
      </c>
      <c r="O4" s="371">
        <f>+'202 TREINAMENTO TÉCNICO'!AL18</f>
        <v>0</v>
      </c>
      <c r="P4" s="371">
        <f>+'202 TREINAMENTO TÉCNICO'!AO18</f>
        <v>0</v>
      </c>
      <c r="Q4" s="371">
        <f>+'202 TREINAMENTO TÉCNICO'!AQ18</f>
        <v>0</v>
      </c>
      <c r="R4" s="371">
        <f>+'202 TREINAMENTO TÉCNICO'!O18</f>
        <v>0</v>
      </c>
      <c r="S4" s="371" t="str">
        <f t="shared" si="2"/>
        <v/>
      </c>
      <c r="T4" s="371" t="str">
        <f t="shared" si="1"/>
        <v>Sem Dados do Distrito</v>
      </c>
    </row>
    <row r="5" spans="1:20" x14ac:dyDescent="0.45">
      <c r="A5" s="371">
        <f>+'202 TREINAMENTO TÉCNICO'!C19</f>
        <v>0</v>
      </c>
      <c r="B5" s="371">
        <f>+'202 TREINAMENTO TÉCNICO'!H19</f>
        <v>0</v>
      </c>
      <c r="C5" s="371">
        <f>+'202 TREINAMENTO TÉCNICO'!AE19</f>
        <v>0</v>
      </c>
      <c r="D5" s="371" t="str">
        <f>IFERROR(+IFERROR(VLOOKUP('202 TREINAMENTO TÉCNICO'!P19,district_codes,2,FALSE),VLOOKUP('202 TREINAMENTO TÉCNICO'!AE$5,district_codes,2,FALSE)),"")</f>
        <v/>
      </c>
      <c r="E5" s="371">
        <f>+'202 TREINAMENTO TÉCNICO'!N19</f>
        <v>0</v>
      </c>
      <c r="F5" s="371" t="e">
        <f>IF(+'202 TREINAMENTO TÉCNICO'!AA19=0,VLOOKUP(C5,tech_registered,4,FALSE),+'202 TREINAMENTO TÉCNICO'!AA19)</f>
        <v>#N/A</v>
      </c>
      <c r="G5" s="371" t="e">
        <f>IF(+'202 TREINAMENTO TÉCNICO'!V19="",VLOOKUP(C5,tech_registered,5,FALSE),+'202 TREINAMENTO TÉCNICO'!V19)</f>
        <v>#N/A</v>
      </c>
      <c r="H5" s="371" t="str">
        <f>IFERROR(+sessoes!A$6,"")</f>
        <v>TECTRAIN-99</v>
      </c>
      <c r="I5" s="371" t="str">
        <f>IFERROR(+sessoes!B$6,"")</f>
        <v/>
      </c>
      <c r="J5" s="372">
        <f>+sessoes!C$6</f>
        <v>0</v>
      </c>
      <c r="K5" s="371" t="str">
        <f>+'202 TREINAMENTO TÉCNICO'!AV19</f>
        <v xml:space="preserve">macondzo4@gmail.com </v>
      </c>
      <c r="L5" s="371" t="str">
        <f t="shared" si="0"/>
        <v/>
      </c>
      <c r="M5" s="371">
        <f>+'202 TREINAMENTO TÉCNICO'!AG19</f>
        <v>0</v>
      </c>
      <c r="N5" s="371">
        <f>+'202 TREINAMENTO TÉCNICO'!AI19</f>
        <v>0</v>
      </c>
      <c r="O5" s="371">
        <f>+'202 TREINAMENTO TÉCNICO'!AL19</f>
        <v>0</v>
      </c>
      <c r="P5" s="371">
        <f>+'202 TREINAMENTO TÉCNICO'!AO19</f>
        <v>0</v>
      </c>
      <c r="Q5" s="371">
        <f>+'202 TREINAMENTO TÉCNICO'!AQ19</f>
        <v>0</v>
      </c>
      <c r="R5" s="371">
        <f>+'202 TREINAMENTO TÉCNICO'!O19</f>
        <v>0</v>
      </c>
      <c r="S5" s="371" t="str">
        <f t="shared" si="2"/>
        <v/>
      </c>
      <c r="T5" s="371" t="str">
        <f t="shared" si="1"/>
        <v>Sem Dados do Distrito</v>
      </c>
    </row>
    <row r="6" spans="1:20" x14ac:dyDescent="0.45">
      <c r="A6" s="371">
        <f>+'202 TREINAMENTO TÉCNICO'!C20</f>
        <v>0</v>
      </c>
      <c r="B6" s="371">
        <f>+'202 TREINAMENTO TÉCNICO'!H20</f>
        <v>0</v>
      </c>
      <c r="C6" s="371">
        <f>+'202 TREINAMENTO TÉCNICO'!AE20</f>
        <v>0</v>
      </c>
      <c r="D6" s="371" t="str">
        <f>IFERROR(+IFERROR(VLOOKUP('202 TREINAMENTO TÉCNICO'!P20,district_codes,2,FALSE),VLOOKUP('202 TREINAMENTO TÉCNICO'!AE$5,district_codes,2,FALSE)),"")</f>
        <v/>
      </c>
      <c r="E6" s="371">
        <f>+'202 TREINAMENTO TÉCNICO'!N20</f>
        <v>0</v>
      </c>
      <c r="F6" s="371" t="e">
        <f>IF(+'202 TREINAMENTO TÉCNICO'!AA20=0,VLOOKUP(C6,tech_registered,4,FALSE),+'202 TREINAMENTO TÉCNICO'!AA20)</f>
        <v>#N/A</v>
      </c>
      <c r="G6" s="371" t="e">
        <f>IF(+'202 TREINAMENTO TÉCNICO'!V20="",VLOOKUP(C6,tech_registered,5,FALSE),+'202 TREINAMENTO TÉCNICO'!V20)</f>
        <v>#N/A</v>
      </c>
      <c r="H6" s="371" t="str">
        <f>IFERROR(+sessoes!A$6,"")</f>
        <v>TECTRAIN-99</v>
      </c>
      <c r="I6" s="371" t="str">
        <f>IFERROR(+sessoes!B$6,"")</f>
        <v/>
      </c>
      <c r="J6" s="372">
        <f>+sessoes!C$6</f>
        <v>0</v>
      </c>
      <c r="K6" s="371" t="str">
        <f>+'202 TREINAMENTO TÉCNICO'!AV20</f>
        <v>chillysolly@gmail.com</v>
      </c>
      <c r="L6" s="371" t="str">
        <f t="shared" si="0"/>
        <v/>
      </c>
      <c r="M6" s="371">
        <f>+'202 TREINAMENTO TÉCNICO'!AG20</f>
        <v>0</v>
      </c>
      <c r="N6" s="371">
        <f>+'202 TREINAMENTO TÉCNICO'!AI20</f>
        <v>0</v>
      </c>
      <c r="O6" s="371">
        <f>+'202 TREINAMENTO TÉCNICO'!AL20</f>
        <v>0</v>
      </c>
      <c r="P6" s="371">
        <f>+'202 TREINAMENTO TÉCNICO'!AO20</f>
        <v>0</v>
      </c>
      <c r="Q6" s="371">
        <f>+'202 TREINAMENTO TÉCNICO'!AQ20</f>
        <v>0</v>
      </c>
      <c r="R6" s="371">
        <f>+'202 TREINAMENTO TÉCNICO'!O20</f>
        <v>0</v>
      </c>
      <c r="S6" s="371" t="str">
        <f t="shared" si="2"/>
        <v/>
      </c>
      <c r="T6" s="371" t="str">
        <f t="shared" si="1"/>
        <v>Sem Dados do Distrito</v>
      </c>
    </row>
    <row r="7" spans="1:20" x14ac:dyDescent="0.45">
      <c r="A7" s="371">
        <f>+'202 TREINAMENTO TÉCNICO'!C21</f>
        <v>0</v>
      </c>
      <c r="B7" s="371">
        <f>+'202 TREINAMENTO TÉCNICO'!H21</f>
        <v>0</v>
      </c>
      <c r="C7" s="371">
        <f>+'202 TREINAMENTO TÉCNICO'!AE21</f>
        <v>0</v>
      </c>
      <c r="D7" s="371" t="str">
        <f>IFERROR(+IFERROR(VLOOKUP('202 TREINAMENTO TÉCNICO'!P21,district_codes,2,FALSE),VLOOKUP('202 TREINAMENTO TÉCNICO'!AE$5,district_codes,2,FALSE)),"")</f>
        <v/>
      </c>
      <c r="E7" s="371">
        <f>+'202 TREINAMENTO TÉCNICO'!N21</f>
        <v>0</v>
      </c>
      <c r="F7" s="371" t="e">
        <f>IF(+'202 TREINAMENTO TÉCNICO'!AA21=0,VLOOKUP(C7,tech_registered,4,FALSE),+'202 TREINAMENTO TÉCNICO'!AA21)</f>
        <v>#N/A</v>
      </c>
      <c r="G7" s="371" t="e">
        <f>IF(+'202 TREINAMENTO TÉCNICO'!V21="",VLOOKUP(C7,tech_registered,5,FALSE),+'202 TREINAMENTO TÉCNICO'!V21)</f>
        <v>#N/A</v>
      </c>
      <c r="H7" s="371" t="str">
        <f>IFERROR(+sessoes!A$6,"")</f>
        <v>TECTRAIN-99</v>
      </c>
      <c r="I7" s="371" t="str">
        <f>IFERROR(+sessoes!B$6,"")</f>
        <v/>
      </c>
      <c r="J7" s="372">
        <f>+sessoes!C$6</f>
        <v>0</v>
      </c>
      <c r="K7" s="371" t="str">
        <f>+'202 TREINAMENTO TÉCNICO'!AV21</f>
        <v>juniorcumbane@gmail.com</v>
      </c>
      <c r="L7" s="371" t="str">
        <f t="shared" si="0"/>
        <v/>
      </c>
      <c r="M7" s="371">
        <f>+'202 TREINAMENTO TÉCNICO'!AG21</f>
        <v>0</v>
      </c>
      <c r="N7" s="371">
        <f>+'202 TREINAMENTO TÉCNICO'!AI21</f>
        <v>0</v>
      </c>
      <c r="O7" s="371">
        <f>+'202 TREINAMENTO TÉCNICO'!AL21</f>
        <v>0</v>
      </c>
      <c r="P7" s="371">
        <f>+'202 TREINAMENTO TÉCNICO'!AO21</f>
        <v>0</v>
      </c>
      <c r="Q7" s="371">
        <f>+'202 TREINAMENTO TÉCNICO'!AQ21</f>
        <v>0</v>
      </c>
      <c r="R7" s="371">
        <f>+'202 TREINAMENTO TÉCNICO'!O21</f>
        <v>0</v>
      </c>
      <c r="S7" s="371" t="str">
        <f t="shared" si="2"/>
        <v/>
      </c>
      <c r="T7" s="371" t="str">
        <f t="shared" si="1"/>
        <v>Sem Dados do Distrito</v>
      </c>
    </row>
    <row r="8" spans="1:20" x14ac:dyDescent="0.45">
      <c r="A8" s="371">
        <f>+'202 TREINAMENTO TÉCNICO'!C22</f>
        <v>0</v>
      </c>
      <c r="B8" s="371">
        <f>+'202 TREINAMENTO TÉCNICO'!H22</f>
        <v>0</v>
      </c>
      <c r="C8" s="371">
        <f>+'202 TREINAMENTO TÉCNICO'!AE22</f>
        <v>0</v>
      </c>
      <c r="D8" s="371" t="str">
        <f>IFERROR(+IFERROR(VLOOKUP('202 TREINAMENTO TÉCNICO'!P22,district_codes,2,FALSE),VLOOKUP('202 TREINAMENTO TÉCNICO'!AE$5,district_codes,2,FALSE)),"")</f>
        <v/>
      </c>
      <c r="E8" s="371">
        <f>+'202 TREINAMENTO TÉCNICO'!N22</f>
        <v>0</v>
      </c>
      <c r="F8" s="371" t="e">
        <f>IF(+'202 TREINAMENTO TÉCNICO'!AA22=0,VLOOKUP(C8,tech_registered,4,FALSE),+'202 TREINAMENTO TÉCNICO'!AA22)</f>
        <v>#N/A</v>
      </c>
      <c r="G8" s="371" t="e">
        <f>IF(+'202 TREINAMENTO TÉCNICO'!V22="",VLOOKUP(C8,tech_registered,5,FALSE),+'202 TREINAMENTO TÉCNICO'!V22)</f>
        <v>#N/A</v>
      </c>
      <c r="H8" s="371" t="str">
        <f>IFERROR(+sessoes!A$6,"")</f>
        <v>TECTRAIN-99</v>
      </c>
      <c r="I8" s="371" t="str">
        <f>IFERROR(+sessoes!B$6,"")</f>
        <v/>
      </c>
      <c r="J8" s="372">
        <f>+sessoes!C$6</f>
        <v>0</v>
      </c>
      <c r="K8" s="371" t="str">
        <f>+'202 TREINAMENTO TÉCNICO'!AV22</f>
        <v>judfernando@gmail.com</v>
      </c>
      <c r="L8" s="371" t="str">
        <f t="shared" si="0"/>
        <v/>
      </c>
      <c r="M8" s="371">
        <f>+'202 TREINAMENTO TÉCNICO'!AG22</f>
        <v>0</v>
      </c>
      <c r="N8" s="371">
        <f>+'202 TREINAMENTO TÉCNICO'!AI22</f>
        <v>0</v>
      </c>
      <c r="O8" s="371">
        <f>+'202 TREINAMENTO TÉCNICO'!AL22</f>
        <v>0</v>
      </c>
      <c r="P8" s="371">
        <f>+'202 TREINAMENTO TÉCNICO'!AO22</f>
        <v>0</v>
      </c>
      <c r="Q8" s="371">
        <f>+'202 TREINAMENTO TÉCNICO'!AQ22</f>
        <v>0</v>
      </c>
      <c r="R8" s="371">
        <f>+'202 TREINAMENTO TÉCNICO'!O22</f>
        <v>0</v>
      </c>
      <c r="S8" s="371" t="str">
        <f t="shared" si="2"/>
        <v/>
      </c>
      <c r="T8" s="371" t="str">
        <f t="shared" si="1"/>
        <v>Sem Dados do Distrito</v>
      </c>
    </row>
    <row r="9" spans="1:20" x14ac:dyDescent="0.45">
      <c r="A9" s="364">
        <f>+'202 TREINAMENTO TÉCNICO'!C23</f>
        <v>0</v>
      </c>
      <c r="B9" s="364">
        <f>+'202 TREINAMENTO TÉCNICO'!H23</f>
        <v>0</v>
      </c>
      <c r="C9" s="373">
        <f>+'202 TREINAMENTO TÉCNICO'!AE23</f>
        <v>0</v>
      </c>
      <c r="D9" s="364" t="str">
        <f>IFERROR(+IFERROR(VLOOKUP('202 TREINAMENTO TÉCNICO'!P23,district_codes,2,FALSE),VLOOKUP('202 TREINAMENTO TÉCNICO'!AE$5,district_codes,2,FALSE)),"")</f>
        <v/>
      </c>
      <c r="E9" s="364">
        <f>+'202 TREINAMENTO TÉCNICO'!N23</f>
        <v>0</v>
      </c>
      <c r="F9" s="364" t="e">
        <f>IF(+'202 TREINAMENTO TÉCNICO'!AA23=0,VLOOKUP(C9,tech_registered,4,FALSE),+'202 TREINAMENTO TÉCNICO'!AA23)</f>
        <v>#N/A</v>
      </c>
      <c r="G9" s="364" t="e">
        <f>IF(+'202 TREINAMENTO TÉCNICO'!V23="",VLOOKUP(C9,tech_registered,5,FALSE),+'202 TREINAMENTO TÉCNICO'!V23)</f>
        <v>#N/A</v>
      </c>
      <c r="H9" s="364" t="str">
        <f>IFERROR(+sessoes!A$6,"")</f>
        <v>TECTRAIN-99</v>
      </c>
      <c r="I9" s="364" t="str">
        <f>IFERROR(+sessoes!B$6,"")</f>
        <v/>
      </c>
      <c r="J9" s="365">
        <f>+sessoes!C$6</f>
        <v>0</v>
      </c>
      <c r="K9" s="371" t="str">
        <f>+'202 TREINAMENTO TÉCNICO'!AV23</f>
        <v xml:space="preserve">Langakecynho@gmail.com </v>
      </c>
      <c r="L9" s="364" t="str">
        <f t="shared" si="0"/>
        <v/>
      </c>
      <c r="M9" s="364">
        <f>+'202 TREINAMENTO TÉCNICO'!AG23</f>
        <v>0</v>
      </c>
      <c r="N9" s="364">
        <f>+'202 TREINAMENTO TÉCNICO'!AI23</f>
        <v>0</v>
      </c>
      <c r="O9" s="364">
        <f>+'202 TREINAMENTO TÉCNICO'!AL23</f>
        <v>0</v>
      </c>
      <c r="P9" s="364">
        <f>+'202 TREINAMENTO TÉCNICO'!AO23</f>
        <v>0</v>
      </c>
      <c r="Q9" s="364">
        <f>+'202 TREINAMENTO TÉCNICO'!AQ23</f>
        <v>0</v>
      </c>
      <c r="R9" s="364">
        <f>+'202 TREINAMENTO TÉCNICO'!O23</f>
        <v>0</v>
      </c>
      <c r="S9" s="364" t="str">
        <f t="shared" si="2"/>
        <v/>
      </c>
      <c r="T9" s="277" t="str">
        <f t="shared" si="1"/>
        <v>Sem Dados do Distrito</v>
      </c>
    </row>
    <row r="10" spans="1:20" x14ac:dyDescent="0.45">
      <c r="A10" s="326">
        <f>+'202 TREINAMENTO TÉCNICO'!C24</f>
        <v>0</v>
      </c>
      <c r="B10" s="326">
        <f>+'202 TREINAMENTO TÉCNICO'!H24</f>
        <v>0</v>
      </c>
      <c r="C10" s="371">
        <f>+'202 TREINAMENTO TÉCNICO'!AE24</f>
        <v>0</v>
      </c>
      <c r="D10" s="326" t="str">
        <f>IFERROR(+IFERROR(VLOOKUP('202 TREINAMENTO TÉCNICO'!P24,district_codes,2,FALSE),VLOOKUP('202 TREINAMENTO TÉCNICO'!AE$5,district_codes,2,FALSE)),"")</f>
        <v/>
      </c>
      <c r="E10" s="326">
        <f>+'202 TREINAMENTO TÉCNICO'!N24</f>
        <v>0</v>
      </c>
      <c r="F10" s="326" t="e">
        <f>IF(+'202 TREINAMENTO TÉCNICO'!AA24=0,VLOOKUP(C10,tech_registered,4,FALSE),+'202 TREINAMENTO TÉCNICO'!AA24)</f>
        <v>#N/A</v>
      </c>
      <c r="G10" s="326" t="e">
        <f>IF(+'202 TREINAMENTO TÉCNICO'!V24="",VLOOKUP(C10,tech_registered,5,FALSE),+'202 TREINAMENTO TÉCNICO'!V24)</f>
        <v>#N/A</v>
      </c>
      <c r="H10" s="326" t="str">
        <f>IFERROR(+sessoes!A$6,"")</f>
        <v>TECTRAIN-99</v>
      </c>
      <c r="I10" s="326" t="str">
        <f>IFERROR(+sessoes!B$6,"")</f>
        <v/>
      </c>
      <c r="J10" s="328">
        <f>+sessoes!C$6</f>
        <v>0</v>
      </c>
      <c r="K10" s="371" t="str">
        <f>+'202 TREINAMENTO TÉCNICO'!AV24</f>
        <v xml:space="preserve">cristezavasco@gmail.com </v>
      </c>
      <c r="L10" s="326" t="str">
        <f t="shared" si="0"/>
        <v/>
      </c>
      <c r="M10" s="326">
        <f>+'202 TREINAMENTO TÉCNICO'!AG24</f>
        <v>0</v>
      </c>
      <c r="N10" s="326">
        <f>+'202 TREINAMENTO TÉCNICO'!AI24</f>
        <v>0</v>
      </c>
      <c r="O10" s="326">
        <f>+'202 TREINAMENTO TÉCNICO'!AL24</f>
        <v>0</v>
      </c>
      <c r="P10" s="326">
        <f>+'202 TREINAMENTO TÉCNICO'!AO24</f>
        <v>0</v>
      </c>
      <c r="Q10" s="326">
        <f>+'202 TREINAMENTO TÉCNICO'!AQ24</f>
        <v>0</v>
      </c>
      <c r="R10" s="326">
        <f>+'202 TREINAMENTO TÉCNICO'!O24</f>
        <v>0</v>
      </c>
      <c r="S10" s="326" t="str">
        <f t="shared" si="2"/>
        <v/>
      </c>
      <c r="T10" s="277" t="str">
        <f t="shared" si="1"/>
        <v>Sem Dados do Distrito</v>
      </c>
    </row>
    <row r="11" spans="1:20" x14ac:dyDescent="0.45">
      <c r="A11" s="326">
        <f>+'202 TREINAMENTO TÉCNICO'!C25</f>
        <v>0</v>
      </c>
      <c r="B11" s="326">
        <f>+'202 TREINAMENTO TÉCNICO'!H25</f>
        <v>0</v>
      </c>
      <c r="C11" s="371">
        <f>+'202 TREINAMENTO TÉCNICO'!AE25</f>
        <v>0</v>
      </c>
      <c r="D11" s="326" t="str">
        <f>IFERROR(+IFERROR(VLOOKUP('202 TREINAMENTO TÉCNICO'!P25,district_codes,2,FALSE),VLOOKUP('202 TREINAMENTO TÉCNICO'!AE$5,district_codes,2,FALSE)),"")</f>
        <v/>
      </c>
      <c r="E11" s="326">
        <f>+'202 TREINAMENTO TÉCNICO'!N25</f>
        <v>0</v>
      </c>
      <c r="F11" s="326" t="e">
        <f>IF(+'202 TREINAMENTO TÉCNICO'!AA25=0,VLOOKUP(C11,tech_registered,4,FALSE),+'202 TREINAMENTO TÉCNICO'!AA25)</f>
        <v>#N/A</v>
      </c>
      <c r="G11" s="326" t="e">
        <f>IF(+'202 TREINAMENTO TÉCNICO'!V25="",VLOOKUP(C11,tech_registered,5,FALSE),+'202 TREINAMENTO TÉCNICO'!V25)</f>
        <v>#N/A</v>
      </c>
      <c r="H11" s="326" t="str">
        <f>IFERROR(+sessoes!A$6,"")</f>
        <v>TECTRAIN-99</v>
      </c>
      <c r="I11" s="326" t="str">
        <f>IFERROR(+sessoes!B$6,"")</f>
        <v/>
      </c>
      <c r="J11" s="328">
        <f>+sessoes!C$6</f>
        <v>0</v>
      </c>
      <c r="K11" s="371" t="str">
        <f>+'202 TREINAMENTO TÉCNICO'!AV25</f>
        <v>jjmacamo92@gmail.com</v>
      </c>
      <c r="L11" s="326" t="str">
        <f t="shared" si="0"/>
        <v/>
      </c>
      <c r="M11" s="326">
        <f>+'202 TREINAMENTO TÉCNICO'!AG25</f>
        <v>0</v>
      </c>
      <c r="N11" s="326">
        <f>+'202 TREINAMENTO TÉCNICO'!AI25</f>
        <v>0</v>
      </c>
      <c r="O11" s="326">
        <f>+'202 TREINAMENTO TÉCNICO'!AL25</f>
        <v>0</v>
      </c>
      <c r="P11" s="326">
        <f>+'202 TREINAMENTO TÉCNICO'!AO25</f>
        <v>0</v>
      </c>
      <c r="Q11" s="326">
        <f>+'202 TREINAMENTO TÉCNICO'!AQ25</f>
        <v>0</v>
      </c>
      <c r="R11" s="326">
        <f>+'202 TREINAMENTO TÉCNICO'!O25</f>
        <v>0</v>
      </c>
      <c r="S11" s="326" t="str">
        <f t="shared" si="2"/>
        <v/>
      </c>
      <c r="T11" s="277" t="str">
        <f t="shared" si="1"/>
        <v>Sem Dados do Distrito</v>
      </c>
    </row>
    <row r="12" spans="1:20" x14ac:dyDescent="0.45">
      <c r="A12" s="326">
        <f>+'202 TREINAMENTO TÉCNICO'!C26</f>
        <v>0</v>
      </c>
      <c r="B12" s="326">
        <f>+'202 TREINAMENTO TÉCNICO'!H26</f>
        <v>0</v>
      </c>
      <c r="C12" s="371">
        <f>+'202 TREINAMENTO TÉCNICO'!AE26</f>
        <v>0</v>
      </c>
      <c r="D12" s="326" t="str">
        <f>IFERROR(+IFERROR(VLOOKUP('202 TREINAMENTO TÉCNICO'!P26,district_codes,2,FALSE),VLOOKUP('202 TREINAMENTO TÉCNICO'!AE$5,district_codes,2,FALSE)),"")</f>
        <v/>
      </c>
      <c r="E12" s="326">
        <f>+'202 TREINAMENTO TÉCNICO'!N26</f>
        <v>0</v>
      </c>
      <c r="F12" s="326" t="e">
        <f>IF(+'202 TREINAMENTO TÉCNICO'!AA26=0,VLOOKUP(C12,tech_registered,4,FALSE),+'202 TREINAMENTO TÉCNICO'!AA26)</f>
        <v>#N/A</v>
      </c>
      <c r="G12" s="326" t="e">
        <f>IF(+'202 TREINAMENTO TÉCNICO'!V26="",VLOOKUP(C12,tech_registered,5,FALSE),+'202 TREINAMENTO TÉCNICO'!V26)</f>
        <v>#N/A</v>
      </c>
      <c r="H12" s="326" t="str">
        <f>IFERROR(+sessoes!A$6,"")</f>
        <v>TECTRAIN-99</v>
      </c>
      <c r="I12" s="326" t="str">
        <f>IFERROR(+sessoes!B$6,"")</f>
        <v/>
      </c>
      <c r="J12" s="328">
        <f>+sessoes!C$6</f>
        <v>0</v>
      </c>
      <c r="K12" s="371" t="str">
        <f>+'202 TREINAMENTO TÉCNICO'!AV26</f>
        <v>juvencionovela@gmail.com</v>
      </c>
      <c r="L12" s="326" t="str">
        <f t="shared" si="0"/>
        <v/>
      </c>
      <c r="M12" s="326">
        <f>+'202 TREINAMENTO TÉCNICO'!AG26</f>
        <v>0</v>
      </c>
      <c r="N12" s="326">
        <f>+'202 TREINAMENTO TÉCNICO'!AI26</f>
        <v>0</v>
      </c>
      <c r="O12" s="326">
        <f>+'202 TREINAMENTO TÉCNICO'!AL26</f>
        <v>0</v>
      </c>
      <c r="P12" s="326">
        <f>+'202 TREINAMENTO TÉCNICO'!AO26</f>
        <v>0</v>
      </c>
      <c r="Q12" s="326">
        <f>+'202 TREINAMENTO TÉCNICO'!AQ26</f>
        <v>0</v>
      </c>
      <c r="R12" s="326">
        <f>+'202 TREINAMENTO TÉCNICO'!O26</f>
        <v>0</v>
      </c>
      <c r="S12" s="326" t="str">
        <f t="shared" si="2"/>
        <v/>
      </c>
      <c r="T12" s="277" t="str">
        <f t="shared" si="1"/>
        <v>Sem Dados do Distrito</v>
      </c>
    </row>
    <row r="13" spans="1:20" x14ac:dyDescent="0.45">
      <c r="A13" s="326">
        <f>+'202 TREINAMENTO TÉCNICO'!C27</f>
        <v>0</v>
      </c>
      <c r="B13" s="326">
        <f>+'202 TREINAMENTO TÉCNICO'!H27</f>
        <v>0</v>
      </c>
      <c r="C13" s="371">
        <f>+'202 TREINAMENTO TÉCNICO'!AE27</f>
        <v>0</v>
      </c>
      <c r="D13" s="326" t="str">
        <f>IFERROR(+IFERROR(VLOOKUP('202 TREINAMENTO TÉCNICO'!P27,district_codes,2,FALSE),VLOOKUP('202 TREINAMENTO TÉCNICO'!AE$5,district_codes,2,FALSE)),"")</f>
        <v/>
      </c>
      <c r="E13" s="326">
        <f>+'202 TREINAMENTO TÉCNICO'!N27</f>
        <v>0</v>
      </c>
      <c r="F13" s="326" t="e">
        <f>IF(+'202 TREINAMENTO TÉCNICO'!AA27=0,VLOOKUP(C13,tech_registered,4,FALSE),+'202 TREINAMENTO TÉCNICO'!AA27)</f>
        <v>#N/A</v>
      </c>
      <c r="G13" s="326" t="e">
        <f>IF(+'202 TREINAMENTO TÉCNICO'!V27="",VLOOKUP(C13,tech_registered,5,FALSE),+'202 TREINAMENTO TÉCNICO'!V27)</f>
        <v>#N/A</v>
      </c>
      <c r="H13" s="326" t="str">
        <f>IFERROR(+sessoes!A$6,"")</f>
        <v>TECTRAIN-99</v>
      </c>
      <c r="I13" s="326" t="str">
        <f>IFERROR(+sessoes!B$6,"")</f>
        <v/>
      </c>
      <c r="J13" s="328">
        <f>+sessoes!C$6</f>
        <v>0</v>
      </c>
      <c r="K13" s="371" t="str">
        <f>+'202 TREINAMENTO TÉCNICO'!AV27</f>
        <v xml:space="preserve">anselmomambinho@gmail.com </v>
      </c>
      <c r="L13" s="326" t="str">
        <f t="shared" si="0"/>
        <v/>
      </c>
      <c r="M13" s="326">
        <f>+'202 TREINAMENTO TÉCNICO'!AG27</f>
        <v>0</v>
      </c>
      <c r="N13" s="326">
        <f>+'202 TREINAMENTO TÉCNICO'!AI27</f>
        <v>0</v>
      </c>
      <c r="O13" s="326">
        <f>+'202 TREINAMENTO TÉCNICO'!AL27</f>
        <v>0</v>
      </c>
      <c r="P13" s="326">
        <f>+'202 TREINAMENTO TÉCNICO'!AO27</f>
        <v>0</v>
      </c>
      <c r="Q13" s="326">
        <f>+'202 TREINAMENTO TÉCNICO'!AQ27</f>
        <v>0</v>
      </c>
      <c r="R13" s="326">
        <f>+'202 TREINAMENTO TÉCNICO'!O27</f>
        <v>0</v>
      </c>
      <c r="S13" s="326" t="str">
        <f t="shared" si="2"/>
        <v/>
      </c>
      <c r="T13" s="277" t="str">
        <f t="shared" si="1"/>
        <v>Sem Dados do Distrito</v>
      </c>
    </row>
    <row r="14" spans="1:20" x14ac:dyDescent="0.45">
      <c r="A14" s="326">
        <f>+'202 TREINAMENTO TÉCNICO'!C28</f>
        <v>0</v>
      </c>
      <c r="B14" s="326">
        <f>+'202 TREINAMENTO TÉCNICO'!H28</f>
        <v>0</v>
      </c>
      <c r="C14" s="371">
        <f>+'202 TREINAMENTO TÉCNICO'!AE28</f>
        <v>0</v>
      </c>
      <c r="D14" s="326" t="str">
        <f>IFERROR(+IFERROR(VLOOKUP('202 TREINAMENTO TÉCNICO'!P28,district_codes,2,FALSE),VLOOKUP('202 TREINAMENTO TÉCNICO'!AE$5,district_codes,2,FALSE)),"")</f>
        <v/>
      </c>
      <c r="E14" s="326">
        <f>+'202 TREINAMENTO TÉCNICO'!N28</f>
        <v>0</v>
      </c>
      <c r="F14" s="326" t="e">
        <f>IF(+'202 TREINAMENTO TÉCNICO'!AA28=0,VLOOKUP(C14,tech_registered,4,FALSE),+'202 TREINAMENTO TÉCNICO'!AA28)</f>
        <v>#N/A</v>
      </c>
      <c r="G14" s="326" t="e">
        <f>IF(+'202 TREINAMENTO TÉCNICO'!V28="",VLOOKUP(C14,tech_registered,5,FALSE),+'202 TREINAMENTO TÉCNICO'!V28)</f>
        <v>#N/A</v>
      </c>
      <c r="H14" s="326" t="str">
        <f>IFERROR(+sessoes!A$6,"")</f>
        <v>TECTRAIN-99</v>
      </c>
      <c r="I14" s="326" t="str">
        <f>IFERROR(+sessoes!B$6,"")</f>
        <v/>
      </c>
      <c r="J14" s="328">
        <f>+sessoes!C$6</f>
        <v>0</v>
      </c>
      <c r="K14" s="371" t="str">
        <f>+'202 TREINAMENTO TÉCNICO'!AV28</f>
        <v xml:space="preserve">Betodava@gmail.com </v>
      </c>
      <c r="L14" s="326" t="str">
        <f t="shared" si="0"/>
        <v/>
      </c>
      <c r="M14" s="326">
        <f>+'202 TREINAMENTO TÉCNICO'!AG28</f>
        <v>0</v>
      </c>
      <c r="N14" s="326">
        <f>+'202 TREINAMENTO TÉCNICO'!AI28</f>
        <v>0</v>
      </c>
      <c r="O14" s="326">
        <f>+'202 TREINAMENTO TÉCNICO'!AL28</f>
        <v>0</v>
      </c>
      <c r="P14" s="326">
        <f>+'202 TREINAMENTO TÉCNICO'!AO28</f>
        <v>0</v>
      </c>
      <c r="Q14" s="326">
        <f>+'202 TREINAMENTO TÉCNICO'!AQ28</f>
        <v>0</v>
      </c>
      <c r="R14" s="326">
        <f>+'202 TREINAMENTO TÉCNICO'!O28</f>
        <v>0</v>
      </c>
      <c r="S14" s="326" t="str">
        <f t="shared" si="2"/>
        <v/>
      </c>
      <c r="T14" s="277" t="str">
        <f t="shared" si="1"/>
        <v>Sem Dados do Distrito</v>
      </c>
    </row>
    <row r="15" spans="1:20" x14ac:dyDescent="0.45">
      <c r="A15" s="326">
        <f>+'202 TREINAMENTO TÉCNICO'!C29</f>
        <v>0</v>
      </c>
      <c r="B15" s="326">
        <f>+'202 TREINAMENTO TÉCNICO'!H29</f>
        <v>0</v>
      </c>
      <c r="C15" s="371">
        <f>+'202 TREINAMENTO TÉCNICO'!AE29</f>
        <v>0</v>
      </c>
      <c r="D15" s="326" t="str">
        <f>IFERROR(+IFERROR(VLOOKUP('202 TREINAMENTO TÉCNICO'!P29,district_codes,2,FALSE),VLOOKUP('202 TREINAMENTO TÉCNICO'!AE$5,district_codes,2,FALSE)),"")</f>
        <v/>
      </c>
      <c r="E15" s="326">
        <f>+'202 TREINAMENTO TÉCNICO'!N29</f>
        <v>0</v>
      </c>
      <c r="F15" s="326" t="e">
        <f>IF(+'202 TREINAMENTO TÉCNICO'!AA29=0,VLOOKUP(C15,tech_registered,4,FALSE),+'202 TREINAMENTO TÉCNICO'!AA29)</f>
        <v>#N/A</v>
      </c>
      <c r="G15" s="326" t="e">
        <f>IF(+'202 TREINAMENTO TÉCNICO'!V29="",VLOOKUP(C15,tech_registered,5,FALSE),+'202 TREINAMENTO TÉCNICO'!V29)</f>
        <v>#N/A</v>
      </c>
      <c r="H15" s="326" t="str">
        <f>IFERROR(+sessoes!A$6,"")</f>
        <v>TECTRAIN-99</v>
      </c>
      <c r="I15" s="326" t="str">
        <f>IFERROR(+sessoes!B$6,"")</f>
        <v/>
      </c>
      <c r="J15" s="328">
        <f>+sessoes!C$6</f>
        <v>0</v>
      </c>
      <c r="K15" s="371" t="str">
        <f>+'202 TREINAMENTO TÉCNICO'!AV29</f>
        <v>railmacheque78@gmail.com</v>
      </c>
      <c r="L15" s="326" t="str">
        <f t="shared" si="0"/>
        <v/>
      </c>
      <c r="M15" s="326">
        <f>+'202 TREINAMENTO TÉCNICO'!AG29</f>
        <v>0</v>
      </c>
      <c r="N15" s="326">
        <f>+'202 TREINAMENTO TÉCNICO'!AI29</f>
        <v>0</v>
      </c>
      <c r="O15" s="326">
        <f>+'202 TREINAMENTO TÉCNICO'!AL29</f>
        <v>0</v>
      </c>
      <c r="P15" s="326">
        <f>+'202 TREINAMENTO TÉCNICO'!AO29</f>
        <v>0</v>
      </c>
      <c r="Q15" s="326">
        <f>+'202 TREINAMENTO TÉCNICO'!AQ29</f>
        <v>0</v>
      </c>
      <c r="R15" s="326">
        <f>+'202 TREINAMENTO TÉCNICO'!O29</f>
        <v>0</v>
      </c>
      <c r="S15" s="326" t="str">
        <f t="shared" si="2"/>
        <v/>
      </c>
      <c r="T15" s="277" t="str">
        <f t="shared" si="1"/>
        <v>Sem Dados do Distrito</v>
      </c>
    </row>
    <row r="16" spans="1:20" x14ac:dyDescent="0.45">
      <c r="A16" s="326">
        <f>+'202 TREINAMENTO TÉCNICO'!C30</f>
        <v>0</v>
      </c>
      <c r="B16" s="326">
        <f>+'202 TREINAMENTO TÉCNICO'!H30</f>
        <v>0</v>
      </c>
      <c r="C16" s="371">
        <f>+'202 TREINAMENTO TÉCNICO'!AE30</f>
        <v>0</v>
      </c>
      <c r="D16" s="326" t="str">
        <f>IFERROR(+IFERROR(VLOOKUP('202 TREINAMENTO TÉCNICO'!P30,district_codes,2,FALSE),VLOOKUP('202 TREINAMENTO TÉCNICO'!AE$5,district_codes,2,FALSE)),"")</f>
        <v/>
      </c>
      <c r="E16" s="326">
        <f>+'202 TREINAMENTO TÉCNICO'!N30</f>
        <v>0</v>
      </c>
      <c r="F16" s="326" t="e">
        <f>IF(+'202 TREINAMENTO TÉCNICO'!AA30=0,VLOOKUP(C16,tech_registered,4,FALSE),+'202 TREINAMENTO TÉCNICO'!AA30)</f>
        <v>#N/A</v>
      </c>
      <c r="G16" s="326" t="e">
        <f>IF(+'202 TREINAMENTO TÉCNICO'!V30="",VLOOKUP(C16,tech_registered,5,FALSE),+'202 TREINAMENTO TÉCNICO'!V30)</f>
        <v>#N/A</v>
      </c>
      <c r="H16" s="326" t="str">
        <f>IFERROR(+sessoes!A$6,"")</f>
        <v>TECTRAIN-99</v>
      </c>
      <c r="I16" s="326" t="str">
        <f>IFERROR(+sessoes!B$6,"")</f>
        <v/>
      </c>
      <c r="J16" s="328">
        <f>+sessoes!C$6</f>
        <v>0</v>
      </c>
      <c r="K16" s="371" t="str">
        <f>+'202 TREINAMENTO TÉCNICO'!AV30</f>
        <v xml:space="preserve">aissinhanasma5@gmail.com </v>
      </c>
      <c r="L16" s="326" t="str">
        <f t="shared" si="0"/>
        <v/>
      </c>
      <c r="M16" s="326">
        <f>+'202 TREINAMENTO TÉCNICO'!AG30</f>
        <v>0</v>
      </c>
      <c r="N16" s="326">
        <f>+'202 TREINAMENTO TÉCNICO'!AI30</f>
        <v>0</v>
      </c>
      <c r="O16" s="326">
        <f>+'202 TREINAMENTO TÉCNICO'!AL30</f>
        <v>0</v>
      </c>
      <c r="P16" s="326">
        <f>+'202 TREINAMENTO TÉCNICO'!AO30</f>
        <v>0</v>
      </c>
      <c r="Q16" s="326">
        <f>+'202 TREINAMENTO TÉCNICO'!AQ30</f>
        <v>0</v>
      </c>
      <c r="R16" s="326">
        <f>+'202 TREINAMENTO TÉCNICO'!O30</f>
        <v>0</v>
      </c>
      <c r="S16" s="326" t="str">
        <f t="shared" si="2"/>
        <v/>
      </c>
      <c r="T16" s="277" t="str">
        <f t="shared" si="1"/>
        <v>Sem Dados do Distrito</v>
      </c>
    </row>
    <row r="17" spans="1:20" x14ac:dyDescent="0.45">
      <c r="A17" s="326">
        <f>+'202 TREINAMENTO TÉCNICO'!C31</f>
        <v>0</v>
      </c>
      <c r="B17" s="326">
        <f>+'202 TREINAMENTO TÉCNICO'!H31</f>
        <v>0</v>
      </c>
      <c r="C17" s="371">
        <f>+'202 TREINAMENTO TÉCNICO'!AE31</f>
        <v>0</v>
      </c>
      <c r="D17" s="326" t="str">
        <f>IFERROR(+IFERROR(VLOOKUP('202 TREINAMENTO TÉCNICO'!P31,district_codes,2,FALSE),VLOOKUP('202 TREINAMENTO TÉCNICO'!AE$5,district_codes,2,FALSE)),"")</f>
        <v/>
      </c>
      <c r="E17" s="326">
        <f>+'202 TREINAMENTO TÉCNICO'!N31</f>
        <v>0</v>
      </c>
      <c r="F17" s="326" t="e">
        <f>IF(+'202 TREINAMENTO TÉCNICO'!AA31=0,VLOOKUP(C17,tech_registered,4,FALSE),+'202 TREINAMENTO TÉCNICO'!AA31)</f>
        <v>#N/A</v>
      </c>
      <c r="G17" s="326" t="e">
        <f>IF(+'202 TREINAMENTO TÉCNICO'!V31="",VLOOKUP(C17,tech_registered,5,FALSE),+'202 TREINAMENTO TÉCNICO'!V31)</f>
        <v>#N/A</v>
      </c>
      <c r="H17" s="326" t="str">
        <f>IFERROR(+sessoes!A$6,"")</f>
        <v>TECTRAIN-99</v>
      </c>
      <c r="I17" s="326" t="str">
        <f>IFERROR(+sessoes!B$6,"")</f>
        <v/>
      </c>
      <c r="J17" s="328">
        <f>+sessoes!C$6</f>
        <v>0</v>
      </c>
      <c r="K17" s="371" t="str">
        <f>+'202 TREINAMENTO TÉCNICO'!AV31</f>
        <v>davidzulo68@gmail.com</v>
      </c>
      <c r="L17" s="326" t="str">
        <f t="shared" si="0"/>
        <v/>
      </c>
      <c r="M17" s="326">
        <f>+'202 TREINAMENTO TÉCNICO'!AG31</f>
        <v>0</v>
      </c>
      <c r="N17" s="326">
        <f>+'202 TREINAMENTO TÉCNICO'!AI31</f>
        <v>0</v>
      </c>
      <c r="O17" s="326">
        <f>+'202 TREINAMENTO TÉCNICO'!AL31</f>
        <v>0</v>
      </c>
      <c r="P17" s="326">
        <f>+'202 TREINAMENTO TÉCNICO'!AO31</f>
        <v>0</v>
      </c>
      <c r="Q17" s="326">
        <f>+'202 TREINAMENTO TÉCNICO'!AQ31</f>
        <v>0</v>
      </c>
      <c r="R17" s="326">
        <f>+'202 TREINAMENTO TÉCNICO'!O31</f>
        <v>0</v>
      </c>
      <c r="S17" s="326" t="str">
        <f t="shared" si="2"/>
        <v/>
      </c>
      <c r="T17" s="277" t="str">
        <f t="shared" si="1"/>
        <v>Sem Dados do Distrito</v>
      </c>
    </row>
    <row r="18" spans="1:20" x14ac:dyDescent="0.45">
      <c r="A18" s="326">
        <f>+'202 TREINAMENTO TÉCNICO'!C32</f>
        <v>0</v>
      </c>
      <c r="B18" s="326">
        <f>+'202 TREINAMENTO TÉCNICO'!H32</f>
        <v>0</v>
      </c>
      <c r="C18" s="371">
        <f>+'202 TREINAMENTO TÉCNICO'!AE32</f>
        <v>0</v>
      </c>
      <c r="D18" s="326" t="str">
        <f>IFERROR(+IFERROR(VLOOKUP('202 TREINAMENTO TÉCNICO'!P32,district_codes,2,FALSE),VLOOKUP('202 TREINAMENTO TÉCNICO'!AE$5,district_codes,2,FALSE)),"")</f>
        <v/>
      </c>
      <c r="E18" s="326">
        <f>+'202 TREINAMENTO TÉCNICO'!N32</f>
        <v>0</v>
      </c>
      <c r="F18" s="326" t="e">
        <f>IF(+'202 TREINAMENTO TÉCNICO'!AA32=0,VLOOKUP(C18,tech_registered,4,FALSE),+'202 TREINAMENTO TÉCNICO'!AA32)</f>
        <v>#N/A</v>
      </c>
      <c r="G18" s="326" t="e">
        <f>IF(+'202 TREINAMENTO TÉCNICO'!V32="",VLOOKUP(C18,tech_registered,5,FALSE),+'202 TREINAMENTO TÉCNICO'!V32)</f>
        <v>#N/A</v>
      </c>
      <c r="H18" s="326" t="str">
        <f>IFERROR(+sessoes!A$6,"")</f>
        <v>TECTRAIN-99</v>
      </c>
      <c r="I18" s="326" t="str">
        <f>IFERROR(+sessoes!B$6,"")</f>
        <v/>
      </c>
      <c r="J18" s="328">
        <f>+sessoes!C$6</f>
        <v>0</v>
      </c>
      <c r="K18" s="371" t="str">
        <f>+'202 TREINAMENTO TÉCNICO'!AV32</f>
        <v xml:space="preserve">chambalmilton@gmail.com </v>
      </c>
      <c r="L18" s="326" t="str">
        <f t="shared" si="0"/>
        <v/>
      </c>
      <c r="M18" s="326">
        <f>+'202 TREINAMENTO TÉCNICO'!AG32</f>
        <v>0</v>
      </c>
      <c r="N18" s="326">
        <f>+'202 TREINAMENTO TÉCNICO'!AI32</f>
        <v>0</v>
      </c>
      <c r="O18" s="326">
        <f>+'202 TREINAMENTO TÉCNICO'!AL32</f>
        <v>0</v>
      </c>
      <c r="P18" s="326">
        <f>+'202 TREINAMENTO TÉCNICO'!AO32</f>
        <v>0</v>
      </c>
      <c r="Q18" s="326">
        <f>+'202 TREINAMENTO TÉCNICO'!AQ32</f>
        <v>0</v>
      </c>
      <c r="R18" s="326">
        <f>+'202 TREINAMENTO TÉCNICO'!O32</f>
        <v>0</v>
      </c>
      <c r="S18" s="326" t="str">
        <f t="shared" si="2"/>
        <v/>
      </c>
      <c r="T18" s="277" t="str">
        <f t="shared" si="1"/>
        <v>Sem Dados do Distrito</v>
      </c>
    </row>
    <row r="19" spans="1:20" x14ac:dyDescent="0.45">
      <c r="A19" s="326">
        <f>+'202 TREINAMENTO TÉCNICO'!C33</f>
        <v>0</v>
      </c>
      <c r="B19" s="326">
        <f>+'202 TREINAMENTO TÉCNICO'!H33</f>
        <v>0</v>
      </c>
      <c r="C19" s="371">
        <f>+'202 TREINAMENTO TÉCNICO'!AE33</f>
        <v>0</v>
      </c>
      <c r="D19" s="326" t="str">
        <f>IFERROR(+IFERROR(VLOOKUP('202 TREINAMENTO TÉCNICO'!P33,district_codes,2,FALSE),VLOOKUP('202 TREINAMENTO TÉCNICO'!AE$5,district_codes,2,FALSE)),"")</f>
        <v/>
      </c>
      <c r="E19" s="326">
        <f>+'202 TREINAMENTO TÉCNICO'!N33</f>
        <v>0</v>
      </c>
      <c r="F19" s="326" t="e">
        <f>IF(+'202 TREINAMENTO TÉCNICO'!AA33=0,VLOOKUP(C19,tech_registered,4,FALSE),+'202 TREINAMENTO TÉCNICO'!AA33)</f>
        <v>#N/A</v>
      </c>
      <c r="G19" s="326" t="e">
        <f>IF(+'202 TREINAMENTO TÉCNICO'!V33="",VLOOKUP(C19,tech_registered,5,FALSE),+'202 TREINAMENTO TÉCNICO'!V33)</f>
        <v>#N/A</v>
      </c>
      <c r="H19" s="326" t="str">
        <f>IFERROR(+sessoes!A$6,"")</f>
        <v>TECTRAIN-99</v>
      </c>
      <c r="I19" s="326" t="str">
        <f>IFERROR(+sessoes!B$6,"")</f>
        <v/>
      </c>
      <c r="J19" s="328">
        <f>+sessoes!C$6</f>
        <v>0</v>
      </c>
      <c r="K19" s="371" t="str">
        <f>+'202 TREINAMENTO TÉCNICO'!AV33</f>
        <v>l.massunguine@gmail.com</v>
      </c>
      <c r="L19" s="326" t="str">
        <f t="shared" si="0"/>
        <v/>
      </c>
      <c r="M19" s="326">
        <f>+'202 TREINAMENTO TÉCNICO'!AG33</f>
        <v>0</v>
      </c>
      <c r="N19" s="326">
        <f>+'202 TREINAMENTO TÉCNICO'!AI33</f>
        <v>0</v>
      </c>
      <c r="O19" s="326">
        <f>+'202 TREINAMENTO TÉCNICO'!AL33</f>
        <v>0</v>
      </c>
      <c r="P19" s="326">
        <f>+'202 TREINAMENTO TÉCNICO'!AO33</f>
        <v>0</v>
      </c>
      <c r="Q19" s="326">
        <f>+'202 TREINAMENTO TÉCNICO'!AQ33</f>
        <v>0</v>
      </c>
      <c r="R19" s="326">
        <f>+'202 TREINAMENTO TÉCNICO'!O33</f>
        <v>0</v>
      </c>
      <c r="S19" s="326" t="str">
        <f t="shared" si="2"/>
        <v/>
      </c>
      <c r="T19" s="277" t="str">
        <f t="shared" si="1"/>
        <v>Sem Dados do Distrito</v>
      </c>
    </row>
    <row r="20" spans="1:20" x14ac:dyDescent="0.45">
      <c r="A20" s="326">
        <f>+'202 TREINAMENTO TÉCNICO'!C34</f>
        <v>0</v>
      </c>
      <c r="B20" s="326">
        <f>+'202 TREINAMENTO TÉCNICO'!H34</f>
        <v>0</v>
      </c>
      <c r="C20" s="371">
        <f>+'202 TREINAMENTO TÉCNICO'!AE34</f>
        <v>0</v>
      </c>
      <c r="D20" s="326" t="str">
        <f>IFERROR(+IFERROR(VLOOKUP('202 TREINAMENTO TÉCNICO'!P34,district_codes,2,FALSE),VLOOKUP('202 TREINAMENTO TÉCNICO'!AE$5,district_codes,2,FALSE)),"")</f>
        <v/>
      </c>
      <c r="E20" s="326">
        <f>+'202 TREINAMENTO TÉCNICO'!N34</f>
        <v>0</v>
      </c>
      <c r="F20" s="326" t="e">
        <f>IF(+'202 TREINAMENTO TÉCNICO'!AA34=0,VLOOKUP(C20,tech_registered,4,FALSE),+'202 TREINAMENTO TÉCNICO'!AA34)</f>
        <v>#N/A</v>
      </c>
      <c r="G20" s="326" t="e">
        <f>IF(+'202 TREINAMENTO TÉCNICO'!V34="",VLOOKUP(C20,tech_registered,5,FALSE),+'202 TREINAMENTO TÉCNICO'!V34)</f>
        <v>#N/A</v>
      </c>
      <c r="H20" s="326" t="str">
        <f>IFERROR(+sessoes!A$6,"")</f>
        <v>TECTRAIN-99</v>
      </c>
      <c r="I20" s="326" t="str">
        <f>IFERROR(+sessoes!B$6,"")</f>
        <v/>
      </c>
      <c r="J20" s="328">
        <f>+sessoes!C$6</f>
        <v>0</v>
      </c>
      <c r="K20" s="371" t="str">
        <f>+'202 TREINAMENTO TÉCNICO'!AV34</f>
        <v xml:space="preserve">edgar.machacha@gmail.com </v>
      </c>
      <c r="L20" s="326" t="str">
        <f t="shared" si="0"/>
        <v/>
      </c>
      <c r="M20" s="326">
        <f>+'202 TREINAMENTO TÉCNICO'!AG34</f>
        <v>0</v>
      </c>
      <c r="N20" s="326">
        <f>+'202 TREINAMENTO TÉCNICO'!AI34</f>
        <v>0</v>
      </c>
      <c r="O20" s="326">
        <f>+'202 TREINAMENTO TÉCNICO'!AL34</f>
        <v>0</v>
      </c>
      <c r="P20" s="326">
        <f>+'202 TREINAMENTO TÉCNICO'!AO34</f>
        <v>0</v>
      </c>
      <c r="Q20" s="326">
        <f>+'202 TREINAMENTO TÉCNICO'!AQ34</f>
        <v>0</v>
      </c>
      <c r="R20" s="326">
        <f>+'202 TREINAMENTO TÉCNICO'!O34</f>
        <v>0</v>
      </c>
      <c r="S20" s="326" t="str">
        <f t="shared" si="2"/>
        <v/>
      </c>
      <c r="T20" s="277" t="str">
        <f t="shared" si="1"/>
        <v>Sem Dados do Distrito</v>
      </c>
    </row>
    <row r="21" spans="1:20" x14ac:dyDescent="0.45">
      <c r="A21" s="326">
        <f>+'202 TREINAMENTO TÉCNICO'!C35</f>
        <v>0</v>
      </c>
      <c r="B21" s="326">
        <f>+'202 TREINAMENTO TÉCNICO'!H35</f>
        <v>0</v>
      </c>
      <c r="C21" s="371">
        <f>+'202 TREINAMENTO TÉCNICO'!AE35</f>
        <v>0</v>
      </c>
      <c r="D21" s="326" t="str">
        <f>IFERROR(+IFERROR(VLOOKUP('202 TREINAMENTO TÉCNICO'!P35,district_codes,2,FALSE),VLOOKUP('202 TREINAMENTO TÉCNICO'!AE$5,district_codes,2,FALSE)),"")</f>
        <v/>
      </c>
      <c r="E21" s="326">
        <f>+'202 TREINAMENTO TÉCNICO'!N35</f>
        <v>0</v>
      </c>
      <c r="F21" s="326" t="e">
        <f>IF(+'202 TREINAMENTO TÉCNICO'!AA35=0,VLOOKUP(C21,tech_registered,4,FALSE),+'202 TREINAMENTO TÉCNICO'!AA35)</f>
        <v>#N/A</v>
      </c>
      <c r="G21" s="326" t="e">
        <f>IF(+'202 TREINAMENTO TÉCNICO'!V35="",VLOOKUP(C21,tech_registered,5,FALSE),+'202 TREINAMENTO TÉCNICO'!V35)</f>
        <v>#N/A</v>
      </c>
      <c r="H21" s="326" t="str">
        <f>IFERROR(+sessoes!A$6,"")</f>
        <v>TECTRAIN-99</v>
      </c>
      <c r="I21" s="326" t="str">
        <f>IFERROR(+sessoes!B$6,"")</f>
        <v/>
      </c>
      <c r="J21" s="328">
        <f>+sessoes!C$6</f>
        <v>0</v>
      </c>
      <c r="K21" s="371" t="str">
        <f>+'202 TREINAMENTO TÉCNICO'!AV35</f>
        <v xml:space="preserve">euricomate2010@gmail.com </v>
      </c>
      <c r="L21" s="326" t="str">
        <f t="shared" si="0"/>
        <v/>
      </c>
      <c r="M21" s="326">
        <f>+'202 TREINAMENTO TÉCNICO'!AG35</f>
        <v>0</v>
      </c>
      <c r="N21" s="326">
        <f>+'202 TREINAMENTO TÉCNICO'!AI35</f>
        <v>0</v>
      </c>
      <c r="O21" s="326">
        <f>+'202 TREINAMENTO TÉCNICO'!AL35</f>
        <v>0</v>
      </c>
      <c r="P21" s="326">
        <f>+'202 TREINAMENTO TÉCNICO'!AO35</f>
        <v>0</v>
      </c>
      <c r="Q21" s="326">
        <f>+'202 TREINAMENTO TÉCNICO'!AQ35</f>
        <v>0</v>
      </c>
      <c r="R21" s="326">
        <f>+'202 TREINAMENTO TÉCNICO'!O35</f>
        <v>0</v>
      </c>
      <c r="S21" s="326" t="str">
        <f t="shared" si="2"/>
        <v/>
      </c>
      <c r="T21" s="277" t="str">
        <f t="shared" si="1"/>
        <v>Sem Dados do Distrito</v>
      </c>
    </row>
    <row r="22" spans="1:20" x14ac:dyDescent="0.45">
      <c r="A22" s="326">
        <f>+'202 TREINAMENTO TÉCNICO'!C36</f>
        <v>0</v>
      </c>
      <c r="B22" s="326">
        <f>+'202 TREINAMENTO TÉCNICO'!H36</f>
        <v>0</v>
      </c>
      <c r="C22" s="371">
        <f>+'202 TREINAMENTO TÉCNICO'!AE36</f>
        <v>0</v>
      </c>
      <c r="D22" s="326" t="str">
        <f>IFERROR(+IFERROR(VLOOKUP('202 TREINAMENTO TÉCNICO'!P36,district_codes,2,FALSE),VLOOKUP('202 TREINAMENTO TÉCNICO'!AE$5,district_codes,2,FALSE)),"")</f>
        <v/>
      </c>
      <c r="E22" s="326">
        <f>+'202 TREINAMENTO TÉCNICO'!N36</f>
        <v>0</v>
      </c>
      <c r="F22" s="326" t="e">
        <f>IF(+'202 TREINAMENTO TÉCNICO'!AA36=0,VLOOKUP(C22,tech_registered,4,FALSE),+'202 TREINAMENTO TÉCNICO'!AA36)</f>
        <v>#N/A</v>
      </c>
      <c r="G22" s="326" t="e">
        <f>IF(+'202 TREINAMENTO TÉCNICO'!V36="",VLOOKUP(C22,tech_registered,5,FALSE),+'202 TREINAMENTO TÉCNICO'!V36)</f>
        <v>#N/A</v>
      </c>
      <c r="H22" s="326" t="str">
        <f>IFERROR(+sessoes!A$6,"")</f>
        <v>TECTRAIN-99</v>
      </c>
      <c r="I22" s="326" t="str">
        <f>IFERROR(+sessoes!B$6,"")</f>
        <v/>
      </c>
      <c r="J22" s="328">
        <f>+sessoes!C$6</f>
        <v>0</v>
      </c>
      <c r="K22" s="371" t="str">
        <f>+'202 TREINAMENTO TÉCNICO'!AV36</f>
        <v xml:space="preserve">martins.chave@gmail.com </v>
      </c>
      <c r="L22" s="326" t="str">
        <f t="shared" si="0"/>
        <v/>
      </c>
      <c r="M22" s="326">
        <f>+'202 TREINAMENTO TÉCNICO'!AG36</f>
        <v>0</v>
      </c>
      <c r="N22" s="326">
        <f>+'202 TREINAMENTO TÉCNICO'!AI36</f>
        <v>0</v>
      </c>
      <c r="O22" s="326">
        <f>+'202 TREINAMENTO TÉCNICO'!AL36</f>
        <v>0</v>
      </c>
      <c r="P22" s="326">
        <f>+'202 TREINAMENTO TÉCNICO'!AO36</f>
        <v>0</v>
      </c>
      <c r="Q22" s="326">
        <f>+'202 TREINAMENTO TÉCNICO'!AQ36</f>
        <v>0</v>
      </c>
      <c r="R22" s="326">
        <f>+'202 TREINAMENTO TÉCNICO'!O36</f>
        <v>0</v>
      </c>
      <c r="S22" s="326" t="str">
        <f t="shared" si="2"/>
        <v/>
      </c>
      <c r="T22" s="277" t="str">
        <f t="shared" si="1"/>
        <v>Sem Dados do Distrito</v>
      </c>
    </row>
    <row r="23" spans="1:20" x14ac:dyDescent="0.45">
      <c r="A23" s="326">
        <f>+'202 TREINAMENTO TÉCNICO'!C37</f>
        <v>0</v>
      </c>
      <c r="B23" s="326">
        <f>+'202 TREINAMENTO TÉCNICO'!H37</f>
        <v>0</v>
      </c>
      <c r="C23" s="371">
        <f>+'202 TREINAMENTO TÉCNICO'!AE37</f>
        <v>0</v>
      </c>
      <c r="D23" s="326" t="str">
        <f>IFERROR(+IFERROR(VLOOKUP('202 TREINAMENTO TÉCNICO'!P37,district_codes,2,FALSE),VLOOKUP('202 TREINAMENTO TÉCNICO'!AE$5,district_codes,2,FALSE)),"")</f>
        <v/>
      </c>
      <c r="E23" s="326">
        <f>+'202 TREINAMENTO TÉCNICO'!N37</f>
        <v>0</v>
      </c>
      <c r="F23" s="326" t="e">
        <f>IF(+'202 TREINAMENTO TÉCNICO'!AA37=0,VLOOKUP(C23,tech_registered,4,FALSE),+'202 TREINAMENTO TÉCNICO'!AA37)</f>
        <v>#N/A</v>
      </c>
      <c r="G23" s="326" t="e">
        <f>IF(+'202 TREINAMENTO TÉCNICO'!V37="",VLOOKUP(C23,tech_registered,5,FALSE),+'202 TREINAMENTO TÉCNICO'!V37)</f>
        <v>#N/A</v>
      </c>
      <c r="H23" s="326" t="str">
        <f>IFERROR(+sessoes!A$6,"")</f>
        <v>TECTRAIN-99</v>
      </c>
      <c r="I23" s="326" t="str">
        <f>IFERROR(+sessoes!B$6,"")</f>
        <v/>
      </c>
      <c r="J23" s="328">
        <f>+sessoes!C$6</f>
        <v>0</v>
      </c>
      <c r="K23" s="371" t="str">
        <f>+'202 TREINAMENTO TÉCNICO'!AV37</f>
        <v>ualanelelio@gmail.com</v>
      </c>
      <c r="L23" s="326" t="str">
        <f t="shared" si="0"/>
        <v/>
      </c>
      <c r="M23" s="326">
        <f>+'202 TREINAMENTO TÉCNICO'!AG37</f>
        <v>0</v>
      </c>
      <c r="N23" s="326">
        <f>+'202 TREINAMENTO TÉCNICO'!AI37</f>
        <v>0</v>
      </c>
      <c r="O23" s="326">
        <f>+'202 TREINAMENTO TÉCNICO'!AL37</f>
        <v>0</v>
      </c>
      <c r="P23" s="326">
        <f>+'202 TREINAMENTO TÉCNICO'!AO37</f>
        <v>0</v>
      </c>
      <c r="Q23" s="326">
        <f>+'202 TREINAMENTO TÉCNICO'!AQ37</f>
        <v>0</v>
      </c>
      <c r="R23" s="326">
        <f>+'202 TREINAMENTO TÉCNICO'!O37</f>
        <v>0</v>
      </c>
      <c r="S23" s="326" t="str">
        <f t="shared" si="2"/>
        <v/>
      </c>
      <c r="T23" s="277" t="str">
        <f t="shared" si="1"/>
        <v>Sem Dados do Distrito</v>
      </c>
    </row>
    <row r="24" spans="1:20" x14ac:dyDescent="0.45">
      <c r="A24" s="326">
        <f>+'202 TREINAMENTO TÉCNICO'!C38</f>
        <v>0</v>
      </c>
      <c r="B24" s="326">
        <f>+'202 TREINAMENTO TÉCNICO'!H38</f>
        <v>0</v>
      </c>
      <c r="C24" s="371">
        <f>+'202 TREINAMENTO TÉCNICO'!AE38</f>
        <v>0</v>
      </c>
      <c r="D24" s="326" t="str">
        <f>IFERROR(+IFERROR(VLOOKUP('202 TREINAMENTO TÉCNICO'!P38,district_codes,2,FALSE),VLOOKUP('202 TREINAMENTO TÉCNICO'!AE$5,district_codes,2,FALSE)),"")</f>
        <v/>
      </c>
      <c r="E24" s="326">
        <f>+'202 TREINAMENTO TÉCNICO'!N38</f>
        <v>0</v>
      </c>
      <c r="F24" s="326" t="e">
        <f>IF(+'202 TREINAMENTO TÉCNICO'!AA38=0,VLOOKUP(C24,tech_registered,4,FALSE),+'202 TREINAMENTO TÉCNICO'!AA38)</f>
        <v>#N/A</v>
      </c>
      <c r="G24" s="326" t="e">
        <f>IF(+'202 TREINAMENTO TÉCNICO'!V38="",VLOOKUP(C24,tech_registered,5,FALSE),+'202 TREINAMENTO TÉCNICO'!V38)</f>
        <v>#N/A</v>
      </c>
      <c r="H24" s="326" t="str">
        <f>IFERROR(+sessoes!A$6,"")</f>
        <v>TECTRAIN-99</v>
      </c>
      <c r="I24" s="326" t="str">
        <f>IFERROR(+sessoes!B$6,"")</f>
        <v/>
      </c>
      <c r="J24" s="328">
        <f>+sessoes!C$6</f>
        <v>0</v>
      </c>
      <c r="K24" s="371" t="str">
        <f>+'202 TREINAMENTO TÉCNICO'!AV38</f>
        <v xml:space="preserve">derciomaria3@gmail.com </v>
      </c>
      <c r="L24" s="326" t="str">
        <f t="shared" si="0"/>
        <v/>
      </c>
      <c r="M24" s="326">
        <f>+'202 TREINAMENTO TÉCNICO'!AG38</f>
        <v>0</v>
      </c>
      <c r="N24" s="326">
        <f>+'202 TREINAMENTO TÉCNICO'!AI38</f>
        <v>0</v>
      </c>
      <c r="O24" s="326">
        <f>+'202 TREINAMENTO TÉCNICO'!AL38</f>
        <v>0</v>
      </c>
      <c r="P24" s="326">
        <f>+'202 TREINAMENTO TÉCNICO'!AO38</f>
        <v>0</v>
      </c>
      <c r="Q24" s="326">
        <f>+'202 TREINAMENTO TÉCNICO'!AQ38</f>
        <v>0</v>
      </c>
      <c r="R24" s="326">
        <f>+'202 TREINAMENTO TÉCNICO'!O38</f>
        <v>0</v>
      </c>
      <c r="S24" s="326" t="str">
        <f t="shared" si="2"/>
        <v/>
      </c>
      <c r="T24" s="277" t="str">
        <f t="shared" si="1"/>
        <v>Sem Dados do Distrito</v>
      </c>
    </row>
    <row r="25" spans="1:20" x14ac:dyDescent="0.45">
      <c r="A25" s="326">
        <f>+'202 TREINAMENTO TÉCNICO'!C39</f>
        <v>0</v>
      </c>
      <c r="B25" s="326">
        <f>+'202 TREINAMENTO TÉCNICO'!H39</f>
        <v>0</v>
      </c>
      <c r="C25" s="371">
        <f>+'202 TREINAMENTO TÉCNICO'!AE39</f>
        <v>0</v>
      </c>
      <c r="D25" s="326" t="str">
        <f>IFERROR(+IFERROR(VLOOKUP('202 TREINAMENTO TÉCNICO'!P39,district_codes,2,FALSE),VLOOKUP('202 TREINAMENTO TÉCNICO'!AE$5,district_codes,2,FALSE)),"")</f>
        <v/>
      </c>
      <c r="E25" s="326">
        <f>+'202 TREINAMENTO TÉCNICO'!N39</f>
        <v>0</v>
      </c>
      <c r="F25" s="326" t="e">
        <f>IF(+'202 TREINAMENTO TÉCNICO'!AA39=0,VLOOKUP(C25,tech_registered,4,FALSE),+'202 TREINAMENTO TÉCNICO'!AA39)</f>
        <v>#N/A</v>
      </c>
      <c r="G25" s="326" t="e">
        <f>IF(+'202 TREINAMENTO TÉCNICO'!V39="",VLOOKUP(C25,tech_registered,5,FALSE),+'202 TREINAMENTO TÉCNICO'!V39)</f>
        <v>#N/A</v>
      </c>
      <c r="H25" s="326" t="str">
        <f>IFERROR(+sessoes!A$6,"")</f>
        <v>TECTRAIN-99</v>
      </c>
      <c r="I25" s="326" t="str">
        <f>IFERROR(+sessoes!B$6,"")</f>
        <v/>
      </c>
      <c r="J25" s="328">
        <f>+sessoes!C$6</f>
        <v>0</v>
      </c>
      <c r="K25" s="371" t="str">
        <f>+'202 TREINAMENTO TÉCNICO'!AV39</f>
        <v>narcisoamizade@gmail.com</v>
      </c>
      <c r="L25" s="326" t="str">
        <f t="shared" si="0"/>
        <v/>
      </c>
      <c r="M25" s="326">
        <f>+'202 TREINAMENTO TÉCNICO'!AG39</f>
        <v>0</v>
      </c>
      <c r="N25" s="326">
        <f>+'202 TREINAMENTO TÉCNICO'!AI39</f>
        <v>0</v>
      </c>
      <c r="O25" s="326">
        <f>+'202 TREINAMENTO TÉCNICO'!AL39</f>
        <v>0</v>
      </c>
      <c r="P25" s="326">
        <f>+'202 TREINAMENTO TÉCNICO'!AO39</f>
        <v>0</v>
      </c>
      <c r="Q25" s="326">
        <f>+'202 TREINAMENTO TÉCNICO'!AQ39</f>
        <v>0</v>
      </c>
      <c r="R25" s="326">
        <f>+'202 TREINAMENTO TÉCNICO'!O39</f>
        <v>0</v>
      </c>
      <c r="S25" s="326" t="str">
        <f t="shared" si="2"/>
        <v/>
      </c>
      <c r="T25" s="277" t="str">
        <f t="shared" si="1"/>
        <v>Sem Dados do Distrito</v>
      </c>
    </row>
    <row r="26" spans="1:20" x14ac:dyDescent="0.45">
      <c r="A26" s="326">
        <f>+'202 TREINAMENTO TÉCNICO'!C40</f>
        <v>0</v>
      </c>
      <c r="B26" s="326">
        <f>+'202 TREINAMENTO TÉCNICO'!H40</f>
        <v>0</v>
      </c>
      <c r="C26" s="371">
        <f>+'202 TREINAMENTO TÉCNICO'!AE40</f>
        <v>0</v>
      </c>
      <c r="D26" s="326" t="str">
        <f>IFERROR(+IFERROR(VLOOKUP('202 TREINAMENTO TÉCNICO'!P40,district_codes,2,FALSE),VLOOKUP('202 TREINAMENTO TÉCNICO'!AE$5,district_codes,2,FALSE)),"")</f>
        <v/>
      </c>
      <c r="E26" s="326">
        <f>+'202 TREINAMENTO TÉCNICO'!N40</f>
        <v>0</v>
      </c>
      <c r="F26" s="326" t="e">
        <f>IF(+'202 TREINAMENTO TÉCNICO'!AA40=0,VLOOKUP(C26,tech_registered,4,FALSE),+'202 TREINAMENTO TÉCNICO'!AA40)</f>
        <v>#N/A</v>
      </c>
      <c r="G26" s="326" t="e">
        <f>IF(+'202 TREINAMENTO TÉCNICO'!V40="",VLOOKUP(C26,tech_registered,5,FALSE),+'202 TREINAMENTO TÉCNICO'!V40)</f>
        <v>#N/A</v>
      </c>
      <c r="H26" s="326" t="str">
        <f>IFERROR(+sessoes!A$6,"")</f>
        <v>TECTRAIN-99</v>
      </c>
      <c r="I26" s="326" t="str">
        <f>IFERROR(+sessoes!B$6,"")</f>
        <v/>
      </c>
      <c r="J26" s="328">
        <f>+sessoes!C$6</f>
        <v>0</v>
      </c>
      <c r="K26" s="371" t="str">
        <f>+'202 TREINAMENTO TÉCNICO'!AV40</f>
        <v xml:space="preserve">machavafegui89@gmail.com </v>
      </c>
      <c r="L26" s="326" t="str">
        <f t="shared" si="0"/>
        <v/>
      </c>
      <c r="M26" s="326">
        <f>+'202 TREINAMENTO TÉCNICO'!AG40</f>
        <v>0</v>
      </c>
      <c r="N26" s="326">
        <f>+'202 TREINAMENTO TÉCNICO'!AI40</f>
        <v>0</v>
      </c>
      <c r="O26" s="326">
        <f>+'202 TREINAMENTO TÉCNICO'!AL40</f>
        <v>0</v>
      </c>
      <c r="P26" s="326">
        <f>+'202 TREINAMENTO TÉCNICO'!AO40</f>
        <v>0</v>
      </c>
      <c r="Q26" s="326">
        <f>+'202 TREINAMENTO TÉCNICO'!AQ40</f>
        <v>0</v>
      </c>
      <c r="R26" s="326">
        <f>+'202 TREINAMENTO TÉCNICO'!O40</f>
        <v>0</v>
      </c>
      <c r="S26" s="326" t="str">
        <f t="shared" si="2"/>
        <v/>
      </c>
      <c r="T26" s="277" t="str">
        <f t="shared" si="1"/>
        <v>Sem Dados do Distrito</v>
      </c>
    </row>
    <row r="27" spans="1:20" x14ac:dyDescent="0.45">
      <c r="A27" s="326">
        <f>+'202 TREINAMENTO TÉCNICO'!C41</f>
        <v>0</v>
      </c>
      <c r="B27" s="326">
        <f>+'202 TREINAMENTO TÉCNICO'!H41</f>
        <v>0</v>
      </c>
      <c r="C27" s="371">
        <f>+'202 TREINAMENTO TÉCNICO'!AE41</f>
        <v>0</v>
      </c>
      <c r="D27" s="326" t="str">
        <f>IFERROR(+IFERROR(VLOOKUP('202 TREINAMENTO TÉCNICO'!P41,district_codes,2,FALSE),VLOOKUP('202 TREINAMENTO TÉCNICO'!AE$5,district_codes,2,FALSE)),"")</f>
        <v/>
      </c>
      <c r="E27" s="326">
        <f>+'202 TREINAMENTO TÉCNICO'!N41</f>
        <v>0</v>
      </c>
      <c r="F27" s="326" t="e">
        <f>IF(+'202 TREINAMENTO TÉCNICO'!AA41=0,VLOOKUP(C27,tech_registered,4,FALSE),+'202 TREINAMENTO TÉCNICO'!AA41)</f>
        <v>#N/A</v>
      </c>
      <c r="G27" s="326" t="e">
        <f>IF(+'202 TREINAMENTO TÉCNICO'!V41="",VLOOKUP(C27,tech_registered,5,FALSE),+'202 TREINAMENTO TÉCNICO'!V41)</f>
        <v>#N/A</v>
      </c>
      <c r="H27" s="326" t="str">
        <f>IFERROR(+sessoes!A$6,"")</f>
        <v>TECTRAIN-99</v>
      </c>
      <c r="I27" s="326" t="str">
        <f>IFERROR(+sessoes!B$6,"")</f>
        <v/>
      </c>
      <c r="J27" s="328">
        <f>+sessoes!C$6</f>
        <v>0</v>
      </c>
      <c r="K27" s="371" t="str">
        <f>+'202 TREINAMENTO TÉCNICO'!AV41</f>
        <v>jojoremu@gmail.com</v>
      </c>
      <c r="L27" s="326" t="str">
        <f t="shared" si="0"/>
        <v/>
      </c>
      <c r="M27" s="326">
        <f>+'202 TREINAMENTO TÉCNICO'!AG41</f>
        <v>0</v>
      </c>
      <c r="N27" s="326">
        <f>+'202 TREINAMENTO TÉCNICO'!AI41</f>
        <v>0</v>
      </c>
      <c r="O27" s="326">
        <f>+'202 TREINAMENTO TÉCNICO'!AL41</f>
        <v>0</v>
      </c>
      <c r="P27" s="326">
        <f>+'202 TREINAMENTO TÉCNICO'!AO41</f>
        <v>0</v>
      </c>
      <c r="Q27" s="326">
        <f>+'202 TREINAMENTO TÉCNICO'!AQ41</f>
        <v>0</v>
      </c>
      <c r="R27" s="326">
        <f>+'202 TREINAMENTO TÉCNICO'!O41</f>
        <v>0</v>
      </c>
      <c r="S27" s="326" t="str">
        <f t="shared" si="2"/>
        <v/>
      </c>
      <c r="T27" s="277" t="str">
        <f t="shared" si="1"/>
        <v>Sem Dados do Distrito</v>
      </c>
    </row>
    <row r="28" spans="1:20" x14ac:dyDescent="0.45">
      <c r="A28" s="326">
        <f>+'202 TREINAMENTO TÉCNICO'!C42</f>
        <v>0</v>
      </c>
      <c r="B28" s="326">
        <f>+'202 TREINAMENTO TÉCNICO'!H42</f>
        <v>0</v>
      </c>
      <c r="C28" s="371">
        <f>+'202 TREINAMENTO TÉCNICO'!AE42</f>
        <v>0</v>
      </c>
      <c r="D28" s="326" t="str">
        <f>IFERROR(+IFERROR(VLOOKUP('202 TREINAMENTO TÉCNICO'!P42,district_codes,2,FALSE),VLOOKUP('202 TREINAMENTO TÉCNICO'!AE$5,district_codes,2,FALSE)),"")</f>
        <v/>
      </c>
      <c r="E28" s="326">
        <f>+'202 TREINAMENTO TÉCNICO'!N42</f>
        <v>0</v>
      </c>
      <c r="F28" s="326" t="e">
        <f>IF(+'202 TREINAMENTO TÉCNICO'!AA42=0,VLOOKUP(C28,tech_registered,4,FALSE),+'202 TREINAMENTO TÉCNICO'!AA42)</f>
        <v>#N/A</v>
      </c>
      <c r="G28" s="326" t="e">
        <f>IF(+'202 TREINAMENTO TÉCNICO'!V42="",VLOOKUP(C28,tech_registered,5,FALSE),+'202 TREINAMENTO TÉCNICO'!V42)</f>
        <v>#N/A</v>
      </c>
      <c r="H28" s="326" t="str">
        <f>IFERROR(+sessoes!A$6,"")</f>
        <v>TECTRAIN-99</v>
      </c>
      <c r="I28" s="326" t="str">
        <f>IFERROR(+sessoes!B$6,"")</f>
        <v/>
      </c>
      <c r="J28" s="328">
        <f>+sessoes!C$6</f>
        <v>0</v>
      </c>
      <c r="K28" s="371" t="str">
        <f>+'202 TREINAMENTO TÉCNICO'!AV42</f>
        <v xml:space="preserve">michael061994@gmail.com </v>
      </c>
      <c r="L28" s="326" t="str">
        <f t="shared" si="0"/>
        <v/>
      </c>
      <c r="M28" s="326">
        <f>+'202 TREINAMENTO TÉCNICO'!AG42</f>
        <v>0</v>
      </c>
      <c r="N28" s="326">
        <f>+'202 TREINAMENTO TÉCNICO'!AI42</f>
        <v>0</v>
      </c>
      <c r="O28" s="326">
        <f>+'202 TREINAMENTO TÉCNICO'!AL42</f>
        <v>0</v>
      </c>
      <c r="P28" s="326">
        <f>+'202 TREINAMENTO TÉCNICO'!AO42</f>
        <v>0</v>
      </c>
      <c r="Q28" s="326">
        <f>+'202 TREINAMENTO TÉCNICO'!AQ42</f>
        <v>0</v>
      </c>
      <c r="R28" s="326">
        <f>+'202 TREINAMENTO TÉCNICO'!O42</f>
        <v>0</v>
      </c>
      <c r="S28" s="326" t="str">
        <f t="shared" si="2"/>
        <v/>
      </c>
      <c r="T28" s="277" t="str">
        <f t="shared" si="1"/>
        <v>Sem Dados do Distrito</v>
      </c>
    </row>
    <row r="29" spans="1:20" x14ac:dyDescent="0.45">
      <c r="A29" s="326">
        <f>+'202 TREINAMENTO TÉCNICO'!C43</f>
        <v>0</v>
      </c>
      <c r="B29" s="326">
        <f>+'202 TREINAMENTO TÉCNICO'!H43</f>
        <v>0</v>
      </c>
      <c r="C29" s="371">
        <f>+'202 TREINAMENTO TÉCNICO'!AE43</f>
        <v>0</v>
      </c>
      <c r="D29" s="326" t="str">
        <f>IFERROR(+IFERROR(VLOOKUP('202 TREINAMENTO TÉCNICO'!P43,district_codes,2,FALSE),VLOOKUP('202 TREINAMENTO TÉCNICO'!AE$5,district_codes,2,FALSE)),"")</f>
        <v/>
      </c>
      <c r="E29" s="326">
        <f>+'202 TREINAMENTO TÉCNICO'!N43</f>
        <v>0</v>
      </c>
      <c r="F29" s="326" t="e">
        <f>IF(+'202 TREINAMENTO TÉCNICO'!AA43=0,VLOOKUP(C29,tech_registered,4,FALSE),+'202 TREINAMENTO TÉCNICO'!AA43)</f>
        <v>#N/A</v>
      </c>
      <c r="G29" s="326" t="e">
        <f>IF(+'202 TREINAMENTO TÉCNICO'!V43="",VLOOKUP(C29,tech_registered,5,FALSE),+'202 TREINAMENTO TÉCNICO'!V43)</f>
        <v>#N/A</v>
      </c>
      <c r="H29" s="326" t="str">
        <f>IFERROR(+sessoes!A$6,"")</f>
        <v>TECTRAIN-99</v>
      </c>
      <c r="I29" s="326" t="str">
        <f>IFERROR(+sessoes!B$6,"")</f>
        <v/>
      </c>
      <c r="J29" s="328">
        <f>+sessoes!C$6</f>
        <v>0</v>
      </c>
      <c r="K29" s="371" t="str">
        <f>+'202 TREINAMENTO TÉCNICO'!AV43</f>
        <v xml:space="preserve">Josemachava92@gmail.com </v>
      </c>
      <c r="L29" s="326" t="str">
        <f t="shared" si="0"/>
        <v/>
      </c>
      <c r="M29" s="326">
        <f>+'202 TREINAMENTO TÉCNICO'!AG43</f>
        <v>0</v>
      </c>
      <c r="N29" s="326">
        <f>+'202 TREINAMENTO TÉCNICO'!AI43</f>
        <v>0</v>
      </c>
      <c r="O29" s="326">
        <f>+'202 TREINAMENTO TÉCNICO'!AL43</f>
        <v>0</v>
      </c>
      <c r="P29" s="326">
        <f>+'202 TREINAMENTO TÉCNICO'!AO43</f>
        <v>0</v>
      </c>
      <c r="Q29" s="326">
        <f>+'202 TREINAMENTO TÉCNICO'!AQ43</f>
        <v>0</v>
      </c>
      <c r="R29" s="326">
        <f>+'202 TREINAMENTO TÉCNICO'!O43</f>
        <v>0</v>
      </c>
      <c r="S29" s="326" t="str">
        <f t="shared" si="2"/>
        <v/>
      </c>
      <c r="T29" s="277" t="str">
        <f t="shared" si="1"/>
        <v>Sem Dados do Distrito</v>
      </c>
    </row>
    <row r="30" spans="1:20" x14ac:dyDescent="0.45">
      <c r="A30" s="326">
        <f>+'202 TREINAMENTO TÉCNICO'!C44</f>
        <v>0</v>
      </c>
      <c r="B30" s="326">
        <f>+'202 TREINAMENTO TÉCNICO'!H44</f>
        <v>0</v>
      </c>
      <c r="C30" s="371">
        <f>+'202 TREINAMENTO TÉCNICO'!AE44</f>
        <v>0</v>
      </c>
      <c r="D30" s="326" t="str">
        <f>IFERROR(+IFERROR(VLOOKUP('202 TREINAMENTO TÉCNICO'!P44,district_codes,2,FALSE),VLOOKUP('202 TREINAMENTO TÉCNICO'!AE$5,district_codes,2,FALSE)),"")</f>
        <v/>
      </c>
      <c r="E30" s="326">
        <f>+'202 TREINAMENTO TÉCNICO'!N44</f>
        <v>0</v>
      </c>
      <c r="F30" s="326" t="e">
        <f>IF(+'202 TREINAMENTO TÉCNICO'!AA44=0,VLOOKUP(C30,tech_registered,4,FALSE),+'202 TREINAMENTO TÉCNICO'!AA44)</f>
        <v>#N/A</v>
      </c>
      <c r="G30" s="326" t="e">
        <f>IF(+'202 TREINAMENTO TÉCNICO'!V44="",VLOOKUP(C30,tech_registered,5,FALSE),+'202 TREINAMENTO TÉCNICO'!V44)</f>
        <v>#N/A</v>
      </c>
      <c r="H30" s="326" t="str">
        <f>IFERROR(+sessoes!A$6,"")</f>
        <v>TECTRAIN-99</v>
      </c>
      <c r="I30" s="326" t="str">
        <f>IFERROR(+sessoes!B$6,"")</f>
        <v/>
      </c>
      <c r="J30" s="328">
        <f>+sessoes!C$6</f>
        <v>0</v>
      </c>
      <c r="K30" s="371" t="str">
        <f>+'202 TREINAMENTO TÉCNICO'!AV44</f>
        <v xml:space="preserve">rogeriofmanjate@gmail.com </v>
      </c>
      <c r="L30" s="326" t="str">
        <f t="shared" si="0"/>
        <v/>
      </c>
      <c r="M30" s="326">
        <f>+'202 TREINAMENTO TÉCNICO'!AG44</f>
        <v>0</v>
      </c>
      <c r="N30" s="326">
        <f>+'202 TREINAMENTO TÉCNICO'!AI44</f>
        <v>0</v>
      </c>
      <c r="O30" s="326">
        <f>+'202 TREINAMENTO TÉCNICO'!AL44</f>
        <v>0</v>
      </c>
      <c r="P30" s="326">
        <f>+'202 TREINAMENTO TÉCNICO'!AO44</f>
        <v>0</v>
      </c>
      <c r="Q30" s="326">
        <f>+'202 TREINAMENTO TÉCNICO'!AQ44</f>
        <v>0</v>
      </c>
      <c r="R30" s="326">
        <f>+'202 TREINAMENTO TÉCNICO'!O44</f>
        <v>0</v>
      </c>
      <c r="S30" s="326" t="str">
        <f t="shared" si="2"/>
        <v/>
      </c>
      <c r="T30" s="277" t="str">
        <f t="shared" si="1"/>
        <v>Sem Dados do Distrito</v>
      </c>
    </row>
    <row r="31" spans="1:20" x14ac:dyDescent="0.45">
      <c r="A31" s="326">
        <f>+'202 TREINAMENTO TÉCNICO'!C45</f>
        <v>0</v>
      </c>
      <c r="B31" s="326">
        <f>+'202 TREINAMENTO TÉCNICO'!H45</f>
        <v>0</v>
      </c>
      <c r="C31" s="371">
        <f>+'202 TREINAMENTO TÉCNICO'!AE45</f>
        <v>0</v>
      </c>
      <c r="D31" s="326" t="str">
        <f>IFERROR(+IFERROR(VLOOKUP('202 TREINAMENTO TÉCNICO'!P45,district_codes,2,FALSE),VLOOKUP('202 TREINAMENTO TÉCNICO'!AE$5,district_codes,2,FALSE)),"")</f>
        <v/>
      </c>
      <c r="E31" s="326">
        <f>+'202 TREINAMENTO TÉCNICO'!N45</f>
        <v>0</v>
      </c>
      <c r="F31" s="326" t="e">
        <f>IF(+'202 TREINAMENTO TÉCNICO'!AA45=0,VLOOKUP(C31,tech_registered,4,FALSE),+'202 TREINAMENTO TÉCNICO'!AA45)</f>
        <v>#N/A</v>
      </c>
      <c r="G31" s="326" t="e">
        <f>IF(+'202 TREINAMENTO TÉCNICO'!V45="",VLOOKUP(C31,tech_registered,5,FALSE),+'202 TREINAMENTO TÉCNICO'!V45)</f>
        <v>#N/A</v>
      </c>
      <c r="H31" s="326" t="str">
        <f>IFERROR(+sessoes!A$6,"")</f>
        <v>TECTRAIN-99</v>
      </c>
      <c r="I31" s="326" t="str">
        <f>IFERROR(+sessoes!B$6,"")</f>
        <v/>
      </c>
      <c r="J31" s="328">
        <f>+sessoes!C$6</f>
        <v>0</v>
      </c>
      <c r="K31" s="371" t="str">
        <f>+'202 TREINAMENTO TÉCNICO'!AV45</f>
        <v xml:space="preserve">sarmento.navingo1@gmail.com </v>
      </c>
      <c r="L31" s="326" t="str">
        <f t="shared" si="0"/>
        <v/>
      </c>
      <c r="M31" s="326">
        <f>+'202 TREINAMENTO TÉCNICO'!AG45</f>
        <v>0</v>
      </c>
      <c r="N31" s="326">
        <f>+'202 TREINAMENTO TÉCNICO'!AI45</f>
        <v>0</v>
      </c>
      <c r="O31" s="326">
        <f>+'202 TREINAMENTO TÉCNICO'!AL45</f>
        <v>0</v>
      </c>
      <c r="P31" s="326">
        <f>+'202 TREINAMENTO TÉCNICO'!AO45</f>
        <v>0</v>
      </c>
      <c r="Q31" s="326">
        <f>+'202 TREINAMENTO TÉCNICO'!AQ45</f>
        <v>0</v>
      </c>
      <c r="R31" s="326">
        <f>+'202 TREINAMENTO TÉCNICO'!O45</f>
        <v>0</v>
      </c>
      <c r="S31" s="326" t="str">
        <f t="shared" si="2"/>
        <v/>
      </c>
      <c r="T31" s="277" t="str">
        <f t="shared" si="1"/>
        <v>Sem Dados do Distrito</v>
      </c>
    </row>
    <row r="32" spans="1:20" x14ac:dyDescent="0.45">
      <c r="A32" s="326">
        <f>+'202 TREINAMENTO TÉCNICO'!C46</f>
        <v>0</v>
      </c>
      <c r="B32" s="326">
        <f>+'202 TREINAMENTO TÉCNICO'!H46</f>
        <v>0</v>
      </c>
      <c r="C32" s="371">
        <f>+'202 TREINAMENTO TÉCNICO'!AE46</f>
        <v>0</v>
      </c>
      <c r="D32" s="326" t="str">
        <f>IFERROR(+IFERROR(VLOOKUP('202 TREINAMENTO TÉCNICO'!P46,district_codes,2,FALSE),VLOOKUP('202 TREINAMENTO TÉCNICO'!AE$5,district_codes,2,FALSE)),"")</f>
        <v/>
      </c>
      <c r="E32" s="326">
        <f>+'202 TREINAMENTO TÉCNICO'!N46</f>
        <v>0</v>
      </c>
      <c r="F32" s="326" t="e">
        <f>IF(+'202 TREINAMENTO TÉCNICO'!AA46=0,VLOOKUP(C32,tech_registered,4,FALSE),+'202 TREINAMENTO TÉCNICO'!AA46)</f>
        <v>#N/A</v>
      </c>
      <c r="G32" s="326" t="e">
        <f>IF(+'202 TREINAMENTO TÉCNICO'!V46="",VLOOKUP(C32,tech_registered,5,FALSE),+'202 TREINAMENTO TÉCNICO'!V46)</f>
        <v>#N/A</v>
      </c>
      <c r="H32" s="326" t="str">
        <f>IFERROR(+sessoes!A$6,"")</f>
        <v>TECTRAIN-99</v>
      </c>
      <c r="I32" s="326" t="str">
        <f>IFERROR(+sessoes!B$6,"")</f>
        <v/>
      </c>
      <c r="J32" s="328">
        <f>+sessoes!C$6</f>
        <v>0</v>
      </c>
      <c r="K32" s="371" t="str">
        <f>+'202 TREINAMENTO TÉCNICO'!AV46</f>
        <v xml:space="preserve">munguambefernando@gmail.com </v>
      </c>
      <c r="L32" s="326" t="str">
        <f t="shared" si="0"/>
        <v/>
      </c>
      <c r="M32" s="326">
        <f>+'202 TREINAMENTO TÉCNICO'!AG46</f>
        <v>0</v>
      </c>
      <c r="N32" s="326">
        <f>+'202 TREINAMENTO TÉCNICO'!AI46</f>
        <v>0</v>
      </c>
      <c r="O32" s="326">
        <f>+'202 TREINAMENTO TÉCNICO'!AL46</f>
        <v>0</v>
      </c>
      <c r="P32" s="326">
        <f>+'202 TREINAMENTO TÉCNICO'!AO46</f>
        <v>0</v>
      </c>
      <c r="Q32" s="326">
        <f>+'202 TREINAMENTO TÉCNICO'!AQ46</f>
        <v>0</v>
      </c>
      <c r="R32" s="326">
        <f>+'202 TREINAMENTO TÉCNICO'!O46</f>
        <v>0</v>
      </c>
      <c r="S32" s="326" t="str">
        <f t="shared" si="2"/>
        <v/>
      </c>
      <c r="T32" s="277" t="str">
        <f t="shared" si="1"/>
        <v>Sem Dados do Distrito</v>
      </c>
    </row>
    <row r="33" spans="1:20" x14ac:dyDescent="0.45">
      <c r="A33" s="326">
        <f>+'202 TREINAMENTO TÉCNICO'!C47</f>
        <v>0</v>
      </c>
      <c r="B33" s="326">
        <f>+'202 TREINAMENTO TÉCNICO'!H47</f>
        <v>0</v>
      </c>
      <c r="C33" s="371">
        <f>+'202 TREINAMENTO TÉCNICO'!AE47</f>
        <v>0</v>
      </c>
      <c r="D33" s="326" t="str">
        <f>IFERROR(+IFERROR(VLOOKUP('202 TREINAMENTO TÉCNICO'!P47,district_codes,2,FALSE),VLOOKUP('202 TREINAMENTO TÉCNICO'!AE$5,district_codes,2,FALSE)),"")</f>
        <v/>
      </c>
      <c r="E33" s="326">
        <f>+'202 TREINAMENTO TÉCNICO'!N47</f>
        <v>0</v>
      </c>
      <c r="F33" s="326" t="e">
        <f>IF(+'202 TREINAMENTO TÉCNICO'!AA47=0,VLOOKUP(C33,tech_registered,4,FALSE),+'202 TREINAMENTO TÉCNICO'!AA47)</f>
        <v>#N/A</v>
      </c>
      <c r="G33" s="326" t="e">
        <f>IF(+'202 TREINAMENTO TÉCNICO'!V47="",VLOOKUP(C33,tech_registered,5,FALSE),+'202 TREINAMENTO TÉCNICO'!V47)</f>
        <v>#N/A</v>
      </c>
      <c r="H33" s="326" t="str">
        <f>IFERROR(+sessoes!A$6,"")</f>
        <v>TECTRAIN-99</v>
      </c>
      <c r="I33" s="326" t="str">
        <f>IFERROR(+sessoes!B$6,"")</f>
        <v/>
      </c>
      <c r="J33" s="328">
        <f>+sessoes!C$6</f>
        <v>0</v>
      </c>
      <c r="K33" s="371" t="str">
        <f>+'202 TREINAMENTO TÉCNICO'!AV47</f>
        <v>juliaomoz@gmail.com</v>
      </c>
      <c r="L33" s="326" t="str">
        <f t="shared" si="0"/>
        <v/>
      </c>
      <c r="M33" s="326">
        <f>+'202 TREINAMENTO TÉCNICO'!AG47</f>
        <v>0</v>
      </c>
      <c r="N33" s="326">
        <f>+'202 TREINAMENTO TÉCNICO'!AI47</f>
        <v>0</v>
      </c>
      <c r="O33" s="326">
        <f>+'202 TREINAMENTO TÉCNICO'!AL47</f>
        <v>0</v>
      </c>
      <c r="P33" s="326">
        <f>+'202 TREINAMENTO TÉCNICO'!AO47</f>
        <v>0</v>
      </c>
      <c r="Q33" s="326">
        <f>+'202 TREINAMENTO TÉCNICO'!AQ47</f>
        <v>0</v>
      </c>
      <c r="R33" s="326">
        <f>+'202 TREINAMENTO TÉCNICO'!O47</f>
        <v>0</v>
      </c>
      <c r="S33" s="326" t="str">
        <f t="shared" si="2"/>
        <v/>
      </c>
      <c r="T33" s="277" t="str">
        <f t="shared" si="1"/>
        <v>Sem Dados do Distrito</v>
      </c>
    </row>
    <row r="34" spans="1:20" x14ac:dyDescent="0.45">
      <c r="A34" s="326">
        <f>+'202 TREINAMENTO TÉCNICO'!C48</f>
        <v>0</v>
      </c>
      <c r="B34" s="326">
        <f>+'202 TREINAMENTO TÉCNICO'!H48</f>
        <v>0</v>
      </c>
      <c r="C34" s="371">
        <f>+'202 TREINAMENTO TÉCNICO'!AE48</f>
        <v>0</v>
      </c>
      <c r="D34" s="326" t="str">
        <f>IFERROR(+IFERROR(VLOOKUP('202 TREINAMENTO TÉCNICO'!P48,district_codes,2,FALSE),VLOOKUP('202 TREINAMENTO TÉCNICO'!AE$5,district_codes,2,FALSE)),"")</f>
        <v/>
      </c>
      <c r="E34" s="326">
        <f>+'202 TREINAMENTO TÉCNICO'!N48</f>
        <v>0</v>
      </c>
      <c r="F34" s="326" t="e">
        <f>IF(+'202 TREINAMENTO TÉCNICO'!AA48=0,VLOOKUP(C34,tech_registered,4,FALSE),+'202 TREINAMENTO TÉCNICO'!AA48)</f>
        <v>#N/A</v>
      </c>
      <c r="G34" s="326" t="e">
        <f>IF(+'202 TREINAMENTO TÉCNICO'!V48="",VLOOKUP(C34,tech_registered,5,FALSE),+'202 TREINAMENTO TÉCNICO'!V48)</f>
        <v>#N/A</v>
      </c>
      <c r="H34" s="326" t="str">
        <f>IFERROR(+sessoes!A$6,"")</f>
        <v>TECTRAIN-99</v>
      </c>
      <c r="I34" s="326" t="str">
        <f>IFERROR(+sessoes!B$6,"")</f>
        <v/>
      </c>
      <c r="J34" s="328">
        <f>+sessoes!C$6</f>
        <v>0</v>
      </c>
      <c r="K34" s="371" t="str">
        <f>+'202 TREINAMENTO TÉCNICO'!AV48</f>
        <v xml:space="preserve">humbertozefanias@gmail.com </v>
      </c>
      <c r="L34" s="326" t="str">
        <f t="shared" ref="L34:L65" si="3">IFERROR(VLOOKUP(C34,tech_registered,10,FALSE),"")</f>
        <v/>
      </c>
      <c r="M34" s="326">
        <f>+'202 TREINAMENTO TÉCNICO'!AG48</f>
        <v>0</v>
      </c>
      <c r="N34" s="326">
        <f>+'202 TREINAMENTO TÉCNICO'!AI48</f>
        <v>0</v>
      </c>
      <c r="O34" s="326">
        <f>+'202 TREINAMENTO TÉCNICO'!AL48</f>
        <v>0</v>
      </c>
      <c r="P34" s="326">
        <f>+'202 TREINAMENTO TÉCNICO'!AO48</f>
        <v>0</v>
      </c>
      <c r="Q34" s="326">
        <f>+'202 TREINAMENTO TÉCNICO'!AQ48</f>
        <v>0</v>
      </c>
      <c r="R34" s="326">
        <f>+'202 TREINAMENTO TÉCNICO'!O48</f>
        <v>0</v>
      </c>
      <c r="S34" s="326" t="str">
        <f t="shared" si="2"/>
        <v/>
      </c>
      <c r="T34" s="277" t="str">
        <f t="shared" si="1"/>
        <v>Sem Dados do Distrito</v>
      </c>
    </row>
    <row r="35" spans="1:20" x14ac:dyDescent="0.45">
      <c r="A35" s="326">
        <f>+'202 TREINAMENTO TÉCNICO'!C49</f>
        <v>0</v>
      </c>
      <c r="B35" s="326">
        <f>+'202 TREINAMENTO TÉCNICO'!H49</f>
        <v>0</v>
      </c>
      <c r="C35" s="371">
        <f>+'202 TREINAMENTO TÉCNICO'!AE49</f>
        <v>0</v>
      </c>
      <c r="D35" s="326" t="str">
        <f>IFERROR(+IFERROR(VLOOKUP('202 TREINAMENTO TÉCNICO'!P49,district_codes,2,FALSE),VLOOKUP('202 TREINAMENTO TÉCNICO'!AE$5,district_codes,2,FALSE)),"")</f>
        <v/>
      </c>
      <c r="E35" s="326">
        <f>+'202 TREINAMENTO TÉCNICO'!N49</f>
        <v>0</v>
      </c>
      <c r="F35" s="326" t="e">
        <f>IF(+'202 TREINAMENTO TÉCNICO'!AA49=0,VLOOKUP(C35,tech_registered,4,FALSE),+'202 TREINAMENTO TÉCNICO'!AA49)</f>
        <v>#N/A</v>
      </c>
      <c r="G35" s="326" t="e">
        <f>IF(+'202 TREINAMENTO TÉCNICO'!V49="",VLOOKUP(C35,tech_registered,5,FALSE),+'202 TREINAMENTO TÉCNICO'!V49)</f>
        <v>#N/A</v>
      </c>
      <c r="H35" s="326" t="str">
        <f>IFERROR(+sessoes!A$6,"")</f>
        <v>TECTRAIN-99</v>
      </c>
      <c r="I35" s="326" t="str">
        <f>IFERROR(+sessoes!B$6,"")</f>
        <v/>
      </c>
      <c r="J35" s="328">
        <f>+sessoes!C$6</f>
        <v>0</v>
      </c>
      <c r="K35" s="371" t="str">
        <f>+'202 TREINAMENTO TÉCNICO'!AV49</f>
        <v xml:space="preserve">elvinoalbertina@hotmail.com </v>
      </c>
      <c r="L35" s="326" t="str">
        <f t="shared" si="3"/>
        <v/>
      </c>
      <c r="M35" s="326">
        <f>+'202 TREINAMENTO TÉCNICO'!AG49</f>
        <v>0</v>
      </c>
      <c r="N35" s="326">
        <f>+'202 TREINAMENTO TÉCNICO'!AI49</f>
        <v>0</v>
      </c>
      <c r="O35" s="326">
        <f>+'202 TREINAMENTO TÉCNICO'!AL49</f>
        <v>0</v>
      </c>
      <c r="P35" s="326">
        <f>+'202 TREINAMENTO TÉCNICO'!AO49</f>
        <v>0</v>
      </c>
      <c r="Q35" s="326">
        <f>+'202 TREINAMENTO TÉCNICO'!AQ49</f>
        <v>0</v>
      </c>
      <c r="R35" s="326">
        <f>+'202 TREINAMENTO TÉCNICO'!O49</f>
        <v>0</v>
      </c>
      <c r="S35" s="326" t="str">
        <f t="shared" si="2"/>
        <v/>
      </c>
      <c r="T35" s="277" t="str">
        <f t="shared" si="1"/>
        <v>Sem Dados do Distrito</v>
      </c>
    </row>
    <row r="36" spans="1:20" x14ac:dyDescent="0.45">
      <c r="A36" s="326">
        <f>+'202 TREINAMENTO TÉCNICO'!C50</f>
        <v>0</v>
      </c>
      <c r="B36" s="326">
        <f>+'202 TREINAMENTO TÉCNICO'!H50</f>
        <v>0</v>
      </c>
      <c r="C36" s="371">
        <f>+'202 TREINAMENTO TÉCNICO'!AE50</f>
        <v>0</v>
      </c>
      <c r="D36" s="326" t="str">
        <f>IFERROR(+IFERROR(VLOOKUP('202 TREINAMENTO TÉCNICO'!P50,district_codes,2,FALSE),VLOOKUP('202 TREINAMENTO TÉCNICO'!AE$5,district_codes,2,FALSE)),"")</f>
        <v/>
      </c>
      <c r="E36" s="326">
        <f>+'202 TREINAMENTO TÉCNICO'!N50</f>
        <v>0</v>
      </c>
      <c r="F36" s="326" t="e">
        <f>IF(+'202 TREINAMENTO TÉCNICO'!AA50=0,VLOOKUP(C36,tech_registered,4,FALSE),+'202 TREINAMENTO TÉCNICO'!AA50)</f>
        <v>#N/A</v>
      </c>
      <c r="G36" s="326" t="e">
        <f>IF(+'202 TREINAMENTO TÉCNICO'!V50="",VLOOKUP(C36,tech_registered,5,FALSE),+'202 TREINAMENTO TÉCNICO'!V50)</f>
        <v>#N/A</v>
      </c>
      <c r="H36" s="326" t="str">
        <f>IFERROR(+sessoes!A$6,"")</f>
        <v>TECTRAIN-99</v>
      </c>
      <c r="I36" s="326" t="str">
        <f>IFERROR(+sessoes!B$6,"")</f>
        <v/>
      </c>
      <c r="J36" s="328">
        <f>+sessoes!C$6</f>
        <v>0</v>
      </c>
      <c r="K36" s="371" t="str">
        <f>+'202 TREINAMENTO TÉCNICO'!AV50</f>
        <v>suaneves@gamail.com</v>
      </c>
      <c r="L36" s="326" t="str">
        <f t="shared" si="3"/>
        <v/>
      </c>
      <c r="M36" s="326">
        <f>+'202 TREINAMENTO TÉCNICO'!AG50</f>
        <v>0</v>
      </c>
      <c r="N36" s="326">
        <f>+'202 TREINAMENTO TÉCNICO'!AI50</f>
        <v>0</v>
      </c>
      <c r="O36" s="326">
        <f>+'202 TREINAMENTO TÉCNICO'!AL50</f>
        <v>0</v>
      </c>
      <c r="P36" s="326">
        <f>+'202 TREINAMENTO TÉCNICO'!AO50</f>
        <v>0</v>
      </c>
      <c r="Q36" s="326">
        <f>+'202 TREINAMENTO TÉCNICO'!AQ50</f>
        <v>0</v>
      </c>
      <c r="R36" s="326">
        <f>+'202 TREINAMENTO TÉCNICO'!O50</f>
        <v>0</v>
      </c>
      <c r="S36" s="326" t="str">
        <f t="shared" si="2"/>
        <v/>
      </c>
      <c r="T36" s="277" t="str">
        <f t="shared" si="1"/>
        <v>Sem Dados do Distrito</v>
      </c>
    </row>
    <row r="37" spans="1:20" x14ac:dyDescent="0.45">
      <c r="A37" s="326">
        <f>+'202 TREINAMENTO TÉCNICO'!C51</f>
        <v>0</v>
      </c>
      <c r="B37" s="326">
        <f>+'202 TREINAMENTO TÉCNICO'!H51</f>
        <v>0</v>
      </c>
      <c r="C37" s="371">
        <f>+'202 TREINAMENTO TÉCNICO'!AE51</f>
        <v>0</v>
      </c>
      <c r="D37" s="326" t="str">
        <f>IFERROR(+IFERROR(VLOOKUP('202 TREINAMENTO TÉCNICO'!P51,district_codes,2,FALSE),VLOOKUP('202 TREINAMENTO TÉCNICO'!AE$5,district_codes,2,FALSE)),"")</f>
        <v/>
      </c>
      <c r="E37" s="326">
        <f>+'202 TREINAMENTO TÉCNICO'!N51</f>
        <v>0</v>
      </c>
      <c r="F37" s="326" t="e">
        <f>IF(+'202 TREINAMENTO TÉCNICO'!AA51=0,VLOOKUP(C37,tech_registered,4,FALSE),+'202 TREINAMENTO TÉCNICO'!AA51)</f>
        <v>#N/A</v>
      </c>
      <c r="G37" s="326" t="e">
        <f>IF(+'202 TREINAMENTO TÉCNICO'!V51="",VLOOKUP(C37,tech_registered,5,FALSE),+'202 TREINAMENTO TÉCNICO'!V51)</f>
        <v>#N/A</v>
      </c>
      <c r="H37" s="326" t="str">
        <f>IFERROR(+sessoes!A$6,"")</f>
        <v>TECTRAIN-99</v>
      </c>
      <c r="I37" s="326" t="str">
        <f>IFERROR(+sessoes!B$6,"")</f>
        <v/>
      </c>
      <c r="J37" s="328">
        <f>+sessoes!C$6</f>
        <v>0</v>
      </c>
      <c r="K37" s="371" t="str">
        <f>+'202 TREINAMENTO TÉCNICO'!AV51</f>
        <v xml:space="preserve">nenengue@gmail.com </v>
      </c>
      <c r="L37" s="326" t="str">
        <f t="shared" si="3"/>
        <v/>
      </c>
      <c r="M37" s="326">
        <f>+'202 TREINAMENTO TÉCNICO'!AG51</f>
        <v>0</v>
      </c>
      <c r="N37" s="326">
        <f>+'202 TREINAMENTO TÉCNICO'!AI51</f>
        <v>0</v>
      </c>
      <c r="O37" s="326">
        <f>+'202 TREINAMENTO TÉCNICO'!AL51</f>
        <v>0</v>
      </c>
      <c r="P37" s="326">
        <f>+'202 TREINAMENTO TÉCNICO'!AO51</f>
        <v>0</v>
      </c>
      <c r="Q37" s="326">
        <f>+'202 TREINAMENTO TÉCNICO'!AQ51</f>
        <v>0</v>
      </c>
      <c r="R37" s="326">
        <f>+'202 TREINAMENTO TÉCNICO'!O51</f>
        <v>0</v>
      </c>
      <c r="S37" s="326" t="str">
        <f t="shared" si="2"/>
        <v/>
      </c>
      <c r="T37" s="277" t="str">
        <f t="shared" si="1"/>
        <v>Sem Dados do Distrito</v>
      </c>
    </row>
    <row r="38" spans="1:20" x14ac:dyDescent="0.45">
      <c r="A38" s="326">
        <f>+'202 TREINAMENTO TÉCNICO'!C52</f>
        <v>0</v>
      </c>
      <c r="B38" s="326">
        <f>+'202 TREINAMENTO TÉCNICO'!H52</f>
        <v>0</v>
      </c>
      <c r="C38" s="371">
        <f>+'202 TREINAMENTO TÉCNICO'!AE52</f>
        <v>0</v>
      </c>
      <c r="D38" s="326" t="str">
        <f>IFERROR(+IFERROR(VLOOKUP('202 TREINAMENTO TÉCNICO'!P52,district_codes,2,FALSE),VLOOKUP('202 TREINAMENTO TÉCNICO'!AE$5,district_codes,2,FALSE)),"")</f>
        <v/>
      </c>
      <c r="E38" s="326">
        <f>+'202 TREINAMENTO TÉCNICO'!N52</f>
        <v>0</v>
      </c>
      <c r="F38" s="326" t="e">
        <f>IF(+'202 TREINAMENTO TÉCNICO'!AA52=0,VLOOKUP(C38,tech_registered,4,FALSE),+'202 TREINAMENTO TÉCNICO'!AA52)</f>
        <v>#N/A</v>
      </c>
      <c r="G38" s="326" t="e">
        <f>IF(+'202 TREINAMENTO TÉCNICO'!V52="",VLOOKUP(C38,tech_registered,5,FALSE),+'202 TREINAMENTO TÉCNICO'!V52)</f>
        <v>#N/A</v>
      </c>
      <c r="H38" s="326" t="str">
        <f>IFERROR(+sessoes!A$6,"")</f>
        <v>TECTRAIN-99</v>
      </c>
      <c r="I38" s="326" t="str">
        <f>IFERROR(+sessoes!B$6,"")</f>
        <v/>
      </c>
      <c r="J38" s="328">
        <f>+sessoes!C$6</f>
        <v>0</v>
      </c>
      <c r="K38" s="371" t="str">
        <f>+'202 TREINAMENTO TÉCNICO'!AV52</f>
        <v xml:space="preserve">edchissano@gmail.com </v>
      </c>
      <c r="L38" s="326" t="str">
        <f t="shared" si="3"/>
        <v/>
      </c>
      <c r="M38" s="326">
        <f>+'202 TREINAMENTO TÉCNICO'!AG52</f>
        <v>0</v>
      </c>
      <c r="N38" s="326">
        <f>+'202 TREINAMENTO TÉCNICO'!AI52</f>
        <v>0</v>
      </c>
      <c r="O38" s="326">
        <f>+'202 TREINAMENTO TÉCNICO'!AL52</f>
        <v>0</v>
      </c>
      <c r="P38" s="326">
        <f>+'202 TREINAMENTO TÉCNICO'!AO52</f>
        <v>0</v>
      </c>
      <c r="Q38" s="326">
        <f>+'202 TREINAMENTO TÉCNICO'!AQ52</f>
        <v>0</v>
      </c>
      <c r="R38" s="326">
        <f>+'202 TREINAMENTO TÉCNICO'!O52</f>
        <v>0</v>
      </c>
      <c r="S38" s="326" t="str">
        <f t="shared" si="2"/>
        <v/>
      </c>
      <c r="T38" s="277" t="str">
        <f t="shared" si="1"/>
        <v>Sem Dados do Distrito</v>
      </c>
    </row>
    <row r="39" spans="1:20" x14ac:dyDescent="0.45">
      <c r="A39" s="326">
        <f>+'202 TREINAMENTO TÉCNICO'!C53</f>
        <v>0</v>
      </c>
      <c r="B39" s="326">
        <f>+'202 TREINAMENTO TÉCNICO'!H53</f>
        <v>0</v>
      </c>
      <c r="C39" s="371">
        <f>+'202 TREINAMENTO TÉCNICO'!AE53</f>
        <v>0</v>
      </c>
      <c r="D39" s="326" t="str">
        <f>IFERROR(+IFERROR(VLOOKUP('202 TREINAMENTO TÉCNICO'!P53,district_codes,2,FALSE),VLOOKUP('202 TREINAMENTO TÉCNICO'!AE$5,district_codes,2,FALSE)),"")</f>
        <v/>
      </c>
      <c r="E39" s="326">
        <f>+'202 TREINAMENTO TÉCNICO'!N53</f>
        <v>0</v>
      </c>
      <c r="F39" s="326" t="e">
        <f>IF(+'202 TREINAMENTO TÉCNICO'!AA53=0,VLOOKUP(C39,tech_registered,4,FALSE),+'202 TREINAMENTO TÉCNICO'!AA53)</f>
        <v>#N/A</v>
      </c>
      <c r="G39" s="326" t="e">
        <f>IF(+'202 TREINAMENTO TÉCNICO'!V53="",VLOOKUP(C39,tech_registered,5,FALSE),+'202 TREINAMENTO TÉCNICO'!V53)</f>
        <v>#N/A</v>
      </c>
      <c r="H39" s="326" t="str">
        <f>IFERROR(+sessoes!A$6,"")</f>
        <v>TECTRAIN-99</v>
      </c>
      <c r="I39" s="326" t="str">
        <f>IFERROR(+sessoes!B$6,"")</f>
        <v/>
      </c>
      <c r="J39" s="328">
        <f>+sessoes!C$6</f>
        <v>0</v>
      </c>
      <c r="K39" s="371" t="str">
        <f>+'202 TREINAMENTO TÉCNICO'!AV53</f>
        <v xml:space="preserve">anastanciorogeriopaulo@gmail.com </v>
      </c>
      <c r="L39" s="326" t="str">
        <f t="shared" si="3"/>
        <v/>
      </c>
      <c r="M39" s="326">
        <f>+'202 TREINAMENTO TÉCNICO'!AG53</f>
        <v>0</v>
      </c>
      <c r="N39" s="326">
        <f>+'202 TREINAMENTO TÉCNICO'!AI53</f>
        <v>0</v>
      </c>
      <c r="O39" s="326">
        <f>+'202 TREINAMENTO TÉCNICO'!AL53</f>
        <v>0</v>
      </c>
      <c r="P39" s="326">
        <f>+'202 TREINAMENTO TÉCNICO'!AO53</f>
        <v>0</v>
      </c>
      <c r="Q39" s="326">
        <f>+'202 TREINAMENTO TÉCNICO'!AQ53</f>
        <v>0</v>
      </c>
      <c r="R39" s="326">
        <f>+'202 TREINAMENTO TÉCNICO'!O53</f>
        <v>0</v>
      </c>
      <c r="S39" s="326" t="str">
        <f t="shared" si="2"/>
        <v/>
      </c>
      <c r="T39" s="277" t="str">
        <f t="shared" si="1"/>
        <v>Sem Dados do Distrito</v>
      </c>
    </row>
    <row r="40" spans="1:20" x14ac:dyDescent="0.45">
      <c r="A40" s="326">
        <f>+'202 TREINAMENTO TÉCNICO'!C54</f>
        <v>0</v>
      </c>
      <c r="B40" s="326">
        <f>+'202 TREINAMENTO TÉCNICO'!H54</f>
        <v>0</v>
      </c>
      <c r="C40" s="371">
        <f>+'202 TREINAMENTO TÉCNICO'!AE54</f>
        <v>0</v>
      </c>
      <c r="D40" s="326" t="str">
        <f>IFERROR(+IFERROR(VLOOKUP('202 TREINAMENTO TÉCNICO'!P54,district_codes,2,FALSE),VLOOKUP('202 TREINAMENTO TÉCNICO'!AE$5,district_codes,2,FALSE)),"")</f>
        <v/>
      </c>
      <c r="E40" s="326">
        <f>+'202 TREINAMENTO TÉCNICO'!N54</f>
        <v>0</v>
      </c>
      <c r="F40" s="326" t="e">
        <f>IF(+'202 TREINAMENTO TÉCNICO'!AA54=0,VLOOKUP(C40,tech_registered,4,FALSE),+'202 TREINAMENTO TÉCNICO'!AA54)</f>
        <v>#N/A</v>
      </c>
      <c r="G40" s="326" t="e">
        <f>IF(+'202 TREINAMENTO TÉCNICO'!V54="",VLOOKUP(C40,tech_registered,5,FALSE),+'202 TREINAMENTO TÉCNICO'!V54)</f>
        <v>#N/A</v>
      </c>
      <c r="H40" s="326" t="str">
        <f>IFERROR(+sessoes!A$6,"")</f>
        <v>TECTRAIN-99</v>
      </c>
      <c r="I40" s="326" t="str">
        <f>IFERROR(+sessoes!B$6,"")</f>
        <v/>
      </c>
      <c r="J40" s="328">
        <f>+sessoes!C$6</f>
        <v>0</v>
      </c>
      <c r="K40" s="371" t="str">
        <f>+'202 TREINAMENTO TÉCNICO'!AV54</f>
        <v>livianhar0@gmail.com</v>
      </c>
      <c r="L40" s="326" t="str">
        <f t="shared" si="3"/>
        <v/>
      </c>
      <c r="M40" s="326">
        <f>+'202 TREINAMENTO TÉCNICO'!AG54</f>
        <v>0</v>
      </c>
      <c r="N40" s="326">
        <f>+'202 TREINAMENTO TÉCNICO'!AI54</f>
        <v>0</v>
      </c>
      <c r="O40" s="326">
        <f>+'202 TREINAMENTO TÉCNICO'!AL54</f>
        <v>0</v>
      </c>
      <c r="P40" s="326">
        <f>+'202 TREINAMENTO TÉCNICO'!AO54</f>
        <v>0</v>
      </c>
      <c r="Q40" s="326">
        <f>+'202 TREINAMENTO TÉCNICO'!AQ54</f>
        <v>0</v>
      </c>
      <c r="R40" s="326">
        <f>+'202 TREINAMENTO TÉCNICO'!O54</f>
        <v>0</v>
      </c>
      <c r="S40" s="326" t="str">
        <f t="shared" si="2"/>
        <v/>
      </c>
      <c r="T40" s="277" t="str">
        <f t="shared" si="1"/>
        <v>Sem Dados do Distrito</v>
      </c>
    </row>
    <row r="41" spans="1:20" x14ac:dyDescent="0.45">
      <c r="A41" s="326">
        <f>+'202 TREINAMENTO TÉCNICO'!C55</f>
        <v>0</v>
      </c>
      <c r="B41" s="326">
        <f>+'202 TREINAMENTO TÉCNICO'!H55</f>
        <v>0</v>
      </c>
      <c r="C41" s="371">
        <f>+'202 TREINAMENTO TÉCNICO'!AE55</f>
        <v>0</v>
      </c>
      <c r="D41" s="326" t="str">
        <f>IFERROR(+IFERROR(VLOOKUP('202 TREINAMENTO TÉCNICO'!P55,district_codes,2,FALSE),VLOOKUP('202 TREINAMENTO TÉCNICO'!AE$5,district_codes,2,FALSE)),"")</f>
        <v/>
      </c>
      <c r="E41" s="326">
        <f>+'202 TREINAMENTO TÉCNICO'!N55</f>
        <v>0</v>
      </c>
      <c r="F41" s="326" t="e">
        <f>IF(+'202 TREINAMENTO TÉCNICO'!AA55=0,VLOOKUP(C41,tech_registered,4,FALSE),+'202 TREINAMENTO TÉCNICO'!AA55)</f>
        <v>#N/A</v>
      </c>
      <c r="G41" s="326" t="e">
        <f>IF(+'202 TREINAMENTO TÉCNICO'!V55="",VLOOKUP(C41,tech_registered,5,FALSE),+'202 TREINAMENTO TÉCNICO'!V55)</f>
        <v>#N/A</v>
      </c>
      <c r="H41" s="326" t="str">
        <f>IFERROR(+sessoes!A$6,"")</f>
        <v>TECTRAIN-99</v>
      </c>
      <c r="I41" s="326" t="str">
        <f>IFERROR(+sessoes!B$6,"")</f>
        <v/>
      </c>
      <c r="J41" s="328">
        <f>+sessoes!C$6</f>
        <v>0</v>
      </c>
      <c r="K41" s="371" t="str">
        <f>+'202 TREINAMENTO TÉCNICO'!AV55</f>
        <v xml:space="preserve">edsonmabot@gmail.com </v>
      </c>
      <c r="L41" s="326" t="str">
        <f t="shared" si="3"/>
        <v/>
      </c>
      <c r="M41" s="326">
        <f>+'202 TREINAMENTO TÉCNICO'!AG55</f>
        <v>0</v>
      </c>
      <c r="N41" s="326">
        <f>+'202 TREINAMENTO TÉCNICO'!AI55</f>
        <v>0</v>
      </c>
      <c r="O41" s="326">
        <f>+'202 TREINAMENTO TÉCNICO'!AL55</f>
        <v>0</v>
      </c>
      <c r="P41" s="326">
        <f>+'202 TREINAMENTO TÉCNICO'!AO55</f>
        <v>0</v>
      </c>
      <c r="Q41" s="326">
        <f>+'202 TREINAMENTO TÉCNICO'!AQ55</f>
        <v>0</v>
      </c>
      <c r="R41" s="326">
        <f>+'202 TREINAMENTO TÉCNICO'!O55</f>
        <v>0</v>
      </c>
      <c r="S41" s="326" t="str">
        <f t="shared" si="2"/>
        <v/>
      </c>
      <c r="T41" s="277" t="str">
        <f t="shared" si="1"/>
        <v>Sem Dados do Distrito</v>
      </c>
    </row>
    <row r="42" spans="1:20" x14ac:dyDescent="0.45">
      <c r="A42" s="326">
        <f>+'202 TREINAMENTO TÉCNICO'!C56</f>
        <v>0</v>
      </c>
      <c r="B42" s="326">
        <f>+'202 TREINAMENTO TÉCNICO'!H56</f>
        <v>0</v>
      </c>
      <c r="C42" s="371">
        <f>+'202 TREINAMENTO TÉCNICO'!AE56</f>
        <v>0</v>
      </c>
      <c r="D42" s="326" t="str">
        <f>IFERROR(+IFERROR(VLOOKUP('202 TREINAMENTO TÉCNICO'!P56,district_codes,2,FALSE),VLOOKUP('202 TREINAMENTO TÉCNICO'!AE$5,district_codes,2,FALSE)),"")</f>
        <v/>
      </c>
      <c r="E42" s="326">
        <f>+'202 TREINAMENTO TÉCNICO'!N56</f>
        <v>0</v>
      </c>
      <c r="F42" s="326" t="e">
        <f>IF(+'202 TREINAMENTO TÉCNICO'!AA56=0,VLOOKUP(C42,tech_registered,4,FALSE),+'202 TREINAMENTO TÉCNICO'!AA56)</f>
        <v>#N/A</v>
      </c>
      <c r="G42" s="326" t="e">
        <f>IF(+'202 TREINAMENTO TÉCNICO'!V56="",VLOOKUP(C42,tech_registered,5,FALSE),+'202 TREINAMENTO TÉCNICO'!V56)</f>
        <v>#N/A</v>
      </c>
      <c r="H42" s="326" t="str">
        <f>IFERROR(+sessoes!A$6,"")</f>
        <v>TECTRAIN-99</v>
      </c>
      <c r="I42" s="326" t="str">
        <f>IFERROR(+sessoes!B$6,"")</f>
        <v/>
      </c>
      <c r="J42" s="328">
        <f>+sessoes!C$6</f>
        <v>0</v>
      </c>
      <c r="K42" s="371" t="str">
        <f>+'202 TREINAMENTO TÉCNICO'!AV56</f>
        <v xml:space="preserve">constantinoxavier29@gmail.com </v>
      </c>
      <c r="L42" s="326" t="str">
        <f t="shared" si="3"/>
        <v/>
      </c>
      <c r="M42" s="326">
        <f>+'202 TREINAMENTO TÉCNICO'!AG56</f>
        <v>0</v>
      </c>
      <c r="N42" s="326">
        <f>+'202 TREINAMENTO TÉCNICO'!AI56</f>
        <v>0</v>
      </c>
      <c r="O42" s="326">
        <f>+'202 TREINAMENTO TÉCNICO'!AL56</f>
        <v>0</v>
      </c>
      <c r="P42" s="326">
        <f>+'202 TREINAMENTO TÉCNICO'!AO56</f>
        <v>0</v>
      </c>
      <c r="Q42" s="326">
        <f>+'202 TREINAMENTO TÉCNICO'!AQ56</f>
        <v>0</v>
      </c>
      <c r="R42" s="326">
        <f>+'202 TREINAMENTO TÉCNICO'!O56</f>
        <v>0</v>
      </c>
      <c r="S42" s="326" t="str">
        <f t="shared" si="2"/>
        <v/>
      </c>
      <c r="T42" s="277" t="str">
        <f t="shared" si="1"/>
        <v>Sem Dados do Distrito</v>
      </c>
    </row>
    <row r="43" spans="1:20" x14ac:dyDescent="0.45">
      <c r="A43" s="326">
        <f>+'202 TREINAMENTO TÉCNICO'!C57</f>
        <v>0</v>
      </c>
      <c r="B43" s="326">
        <f>+'202 TREINAMENTO TÉCNICO'!H57</f>
        <v>0</v>
      </c>
      <c r="C43" s="371">
        <f>+'202 TREINAMENTO TÉCNICO'!AE57</f>
        <v>0</v>
      </c>
      <c r="D43" s="326" t="str">
        <f>IFERROR(+IFERROR(VLOOKUP('202 TREINAMENTO TÉCNICO'!P57,district_codes,2,FALSE),VLOOKUP('202 TREINAMENTO TÉCNICO'!AE$5,district_codes,2,FALSE)),"")</f>
        <v/>
      </c>
      <c r="E43" s="326">
        <f>+'202 TREINAMENTO TÉCNICO'!N57</f>
        <v>0</v>
      </c>
      <c r="F43" s="326" t="e">
        <f>IF(+'202 TREINAMENTO TÉCNICO'!AA57=0,VLOOKUP(C43,tech_registered,4,FALSE),+'202 TREINAMENTO TÉCNICO'!AA57)</f>
        <v>#N/A</v>
      </c>
      <c r="G43" s="326" t="e">
        <f>IF(+'202 TREINAMENTO TÉCNICO'!V57="",VLOOKUP(C43,tech_registered,5,FALSE),+'202 TREINAMENTO TÉCNICO'!V57)</f>
        <v>#N/A</v>
      </c>
      <c r="H43" s="326" t="str">
        <f>IFERROR(+sessoes!A$6,"")</f>
        <v>TECTRAIN-99</v>
      </c>
      <c r="I43" s="326" t="str">
        <f>IFERROR(+sessoes!B$6,"")</f>
        <v/>
      </c>
      <c r="J43" s="328">
        <f>+sessoes!C$6</f>
        <v>0</v>
      </c>
      <c r="K43" s="371" t="str">
        <f>+'202 TREINAMENTO TÉCNICO'!AV57</f>
        <v xml:space="preserve">humbertomonjane@gmail.com </v>
      </c>
      <c r="L43" s="326" t="str">
        <f t="shared" si="3"/>
        <v/>
      </c>
      <c r="M43" s="326">
        <f>+'202 TREINAMENTO TÉCNICO'!AG57</f>
        <v>0</v>
      </c>
      <c r="N43" s="326">
        <f>+'202 TREINAMENTO TÉCNICO'!AI57</f>
        <v>0</v>
      </c>
      <c r="O43" s="326">
        <f>+'202 TREINAMENTO TÉCNICO'!AL57</f>
        <v>0</v>
      </c>
      <c r="P43" s="326">
        <f>+'202 TREINAMENTO TÉCNICO'!AO57</f>
        <v>0</v>
      </c>
      <c r="Q43" s="326">
        <f>+'202 TREINAMENTO TÉCNICO'!AQ57</f>
        <v>0</v>
      </c>
      <c r="R43" s="326">
        <f>+'202 TREINAMENTO TÉCNICO'!O57</f>
        <v>0</v>
      </c>
      <c r="S43" s="326" t="str">
        <f t="shared" si="2"/>
        <v/>
      </c>
      <c r="T43" s="277" t="str">
        <f t="shared" si="1"/>
        <v>Sem Dados do Distrito</v>
      </c>
    </row>
    <row r="44" spans="1:20" x14ac:dyDescent="0.45">
      <c r="A44" s="326">
        <f>+'202 TREINAMENTO TÉCNICO'!C58</f>
        <v>0</v>
      </c>
      <c r="B44" s="326">
        <f>+'202 TREINAMENTO TÉCNICO'!H58</f>
        <v>0</v>
      </c>
      <c r="C44" s="371">
        <f>+'202 TREINAMENTO TÉCNICO'!AE58</f>
        <v>0</v>
      </c>
      <c r="D44" s="326" t="str">
        <f>IFERROR(+IFERROR(VLOOKUP('202 TREINAMENTO TÉCNICO'!P58,district_codes,2,FALSE),VLOOKUP('202 TREINAMENTO TÉCNICO'!AE$5,district_codes,2,FALSE)),"")</f>
        <v/>
      </c>
      <c r="E44" s="326">
        <f>+'202 TREINAMENTO TÉCNICO'!N58</f>
        <v>0</v>
      </c>
      <c r="F44" s="326" t="e">
        <f>IF(+'202 TREINAMENTO TÉCNICO'!AA58=0,VLOOKUP(C44,tech_registered,4,FALSE),+'202 TREINAMENTO TÉCNICO'!AA58)</f>
        <v>#N/A</v>
      </c>
      <c r="G44" s="326" t="e">
        <f>IF(+'202 TREINAMENTO TÉCNICO'!V58="",VLOOKUP(C44,tech_registered,5,FALSE),+'202 TREINAMENTO TÉCNICO'!V58)</f>
        <v>#N/A</v>
      </c>
      <c r="H44" s="326" t="str">
        <f>IFERROR(+sessoes!A$6,"")</f>
        <v>TECTRAIN-99</v>
      </c>
      <c r="I44" s="326" t="str">
        <f>IFERROR(+sessoes!B$6,"")</f>
        <v/>
      </c>
      <c r="J44" s="328">
        <f>+sessoes!C$6</f>
        <v>0</v>
      </c>
      <c r="K44" s="371" t="str">
        <f>+'202 TREINAMENTO TÉCNICO'!AV58</f>
        <v xml:space="preserve">sergioquichene@gmail.com </v>
      </c>
      <c r="L44" s="326" t="str">
        <f t="shared" si="3"/>
        <v/>
      </c>
      <c r="M44" s="326">
        <f>+'202 TREINAMENTO TÉCNICO'!AG58</f>
        <v>0</v>
      </c>
      <c r="N44" s="326">
        <f>+'202 TREINAMENTO TÉCNICO'!AI58</f>
        <v>0</v>
      </c>
      <c r="O44" s="326">
        <f>+'202 TREINAMENTO TÉCNICO'!AL58</f>
        <v>0</v>
      </c>
      <c r="P44" s="326">
        <f>+'202 TREINAMENTO TÉCNICO'!AO58</f>
        <v>0</v>
      </c>
      <c r="Q44" s="326">
        <f>+'202 TREINAMENTO TÉCNICO'!AQ58</f>
        <v>0</v>
      </c>
      <c r="R44" s="326">
        <f>+'202 TREINAMENTO TÉCNICO'!O58</f>
        <v>0</v>
      </c>
      <c r="S44" s="326" t="str">
        <f t="shared" si="2"/>
        <v/>
      </c>
      <c r="T44" s="277" t="str">
        <f t="shared" si="1"/>
        <v>Sem Dados do Distrito</v>
      </c>
    </row>
    <row r="45" spans="1:20" x14ac:dyDescent="0.45">
      <c r="A45" s="326">
        <f>+'202 TREINAMENTO TÉCNICO'!C59</f>
        <v>0</v>
      </c>
      <c r="B45" s="326">
        <f>+'202 TREINAMENTO TÉCNICO'!H59</f>
        <v>0</v>
      </c>
      <c r="C45" s="371">
        <f>+'202 TREINAMENTO TÉCNICO'!AE59</f>
        <v>0</v>
      </c>
      <c r="D45" s="326" t="str">
        <f>IFERROR(+IFERROR(VLOOKUP('202 TREINAMENTO TÉCNICO'!P59,district_codes,2,FALSE),VLOOKUP('202 TREINAMENTO TÉCNICO'!AE$5,district_codes,2,FALSE)),"")</f>
        <v/>
      </c>
      <c r="E45" s="326">
        <f>+'202 TREINAMENTO TÉCNICO'!N59</f>
        <v>0</v>
      </c>
      <c r="F45" s="326" t="e">
        <f>IF(+'202 TREINAMENTO TÉCNICO'!AA59=0,VLOOKUP(C45,tech_registered,4,FALSE),+'202 TREINAMENTO TÉCNICO'!AA59)</f>
        <v>#N/A</v>
      </c>
      <c r="G45" s="326" t="e">
        <f>IF(+'202 TREINAMENTO TÉCNICO'!V59="",VLOOKUP(C45,tech_registered,5,FALSE),+'202 TREINAMENTO TÉCNICO'!V59)</f>
        <v>#N/A</v>
      </c>
      <c r="H45" s="326" t="str">
        <f>IFERROR(+sessoes!A$6,"")</f>
        <v>TECTRAIN-99</v>
      </c>
      <c r="I45" s="326" t="str">
        <f>IFERROR(+sessoes!B$6,"")</f>
        <v/>
      </c>
      <c r="J45" s="328">
        <f>+sessoes!C$6</f>
        <v>0</v>
      </c>
      <c r="K45" s="371" t="str">
        <f>+'202 TREINAMENTO TÉCNICO'!AV59</f>
        <v>josebentojemusse@gmail.com</v>
      </c>
      <c r="L45" s="326" t="str">
        <f t="shared" si="3"/>
        <v/>
      </c>
      <c r="M45" s="326">
        <f>+'202 TREINAMENTO TÉCNICO'!AG59</f>
        <v>0</v>
      </c>
      <c r="N45" s="326">
        <f>+'202 TREINAMENTO TÉCNICO'!AI59</f>
        <v>0</v>
      </c>
      <c r="O45" s="326">
        <f>+'202 TREINAMENTO TÉCNICO'!AL59</f>
        <v>0</v>
      </c>
      <c r="P45" s="326">
        <f>+'202 TREINAMENTO TÉCNICO'!AO59</f>
        <v>0</v>
      </c>
      <c r="Q45" s="326">
        <f>+'202 TREINAMENTO TÉCNICO'!AQ59</f>
        <v>0</v>
      </c>
      <c r="R45" s="326">
        <f>+'202 TREINAMENTO TÉCNICO'!O59</f>
        <v>0</v>
      </c>
      <c r="S45" s="326" t="str">
        <f t="shared" si="2"/>
        <v/>
      </c>
      <c r="T45" s="277" t="str">
        <f t="shared" si="1"/>
        <v>Sem Dados do Distrito</v>
      </c>
    </row>
    <row r="46" spans="1:20" x14ac:dyDescent="0.45">
      <c r="A46" s="326">
        <f>+'202 TREINAMENTO TÉCNICO'!C60</f>
        <v>0</v>
      </c>
      <c r="B46" s="326">
        <f>+'202 TREINAMENTO TÉCNICO'!H60</f>
        <v>0</v>
      </c>
      <c r="C46" s="371">
        <f>+'202 TREINAMENTO TÉCNICO'!AE60</f>
        <v>0</v>
      </c>
      <c r="D46" s="326" t="str">
        <f>IFERROR(+IFERROR(VLOOKUP('202 TREINAMENTO TÉCNICO'!P60,district_codes,2,FALSE),VLOOKUP('202 TREINAMENTO TÉCNICO'!AE$5,district_codes,2,FALSE)),"")</f>
        <v/>
      </c>
      <c r="E46" s="326">
        <f>+'202 TREINAMENTO TÉCNICO'!N60</f>
        <v>0</v>
      </c>
      <c r="F46" s="326" t="e">
        <f>IF(+'202 TREINAMENTO TÉCNICO'!AA60=0,VLOOKUP(C46,tech_registered,4,FALSE),+'202 TREINAMENTO TÉCNICO'!AA60)</f>
        <v>#N/A</v>
      </c>
      <c r="G46" s="326" t="e">
        <f>IF(+'202 TREINAMENTO TÉCNICO'!V60="",VLOOKUP(C46,tech_registered,5,FALSE),+'202 TREINAMENTO TÉCNICO'!V60)</f>
        <v>#N/A</v>
      </c>
      <c r="H46" s="326" t="str">
        <f>IFERROR(+sessoes!A$6,"")</f>
        <v>TECTRAIN-99</v>
      </c>
      <c r="I46" s="326" t="str">
        <f>IFERROR(+sessoes!B$6,"")</f>
        <v/>
      </c>
      <c r="J46" s="328">
        <f>+sessoes!C$6</f>
        <v>0</v>
      </c>
      <c r="K46" s="371" t="str">
        <f>+'202 TREINAMENTO TÉCNICO'!AV60</f>
        <v>macamofilimone@gmail.com</v>
      </c>
      <c r="L46" s="326" t="str">
        <f t="shared" si="3"/>
        <v/>
      </c>
      <c r="M46" s="326">
        <f>+'202 TREINAMENTO TÉCNICO'!AG60</f>
        <v>0</v>
      </c>
      <c r="N46" s="326">
        <f>+'202 TREINAMENTO TÉCNICO'!AI60</f>
        <v>0</v>
      </c>
      <c r="O46" s="326">
        <f>+'202 TREINAMENTO TÉCNICO'!AL60</f>
        <v>0</v>
      </c>
      <c r="P46" s="326">
        <f>+'202 TREINAMENTO TÉCNICO'!AO60</f>
        <v>0</v>
      </c>
      <c r="Q46" s="326">
        <f>+'202 TREINAMENTO TÉCNICO'!AQ60</f>
        <v>0</v>
      </c>
      <c r="R46" s="326">
        <f>+'202 TREINAMENTO TÉCNICO'!O60</f>
        <v>0</v>
      </c>
      <c r="S46" s="326" t="str">
        <f t="shared" si="2"/>
        <v/>
      </c>
      <c r="T46" s="277" t="str">
        <f t="shared" si="1"/>
        <v>Sem Dados do Distrito</v>
      </c>
    </row>
    <row r="47" spans="1:20" x14ac:dyDescent="0.45">
      <c r="A47" s="326">
        <f>+'202 TREINAMENTO TÉCNICO'!C61</f>
        <v>0</v>
      </c>
      <c r="B47" s="326">
        <f>+'202 TREINAMENTO TÉCNICO'!H61</f>
        <v>0</v>
      </c>
      <c r="C47" s="371">
        <f>+'202 TREINAMENTO TÉCNICO'!AE61</f>
        <v>0</v>
      </c>
      <c r="D47" s="326" t="str">
        <f>IFERROR(+IFERROR(VLOOKUP('202 TREINAMENTO TÉCNICO'!P61,district_codes,2,FALSE),VLOOKUP('202 TREINAMENTO TÉCNICO'!AE$5,district_codes,2,FALSE)),"")</f>
        <v/>
      </c>
      <c r="E47" s="326">
        <f>+'202 TREINAMENTO TÉCNICO'!N61</f>
        <v>0</v>
      </c>
      <c r="F47" s="326" t="e">
        <f>IF(+'202 TREINAMENTO TÉCNICO'!AA61=0,VLOOKUP(C47,tech_registered,4,FALSE),+'202 TREINAMENTO TÉCNICO'!AA61)</f>
        <v>#N/A</v>
      </c>
      <c r="G47" s="326" t="e">
        <f>IF(+'202 TREINAMENTO TÉCNICO'!V61="",VLOOKUP(C47,tech_registered,5,FALSE),+'202 TREINAMENTO TÉCNICO'!V61)</f>
        <v>#N/A</v>
      </c>
      <c r="H47" s="326" t="str">
        <f>IFERROR(+sessoes!A$6,"")</f>
        <v>TECTRAIN-99</v>
      </c>
      <c r="I47" s="326" t="str">
        <f>IFERROR(+sessoes!B$6,"")</f>
        <v/>
      </c>
      <c r="J47" s="328">
        <f>+sessoes!C$6</f>
        <v>0</v>
      </c>
      <c r="K47" s="371">
        <f>+'202 TREINAMENTO TÉCNICO'!AV61</f>
        <v>0</v>
      </c>
      <c r="L47" s="326" t="str">
        <f t="shared" si="3"/>
        <v/>
      </c>
      <c r="M47" s="326">
        <f>+'202 TREINAMENTO TÉCNICO'!AG61</f>
        <v>0</v>
      </c>
      <c r="N47" s="326">
        <f>+'202 TREINAMENTO TÉCNICO'!AI61</f>
        <v>0</v>
      </c>
      <c r="O47" s="326">
        <f>+'202 TREINAMENTO TÉCNICO'!AL61</f>
        <v>0</v>
      </c>
      <c r="P47" s="326">
        <f>+'202 TREINAMENTO TÉCNICO'!AO61</f>
        <v>0</v>
      </c>
      <c r="Q47" s="326">
        <f>+'202 TREINAMENTO TÉCNICO'!AQ61</f>
        <v>0</v>
      </c>
      <c r="R47" s="326">
        <f>+'202 TREINAMENTO TÉCNICO'!O61</f>
        <v>0</v>
      </c>
      <c r="S47" s="326" t="str">
        <f t="shared" si="2"/>
        <v/>
      </c>
      <c r="T47" s="277" t="str">
        <f t="shared" si="1"/>
        <v>Sem Dados do Distrito</v>
      </c>
    </row>
    <row r="48" spans="1:20" x14ac:dyDescent="0.45">
      <c r="A48" s="326">
        <f>+'202 TREINAMENTO TÉCNICO'!C62</f>
        <v>0</v>
      </c>
      <c r="B48" s="326">
        <f>+'202 TREINAMENTO TÉCNICO'!H62</f>
        <v>0</v>
      </c>
      <c r="C48" s="371">
        <f>+'202 TREINAMENTO TÉCNICO'!AE62</f>
        <v>0</v>
      </c>
      <c r="D48" s="326" t="str">
        <f>IFERROR(+IFERROR(VLOOKUP('202 TREINAMENTO TÉCNICO'!P62,district_codes,2,FALSE),VLOOKUP('202 TREINAMENTO TÉCNICO'!AE$5,district_codes,2,FALSE)),"")</f>
        <v/>
      </c>
      <c r="E48" s="326">
        <f>+'202 TREINAMENTO TÉCNICO'!N62</f>
        <v>0</v>
      </c>
      <c r="F48" s="326" t="e">
        <f>IF(+'202 TREINAMENTO TÉCNICO'!AA62=0,VLOOKUP(C48,tech_registered,4,FALSE),+'202 TREINAMENTO TÉCNICO'!AA62)</f>
        <v>#N/A</v>
      </c>
      <c r="G48" s="326" t="e">
        <f>IF(+'202 TREINAMENTO TÉCNICO'!V62="",VLOOKUP(C48,tech_registered,5,FALSE),+'202 TREINAMENTO TÉCNICO'!V62)</f>
        <v>#N/A</v>
      </c>
      <c r="H48" s="326" t="str">
        <f>IFERROR(+sessoes!A$6,"")</f>
        <v>TECTRAIN-99</v>
      </c>
      <c r="I48" s="326" t="str">
        <f>IFERROR(+sessoes!B$6,"")</f>
        <v/>
      </c>
      <c r="J48" s="328">
        <f>+sessoes!C$6</f>
        <v>0</v>
      </c>
      <c r="K48" s="371">
        <f>+'202 TREINAMENTO TÉCNICO'!AV62</f>
        <v>0</v>
      </c>
      <c r="L48" s="326" t="str">
        <f t="shared" si="3"/>
        <v/>
      </c>
      <c r="M48" s="326">
        <f>+'202 TREINAMENTO TÉCNICO'!AG62</f>
        <v>0</v>
      </c>
      <c r="N48" s="326">
        <f>+'202 TREINAMENTO TÉCNICO'!AI62</f>
        <v>0</v>
      </c>
      <c r="O48" s="326">
        <f>+'202 TREINAMENTO TÉCNICO'!AL62</f>
        <v>0</v>
      </c>
      <c r="P48" s="326">
        <f>+'202 TREINAMENTO TÉCNICO'!AO62</f>
        <v>0</v>
      </c>
      <c r="Q48" s="326">
        <f>+'202 TREINAMENTO TÉCNICO'!AQ62</f>
        <v>0</v>
      </c>
      <c r="R48" s="326">
        <f>+'202 TREINAMENTO TÉCNICO'!O62</f>
        <v>0</v>
      </c>
      <c r="S48" s="326" t="str">
        <f t="shared" si="2"/>
        <v/>
      </c>
      <c r="T48" s="277" t="str">
        <f t="shared" si="1"/>
        <v>Sem Dados do Distrito</v>
      </c>
    </row>
    <row r="49" spans="1:20" x14ac:dyDescent="0.45">
      <c r="A49" s="326">
        <f>+'202 TREINAMENTO TÉCNICO'!C63</f>
        <v>0</v>
      </c>
      <c r="B49" s="326">
        <f>+'202 TREINAMENTO TÉCNICO'!H63</f>
        <v>0</v>
      </c>
      <c r="C49" s="371">
        <f>+'202 TREINAMENTO TÉCNICO'!AE63</f>
        <v>0</v>
      </c>
      <c r="D49" s="326" t="str">
        <f>IFERROR(+IFERROR(VLOOKUP('202 TREINAMENTO TÉCNICO'!P63,district_codes,2,FALSE),VLOOKUP('202 TREINAMENTO TÉCNICO'!AE$5,district_codes,2,FALSE)),"")</f>
        <v/>
      </c>
      <c r="E49" s="326">
        <f>+'202 TREINAMENTO TÉCNICO'!N63</f>
        <v>0</v>
      </c>
      <c r="F49" s="326" t="e">
        <f>IF(+'202 TREINAMENTO TÉCNICO'!AA63=0,VLOOKUP(C49,tech_registered,4,FALSE),+'202 TREINAMENTO TÉCNICO'!AA63)</f>
        <v>#N/A</v>
      </c>
      <c r="G49" s="326" t="e">
        <f>IF(+'202 TREINAMENTO TÉCNICO'!V63="",VLOOKUP(C49,tech_registered,5,FALSE),+'202 TREINAMENTO TÉCNICO'!V63)</f>
        <v>#N/A</v>
      </c>
      <c r="H49" s="326" t="str">
        <f>IFERROR(+sessoes!A$6,"")</f>
        <v>TECTRAIN-99</v>
      </c>
      <c r="I49" s="326" t="str">
        <f>IFERROR(+sessoes!B$6,"")</f>
        <v/>
      </c>
      <c r="J49" s="328">
        <f>+sessoes!C$6</f>
        <v>0</v>
      </c>
      <c r="K49" s="371">
        <f>+'202 TREINAMENTO TÉCNICO'!AV63</f>
        <v>0</v>
      </c>
      <c r="L49" s="326" t="str">
        <f t="shared" si="3"/>
        <v/>
      </c>
      <c r="M49" s="326">
        <f>+'202 TREINAMENTO TÉCNICO'!AG63</f>
        <v>0</v>
      </c>
      <c r="N49" s="326">
        <f>+'202 TREINAMENTO TÉCNICO'!AI63</f>
        <v>0</v>
      </c>
      <c r="O49" s="326">
        <f>+'202 TREINAMENTO TÉCNICO'!AL63</f>
        <v>0</v>
      </c>
      <c r="P49" s="326">
        <f>+'202 TREINAMENTO TÉCNICO'!AO63</f>
        <v>0</v>
      </c>
      <c r="Q49" s="326">
        <f>+'202 TREINAMENTO TÉCNICO'!AQ63</f>
        <v>0</v>
      </c>
      <c r="R49" s="326">
        <f>+'202 TREINAMENTO TÉCNICO'!O63</f>
        <v>0</v>
      </c>
      <c r="S49" s="326" t="str">
        <f t="shared" si="2"/>
        <v/>
      </c>
      <c r="T49" s="277" t="str">
        <f t="shared" si="1"/>
        <v>Sem Dados do Distrito</v>
      </c>
    </row>
    <row r="50" spans="1:20" x14ac:dyDescent="0.45">
      <c r="A50" s="326">
        <f>+'202 TREINAMENTO TÉCNICO'!C64</f>
        <v>0</v>
      </c>
      <c r="B50" s="326">
        <f>+'202 TREINAMENTO TÉCNICO'!H64</f>
        <v>0</v>
      </c>
      <c r="C50" s="371">
        <f>+'202 TREINAMENTO TÉCNICO'!AE64</f>
        <v>0</v>
      </c>
      <c r="D50" s="326" t="str">
        <f>IFERROR(+IFERROR(VLOOKUP('202 TREINAMENTO TÉCNICO'!P64,district_codes,2,FALSE),VLOOKUP('202 TREINAMENTO TÉCNICO'!AE$5,district_codes,2,FALSE)),"")</f>
        <v/>
      </c>
      <c r="E50" s="326">
        <f>+'202 TREINAMENTO TÉCNICO'!N64</f>
        <v>0</v>
      </c>
      <c r="F50" s="326" t="e">
        <f>IF(+'202 TREINAMENTO TÉCNICO'!AA64=0,VLOOKUP(C50,tech_registered,4,FALSE),+'202 TREINAMENTO TÉCNICO'!AA64)</f>
        <v>#N/A</v>
      </c>
      <c r="G50" s="326" t="e">
        <f>IF(+'202 TREINAMENTO TÉCNICO'!V64="",VLOOKUP(C50,tech_registered,5,FALSE),+'202 TREINAMENTO TÉCNICO'!V64)</f>
        <v>#N/A</v>
      </c>
      <c r="H50" s="326" t="str">
        <f>IFERROR(+sessoes!A$6,"")</f>
        <v>TECTRAIN-99</v>
      </c>
      <c r="I50" s="326" t="str">
        <f>IFERROR(+sessoes!B$6,"")</f>
        <v/>
      </c>
      <c r="J50" s="328">
        <f>+sessoes!C$6</f>
        <v>0</v>
      </c>
      <c r="K50" s="371">
        <f>+'202 TREINAMENTO TÉCNICO'!AV64</f>
        <v>0</v>
      </c>
      <c r="L50" s="326" t="str">
        <f t="shared" si="3"/>
        <v/>
      </c>
      <c r="M50" s="326">
        <f>+'202 TREINAMENTO TÉCNICO'!AG64</f>
        <v>0</v>
      </c>
      <c r="N50" s="326">
        <f>+'202 TREINAMENTO TÉCNICO'!AI64</f>
        <v>0</v>
      </c>
      <c r="O50" s="326">
        <f>+'202 TREINAMENTO TÉCNICO'!AL64</f>
        <v>0</v>
      </c>
      <c r="P50" s="326">
        <f>+'202 TREINAMENTO TÉCNICO'!AO64</f>
        <v>0</v>
      </c>
      <c r="Q50" s="326">
        <f>+'202 TREINAMENTO TÉCNICO'!AQ64</f>
        <v>0</v>
      </c>
      <c r="R50" s="326">
        <f>+'202 TREINAMENTO TÉCNICO'!O64</f>
        <v>0</v>
      </c>
      <c r="S50" s="326" t="str">
        <f t="shared" si="2"/>
        <v/>
      </c>
      <c r="T50" s="277" t="str">
        <f t="shared" si="1"/>
        <v>Sem Dados do Distrito</v>
      </c>
    </row>
    <row r="51" spans="1:20" x14ac:dyDescent="0.45">
      <c r="A51" s="326">
        <f>+'202 TREINAMENTO TÉCNICO'!C65</f>
        <v>0</v>
      </c>
      <c r="B51" s="326">
        <f>+'202 TREINAMENTO TÉCNICO'!H65</f>
        <v>0</v>
      </c>
      <c r="C51" s="371">
        <f>+'202 TREINAMENTO TÉCNICO'!AE65</f>
        <v>0</v>
      </c>
      <c r="D51" s="326" t="str">
        <f>IFERROR(+IFERROR(VLOOKUP('202 TREINAMENTO TÉCNICO'!P65,district_codes,2,FALSE),VLOOKUP('202 TREINAMENTO TÉCNICO'!AE$5,district_codes,2,FALSE)),"")</f>
        <v/>
      </c>
      <c r="E51" s="326">
        <f>+'202 TREINAMENTO TÉCNICO'!N65</f>
        <v>0</v>
      </c>
      <c r="F51" s="326" t="e">
        <f>IF(+'202 TREINAMENTO TÉCNICO'!AA65=0,VLOOKUP(C51,tech_registered,4,FALSE),+'202 TREINAMENTO TÉCNICO'!AA65)</f>
        <v>#N/A</v>
      </c>
      <c r="G51" s="326" t="e">
        <f>IF(+'202 TREINAMENTO TÉCNICO'!V65="",VLOOKUP(C51,tech_registered,5,FALSE),+'202 TREINAMENTO TÉCNICO'!V65)</f>
        <v>#N/A</v>
      </c>
      <c r="H51" s="326" t="str">
        <f>IFERROR(+sessoes!A$6,"")</f>
        <v>TECTRAIN-99</v>
      </c>
      <c r="I51" s="326" t="str">
        <f>IFERROR(+sessoes!B$6,"")</f>
        <v/>
      </c>
      <c r="J51" s="328">
        <f>+sessoes!C$6</f>
        <v>0</v>
      </c>
      <c r="K51" s="371">
        <f>+'202 TREINAMENTO TÉCNICO'!AV65</f>
        <v>0</v>
      </c>
      <c r="L51" s="326" t="str">
        <f t="shared" si="3"/>
        <v/>
      </c>
      <c r="M51" s="326">
        <f>+'202 TREINAMENTO TÉCNICO'!AG65</f>
        <v>0</v>
      </c>
      <c r="N51" s="326">
        <f>+'202 TREINAMENTO TÉCNICO'!AI65</f>
        <v>0</v>
      </c>
      <c r="O51" s="326">
        <f>+'202 TREINAMENTO TÉCNICO'!AL65</f>
        <v>0</v>
      </c>
      <c r="P51" s="326">
        <f>+'202 TREINAMENTO TÉCNICO'!AO65</f>
        <v>0</v>
      </c>
      <c r="Q51" s="326">
        <f>+'202 TREINAMENTO TÉCNICO'!AQ65</f>
        <v>0</v>
      </c>
      <c r="R51" s="326">
        <f>+'202 TREINAMENTO TÉCNICO'!O65</f>
        <v>0</v>
      </c>
      <c r="S51" s="326" t="str">
        <f t="shared" si="2"/>
        <v/>
      </c>
      <c r="T51" s="277" t="str">
        <f t="shared" si="1"/>
        <v>Sem Dados do Distrito</v>
      </c>
    </row>
    <row r="52" spans="1:20" x14ac:dyDescent="0.45">
      <c r="A52" s="326">
        <f>+'202 TREINAMENTO TÉCNICO'!C66</f>
        <v>0</v>
      </c>
      <c r="B52" s="326">
        <f>+'202 TREINAMENTO TÉCNICO'!H66</f>
        <v>0</v>
      </c>
      <c r="C52" s="371">
        <f>+'202 TREINAMENTO TÉCNICO'!AE66</f>
        <v>0</v>
      </c>
      <c r="D52" s="326" t="str">
        <f>IFERROR(+IFERROR(VLOOKUP('202 TREINAMENTO TÉCNICO'!P66,district_codes,2,FALSE),VLOOKUP('202 TREINAMENTO TÉCNICO'!AE$5,district_codes,2,FALSE)),"")</f>
        <v/>
      </c>
      <c r="E52" s="326">
        <f>+'202 TREINAMENTO TÉCNICO'!N66</f>
        <v>0</v>
      </c>
      <c r="F52" s="326" t="e">
        <f>IF(+'202 TREINAMENTO TÉCNICO'!AA66=0,VLOOKUP(C52,tech_registered,4,FALSE),+'202 TREINAMENTO TÉCNICO'!AA66)</f>
        <v>#N/A</v>
      </c>
      <c r="G52" s="326" t="e">
        <f>IF(+'202 TREINAMENTO TÉCNICO'!V66="",VLOOKUP(C52,tech_registered,5,FALSE),+'202 TREINAMENTO TÉCNICO'!V66)</f>
        <v>#N/A</v>
      </c>
      <c r="H52" s="326" t="str">
        <f>IFERROR(+sessoes!A$6,"")</f>
        <v>TECTRAIN-99</v>
      </c>
      <c r="I52" s="326" t="str">
        <f>IFERROR(+sessoes!B$6,"")</f>
        <v/>
      </c>
      <c r="J52" s="328">
        <f>+sessoes!C$6</f>
        <v>0</v>
      </c>
      <c r="K52" s="371">
        <f>+'202 TREINAMENTO TÉCNICO'!AV66</f>
        <v>0</v>
      </c>
      <c r="L52" s="326" t="str">
        <f t="shared" si="3"/>
        <v/>
      </c>
      <c r="M52" s="326">
        <f>+'202 TREINAMENTO TÉCNICO'!AG66</f>
        <v>0</v>
      </c>
      <c r="N52" s="326">
        <f>+'202 TREINAMENTO TÉCNICO'!AI66</f>
        <v>0</v>
      </c>
      <c r="O52" s="326">
        <f>+'202 TREINAMENTO TÉCNICO'!AL66</f>
        <v>0</v>
      </c>
      <c r="P52" s="326">
        <f>+'202 TREINAMENTO TÉCNICO'!AO66</f>
        <v>0</v>
      </c>
      <c r="Q52" s="326">
        <f>+'202 TREINAMENTO TÉCNICO'!AQ66</f>
        <v>0</v>
      </c>
      <c r="R52" s="326">
        <f>+'202 TREINAMENTO TÉCNICO'!O66</f>
        <v>0</v>
      </c>
      <c r="S52" s="326" t="str">
        <f t="shared" si="2"/>
        <v/>
      </c>
      <c r="T52" s="277" t="str">
        <f t="shared" si="1"/>
        <v>Sem Dados do Distrito</v>
      </c>
    </row>
    <row r="53" spans="1:20" x14ac:dyDescent="0.45">
      <c r="A53" s="326">
        <f>+'202 TREINAMENTO TÉCNICO'!C67</f>
        <v>0</v>
      </c>
      <c r="B53" s="326">
        <f>+'202 TREINAMENTO TÉCNICO'!H67</f>
        <v>0</v>
      </c>
      <c r="C53" s="371">
        <f>+'202 TREINAMENTO TÉCNICO'!AE67</f>
        <v>0</v>
      </c>
      <c r="D53" s="326" t="str">
        <f>IFERROR(+IFERROR(VLOOKUP('202 TREINAMENTO TÉCNICO'!P67,district_codes,2,FALSE),VLOOKUP('202 TREINAMENTO TÉCNICO'!AE$5,district_codes,2,FALSE)),"")</f>
        <v/>
      </c>
      <c r="E53" s="326">
        <f>+'202 TREINAMENTO TÉCNICO'!N67</f>
        <v>0</v>
      </c>
      <c r="F53" s="326" t="e">
        <f>IF(+'202 TREINAMENTO TÉCNICO'!AA67=0,VLOOKUP(C53,tech_registered,4,FALSE),+'202 TREINAMENTO TÉCNICO'!AA67)</f>
        <v>#N/A</v>
      </c>
      <c r="G53" s="326" t="e">
        <f>IF(+'202 TREINAMENTO TÉCNICO'!V67="",VLOOKUP(C53,tech_registered,5,FALSE),+'202 TREINAMENTO TÉCNICO'!V67)</f>
        <v>#N/A</v>
      </c>
      <c r="H53" s="326" t="str">
        <f>IFERROR(+sessoes!A$6,"")</f>
        <v>TECTRAIN-99</v>
      </c>
      <c r="I53" s="326" t="str">
        <f>IFERROR(+sessoes!B$6,"")</f>
        <v/>
      </c>
      <c r="J53" s="328">
        <f>+sessoes!C$6</f>
        <v>0</v>
      </c>
      <c r="K53" s="371">
        <f>+'202 TREINAMENTO TÉCNICO'!AV67</f>
        <v>0</v>
      </c>
      <c r="L53" s="326" t="str">
        <f t="shared" si="3"/>
        <v/>
      </c>
      <c r="M53" s="326">
        <f>+'202 TREINAMENTO TÉCNICO'!AG67</f>
        <v>0</v>
      </c>
      <c r="N53" s="326">
        <f>+'202 TREINAMENTO TÉCNICO'!AI67</f>
        <v>0</v>
      </c>
      <c r="O53" s="326">
        <f>+'202 TREINAMENTO TÉCNICO'!AL67</f>
        <v>0</v>
      </c>
      <c r="P53" s="326">
        <f>+'202 TREINAMENTO TÉCNICO'!AO67</f>
        <v>0</v>
      </c>
      <c r="Q53" s="326">
        <f>+'202 TREINAMENTO TÉCNICO'!AQ67</f>
        <v>0</v>
      </c>
      <c r="R53" s="326">
        <f>+'202 TREINAMENTO TÉCNICO'!O67</f>
        <v>0</v>
      </c>
      <c r="S53" s="326" t="str">
        <f t="shared" si="2"/>
        <v/>
      </c>
      <c r="T53" s="277" t="str">
        <f t="shared" si="1"/>
        <v>Sem Dados do Distrito</v>
      </c>
    </row>
    <row r="54" spans="1:20" x14ac:dyDescent="0.45">
      <c r="A54" s="326">
        <f>+'202 TREINAMENTO TÉCNICO'!C68</f>
        <v>0</v>
      </c>
      <c r="B54" s="326">
        <f>+'202 TREINAMENTO TÉCNICO'!H68</f>
        <v>0</v>
      </c>
      <c r="C54" s="371">
        <f>+'202 TREINAMENTO TÉCNICO'!AE68</f>
        <v>0</v>
      </c>
      <c r="D54" s="326" t="str">
        <f>IFERROR(+IFERROR(VLOOKUP('202 TREINAMENTO TÉCNICO'!P68,district_codes,2,FALSE),VLOOKUP('202 TREINAMENTO TÉCNICO'!AE$5,district_codes,2,FALSE)),"")</f>
        <v/>
      </c>
      <c r="E54" s="326">
        <f>+'202 TREINAMENTO TÉCNICO'!N68</f>
        <v>0</v>
      </c>
      <c r="F54" s="326" t="e">
        <f>IF(+'202 TREINAMENTO TÉCNICO'!AA68=0,VLOOKUP(C54,tech_registered,4,FALSE),+'202 TREINAMENTO TÉCNICO'!AA68)</f>
        <v>#N/A</v>
      </c>
      <c r="G54" s="326" t="e">
        <f>IF(+'202 TREINAMENTO TÉCNICO'!V68="",VLOOKUP(C54,tech_registered,5,FALSE),+'202 TREINAMENTO TÉCNICO'!V68)</f>
        <v>#N/A</v>
      </c>
      <c r="H54" s="326" t="str">
        <f>IFERROR(+sessoes!A$6,"")</f>
        <v>TECTRAIN-99</v>
      </c>
      <c r="I54" s="326" t="str">
        <f>IFERROR(+sessoes!B$6,"")</f>
        <v/>
      </c>
      <c r="J54" s="328">
        <f>+sessoes!C$6</f>
        <v>0</v>
      </c>
      <c r="K54" s="371">
        <f>+'202 TREINAMENTO TÉCNICO'!AV68</f>
        <v>0</v>
      </c>
      <c r="L54" s="326" t="str">
        <f t="shared" si="3"/>
        <v/>
      </c>
      <c r="M54" s="326">
        <f>+'202 TREINAMENTO TÉCNICO'!AG68</f>
        <v>0</v>
      </c>
      <c r="N54" s="326">
        <f>+'202 TREINAMENTO TÉCNICO'!AI68</f>
        <v>0</v>
      </c>
      <c r="O54" s="326">
        <f>+'202 TREINAMENTO TÉCNICO'!AL68</f>
        <v>0</v>
      </c>
      <c r="P54" s="326">
        <f>+'202 TREINAMENTO TÉCNICO'!AO68</f>
        <v>0</v>
      </c>
      <c r="Q54" s="326">
        <f>+'202 TREINAMENTO TÉCNICO'!AQ68</f>
        <v>0</v>
      </c>
      <c r="R54" s="326">
        <f>+'202 TREINAMENTO TÉCNICO'!O68</f>
        <v>0</v>
      </c>
      <c r="S54" s="326" t="str">
        <f t="shared" si="2"/>
        <v/>
      </c>
      <c r="T54" s="277" t="str">
        <f t="shared" si="1"/>
        <v>Sem Dados do Distrito</v>
      </c>
    </row>
    <row r="55" spans="1:20" x14ac:dyDescent="0.45">
      <c r="A55" s="326">
        <f>+'202 TREINAMENTO TÉCNICO'!C69</f>
        <v>0</v>
      </c>
      <c r="B55" s="326">
        <f>+'202 TREINAMENTO TÉCNICO'!H69</f>
        <v>0</v>
      </c>
      <c r="C55" s="371">
        <f>+'202 TREINAMENTO TÉCNICO'!AE69</f>
        <v>0</v>
      </c>
      <c r="D55" s="326" t="str">
        <f>IFERROR(+IFERROR(VLOOKUP('202 TREINAMENTO TÉCNICO'!P69,district_codes,2,FALSE),VLOOKUP('202 TREINAMENTO TÉCNICO'!AE$5,district_codes,2,FALSE)),"")</f>
        <v/>
      </c>
      <c r="E55" s="326">
        <f>+'202 TREINAMENTO TÉCNICO'!N69</f>
        <v>0</v>
      </c>
      <c r="F55" s="326" t="e">
        <f>IF(+'202 TREINAMENTO TÉCNICO'!AA69=0,VLOOKUP(C55,tech_registered,4,FALSE),+'202 TREINAMENTO TÉCNICO'!AA69)</f>
        <v>#N/A</v>
      </c>
      <c r="G55" s="326" t="e">
        <f>IF(+'202 TREINAMENTO TÉCNICO'!V69="",VLOOKUP(C55,tech_registered,5,FALSE),+'202 TREINAMENTO TÉCNICO'!V69)</f>
        <v>#N/A</v>
      </c>
      <c r="H55" s="326" t="str">
        <f>IFERROR(+sessoes!A$6,"")</f>
        <v>TECTRAIN-99</v>
      </c>
      <c r="I55" s="326" t="str">
        <f>IFERROR(+sessoes!B$6,"")</f>
        <v/>
      </c>
      <c r="J55" s="328">
        <f>+sessoes!C$6</f>
        <v>0</v>
      </c>
      <c r="K55" s="371">
        <f>+'202 TREINAMENTO TÉCNICO'!AV69</f>
        <v>0</v>
      </c>
      <c r="L55" s="326" t="str">
        <f t="shared" si="3"/>
        <v/>
      </c>
      <c r="M55" s="326">
        <f>+'202 TREINAMENTO TÉCNICO'!AG69</f>
        <v>0</v>
      </c>
      <c r="N55" s="326">
        <f>+'202 TREINAMENTO TÉCNICO'!AI69</f>
        <v>0</v>
      </c>
      <c r="O55" s="326">
        <f>+'202 TREINAMENTO TÉCNICO'!AL69</f>
        <v>0</v>
      </c>
      <c r="P55" s="326">
        <f>+'202 TREINAMENTO TÉCNICO'!AO69</f>
        <v>0</v>
      </c>
      <c r="Q55" s="326">
        <f>+'202 TREINAMENTO TÉCNICO'!AQ69</f>
        <v>0</v>
      </c>
      <c r="R55" s="326">
        <f>+'202 TREINAMENTO TÉCNICO'!O69</f>
        <v>0</v>
      </c>
      <c r="S55" s="326" t="str">
        <f t="shared" si="2"/>
        <v/>
      </c>
      <c r="T55" s="277" t="str">
        <f t="shared" si="1"/>
        <v>Sem Dados do Distrito</v>
      </c>
    </row>
    <row r="56" spans="1:20" x14ac:dyDescent="0.45">
      <c r="A56" s="326">
        <f>+'202 TREINAMENTO TÉCNICO'!C70</f>
        <v>0</v>
      </c>
      <c r="B56" s="326">
        <f>+'202 TREINAMENTO TÉCNICO'!H70</f>
        <v>0</v>
      </c>
      <c r="C56" s="371">
        <f>+'202 TREINAMENTO TÉCNICO'!AE70</f>
        <v>0</v>
      </c>
      <c r="D56" s="326" t="str">
        <f>IFERROR(+IFERROR(VLOOKUP('202 TREINAMENTO TÉCNICO'!P70,district_codes,2,FALSE),VLOOKUP('202 TREINAMENTO TÉCNICO'!AE$5,district_codes,2,FALSE)),"")</f>
        <v/>
      </c>
      <c r="E56" s="326">
        <f>+'202 TREINAMENTO TÉCNICO'!N70</f>
        <v>0</v>
      </c>
      <c r="F56" s="326" t="e">
        <f>IF(+'202 TREINAMENTO TÉCNICO'!AA70=0,VLOOKUP(C56,tech_registered,4,FALSE),+'202 TREINAMENTO TÉCNICO'!AA70)</f>
        <v>#N/A</v>
      </c>
      <c r="G56" s="326" t="e">
        <f>IF(+'202 TREINAMENTO TÉCNICO'!V70="",VLOOKUP(C56,tech_registered,5,FALSE),+'202 TREINAMENTO TÉCNICO'!V70)</f>
        <v>#N/A</v>
      </c>
      <c r="H56" s="326" t="str">
        <f>IFERROR(+sessoes!A$6,"")</f>
        <v>TECTRAIN-99</v>
      </c>
      <c r="I56" s="326" t="str">
        <f>IFERROR(+sessoes!B$6,"")</f>
        <v/>
      </c>
      <c r="J56" s="328">
        <f>+sessoes!C$6</f>
        <v>0</v>
      </c>
      <c r="K56" s="371">
        <f>+'202 TREINAMENTO TÉCNICO'!AV70</f>
        <v>0</v>
      </c>
      <c r="L56" s="326" t="str">
        <f t="shared" si="3"/>
        <v/>
      </c>
      <c r="M56" s="326">
        <f>+'202 TREINAMENTO TÉCNICO'!AG70</f>
        <v>0</v>
      </c>
      <c r="N56" s="326">
        <f>+'202 TREINAMENTO TÉCNICO'!AI70</f>
        <v>0</v>
      </c>
      <c r="O56" s="326">
        <f>+'202 TREINAMENTO TÉCNICO'!AL70</f>
        <v>0</v>
      </c>
      <c r="P56" s="326">
        <f>+'202 TREINAMENTO TÉCNICO'!AO70</f>
        <v>0</v>
      </c>
      <c r="Q56" s="326">
        <f>+'202 TREINAMENTO TÉCNICO'!AQ70</f>
        <v>0</v>
      </c>
      <c r="R56" s="326">
        <f>+'202 TREINAMENTO TÉCNICO'!O70</f>
        <v>0</v>
      </c>
      <c r="S56" s="326" t="str">
        <f t="shared" si="2"/>
        <v/>
      </c>
      <c r="T56" s="277" t="str">
        <f t="shared" si="1"/>
        <v>Sem Dados do Distrito</v>
      </c>
    </row>
    <row r="57" spans="1:20" x14ac:dyDescent="0.45">
      <c r="A57" s="326">
        <f>+'202 TREINAMENTO TÉCNICO'!C71</f>
        <v>0</v>
      </c>
      <c r="B57" s="326">
        <f>+'202 TREINAMENTO TÉCNICO'!H71</f>
        <v>0</v>
      </c>
      <c r="C57" s="371">
        <f>+'202 TREINAMENTO TÉCNICO'!AE71</f>
        <v>0</v>
      </c>
      <c r="D57" s="326" t="str">
        <f>IFERROR(+IFERROR(VLOOKUP('202 TREINAMENTO TÉCNICO'!P71,district_codes,2,FALSE),VLOOKUP('202 TREINAMENTO TÉCNICO'!AE$5,district_codes,2,FALSE)),"")</f>
        <v/>
      </c>
      <c r="E57" s="326">
        <f>+'202 TREINAMENTO TÉCNICO'!N71</f>
        <v>0</v>
      </c>
      <c r="F57" s="326" t="e">
        <f>IF(+'202 TREINAMENTO TÉCNICO'!AA71=0,VLOOKUP(C57,tech_registered,4,FALSE),+'202 TREINAMENTO TÉCNICO'!AA71)</f>
        <v>#N/A</v>
      </c>
      <c r="G57" s="326" t="e">
        <f>IF(+'202 TREINAMENTO TÉCNICO'!V71="",VLOOKUP(C57,tech_registered,5,FALSE),+'202 TREINAMENTO TÉCNICO'!V71)</f>
        <v>#N/A</v>
      </c>
      <c r="H57" s="326" t="str">
        <f>IFERROR(+sessoes!A$6,"")</f>
        <v>TECTRAIN-99</v>
      </c>
      <c r="I57" s="326" t="str">
        <f>IFERROR(+sessoes!B$6,"")</f>
        <v/>
      </c>
      <c r="J57" s="328">
        <f>+sessoes!C$6</f>
        <v>0</v>
      </c>
      <c r="K57" s="371">
        <f>+'202 TREINAMENTO TÉCNICO'!AV71</f>
        <v>0</v>
      </c>
      <c r="L57" s="326" t="str">
        <f t="shared" si="3"/>
        <v/>
      </c>
      <c r="M57" s="326">
        <f>+'202 TREINAMENTO TÉCNICO'!AG71</f>
        <v>0</v>
      </c>
      <c r="N57" s="326">
        <f>+'202 TREINAMENTO TÉCNICO'!AI71</f>
        <v>0</v>
      </c>
      <c r="O57" s="326">
        <f>+'202 TREINAMENTO TÉCNICO'!AL71</f>
        <v>0</v>
      </c>
      <c r="P57" s="326">
        <f>+'202 TREINAMENTO TÉCNICO'!AO71</f>
        <v>0</v>
      </c>
      <c r="Q57" s="326">
        <f>+'202 TREINAMENTO TÉCNICO'!AQ71</f>
        <v>0</v>
      </c>
      <c r="R57" s="326">
        <f>+'202 TREINAMENTO TÉCNICO'!O71</f>
        <v>0</v>
      </c>
      <c r="S57" s="326" t="str">
        <f t="shared" si="2"/>
        <v/>
      </c>
      <c r="T57" s="277" t="str">
        <f t="shared" si="1"/>
        <v>Sem Dados do Distrito</v>
      </c>
    </row>
    <row r="58" spans="1:20" x14ac:dyDescent="0.45">
      <c r="A58" s="326">
        <f>+'202 TREINAMENTO TÉCNICO'!C72</f>
        <v>0</v>
      </c>
      <c r="B58" s="326">
        <f>+'202 TREINAMENTO TÉCNICO'!H72</f>
        <v>0</v>
      </c>
      <c r="C58" s="371">
        <f>+'202 TREINAMENTO TÉCNICO'!AE72</f>
        <v>0</v>
      </c>
      <c r="D58" s="326" t="str">
        <f>IFERROR(+IFERROR(VLOOKUP('202 TREINAMENTO TÉCNICO'!P72,district_codes,2,FALSE),VLOOKUP('202 TREINAMENTO TÉCNICO'!AE$5,district_codes,2,FALSE)),"")</f>
        <v/>
      </c>
      <c r="E58" s="326">
        <f>+'202 TREINAMENTO TÉCNICO'!N72</f>
        <v>0</v>
      </c>
      <c r="F58" s="326" t="e">
        <f>IF(+'202 TREINAMENTO TÉCNICO'!AA72=0,VLOOKUP(C58,tech_registered,4,FALSE),+'202 TREINAMENTO TÉCNICO'!AA72)</f>
        <v>#N/A</v>
      </c>
      <c r="G58" s="326" t="e">
        <f>IF(+'202 TREINAMENTO TÉCNICO'!V72="",VLOOKUP(C58,tech_registered,5,FALSE),+'202 TREINAMENTO TÉCNICO'!V72)</f>
        <v>#N/A</v>
      </c>
      <c r="H58" s="326" t="str">
        <f>IFERROR(+sessoes!A$6,"")</f>
        <v>TECTRAIN-99</v>
      </c>
      <c r="I58" s="326" t="str">
        <f>IFERROR(+sessoes!B$6,"")</f>
        <v/>
      </c>
      <c r="J58" s="328">
        <f>+sessoes!C$6</f>
        <v>0</v>
      </c>
      <c r="K58" s="371">
        <f>+'202 TREINAMENTO TÉCNICO'!AV72</f>
        <v>0</v>
      </c>
      <c r="L58" s="326" t="str">
        <f t="shared" si="3"/>
        <v/>
      </c>
      <c r="M58" s="326">
        <f>+'202 TREINAMENTO TÉCNICO'!AG72</f>
        <v>0</v>
      </c>
      <c r="N58" s="326">
        <f>+'202 TREINAMENTO TÉCNICO'!AI72</f>
        <v>0</v>
      </c>
      <c r="O58" s="326">
        <f>+'202 TREINAMENTO TÉCNICO'!AL72</f>
        <v>0</v>
      </c>
      <c r="P58" s="326">
        <f>+'202 TREINAMENTO TÉCNICO'!AO72</f>
        <v>0</v>
      </c>
      <c r="Q58" s="326">
        <f>+'202 TREINAMENTO TÉCNICO'!AQ72</f>
        <v>0</v>
      </c>
      <c r="R58" s="326">
        <f>+'202 TREINAMENTO TÉCNICO'!O72</f>
        <v>0</v>
      </c>
      <c r="S58" s="326" t="str">
        <f t="shared" si="2"/>
        <v/>
      </c>
      <c r="T58" s="277" t="str">
        <f t="shared" si="1"/>
        <v>Sem Dados do Distrito</v>
      </c>
    </row>
    <row r="59" spans="1:20" x14ac:dyDescent="0.45">
      <c r="A59" s="326">
        <f>+'202 TREINAMENTO TÉCNICO'!C73</f>
        <v>0</v>
      </c>
      <c r="B59" s="326">
        <f>+'202 TREINAMENTO TÉCNICO'!H73</f>
        <v>0</v>
      </c>
      <c r="C59" s="371">
        <f>+'202 TREINAMENTO TÉCNICO'!AE73</f>
        <v>0</v>
      </c>
      <c r="D59" s="326" t="str">
        <f>IFERROR(+IFERROR(VLOOKUP('202 TREINAMENTO TÉCNICO'!P73,district_codes,2,FALSE),VLOOKUP('202 TREINAMENTO TÉCNICO'!AE$5,district_codes,2,FALSE)),"")</f>
        <v/>
      </c>
      <c r="E59" s="326">
        <f>+'202 TREINAMENTO TÉCNICO'!N73</f>
        <v>0</v>
      </c>
      <c r="F59" s="326" t="e">
        <f>IF(+'202 TREINAMENTO TÉCNICO'!AA73=0,VLOOKUP(C59,tech_registered,4,FALSE),+'202 TREINAMENTO TÉCNICO'!AA73)</f>
        <v>#N/A</v>
      </c>
      <c r="G59" s="326" t="e">
        <f>IF(+'202 TREINAMENTO TÉCNICO'!V73="",VLOOKUP(C59,tech_registered,5,FALSE),+'202 TREINAMENTO TÉCNICO'!V73)</f>
        <v>#N/A</v>
      </c>
      <c r="H59" s="326" t="str">
        <f>IFERROR(+sessoes!A$6,"")</f>
        <v>TECTRAIN-99</v>
      </c>
      <c r="I59" s="326" t="str">
        <f>IFERROR(+sessoes!B$6,"")</f>
        <v/>
      </c>
      <c r="J59" s="328">
        <f>+sessoes!C$6</f>
        <v>0</v>
      </c>
      <c r="K59" s="371">
        <f>+'202 TREINAMENTO TÉCNICO'!AV73</f>
        <v>0</v>
      </c>
      <c r="L59" s="326" t="str">
        <f t="shared" si="3"/>
        <v/>
      </c>
      <c r="M59" s="326">
        <f>+'202 TREINAMENTO TÉCNICO'!AG73</f>
        <v>0</v>
      </c>
      <c r="N59" s="326">
        <f>+'202 TREINAMENTO TÉCNICO'!AI73</f>
        <v>0</v>
      </c>
      <c r="O59" s="326">
        <f>+'202 TREINAMENTO TÉCNICO'!AL73</f>
        <v>0</v>
      </c>
      <c r="P59" s="326">
        <f>+'202 TREINAMENTO TÉCNICO'!AO73</f>
        <v>0</v>
      </c>
      <c r="Q59" s="326">
        <f>+'202 TREINAMENTO TÉCNICO'!AQ73</f>
        <v>0</v>
      </c>
      <c r="R59" s="326">
        <f>+'202 TREINAMENTO TÉCNICO'!O73</f>
        <v>0</v>
      </c>
      <c r="S59" s="326" t="str">
        <f t="shared" si="2"/>
        <v/>
      </c>
      <c r="T59" s="277" t="str">
        <f t="shared" si="1"/>
        <v>Sem Dados do Distrito</v>
      </c>
    </row>
    <row r="60" spans="1:20" x14ac:dyDescent="0.45">
      <c r="A60" s="326">
        <f>+'202 TREINAMENTO TÉCNICO'!C74</f>
        <v>0</v>
      </c>
      <c r="B60" s="326">
        <f>+'202 TREINAMENTO TÉCNICO'!H74</f>
        <v>0</v>
      </c>
      <c r="C60" s="371">
        <f>+'202 TREINAMENTO TÉCNICO'!AE74</f>
        <v>0</v>
      </c>
      <c r="D60" s="326" t="str">
        <f>IFERROR(+IFERROR(VLOOKUP('202 TREINAMENTO TÉCNICO'!P74,district_codes,2,FALSE),VLOOKUP('202 TREINAMENTO TÉCNICO'!AE$5,district_codes,2,FALSE)),"")</f>
        <v/>
      </c>
      <c r="E60" s="326">
        <f>+'202 TREINAMENTO TÉCNICO'!N74</f>
        <v>0</v>
      </c>
      <c r="F60" s="326" t="e">
        <f>IF(+'202 TREINAMENTO TÉCNICO'!AA74=0,VLOOKUP(C60,tech_registered,4,FALSE),+'202 TREINAMENTO TÉCNICO'!AA74)</f>
        <v>#N/A</v>
      </c>
      <c r="G60" s="326" t="e">
        <f>IF(+'202 TREINAMENTO TÉCNICO'!V74="",VLOOKUP(C60,tech_registered,5,FALSE),+'202 TREINAMENTO TÉCNICO'!V74)</f>
        <v>#N/A</v>
      </c>
      <c r="H60" s="326" t="str">
        <f>IFERROR(+sessoes!A$6,"")</f>
        <v>TECTRAIN-99</v>
      </c>
      <c r="I60" s="326" t="str">
        <f>IFERROR(+sessoes!B$6,"")</f>
        <v/>
      </c>
      <c r="J60" s="328">
        <f>+sessoes!C$6</f>
        <v>0</v>
      </c>
      <c r="K60" s="371">
        <f>+'202 TREINAMENTO TÉCNICO'!AV74</f>
        <v>0</v>
      </c>
      <c r="L60" s="326" t="str">
        <f t="shared" si="3"/>
        <v/>
      </c>
      <c r="M60" s="326">
        <f>+'202 TREINAMENTO TÉCNICO'!AG74</f>
        <v>0</v>
      </c>
      <c r="N60" s="326">
        <f>+'202 TREINAMENTO TÉCNICO'!AI74</f>
        <v>0</v>
      </c>
      <c r="O60" s="326">
        <f>+'202 TREINAMENTO TÉCNICO'!AL74</f>
        <v>0</v>
      </c>
      <c r="P60" s="326">
        <f>+'202 TREINAMENTO TÉCNICO'!AO74</f>
        <v>0</v>
      </c>
      <c r="Q60" s="326">
        <f>+'202 TREINAMENTO TÉCNICO'!AQ74</f>
        <v>0</v>
      </c>
      <c r="R60" s="326">
        <f>+'202 TREINAMENTO TÉCNICO'!O74</f>
        <v>0</v>
      </c>
      <c r="S60" s="326" t="str">
        <f t="shared" si="2"/>
        <v/>
      </c>
      <c r="T60" s="277" t="str">
        <f t="shared" si="1"/>
        <v>Sem Dados do Distrito</v>
      </c>
    </row>
    <row r="61" spans="1:20" x14ac:dyDescent="0.45">
      <c r="A61" s="326">
        <f>+'202 TREINAMENTO TÉCNICO'!C75</f>
        <v>0</v>
      </c>
      <c r="B61" s="326">
        <f>+'202 TREINAMENTO TÉCNICO'!H75</f>
        <v>0</v>
      </c>
      <c r="C61" s="371">
        <f>+'202 TREINAMENTO TÉCNICO'!AE75</f>
        <v>0</v>
      </c>
      <c r="D61" s="326" t="str">
        <f>IFERROR(+IFERROR(VLOOKUP('202 TREINAMENTO TÉCNICO'!P75,district_codes,2,FALSE),VLOOKUP('202 TREINAMENTO TÉCNICO'!AE$5,district_codes,2,FALSE)),"")</f>
        <v/>
      </c>
      <c r="E61" s="326">
        <f>+'202 TREINAMENTO TÉCNICO'!N75</f>
        <v>0</v>
      </c>
      <c r="F61" s="326" t="e">
        <f>IF(+'202 TREINAMENTO TÉCNICO'!AA75=0,VLOOKUP(C61,tech_registered,4,FALSE),+'202 TREINAMENTO TÉCNICO'!AA75)</f>
        <v>#N/A</v>
      </c>
      <c r="G61" s="326" t="e">
        <f>IF(+'202 TREINAMENTO TÉCNICO'!V75="",VLOOKUP(C61,tech_registered,5,FALSE),+'202 TREINAMENTO TÉCNICO'!V75)</f>
        <v>#N/A</v>
      </c>
      <c r="H61" s="326" t="str">
        <f>IFERROR(+sessoes!A$6,"")</f>
        <v>TECTRAIN-99</v>
      </c>
      <c r="I61" s="326" t="str">
        <f>IFERROR(+sessoes!B$6,"")</f>
        <v/>
      </c>
      <c r="J61" s="328">
        <f>+sessoes!C$6</f>
        <v>0</v>
      </c>
      <c r="K61" s="371">
        <f>+'202 TREINAMENTO TÉCNICO'!AV75</f>
        <v>0</v>
      </c>
      <c r="L61" s="326" t="str">
        <f t="shared" si="3"/>
        <v/>
      </c>
      <c r="M61" s="326">
        <f>+'202 TREINAMENTO TÉCNICO'!AG75</f>
        <v>0</v>
      </c>
      <c r="N61" s="326">
        <f>+'202 TREINAMENTO TÉCNICO'!AI75</f>
        <v>0</v>
      </c>
      <c r="O61" s="326">
        <f>+'202 TREINAMENTO TÉCNICO'!AL75</f>
        <v>0</v>
      </c>
      <c r="P61" s="326">
        <f>+'202 TREINAMENTO TÉCNICO'!AO75</f>
        <v>0</v>
      </c>
      <c r="Q61" s="326">
        <f>+'202 TREINAMENTO TÉCNICO'!AQ75</f>
        <v>0</v>
      </c>
      <c r="R61" s="326">
        <f>+'202 TREINAMENTO TÉCNICO'!O75</f>
        <v>0</v>
      </c>
      <c r="S61" s="326" t="str">
        <f t="shared" si="2"/>
        <v/>
      </c>
      <c r="T61" s="277" t="str">
        <f t="shared" si="1"/>
        <v>Sem Dados do Distrito</v>
      </c>
    </row>
    <row r="62" spans="1:20" x14ac:dyDescent="0.45">
      <c r="A62" s="326">
        <f>+'202 TREINAMENTO TÉCNICO'!C76</f>
        <v>0</v>
      </c>
      <c r="B62" s="326">
        <f>+'202 TREINAMENTO TÉCNICO'!H76</f>
        <v>0</v>
      </c>
      <c r="C62" s="371">
        <f>+'202 TREINAMENTO TÉCNICO'!AE76</f>
        <v>0</v>
      </c>
      <c r="D62" s="326" t="str">
        <f>IFERROR(+IFERROR(VLOOKUP('202 TREINAMENTO TÉCNICO'!P76,district_codes,2,FALSE),VLOOKUP('202 TREINAMENTO TÉCNICO'!AE$5,district_codes,2,FALSE)),"")</f>
        <v/>
      </c>
      <c r="E62" s="326">
        <f>+'202 TREINAMENTO TÉCNICO'!N76</f>
        <v>0</v>
      </c>
      <c r="F62" s="326" t="e">
        <f>IF(+'202 TREINAMENTO TÉCNICO'!AA76=0,VLOOKUP(C62,tech_registered,4,FALSE),+'202 TREINAMENTO TÉCNICO'!AA76)</f>
        <v>#N/A</v>
      </c>
      <c r="G62" s="326" t="e">
        <f>IF(+'202 TREINAMENTO TÉCNICO'!V76="",VLOOKUP(C62,tech_registered,5,FALSE),+'202 TREINAMENTO TÉCNICO'!V76)</f>
        <v>#N/A</v>
      </c>
      <c r="H62" s="326" t="str">
        <f>IFERROR(+sessoes!A$6,"")</f>
        <v>TECTRAIN-99</v>
      </c>
      <c r="I62" s="326" t="str">
        <f>IFERROR(+sessoes!B$6,"")</f>
        <v/>
      </c>
      <c r="J62" s="328">
        <f>+sessoes!C$6</f>
        <v>0</v>
      </c>
      <c r="K62" s="371">
        <f>+'202 TREINAMENTO TÉCNICO'!AV76</f>
        <v>0</v>
      </c>
      <c r="L62" s="326" t="str">
        <f t="shared" si="3"/>
        <v/>
      </c>
      <c r="M62" s="326">
        <f>+'202 TREINAMENTO TÉCNICO'!AG76</f>
        <v>0</v>
      </c>
      <c r="N62" s="326">
        <f>+'202 TREINAMENTO TÉCNICO'!AI76</f>
        <v>0</v>
      </c>
      <c r="O62" s="326">
        <f>+'202 TREINAMENTO TÉCNICO'!AL76</f>
        <v>0</v>
      </c>
      <c r="P62" s="326">
        <f>+'202 TREINAMENTO TÉCNICO'!AO76</f>
        <v>0</v>
      </c>
      <c r="Q62" s="326">
        <f>+'202 TREINAMENTO TÉCNICO'!AQ76</f>
        <v>0</v>
      </c>
      <c r="R62" s="326">
        <f>+'202 TREINAMENTO TÉCNICO'!O76</f>
        <v>0</v>
      </c>
      <c r="S62" s="326" t="str">
        <f t="shared" si="2"/>
        <v/>
      </c>
      <c r="T62" s="277" t="str">
        <f t="shared" si="1"/>
        <v>Sem Dados do Distrito</v>
      </c>
    </row>
    <row r="63" spans="1:20" x14ac:dyDescent="0.45">
      <c r="A63" s="326">
        <f>+'202 TREINAMENTO TÉCNICO'!C77</f>
        <v>0</v>
      </c>
      <c r="B63" s="326">
        <f>+'202 TREINAMENTO TÉCNICO'!H77</f>
        <v>0</v>
      </c>
      <c r="C63" s="371">
        <f>+'202 TREINAMENTO TÉCNICO'!AE77</f>
        <v>0</v>
      </c>
      <c r="D63" s="326" t="str">
        <f>IFERROR(+IFERROR(VLOOKUP('202 TREINAMENTO TÉCNICO'!P77,district_codes,2,FALSE),VLOOKUP('202 TREINAMENTO TÉCNICO'!AE$5,district_codes,2,FALSE)),"")</f>
        <v/>
      </c>
      <c r="E63" s="326">
        <f>+'202 TREINAMENTO TÉCNICO'!N77</f>
        <v>0</v>
      </c>
      <c r="F63" s="326" t="e">
        <f>IF(+'202 TREINAMENTO TÉCNICO'!AA77=0,VLOOKUP(C63,tech_registered,4,FALSE),+'202 TREINAMENTO TÉCNICO'!AA77)</f>
        <v>#N/A</v>
      </c>
      <c r="G63" s="326" t="e">
        <f>IF(+'202 TREINAMENTO TÉCNICO'!V77="",VLOOKUP(C63,tech_registered,5,FALSE),+'202 TREINAMENTO TÉCNICO'!V77)</f>
        <v>#N/A</v>
      </c>
      <c r="H63" s="326" t="str">
        <f>IFERROR(+sessoes!A$6,"")</f>
        <v>TECTRAIN-99</v>
      </c>
      <c r="I63" s="326" t="str">
        <f>IFERROR(+sessoes!B$6,"")</f>
        <v/>
      </c>
      <c r="J63" s="328">
        <f>+sessoes!C$6</f>
        <v>0</v>
      </c>
      <c r="K63" s="371">
        <f>+'202 TREINAMENTO TÉCNICO'!AV77</f>
        <v>0</v>
      </c>
      <c r="L63" s="326" t="str">
        <f t="shared" si="3"/>
        <v/>
      </c>
      <c r="M63" s="326">
        <f>+'202 TREINAMENTO TÉCNICO'!AG77</f>
        <v>0</v>
      </c>
      <c r="N63" s="326">
        <f>+'202 TREINAMENTO TÉCNICO'!AI77</f>
        <v>0</v>
      </c>
      <c r="O63" s="326">
        <f>+'202 TREINAMENTO TÉCNICO'!AL77</f>
        <v>0</v>
      </c>
      <c r="P63" s="326">
        <f>+'202 TREINAMENTO TÉCNICO'!AO77</f>
        <v>0</v>
      </c>
      <c r="Q63" s="326">
        <f>+'202 TREINAMENTO TÉCNICO'!AQ77</f>
        <v>0</v>
      </c>
      <c r="R63" s="326">
        <f>+'202 TREINAMENTO TÉCNICO'!O77</f>
        <v>0</v>
      </c>
      <c r="S63" s="326" t="str">
        <f t="shared" si="2"/>
        <v/>
      </c>
      <c r="T63" s="277" t="str">
        <f t="shared" si="1"/>
        <v>Sem Dados do Distrito</v>
      </c>
    </row>
    <row r="64" spans="1:20" x14ac:dyDescent="0.45">
      <c r="A64" s="326">
        <f>+'202 TREINAMENTO TÉCNICO'!C78</f>
        <v>0</v>
      </c>
      <c r="B64" s="326">
        <f>+'202 TREINAMENTO TÉCNICO'!H78</f>
        <v>0</v>
      </c>
      <c r="C64" s="371">
        <f>+'202 TREINAMENTO TÉCNICO'!AE78</f>
        <v>0</v>
      </c>
      <c r="D64" s="326" t="str">
        <f>IFERROR(+IFERROR(VLOOKUP('202 TREINAMENTO TÉCNICO'!P78,district_codes,2,FALSE),VLOOKUP('202 TREINAMENTO TÉCNICO'!AE$5,district_codes,2,FALSE)),"")</f>
        <v/>
      </c>
      <c r="E64" s="326">
        <f>+'202 TREINAMENTO TÉCNICO'!N78</f>
        <v>0</v>
      </c>
      <c r="F64" s="326" t="e">
        <f>IF(+'202 TREINAMENTO TÉCNICO'!AA78=0,VLOOKUP(C64,tech_registered,4,FALSE),+'202 TREINAMENTO TÉCNICO'!AA78)</f>
        <v>#N/A</v>
      </c>
      <c r="G64" s="326" t="e">
        <f>IF(+'202 TREINAMENTO TÉCNICO'!V78="",VLOOKUP(C64,tech_registered,5,FALSE),+'202 TREINAMENTO TÉCNICO'!V78)</f>
        <v>#N/A</v>
      </c>
      <c r="H64" s="326" t="str">
        <f>IFERROR(+sessoes!A$6,"")</f>
        <v>TECTRAIN-99</v>
      </c>
      <c r="I64" s="326" t="str">
        <f>IFERROR(+sessoes!B$6,"")</f>
        <v/>
      </c>
      <c r="J64" s="328">
        <f>+sessoes!C$6</f>
        <v>0</v>
      </c>
      <c r="K64" s="371">
        <f>+'202 TREINAMENTO TÉCNICO'!AV78</f>
        <v>0</v>
      </c>
      <c r="L64" s="326" t="str">
        <f t="shared" si="3"/>
        <v/>
      </c>
      <c r="M64" s="326">
        <f>+'202 TREINAMENTO TÉCNICO'!AG78</f>
        <v>0</v>
      </c>
      <c r="N64" s="326">
        <f>+'202 TREINAMENTO TÉCNICO'!AI78</f>
        <v>0</v>
      </c>
      <c r="O64" s="326">
        <f>+'202 TREINAMENTO TÉCNICO'!AL78</f>
        <v>0</v>
      </c>
      <c r="P64" s="326">
        <f>+'202 TREINAMENTO TÉCNICO'!AO78</f>
        <v>0</v>
      </c>
      <c r="Q64" s="326">
        <f>+'202 TREINAMENTO TÉCNICO'!AQ78</f>
        <v>0</v>
      </c>
      <c r="R64" s="326">
        <f>+'202 TREINAMENTO TÉCNICO'!O78</f>
        <v>0</v>
      </c>
      <c r="S64" s="326" t="str">
        <f t="shared" si="2"/>
        <v/>
      </c>
      <c r="T64" s="277" t="str">
        <f t="shared" si="1"/>
        <v>Sem Dados do Distrito</v>
      </c>
    </row>
    <row r="65" spans="1:20" x14ac:dyDescent="0.45">
      <c r="A65" s="326">
        <f>+'202 TREINAMENTO TÉCNICO'!C79</f>
        <v>0</v>
      </c>
      <c r="B65" s="326">
        <f>+'202 TREINAMENTO TÉCNICO'!H79</f>
        <v>0</v>
      </c>
      <c r="C65" s="371">
        <f>+'202 TREINAMENTO TÉCNICO'!AE79</f>
        <v>0</v>
      </c>
      <c r="D65" s="326" t="str">
        <f>IFERROR(+IFERROR(VLOOKUP('202 TREINAMENTO TÉCNICO'!P79,district_codes,2,FALSE),VLOOKUP('202 TREINAMENTO TÉCNICO'!AE$5,district_codes,2,FALSE)),"")</f>
        <v/>
      </c>
      <c r="E65" s="326">
        <f>+'202 TREINAMENTO TÉCNICO'!N79</f>
        <v>0</v>
      </c>
      <c r="F65" s="326" t="e">
        <f>IF(+'202 TREINAMENTO TÉCNICO'!AA79=0,VLOOKUP(C65,tech_registered,4,FALSE),+'202 TREINAMENTO TÉCNICO'!AA79)</f>
        <v>#N/A</v>
      </c>
      <c r="G65" s="326" t="e">
        <f>IF(+'202 TREINAMENTO TÉCNICO'!V79="",VLOOKUP(C65,tech_registered,5,FALSE),+'202 TREINAMENTO TÉCNICO'!V79)</f>
        <v>#N/A</v>
      </c>
      <c r="H65" s="326" t="str">
        <f>IFERROR(+sessoes!A$6,"")</f>
        <v>TECTRAIN-99</v>
      </c>
      <c r="I65" s="326" t="str">
        <f>IFERROR(+sessoes!B$6,"")</f>
        <v/>
      </c>
      <c r="J65" s="328">
        <f>+sessoes!C$6</f>
        <v>0</v>
      </c>
      <c r="K65" s="371">
        <f>+'202 TREINAMENTO TÉCNICO'!AV79</f>
        <v>0</v>
      </c>
      <c r="L65" s="326" t="str">
        <f t="shared" si="3"/>
        <v/>
      </c>
      <c r="M65" s="326">
        <f>+'202 TREINAMENTO TÉCNICO'!AG79</f>
        <v>0</v>
      </c>
      <c r="N65" s="326">
        <f>+'202 TREINAMENTO TÉCNICO'!AI79</f>
        <v>0</v>
      </c>
      <c r="O65" s="326">
        <f>+'202 TREINAMENTO TÉCNICO'!AL79</f>
        <v>0</v>
      </c>
      <c r="P65" s="326">
        <f>+'202 TREINAMENTO TÉCNICO'!AO79</f>
        <v>0</v>
      </c>
      <c r="Q65" s="326">
        <f>+'202 TREINAMENTO TÉCNICO'!AQ79</f>
        <v>0</v>
      </c>
      <c r="R65" s="326">
        <f>+'202 TREINAMENTO TÉCNICO'!O79</f>
        <v>0</v>
      </c>
      <c r="S65" s="326" t="str">
        <f t="shared" si="2"/>
        <v/>
      </c>
      <c r="T65" s="277" t="str">
        <f t="shared" si="1"/>
        <v>Sem Dados do Distrito</v>
      </c>
    </row>
    <row r="66" spans="1:20" x14ac:dyDescent="0.45">
      <c r="A66" s="326">
        <f>+'202 TREINAMENTO TÉCNICO'!C80</f>
        <v>0</v>
      </c>
      <c r="B66" s="326">
        <f>+'202 TREINAMENTO TÉCNICO'!H80</f>
        <v>0</v>
      </c>
      <c r="C66" s="371">
        <f>+'202 TREINAMENTO TÉCNICO'!AE80</f>
        <v>0</v>
      </c>
      <c r="D66" s="326" t="str">
        <f>IFERROR(+IFERROR(VLOOKUP('202 TREINAMENTO TÉCNICO'!P80,district_codes,2,FALSE),VLOOKUP('202 TREINAMENTO TÉCNICO'!AE$5,district_codes,2,FALSE)),"")</f>
        <v/>
      </c>
      <c r="E66" s="326">
        <f>+'202 TREINAMENTO TÉCNICO'!N80</f>
        <v>0</v>
      </c>
      <c r="F66" s="326" t="e">
        <f>IF(+'202 TREINAMENTO TÉCNICO'!AA80=0,VLOOKUP(C66,tech_registered,4,FALSE),+'202 TREINAMENTO TÉCNICO'!AA80)</f>
        <v>#N/A</v>
      </c>
      <c r="G66" s="326" t="e">
        <f>IF(+'202 TREINAMENTO TÉCNICO'!V80="",VLOOKUP(C66,tech_registered,5,FALSE),+'202 TREINAMENTO TÉCNICO'!V80)</f>
        <v>#N/A</v>
      </c>
      <c r="H66" s="326" t="str">
        <f>IFERROR(+sessoes!A$6,"")</f>
        <v>TECTRAIN-99</v>
      </c>
      <c r="I66" s="326" t="str">
        <f>IFERROR(+sessoes!B$6,"")</f>
        <v/>
      </c>
      <c r="J66" s="328">
        <f>+sessoes!C$6</f>
        <v>0</v>
      </c>
      <c r="K66" s="371">
        <f>+'202 TREINAMENTO TÉCNICO'!AV80</f>
        <v>0</v>
      </c>
      <c r="L66" s="326" t="str">
        <f t="shared" ref="L66:L101" si="4">IFERROR(VLOOKUP(C66,tech_registered,10,FALSE),"")</f>
        <v/>
      </c>
      <c r="M66" s="326">
        <f>+'202 TREINAMENTO TÉCNICO'!AG80</f>
        <v>0</v>
      </c>
      <c r="N66" s="326">
        <f>+'202 TREINAMENTO TÉCNICO'!AI80</f>
        <v>0</v>
      </c>
      <c r="O66" s="326">
        <f>+'202 TREINAMENTO TÉCNICO'!AL80</f>
        <v>0</v>
      </c>
      <c r="P66" s="326">
        <f>+'202 TREINAMENTO TÉCNICO'!AO80</f>
        <v>0</v>
      </c>
      <c r="Q66" s="326">
        <f>+'202 TREINAMENTO TÉCNICO'!AQ80</f>
        <v>0</v>
      </c>
      <c r="R66" s="326">
        <f>+'202 TREINAMENTO TÉCNICO'!O80</f>
        <v>0</v>
      </c>
      <c r="S66" s="326" t="str">
        <f t="shared" si="2"/>
        <v/>
      </c>
      <c r="T66" s="277" t="str">
        <f t="shared" ref="T66:T129" si="5">IFERROR(VLOOKUP(D66,nomes_distritos,3,FALSE),"Sem Dados do Distrito")</f>
        <v>Sem Dados do Distrito</v>
      </c>
    </row>
    <row r="67" spans="1:20" x14ac:dyDescent="0.45">
      <c r="A67" s="326">
        <f>+'202 TREINAMENTO TÉCNICO'!C81</f>
        <v>0</v>
      </c>
      <c r="B67" s="326">
        <f>+'202 TREINAMENTO TÉCNICO'!H81</f>
        <v>0</v>
      </c>
      <c r="C67" s="371">
        <f>+'202 TREINAMENTO TÉCNICO'!AE81</f>
        <v>0</v>
      </c>
      <c r="D67" s="326" t="str">
        <f>IFERROR(+IFERROR(VLOOKUP('202 TREINAMENTO TÉCNICO'!P81,district_codes,2,FALSE),VLOOKUP('202 TREINAMENTO TÉCNICO'!AE$5,district_codes,2,FALSE)),"")</f>
        <v/>
      </c>
      <c r="E67" s="326">
        <f>+'202 TREINAMENTO TÉCNICO'!N81</f>
        <v>0</v>
      </c>
      <c r="F67" s="326" t="e">
        <f>IF(+'202 TREINAMENTO TÉCNICO'!AA81=0,VLOOKUP(C67,tech_registered,4,FALSE),+'202 TREINAMENTO TÉCNICO'!AA81)</f>
        <v>#N/A</v>
      </c>
      <c r="G67" s="326" t="e">
        <f>IF(+'202 TREINAMENTO TÉCNICO'!V81="",VLOOKUP(C67,tech_registered,5,FALSE),+'202 TREINAMENTO TÉCNICO'!V81)</f>
        <v>#N/A</v>
      </c>
      <c r="H67" s="326" t="str">
        <f>IFERROR(+sessoes!A$6,"")</f>
        <v>TECTRAIN-99</v>
      </c>
      <c r="I67" s="326" t="str">
        <f>IFERROR(+sessoes!B$6,"")</f>
        <v/>
      </c>
      <c r="J67" s="328">
        <f>+sessoes!C$6</f>
        <v>0</v>
      </c>
      <c r="K67" s="371">
        <f>+'202 TREINAMENTO TÉCNICO'!AV81</f>
        <v>0</v>
      </c>
      <c r="L67" s="326" t="str">
        <f t="shared" si="4"/>
        <v/>
      </c>
      <c r="M67" s="326">
        <f>+'202 TREINAMENTO TÉCNICO'!AG81</f>
        <v>0</v>
      </c>
      <c r="N67" s="326">
        <f>+'202 TREINAMENTO TÉCNICO'!AI81</f>
        <v>0</v>
      </c>
      <c r="O67" s="326">
        <f>+'202 TREINAMENTO TÉCNICO'!AL81</f>
        <v>0</v>
      </c>
      <c r="P67" s="326">
        <f>+'202 TREINAMENTO TÉCNICO'!AO81</f>
        <v>0</v>
      </c>
      <c r="Q67" s="326">
        <f>+'202 TREINAMENTO TÉCNICO'!AQ81</f>
        <v>0</v>
      </c>
      <c r="R67" s="326">
        <f>+'202 TREINAMENTO TÉCNICO'!O81</f>
        <v>0</v>
      </c>
      <c r="S67" s="326" t="str">
        <f t="shared" ref="S67:S130" si="6">IF(A67=0,"",C67&amp;D67)</f>
        <v/>
      </c>
      <c r="T67" s="277" t="str">
        <f t="shared" si="5"/>
        <v>Sem Dados do Distrito</v>
      </c>
    </row>
    <row r="68" spans="1:20" x14ac:dyDescent="0.45">
      <c r="A68" s="326">
        <f>+'202 TREINAMENTO TÉCNICO'!C82</f>
        <v>0</v>
      </c>
      <c r="B68" s="326">
        <f>+'202 TREINAMENTO TÉCNICO'!H82</f>
        <v>0</v>
      </c>
      <c r="C68" s="371">
        <f>+'202 TREINAMENTO TÉCNICO'!AE82</f>
        <v>0</v>
      </c>
      <c r="D68" s="326" t="str">
        <f>IFERROR(+IFERROR(VLOOKUP('202 TREINAMENTO TÉCNICO'!P82,district_codes,2,FALSE),VLOOKUP('202 TREINAMENTO TÉCNICO'!AE$5,district_codes,2,FALSE)),"")</f>
        <v/>
      </c>
      <c r="E68" s="326">
        <f>+'202 TREINAMENTO TÉCNICO'!N82</f>
        <v>0</v>
      </c>
      <c r="F68" s="326" t="e">
        <f>IF(+'202 TREINAMENTO TÉCNICO'!AA82=0,VLOOKUP(C68,tech_registered,4,FALSE),+'202 TREINAMENTO TÉCNICO'!AA82)</f>
        <v>#N/A</v>
      </c>
      <c r="G68" s="326" t="e">
        <f>IF(+'202 TREINAMENTO TÉCNICO'!V82="",VLOOKUP(C68,tech_registered,5,FALSE),+'202 TREINAMENTO TÉCNICO'!V82)</f>
        <v>#N/A</v>
      </c>
      <c r="H68" s="326" t="str">
        <f>IFERROR(+sessoes!A$6,"")</f>
        <v>TECTRAIN-99</v>
      </c>
      <c r="I68" s="326" t="str">
        <f>IFERROR(+sessoes!B$6,"")</f>
        <v/>
      </c>
      <c r="J68" s="328">
        <f>+sessoes!C$6</f>
        <v>0</v>
      </c>
      <c r="K68" s="371">
        <f>+'202 TREINAMENTO TÉCNICO'!AV82</f>
        <v>0</v>
      </c>
      <c r="L68" s="326" t="str">
        <f t="shared" si="4"/>
        <v/>
      </c>
      <c r="M68" s="326">
        <f>+'202 TREINAMENTO TÉCNICO'!AG82</f>
        <v>0</v>
      </c>
      <c r="N68" s="326">
        <f>+'202 TREINAMENTO TÉCNICO'!AI82</f>
        <v>0</v>
      </c>
      <c r="O68" s="326">
        <f>+'202 TREINAMENTO TÉCNICO'!AL82</f>
        <v>0</v>
      </c>
      <c r="P68" s="326">
        <f>+'202 TREINAMENTO TÉCNICO'!AO82</f>
        <v>0</v>
      </c>
      <c r="Q68" s="326">
        <f>+'202 TREINAMENTO TÉCNICO'!AQ82</f>
        <v>0</v>
      </c>
      <c r="R68" s="326">
        <f>+'202 TREINAMENTO TÉCNICO'!O82</f>
        <v>0</v>
      </c>
      <c r="S68" s="326" t="str">
        <f t="shared" si="6"/>
        <v/>
      </c>
      <c r="T68" s="277" t="str">
        <f t="shared" si="5"/>
        <v>Sem Dados do Distrito</v>
      </c>
    </row>
    <row r="69" spans="1:20" x14ac:dyDescent="0.45">
      <c r="A69" s="326">
        <f>+'202 TREINAMENTO TÉCNICO'!C83</f>
        <v>0</v>
      </c>
      <c r="B69" s="326">
        <f>+'202 TREINAMENTO TÉCNICO'!H83</f>
        <v>0</v>
      </c>
      <c r="C69" s="371">
        <f>+'202 TREINAMENTO TÉCNICO'!AE83</f>
        <v>0</v>
      </c>
      <c r="D69" s="326" t="str">
        <f>IFERROR(+IFERROR(VLOOKUP('202 TREINAMENTO TÉCNICO'!P83,district_codes,2,FALSE),VLOOKUP('202 TREINAMENTO TÉCNICO'!AE$5,district_codes,2,FALSE)),"")</f>
        <v/>
      </c>
      <c r="E69" s="326">
        <f>+'202 TREINAMENTO TÉCNICO'!N83</f>
        <v>0</v>
      </c>
      <c r="F69" s="326" t="e">
        <f>IF(+'202 TREINAMENTO TÉCNICO'!AA83=0,VLOOKUP(C69,tech_registered,4,FALSE),+'202 TREINAMENTO TÉCNICO'!AA83)</f>
        <v>#N/A</v>
      </c>
      <c r="G69" s="326" t="e">
        <f>IF(+'202 TREINAMENTO TÉCNICO'!V83="",VLOOKUP(C69,tech_registered,5,FALSE),+'202 TREINAMENTO TÉCNICO'!V83)</f>
        <v>#N/A</v>
      </c>
      <c r="H69" s="326" t="str">
        <f>IFERROR(+sessoes!A$6,"")</f>
        <v>TECTRAIN-99</v>
      </c>
      <c r="I69" s="326" t="str">
        <f>IFERROR(+sessoes!B$6,"")</f>
        <v/>
      </c>
      <c r="J69" s="328">
        <f>+sessoes!C$6</f>
        <v>0</v>
      </c>
      <c r="K69" s="371">
        <f>+'202 TREINAMENTO TÉCNICO'!AV83</f>
        <v>0</v>
      </c>
      <c r="L69" s="326" t="str">
        <f t="shared" si="4"/>
        <v/>
      </c>
      <c r="M69" s="326">
        <f>+'202 TREINAMENTO TÉCNICO'!AG83</f>
        <v>0</v>
      </c>
      <c r="N69" s="326">
        <f>+'202 TREINAMENTO TÉCNICO'!AI83</f>
        <v>0</v>
      </c>
      <c r="O69" s="326">
        <f>+'202 TREINAMENTO TÉCNICO'!AL83</f>
        <v>0</v>
      </c>
      <c r="P69" s="326">
        <f>+'202 TREINAMENTO TÉCNICO'!AO83</f>
        <v>0</v>
      </c>
      <c r="Q69" s="326">
        <f>+'202 TREINAMENTO TÉCNICO'!AQ83</f>
        <v>0</v>
      </c>
      <c r="R69" s="326">
        <f>+'202 TREINAMENTO TÉCNICO'!O83</f>
        <v>0</v>
      </c>
      <c r="S69" s="326" t="str">
        <f t="shared" si="6"/>
        <v/>
      </c>
      <c r="T69" s="277" t="str">
        <f t="shared" si="5"/>
        <v>Sem Dados do Distrito</v>
      </c>
    </row>
    <row r="70" spans="1:20" x14ac:dyDescent="0.45">
      <c r="A70" s="326">
        <f>+'202 TREINAMENTO TÉCNICO'!C84</f>
        <v>0</v>
      </c>
      <c r="B70" s="326">
        <f>+'202 TREINAMENTO TÉCNICO'!H84</f>
        <v>0</v>
      </c>
      <c r="C70" s="371">
        <f>+'202 TREINAMENTO TÉCNICO'!AE84</f>
        <v>0</v>
      </c>
      <c r="D70" s="326" t="str">
        <f>IFERROR(+IFERROR(VLOOKUP('202 TREINAMENTO TÉCNICO'!P84,district_codes,2,FALSE),VLOOKUP('202 TREINAMENTO TÉCNICO'!AE$5,district_codes,2,FALSE)),"")</f>
        <v/>
      </c>
      <c r="E70" s="326">
        <f>+'202 TREINAMENTO TÉCNICO'!N84</f>
        <v>0</v>
      </c>
      <c r="F70" s="326" t="e">
        <f>IF(+'202 TREINAMENTO TÉCNICO'!AA84=0,VLOOKUP(C70,tech_registered,4,FALSE),+'202 TREINAMENTO TÉCNICO'!AA84)</f>
        <v>#N/A</v>
      </c>
      <c r="G70" s="326" t="e">
        <f>IF(+'202 TREINAMENTO TÉCNICO'!V84="",VLOOKUP(C70,tech_registered,5,FALSE),+'202 TREINAMENTO TÉCNICO'!V84)</f>
        <v>#N/A</v>
      </c>
      <c r="H70" s="326" t="str">
        <f>IFERROR(+sessoes!A$6,"")</f>
        <v>TECTRAIN-99</v>
      </c>
      <c r="I70" s="326" t="str">
        <f>IFERROR(+sessoes!B$6,"")</f>
        <v/>
      </c>
      <c r="J70" s="328">
        <f>+sessoes!C$6</f>
        <v>0</v>
      </c>
      <c r="K70" s="371">
        <f>+'202 TREINAMENTO TÉCNICO'!AV84</f>
        <v>0</v>
      </c>
      <c r="L70" s="326" t="str">
        <f t="shared" si="4"/>
        <v/>
      </c>
      <c r="M70" s="326">
        <f>+'202 TREINAMENTO TÉCNICO'!AG84</f>
        <v>0</v>
      </c>
      <c r="N70" s="326">
        <f>+'202 TREINAMENTO TÉCNICO'!AI84</f>
        <v>0</v>
      </c>
      <c r="O70" s="326">
        <f>+'202 TREINAMENTO TÉCNICO'!AL84</f>
        <v>0</v>
      </c>
      <c r="P70" s="326">
        <f>+'202 TREINAMENTO TÉCNICO'!AO84</f>
        <v>0</v>
      </c>
      <c r="Q70" s="326">
        <f>+'202 TREINAMENTO TÉCNICO'!AQ84</f>
        <v>0</v>
      </c>
      <c r="R70" s="326">
        <f>+'202 TREINAMENTO TÉCNICO'!O84</f>
        <v>0</v>
      </c>
      <c r="S70" s="326" t="str">
        <f t="shared" si="6"/>
        <v/>
      </c>
      <c r="T70" s="277" t="str">
        <f t="shared" si="5"/>
        <v>Sem Dados do Distrito</v>
      </c>
    </row>
    <row r="71" spans="1:20" x14ac:dyDescent="0.45">
      <c r="A71" s="326">
        <f>+'202 TREINAMENTO TÉCNICO'!C85</f>
        <v>0</v>
      </c>
      <c r="B71" s="326">
        <f>+'202 TREINAMENTO TÉCNICO'!H85</f>
        <v>0</v>
      </c>
      <c r="C71" s="371">
        <f>+'202 TREINAMENTO TÉCNICO'!AE85</f>
        <v>0</v>
      </c>
      <c r="D71" s="326" t="str">
        <f>IFERROR(+IFERROR(VLOOKUP('202 TREINAMENTO TÉCNICO'!P85,district_codes,2,FALSE),VLOOKUP('202 TREINAMENTO TÉCNICO'!AE$5,district_codes,2,FALSE)),"")</f>
        <v/>
      </c>
      <c r="E71" s="326">
        <f>+'202 TREINAMENTO TÉCNICO'!N85</f>
        <v>0</v>
      </c>
      <c r="F71" s="326" t="e">
        <f>IF(+'202 TREINAMENTO TÉCNICO'!AA85=0,VLOOKUP(C71,tech_registered,4,FALSE),+'202 TREINAMENTO TÉCNICO'!AA85)</f>
        <v>#N/A</v>
      </c>
      <c r="G71" s="326" t="e">
        <f>IF(+'202 TREINAMENTO TÉCNICO'!V85="",VLOOKUP(C71,tech_registered,5,FALSE),+'202 TREINAMENTO TÉCNICO'!V85)</f>
        <v>#N/A</v>
      </c>
      <c r="H71" s="326" t="str">
        <f>IFERROR(+sessoes!A$6,"")</f>
        <v>TECTRAIN-99</v>
      </c>
      <c r="I71" s="326" t="str">
        <f>IFERROR(+sessoes!B$6,"")</f>
        <v/>
      </c>
      <c r="J71" s="328">
        <f>+sessoes!C$6</f>
        <v>0</v>
      </c>
      <c r="K71" s="371">
        <f>+'202 TREINAMENTO TÉCNICO'!AV85</f>
        <v>0</v>
      </c>
      <c r="L71" s="326" t="str">
        <f t="shared" si="4"/>
        <v/>
      </c>
      <c r="M71" s="326">
        <f>+'202 TREINAMENTO TÉCNICO'!AG85</f>
        <v>0</v>
      </c>
      <c r="N71" s="326">
        <f>+'202 TREINAMENTO TÉCNICO'!AI85</f>
        <v>0</v>
      </c>
      <c r="O71" s="326">
        <f>+'202 TREINAMENTO TÉCNICO'!AL85</f>
        <v>0</v>
      </c>
      <c r="P71" s="326">
        <f>+'202 TREINAMENTO TÉCNICO'!AO85</f>
        <v>0</v>
      </c>
      <c r="Q71" s="326">
        <f>+'202 TREINAMENTO TÉCNICO'!AQ85</f>
        <v>0</v>
      </c>
      <c r="R71" s="326">
        <f>+'202 TREINAMENTO TÉCNICO'!O85</f>
        <v>0</v>
      </c>
      <c r="S71" s="326" t="str">
        <f t="shared" si="6"/>
        <v/>
      </c>
      <c r="T71" s="277" t="str">
        <f t="shared" si="5"/>
        <v>Sem Dados do Distrito</v>
      </c>
    </row>
    <row r="72" spans="1:20" x14ac:dyDescent="0.45">
      <c r="A72" s="326">
        <f>+'202 TREINAMENTO TÉCNICO'!C86</f>
        <v>0</v>
      </c>
      <c r="B72" s="326">
        <f>+'202 TREINAMENTO TÉCNICO'!H86</f>
        <v>0</v>
      </c>
      <c r="C72" s="371">
        <f>+'202 TREINAMENTO TÉCNICO'!AE86</f>
        <v>0</v>
      </c>
      <c r="D72" s="326" t="str">
        <f>IFERROR(+IFERROR(VLOOKUP('202 TREINAMENTO TÉCNICO'!P86,district_codes,2,FALSE),VLOOKUP('202 TREINAMENTO TÉCNICO'!AE$5,district_codes,2,FALSE)),"")</f>
        <v/>
      </c>
      <c r="E72" s="326">
        <f>+'202 TREINAMENTO TÉCNICO'!N86</f>
        <v>0</v>
      </c>
      <c r="F72" s="326" t="e">
        <f>IF(+'202 TREINAMENTO TÉCNICO'!AA86=0,VLOOKUP(C72,tech_registered,4,FALSE),+'202 TREINAMENTO TÉCNICO'!AA86)</f>
        <v>#N/A</v>
      </c>
      <c r="G72" s="326" t="e">
        <f>IF(+'202 TREINAMENTO TÉCNICO'!V86="",VLOOKUP(C72,tech_registered,5,FALSE),+'202 TREINAMENTO TÉCNICO'!V86)</f>
        <v>#N/A</v>
      </c>
      <c r="H72" s="326" t="str">
        <f>IFERROR(+sessoes!A$6,"")</f>
        <v>TECTRAIN-99</v>
      </c>
      <c r="I72" s="326" t="str">
        <f>IFERROR(+sessoes!B$6,"")</f>
        <v/>
      </c>
      <c r="J72" s="328">
        <f>+sessoes!C$6</f>
        <v>0</v>
      </c>
      <c r="K72" s="371">
        <f>+'202 TREINAMENTO TÉCNICO'!AV86</f>
        <v>0</v>
      </c>
      <c r="L72" s="326" t="str">
        <f t="shared" si="4"/>
        <v/>
      </c>
      <c r="M72" s="326">
        <f>+'202 TREINAMENTO TÉCNICO'!AG86</f>
        <v>0</v>
      </c>
      <c r="N72" s="326">
        <f>+'202 TREINAMENTO TÉCNICO'!AI86</f>
        <v>0</v>
      </c>
      <c r="O72" s="326">
        <f>+'202 TREINAMENTO TÉCNICO'!AL86</f>
        <v>0</v>
      </c>
      <c r="P72" s="326">
        <f>+'202 TREINAMENTO TÉCNICO'!AO86</f>
        <v>0</v>
      </c>
      <c r="Q72" s="326">
        <f>+'202 TREINAMENTO TÉCNICO'!AQ86</f>
        <v>0</v>
      </c>
      <c r="R72" s="326">
        <f>+'202 TREINAMENTO TÉCNICO'!O86</f>
        <v>0</v>
      </c>
      <c r="S72" s="326" t="str">
        <f t="shared" si="6"/>
        <v/>
      </c>
      <c r="T72" s="277" t="str">
        <f t="shared" si="5"/>
        <v>Sem Dados do Distrito</v>
      </c>
    </row>
    <row r="73" spans="1:20" x14ac:dyDescent="0.45">
      <c r="A73" s="326">
        <f>+'202 TREINAMENTO TÉCNICO'!C87</f>
        <v>0</v>
      </c>
      <c r="B73" s="326">
        <f>+'202 TREINAMENTO TÉCNICO'!H87</f>
        <v>0</v>
      </c>
      <c r="C73" s="371">
        <f>+'202 TREINAMENTO TÉCNICO'!AE87</f>
        <v>0</v>
      </c>
      <c r="D73" s="326" t="str">
        <f>IFERROR(+IFERROR(VLOOKUP('202 TREINAMENTO TÉCNICO'!P87,district_codes,2,FALSE),VLOOKUP('202 TREINAMENTO TÉCNICO'!AE$5,district_codes,2,FALSE)),"")</f>
        <v/>
      </c>
      <c r="E73" s="326">
        <f>+'202 TREINAMENTO TÉCNICO'!N87</f>
        <v>0</v>
      </c>
      <c r="F73" s="326" t="e">
        <f>IF(+'202 TREINAMENTO TÉCNICO'!AA87=0,VLOOKUP(C73,tech_registered,4,FALSE),+'202 TREINAMENTO TÉCNICO'!AA87)</f>
        <v>#N/A</v>
      </c>
      <c r="G73" s="326" t="e">
        <f>IF(+'202 TREINAMENTO TÉCNICO'!V87="",VLOOKUP(C73,tech_registered,5,FALSE),+'202 TREINAMENTO TÉCNICO'!V87)</f>
        <v>#N/A</v>
      </c>
      <c r="H73" s="326" t="str">
        <f>IFERROR(+sessoes!A$6,"")</f>
        <v>TECTRAIN-99</v>
      </c>
      <c r="I73" s="326" t="str">
        <f>IFERROR(+sessoes!B$6,"")</f>
        <v/>
      </c>
      <c r="J73" s="328">
        <f>+sessoes!C$6</f>
        <v>0</v>
      </c>
      <c r="K73" s="371">
        <f>+'202 TREINAMENTO TÉCNICO'!AV87</f>
        <v>0</v>
      </c>
      <c r="L73" s="326" t="str">
        <f t="shared" si="4"/>
        <v/>
      </c>
      <c r="M73" s="326">
        <f>+'202 TREINAMENTO TÉCNICO'!AG87</f>
        <v>0</v>
      </c>
      <c r="N73" s="326">
        <f>+'202 TREINAMENTO TÉCNICO'!AI87</f>
        <v>0</v>
      </c>
      <c r="O73" s="326">
        <f>+'202 TREINAMENTO TÉCNICO'!AL87</f>
        <v>0</v>
      </c>
      <c r="P73" s="326">
        <f>+'202 TREINAMENTO TÉCNICO'!AO87</f>
        <v>0</v>
      </c>
      <c r="Q73" s="326">
        <f>+'202 TREINAMENTO TÉCNICO'!AQ87</f>
        <v>0</v>
      </c>
      <c r="R73" s="326">
        <f>+'202 TREINAMENTO TÉCNICO'!O87</f>
        <v>0</v>
      </c>
      <c r="S73" s="326" t="str">
        <f t="shared" si="6"/>
        <v/>
      </c>
      <c r="T73" s="277" t="str">
        <f t="shared" si="5"/>
        <v>Sem Dados do Distrito</v>
      </c>
    </row>
    <row r="74" spans="1:20" x14ac:dyDescent="0.45">
      <c r="A74" s="326">
        <f>+'202 TREINAMENTO TÉCNICO'!C88</f>
        <v>0</v>
      </c>
      <c r="B74" s="326">
        <f>+'202 TREINAMENTO TÉCNICO'!H88</f>
        <v>0</v>
      </c>
      <c r="C74" s="371">
        <f>+'202 TREINAMENTO TÉCNICO'!AE88</f>
        <v>0</v>
      </c>
      <c r="D74" s="326" t="str">
        <f>IFERROR(+IFERROR(VLOOKUP('202 TREINAMENTO TÉCNICO'!P88,district_codes,2,FALSE),VLOOKUP('202 TREINAMENTO TÉCNICO'!AE$5,district_codes,2,FALSE)),"")</f>
        <v/>
      </c>
      <c r="E74" s="326">
        <f>+'202 TREINAMENTO TÉCNICO'!N88</f>
        <v>0</v>
      </c>
      <c r="F74" s="326" t="e">
        <f>IF(+'202 TREINAMENTO TÉCNICO'!AA88=0,VLOOKUP(C74,tech_registered,4,FALSE),+'202 TREINAMENTO TÉCNICO'!AA88)</f>
        <v>#N/A</v>
      </c>
      <c r="G74" s="326" t="e">
        <f>IF(+'202 TREINAMENTO TÉCNICO'!V88="",VLOOKUP(C74,tech_registered,5,FALSE),+'202 TREINAMENTO TÉCNICO'!V88)</f>
        <v>#N/A</v>
      </c>
      <c r="H74" s="326" t="str">
        <f>IFERROR(+sessoes!A$6,"")</f>
        <v>TECTRAIN-99</v>
      </c>
      <c r="I74" s="326" t="str">
        <f>IFERROR(+sessoes!B$6,"")</f>
        <v/>
      </c>
      <c r="J74" s="328">
        <f>+sessoes!C$6</f>
        <v>0</v>
      </c>
      <c r="K74" s="371">
        <f>+'202 TREINAMENTO TÉCNICO'!AV88</f>
        <v>0</v>
      </c>
      <c r="L74" s="326" t="str">
        <f t="shared" si="4"/>
        <v/>
      </c>
      <c r="M74" s="326">
        <f>+'202 TREINAMENTO TÉCNICO'!AG88</f>
        <v>0</v>
      </c>
      <c r="N74" s="326">
        <f>+'202 TREINAMENTO TÉCNICO'!AI88</f>
        <v>0</v>
      </c>
      <c r="O74" s="326">
        <f>+'202 TREINAMENTO TÉCNICO'!AL88</f>
        <v>0</v>
      </c>
      <c r="P74" s="326">
        <f>+'202 TREINAMENTO TÉCNICO'!AO88</f>
        <v>0</v>
      </c>
      <c r="Q74" s="326">
        <f>+'202 TREINAMENTO TÉCNICO'!AQ88</f>
        <v>0</v>
      </c>
      <c r="R74" s="326">
        <f>+'202 TREINAMENTO TÉCNICO'!O88</f>
        <v>0</v>
      </c>
      <c r="S74" s="326" t="str">
        <f t="shared" si="6"/>
        <v/>
      </c>
      <c r="T74" s="277" t="str">
        <f t="shared" si="5"/>
        <v>Sem Dados do Distrito</v>
      </c>
    </row>
    <row r="75" spans="1:20" x14ac:dyDescent="0.45">
      <c r="A75" s="326">
        <f>+'202 TREINAMENTO TÉCNICO'!C89</f>
        <v>0</v>
      </c>
      <c r="B75" s="326">
        <f>+'202 TREINAMENTO TÉCNICO'!H89</f>
        <v>0</v>
      </c>
      <c r="C75" s="371">
        <f>+'202 TREINAMENTO TÉCNICO'!AE89</f>
        <v>0</v>
      </c>
      <c r="D75" s="326" t="str">
        <f>IFERROR(+IFERROR(VLOOKUP('202 TREINAMENTO TÉCNICO'!P89,district_codes,2,FALSE),VLOOKUP('202 TREINAMENTO TÉCNICO'!AE$5,district_codes,2,FALSE)),"")</f>
        <v/>
      </c>
      <c r="E75" s="326">
        <f>+'202 TREINAMENTO TÉCNICO'!N89</f>
        <v>0</v>
      </c>
      <c r="F75" s="326" t="e">
        <f>IF(+'202 TREINAMENTO TÉCNICO'!AA89=0,VLOOKUP(C75,tech_registered,4,FALSE),+'202 TREINAMENTO TÉCNICO'!AA89)</f>
        <v>#N/A</v>
      </c>
      <c r="G75" s="326" t="e">
        <f>IF(+'202 TREINAMENTO TÉCNICO'!V89="",VLOOKUP(C75,tech_registered,5,FALSE),+'202 TREINAMENTO TÉCNICO'!V89)</f>
        <v>#N/A</v>
      </c>
      <c r="H75" s="326" t="str">
        <f>IFERROR(+sessoes!A$6,"")</f>
        <v>TECTRAIN-99</v>
      </c>
      <c r="I75" s="326" t="str">
        <f>IFERROR(+sessoes!B$6,"")</f>
        <v/>
      </c>
      <c r="J75" s="328">
        <f>+sessoes!C$6</f>
        <v>0</v>
      </c>
      <c r="K75" s="371">
        <f>+'202 TREINAMENTO TÉCNICO'!AV89</f>
        <v>0</v>
      </c>
      <c r="L75" s="326" t="str">
        <f t="shared" si="4"/>
        <v/>
      </c>
      <c r="M75" s="326">
        <f>+'202 TREINAMENTO TÉCNICO'!AG89</f>
        <v>0</v>
      </c>
      <c r="N75" s="326">
        <f>+'202 TREINAMENTO TÉCNICO'!AI89</f>
        <v>0</v>
      </c>
      <c r="O75" s="326">
        <f>+'202 TREINAMENTO TÉCNICO'!AL89</f>
        <v>0</v>
      </c>
      <c r="P75" s="326">
        <f>+'202 TREINAMENTO TÉCNICO'!AO89</f>
        <v>0</v>
      </c>
      <c r="Q75" s="326">
        <f>+'202 TREINAMENTO TÉCNICO'!AQ89</f>
        <v>0</v>
      </c>
      <c r="R75" s="326">
        <f>+'202 TREINAMENTO TÉCNICO'!O89</f>
        <v>0</v>
      </c>
      <c r="S75" s="326" t="str">
        <f t="shared" si="6"/>
        <v/>
      </c>
      <c r="T75" s="277" t="str">
        <f t="shared" si="5"/>
        <v>Sem Dados do Distrito</v>
      </c>
    </row>
    <row r="76" spans="1:20" x14ac:dyDescent="0.45">
      <c r="A76" s="326">
        <f>+'202 TREINAMENTO TÉCNICO'!C90</f>
        <v>0</v>
      </c>
      <c r="B76" s="326">
        <f>+'202 TREINAMENTO TÉCNICO'!H90</f>
        <v>0</v>
      </c>
      <c r="C76" s="371">
        <f>+'202 TREINAMENTO TÉCNICO'!AE90</f>
        <v>0</v>
      </c>
      <c r="D76" s="326" t="str">
        <f>IFERROR(+IFERROR(VLOOKUP('202 TREINAMENTO TÉCNICO'!P90,district_codes,2,FALSE),VLOOKUP('202 TREINAMENTO TÉCNICO'!AE$5,district_codes,2,FALSE)),"")</f>
        <v/>
      </c>
      <c r="E76" s="326">
        <f>+'202 TREINAMENTO TÉCNICO'!N90</f>
        <v>0</v>
      </c>
      <c r="F76" s="326" t="e">
        <f>IF(+'202 TREINAMENTO TÉCNICO'!AA90=0,VLOOKUP(C76,tech_registered,4,FALSE),+'202 TREINAMENTO TÉCNICO'!AA90)</f>
        <v>#N/A</v>
      </c>
      <c r="G76" s="326" t="e">
        <f>IF(+'202 TREINAMENTO TÉCNICO'!V90="",VLOOKUP(C76,tech_registered,5,FALSE),+'202 TREINAMENTO TÉCNICO'!V90)</f>
        <v>#N/A</v>
      </c>
      <c r="H76" s="326" t="str">
        <f>IFERROR(+sessoes!A$6,"")</f>
        <v>TECTRAIN-99</v>
      </c>
      <c r="I76" s="326" t="str">
        <f>IFERROR(+sessoes!B$6,"")</f>
        <v/>
      </c>
      <c r="J76" s="328">
        <f>+sessoes!C$6</f>
        <v>0</v>
      </c>
      <c r="K76" s="371">
        <f>+'202 TREINAMENTO TÉCNICO'!AV90</f>
        <v>0</v>
      </c>
      <c r="L76" s="326" t="str">
        <f t="shared" si="4"/>
        <v/>
      </c>
      <c r="M76" s="326">
        <f>+'202 TREINAMENTO TÉCNICO'!AG90</f>
        <v>0</v>
      </c>
      <c r="N76" s="326">
        <f>+'202 TREINAMENTO TÉCNICO'!AI90</f>
        <v>0</v>
      </c>
      <c r="O76" s="326">
        <f>+'202 TREINAMENTO TÉCNICO'!AL90</f>
        <v>0</v>
      </c>
      <c r="P76" s="326">
        <f>+'202 TREINAMENTO TÉCNICO'!AO90</f>
        <v>0</v>
      </c>
      <c r="Q76" s="326">
        <f>+'202 TREINAMENTO TÉCNICO'!AQ90</f>
        <v>0</v>
      </c>
      <c r="R76" s="326">
        <f>+'202 TREINAMENTO TÉCNICO'!O90</f>
        <v>0</v>
      </c>
      <c r="S76" s="326" t="str">
        <f t="shared" si="6"/>
        <v/>
      </c>
      <c r="T76" s="277" t="str">
        <f t="shared" si="5"/>
        <v>Sem Dados do Distrito</v>
      </c>
    </row>
    <row r="77" spans="1:20" x14ac:dyDescent="0.45">
      <c r="A77" s="326">
        <f>+'202 TREINAMENTO TÉCNICO'!C91</f>
        <v>0</v>
      </c>
      <c r="B77" s="326">
        <f>+'202 TREINAMENTO TÉCNICO'!H91</f>
        <v>0</v>
      </c>
      <c r="C77" s="371">
        <f>+'202 TREINAMENTO TÉCNICO'!AE91</f>
        <v>0</v>
      </c>
      <c r="D77" s="326" t="str">
        <f>IFERROR(+IFERROR(VLOOKUP('202 TREINAMENTO TÉCNICO'!P91,district_codes,2,FALSE),VLOOKUP('202 TREINAMENTO TÉCNICO'!AE$5,district_codes,2,FALSE)),"")</f>
        <v/>
      </c>
      <c r="E77" s="326">
        <f>+'202 TREINAMENTO TÉCNICO'!N91</f>
        <v>0</v>
      </c>
      <c r="F77" s="326" t="e">
        <f>IF(+'202 TREINAMENTO TÉCNICO'!AA91=0,VLOOKUP(C77,tech_registered,4,FALSE),+'202 TREINAMENTO TÉCNICO'!AA91)</f>
        <v>#N/A</v>
      </c>
      <c r="G77" s="326" t="e">
        <f>IF(+'202 TREINAMENTO TÉCNICO'!V91="",VLOOKUP(C77,tech_registered,5,FALSE),+'202 TREINAMENTO TÉCNICO'!V91)</f>
        <v>#N/A</v>
      </c>
      <c r="H77" s="326" t="str">
        <f>IFERROR(+sessoes!A$6,"")</f>
        <v>TECTRAIN-99</v>
      </c>
      <c r="I77" s="326" t="str">
        <f>IFERROR(+sessoes!B$6,"")</f>
        <v/>
      </c>
      <c r="J77" s="328">
        <f>+sessoes!C$6</f>
        <v>0</v>
      </c>
      <c r="K77" s="371">
        <f>+'202 TREINAMENTO TÉCNICO'!AV91</f>
        <v>0</v>
      </c>
      <c r="L77" s="326" t="str">
        <f t="shared" si="4"/>
        <v/>
      </c>
      <c r="M77" s="326">
        <f>+'202 TREINAMENTO TÉCNICO'!AG91</f>
        <v>0</v>
      </c>
      <c r="N77" s="326">
        <f>+'202 TREINAMENTO TÉCNICO'!AI91</f>
        <v>0</v>
      </c>
      <c r="O77" s="326">
        <f>+'202 TREINAMENTO TÉCNICO'!AL91</f>
        <v>0</v>
      </c>
      <c r="P77" s="326">
        <f>+'202 TREINAMENTO TÉCNICO'!AO91</f>
        <v>0</v>
      </c>
      <c r="Q77" s="326">
        <f>+'202 TREINAMENTO TÉCNICO'!AQ91</f>
        <v>0</v>
      </c>
      <c r="R77" s="326">
        <f>+'202 TREINAMENTO TÉCNICO'!O91</f>
        <v>0</v>
      </c>
      <c r="S77" s="326" t="str">
        <f t="shared" si="6"/>
        <v/>
      </c>
      <c r="T77" s="277" t="str">
        <f t="shared" si="5"/>
        <v>Sem Dados do Distrito</v>
      </c>
    </row>
    <row r="78" spans="1:20" x14ac:dyDescent="0.45">
      <c r="A78" s="326">
        <f>+'202 TREINAMENTO TÉCNICO'!C92</f>
        <v>0</v>
      </c>
      <c r="B78" s="326">
        <f>+'202 TREINAMENTO TÉCNICO'!H92</f>
        <v>0</v>
      </c>
      <c r="C78" s="371">
        <f>+'202 TREINAMENTO TÉCNICO'!AE92</f>
        <v>0</v>
      </c>
      <c r="D78" s="326" t="str">
        <f>IFERROR(+IFERROR(VLOOKUP('202 TREINAMENTO TÉCNICO'!P92,district_codes,2,FALSE),VLOOKUP('202 TREINAMENTO TÉCNICO'!AE$5,district_codes,2,FALSE)),"")</f>
        <v/>
      </c>
      <c r="E78" s="326">
        <f>+'202 TREINAMENTO TÉCNICO'!N92</f>
        <v>0</v>
      </c>
      <c r="F78" s="326" t="e">
        <f>IF(+'202 TREINAMENTO TÉCNICO'!AA92=0,VLOOKUP(C78,tech_registered,4,FALSE),+'202 TREINAMENTO TÉCNICO'!AA92)</f>
        <v>#N/A</v>
      </c>
      <c r="G78" s="326" t="e">
        <f>IF(+'202 TREINAMENTO TÉCNICO'!V92="",VLOOKUP(C78,tech_registered,5,FALSE),+'202 TREINAMENTO TÉCNICO'!V92)</f>
        <v>#N/A</v>
      </c>
      <c r="H78" s="326" t="str">
        <f>IFERROR(+sessoes!A$6,"")</f>
        <v>TECTRAIN-99</v>
      </c>
      <c r="I78" s="326" t="str">
        <f>IFERROR(+sessoes!B$6,"")</f>
        <v/>
      </c>
      <c r="J78" s="328">
        <f>+sessoes!C$6</f>
        <v>0</v>
      </c>
      <c r="K78" s="371">
        <f>+'202 TREINAMENTO TÉCNICO'!AV92</f>
        <v>0</v>
      </c>
      <c r="L78" s="326" t="str">
        <f t="shared" si="4"/>
        <v/>
      </c>
      <c r="M78" s="326">
        <f>+'202 TREINAMENTO TÉCNICO'!AG92</f>
        <v>0</v>
      </c>
      <c r="N78" s="326">
        <f>+'202 TREINAMENTO TÉCNICO'!AI92</f>
        <v>0</v>
      </c>
      <c r="O78" s="326">
        <f>+'202 TREINAMENTO TÉCNICO'!AL92</f>
        <v>0</v>
      </c>
      <c r="P78" s="326">
        <f>+'202 TREINAMENTO TÉCNICO'!AO92</f>
        <v>0</v>
      </c>
      <c r="Q78" s="326">
        <f>+'202 TREINAMENTO TÉCNICO'!AQ92</f>
        <v>0</v>
      </c>
      <c r="R78" s="326">
        <f>+'202 TREINAMENTO TÉCNICO'!O92</f>
        <v>0</v>
      </c>
      <c r="S78" s="326" t="str">
        <f t="shared" si="6"/>
        <v/>
      </c>
      <c r="T78" s="277" t="str">
        <f t="shared" si="5"/>
        <v>Sem Dados do Distrito</v>
      </c>
    </row>
    <row r="79" spans="1:20" x14ac:dyDescent="0.45">
      <c r="A79" s="326">
        <f>+'202 TREINAMENTO TÉCNICO'!C93</f>
        <v>0</v>
      </c>
      <c r="B79" s="326">
        <f>+'202 TREINAMENTO TÉCNICO'!H93</f>
        <v>0</v>
      </c>
      <c r="C79" s="371">
        <f>+'202 TREINAMENTO TÉCNICO'!AE93</f>
        <v>0</v>
      </c>
      <c r="D79" s="326" t="str">
        <f>IFERROR(+IFERROR(VLOOKUP('202 TREINAMENTO TÉCNICO'!P93,district_codes,2,FALSE),VLOOKUP('202 TREINAMENTO TÉCNICO'!AE$5,district_codes,2,FALSE)),"")</f>
        <v/>
      </c>
      <c r="E79" s="326">
        <f>+'202 TREINAMENTO TÉCNICO'!N93</f>
        <v>0</v>
      </c>
      <c r="F79" s="326" t="e">
        <f>IF(+'202 TREINAMENTO TÉCNICO'!AA93=0,VLOOKUP(C79,tech_registered,4,FALSE),+'202 TREINAMENTO TÉCNICO'!AA93)</f>
        <v>#N/A</v>
      </c>
      <c r="G79" s="326" t="e">
        <f>IF(+'202 TREINAMENTO TÉCNICO'!V93="",VLOOKUP(C79,tech_registered,5,FALSE),+'202 TREINAMENTO TÉCNICO'!V93)</f>
        <v>#N/A</v>
      </c>
      <c r="H79" s="326" t="str">
        <f>IFERROR(+sessoes!A$6,"")</f>
        <v>TECTRAIN-99</v>
      </c>
      <c r="I79" s="326" t="str">
        <f>IFERROR(+sessoes!B$6,"")</f>
        <v/>
      </c>
      <c r="J79" s="328">
        <f>+sessoes!C$6</f>
        <v>0</v>
      </c>
      <c r="K79" s="371">
        <f>+'202 TREINAMENTO TÉCNICO'!AV93</f>
        <v>0</v>
      </c>
      <c r="L79" s="326" t="str">
        <f t="shared" si="4"/>
        <v/>
      </c>
      <c r="M79" s="326">
        <f>+'202 TREINAMENTO TÉCNICO'!AG93</f>
        <v>0</v>
      </c>
      <c r="N79" s="326">
        <f>+'202 TREINAMENTO TÉCNICO'!AI93</f>
        <v>0</v>
      </c>
      <c r="O79" s="326">
        <f>+'202 TREINAMENTO TÉCNICO'!AL93</f>
        <v>0</v>
      </c>
      <c r="P79" s="326">
        <f>+'202 TREINAMENTO TÉCNICO'!AO93</f>
        <v>0</v>
      </c>
      <c r="Q79" s="326">
        <f>+'202 TREINAMENTO TÉCNICO'!AQ93</f>
        <v>0</v>
      </c>
      <c r="R79" s="326">
        <f>+'202 TREINAMENTO TÉCNICO'!O93</f>
        <v>0</v>
      </c>
      <c r="S79" s="326" t="str">
        <f t="shared" si="6"/>
        <v/>
      </c>
      <c r="T79" s="277" t="str">
        <f t="shared" si="5"/>
        <v>Sem Dados do Distrito</v>
      </c>
    </row>
    <row r="80" spans="1:20" x14ac:dyDescent="0.45">
      <c r="A80" s="326">
        <f>+'202 TREINAMENTO TÉCNICO'!C94</f>
        <v>0</v>
      </c>
      <c r="B80" s="326">
        <f>+'202 TREINAMENTO TÉCNICO'!H94</f>
        <v>0</v>
      </c>
      <c r="C80" s="371">
        <f>+'202 TREINAMENTO TÉCNICO'!AE94</f>
        <v>0</v>
      </c>
      <c r="D80" s="326" t="str">
        <f>IFERROR(+IFERROR(VLOOKUP('202 TREINAMENTO TÉCNICO'!P94,district_codes,2,FALSE),VLOOKUP('202 TREINAMENTO TÉCNICO'!AE$5,district_codes,2,FALSE)),"")</f>
        <v/>
      </c>
      <c r="E80" s="326">
        <f>+'202 TREINAMENTO TÉCNICO'!N94</f>
        <v>0</v>
      </c>
      <c r="F80" s="326" t="e">
        <f>IF(+'202 TREINAMENTO TÉCNICO'!AA94=0,VLOOKUP(C80,tech_registered,4,FALSE),+'202 TREINAMENTO TÉCNICO'!AA94)</f>
        <v>#N/A</v>
      </c>
      <c r="G80" s="326" t="e">
        <f>IF(+'202 TREINAMENTO TÉCNICO'!V94="",VLOOKUP(C80,tech_registered,5,FALSE),+'202 TREINAMENTO TÉCNICO'!V94)</f>
        <v>#N/A</v>
      </c>
      <c r="H80" s="326" t="str">
        <f>IFERROR(+sessoes!A$6,"")</f>
        <v>TECTRAIN-99</v>
      </c>
      <c r="I80" s="326" t="str">
        <f>IFERROR(+sessoes!B$6,"")</f>
        <v/>
      </c>
      <c r="J80" s="328">
        <f>+sessoes!C$6</f>
        <v>0</v>
      </c>
      <c r="K80" s="371">
        <f>+'202 TREINAMENTO TÉCNICO'!AV94</f>
        <v>0</v>
      </c>
      <c r="L80" s="326" t="str">
        <f t="shared" si="4"/>
        <v/>
      </c>
      <c r="M80" s="326">
        <f>+'202 TREINAMENTO TÉCNICO'!AG94</f>
        <v>0</v>
      </c>
      <c r="N80" s="326">
        <f>+'202 TREINAMENTO TÉCNICO'!AI94</f>
        <v>0</v>
      </c>
      <c r="O80" s="326">
        <f>+'202 TREINAMENTO TÉCNICO'!AL94</f>
        <v>0</v>
      </c>
      <c r="P80" s="326">
        <f>+'202 TREINAMENTO TÉCNICO'!AO94</f>
        <v>0</v>
      </c>
      <c r="Q80" s="326">
        <f>+'202 TREINAMENTO TÉCNICO'!AQ94</f>
        <v>0</v>
      </c>
      <c r="R80" s="326">
        <f>+'202 TREINAMENTO TÉCNICO'!O94</f>
        <v>0</v>
      </c>
      <c r="S80" s="326" t="str">
        <f t="shared" si="6"/>
        <v/>
      </c>
      <c r="T80" s="277" t="str">
        <f t="shared" si="5"/>
        <v>Sem Dados do Distrito</v>
      </c>
    </row>
    <row r="81" spans="1:20" x14ac:dyDescent="0.45">
      <c r="A81" s="326">
        <f>+'202 TREINAMENTO TÉCNICO'!C95</f>
        <v>0</v>
      </c>
      <c r="B81" s="326">
        <f>+'202 TREINAMENTO TÉCNICO'!H95</f>
        <v>0</v>
      </c>
      <c r="C81" s="371">
        <f>+'202 TREINAMENTO TÉCNICO'!AE95</f>
        <v>0</v>
      </c>
      <c r="D81" s="326" t="str">
        <f>IFERROR(+IFERROR(VLOOKUP('202 TREINAMENTO TÉCNICO'!P95,district_codes,2,FALSE),VLOOKUP('202 TREINAMENTO TÉCNICO'!AE$5,district_codes,2,FALSE)),"")</f>
        <v/>
      </c>
      <c r="E81" s="326">
        <f>+'202 TREINAMENTO TÉCNICO'!N95</f>
        <v>0</v>
      </c>
      <c r="F81" s="326" t="e">
        <f>IF(+'202 TREINAMENTO TÉCNICO'!AA95=0,VLOOKUP(C81,tech_registered,4,FALSE),+'202 TREINAMENTO TÉCNICO'!AA95)</f>
        <v>#N/A</v>
      </c>
      <c r="G81" s="326" t="e">
        <f>IF(+'202 TREINAMENTO TÉCNICO'!V95="",VLOOKUP(C81,tech_registered,5,FALSE),+'202 TREINAMENTO TÉCNICO'!V95)</f>
        <v>#N/A</v>
      </c>
      <c r="H81" s="326" t="str">
        <f>IFERROR(+sessoes!A$6,"")</f>
        <v>TECTRAIN-99</v>
      </c>
      <c r="I81" s="326" t="str">
        <f>IFERROR(+sessoes!B$6,"")</f>
        <v/>
      </c>
      <c r="J81" s="328">
        <f>+sessoes!C$6</f>
        <v>0</v>
      </c>
      <c r="K81" s="371">
        <f>+'202 TREINAMENTO TÉCNICO'!AV95</f>
        <v>0</v>
      </c>
      <c r="L81" s="326" t="str">
        <f t="shared" si="4"/>
        <v/>
      </c>
      <c r="M81" s="326">
        <f>+'202 TREINAMENTO TÉCNICO'!AG95</f>
        <v>0</v>
      </c>
      <c r="N81" s="326">
        <f>+'202 TREINAMENTO TÉCNICO'!AI95</f>
        <v>0</v>
      </c>
      <c r="O81" s="326">
        <f>+'202 TREINAMENTO TÉCNICO'!AL95</f>
        <v>0</v>
      </c>
      <c r="P81" s="326">
        <f>+'202 TREINAMENTO TÉCNICO'!AO95</f>
        <v>0</v>
      </c>
      <c r="Q81" s="326">
        <f>+'202 TREINAMENTO TÉCNICO'!AQ95</f>
        <v>0</v>
      </c>
      <c r="R81" s="326">
        <f>+'202 TREINAMENTO TÉCNICO'!O95</f>
        <v>0</v>
      </c>
      <c r="S81" s="326" t="str">
        <f t="shared" si="6"/>
        <v/>
      </c>
      <c r="T81" s="277" t="str">
        <f t="shared" si="5"/>
        <v>Sem Dados do Distrito</v>
      </c>
    </row>
    <row r="82" spans="1:20" x14ac:dyDescent="0.45">
      <c r="A82" s="326">
        <f>+'202 TREINAMENTO TÉCNICO'!C96</f>
        <v>0</v>
      </c>
      <c r="B82" s="326">
        <f>+'202 TREINAMENTO TÉCNICO'!H96</f>
        <v>0</v>
      </c>
      <c r="C82" s="371">
        <f>+'202 TREINAMENTO TÉCNICO'!AE96</f>
        <v>0</v>
      </c>
      <c r="D82" s="326" t="str">
        <f>IFERROR(+IFERROR(VLOOKUP('202 TREINAMENTO TÉCNICO'!P96,district_codes,2,FALSE),VLOOKUP('202 TREINAMENTO TÉCNICO'!AE$5,district_codes,2,FALSE)),"")</f>
        <v/>
      </c>
      <c r="E82" s="326">
        <f>+'202 TREINAMENTO TÉCNICO'!N96</f>
        <v>0</v>
      </c>
      <c r="F82" s="326" t="e">
        <f>IF(+'202 TREINAMENTO TÉCNICO'!AA96=0,VLOOKUP(C82,tech_registered,4,FALSE),+'202 TREINAMENTO TÉCNICO'!AA96)</f>
        <v>#N/A</v>
      </c>
      <c r="G82" s="326" t="e">
        <f>IF(+'202 TREINAMENTO TÉCNICO'!V96="",VLOOKUP(C82,tech_registered,5,FALSE),+'202 TREINAMENTO TÉCNICO'!V96)</f>
        <v>#N/A</v>
      </c>
      <c r="H82" s="326" t="str">
        <f>IFERROR(+sessoes!A$6,"")</f>
        <v>TECTRAIN-99</v>
      </c>
      <c r="I82" s="326" t="str">
        <f>IFERROR(+sessoes!B$6,"")</f>
        <v/>
      </c>
      <c r="J82" s="328">
        <f>+sessoes!C$6</f>
        <v>0</v>
      </c>
      <c r="K82" s="371">
        <f>+'202 TREINAMENTO TÉCNICO'!AV96</f>
        <v>0</v>
      </c>
      <c r="L82" s="326" t="str">
        <f t="shared" si="4"/>
        <v/>
      </c>
      <c r="M82" s="326">
        <f>+'202 TREINAMENTO TÉCNICO'!AG96</f>
        <v>0</v>
      </c>
      <c r="N82" s="326">
        <f>+'202 TREINAMENTO TÉCNICO'!AI96</f>
        <v>0</v>
      </c>
      <c r="O82" s="326">
        <f>+'202 TREINAMENTO TÉCNICO'!AL96</f>
        <v>0</v>
      </c>
      <c r="P82" s="326">
        <f>+'202 TREINAMENTO TÉCNICO'!AO96</f>
        <v>0</v>
      </c>
      <c r="Q82" s="326">
        <f>+'202 TREINAMENTO TÉCNICO'!AQ96</f>
        <v>0</v>
      </c>
      <c r="R82" s="326">
        <f>+'202 TREINAMENTO TÉCNICO'!O96</f>
        <v>0</v>
      </c>
      <c r="S82" s="326" t="str">
        <f t="shared" si="6"/>
        <v/>
      </c>
      <c r="T82" s="277" t="str">
        <f t="shared" si="5"/>
        <v>Sem Dados do Distrito</v>
      </c>
    </row>
    <row r="83" spans="1:20" x14ac:dyDescent="0.45">
      <c r="A83" s="326">
        <f>+'202 TREINAMENTO TÉCNICO'!C97</f>
        <v>0</v>
      </c>
      <c r="B83" s="326">
        <f>+'202 TREINAMENTO TÉCNICO'!H97</f>
        <v>0</v>
      </c>
      <c r="C83" s="371">
        <f>+'202 TREINAMENTO TÉCNICO'!AE97</f>
        <v>0</v>
      </c>
      <c r="D83" s="326" t="str">
        <f>IFERROR(+IFERROR(VLOOKUP('202 TREINAMENTO TÉCNICO'!P97,district_codes,2,FALSE),VLOOKUP('202 TREINAMENTO TÉCNICO'!AE$5,district_codes,2,FALSE)),"")</f>
        <v/>
      </c>
      <c r="E83" s="326">
        <f>+'202 TREINAMENTO TÉCNICO'!N97</f>
        <v>0</v>
      </c>
      <c r="F83" s="326" t="e">
        <f>IF(+'202 TREINAMENTO TÉCNICO'!AA97=0,VLOOKUP(C83,tech_registered,4,FALSE),+'202 TREINAMENTO TÉCNICO'!AA97)</f>
        <v>#N/A</v>
      </c>
      <c r="G83" s="326" t="e">
        <f>IF(+'202 TREINAMENTO TÉCNICO'!V97="",VLOOKUP(C83,tech_registered,5,FALSE),+'202 TREINAMENTO TÉCNICO'!V97)</f>
        <v>#N/A</v>
      </c>
      <c r="H83" s="326" t="str">
        <f>IFERROR(+sessoes!A$6,"")</f>
        <v>TECTRAIN-99</v>
      </c>
      <c r="I83" s="326" t="str">
        <f>IFERROR(+sessoes!B$6,"")</f>
        <v/>
      </c>
      <c r="J83" s="328">
        <f>+sessoes!C$6</f>
        <v>0</v>
      </c>
      <c r="K83" s="371">
        <f>+'202 TREINAMENTO TÉCNICO'!AV97</f>
        <v>0</v>
      </c>
      <c r="L83" s="326" t="str">
        <f t="shared" si="4"/>
        <v/>
      </c>
      <c r="M83" s="326">
        <f>+'202 TREINAMENTO TÉCNICO'!AG97</f>
        <v>0</v>
      </c>
      <c r="N83" s="326">
        <f>+'202 TREINAMENTO TÉCNICO'!AI97</f>
        <v>0</v>
      </c>
      <c r="O83" s="326">
        <f>+'202 TREINAMENTO TÉCNICO'!AL97</f>
        <v>0</v>
      </c>
      <c r="P83" s="326">
        <f>+'202 TREINAMENTO TÉCNICO'!AO97</f>
        <v>0</v>
      </c>
      <c r="Q83" s="326">
        <f>+'202 TREINAMENTO TÉCNICO'!AQ97</f>
        <v>0</v>
      </c>
      <c r="R83" s="326">
        <f>+'202 TREINAMENTO TÉCNICO'!O97</f>
        <v>0</v>
      </c>
      <c r="S83" s="326" t="str">
        <f t="shared" si="6"/>
        <v/>
      </c>
      <c r="T83" s="277" t="str">
        <f t="shared" si="5"/>
        <v>Sem Dados do Distrito</v>
      </c>
    </row>
    <row r="84" spans="1:20" x14ac:dyDescent="0.45">
      <c r="A84" s="326">
        <f>+'202 TREINAMENTO TÉCNICO'!C98</f>
        <v>0</v>
      </c>
      <c r="B84" s="326">
        <f>+'202 TREINAMENTO TÉCNICO'!H98</f>
        <v>0</v>
      </c>
      <c r="C84" s="371">
        <f>+'202 TREINAMENTO TÉCNICO'!AE98</f>
        <v>0</v>
      </c>
      <c r="D84" s="326" t="str">
        <f>IFERROR(+IFERROR(VLOOKUP('202 TREINAMENTO TÉCNICO'!P98,district_codes,2,FALSE),VLOOKUP('202 TREINAMENTO TÉCNICO'!AE$5,district_codes,2,FALSE)),"")</f>
        <v/>
      </c>
      <c r="E84" s="326">
        <f>+'202 TREINAMENTO TÉCNICO'!N98</f>
        <v>0</v>
      </c>
      <c r="F84" s="326" t="e">
        <f>IF(+'202 TREINAMENTO TÉCNICO'!AA98=0,VLOOKUP(C84,tech_registered,4,FALSE),+'202 TREINAMENTO TÉCNICO'!AA98)</f>
        <v>#N/A</v>
      </c>
      <c r="G84" s="326" t="e">
        <f>IF(+'202 TREINAMENTO TÉCNICO'!V98="",VLOOKUP(C84,tech_registered,5,FALSE),+'202 TREINAMENTO TÉCNICO'!V98)</f>
        <v>#N/A</v>
      </c>
      <c r="H84" s="326" t="str">
        <f>IFERROR(+sessoes!A$6,"")</f>
        <v>TECTRAIN-99</v>
      </c>
      <c r="I84" s="326" t="str">
        <f>IFERROR(+sessoes!B$6,"")</f>
        <v/>
      </c>
      <c r="J84" s="328">
        <f>+sessoes!C$6</f>
        <v>0</v>
      </c>
      <c r="K84" s="371">
        <f>+'202 TREINAMENTO TÉCNICO'!AV98</f>
        <v>0</v>
      </c>
      <c r="L84" s="326" t="str">
        <f t="shared" si="4"/>
        <v/>
      </c>
      <c r="M84" s="326">
        <f>+'202 TREINAMENTO TÉCNICO'!AG98</f>
        <v>0</v>
      </c>
      <c r="N84" s="326">
        <f>+'202 TREINAMENTO TÉCNICO'!AI98</f>
        <v>0</v>
      </c>
      <c r="O84" s="326">
        <f>+'202 TREINAMENTO TÉCNICO'!AL98</f>
        <v>0</v>
      </c>
      <c r="P84" s="326">
        <f>+'202 TREINAMENTO TÉCNICO'!AO98</f>
        <v>0</v>
      </c>
      <c r="Q84" s="326">
        <f>+'202 TREINAMENTO TÉCNICO'!AQ98</f>
        <v>0</v>
      </c>
      <c r="R84" s="326">
        <f>+'202 TREINAMENTO TÉCNICO'!O98</f>
        <v>0</v>
      </c>
      <c r="S84" s="326" t="str">
        <f t="shared" si="6"/>
        <v/>
      </c>
      <c r="T84" s="277" t="str">
        <f t="shared" si="5"/>
        <v>Sem Dados do Distrito</v>
      </c>
    </row>
    <row r="85" spans="1:20" x14ac:dyDescent="0.45">
      <c r="A85" s="326">
        <f>+'202 TREINAMENTO TÉCNICO'!C99</f>
        <v>0</v>
      </c>
      <c r="B85" s="326">
        <f>+'202 TREINAMENTO TÉCNICO'!H99</f>
        <v>0</v>
      </c>
      <c r="C85" s="371">
        <f>+'202 TREINAMENTO TÉCNICO'!AE99</f>
        <v>0</v>
      </c>
      <c r="D85" s="326" t="str">
        <f>IFERROR(+IFERROR(VLOOKUP('202 TREINAMENTO TÉCNICO'!P99,district_codes,2,FALSE),VLOOKUP('202 TREINAMENTO TÉCNICO'!AE$5,district_codes,2,FALSE)),"")</f>
        <v/>
      </c>
      <c r="E85" s="326">
        <f>+'202 TREINAMENTO TÉCNICO'!N99</f>
        <v>0</v>
      </c>
      <c r="F85" s="326" t="e">
        <f>IF(+'202 TREINAMENTO TÉCNICO'!AA99=0,VLOOKUP(C85,tech_registered,4,FALSE),+'202 TREINAMENTO TÉCNICO'!AA99)</f>
        <v>#N/A</v>
      </c>
      <c r="G85" s="326" t="e">
        <f>IF(+'202 TREINAMENTO TÉCNICO'!V99="",VLOOKUP(C85,tech_registered,5,FALSE),+'202 TREINAMENTO TÉCNICO'!V99)</f>
        <v>#N/A</v>
      </c>
      <c r="H85" s="326" t="str">
        <f>IFERROR(+sessoes!A$6,"")</f>
        <v>TECTRAIN-99</v>
      </c>
      <c r="I85" s="326" t="str">
        <f>IFERROR(+sessoes!B$6,"")</f>
        <v/>
      </c>
      <c r="J85" s="328">
        <f>+sessoes!C$6</f>
        <v>0</v>
      </c>
      <c r="K85" s="371">
        <f>+'202 TREINAMENTO TÉCNICO'!AV99</f>
        <v>0</v>
      </c>
      <c r="L85" s="326" t="str">
        <f t="shared" si="4"/>
        <v/>
      </c>
      <c r="M85" s="326">
        <f>+'202 TREINAMENTO TÉCNICO'!AG99</f>
        <v>0</v>
      </c>
      <c r="N85" s="326">
        <f>+'202 TREINAMENTO TÉCNICO'!AI99</f>
        <v>0</v>
      </c>
      <c r="O85" s="326">
        <f>+'202 TREINAMENTO TÉCNICO'!AL99</f>
        <v>0</v>
      </c>
      <c r="P85" s="326">
        <f>+'202 TREINAMENTO TÉCNICO'!AO99</f>
        <v>0</v>
      </c>
      <c r="Q85" s="326">
        <f>+'202 TREINAMENTO TÉCNICO'!AQ99</f>
        <v>0</v>
      </c>
      <c r="R85" s="326">
        <f>+'202 TREINAMENTO TÉCNICO'!O99</f>
        <v>0</v>
      </c>
      <c r="S85" s="326" t="str">
        <f t="shared" si="6"/>
        <v/>
      </c>
      <c r="T85" s="277" t="str">
        <f t="shared" si="5"/>
        <v>Sem Dados do Distrito</v>
      </c>
    </row>
    <row r="86" spans="1:20" x14ac:dyDescent="0.45">
      <c r="A86" s="326">
        <f>+'202 TREINAMENTO TÉCNICO'!C100</f>
        <v>0</v>
      </c>
      <c r="B86" s="326">
        <f>+'202 TREINAMENTO TÉCNICO'!H100</f>
        <v>0</v>
      </c>
      <c r="C86" s="371">
        <f>+'202 TREINAMENTO TÉCNICO'!AE100</f>
        <v>0</v>
      </c>
      <c r="D86" s="326" t="str">
        <f>IFERROR(+IFERROR(VLOOKUP('202 TREINAMENTO TÉCNICO'!P100,district_codes,2,FALSE),VLOOKUP('202 TREINAMENTO TÉCNICO'!AE$5,district_codes,2,FALSE)),"")</f>
        <v/>
      </c>
      <c r="E86" s="326">
        <f>+'202 TREINAMENTO TÉCNICO'!N100</f>
        <v>0</v>
      </c>
      <c r="F86" s="326" t="e">
        <f>IF(+'202 TREINAMENTO TÉCNICO'!AA100=0,VLOOKUP(C86,tech_registered,4,FALSE),+'202 TREINAMENTO TÉCNICO'!AA100)</f>
        <v>#N/A</v>
      </c>
      <c r="G86" s="326" t="e">
        <f>IF(+'202 TREINAMENTO TÉCNICO'!V100="",VLOOKUP(C86,tech_registered,5,FALSE),+'202 TREINAMENTO TÉCNICO'!V100)</f>
        <v>#N/A</v>
      </c>
      <c r="H86" s="326" t="str">
        <f>IFERROR(+sessoes!A$6,"")</f>
        <v>TECTRAIN-99</v>
      </c>
      <c r="I86" s="326" t="str">
        <f>IFERROR(+sessoes!B$6,"")</f>
        <v/>
      </c>
      <c r="J86" s="328">
        <f>+sessoes!C$6</f>
        <v>0</v>
      </c>
      <c r="K86" s="371">
        <f>+'202 TREINAMENTO TÉCNICO'!AV100</f>
        <v>0</v>
      </c>
      <c r="L86" s="326" t="str">
        <f t="shared" si="4"/>
        <v/>
      </c>
      <c r="M86" s="326">
        <f>+'202 TREINAMENTO TÉCNICO'!AG100</f>
        <v>0</v>
      </c>
      <c r="N86" s="326">
        <f>+'202 TREINAMENTO TÉCNICO'!AI100</f>
        <v>0</v>
      </c>
      <c r="O86" s="326">
        <f>+'202 TREINAMENTO TÉCNICO'!AL100</f>
        <v>0</v>
      </c>
      <c r="P86" s="326">
        <f>+'202 TREINAMENTO TÉCNICO'!AO100</f>
        <v>0</v>
      </c>
      <c r="Q86" s="326">
        <f>+'202 TREINAMENTO TÉCNICO'!AQ100</f>
        <v>0</v>
      </c>
      <c r="R86" s="326">
        <f>+'202 TREINAMENTO TÉCNICO'!O100</f>
        <v>0</v>
      </c>
      <c r="S86" s="326" t="str">
        <f t="shared" si="6"/>
        <v/>
      </c>
      <c r="T86" s="277" t="str">
        <f t="shared" si="5"/>
        <v>Sem Dados do Distrito</v>
      </c>
    </row>
    <row r="87" spans="1:20" x14ac:dyDescent="0.45">
      <c r="A87" s="326">
        <f>+'202 TREINAMENTO TÉCNICO'!C101</f>
        <v>0</v>
      </c>
      <c r="B87" s="326">
        <f>+'202 TREINAMENTO TÉCNICO'!H101</f>
        <v>0</v>
      </c>
      <c r="C87" s="371">
        <f>+'202 TREINAMENTO TÉCNICO'!AE101</f>
        <v>0</v>
      </c>
      <c r="D87" s="326" t="str">
        <f>IFERROR(+IFERROR(VLOOKUP('202 TREINAMENTO TÉCNICO'!P101,district_codes,2,FALSE),VLOOKUP('202 TREINAMENTO TÉCNICO'!AE$5,district_codes,2,FALSE)),"")</f>
        <v/>
      </c>
      <c r="E87" s="326">
        <f>+'202 TREINAMENTO TÉCNICO'!N101</f>
        <v>0</v>
      </c>
      <c r="F87" s="326" t="e">
        <f>IF(+'202 TREINAMENTO TÉCNICO'!AA101=0,VLOOKUP(C87,tech_registered,4,FALSE),+'202 TREINAMENTO TÉCNICO'!AA101)</f>
        <v>#N/A</v>
      </c>
      <c r="G87" s="326" t="e">
        <f>IF(+'202 TREINAMENTO TÉCNICO'!V101="",VLOOKUP(C87,tech_registered,5,FALSE),+'202 TREINAMENTO TÉCNICO'!V101)</f>
        <v>#N/A</v>
      </c>
      <c r="H87" s="326" t="str">
        <f>IFERROR(+sessoes!A$6,"")</f>
        <v>TECTRAIN-99</v>
      </c>
      <c r="I87" s="326" t="str">
        <f>IFERROR(+sessoes!B$6,"")</f>
        <v/>
      </c>
      <c r="J87" s="328">
        <f>+sessoes!C$6</f>
        <v>0</v>
      </c>
      <c r="K87" s="371">
        <f>+'202 TREINAMENTO TÉCNICO'!AV101</f>
        <v>0</v>
      </c>
      <c r="L87" s="326" t="str">
        <f t="shared" si="4"/>
        <v/>
      </c>
      <c r="M87" s="326">
        <f>+'202 TREINAMENTO TÉCNICO'!AG101</f>
        <v>0</v>
      </c>
      <c r="N87" s="326">
        <f>+'202 TREINAMENTO TÉCNICO'!AI101</f>
        <v>0</v>
      </c>
      <c r="O87" s="326">
        <f>+'202 TREINAMENTO TÉCNICO'!AL101</f>
        <v>0</v>
      </c>
      <c r="P87" s="326">
        <f>+'202 TREINAMENTO TÉCNICO'!AO101</f>
        <v>0</v>
      </c>
      <c r="Q87" s="326">
        <f>+'202 TREINAMENTO TÉCNICO'!AQ101</f>
        <v>0</v>
      </c>
      <c r="R87" s="326">
        <f>+'202 TREINAMENTO TÉCNICO'!O101</f>
        <v>0</v>
      </c>
      <c r="S87" s="326" t="str">
        <f t="shared" si="6"/>
        <v/>
      </c>
      <c r="T87" s="277" t="str">
        <f t="shared" si="5"/>
        <v>Sem Dados do Distrito</v>
      </c>
    </row>
    <row r="88" spans="1:20" x14ac:dyDescent="0.45">
      <c r="A88" s="326">
        <f>+'202 TREINAMENTO TÉCNICO'!C102</f>
        <v>0</v>
      </c>
      <c r="B88" s="326">
        <f>+'202 TREINAMENTO TÉCNICO'!H102</f>
        <v>0</v>
      </c>
      <c r="C88" s="371">
        <f>+'202 TREINAMENTO TÉCNICO'!AE102</f>
        <v>0</v>
      </c>
      <c r="D88" s="326" t="str">
        <f>IFERROR(+IFERROR(VLOOKUP('202 TREINAMENTO TÉCNICO'!P102,district_codes,2,FALSE),VLOOKUP('202 TREINAMENTO TÉCNICO'!AE$5,district_codes,2,FALSE)),"")</f>
        <v/>
      </c>
      <c r="E88" s="326">
        <f>+'202 TREINAMENTO TÉCNICO'!N102</f>
        <v>0</v>
      </c>
      <c r="F88" s="326" t="e">
        <f>IF(+'202 TREINAMENTO TÉCNICO'!AA102=0,VLOOKUP(C88,tech_registered,4,FALSE),+'202 TREINAMENTO TÉCNICO'!AA102)</f>
        <v>#N/A</v>
      </c>
      <c r="G88" s="326" t="e">
        <f>IF(+'202 TREINAMENTO TÉCNICO'!V102="",VLOOKUP(C88,tech_registered,5,FALSE),+'202 TREINAMENTO TÉCNICO'!V102)</f>
        <v>#N/A</v>
      </c>
      <c r="H88" s="326" t="str">
        <f>IFERROR(+sessoes!A$6,"")</f>
        <v>TECTRAIN-99</v>
      </c>
      <c r="I88" s="326" t="str">
        <f>IFERROR(+sessoes!B$6,"")</f>
        <v/>
      </c>
      <c r="J88" s="328">
        <f>+sessoes!C$6</f>
        <v>0</v>
      </c>
      <c r="K88" s="371">
        <f>+'202 TREINAMENTO TÉCNICO'!AV102</f>
        <v>0</v>
      </c>
      <c r="L88" s="326" t="str">
        <f t="shared" si="4"/>
        <v/>
      </c>
      <c r="M88" s="326">
        <f>+'202 TREINAMENTO TÉCNICO'!AG102</f>
        <v>0</v>
      </c>
      <c r="N88" s="326">
        <f>+'202 TREINAMENTO TÉCNICO'!AI102</f>
        <v>0</v>
      </c>
      <c r="O88" s="326">
        <f>+'202 TREINAMENTO TÉCNICO'!AL102</f>
        <v>0</v>
      </c>
      <c r="P88" s="326">
        <f>+'202 TREINAMENTO TÉCNICO'!AO102</f>
        <v>0</v>
      </c>
      <c r="Q88" s="326">
        <f>+'202 TREINAMENTO TÉCNICO'!AQ102</f>
        <v>0</v>
      </c>
      <c r="R88" s="326">
        <f>+'202 TREINAMENTO TÉCNICO'!O102</f>
        <v>0</v>
      </c>
      <c r="S88" s="326" t="str">
        <f t="shared" si="6"/>
        <v/>
      </c>
      <c r="T88" s="277" t="str">
        <f t="shared" si="5"/>
        <v>Sem Dados do Distrito</v>
      </c>
    </row>
    <row r="89" spans="1:20" x14ac:dyDescent="0.45">
      <c r="A89" s="326">
        <f>+'202 TREINAMENTO TÉCNICO'!C103</f>
        <v>0</v>
      </c>
      <c r="B89" s="326">
        <f>+'202 TREINAMENTO TÉCNICO'!H103</f>
        <v>0</v>
      </c>
      <c r="C89" s="371">
        <f>+'202 TREINAMENTO TÉCNICO'!AE103</f>
        <v>0</v>
      </c>
      <c r="D89" s="326" t="str">
        <f>IFERROR(+IFERROR(VLOOKUP('202 TREINAMENTO TÉCNICO'!P103,district_codes,2,FALSE),VLOOKUP('202 TREINAMENTO TÉCNICO'!AE$5,district_codes,2,FALSE)),"")</f>
        <v/>
      </c>
      <c r="E89" s="326">
        <f>+'202 TREINAMENTO TÉCNICO'!N103</f>
        <v>0</v>
      </c>
      <c r="F89" s="326" t="e">
        <f>IF(+'202 TREINAMENTO TÉCNICO'!AA103=0,VLOOKUP(C89,tech_registered,4,FALSE),+'202 TREINAMENTO TÉCNICO'!AA103)</f>
        <v>#N/A</v>
      </c>
      <c r="G89" s="326" t="e">
        <f>IF(+'202 TREINAMENTO TÉCNICO'!V103="",VLOOKUP(C89,tech_registered,5,FALSE),+'202 TREINAMENTO TÉCNICO'!V103)</f>
        <v>#N/A</v>
      </c>
      <c r="H89" s="326" t="str">
        <f>IFERROR(+sessoes!A$6,"")</f>
        <v>TECTRAIN-99</v>
      </c>
      <c r="I89" s="326" t="str">
        <f>IFERROR(+sessoes!B$6,"")</f>
        <v/>
      </c>
      <c r="J89" s="328">
        <f>+sessoes!C$6</f>
        <v>0</v>
      </c>
      <c r="K89" s="371">
        <f>+'202 TREINAMENTO TÉCNICO'!AV103</f>
        <v>0</v>
      </c>
      <c r="L89" s="326" t="str">
        <f t="shared" si="4"/>
        <v/>
      </c>
      <c r="M89" s="326">
        <f>+'202 TREINAMENTO TÉCNICO'!AG103</f>
        <v>0</v>
      </c>
      <c r="N89" s="326">
        <f>+'202 TREINAMENTO TÉCNICO'!AI103</f>
        <v>0</v>
      </c>
      <c r="O89" s="326">
        <f>+'202 TREINAMENTO TÉCNICO'!AL103</f>
        <v>0</v>
      </c>
      <c r="P89" s="326">
        <f>+'202 TREINAMENTO TÉCNICO'!AO103</f>
        <v>0</v>
      </c>
      <c r="Q89" s="326">
        <f>+'202 TREINAMENTO TÉCNICO'!AQ103</f>
        <v>0</v>
      </c>
      <c r="R89" s="326">
        <f>+'202 TREINAMENTO TÉCNICO'!O103</f>
        <v>0</v>
      </c>
      <c r="S89" s="326" t="str">
        <f t="shared" si="6"/>
        <v/>
      </c>
      <c r="T89" s="277" t="str">
        <f t="shared" si="5"/>
        <v>Sem Dados do Distrito</v>
      </c>
    </row>
    <row r="90" spans="1:20" x14ac:dyDescent="0.45">
      <c r="A90" s="326">
        <f>+'202 TREINAMENTO TÉCNICO'!C104</f>
        <v>0</v>
      </c>
      <c r="B90" s="326">
        <f>+'202 TREINAMENTO TÉCNICO'!H104</f>
        <v>0</v>
      </c>
      <c r="C90" s="371">
        <f>+'202 TREINAMENTO TÉCNICO'!AE104</f>
        <v>0</v>
      </c>
      <c r="D90" s="326" t="str">
        <f>IFERROR(+IFERROR(VLOOKUP('202 TREINAMENTO TÉCNICO'!P104,district_codes,2,FALSE),VLOOKUP('202 TREINAMENTO TÉCNICO'!AE$5,district_codes,2,FALSE)),"")</f>
        <v/>
      </c>
      <c r="E90" s="326">
        <f>+'202 TREINAMENTO TÉCNICO'!N104</f>
        <v>0</v>
      </c>
      <c r="F90" s="326" t="e">
        <f>IF(+'202 TREINAMENTO TÉCNICO'!AA104=0,VLOOKUP(C90,tech_registered,4,FALSE),+'202 TREINAMENTO TÉCNICO'!AA104)</f>
        <v>#N/A</v>
      </c>
      <c r="G90" s="326" t="e">
        <f>IF(+'202 TREINAMENTO TÉCNICO'!V104="",VLOOKUP(C90,tech_registered,5,FALSE),+'202 TREINAMENTO TÉCNICO'!V104)</f>
        <v>#N/A</v>
      </c>
      <c r="H90" s="326" t="str">
        <f>IFERROR(+sessoes!A$6,"")</f>
        <v>TECTRAIN-99</v>
      </c>
      <c r="I90" s="326" t="str">
        <f>IFERROR(+sessoes!B$6,"")</f>
        <v/>
      </c>
      <c r="J90" s="328">
        <f>+sessoes!C$6</f>
        <v>0</v>
      </c>
      <c r="K90" s="371">
        <f>+'202 TREINAMENTO TÉCNICO'!AV104</f>
        <v>0</v>
      </c>
      <c r="L90" s="326" t="str">
        <f t="shared" si="4"/>
        <v/>
      </c>
      <c r="M90" s="326">
        <f>+'202 TREINAMENTO TÉCNICO'!AG104</f>
        <v>0</v>
      </c>
      <c r="N90" s="326">
        <f>+'202 TREINAMENTO TÉCNICO'!AI104</f>
        <v>0</v>
      </c>
      <c r="O90" s="326">
        <f>+'202 TREINAMENTO TÉCNICO'!AL104</f>
        <v>0</v>
      </c>
      <c r="P90" s="326">
        <f>+'202 TREINAMENTO TÉCNICO'!AO104</f>
        <v>0</v>
      </c>
      <c r="Q90" s="326">
        <f>+'202 TREINAMENTO TÉCNICO'!AQ104</f>
        <v>0</v>
      </c>
      <c r="R90" s="326">
        <f>+'202 TREINAMENTO TÉCNICO'!O104</f>
        <v>0</v>
      </c>
      <c r="S90" s="326" t="str">
        <f t="shared" si="6"/>
        <v/>
      </c>
      <c r="T90" s="277" t="str">
        <f t="shared" si="5"/>
        <v>Sem Dados do Distrito</v>
      </c>
    </row>
    <row r="91" spans="1:20" x14ac:dyDescent="0.45">
      <c r="A91" s="326">
        <f>+'202 TREINAMENTO TÉCNICO'!C105</f>
        <v>0</v>
      </c>
      <c r="B91" s="326">
        <f>+'202 TREINAMENTO TÉCNICO'!H105</f>
        <v>0</v>
      </c>
      <c r="C91" s="371">
        <f>+'202 TREINAMENTO TÉCNICO'!AE105</f>
        <v>0</v>
      </c>
      <c r="D91" s="326" t="str">
        <f>IFERROR(+IFERROR(VLOOKUP('202 TREINAMENTO TÉCNICO'!P105,district_codes,2,FALSE),VLOOKUP('202 TREINAMENTO TÉCNICO'!AE$5,district_codes,2,FALSE)),"")</f>
        <v/>
      </c>
      <c r="E91" s="326">
        <f>+'202 TREINAMENTO TÉCNICO'!N105</f>
        <v>0</v>
      </c>
      <c r="F91" s="326" t="e">
        <f>IF(+'202 TREINAMENTO TÉCNICO'!AA105=0,VLOOKUP(C91,tech_registered,4,FALSE),+'202 TREINAMENTO TÉCNICO'!AA105)</f>
        <v>#N/A</v>
      </c>
      <c r="G91" s="326" t="e">
        <f>IF(+'202 TREINAMENTO TÉCNICO'!V105="",VLOOKUP(C91,tech_registered,5,FALSE),+'202 TREINAMENTO TÉCNICO'!V105)</f>
        <v>#N/A</v>
      </c>
      <c r="H91" s="326" t="str">
        <f>IFERROR(+sessoes!A$6,"")</f>
        <v>TECTRAIN-99</v>
      </c>
      <c r="I91" s="326" t="str">
        <f>IFERROR(+sessoes!B$6,"")</f>
        <v/>
      </c>
      <c r="J91" s="328">
        <f>+sessoes!C$6</f>
        <v>0</v>
      </c>
      <c r="K91" s="371">
        <f>+'202 TREINAMENTO TÉCNICO'!AV105</f>
        <v>0</v>
      </c>
      <c r="L91" s="326" t="str">
        <f t="shared" si="4"/>
        <v/>
      </c>
      <c r="M91" s="326">
        <f>+'202 TREINAMENTO TÉCNICO'!AG105</f>
        <v>0</v>
      </c>
      <c r="N91" s="326">
        <f>+'202 TREINAMENTO TÉCNICO'!AI105</f>
        <v>0</v>
      </c>
      <c r="O91" s="326">
        <f>+'202 TREINAMENTO TÉCNICO'!AL105</f>
        <v>0</v>
      </c>
      <c r="P91" s="326">
        <f>+'202 TREINAMENTO TÉCNICO'!AO105</f>
        <v>0</v>
      </c>
      <c r="Q91" s="326">
        <f>+'202 TREINAMENTO TÉCNICO'!AQ105</f>
        <v>0</v>
      </c>
      <c r="R91" s="326">
        <f>+'202 TREINAMENTO TÉCNICO'!O105</f>
        <v>0</v>
      </c>
      <c r="S91" s="326" t="str">
        <f t="shared" si="6"/>
        <v/>
      </c>
      <c r="T91" s="277" t="str">
        <f t="shared" si="5"/>
        <v>Sem Dados do Distrito</v>
      </c>
    </row>
    <row r="92" spans="1:20" x14ac:dyDescent="0.45">
      <c r="A92" s="326">
        <f>+'202 TREINAMENTO TÉCNICO'!C106</f>
        <v>0</v>
      </c>
      <c r="B92" s="326">
        <f>+'202 TREINAMENTO TÉCNICO'!H106</f>
        <v>0</v>
      </c>
      <c r="C92" s="371">
        <f>+'202 TREINAMENTO TÉCNICO'!AE106</f>
        <v>0</v>
      </c>
      <c r="D92" s="326" t="str">
        <f>IFERROR(+IFERROR(VLOOKUP('202 TREINAMENTO TÉCNICO'!P106,district_codes,2,FALSE),VLOOKUP('202 TREINAMENTO TÉCNICO'!AE$5,district_codes,2,FALSE)),"")</f>
        <v/>
      </c>
      <c r="E92" s="326">
        <f>+'202 TREINAMENTO TÉCNICO'!N106</f>
        <v>0</v>
      </c>
      <c r="F92" s="326" t="e">
        <f>IF(+'202 TREINAMENTO TÉCNICO'!AA106=0,VLOOKUP(C92,tech_registered,4,FALSE),+'202 TREINAMENTO TÉCNICO'!AA106)</f>
        <v>#N/A</v>
      </c>
      <c r="G92" s="326" t="e">
        <f>IF(+'202 TREINAMENTO TÉCNICO'!V106="",VLOOKUP(C92,tech_registered,5,FALSE),+'202 TREINAMENTO TÉCNICO'!V106)</f>
        <v>#N/A</v>
      </c>
      <c r="H92" s="326" t="str">
        <f>IFERROR(+sessoes!A$6,"")</f>
        <v>TECTRAIN-99</v>
      </c>
      <c r="I92" s="326" t="str">
        <f>IFERROR(+sessoes!B$6,"")</f>
        <v/>
      </c>
      <c r="J92" s="328">
        <f>+sessoes!C$6</f>
        <v>0</v>
      </c>
      <c r="K92" s="371">
        <f>+'202 TREINAMENTO TÉCNICO'!AV106</f>
        <v>0</v>
      </c>
      <c r="L92" s="326" t="str">
        <f t="shared" si="4"/>
        <v/>
      </c>
      <c r="M92" s="326">
        <f>+'202 TREINAMENTO TÉCNICO'!AG106</f>
        <v>0</v>
      </c>
      <c r="N92" s="326">
        <f>+'202 TREINAMENTO TÉCNICO'!AI106</f>
        <v>0</v>
      </c>
      <c r="O92" s="326">
        <f>+'202 TREINAMENTO TÉCNICO'!AL106</f>
        <v>0</v>
      </c>
      <c r="P92" s="326">
        <f>+'202 TREINAMENTO TÉCNICO'!AO106</f>
        <v>0</v>
      </c>
      <c r="Q92" s="326">
        <f>+'202 TREINAMENTO TÉCNICO'!AQ106</f>
        <v>0</v>
      </c>
      <c r="R92" s="326">
        <f>+'202 TREINAMENTO TÉCNICO'!O106</f>
        <v>0</v>
      </c>
      <c r="S92" s="326" t="str">
        <f t="shared" si="6"/>
        <v/>
      </c>
      <c r="T92" s="277" t="str">
        <f t="shared" si="5"/>
        <v>Sem Dados do Distrito</v>
      </c>
    </row>
    <row r="93" spans="1:20" x14ac:dyDescent="0.45">
      <c r="A93" s="326">
        <f>+'202 TREINAMENTO TÉCNICO'!C107</f>
        <v>0</v>
      </c>
      <c r="B93" s="326">
        <f>+'202 TREINAMENTO TÉCNICO'!H107</f>
        <v>0</v>
      </c>
      <c r="C93" s="371">
        <f>+'202 TREINAMENTO TÉCNICO'!AE107</f>
        <v>0</v>
      </c>
      <c r="D93" s="326" t="str">
        <f>IFERROR(+IFERROR(VLOOKUP('202 TREINAMENTO TÉCNICO'!P107,district_codes,2,FALSE),VLOOKUP('202 TREINAMENTO TÉCNICO'!AE$5,district_codes,2,FALSE)),"")</f>
        <v/>
      </c>
      <c r="E93" s="326">
        <f>+'202 TREINAMENTO TÉCNICO'!N107</f>
        <v>0</v>
      </c>
      <c r="F93" s="326" t="e">
        <f>IF(+'202 TREINAMENTO TÉCNICO'!AA107=0,VLOOKUP(C93,tech_registered,4,FALSE),+'202 TREINAMENTO TÉCNICO'!AA107)</f>
        <v>#N/A</v>
      </c>
      <c r="G93" s="326" t="e">
        <f>IF(+'202 TREINAMENTO TÉCNICO'!V107="",VLOOKUP(C93,tech_registered,5,FALSE),+'202 TREINAMENTO TÉCNICO'!V107)</f>
        <v>#N/A</v>
      </c>
      <c r="H93" s="326" t="str">
        <f>IFERROR(+sessoes!A$6,"")</f>
        <v>TECTRAIN-99</v>
      </c>
      <c r="I93" s="326" t="str">
        <f>IFERROR(+sessoes!B$6,"")</f>
        <v/>
      </c>
      <c r="J93" s="328">
        <f>+sessoes!C$6</f>
        <v>0</v>
      </c>
      <c r="K93" s="371">
        <f>+'202 TREINAMENTO TÉCNICO'!AV107</f>
        <v>0</v>
      </c>
      <c r="L93" s="326" t="str">
        <f t="shared" si="4"/>
        <v/>
      </c>
      <c r="M93" s="326">
        <f>+'202 TREINAMENTO TÉCNICO'!AG107</f>
        <v>0</v>
      </c>
      <c r="N93" s="326">
        <f>+'202 TREINAMENTO TÉCNICO'!AI107</f>
        <v>0</v>
      </c>
      <c r="O93" s="326">
        <f>+'202 TREINAMENTO TÉCNICO'!AL107</f>
        <v>0</v>
      </c>
      <c r="P93" s="326">
        <f>+'202 TREINAMENTO TÉCNICO'!AO107</f>
        <v>0</v>
      </c>
      <c r="Q93" s="326">
        <f>+'202 TREINAMENTO TÉCNICO'!AQ107</f>
        <v>0</v>
      </c>
      <c r="R93" s="326">
        <f>+'202 TREINAMENTO TÉCNICO'!O107</f>
        <v>0</v>
      </c>
      <c r="S93" s="326" t="str">
        <f t="shared" si="6"/>
        <v/>
      </c>
      <c r="T93" s="277" t="str">
        <f t="shared" si="5"/>
        <v>Sem Dados do Distrito</v>
      </c>
    </row>
    <row r="94" spans="1:20" x14ac:dyDescent="0.45">
      <c r="A94" s="326">
        <f>+'202 TREINAMENTO TÉCNICO'!C108</f>
        <v>0</v>
      </c>
      <c r="B94" s="326">
        <f>+'202 TREINAMENTO TÉCNICO'!H108</f>
        <v>0</v>
      </c>
      <c r="C94" s="371">
        <f>+'202 TREINAMENTO TÉCNICO'!AE108</f>
        <v>0</v>
      </c>
      <c r="D94" s="326" t="str">
        <f>IFERROR(+IFERROR(VLOOKUP('202 TREINAMENTO TÉCNICO'!P108,district_codes,2,FALSE),VLOOKUP('202 TREINAMENTO TÉCNICO'!AE$5,district_codes,2,FALSE)),"")</f>
        <v/>
      </c>
      <c r="E94" s="326">
        <f>+'202 TREINAMENTO TÉCNICO'!N108</f>
        <v>0</v>
      </c>
      <c r="F94" s="326" t="e">
        <f>IF(+'202 TREINAMENTO TÉCNICO'!AA108=0,VLOOKUP(C94,tech_registered,4,FALSE),+'202 TREINAMENTO TÉCNICO'!AA108)</f>
        <v>#N/A</v>
      </c>
      <c r="G94" s="326" t="e">
        <f>IF(+'202 TREINAMENTO TÉCNICO'!V108="",VLOOKUP(C94,tech_registered,5,FALSE),+'202 TREINAMENTO TÉCNICO'!V108)</f>
        <v>#N/A</v>
      </c>
      <c r="H94" s="326" t="str">
        <f>IFERROR(+sessoes!A$6,"")</f>
        <v>TECTRAIN-99</v>
      </c>
      <c r="I94" s="326" t="str">
        <f>IFERROR(+sessoes!B$6,"")</f>
        <v/>
      </c>
      <c r="J94" s="328">
        <f>+sessoes!C$6</f>
        <v>0</v>
      </c>
      <c r="K94" s="371">
        <f>+'202 TREINAMENTO TÉCNICO'!AV108</f>
        <v>0</v>
      </c>
      <c r="L94" s="326" t="str">
        <f t="shared" si="4"/>
        <v/>
      </c>
      <c r="M94" s="326">
        <f>+'202 TREINAMENTO TÉCNICO'!AG108</f>
        <v>0</v>
      </c>
      <c r="N94" s="326">
        <f>+'202 TREINAMENTO TÉCNICO'!AI108</f>
        <v>0</v>
      </c>
      <c r="O94" s="326">
        <f>+'202 TREINAMENTO TÉCNICO'!AL108</f>
        <v>0</v>
      </c>
      <c r="P94" s="326">
        <f>+'202 TREINAMENTO TÉCNICO'!AO108</f>
        <v>0</v>
      </c>
      <c r="Q94" s="326">
        <f>+'202 TREINAMENTO TÉCNICO'!AQ108</f>
        <v>0</v>
      </c>
      <c r="R94" s="326">
        <f>+'202 TREINAMENTO TÉCNICO'!O108</f>
        <v>0</v>
      </c>
      <c r="S94" s="326" t="str">
        <f t="shared" si="6"/>
        <v/>
      </c>
      <c r="T94" s="277" t="str">
        <f t="shared" si="5"/>
        <v>Sem Dados do Distrito</v>
      </c>
    </row>
    <row r="95" spans="1:20" x14ac:dyDescent="0.45">
      <c r="A95" s="326">
        <f>+'202 TREINAMENTO TÉCNICO'!C109</f>
        <v>0</v>
      </c>
      <c r="B95" s="326">
        <f>+'202 TREINAMENTO TÉCNICO'!H109</f>
        <v>0</v>
      </c>
      <c r="C95" s="371">
        <f>+'202 TREINAMENTO TÉCNICO'!AE109</f>
        <v>0</v>
      </c>
      <c r="D95" s="326" t="str">
        <f>IFERROR(+IFERROR(VLOOKUP('202 TREINAMENTO TÉCNICO'!P109,district_codes,2,FALSE),VLOOKUP('202 TREINAMENTO TÉCNICO'!AE$5,district_codes,2,FALSE)),"")</f>
        <v/>
      </c>
      <c r="E95" s="326">
        <f>+'202 TREINAMENTO TÉCNICO'!N109</f>
        <v>0</v>
      </c>
      <c r="F95" s="326" t="e">
        <f>IF(+'202 TREINAMENTO TÉCNICO'!AA109=0,VLOOKUP(C95,tech_registered,4,FALSE),+'202 TREINAMENTO TÉCNICO'!AA109)</f>
        <v>#N/A</v>
      </c>
      <c r="G95" s="326" t="e">
        <f>IF(+'202 TREINAMENTO TÉCNICO'!V109="",VLOOKUP(C95,tech_registered,5,FALSE),+'202 TREINAMENTO TÉCNICO'!V109)</f>
        <v>#N/A</v>
      </c>
      <c r="H95" s="326" t="str">
        <f>IFERROR(+sessoes!A$6,"")</f>
        <v>TECTRAIN-99</v>
      </c>
      <c r="I95" s="326" t="str">
        <f>IFERROR(+sessoes!B$6,"")</f>
        <v/>
      </c>
      <c r="J95" s="328">
        <f>+sessoes!C$6</f>
        <v>0</v>
      </c>
      <c r="K95" s="371">
        <f>+'202 TREINAMENTO TÉCNICO'!AV109</f>
        <v>0</v>
      </c>
      <c r="L95" s="326" t="str">
        <f t="shared" si="4"/>
        <v/>
      </c>
      <c r="M95" s="326">
        <f>+'202 TREINAMENTO TÉCNICO'!AG109</f>
        <v>0</v>
      </c>
      <c r="N95" s="326">
        <f>+'202 TREINAMENTO TÉCNICO'!AI109</f>
        <v>0</v>
      </c>
      <c r="O95" s="326">
        <f>+'202 TREINAMENTO TÉCNICO'!AL109</f>
        <v>0</v>
      </c>
      <c r="P95" s="326">
        <f>+'202 TREINAMENTO TÉCNICO'!AO109</f>
        <v>0</v>
      </c>
      <c r="Q95" s="326">
        <f>+'202 TREINAMENTO TÉCNICO'!AQ109</f>
        <v>0</v>
      </c>
      <c r="R95" s="326">
        <f>+'202 TREINAMENTO TÉCNICO'!O109</f>
        <v>0</v>
      </c>
      <c r="S95" s="326" t="str">
        <f t="shared" si="6"/>
        <v/>
      </c>
      <c r="T95" s="277" t="str">
        <f t="shared" si="5"/>
        <v>Sem Dados do Distrito</v>
      </c>
    </row>
    <row r="96" spans="1:20" x14ac:dyDescent="0.45">
      <c r="A96" s="326">
        <f>+'202 TREINAMENTO TÉCNICO'!C110</f>
        <v>0</v>
      </c>
      <c r="B96" s="326">
        <f>+'202 TREINAMENTO TÉCNICO'!H110</f>
        <v>0</v>
      </c>
      <c r="C96" s="371">
        <f>+'202 TREINAMENTO TÉCNICO'!AE110</f>
        <v>0</v>
      </c>
      <c r="D96" s="326" t="str">
        <f>IFERROR(+IFERROR(VLOOKUP('202 TREINAMENTO TÉCNICO'!P110,district_codes,2,FALSE),VLOOKUP('202 TREINAMENTO TÉCNICO'!AE$5,district_codes,2,FALSE)),"")</f>
        <v/>
      </c>
      <c r="E96" s="326">
        <f>+'202 TREINAMENTO TÉCNICO'!N110</f>
        <v>0</v>
      </c>
      <c r="F96" s="326" t="e">
        <f>IF(+'202 TREINAMENTO TÉCNICO'!AA110=0,VLOOKUP(C96,tech_registered,4,FALSE),+'202 TREINAMENTO TÉCNICO'!AA110)</f>
        <v>#N/A</v>
      </c>
      <c r="G96" s="326" t="e">
        <f>IF(+'202 TREINAMENTO TÉCNICO'!V110="",VLOOKUP(C96,tech_registered,5,FALSE),+'202 TREINAMENTO TÉCNICO'!V110)</f>
        <v>#N/A</v>
      </c>
      <c r="H96" s="326" t="str">
        <f>IFERROR(+sessoes!A$6,"")</f>
        <v>TECTRAIN-99</v>
      </c>
      <c r="I96" s="326" t="str">
        <f>IFERROR(+sessoes!B$6,"")</f>
        <v/>
      </c>
      <c r="J96" s="328">
        <f>+sessoes!C$6</f>
        <v>0</v>
      </c>
      <c r="K96" s="371">
        <f>+'202 TREINAMENTO TÉCNICO'!AV110</f>
        <v>0</v>
      </c>
      <c r="L96" s="326" t="str">
        <f t="shared" si="4"/>
        <v/>
      </c>
      <c r="M96" s="326">
        <f>+'202 TREINAMENTO TÉCNICO'!AG110</f>
        <v>0</v>
      </c>
      <c r="N96" s="326">
        <f>+'202 TREINAMENTO TÉCNICO'!AI110</f>
        <v>0</v>
      </c>
      <c r="O96" s="326">
        <f>+'202 TREINAMENTO TÉCNICO'!AL110</f>
        <v>0</v>
      </c>
      <c r="P96" s="326">
        <f>+'202 TREINAMENTO TÉCNICO'!AO110</f>
        <v>0</v>
      </c>
      <c r="Q96" s="326">
        <f>+'202 TREINAMENTO TÉCNICO'!AQ110</f>
        <v>0</v>
      </c>
      <c r="R96" s="326">
        <f>+'202 TREINAMENTO TÉCNICO'!O110</f>
        <v>0</v>
      </c>
      <c r="S96" s="326" t="str">
        <f t="shared" si="6"/>
        <v/>
      </c>
      <c r="T96" s="277" t="str">
        <f t="shared" si="5"/>
        <v>Sem Dados do Distrito</v>
      </c>
    </row>
    <row r="97" spans="1:20" x14ac:dyDescent="0.45">
      <c r="A97" s="326">
        <f>+'202 TREINAMENTO TÉCNICO'!C111</f>
        <v>0</v>
      </c>
      <c r="B97" s="326">
        <f>+'202 TREINAMENTO TÉCNICO'!H111</f>
        <v>0</v>
      </c>
      <c r="C97" s="371">
        <f>+'202 TREINAMENTO TÉCNICO'!AE111</f>
        <v>0</v>
      </c>
      <c r="D97" s="326" t="str">
        <f>IFERROR(+IFERROR(VLOOKUP('202 TREINAMENTO TÉCNICO'!P111,district_codes,2,FALSE),VLOOKUP('202 TREINAMENTO TÉCNICO'!AE$5,district_codes,2,FALSE)),"")</f>
        <v/>
      </c>
      <c r="E97" s="326">
        <f>+'202 TREINAMENTO TÉCNICO'!N111</f>
        <v>0</v>
      </c>
      <c r="F97" s="326" t="e">
        <f>IF(+'202 TREINAMENTO TÉCNICO'!AA111=0,VLOOKUP(C97,tech_registered,4,FALSE),+'202 TREINAMENTO TÉCNICO'!AA111)</f>
        <v>#N/A</v>
      </c>
      <c r="G97" s="326" t="e">
        <f>IF(+'202 TREINAMENTO TÉCNICO'!V111="",VLOOKUP(C97,tech_registered,5,FALSE),+'202 TREINAMENTO TÉCNICO'!V111)</f>
        <v>#N/A</v>
      </c>
      <c r="H97" s="326" t="str">
        <f>IFERROR(+sessoes!A$6,"")</f>
        <v>TECTRAIN-99</v>
      </c>
      <c r="I97" s="326" t="str">
        <f>IFERROR(+sessoes!B$6,"")</f>
        <v/>
      </c>
      <c r="J97" s="328">
        <f>+sessoes!C$6</f>
        <v>0</v>
      </c>
      <c r="K97" s="371">
        <f>+'202 TREINAMENTO TÉCNICO'!AV111</f>
        <v>0</v>
      </c>
      <c r="L97" s="326" t="str">
        <f t="shared" si="4"/>
        <v/>
      </c>
      <c r="M97" s="326">
        <f>+'202 TREINAMENTO TÉCNICO'!AG111</f>
        <v>0</v>
      </c>
      <c r="N97" s="326">
        <f>+'202 TREINAMENTO TÉCNICO'!AI111</f>
        <v>0</v>
      </c>
      <c r="O97" s="326">
        <f>+'202 TREINAMENTO TÉCNICO'!AL111</f>
        <v>0</v>
      </c>
      <c r="P97" s="326">
        <f>+'202 TREINAMENTO TÉCNICO'!AO111</f>
        <v>0</v>
      </c>
      <c r="Q97" s="326">
        <f>+'202 TREINAMENTO TÉCNICO'!AQ111</f>
        <v>0</v>
      </c>
      <c r="R97" s="326">
        <f>+'202 TREINAMENTO TÉCNICO'!O111</f>
        <v>0</v>
      </c>
      <c r="S97" s="326" t="str">
        <f t="shared" si="6"/>
        <v/>
      </c>
      <c r="T97" s="277" t="str">
        <f t="shared" si="5"/>
        <v>Sem Dados do Distrito</v>
      </c>
    </row>
    <row r="98" spans="1:20" x14ac:dyDescent="0.45">
      <c r="A98" s="326">
        <f>+'202 TREINAMENTO TÉCNICO'!C112</f>
        <v>0</v>
      </c>
      <c r="B98" s="326">
        <f>+'202 TREINAMENTO TÉCNICO'!H112</f>
        <v>0</v>
      </c>
      <c r="C98" s="371">
        <f>+'202 TREINAMENTO TÉCNICO'!AE112</f>
        <v>0</v>
      </c>
      <c r="D98" s="326" t="str">
        <f>IFERROR(+IFERROR(VLOOKUP('202 TREINAMENTO TÉCNICO'!P112,district_codes,2,FALSE),VLOOKUP('202 TREINAMENTO TÉCNICO'!AE$5,district_codes,2,FALSE)),"")</f>
        <v/>
      </c>
      <c r="E98" s="326">
        <f>+'202 TREINAMENTO TÉCNICO'!N112</f>
        <v>0</v>
      </c>
      <c r="F98" s="326" t="e">
        <f>IF(+'202 TREINAMENTO TÉCNICO'!AA112=0,VLOOKUP(C98,tech_registered,4,FALSE),+'202 TREINAMENTO TÉCNICO'!AA112)</f>
        <v>#N/A</v>
      </c>
      <c r="G98" s="326" t="e">
        <f>IF(+'202 TREINAMENTO TÉCNICO'!V112="",VLOOKUP(C98,tech_registered,5,FALSE),+'202 TREINAMENTO TÉCNICO'!V112)</f>
        <v>#N/A</v>
      </c>
      <c r="H98" s="326" t="str">
        <f>IFERROR(+sessoes!A$6,"")</f>
        <v>TECTRAIN-99</v>
      </c>
      <c r="I98" s="326" t="str">
        <f>IFERROR(+sessoes!B$6,"")</f>
        <v/>
      </c>
      <c r="J98" s="328">
        <f>+sessoes!C$6</f>
        <v>0</v>
      </c>
      <c r="K98" s="371">
        <f>+'202 TREINAMENTO TÉCNICO'!AV112</f>
        <v>0</v>
      </c>
      <c r="L98" s="326" t="str">
        <f t="shared" si="4"/>
        <v/>
      </c>
      <c r="M98" s="326">
        <f>+'202 TREINAMENTO TÉCNICO'!AG112</f>
        <v>0</v>
      </c>
      <c r="N98" s="326">
        <f>+'202 TREINAMENTO TÉCNICO'!AI112</f>
        <v>0</v>
      </c>
      <c r="O98" s="326">
        <f>+'202 TREINAMENTO TÉCNICO'!AL112</f>
        <v>0</v>
      </c>
      <c r="P98" s="326">
        <f>+'202 TREINAMENTO TÉCNICO'!AO112</f>
        <v>0</v>
      </c>
      <c r="Q98" s="326">
        <f>+'202 TREINAMENTO TÉCNICO'!AQ112</f>
        <v>0</v>
      </c>
      <c r="R98" s="326">
        <f>+'202 TREINAMENTO TÉCNICO'!O112</f>
        <v>0</v>
      </c>
      <c r="S98" s="326" t="str">
        <f t="shared" si="6"/>
        <v/>
      </c>
      <c r="T98" s="277" t="str">
        <f t="shared" si="5"/>
        <v>Sem Dados do Distrito</v>
      </c>
    </row>
    <row r="99" spans="1:20" x14ac:dyDescent="0.45">
      <c r="A99" s="326">
        <f>+'202 TREINAMENTO TÉCNICO'!C113</f>
        <v>0</v>
      </c>
      <c r="B99" s="326">
        <f>+'202 TREINAMENTO TÉCNICO'!H113</f>
        <v>0</v>
      </c>
      <c r="C99" s="371">
        <f>+'202 TREINAMENTO TÉCNICO'!AE113</f>
        <v>0</v>
      </c>
      <c r="D99" s="326" t="str">
        <f>IFERROR(+IFERROR(VLOOKUP('202 TREINAMENTO TÉCNICO'!P113,district_codes,2,FALSE),VLOOKUP('202 TREINAMENTO TÉCNICO'!AE$5,district_codes,2,FALSE)),"")</f>
        <v/>
      </c>
      <c r="E99" s="326">
        <f>+'202 TREINAMENTO TÉCNICO'!N113</f>
        <v>0</v>
      </c>
      <c r="F99" s="326" t="e">
        <f>IF(+'202 TREINAMENTO TÉCNICO'!AA113=0,VLOOKUP(C99,tech_registered,4,FALSE),+'202 TREINAMENTO TÉCNICO'!AA113)</f>
        <v>#N/A</v>
      </c>
      <c r="G99" s="326" t="e">
        <f>IF(+'202 TREINAMENTO TÉCNICO'!V113="",VLOOKUP(C99,tech_registered,5,FALSE),+'202 TREINAMENTO TÉCNICO'!V113)</f>
        <v>#N/A</v>
      </c>
      <c r="H99" s="326" t="str">
        <f>IFERROR(+sessoes!A$6,"")</f>
        <v>TECTRAIN-99</v>
      </c>
      <c r="I99" s="326" t="str">
        <f>IFERROR(+sessoes!B$6,"")</f>
        <v/>
      </c>
      <c r="J99" s="328">
        <f>+sessoes!C$6</f>
        <v>0</v>
      </c>
      <c r="K99" s="371">
        <f>+'202 TREINAMENTO TÉCNICO'!AV113</f>
        <v>0</v>
      </c>
      <c r="L99" s="326" t="str">
        <f t="shared" si="4"/>
        <v/>
      </c>
      <c r="M99" s="326">
        <f>+'202 TREINAMENTO TÉCNICO'!AG113</f>
        <v>0</v>
      </c>
      <c r="N99" s="326">
        <f>+'202 TREINAMENTO TÉCNICO'!AI113</f>
        <v>0</v>
      </c>
      <c r="O99" s="326">
        <f>+'202 TREINAMENTO TÉCNICO'!AL113</f>
        <v>0</v>
      </c>
      <c r="P99" s="326">
        <f>+'202 TREINAMENTO TÉCNICO'!AO113</f>
        <v>0</v>
      </c>
      <c r="Q99" s="326">
        <f>+'202 TREINAMENTO TÉCNICO'!AQ113</f>
        <v>0</v>
      </c>
      <c r="R99" s="326">
        <f>+'202 TREINAMENTO TÉCNICO'!O113</f>
        <v>0</v>
      </c>
      <c r="S99" s="326" t="str">
        <f t="shared" si="6"/>
        <v/>
      </c>
      <c r="T99" s="277" t="str">
        <f t="shared" si="5"/>
        <v>Sem Dados do Distrito</v>
      </c>
    </row>
    <row r="100" spans="1:20" x14ac:dyDescent="0.45">
      <c r="A100" s="326">
        <f>+'202 TREINAMENTO TÉCNICO'!C114</f>
        <v>0</v>
      </c>
      <c r="B100" s="326">
        <f>+'202 TREINAMENTO TÉCNICO'!H114</f>
        <v>0</v>
      </c>
      <c r="C100" s="371">
        <f>+'202 TREINAMENTO TÉCNICO'!AE114</f>
        <v>0</v>
      </c>
      <c r="D100" s="326" t="str">
        <f>IFERROR(+IFERROR(VLOOKUP('202 TREINAMENTO TÉCNICO'!P114,district_codes,2,FALSE),VLOOKUP('202 TREINAMENTO TÉCNICO'!AE$5,district_codes,2,FALSE)),"")</f>
        <v/>
      </c>
      <c r="E100" s="326">
        <f>+'202 TREINAMENTO TÉCNICO'!N114</f>
        <v>0</v>
      </c>
      <c r="F100" s="326" t="e">
        <f>IF(+'202 TREINAMENTO TÉCNICO'!AA114=0,VLOOKUP(C100,tech_registered,4,FALSE),+'202 TREINAMENTO TÉCNICO'!AA114)</f>
        <v>#N/A</v>
      </c>
      <c r="G100" s="326" t="e">
        <f>IF(+'202 TREINAMENTO TÉCNICO'!V114="",VLOOKUP(C100,tech_registered,5,FALSE),+'202 TREINAMENTO TÉCNICO'!V114)</f>
        <v>#N/A</v>
      </c>
      <c r="H100" s="326" t="str">
        <f>IFERROR(+sessoes!A$6,"")</f>
        <v>TECTRAIN-99</v>
      </c>
      <c r="I100" s="326" t="str">
        <f>IFERROR(+sessoes!B$6,"")</f>
        <v/>
      </c>
      <c r="J100" s="328">
        <f>+sessoes!C$6</f>
        <v>0</v>
      </c>
      <c r="K100" s="371">
        <f>+'202 TREINAMENTO TÉCNICO'!AV114</f>
        <v>0</v>
      </c>
      <c r="L100" s="326" t="str">
        <f t="shared" si="4"/>
        <v/>
      </c>
      <c r="M100" s="326">
        <f>+'202 TREINAMENTO TÉCNICO'!AG114</f>
        <v>0</v>
      </c>
      <c r="N100" s="326">
        <f>+'202 TREINAMENTO TÉCNICO'!AI114</f>
        <v>0</v>
      </c>
      <c r="O100" s="326">
        <f>+'202 TREINAMENTO TÉCNICO'!AL114</f>
        <v>0</v>
      </c>
      <c r="P100" s="326">
        <f>+'202 TREINAMENTO TÉCNICO'!AO114</f>
        <v>0</v>
      </c>
      <c r="Q100" s="326">
        <f>+'202 TREINAMENTO TÉCNICO'!AQ114</f>
        <v>0</v>
      </c>
      <c r="R100" s="326">
        <f>+'202 TREINAMENTO TÉCNICO'!O114</f>
        <v>0</v>
      </c>
      <c r="S100" s="326" t="str">
        <f t="shared" si="6"/>
        <v/>
      </c>
      <c r="T100" s="277" t="str">
        <f t="shared" si="5"/>
        <v>Sem Dados do Distrito</v>
      </c>
    </row>
    <row r="101" spans="1:20" x14ac:dyDescent="0.45">
      <c r="A101" s="326">
        <f>+'202 TREINAMENTO TÉCNICO'!C115</f>
        <v>0</v>
      </c>
      <c r="B101" s="326">
        <f>+'202 TREINAMENTO TÉCNICO'!H115</f>
        <v>0</v>
      </c>
      <c r="C101" s="371">
        <f>+'202 TREINAMENTO TÉCNICO'!AE115</f>
        <v>0</v>
      </c>
      <c r="D101" s="326" t="str">
        <f>IFERROR(+IFERROR(VLOOKUP('202 TREINAMENTO TÉCNICO'!P115,district_codes,2,FALSE),VLOOKUP('202 TREINAMENTO TÉCNICO'!AE$5,district_codes,2,FALSE)),"")</f>
        <v/>
      </c>
      <c r="E101" s="326">
        <f>+'202 TREINAMENTO TÉCNICO'!N115</f>
        <v>0</v>
      </c>
      <c r="F101" s="326" t="e">
        <f>IF(+'202 TREINAMENTO TÉCNICO'!AA115=0,VLOOKUP(C101,tech_registered,4,FALSE),+'202 TREINAMENTO TÉCNICO'!AA115)</f>
        <v>#N/A</v>
      </c>
      <c r="G101" s="326" t="e">
        <f>IF(+'202 TREINAMENTO TÉCNICO'!V115="",VLOOKUP(C101,tech_registered,5,FALSE),+'202 TREINAMENTO TÉCNICO'!V115)</f>
        <v>#N/A</v>
      </c>
      <c r="H101" s="326" t="str">
        <f>IFERROR(+sessoes!A$6,"")</f>
        <v>TECTRAIN-99</v>
      </c>
      <c r="I101" s="326" t="str">
        <f>IFERROR(+sessoes!B$6,"")</f>
        <v/>
      </c>
      <c r="J101" s="328">
        <f>+sessoes!C$6</f>
        <v>0</v>
      </c>
      <c r="K101" s="371">
        <f>+'202 TREINAMENTO TÉCNICO'!AV115</f>
        <v>0</v>
      </c>
      <c r="L101" s="326" t="str">
        <f t="shared" si="4"/>
        <v/>
      </c>
      <c r="M101" s="326">
        <f>+'202 TREINAMENTO TÉCNICO'!AG115</f>
        <v>0</v>
      </c>
      <c r="N101" s="326">
        <f>+'202 TREINAMENTO TÉCNICO'!AI115</f>
        <v>0</v>
      </c>
      <c r="O101" s="326">
        <f>+'202 TREINAMENTO TÉCNICO'!AL115</f>
        <v>0</v>
      </c>
      <c r="P101" s="326">
        <f>+'202 TREINAMENTO TÉCNICO'!AO115</f>
        <v>0</v>
      </c>
      <c r="Q101" s="326">
        <f>+'202 TREINAMENTO TÉCNICO'!AQ115</f>
        <v>0</v>
      </c>
      <c r="R101" s="326">
        <f>+'202 TREINAMENTO TÉCNICO'!O115</f>
        <v>0</v>
      </c>
      <c r="S101" s="326" t="str">
        <f t="shared" si="6"/>
        <v/>
      </c>
      <c r="T101" s="277" t="str">
        <f t="shared" si="5"/>
        <v>Sem Dados do Distrito</v>
      </c>
    </row>
    <row r="102" spans="1:20" s="327" customFormat="1" x14ac:dyDescent="0.45">
      <c r="C102" s="329" t="str">
        <f t="shared" ref="C102:C103" si="7">A102&amp;B102</f>
        <v/>
      </c>
      <c r="J102" s="330"/>
      <c r="S102" s="327" t="str">
        <f t="shared" si="6"/>
        <v/>
      </c>
      <c r="T102" s="277" t="str">
        <f t="shared" si="5"/>
        <v>Sem Dados do Distrito</v>
      </c>
    </row>
    <row r="103" spans="1:20" x14ac:dyDescent="0.45">
      <c r="A103" s="277">
        <f>+'201 REGISTO PARTICIPAÇÃO'!C15</f>
        <v>0</v>
      </c>
      <c r="B103" s="277">
        <f>+'201 REGISTO PARTICIPAÇÃO'!H15</f>
        <v>0</v>
      </c>
      <c r="C103" s="326" t="str">
        <f t="shared" si="7"/>
        <v>00</v>
      </c>
      <c r="D103" s="277" t="str">
        <f>IFERROR(+IFERROR(VLOOKUP('201 REGISTO PARTICIPAÇÃO'!S15,district_codes,2,FALSE),VLOOKUP('201 REGISTO PARTICIPAÇÃO'!AE$5,district_codes,2,FALSE)),"")</f>
        <v/>
      </c>
      <c r="E103" s="277">
        <f>+'201 REGISTO PARTICIPAÇÃO'!M15</f>
        <v>0</v>
      </c>
      <c r="F103" s="277">
        <f>+'201 REGISTO PARTICIPAÇÃO'!V15</f>
        <v>0</v>
      </c>
      <c r="G103" s="277">
        <f>+'201 REGISTO PARTICIPAÇÃO'!U15</f>
        <v>0</v>
      </c>
      <c r="H103" s="277" t="str">
        <f>IFERROR(+sessoes!A$7,"")</f>
        <v>TECTRAIN-99</v>
      </c>
      <c r="I103" s="277" t="str">
        <f>IFERROR(+sessoes!B$7,"")</f>
        <v/>
      </c>
      <c r="J103" s="331">
        <f>+sessoes!C$7</f>
        <v>0</v>
      </c>
      <c r="K103" s="277">
        <f>+'201 REGISTO PARTICIPAÇÃO'!AC15</f>
        <v>0</v>
      </c>
      <c r="L103" s="277">
        <f>+'201 REGISTO PARTICIPAÇÃO'!Y15</f>
        <v>0</v>
      </c>
      <c r="M103" s="277" t="str">
        <f t="shared" ref="M103:M134" si="8">IFERROR(VLOOKUP(C103,tech_trained,11,FALSE),"")</f>
        <v/>
      </c>
      <c r="N103" s="277" t="str">
        <f t="shared" ref="N103:N134" si="9">IFERROR(VLOOKUP(C103,tech_trained,12,FALSE),"")</f>
        <v/>
      </c>
      <c r="O103" s="277" t="str">
        <f t="shared" ref="O103:O134" si="10">IFERROR(VLOOKUP(C103,tech_trained,13,FALSE),"")</f>
        <v/>
      </c>
      <c r="P103" s="277" t="str">
        <f t="shared" ref="P103:P134" si="11">IFERROR(VLOOKUP(C103,tech_trained,14,FALSE),"")</f>
        <v/>
      </c>
      <c r="Q103" s="277" t="str">
        <f t="shared" ref="Q103:Q134" si="12">IFERROR(VLOOKUP(C103,tech_trained,15,FALSE),"")</f>
        <v/>
      </c>
      <c r="R103" s="277" t="str">
        <f t="shared" ref="R103:R134" si="13">IFERROR(VLOOKUP(C103,tech_trained,16,FALSE),"")</f>
        <v/>
      </c>
      <c r="S103" s="277" t="str">
        <f t="shared" si="6"/>
        <v/>
      </c>
      <c r="T103" s="277" t="str">
        <f t="shared" si="5"/>
        <v>Sem Dados do Distrito</v>
      </c>
    </row>
    <row r="104" spans="1:20" x14ac:dyDescent="0.45">
      <c r="A104" s="277">
        <f>+'201 REGISTO PARTICIPAÇÃO'!C16</f>
        <v>0</v>
      </c>
      <c r="B104" s="277">
        <f>+'201 REGISTO PARTICIPAÇÃO'!H16</f>
        <v>0</v>
      </c>
      <c r="C104" s="326" t="str">
        <f t="shared" ref="C104:C167" si="14">A104&amp;B104</f>
        <v>00</v>
      </c>
      <c r="D104" s="277" t="str">
        <f>IFERROR(+IFERROR(VLOOKUP('201 REGISTO PARTICIPAÇÃO'!S16,district_codes,2,FALSE),VLOOKUP('201 REGISTO PARTICIPAÇÃO'!AE$5,district_codes,2,FALSE)),"")</f>
        <v/>
      </c>
      <c r="E104" s="277">
        <f>+'201 REGISTO PARTICIPAÇÃO'!M16</f>
        <v>0</v>
      </c>
      <c r="F104" s="277">
        <f>+'201 REGISTO PARTICIPAÇÃO'!V16</f>
        <v>0</v>
      </c>
      <c r="G104" s="277">
        <f>+'201 REGISTO PARTICIPAÇÃO'!U16</f>
        <v>0</v>
      </c>
      <c r="H104" s="277" t="str">
        <f>IFERROR(+sessoes!A$7,"")</f>
        <v>TECTRAIN-99</v>
      </c>
      <c r="I104" s="277" t="str">
        <f>IFERROR(+sessoes!B$7,"")</f>
        <v/>
      </c>
      <c r="J104" s="331">
        <f>+sessoes!C$7</f>
        <v>0</v>
      </c>
      <c r="K104" s="277">
        <f>+'201 REGISTO PARTICIPAÇÃO'!AC16</f>
        <v>0</v>
      </c>
      <c r="L104" s="277">
        <f>+'201 REGISTO PARTICIPAÇÃO'!Y16</f>
        <v>0</v>
      </c>
      <c r="M104" s="277" t="str">
        <f t="shared" si="8"/>
        <v/>
      </c>
      <c r="N104" s="277" t="str">
        <f t="shared" si="9"/>
        <v/>
      </c>
      <c r="O104" s="277" t="str">
        <f t="shared" si="10"/>
        <v/>
      </c>
      <c r="P104" s="277" t="str">
        <f t="shared" si="11"/>
        <v/>
      </c>
      <c r="Q104" s="277" t="str">
        <f t="shared" si="12"/>
        <v/>
      </c>
      <c r="R104" s="277" t="str">
        <f t="shared" si="13"/>
        <v/>
      </c>
      <c r="S104" s="277" t="str">
        <f t="shared" si="6"/>
        <v/>
      </c>
      <c r="T104" s="277" t="str">
        <f t="shared" si="5"/>
        <v>Sem Dados do Distrito</v>
      </c>
    </row>
    <row r="105" spans="1:20" x14ac:dyDescent="0.45">
      <c r="A105" s="277">
        <f>+'201 REGISTO PARTICIPAÇÃO'!C17</f>
        <v>0</v>
      </c>
      <c r="B105" s="277">
        <f>+'201 REGISTO PARTICIPAÇÃO'!H17</f>
        <v>0</v>
      </c>
      <c r="C105" s="326" t="str">
        <f t="shared" si="14"/>
        <v>00</v>
      </c>
      <c r="D105" s="277" t="str">
        <f>IFERROR(+IFERROR(VLOOKUP('201 REGISTO PARTICIPAÇÃO'!S17,district_codes,2,FALSE),VLOOKUP('201 REGISTO PARTICIPAÇÃO'!AE$5,district_codes,2,FALSE)),"")</f>
        <v/>
      </c>
      <c r="E105" s="277">
        <f>+'201 REGISTO PARTICIPAÇÃO'!M17</f>
        <v>0</v>
      </c>
      <c r="F105" s="277">
        <f>+'201 REGISTO PARTICIPAÇÃO'!V17</f>
        <v>0</v>
      </c>
      <c r="G105" s="277">
        <f>+'201 REGISTO PARTICIPAÇÃO'!U17</f>
        <v>0</v>
      </c>
      <c r="H105" s="277" t="str">
        <f>IFERROR(+sessoes!A$7,"")</f>
        <v>TECTRAIN-99</v>
      </c>
      <c r="I105" s="277" t="str">
        <f>IFERROR(+sessoes!B$7,"")</f>
        <v/>
      </c>
      <c r="J105" s="331">
        <f>+sessoes!C$7</f>
        <v>0</v>
      </c>
      <c r="K105" s="277">
        <f>+'201 REGISTO PARTICIPAÇÃO'!AC17</f>
        <v>0</v>
      </c>
      <c r="L105" s="277">
        <f>+'201 REGISTO PARTICIPAÇÃO'!Y17</f>
        <v>0</v>
      </c>
      <c r="M105" s="277" t="str">
        <f t="shared" si="8"/>
        <v/>
      </c>
      <c r="N105" s="277" t="str">
        <f t="shared" si="9"/>
        <v/>
      </c>
      <c r="O105" s="277" t="str">
        <f t="shared" si="10"/>
        <v/>
      </c>
      <c r="P105" s="277" t="str">
        <f t="shared" si="11"/>
        <v/>
      </c>
      <c r="Q105" s="277" t="str">
        <f t="shared" si="12"/>
        <v/>
      </c>
      <c r="R105" s="277" t="str">
        <f t="shared" si="13"/>
        <v/>
      </c>
      <c r="S105" s="277" t="str">
        <f t="shared" si="6"/>
        <v/>
      </c>
      <c r="T105" s="277" t="str">
        <f t="shared" si="5"/>
        <v>Sem Dados do Distrito</v>
      </c>
    </row>
    <row r="106" spans="1:20" x14ac:dyDescent="0.45">
      <c r="A106" s="277">
        <f>+'201 REGISTO PARTICIPAÇÃO'!C18</f>
        <v>0</v>
      </c>
      <c r="B106" s="277">
        <f>+'201 REGISTO PARTICIPAÇÃO'!H18</f>
        <v>0</v>
      </c>
      <c r="C106" s="326" t="str">
        <f t="shared" si="14"/>
        <v>00</v>
      </c>
      <c r="D106" s="277" t="str">
        <f>IFERROR(+IFERROR(VLOOKUP('201 REGISTO PARTICIPAÇÃO'!S18,district_codes,2,FALSE),VLOOKUP('201 REGISTO PARTICIPAÇÃO'!AE$5,district_codes,2,FALSE)),"")</f>
        <v/>
      </c>
      <c r="E106" s="277">
        <f>+'201 REGISTO PARTICIPAÇÃO'!M18</f>
        <v>0</v>
      </c>
      <c r="F106" s="277">
        <f>+'201 REGISTO PARTICIPAÇÃO'!V18</f>
        <v>0</v>
      </c>
      <c r="G106" s="277">
        <f>+'201 REGISTO PARTICIPAÇÃO'!U18</f>
        <v>0</v>
      </c>
      <c r="H106" s="277" t="str">
        <f>IFERROR(+sessoes!A$7,"")</f>
        <v>TECTRAIN-99</v>
      </c>
      <c r="I106" s="277" t="str">
        <f>IFERROR(+sessoes!B$7,"")</f>
        <v/>
      </c>
      <c r="J106" s="331">
        <f>+sessoes!C$7</f>
        <v>0</v>
      </c>
      <c r="K106" s="277">
        <f>+'201 REGISTO PARTICIPAÇÃO'!AC18</f>
        <v>0</v>
      </c>
      <c r="L106" s="277">
        <f>+'201 REGISTO PARTICIPAÇÃO'!Y18</f>
        <v>0</v>
      </c>
      <c r="M106" s="277" t="str">
        <f t="shared" si="8"/>
        <v/>
      </c>
      <c r="N106" s="277" t="str">
        <f t="shared" si="9"/>
        <v/>
      </c>
      <c r="O106" s="277" t="str">
        <f t="shared" si="10"/>
        <v/>
      </c>
      <c r="P106" s="277" t="str">
        <f t="shared" si="11"/>
        <v/>
      </c>
      <c r="Q106" s="277" t="str">
        <f t="shared" si="12"/>
        <v/>
      </c>
      <c r="R106" s="277" t="str">
        <f t="shared" si="13"/>
        <v/>
      </c>
      <c r="S106" s="277" t="str">
        <f t="shared" si="6"/>
        <v/>
      </c>
      <c r="T106" s="277" t="str">
        <f t="shared" si="5"/>
        <v>Sem Dados do Distrito</v>
      </c>
    </row>
    <row r="107" spans="1:20" x14ac:dyDescent="0.45">
      <c r="A107" s="277">
        <f>+'201 REGISTO PARTICIPAÇÃO'!C19</f>
        <v>0</v>
      </c>
      <c r="B107" s="277">
        <f>+'201 REGISTO PARTICIPAÇÃO'!H19</f>
        <v>0</v>
      </c>
      <c r="C107" s="326" t="str">
        <f t="shared" si="14"/>
        <v>00</v>
      </c>
      <c r="D107" s="277" t="str">
        <f>IFERROR(+IFERROR(VLOOKUP('201 REGISTO PARTICIPAÇÃO'!S19,district_codes,2,FALSE),VLOOKUP('201 REGISTO PARTICIPAÇÃO'!AE$5,district_codes,2,FALSE)),"")</f>
        <v/>
      </c>
      <c r="E107" s="277">
        <f>+'201 REGISTO PARTICIPAÇÃO'!M19</f>
        <v>0</v>
      </c>
      <c r="F107" s="277">
        <f>+'201 REGISTO PARTICIPAÇÃO'!V19</f>
        <v>0</v>
      </c>
      <c r="G107" s="277">
        <f>+'201 REGISTO PARTICIPAÇÃO'!U19</f>
        <v>0</v>
      </c>
      <c r="H107" s="277" t="str">
        <f>IFERROR(+sessoes!A$7,"")</f>
        <v>TECTRAIN-99</v>
      </c>
      <c r="I107" s="277" t="str">
        <f>IFERROR(+sessoes!B$7,"")</f>
        <v/>
      </c>
      <c r="J107" s="331">
        <f>+sessoes!C$7</f>
        <v>0</v>
      </c>
      <c r="K107" s="277">
        <f>+'201 REGISTO PARTICIPAÇÃO'!AC19</f>
        <v>0</v>
      </c>
      <c r="L107" s="277">
        <f>+'201 REGISTO PARTICIPAÇÃO'!Y19</f>
        <v>0</v>
      </c>
      <c r="M107" s="277" t="str">
        <f t="shared" si="8"/>
        <v/>
      </c>
      <c r="N107" s="277" t="str">
        <f t="shared" si="9"/>
        <v/>
      </c>
      <c r="O107" s="277" t="str">
        <f t="shared" si="10"/>
        <v/>
      </c>
      <c r="P107" s="277" t="str">
        <f t="shared" si="11"/>
        <v/>
      </c>
      <c r="Q107" s="277" t="str">
        <f t="shared" si="12"/>
        <v/>
      </c>
      <c r="R107" s="277" t="str">
        <f t="shared" si="13"/>
        <v/>
      </c>
      <c r="S107" s="277" t="str">
        <f t="shared" si="6"/>
        <v/>
      </c>
      <c r="T107" s="277" t="str">
        <f t="shared" si="5"/>
        <v>Sem Dados do Distrito</v>
      </c>
    </row>
    <row r="108" spans="1:20" x14ac:dyDescent="0.45">
      <c r="A108" s="277">
        <f>+'201 REGISTO PARTICIPAÇÃO'!C20</f>
        <v>0</v>
      </c>
      <c r="B108" s="277">
        <f>+'201 REGISTO PARTICIPAÇÃO'!H20</f>
        <v>0</v>
      </c>
      <c r="C108" s="326" t="str">
        <f t="shared" si="14"/>
        <v>00</v>
      </c>
      <c r="D108" s="277" t="str">
        <f>IFERROR(+IFERROR(VLOOKUP('201 REGISTO PARTICIPAÇÃO'!S20,district_codes,2,FALSE),VLOOKUP('201 REGISTO PARTICIPAÇÃO'!AE$5,district_codes,2,FALSE)),"")</f>
        <v/>
      </c>
      <c r="E108" s="277">
        <f>+'201 REGISTO PARTICIPAÇÃO'!M20</f>
        <v>0</v>
      </c>
      <c r="F108" s="277">
        <f>+'201 REGISTO PARTICIPAÇÃO'!V20</f>
        <v>0</v>
      </c>
      <c r="G108" s="277">
        <f>+'201 REGISTO PARTICIPAÇÃO'!U20</f>
        <v>0</v>
      </c>
      <c r="H108" s="277" t="str">
        <f>IFERROR(+sessoes!A$7,"")</f>
        <v>TECTRAIN-99</v>
      </c>
      <c r="I108" s="277" t="str">
        <f>IFERROR(+sessoes!B$7,"")</f>
        <v/>
      </c>
      <c r="J108" s="331">
        <f>+sessoes!C$7</f>
        <v>0</v>
      </c>
      <c r="K108" s="277">
        <f>+'201 REGISTO PARTICIPAÇÃO'!AC20</f>
        <v>0</v>
      </c>
      <c r="L108" s="277">
        <f>+'201 REGISTO PARTICIPAÇÃO'!Y20</f>
        <v>0</v>
      </c>
      <c r="M108" s="277" t="str">
        <f t="shared" si="8"/>
        <v/>
      </c>
      <c r="N108" s="277" t="str">
        <f t="shared" si="9"/>
        <v/>
      </c>
      <c r="O108" s="277" t="str">
        <f t="shared" si="10"/>
        <v/>
      </c>
      <c r="P108" s="277" t="str">
        <f t="shared" si="11"/>
        <v/>
      </c>
      <c r="Q108" s="277" t="str">
        <f t="shared" si="12"/>
        <v/>
      </c>
      <c r="R108" s="277" t="str">
        <f t="shared" si="13"/>
        <v/>
      </c>
      <c r="S108" s="277" t="str">
        <f t="shared" si="6"/>
        <v/>
      </c>
      <c r="T108" s="277" t="str">
        <f t="shared" si="5"/>
        <v>Sem Dados do Distrito</v>
      </c>
    </row>
    <row r="109" spans="1:20" x14ac:dyDescent="0.45">
      <c r="A109" s="277">
        <f>+'201 REGISTO PARTICIPAÇÃO'!C21</f>
        <v>0</v>
      </c>
      <c r="B109" s="277">
        <f>+'201 REGISTO PARTICIPAÇÃO'!H21</f>
        <v>0</v>
      </c>
      <c r="C109" s="326" t="str">
        <f t="shared" si="14"/>
        <v>00</v>
      </c>
      <c r="D109" s="277" t="str">
        <f>IFERROR(+IFERROR(VLOOKUP('201 REGISTO PARTICIPAÇÃO'!S21,district_codes,2,FALSE),VLOOKUP('201 REGISTO PARTICIPAÇÃO'!AE$5,district_codes,2,FALSE)),"")</f>
        <v/>
      </c>
      <c r="E109" s="277">
        <f>+'201 REGISTO PARTICIPAÇÃO'!M21</f>
        <v>0</v>
      </c>
      <c r="F109" s="277">
        <f>+'201 REGISTO PARTICIPAÇÃO'!V21</f>
        <v>0</v>
      </c>
      <c r="G109" s="277">
        <f>+'201 REGISTO PARTICIPAÇÃO'!U21</f>
        <v>0</v>
      </c>
      <c r="H109" s="277" t="str">
        <f>IFERROR(+sessoes!A$7,"")</f>
        <v>TECTRAIN-99</v>
      </c>
      <c r="I109" s="277" t="str">
        <f>IFERROR(+sessoes!B$7,"")</f>
        <v/>
      </c>
      <c r="J109" s="331">
        <f>+sessoes!C$7</f>
        <v>0</v>
      </c>
      <c r="K109" s="277">
        <f>+'201 REGISTO PARTICIPAÇÃO'!AC21</f>
        <v>0</v>
      </c>
      <c r="L109" s="277">
        <f>+'201 REGISTO PARTICIPAÇÃO'!Y21</f>
        <v>0</v>
      </c>
      <c r="M109" s="277" t="str">
        <f t="shared" si="8"/>
        <v/>
      </c>
      <c r="N109" s="277" t="str">
        <f t="shared" si="9"/>
        <v/>
      </c>
      <c r="O109" s="277" t="str">
        <f t="shared" si="10"/>
        <v/>
      </c>
      <c r="P109" s="277" t="str">
        <f t="shared" si="11"/>
        <v/>
      </c>
      <c r="Q109" s="277" t="str">
        <f t="shared" si="12"/>
        <v/>
      </c>
      <c r="R109" s="277" t="str">
        <f t="shared" si="13"/>
        <v/>
      </c>
      <c r="S109" s="277" t="str">
        <f t="shared" si="6"/>
        <v/>
      </c>
      <c r="T109" s="277" t="str">
        <f t="shared" si="5"/>
        <v>Sem Dados do Distrito</v>
      </c>
    </row>
    <row r="110" spans="1:20" x14ac:dyDescent="0.45">
      <c r="A110" s="277">
        <f>+'201 REGISTO PARTICIPAÇÃO'!C22</f>
        <v>0</v>
      </c>
      <c r="B110" s="277">
        <f>+'201 REGISTO PARTICIPAÇÃO'!H22</f>
        <v>0</v>
      </c>
      <c r="C110" s="326" t="str">
        <f t="shared" si="14"/>
        <v>00</v>
      </c>
      <c r="D110" s="277" t="str">
        <f>IFERROR(+IFERROR(VLOOKUP('201 REGISTO PARTICIPAÇÃO'!S22,district_codes,2,FALSE),VLOOKUP('201 REGISTO PARTICIPAÇÃO'!AE$5,district_codes,2,FALSE)),"")</f>
        <v/>
      </c>
      <c r="E110" s="277">
        <f>+'201 REGISTO PARTICIPAÇÃO'!M22</f>
        <v>0</v>
      </c>
      <c r="F110" s="277">
        <f>+'201 REGISTO PARTICIPAÇÃO'!V22</f>
        <v>0</v>
      </c>
      <c r="G110" s="277">
        <f>+'201 REGISTO PARTICIPAÇÃO'!U22</f>
        <v>0</v>
      </c>
      <c r="H110" s="277" t="str">
        <f>IFERROR(+sessoes!A$7,"")</f>
        <v>TECTRAIN-99</v>
      </c>
      <c r="I110" s="277" t="str">
        <f>IFERROR(+sessoes!B$7,"")</f>
        <v/>
      </c>
      <c r="J110" s="331">
        <f>+sessoes!C$7</f>
        <v>0</v>
      </c>
      <c r="K110" s="277">
        <f>+'201 REGISTO PARTICIPAÇÃO'!AC22</f>
        <v>0</v>
      </c>
      <c r="L110" s="277">
        <f>+'201 REGISTO PARTICIPAÇÃO'!Y22</f>
        <v>0</v>
      </c>
      <c r="M110" s="277" t="str">
        <f t="shared" si="8"/>
        <v/>
      </c>
      <c r="N110" s="277" t="str">
        <f t="shared" si="9"/>
        <v/>
      </c>
      <c r="O110" s="277" t="str">
        <f t="shared" si="10"/>
        <v/>
      </c>
      <c r="P110" s="277" t="str">
        <f t="shared" si="11"/>
        <v/>
      </c>
      <c r="Q110" s="277" t="str">
        <f t="shared" si="12"/>
        <v/>
      </c>
      <c r="R110" s="277" t="str">
        <f t="shared" si="13"/>
        <v/>
      </c>
      <c r="S110" s="277" t="str">
        <f t="shared" si="6"/>
        <v/>
      </c>
      <c r="T110" s="277" t="str">
        <f t="shared" si="5"/>
        <v>Sem Dados do Distrito</v>
      </c>
    </row>
    <row r="111" spans="1:20" x14ac:dyDescent="0.45">
      <c r="A111" s="277">
        <f>+'201 REGISTO PARTICIPAÇÃO'!C23</f>
        <v>0</v>
      </c>
      <c r="B111" s="277">
        <f>+'201 REGISTO PARTICIPAÇÃO'!H23</f>
        <v>0</v>
      </c>
      <c r="C111" s="326" t="str">
        <f t="shared" si="14"/>
        <v>00</v>
      </c>
      <c r="D111" s="277" t="str">
        <f>IFERROR(+IFERROR(VLOOKUP('201 REGISTO PARTICIPAÇÃO'!S23,district_codes,2,FALSE),VLOOKUP('201 REGISTO PARTICIPAÇÃO'!AE$5,district_codes,2,FALSE)),"")</f>
        <v/>
      </c>
      <c r="E111" s="277">
        <f>+'201 REGISTO PARTICIPAÇÃO'!M23</f>
        <v>0</v>
      </c>
      <c r="F111" s="277">
        <f>+'201 REGISTO PARTICIPAÇÃO'!V23</f>
        <v>0</v>
      </c>
      <c r="G111" s="277">
        <f>+'201 REGISTO PARTICIPAÇÃO'!U23</f>
        <v>0</v>
      </c>
      <c r="H111" s="277" t="str">
        <f>IFERROR(+sessoes!A$7,"")</f>
        <v>TECTRAIN-99</v>
      </c>
      <c r="I111" s="277" t="str">
        <f>IFERROR(+sessoes!B$7,"")</f>
        <v/>
      </c>
      <c r="J111" s="331">
        <f>+sessoes!C$7</f>
        <v>0</v>
      </c>
      <c r="K111" s="277">
        <f>+'201 REGISTO PARTICIPAÇÃO'!AC23</f>
        <v>0</v>
      </c>
      <c r="L111" s="277">
        <f>+'201 REGISTO PARTICIPAÇÃO'!Y23</f>
        <v>0</v>
      </c>
      <c r="M111" s="277" t="str">
        <f t="shared" si="8"/>
        <v/>
      </c>
      <c r="N111" s="277" t="str">
        <f t="shared" si="9"/>
        <v/>
      </c>
      <c r="O111" s="277" t="str">
        <f t="shared" si="10"/>
        <v/>
      </c>
      <c r="P111" s="277" t="str">
        <f t="shared" si="11"/>
        <v/>
      </c>
      <c r="Q111" s="277" t="str">
        <f t="shared" si="12"/>
        <v/>
      </c>
      <c r="R111" s="277" t="str">
        <f t="shared" si="13"/>
        <v/>
      </c>
      <c r="S111" s="277" t="str">
        <f t="shared" si="6"/>
        <v/>
      </c>
      <c r="T111" s="277" t="str">
        <f t="shared" si="5"/>
        <v>Sem Dados do Distrito</v>
      </c>
    </row>
    <row r="112" spans="1:20" x14ac:dyDescent="0.45">
      <c r="A112" s="277">
        <f>+'201 REGISTO PARTICIPAÇÃO'!C24</f>
        <v>0</v>
      </c>
      <c r="B112" s="277">
        <f>+'201 REGISTO PARTICIPAÇÃO'!H24</f>
        <v>0</v>
      </c>
      <c r="C112" s="326" t="str">
        <f t="shared" si="14"/>
        <v>00</v>
      </c>
      <c r="D112" s="277" t="str">
        <f>IFERROR(+IFERROR(VLOOKUP('201 REGISTO PARTICIPAÇÃO'!S24,district_codes,2,FALSE),VLOOKUP('201 REGISTO PARTICIPAÇÃO'!AE$5,district_codes,2,FALSE)),"")</f>
        <v/>
      </c>
      <c r="E112" s="277">
        <f>+'201 REGISTO PARTICIPAÇÃO'!M24</f>
        <v>0</v>
      </c>
      <c r="F112" s="277">
        <f>+'201 REGISTO PARTICIPAÇÃO'!V24</f>
        <v>0</v>
      </c>
      <c r="G112" s="277">
        <f>+'201 REGISTO PARTICIPAÇÃO'!U24</f>
        <v>0</v>
      </c>
      <c r="H112" s="277" t="str">
        <f>IFERROR(+sessoes!A$7,"")</f>
        <v>TECTRAIN-99</v>
      </c>
      <c r="I112" s="277" t="str">
        <f>IFERROR(+sessoes!B$7,"")</f>
        <v/>
      </c>
      <c r="J112" s="331">
        <f>+sessoes!C$7</f>
        <v>0</v>
      </c>
      <c r="K112" s="277">
        <f>+'201 REGISTO PARTICIPAÇÃO'!AC24</f>
        <v>0</v>
      </c>
      <c r="L112" s="277">
        <f>+'201 REGISTO PARTICIPAÇÃO'!Y24</f>
        <v>0</v>
      </c>
      <c r="M112" s="277" t="str">
        <f t="shared" si="8"/>
        <v/>
      </c>
      <c r="N112" s="277" t="str">
        <f t="shared" si="9"/>
        <v/>
      </c>
      <c r="O112" s="277" t="str">
        <f t="shared" si="10"/>
        <v/>
      </c>
      <c r="P112" s="277" t="str">
        <f t="shared" si="11"/>
        <v/>
      </c>
      <c r="Q112" s="277" t="str">
        <f t="shared" si="12"/>
        <v/>
      </c>
      <c r="R112" s="277" t="str">
        <f t="shared" si="13"/>
        <v/>
      </c>
      <c r="S112" s="277" t="str">
        <f t="shared" si="6"/>
        <v/>
      </c>
      <c r="T112" s="277" t="str">
        <f t="shared" si="5"/>
        <v>Sem Dados do Distrito</v>
      </c>
    </row>
    <row r="113" spans="1:20" x14ac:dyDescent="0.45">
      <c r="A113" s="277">
        <f>+'201 REGISTO PARTICIPAÇÃO'!C25</f>
        <v>0</v>
      </c>
      <c r="B113" s="277">
        <f>+'201 REGISTO PARTICIPAÇÃO'!H25</f>
        <v>0</v>
      </c>
      <c r="C113" s="326" t="str">
        <f t="shared" si="14"/>
        <v>00</v>
      </c>
      <c r="D113" s="277" t="str">
        <f>IFERROR(+IFERROR(VLOOKUP('201 REGISTO PARTICIPAÇÃO'!S25,district_codes,2,FALSE),VLOOKUP('201 REGISTO PARTICIPAÇÃO'!AE$5,district_codes,2,FALSE)),"")</f>
        <v/>
      </c>
      <c r="E113" s="277">
        <f>+'201 REGISTO PARTICIPAÇÃO'!M25</f>
        <v>0</v>
      </c>
      <c r="F113" s="277">
        <f>+'201 REGISTO PARTICIPAÇÃO'!V25</f>
        <v>0</v>
      </c>
      <c r="G113" s="277">
        <f>+'201 REGISTO PARTICIPAÇÃO'!U25</f>
        <v>0</v>
      </c>
      <c r="H113" s="277" t="str">
        <f>IFERROR(+sessoes!A$7,"")</f>
        <v>TECTRAIN-99</v>
      </c>
      <c r="I113" s="277" t="str">
        <f>IFERROR(+sessoes!B$7,"")</f>
        <v/>
      </c>
      <c r="J113" s="331">
        <f>+sessoes!C$7</f>
        <v>0</v>
      </c>
      <c r="K113" s="277">
        <f>+'201 REGISTO PARTICIPAÇÃO'!AC25</f>
        <v>0</v>
      </c>
      <c r="L113" s="277">
        <f>+'201 REGISTO PARTICIPAÇÃO'!Y25</f>
        <v>0</v>
      </c>
      <c r="M113" s="277" t="str">
        <f t="shared" si="8"/>
        <v/>
      </c>
      <c r="N113" s="277" t="str">
        <f t="shared" si="9"/>
        <v/>
      </c>
      <c r="O113" s="277" t="str">
        <f t="shared" si="10"/>
        <v/>
      </c>
      <c r="P113" s="277" t="str">
        <f t="shared" si="11"/>
        <v/>
      </c>
      <c r="Q113" s="277" t="str">
        <f t="shared" si="12"/>
        <v/>
      </c>
      <c r="R113" s="277" t="str">
        <f t="shared" si="13"/>
        <v/>
      </c>
      <c r="S113" s="277" t="str">
        <f t="shared" si="6"/>
        <v/>
      </c>
      <c r="T113" s="277" t="str">
        <f t="shared" si="5"/>
        <v>Sem Dados do Distrito</v>
      </c>
    </row>
    <row r="114" spans="1:20" x14ac:dyDescent="0.45">
      <c r="A114" s="277">
        <f>+'201 REGISTO PARTICIPAÇÃO'!C26</f>
        <v>0</v>
      </c>
      <c r="B114" s="277">
        <f>+'201 REGISTO PARTICIPAÇÃO'!H26</f>
        <v>0</v>
      </c>
      <c r="C114" s="326" t="str">
        <f t="shared" si="14"/>
        <v>00</v>
      </c>
      <c r="D114" s="277" t="str">
        <f>IFERROR(+IFERROR(VLOOKUP('201 REGISTO PARTICIPAÇÃO'!S26,district_codes,2,FALSE),VLOOKUP('201 REGISTO PARTICIPAÇÃO'!AE$5,district_codes,2,FALSE)),"")</f>
        <v/>
      </c>
      <c r="E114" s="277">
        <f>+'201 REGISTO PARTICIPAÇÃO'!M26</f>
        <v>0</v>
      </c>
      <c r="F114" s="277">
        <f>+'201 REGISTO PARTICIPAÇÃO'!V26</f>
        <v>0</v>
      </c>
      <c r="G114" s="277">
        <f>+'201 REGISTO PARTICIPAÇÃO'!U26</f>
        <v>0</v>
      </c>
      <c r="H114" s="277" t="str">
        <f>IFERROR(+sessoes!A$7,"")</f>
        <v>TECTRAIN-99</v>
      </c>
      <c r="I114" s="277" t="str">
        <f>IFERROR(+sessoes!B$7,"")</f>
        <v/>
      </c>
      <c r="J114" s="331">
        <f>+sessoes!C$7</f>
        <v>0</v>
      </c>
      <c r="K114" s="277">
        <f>+'201 REGISTO PARTICIPAÇÃO'!AC26</f>
        <v>0</v>
      </c>
      <c r="L114" s="277">
        <f>+'201 REGISTO PARTICIPAÇÃO'!Y26</f>
        <v>0</v>
      </c>
      <c r="M114" s="277" t="str">
        <f t="shared" si="8"/>
        <v/>
      </c>
      <c r="N114" s="277" t="str">
        <f t="shared" si="9"/>
        <v/>
      </c>
      <c r="O114" s="277" t="str">
        <f t="shared" si="10"/>
        <v/>
      </c>
      <c r="P114" s="277" t="str">
        <f t="shared" si="11"/>
        <v/>
      </c>
      <c r="Q114" s="277" t="str">
        <f t="shared" si="12"/>
        <v/>
      </c>
      <c r="R114" s="277" t="str">
        <f t="shared" si="13"/>
        <v/>
      </c>
      <c r="S114" s="277" t="str">
        <f t="shared" si="6"/>
        <v/>
      </c>
      <c r="T114" s="277" t="str">
        <f t="shared" si="5"/>
        <v>Sem Dados do Distrito</v>
      </c>
    </row>
    <row r="115" spans="1:20" x14ac:dyDescent="0.45">
      <c r="A115" s="277">
        <f>+'201 REGISTO PARTICIPAÇÃO'!C27</f>
        <v>0</v>
      </c>
      <c r="B115" s="277">
        <f>+'201 REGISTO PARTICIPAÇÃO'!H27</f>
        <v>0</v>
      </c>
      <c r="C115" s="326" t="str">
        <f t="shared" si="14"/>
        <v>00</v>
      </c>
      <c r="D115" s="277" t="str">
        <f>IFERROR(+IFERROR(VLOOKUP('201 REGISTO PARTICIPAÇÃO'!S27,district_codes,2,FALSE),VLOOKUP('201 REGISTO PARTICIPAÇÃO'!AE$5,district_codes,2,FALSE)),"")</f>
        <v/>
      </c>
      <c r="E115" s="277">
        <f>+'201 REGISTO PARTICIPAÇÃO'!M27</f>
        <v>0</v>
      </c>
      <c r="F115" s="277">
        <f>+'201 REGISTO PARTICIPAÇÃO'!V27</f>
        <v>0</v>
      </c>
      <c r="G115" s="277">
        <f>+'201 REGISTO PARTICIPAÇÃO'!U27</f>
        <v>0</v>
      </c>
      <c r="H115" s="277" t="str">
        <f>IFERROR(+sessoes!A$7,"")</f>
        <v>TECTRAIN-99</v>
      </c>
      <c r="I115" s="277" t="str">
        <f>IFERROR(+sessoes!B$7,"")</f>
        <v/>
      </c>
      <c r="J115" s="331">
        <f>+sessoes!C$7</f>
        <v>0</v>
      </c>
      <c r="K115" s="277">
        <f>+'201 REGISTO PARTICIPAÇÃO'!AC27</f>
        <v>0</v>
      </c>
      <c r="L115" s="277">
        <f>+'201 REGISTO PARTICIPAÇÃO'!Y27</f>
        <v>0</v>
      </c>
      <c r="M115" s="277" t="str">
        <f t="shared" si="8"/>
        <v/>
      </c>
      <c r="N115" s="277" t="str">
        <f t="shared" si="9"/>
        <v/>
      </c>
      <c r="O115" s="277" t="str">
        <f t="shared" si="10"/>
        <v/>
      </c>
      <c r="P115" s="277" t="str">
        <f t="shared" si="11"/>
        <v/>
      </c>
      <c r="Q115" s="277" t="str">
        <f t="shared" si="12"/>
        <v/>
      </c>
      <c r="R115" s="277" t="str">
        <f t="shared" si="13"/>
        <v/>
      </c>
      <c r="S115" s="277" t="str">
        <f t="shared" si="6"/>
        <v/>
      </c>
      <c r="T115" s="277" t="str">
        <f t="shared" si="5"/>
        <v>Sem Dados do Distrito</v>
      </c>
    </row>
    <row r="116" spans="1:20" x14ac:dyDescent="0.45">
      <c r="A116" s="277">
        <f>+'201 REGISTO PARTICIPAÇÃO'!C28</f>
        <v>0</v>
      </c>
      <c r="B116" s="277">
        <f>+'201 REGISTO PARTICIPAÇÃO'!H28</f>
        <v>0</v>
      </c>
      <c r="C116" s="326" t="str">
        <f t="shared" si="14"/>
        <v>00</v>
      </c>
      <c r="D116" s="277" t="str">
        <f>IFERROR(+IFERROR(VLOOKUP('201 REGISTO PARTICIPAÇÃO'!S28,district_codes,2,FALSE),VLOOKUP('201 REGISTO PARTICIPAÇÃO'!AE$5,district_codes,2,FALSE)),"")</f>
        <v/>
      </c>
      <c r="E116" s="277">
        <f>+'201 REGISTO PARTICIPAÇÃO'!M28</f>
        <v>0</v>
      </c>
      <c r="F116" s="277">
        <f>+'201 REGISTO PARTICIPAÇÃO'!V28</f>
        <v>0</v>
      </c>
      <c r="G116" s="277">
        <f>+'201 REGISTO PARTICIPAÇÃO'!U28</f>
        <v>0</v>
      </c>
      <c r="H116" s="277" t="str">
        <f>IFERROR(+sessoes!A$7,"")</f>
        <v>TECTRAIN-99</v>
      </c>
      <c r="I116" s="277" t="str">
        <f>IFERROR(+sessoes!B$7,"")</f>
        <v/>
      </c>
      <c r="J116" s="331">
        <f>+sessoes!C$7</f>
        <v>0</v>
      </c>
      <c r="K116" s="277">
        <f>+'201 REGISTO PARTICIPAÇÃO'!AC28</f>
        <v>0</v>
      </c>
      <c r="L116" s="277">
        <f>+'201 REGISTO PARTICIPAÇÃO'!Y28</f>
        <v>0</v>
      </c>
      <c r="M116" s="277" t="str">
        <f t="shared" si="8"/>
        <v/>
      </c>
      <c r="N116" s="277" t="str">
        <f t="shared" si="9"/>
        <v/>
      </c>
      <c r="O116" s="277" t="str">
        <f t="shared" si="10"/>
        <v/>
      </c>
      <c r="P116" s="277" t="str">
        <f t="shared" si="11"/>
        <v/>
      </c>
      <c r="Q116" s="277" t="str">
        <f t="shared" si="12"/>
        <v/>
      </c>
      <c r="R116" s="277" t="str">
        <f t="shared" si="13"/>
        <v/>
      </c>
      <c r="S116" s="277" t="str">
        <f t="shared" si="6"/>
        <v/>
      </c>
      <c r="T116" s="277" t="str">
        <f t="shared" si="5"/>
        <v>Sem Dados do Distrito</v>
      </c>
    </row>
    <row r="117" spans="1:20" x14ac:dyDescent="0.45">
      <c r="A117" s="277">
        <f>+'201 REGISTO PARTICIPAÇÃO'!C29</f>
        <v>0</v>
      </c>
      <c r="B117" s="277">
        <f>+'201 REGISTO PARTICIPAÇÃO'!H29</f>
        <v>0</v>
      </c>
      <c r="C117" s="326" t="str">
        <f t="shared" si="14"/>
        <v>00</v>
      </c>
      <c r="D117" s="277" t="str">
        <f>IFERROR(+IFERROR(VLOOKUP('201 REGISTO PARTICIPAÇÃO'!S29,district_codes,2,FALSE),VLOOKUP('201 REGISTO PARTICIPAÇÃO'!AE$5,district_codes,2,FALSE)),"")</f>
        <v/>
      </c>
      <c r="E117" s="277">
        <f>+'201 REGISTO PARTICIPAÇÃO'!M29</f>
        <v>0</v>
      </c>
      <c r="F117" s="277">
        <f>+'201 REGISTO PARTICIPAÇÃO'!V29</f>
        <v>0</v>
      </c>
      <c r="G117" s="277">
        <f>+'201 REGISTO PARTICIPAÇÃO'!U29</f>
        <v>0</v>
      </c>
      <c r="H117" s="277" t="str">
        <f>IFERROR(+sessoes!A$7,"")</f>
        <v>TECTRAIN-99</v>
      </c>
      <c r="I117" s="277" t="str">
        <f>IFERROR(+sessoes!B$7,"")</f>
        <v/>
      </c>
      <c r="J117" s="331">
        <f>+sessoes!C$7</f>
        <v>0</v>
      </c>
      <c r="K117" s="277">
        <f>+'201 REGISTO PARTICIPAÇÃO'!AC29</f>
        <v>0</v>
      </c>
      <c r="L117" s="277">
        <f>+'201 REGISTO PARTICIPAÇÃO'!Y29</f>
        <v>0</v>
      </c>
      <c r="M117" s="277" t="str">
        <f t="shared" si="8"/>
        <v/>
      </c>
      <c r="N117" s="277" t="str">
        <f t="shared" si="9"/>
        <v/>
      </c>
      <c r="O117" s="277" t="str">
        <f t="shared" si="10"/>
        <v/>
      </c>
      <c r="P117" s="277" t="str">
        <f t="shared" si="11"/>
        <v/>
      </c>
      <c r="Q117" s="277" t="str">
        <f t="shared" si="12"/>
        <v/>
      </c>
      <c r="R117" s="277" t="str">
        <f t="shared" si="13"/>
        <v/>
      </c>
      <c r="S117" s="277" t="str">
        <f t="shared" si="6"/>
        <v/>
      </c>
      <c r="T117" s="277" t="str">
        <f t="shared" si="5"/>
        <v>Sem Dados do Distrito</v>
      </c>
    </row>
    <row r="118" spans="1:20" x14ac:dyDescent="0.45">
      <c r="A118" s="277">
        <f>+'201 REGISTO PARTICIPAÇÃO'!C30</f>
        <v>0</v>
      </c>
      <c r="B118" s="277">
        <f>+'201 REGISTO PARTICIPAÇÃO'!H30</f>
        <v>0</v>
      </c>
      <c r="C118" s="326" t="str">
        <f t="shared" si="14"/>
        <v>00</v>
      </c>
      <c r="D118" s="277" t="str">
        <f>IFERROR(+IFERROR(VLOOKUP('201 REGISTO PARTICIPAÇÃO'!S30,district_codes,2,FALSE),VLOOKUP('201 REGISTO PARTICIPAÇÃO'!AE$5,district_codes,2,FALSE)),"")</f>
        <v/>
      </c>
      <c r="E118" s="277">
        <f>+'201 REGISTO PARTICIPAÇÃO'!M30</f>
        <v>0</v>
      </c>
      <c r="F118" s="277">
        <f>+'201 REGISTO PARTICIPAÇÃO'!V30</f>
        <v>0</v>
      </c>
      <c r="G118" s="277">
        <f>+'201 REGISTO PARTICIPAÇÃO'!U30</f>
        <v>0</v>
      </c>
      <c r="H118" s="277" t="str">
        <f>IFERROR(+sessoes!A$7,"")</f>
        <v>TECTRAIN-99</v>
      </c>
      <c r="I118" s="277" t="str">
        <f>IFERROR(+sessoes!B$7,"")</f>
        <v/>
      </c>
      <c r="J118" s="331">
        <f>+sessoes!C$7</f>
        <v>0</v>
      </c>
      <c r="K118" s="277">
        <f>+'201 REGISTO PARTICIPAÇÃO'!AC30</f>
        <v>0</v>
      </c>
      <c r="L118" s="277">
        <f>+'201 REGISTO PARTICIPAÇÃO'!Y30</f>
        <v>0</v>
      </c>
      <c r="M118" s="277" t="str">
        <f t="shared" si="8"/>
        <v/>
      </c>
      <c r="N118" s="277" t="str">
        <f t="shared" si="9"/>
        <v/>
      </c>
      <c r="O118" s="277" t="str">
        <f t="shared" si="10"/>
        <v/>
      </c>
      <c r="P118" s="277" t="str">
        <f t="shared" si="11"/>
        <v/>
      </c>
      <c r="Q118" s="277" t="str">
        <f t="shared" si="12"/>
        <v/>
      </c>
      <c r="R118" s="277" t="str">
        <f t="shared" si="13"/>
        <v/>
      </c>
      <c r="S118" s="277" t="str">
        <f t="shared" si="6"/>
        <v/>
      </c>
      <c r="T118" s="277" t="str">
        <f t="shared" si="5"/>
        <v>Sem Dados do Distrito</v>
      </c>
    </row>
    <row r="119" spans="1:20" x14ac:dyDescent="0.45">
      <c r="A119" s="277">
        <f>+'201 REGISTO PARTICIPAÇÃO'!C31</f>
        <v>0</v>
      </c>
      <c r="B119" s="277">
        <f>+'201 REGISTO PARTICIPAÇÃO'!H31</f>
        <v>0</v>
      </c>
      <c r="C119" s="326" t="str">
        <f t="shared" si="14"/>
        <v>00</v>
      </c>
      <c r="D119" s="277" t="str">
        <f>IFERROR(+IFERROR(VLOOKUP('201 REGISTO PARTICIPAÇÃO'!S31,district_codes,2,FALSE),VLOOKUP('201 REGISTO PARTICIPAÇÃO'!AE$5,district_codes,2,FALSE)),"")</f>
        <v/>
      </c>
      <c r="E119" s="277">
        <f>+'201 REGISTO PARTICIPAÇÃO'!M31</f>
        <v>0</v>
      </c>
      <c r="F119" s="277">
        <f>+'201 REGISTO PARTICIPAÇÃO'!V31</f>
        <v>0</v>
      </c>
      <c r="G119" s="277">
        <f>+'201 REGISTO PARTICIPAÇÃO'!U31</f>
        <v>0</v>
      </c>
      <c r="H119" s="277" t="str">
        <f>IFERROR(+sessoes!A$7,"")</f>
        <v>TECTRAIN-99</v>
      </c>
      <c r="I119" s="277" t="str">
        <f>IFERROR(+sessoes!B$7,"")</f>
        <v/>
      </c>
      <c r="J119" s="331">
        <f>+sessoes!C$7</f>
        <v>0</v>
      </c>
      <c r="K119" s="277">
        <f>+'201 REGISTO PARTICIPAÇÃO'!AC31</f>
        <v>0</v>
      </c>
      <c r="L119" s="277">
        <f>+'201 REGISTO PARTICIPAÇÃO'!Y31</f>
        <v>0</v>
      </c>
      <c r="M119" s="277" t="str">
        <f t="shared" si="8"/>
        <v/>
      </c>
      <c r="N119" s="277" t="str">
        <f t="shared" si="9"/>
        <v/>
      </c>
      <c r="O119" s="277" t="str">
        <f t="shared" si="10"/>
        <v/>
      </c>
      <c r="P119" s="277" t="str">
        <f t="shared" si="11"/>
        <v/>
      </c>
      <c r="Q119" s="277" t="str">
        <f t="shared" si="12"/>
        <v/>
      </c>
      <c r="R119" s="277" t="str">
        <f t="shared" si="13"/>
        <v/>
      </c>
      <c r="S119" s="277" t="str">
        <f t="shared" si="6"/>
        <v/>
      </c>
      <c r="T119" s="277" t="str">
        <f t="shared" si="5"/>
        <v>Sem Dados do Distrito</v>
      </c>
    </row>
    <row r="120" spans="1:20" x14ac:dyDescent="0.45">
      <c r="A120" s="277">
        <f>+'201 REGISTO PARTICIPAÇÃO'!C32</f>
        <v>0</v>
      </c>
      <c r="B120" s="277">
        <f>+'201 REGISTO PARTICIPAÇÃO'!H32</f>
        <v>0</v>
      </c>
      <c r="C120" s="326" t="str">
        <f t="shared" si="14"/>
        <v>00</v>
      </c>
      <c r="D120" s="277" t="str">
        <f>IFERROR(+IFERROR(VLOOKUP('201 REGISTO PARTICIPAÇÃO'!S32,district_codes,2,FALSE),VLOOKUP('201 REGISTO PARTICIPAÇÃO'!AE$5,district_codes,2,FALSE)),"")</f>
        <v/>
      </c>
      <c r="E120" s="277">
        <f>+'201 REGISTO PARTICIPAÇÃO'!M32</f>
        <v>0</v>
      </c>
      <c r="F120" s="277">
        <f>+'201 REGISTO PARTICIPAÇÃO'!V32</f>
        <v>0</v>
      </c>
      <c r="G120" s="277">
        <f>+'201 REGISTO PARTICIPAÇÃO'!U32</f>
        <v>0</v>
      </c>
      <c r="H120" s="277" t="str">
        <f>IFERROR(+sessoes!A$7,"")</f>
        <v>TECTRAIN-99</v>
      </c>
      <c r="I120" s="277" t="str">
        <f>IFERROR(+sessoes!B$7,"")</f>
        <v/>
      </c>
      <c r="J120" s="331">
        <f>+sessoes!C$7</f>
        <v>0</v>
      </c>
      <c r="K120" s="277">
        <f>+'201 REGISTO PARTICIPAÇÃO'!AC32</f>
        <v>0</v>
      </c>
      <c r="L120" s="277">
        <f>+'201 REGISTO PARTICIPAÇÃO'!Y32</f>
        <v>0</v>
      </c>
      <c r="M120" s="277" t="str">
        <f t="shared" si="8"/>
        <v/>
      </c>
      <c r="N120" s="277" t="str">
        <f t="shared" si="9"/>
        <v/>
      </c>
      <c r="O120" s="277" t="str">
        <f t="shared" si="10"/>
        <v/>
      </c>
      <c r="P120" s="277" t="str">
        <f t="shared" si="11"/>
        <v/>
      </c>
      <c r="Q120" s="277" t="str">
        <f t="shared" si="12"/>
        <v/>
      </c>
      <c r="R120" s="277" t="str">
        <f t="shared" si="13"/>
        <v/>
      </c>
      <c r="S120" s="277" t="str">
        <f t="shared" si="6"/>
        <v/>
      </c>
      <c r="T120" s="277" t="str">
        <f t="shared" si="5"/>
        <v>Sem Dados do Distrito</v>
      </c>
    </row>
    <row r="121" spans="1:20" x14ac:dyDescent="0.45">
      <c r="A121" s="277">
        <f>+'201 REGISTO PARTICIPAÇÃO'!C33</f>
        <v>0</v>
      </c>
      <c r="B121" s="277">
        <f>+'201 REGISTO PARTICIPAÇÃO'!H33</f>
        <v>0</v>
      </c>
      <c r="C121" s="326" t="str">
        <f t="shared" si="14"/>
        <v>00</v>
      </c>
      <c r="D121" s="277" t="str">
        <f>IFERROR(+IFERROR(VLOOKUP('201 REGISTO PARTICIPAÇÃO'!S33,district_codes,2,FALSE),VLOOKUP('201 REGISTO PARTICIPAÇÃO'!AE$5,district_codes,2,FALSE)),"")</f>
        <v/>
      </c>
      <c r="E121" s="277">
        <f>+'201 REGISTO PARTICIPAÇÃO'!M33</f>
        <v>0</v>
      </c>
      <c r="F121" s="277">
        <f>+'201 REGISTO PARTICIPAÇÃO'!V33</f>
        <v>0</v>
      </c>
      <c r="G121" s="277">
        <f>+'201 REGISTO PARTICIPAÇÃO'!U33</f>
        <v>0</v>
      </c>
      <c r="H121" s="277" t="str">
        <f>IFERROR(+sessoes!A$7,"")</f>
        <v>TECTRAIN-99</v>
      </c>
      <c r="I121" s="277" t="str">
        <f>IFERROR(+sessoes!B$7,"")</f>
        <v/>
      </c>
      <c r="J121" s="331">
        <f>+sessoes!C$7</f>
        <v>0</v>
      </c>
      <c r="K121" s="277">
        <f>+'201 REGISTO PARTICIPAÇÃO'!AC33</f>
        <v>0</v>
      </c>
      <c r="L121" s="277">
        <f>+'201 REGISTO PARTICIPAÇÃO'!Y33</f>
        <v>0</v>
      </c>
      <c r="M121" s="277" t="str">
        <f t="shared" si="8"/>
        <v/>
      </c>
      <c r="N121" s="277" t="str">
        <f t="shared" si="9"/>
        <v/>
      </c>
      <c r="O121" s="277" t="str">
        <f t="shared" si="10"/>
        <v/>
      </c>
      <c r="P121" s="277" t="str">
        <f t="shared" si="11"/>
        <v/>
      </c>
      <c r="Q121" s="277" t="str">
        <f t="shared" si="12"/>
        <v/>
      </c>
      <c r="R121" s="277" t="str">
        <f t="shared" si="13"/>
        <v/>
      </c>
      <c r="S121" s="277" t="str">
        <f t="shared" si="6"/>
        <v/>
      </c>
      <c r="T121" s="277" t="str">
        <f t="shared" si="5"/>
        <v>Sem Dados do Distrito</v>
      </c>
    </row>
    <row r="122" spans="1:20" x14ac:dyDescent="0.45">
      <c r="A122" s="277">
        <f>+'201 REGISTO PARTICIPAÇÃO'!C34</f>
        <v>0</v>
      </c>
      <c r="B122" s="277">
        <f>+'201 REGISTO PARTICIPAÇÃO'!H34</f>
        <v>0</v>
      </c>
      <c r="C122" s="326" t="str">
        <f t="shared" si="14"/>
        <v>00</v>
      </c>
      <c r="D122" s="277" t="str">
        <f>IFERROR(+IFERROR(VLOOKUP('201 REGISTO PARTICIPAÇÃO'!S34,district_codes,2,FALSE),VLOOKUP('201 REGISTO PARTICIPAÇÃO'!AE$5,district_codes,2,FALSE)),"")</f>
        <v/>
      </c>
      <c r="E122" s="277">
        <f>+'201 REGISTO PARTICIPAÇÃO'!M34</f>
        <v>0</v>
      </c>
      <c r="F122" s="277">
        <f>+'201 REGISTO PARTICIPAÇÃO'!V34</f>
        <v>0</v>
      </c>
      <c r="G122" s="277">
        <f>+'201 REGISTO PARTICIPAÇÃO'!U34</f>
        <v>0</v>
      </c>
      <c r="H122" s="277" t="str">
        <f>IFERROR(+sessoes!A$7,"")</f>
        <v>TECTRAIN-99</v>
      </c>
      <c r="I122" s="277" t="str">
        <f>IFERROR(+sessoes!B$7,"")</f>
        <v/>
      </c>
      <c r="J122" s="331">
        <f>+sessoes!C$7</f>
        <v>0</v>
      </c>
      <c r="K122" s="277">
        <f>+'201 REGISTO PARTICIPAÇÃO'!AC34</f>
        <v>0</v>
      </c>
      <c r="L122" s="277">
        <f>+'201 REGISTO PARTICIPAÇÃO'!Y34</f>
        <v>0</v>
      </c>
      <c r="M122" s="277" t="str">
        <f t="shared" si="8"/>
        <v/>
      </c>
      <c r="N122" s="277" t="str">
        <f t="shared" si="9"/>
        <v/>
      </c>
      <c r="O122" s="277" t="str">
        <f t="shared" si="10"/>
        <v/>
      </c>
      <c r="P122" s="277" t="str">
        <f t="shared" si="11"/>
        <v/>
      </c>
      <c r="Q122" s="277" t="str">
        <f t="shared" si="12"/>
        <v/>
      </c>
      <c r="R122" s="277" t="str">
        <f t="shared" si="13"/>
        <v/>
      </c>
      <c r="S122" s="277" t="str">
        <f t="shared" si="6"/>
        <v/>
      </c>
      <c r="T122" s="277" t="str">
        <f t="shared" si="5"/>
        <v>Sem Dados do Distrito</v>
      </c>
    </row>
    <row r="123" spans="1:20" x14ac:dyDescent="0.45">
      <c r="A123" s="277">
        <f>+'201 REGISTO PARTICIPAÇÃO'!C35</f>
        <v>0</v>
      </c>
      <c r="B123" s="277">
        <f>+'201 REGISTO PARTICIPAÇÃO'!H35</f>
        <v>0</v>
      </c>
      <c r="C123" s="326" t="str">
        <f t="shared" si="14"/>
        <v>00</v>
      </c>
      <c r="D123" s="277" t="str">
        <f>IFERROR(+IFERROR(VLOOKUP('201 REGISTO PARTICIPAÇÃO'!S35,district_codes,2,FALSE),VLOOKUP('201 REGISTO PARTICIPAÇÃO'!AE$5,district_codes,2,FALSE)),"")</f>
        <v/>
      </c>
      <c r="E123" s="277">
        <f>+'201 REGISTO PARTICIPAÇÃO'!M35</f>
        <v>0</v>
      </c>
      <c r="F123" s="277">
        <f>+'201 REGISTO PARTICIPAÇÃO'!V35</f>
        <v>0</v>
      </c>
      <c r="G123" s="277">
        <f>+'201 REGISTO PARTICIPAÇÃO'!U35</f>
        <v>0</v>
      </c>
      <c r="H123" s="277" t="str">
        <f>IFERROR(+sessoes!A$7,"")</f>
        <v>TECTRAIN-99</v>
      </c>
      <c r="I123" s="277" t="str">
        <f>IFERROR(+sessoes!B$7,"")</f>
        <v/>
      </c>
      <c r="J123" s="331">
        <f>+sessoes!C$7</f>
        <v>0</v>
      </c>
      <c r="K123" s="277">
        <f>+'201 REGISTO PARTICIPAÇÃO'!AC35</f>
        <v>0</v>
      </c>
      <c r="L123" s="277">
        <f>+'201 REGISTO PARTICIPAÇÃO'!Y35</f>
        <v>0</v>
      </c>
      <c r="M123" s="277" t="str">
        <f t="shared" si="8"/>
        <v/>
      </c>
      <c r="N123" s="277" t="str">
        <f t="shared" si="9"/>
        <v/>
      </c>
      <c r="O123" s="277" t="str">
        <f t="shared" si="10"/>
        <v/>
      </c>
      <c r="P123" s="277" t="str">
        <f t="shared" si="11"/>
        <v/>
      </c>
      <c r="Q123" s="277" t="str">
        <f t="shared" si="12"/>
        <v/>
      </c>
      <c r="R123" s="277" t="str">
        <f t="shared" si="13"/>
        <v/>
      </c>
      <c r="S123" s="277" t="str">
        <f t="shared" si="6"/>
        <v/>
      </c>
      <c r="T123" s="277" t="str">
        <f t="shared" si="5"/>
        <v>Sem Dados do Distrito</v>
      </c>
    </row>
    <row r="124" spans="1:20" x14ac:dyDescent="0.45">
      <c r="A124" s="277">
        <f>+'201 REGISTO PARTICIPAÇÃO'!C36</f>
        <v>0</v>
      </c>
      <c r="B124" s="277">
        <f>+'201 REGISTO PARTICIPAÇÃO'!H36</f>
        <v>0</v>
      </c>
      <c r="C124" s="326" t="str">
        <f t="shared" si="14"/>
        <v>00</v>
      </c>
      <c r="D124" s="277" t="str">
        <f>IFERROR(+IFERROR(VLOOKUP('201 REGISTO PARTICIPAÇÃO'!S36,district_codes,2,FALSE),VLOOKUP('201 REGISTO PARTICIPAÇÃO'!AE$5,district_codes,2,FALSE)),"")</f>
        <v/>
      </c>
      <c r="E124" s="277">
        <f>+'201 REGISTO PARTICIPAÇÃO'!M36</f>
        <v>0</v>
      </c>
      <c r="F124" s="277">
        <f>+'201 REGISTO PARTICIPAÇÃO'!V36</f>
        <v>0</v>
      </c>
      <c r="G124" s="277">
        <f>+'201 REGISTO PARTICIPAÇÃO'!U36</f>
        <v>0</v>
      </c>
      <c r="H124" s="277" t="str">
        <f>IFERROR(+sessoes!A$7,"")</f>
        <v>TECTRAIN-99</v>
      </c>
      <c r="I124" s="277" t="str">
        <f>IFERROR(+sessoes!B$7,"")</f>
        <v/>
      </c>
      <c r="J124" s="331">
        <f>+sessoes!C$7</f>
        <v>0</v>
      </c>
      <c r="K124" s="277">
        <f>+'201 REGISTO PARTICIPAÇÃO'!AC36</f>
        <v>0</v>
      </c>
      <c r="L124" s="277">
        <f>+'201 REGISTO PARTICIPAÇÃO'!Y36</f>
        <v>0</v>
      </c>
      <c r="M124" s="277" t="str">
        <f t="shared" si="8"/>
        <v/>
      </c>
      <c r="N124" s="277" t="str">
        <f t="shared" si="9"/>
        <v/>
      </c>
      <c r="O124" s="277" t="str">
        <f t="shared" si="10"/>
        <v/>
      </c>
      <c r="P124" s="277" t="str">
        <f t="shared" si="11"/>
        <v/>
      </c>
      <c r="Q124" s="277" t="str">
        <f t="shared" si="12"/>
        <v/>
      </c>
      <c r="R124" s="277" t="str">
        <f t="shared" si="13"/>
        <v/>
      </c>
      <c r="S124" s="277" t="str">
        <f t="shared" si="6"/>
        <v/>
      </c>
      <c r="T124" s="277" t="str">
        <f t="shared" si="5"/>
        <v>Sem Dados do Distrito</v>
      </c>
    </row>
    <row r="125" spans="1:20" x14ac:dyDescent="0.45">
      <c r="A125" s="277">
        <f>+'201 REGISTO PARTICIPAÇÃO'!C37</f>
        <v>0</v>
      </c>
      <c r="B125" s="277">
        <f>+'201 REGISTO PARTICIPAÇÃO'!H37</f>
        <v>0</v>
      </c>
      <c r="C125" s="326" t="str">
        <f t="shared" si="14"/>
        <v>00</v>
      </c>
      <c r="D125" s="277" t="str">
        <f>IFERROR(+IFERROR(VLOOKUP('201 REGISTO PARTICIPAÇÃO'!S37,district_codes,2,FALSE),VLOOKUP('201 REGISTO PARTICIPAÇÃO'!AE$5,district_codes,2,FALSE)),"")</f>
        <v/>
      </c>
      <c r="E125" s="277">
        <f>+'201 REGISTO PARTICIPAÇÃO'!M37</f>
        <v>0</v>
      </c>
      <c r="F125" s="277">
        <f>+'201 REGISTO PARTICIPAÇÃO'!V37</f>
        <v>0</v>
      </c>
      <c r="G125" s="277">
        <f>+'201 REGISTO PARTICIPAÇÃO'!U37</f>
        <v>0</v>
      </c>
      <c r="H125" s="277" t="str">
        <f>IFERROR(+sessoes!A$7,"")</f>
        <v>TECTRAIN-99</v>
      </c>
      <c r="I125" s="277" t="str">
        <f>IFERROR(+sessoes!B$7,"")</f>
        <v/>
      </c>
      <c r="J125" s="331">
        <f>+sessoes!C$7</f>
        <v>0</v>
      </c>
      <c r="K125" s="277">
        <f>+'201 REGISTO PARTICIPAÇÃO'!AC37</f>
        <v>0</v>
      </c>
      <c r="L125" s="277">
        <f>+'201 REGISTO PARTICIPAÇÃO'!Y37</f>
        <v>0</v>
      </c>
      <c r="M125" s="277" t="str">
        <f t="shared" si="8"/>
        <v/>
      </c>
      <c r="N125" s="277" t="str">
        <f t="shared" si="9"/>
        <v/>
      </c>
      <c r="O125" s="277" t="str">
        <f t="shared" si="10"/>
        <v/>
      </c>
      <c r="P125" s="277" t="str">
        <f t="shared" si="11"/>
        <v/>
      </c>
      <c r="Q125" s="277" t="str">
        <f t="shared" si="12"/>
        <v/>
      </c>
      <c r="R125" s="277" t="str">
        <f t="shared" si="13"/>
        <v/>
      </c>
      <c r="S125" s="277" t="str">
        <f t="shared" si="6"/>
        <v/>
      </c>
      <c r="T125" s="277" t="str">
        <f t="shared" si="5"/>
        <v>Sem Dados do Distrito</v>
      </c>
    </row>
    <row r="126" spans="1:20" x14ac:dyDescent="0.45">
      <c r="A126" s="277">
        <f>+'201 REGISTO PARTICIPAÇÃO'!C38</f>
        <v>0</v>
      </c>
      <c r="B126" s="277">
        <f>+'201 REGISTO PARTICIPAÇÃO'!H38</f>
        <v>0</v>
      </c>
      <c r="C126" s="326" t="str">
        <f t="shared" si="14"/>
        <v>00</v>
      </c>
      <c r="D126" s="277" t="str">
        <f>IFERROR(+IFERROR(VLOOKUP('201 REGISTO PARTICIPAÇÃO'!S38,district_codes,2,FALSE),VLOOKUP('201 REGISTO PARTICIPAÇÃO'!AE$5,district_codes,2,FALSE)),"")</f>
        <v/>
      </c>
      <c r="E126" s="277">
        <f>+'201 REGISTO PARTICIPAÇÃO'!M38</f>
        <v>0</v>
      </c>
      <c r="F126" s="277">
        <f>+'201 REGISTO PARTICIPAÇÃO'!V38</f>
        <v>0</v>
      </c>
      <c r="G126" s="277">
        <f>+'201 REGISTO PARTICIPAÇÃO'!U38</f>
        <v>0</v>
      </c>
      <c r="H126" s="277" t="str">
        <f>IFERROR(+sessoes!A$7,"")</f>
        <v>TECTRAIN-99</v>
      </c>
      <c r="I126" s="277" t="str">
        <f>IFERROR(+sessoes!B$7,"")</f>
        <v/>
      </c>
      <c r="J126" s="331">
        <f>+sessoes!C$7</f>
        <v>0</v>
      </c>
      <c r="K126" s="277">
        <f>+'201 REGISTO PARTICIPAÇÃO'!AC38</f>
        <v>0</v>
      </c>
      <c r="L126" s="277">
        <f>+'201 REGISTO PARTICIPAÇÃO'!Y38</f>
        <v>0</v>
      </c>
      <c r="M126" s="277" t="str">
        <f t="shared" si="8"/>
        <v/>
      </c>
      <c r="N126" s="277" t="str">
        <f t="shared" si="9"/>
        <v/>
      </c>
      <c r="O126" s="277" t="str">
        <f t="shared" si="10"/>
        <v/>
      </c>
      <c r="P126" s="277" t="str">
        <f t="shared" si="11"/>
        <v/>
      </c>
      <c r="Q126" s="277" t="str">
        <f t="shared" si="12"/>
        <v/>
      </c>
      <c r="R126" s="277" t="str">
        <f t="shared" si="13"/>
        <v/>
      </c>
      <c r="S126" s="277" t="str">
        <f t="shared" si="6"/>
        <v/>
      </c>
      <c r="T126" s="277" t="str">
        <f t="shared" si="5"/>
        <v>Sem Dados do Distrito</v>
      </c>
    </row>
    <row r="127" spans="1:20" x14ac:dyDescent="0.45">
      <c r="A127" s="277">
        <f>+'201 REGISTO PARTICIPAÇÃO'!C39</f>
        <v>0</v>
      </c>
      <c r="B127" s="277">
        <f>+'201 REGISTO PARTICIPAÇÃO'!H39</f>
        <v>0</v>
      </c>
      <c r="C127" s="326" t="str">
        <f t="shared" si="14"/>
        <v>00</v>
      </c>
      <c r="D127" s="277" t="str">
        <f>IFERROR(+IFERROR(VLOOKUP('201 REGISTO PARTICIPAÇÃO'!S39,district_codes,2,FALSE),VLOOKUP('201 REGISTO PARTICIPAÇÃO'!AE$5,district_codes,2,FALSE)),"")</f>
        <v/>
      </c>
      <c r="E127" s="277">
        <f>+'201 REGISTO PARTICIPAÇÃO'!M39</f>
        <v>0</v>
      </c>
      <c r="F127" s="277">
        <f>+'201 REGISTO PARTICIPAÇÃO'!V39</f>
        <v>0</v>
      </c>
      <c r="G127" s="277">
        <f>+'201 REGISTO PARTICIPAÇÃO'!U39</f>
        <v>0</v>
      </c>
      <c r="H127" s="277" t="str">
        <f>IFERROR(+sessoes!A$7,"")</f>
        <v>TECTRAIN-99</v>
      </c>
      <c r="I127" s="277" t="str">
        <f>IFERROR(+sessoes!B$7,"")</f>
        <v/>
      </c>
      <c r="J127" s="331">
        <f>+sessoes!C$7</f>
        <v>0</v>
      </c>
      <c r="K127" s="277">
        <f>+'201 REGISTO PARTICIPAÇÃO'!AC39</f>
        <v>0</v>
      </c>
      <c r="L127" s="277">
        <f>+'201 REGISTO PARTICIPAÇÃO'!Y39</f>
        <v>0</v>
      </c>
      <c r="M127" s="277" t="str">
        <f t="shared" si="8"/>
        <v/>
      </c>
      <c r="N127" s="277" t="str">
        <f t="shared" si="9"/>
        <v/>
      </c>
      <c r="O127" s="277" t="str">
        <f t="shared" si="10"/>
        <v/>
      </c>
      <c r="P127" s="277" t="str">
        <f t="shared" si="11"/>
        <v/>
      </c>
      <c r="Q127" s="277" t="str">
        <f t="shared" si="12"/>
        <v/>
      </c>
      <c r="R127" s="277" t="str">
        <f t="shared" si="13"/>
        <v/>
      </c>
      <c r="S127" s="277" t="str">
        <f t="shared" si="6"/>
        <v/>
      </c>
      <c r="T127" s="277" t="str">
        <f t="shared" si="5"/>
        <v>Sem Dados do Distrito</v>
      </c>
    </row>
    <row r="128" spans="1:20" x14ac:dyDescent="0.45">
      <c r="A128" s="277">
        <f>+'201 REGISTO PARTICIPAÇÃO'!C40</f>
        <v>0</v>
      </c>
      <c r="B128" s="277">
        <f>+'201 REGISTO PARTICIPAÇÃO'!H40</f>
        <v>0</v>
      </c>
      <c r="C128" s="326" t="str">
        <f t="shared" si="14"/>
        <v>00</v>
      </c>
      <c r="D128" s="277" t="str">
        <f>IFERROR(+IFERROR(VLOOKUP('201 REGISTO PARTICIPAÇÃO'!S40,district_codes,2,FALSE),VLOOKUP('201 REGISTO PARTICIPAÇÃO'!AE$5,district_codes,2,FALSE)),"")</f>
        <v/>
      </c>
      <c r="E128" s="277">
        <f>+'201 REGISTO PARTICIPAÇÃO'!M40</f>
        <v>0</v>
      </c>
      <c r="F128" s="277">
        <f>+'201 REGISTO PARTICIPAÇÃO'!V40</f>
        <v>0</v>
      </c>
      <c r="G128" s="277">
        <f>+'201 REGISTO PARTICIPAÇÃO'!U40</f>
        <v>0</v>
      </c>
      <c r="H128" s="277" t="str">
        <f>IFERROR(+sessoes!A$7,"")</f>
        <v>TECTRAIN-99</v>
      </c>
      <c r="I128" s="277" t="str">
        <f>IFERROR(+sessoes!B$7,"")</f>
        <v/>
      </c>
      <c r="J128" s="331">
        <f>+sessoes!C$7</f>
        <v>0</v>
      </c>
      <c r="K128" s="277">
        <f>+'201 REGISTO PARTICIPAÇÃO'!AC40</f>
        <v>0</v>
      </c>
      <c r="L128" s="277">
        <f>+'201 REGISTO PARTICIPAÇÃO'!Y40</f>
        <v>0</v>
      </c>
      <c r="M128" s="277" t="str">
        <f t="shared" si="8"/>
        <v/>
      </c>
      <c r="N128" s="277" t="str">
        <f t="shared" si="9"/>
        <v/>
      </c>
      <c r="O128" s="277" t="str">
        <f t="shared" si="10"/>
        <v/>
      </c>
      <c r="P128" s="277" t="str">
        <f t="shared" si="11"/>
        <v/>
      </c>
      <c r="Q128" s="277" t="str">
        <f t="shared" si="12"/>
        <v/>
      </c>
      <c r="R128" s="277" t="str">
        <f t="shared" si="13"/>
        <v/>
      </c>
      <c r="S128" s="277" t="str">
        <f t="shared" si="6"/>
        <v/>
      </c>
      <c r="T128" s="277" t="str">
        <f t="shared" si="5"/>
        <v>Sem Dados do Distrito</v>
      </c>
    </row>
    <row r="129" spans="1:20" x14ac:dyDescent="0.45">
      <c r="A129" s="277">
        <f>+'201 REGISTO PARTICIPAÇÃO'!C41</f>
        <v>0</v>
      </c>
      <c r="B129" s="277">
        <f>+'201 REGISTO PARTICIPAÇÃO'!H41</f>
        <v>0</v>
      </c>
      <c r="C129" s="326" t="str">
        <f t="shared" si="14"/>
        <v>00</v>
      </c>
      <c r="D129" s="277" t="str">
        <f>IFERROR(+IFERROR(VLOOKUP('201 REGISTO PARTICIPAÇÃO'!S41,district_codes,2,FALSE),VLOOKUP('201 REGISTO PARTICIPAÇÃO'!AE$5,district_codes,2,FALSE)),"")</f>
        <v/>
      </c>
      <c r="E129" s="277">
        <f>+'201 REGISTO PARTICIPAÇÃO'!M41</f>
        <v>0</v>
      </c>
      <c r="F129" s="277">
        <f>+'201 REGISTO PARTICIPAÇÃO'!V41</f>
        <v>0</v>
      </c>
      <c r="G129" s="277">
        <f>+'201 REGISTO PARTICIPAÇÃO'!U41</f>
        <v>0</v>
      </c>
      <c r="H129" s="277" t="str">
        <f>IFERROR(+sessoes!A$7,"")</f>
        <v>TECTRAIN-99</v>
      </c>
      <c r="I129" s="277" t="str">
        <f>IFERROR(+sessoes!B$7,"")</f>
        <v/>
      </c>
      <c r="J129" s="331">
        <f>+sessoes!C$7</f>
        <v>0</v>
      </c>
      <c r="K129" s="277">
        <f>+'201 REGISTO PARTICIPAÇÃO'!AC41</f>
        <v>0</v>
      </c>
      <c r="L129" s="277">
        <f>+'201 REGISTO PARTICIPAÇÃO'!Y41</f>
        <v>0</v>
      </c>
      <c r="M129" s="277" t="str">
        <f t="shared" si="8"/>
        <v/>
      </c>
      <c r="N129" s="277" t="str">
        <f t="shared" si="9"/>
        <v/>
      </c>
      <c r="O129" s="277" t="str">
        <f t="shared" si="10"/>
        <v/>
      </c>
      <c r="P129" s="277" t="str">
        <f t="shared" si="11"/>
        <v/>
      </c>
      <c r="Q129" s="277" t="str">
        <f t="shared" si="12"/>
        <v/>
      </c>
      <c r="R129" s="277" t="str">
        <f t="shared" si="13"/>
        <v/>
      </c>
      <c r="S129" s="277" t="str">
        <f t="shared" si="6"/>
        <v/>
      </c>
      <c r="T129" s="277" t="str">
        <f t="shared" si="5"/>
        <v>Sem Dados do Distrito</v>
      </c>
    </row>
    <row r="130" spans="1:20" x14ac:dyDescent="0.45">
      <c r="A130" s="277">
        <f>+'201 REGISTO PARTICIPAÇÃO'!C42</f>
        <v>0</v>
      </c>
      <c r="B130" s="277">
        <f>+'201 REGISTO PARTICIPAÇÃO'!H42</f>
        <v>0</v>
      </c>
      <c r="C130" s="326" t="str">
        <f t="shared" si="14"/>
        <v>00</v>
      </c>
      <c r="D130" s="277" t="str">
        <f>IFERROR(+IFERROR(VLOOKUP('201 REGISTO PARTICIPAÇÃO'!S42,district_codes,2,FALSE),VLOOKUP('201 REGISTO PARTICIPAÇÃO'!AE$5,district_codes,2,FALSE)),"")</f>
        <v/>
      </c>
      <c r="E130" s="277">
        <f>+'201 REGISTO PARTICIPAÇÃO'!M42</f>
        <v>0</v>
      </c>
      <c r="F130" s="277">
        <f>+'201 REGISTO PARTICIPAÇÃO'!V42</f>
        <v>0</v>
      </c>
      <c r="G130" s="277">
        <f>+'201 REGISTO PARTICIPAÇÃO'!U42</f>
        <v>0</v>
      </c>
      <c r="H130" s="277" t="str">
        <f>IFERROR(+sessoes!A$7,"")</f>
        <v>TECTRAIN-99</v>
      </c>
      <c r="I130" s="277" t="str">
        <f>IFERROR(+sessoes!B$7,"")</f>
        <v/>
      </c>
      <c r="J130" s="331">
        <f>+sessoes!C$7</f>
        <v>0</v>
      </c>
      <c r="K130" s="277">
        <f>+'201 REGISTO PARTICIPAÇÃO'!AC42</f>
        <v>0</v>
      </c>
      <c r="L130" s="277">
        <f>+'201 REGISTO PARTICIPAÇÃO'!Y42</f>
        <v>0</v>
      </c>
      <c r="M130" s="277" t="str">
        <f t="shared" si="8"/>
        <v/>
      </c>
      <c r="N130" s="277" t="str">
        <f t="shared" si="9"/>
        <v/>
      </c>
      <c r="O130" s="277" t="str">
        <f t="shared" si="10"/>
        <v/>
      </c>
      <c r="P130" s="277" t="str">
        <f t="shared" si="11"/>
        <v/>
      </c>
      <c r="Q130" s="277" t="str">
        <f t="shared" si="12"/>
        <v/>
      </c>
      <c r="R130" s="277" t="str">
        <f t="shared" si="13"/>
        <v/>
      </c>
      <c r="S130" s="277" t="str">
        <f t="shared" si="6"/>
        <v/>
      </c>
      <c r="T130" s="277" t="str">
        <f t="shared" ref="T130:T193" si="15">IFERROR(VLOOKUP(D130,nomes_distritos,3,FALSE),"Sem Dados do Distrito")</f>
        <v>Sem Dados do Distrito</v>
      </c>
    </row>
    <row r="131" spans="1:20" x14ac:dyDescent="0.45">
      <c r="A131" s="277">
        <f>+'201 REGISTO PARTICIPAÇÃO'!C43</f>
        <v>0</v>
      </c>
      <c r="B131" s="277">
        <f>+'201 REGISTO PARTICIPAÇÃO'!H43</f>
        <v>0</v>
      </c>
      <c r="C131" s="326" t="str">
        <f t="shared" si="14"/>
        <v>00</v>
      </c>
      <c r="D131" s="277" t="str">
        <f>IFERROR(+IFERROR(VLOOKUP('201 REGISTO PARTICIPAÇÃO'!S43,district_codes,2,FALSE),VLOOKUP('201 REGISTO PARTICIPAÇÃO'!AE$5,district_codes,2,FALSE)),"")</f>
        <v/>
      </c>
      <c r="E131" s="277">
        <f>+'201 REGISTO PARTICIPAÇÃO'!M43</f>
        <v>0</v>
      </c>
      <c r="F131" s="277">
        <f>+'201 REGISTO PARTICIPAÇÃO'!V43</f>
        <v>0</v>
      </c>
      <c r="G131" s="277">
        <f>+'201 REGISTO PARTICIPAÇÃO'!U43</f>
        <v>0</v>
      </c>
      <c r="H131" s="277" t="str">
        <f>IFERROR(+sessoes!A$7,"")</f>
        <v>TECTRAIN-99</v>
      </c>
      <c r="I131" s="277" t="str">
        <f>IFERROR(+sessoes!B$7,"")</f>
        <v/>
      </c>
      <c r="J131" s="331">
        <f>+sessoes!C$7</f>
        <v>0</v>
      </c>
      <c r="K131" s="277">
        <f>+'201 REGISTO PARTICIPAÇÃO'!AC43</f>
        <v>0</v>
      </c>
      <c r="L131" s="277">
        <f>+'201 REGISTO PARTICIPAÇÃO'!Y43</f>
        <v>0</v>
      </c>
      <c r="M131" s="277" t="str">
        <f t="shared" si="8"/>
        <v/>
      </c>
      <c r="N131" s="277" t="str">
        <f t="shared" si="9"/>
        <v/>
      </c>
      <c r="O131" s="277" t="str">
        <f t="shared" si="10"/>
        <v/>
      </c>
      <c r="P131" s="277" t="str">
        <f t="shared" si="11"/>
        <v/>
      </c>
      <c r="Q131" s="277" t="str">
        <f t="shared" si="12"/>
        <v/>
      </c>
      <c r="R131" s="277" t="str">
        <f t="shared" si="13"/>
        <v/>
      </c>
      <c r="S131" s="277" t="str">
        <f t="shared" ref="S131:S194" si="16">IF(A131=0,"",C131&amp;D131)</f>
        <v/>
      </c>
      <c r="T131" s="277" t="str">
        <f t="shared" si="15"/>
        <v>Sem Dados do Distrito</v>
      </c>
    </row>
    <row r="132" spans="1:20" x14ac:dyDescent="0.45">
      <c r="A132" s="277">
        <f>+'201 REGISTO PARTICIPAÇÃO'!C44</f>
        <v>0</v>
      </c>
      <c r="B132" s="277">
        <f>+'201 REGISTO PARTICIPAÇÃO'!H44</f>
        <v>0</v>
      </c>
      <c r="C132" s="326" t="str">
        <f t="shared" si="14"/>
        <v>00</v>
      </c>
      <c r="D132" s="277" t="str">
        <f>IFERROR(+IFERROR(VLOOKUP('201 REGISTO PARTICIPAÇÃO'!S44,district_codes,2,FALSE),VLOOKUP('201 REGISTO PARTICIPAÇÃO'!AE$5,district_codes,2,FALSE)),"")</f>
        <v/>
      </c>
      <c r="E132" s="277">
        <f>+'201 REGISTO PARTICIPAÇÃO'!M44</f>
        <v>0</v>
      </c>
      <c r="F132" s="277">
        <f>+'201 REGISTO PARTICIPAÇÃO'!V44</f>
        <v>0</v>
      </c>
      <c r="G132" s="277">
        <f>+'201 REGISTO PARTICIPAÇÃO'!U44</f>
        <v>0</v>
      </c>
      <c r="H132" s="277" t="str">
        <f>IFERROR(+sessoes!A$7,"")</f>
        <v>TECTRAIN-99</v>
      </c>
      <c r="I132" s="277" t="str">
        <f>IFERROR(+sessoes!B$7,"")</f>
        <v/>
      </c>
      <c r="J132" s="331">
        <f>+sessoes!C$7</f>
        <v>0</v>
      </c>
      <c r="K132" s="277">
        <f>+'201 REGISTO PARTICIPAÇÃO'!AC44</f>
        <v>0</v>
      </c>
      <c r="L132" s="277">
        <f>+'201 REGISTO PARTICIPAÇÃO'!Y44</f>
        <v>0</v>
      </c>
      <c r="M132" s="277" t="str">
        <f t="shared" si="8"/>
        <v/>
      </c>
      <c r="N132" s="277" t="str">
        <f t="shared" si="9"/>
        <v/>
      </c>
      <c r="O132" s="277" t="str">
        <f t="shared" si="10"/>
        <v/>
      </c>
      <c r="P132" s="277" t="str">
        <f t="shared" si="11"/>
        <v/>
      </c>
      <c r="Q132" s="277" t="str">
        <f t="shared" si="12"/>
        <v/>
      </c>
      <c r="R132" s="277" t="str">
        <f t="shared" si="13"/>
        <v/>
      </c>
      <c r="S132" s="277" t="str">
        <f t="shared" si="16"/>
        <v/>
      </c>
      <c r="T132" s="277" t="str">
        <f t="shared" si="15"/>
        <v>Sem Dados do Distrito</v>
      </c>
    </row>
    <row r="133" spans="1:20" x14ac:dyDescent="0.45">
      <c r="A133" s="277">
        <f>+'201 REGISTO PARTICIPAÇÃO'!C45</f>
        <v>0</v>
      </c>
      <c r="B133" s="277">
        <f>+'201 REGISTO PARTICIPAÇÃO'!H45</f>
        <v>0</v>
      </c>
      <c r="C133" s="326" t="str">
        <f t="shared" si="14"/>
        <v>00</v>
      </c>
      <c r="D133" s="277" t="str">
        <f>IFERROR(+IFERROR(VLOOKUP('201 REGISTO PARTICIPAÇÃO'!S45,district_codes,2,FALSE),VLOOKUP('201 REGISTO PARTICIPAÇÃO'!AE$5,district_codes,2,FALSE)),"")</f>
        <v/>
      </c>
      <c r="E133" s="277">
        <f>+'201 REGISTO PARTICIPAÇÃO'!M45</f>
        <v>0</v>
      </c>
      <c r="F133" s="277">
        <f>+'201 REGISTO PARTICIPAÇÃO'!V45</f>
        <v>0</v>
      </c>
      <c r="G133" s="277">
        <f>+'201 REGISTO PARTICIPAÇÃO'!U45</f>
        <v>0</v>
      </c>
      <c r="H133" s="277" t="str">
        <f>IFERROR(+sessoes!A$7,"")</f>
        <v>TECTRAIN-99</v>
      </c>
      <c r="I133" s="277" t="str">
        <f>IFERROR(+sessoes!B$7,"")</f>
        <v/>
      </c>
      <c r="J133" s="331">
        <f>+sessoes!C$7</f>
        <v>0</v>
      </c>
      <c r="K133" s="277">
        <f>+'201 REGISTO PARTICIPAÇÃO'!AC45</f>
        <v>0</v>
      </c>
      <c r="L133" s="277">
        <f>+'201 REGISTO PARTICIPAÇÃO'!Y45</f>
        <v>0</v>
      </c>
      <c r="M133" s="277" t="str">
        <f t="shared" si="8"/>
        <v/>
      </c>
      <c r="N133" s="277" t="str">
        <f t="shared" si="9"/>
        <v/>
      </c>
      <c r="O133" s="277" t="str">
        <f t="shared" si="10"/>
        <v/>
      </c>
      <c r="P133" s="277" t="str">
        <f t="shared" si="11"/>
        <v/>
      </c>
      <c r="Q133" s="277" t="str">
        <f t="shared" si="12"/>
        <v/>
      </c>
      <c r="R133" s="277" t="str">
        <f t="shared" si="13"/>
        <v/>
      </c>
      <c r="S133" s="277" t="str">
        <f t="shared" si="16"/>
        <v/>
      </c>
      <c r="T133" s="277" t="str">
        <f t="shared" si="15"/>
        <v>Sem Dados do Distrito</v>
      </c>
    </row>
    <row r="134" spans="1:20" x14ac:dyDescent="0.45">
      <c r="A134" s="277">
        <f>+'201 REGISTO PARTICIPAÇÃO'!C46</f>
        <v>0</v>
      </c>
      <c r="B134" s="277">
        <f>+'201 REGISTO PARTICIPAÇÃO'!H46</f>
        <v>0</v>
      </c>
      <c r="C134" s="326" t="str">
        <f t="shared" si="14"/>
        <v>00</v>
      </c>
      <c r="D134" s="277" t="str">
        <f>IFERROR(+IFERROR(VLOOKUP('201 REGISTO PARTICIPAÇÃO'!S46,district_codes,2,FALSE),VLOOKUP('201 REGISTO PARTICIPAÇÃO'!AE$5,district_codes,2,FALSE)),"")</f>
        <v/>
      </c>
      <c r="E134" s="277">
        <f>+'201 REGISTO PARTICIPAÇÃO'!M46</f>
        <v>0</v>
      </c>
      <c r="F134" s="277">
        <f>+'201 REGISTO PARTICIPAÇÃO'!V46</f>
        <v>0</v>
      </c>
      <c r="G134" s="277">
        <f>+'201 REGISTO PARTICIPAÇÃO'!U46</f>
        <v>0</v>
      </c>
      <c r="H134" s="277" t="str">
        <f>IFERROR(+sessoes!A$7,"")</f>
        <v>TECTRAIN-99</v>
      </c>
      <c r="I134" s="277" t="str">
        <f>IFERROR(+sessoes!B$7,"")</f>
        <v/>
      </c>
      <c r="J134" s="331">
        <f>+sessoes!C$7</f>
        <v>0</v>
      </c>
      <c r="K134" s="277">
        <f>+'201 REGISTO PARTICIPAÇÃO'!AC46</f>
        <v>0</v>
      </c>
      <c r="L134" s="277">
        <f>+'201 REGISTO PARTICIPAÇÃO'!Y46</f>
        <v>0</v>
      </c>
      <c r="M134" s="277" t="str">
        <f t="shared" si="8"/>
        <v/>
      </c>
      <c r="N134" s="277" t="str">
        <f t="shared" si="9"/>
        <v/>
      </c>
      <c r="O134" s="277" t="str">
        <f t="shared" si="10"/>
        <v/>
      </c>
      <c r="P134" s="277" t="str">
        <f t="shared" si="11"/>
        <v/>
      </c>
      <c r="Q134" s="277" t="str">
        <f t="shared" si="12"/>
        <v/>
      </c>
      <c r="R134" s="277" t="str">
        <f t="shared" si="13"/>
        <v/>
      </c>
      <c r="S134" s="277" t="str">
        <f t="shared" si="16"/>
        <v/>
      </c>
      <c r="T134" s="277" t="str">
        <f t="shared" si="15"/>
        <v>Sem Dados do Distrito</v>
      </c>
    </row>
    <row r="135" spans="1:20" x14ac:dyDescent="0.45">
      <c r="A135" s="277">
        <f>+'201 REGISTO PARTICIPAÇÃO'!C47</f>
        <v>0</v>
      </c>
      <c r="B135" s="277">
        <f>+'201 REGISTO PARTICIPAÇÃO'!H47</f>
        <v>0</v>
      </c>
      <c r="C135" s="326" t="str">
        <f t="shared" si="14"/>
        <v>00</v>
      </c>
      <c r="D135" s="277" t="str">
        <f>IFERROR(+IFERROR(VLOOKUP('201 REGISTO PARTICIPAÇÃO'!S47,district_codes,2,FALSE),VLOOKUP('201 REGISTO PARTICIPAÇÃO'!AE$5,district_codes,2,FALSE)),"")</f>
        <v/>
      </c>
      <c r="E135" s="277">
        <f>+'201 REGISTO PARTICIPAÇÃO'!M47</f>
        <v>0</v>
      </c>
      <c r="F135" s="277">
        <f>+'201 REGISTO PARTICIPAÇÃO'!V47</f>
        <v>0</v>
      </c>
      <c r="G135" s="277">
        <f>+'201 REGISTO PARTICIPAÇÃO'!U47</f>
        <v>0</v>
      </c>
      <c r="H135" s="277" t="str">
        <f>IFERROR(+sessoes!A$7,"")</f>
        <v>TECTRAIN-99</v>
      </c>
      <c r="I135" s="277" t="str">
        <f>IFERROR(+sessoes!B$7,"")</f>
        <v/>
      </c>
      <c r="J135" s="331">
        <f>+sessoes!C$7</f>
        <v>0</v>
      </c>
      <c r="K135" s="277">
        <f>+'201 REGISTO PARTICIPAÇÃO'!AC47</f>
        <v>0</v>
      </c>
      <c r="L135" s="277">
        <f>+'201 REGISTO PARTICIPAÇÃO'!Y47</f>
        <v>0</v>
      </c>
      <c r="M135" s="277" t="str">
        <f t="shared" ref="M135:M166" si="17">IFERROR(VLOOKUP(C135,tech_trained,11,FALSE),"")</f>
        <v/>
      </c>
      <c r="N135" s="277" t="str">
        <f t="shared" ref="N135:N166" si="18">IFERROR(VLOOKUP(C135,tech_trained,12,FALSE),"")</f>
        <v/>
      </c>
      <c r="O135" s="277" t="str">
        <f t="shared" ref="O135:O166" si="19">IFERROR(VLOOKUP(C135,tech_trained,13,FALSE),"")</f>
        <v/>
      </c>
      <c r="P135" s="277" t="str">
        <f t="shared" ref="P135:P166" si="20">IFERROR(VLOOKUP(C135,tech_trained,14,FALSE),"")</f>
        <v/>
      </c>
      <c r="Q135" s="277" t="str">
        <f t="shared" ref="Q135:Q166" si="21">IFERROR(VLOOKUP(C135,tech_trained,15,FALSE),"")</f>
        <v/>
      </c>
      <c r="R135" s="277" t="str">
        <f t="shared" ref="R135:R166" si="22">IFERROR(VLOOKUP(C135,tech_trained,16,FALSE),"")</f>
        <v/>
      </c>
      <c r="S135" s="277" t="str">
        <f t="shared" si="16"/>
        <v/>
      </c>
      <c r="T135" s="277" t="str">
        <f t="shared" si="15"/>
        <v>Sem Dados do Distrito</v>
      </c>
    </row>
    <row r="136" spans="1:20" x14ac:dyDescent="0.45">
      <c r="A136" s="277">
        <f>+'201 REGISTO PARTICIPAÇÃO'!C48</f>
        <v>0</v>
      </c>
      <c r="B136" s="277">
        <f>+'201 REGISTO PARTICIPAÇÃO'!H48</f>
        <v>0</v>
      </c>
      <c r="C136" s="326" t="str">
        <f t="shared" si="14"/>
        <v>00</v>
      </c>
      <c r="D136" s="277" t="str">
        <f>IFERROR(+IFERROR(VLOOKUP('201 REGISTO PARTICIPAÇÃO'!S48,district_codes,2,FALSE),VLOOKUP('201 REGISTO PARTICIPAÇÃO'!AE$5,district_codes,2,FALSE)),"")</f>
        <v/>
      </c>
      <c r="E136" s="277">
        <f>+'201 REGISTO PARTICIPAÇÃO'!M48</f>
        <v>0</v>
      </c>
      <c r="F136" s="277">
        <f>+'201 REGISTO PARTICIPAÇÃO'!V48</f>
        <v>0</v>
      </c>
      <c r="G136" s="277">
        <f>+'201 REGISTO PARTICIPAÇÃO'!U48</f>
        <v>0</v>
      </c>
      <c r="H136" s="277" t="str">
        <f>IFERROR(+sessoes!A$7,"")</f>
        <v>TECTRAIN-99</v>
      </c>
      <c r="I136" s="277" t="str">
        <f>IFERROR(+sessoes!B$7,"")</f>
        <v/>
      </c>
      <c r="J136" s="331">
        <f>+sessoes!C$7</f>
        <v>0</v>
      </c>
      <c r="K136" s="277">
        <f>+'201 REGISTO PARTICIPAÇÃO'!AC48</f>
        <v>0</v>
      </c>
      <c r="L136" s="277">
        <f>+'201 REGISTO PARTICIPAÇÃO'!Y48</f>
        <v>0</v>
      </c>
      <c r="M136" s="277" t="str">
        <f t="shared" si="17"/>
        <v/>
      </c>
      <c r="N136" s="277" t="str">
        <f t="shared" si="18"/>
        <v/>
      </c>
      <c r="O136" s="277" t="str">
        <f t="shared" si="19"/>
        <v/>
      </c>
      <c r="P136" s="277" t="str">
        <f t="shared" si="20"/>
        <v/>
      </c>
      <c r="Q136" s="277" t="str">
        <f t="shared" si="21"/>
        <v/>
      </c>
      <c r="R136" s="277" t="str">
        <f t="shared" si="22"/>
        <v/>
      </c>
      <c r="S136" s="277" t="str">
        <f t="shared" si="16"/>
        <v/>
      </c>
      <c r="T136" s="277" t="str">
        <f t="shared" si="15"/>
        <v>Sem Dados do Distrito</v>
      </c>
    </row>
    <row r="137" spans="1:20" x14ac:dyDescent="0.45">
      <c r="A137" s="277">
        <f>+'201 REGISTO PARTICIPAÇÃO'!C49</f>
        <v>0</v>
      </c>
      <c r="B137" s="277">
        <f>+'201 REGISTO PARTICIPAÇÃO'!H49</f>
        <v>0</v>
      </c>
      <c r="C137" s="326" t="str">
        <f t="shared" si="14"/>
        <v>00</v>
      </c>
      <c r="D137" s="277" t="str">
        <f>IFERROR(+IFERROR(VLOOKUP('201 REGISTO PARTICIPAÇÃO'!S49,district_codes,2,FALSE),VLOOKUP('201 REGISTO PARTICIPAÇÃO'!AE$5,district_codes,2,FALSE)),"")</f>
        <v/>
      </c>
      <c r="E137" s="277">
        <f>+'201 REGISTO PARTICIPAÇÃO'!M49</f>
        <v>0</v>
      </c>
      <c r="F137" s="277">
        <f>+'201 REGISTO PARTICIPAÇÃO'!V49</f>
        <v>0</v>
      </c>
      <c r="G137" s="277">
        <f>+'201 REGISTO PARTICIPAÇÃO'!U49</f>
        <v>0</v>
      </c>
      <c r="H137" s="277" t="str">
        <f>IFERROR(+sessoes!A$7,"")</f>
        <v>TECTRAIN-99</v>
      </c>
      <c r="I137" s="277" t="str">
        <f>IFERROR(+sessoes!B$7,"")</f>
        <v/>
      </c>
      <c r="J137" s="331">
        <f>+sessoes!C$7</f>
        <v>0</v>
      </c>
      <c r="K137" s="277">
        <f>+'201 REGISTO PARTICIPAÇÃO'!AC49</f>
        <v>0</v>
      </c>
      <c r="L137" s="277">
        <f>+'201 REGISTO PARTICIPAÇÃO'!Y49</f>
        <v>0</v>
      </c>
      <c r="M137" s="277" t="str">
        <f t="shared" si="17"/>
        <v/>
      </c>
      <c r="N137" s="277" t="str">
        <f t="shared" si="18"/>
        <v/>
      </c>
      <c r="O137" s="277" t="str">
        <f t="shared" si="19"/>
        <v/>
      </c>
      <c r="P137" s="277" t="str">
        <f t="shared" si="20"/>
        <v/>
      </c>
      <c r="Q137" s="277" t="str">
        <f t="shared" si="21"/>
        <v/>
      </c>
      <c r="R137" s="277" t="str">
        <f t="shared" si="22"/>
        <v/>
      </c>
      <c r="S137" s="277" t="str">
        <f t="shared" si="16"/>
        <v/>
      </c>
      <c r="T137" s="277" t="str">
        <f t="shared" si="15"/>
        <v>Sem Dados do Distrito</v>
      </c>
    </row>
    <row r="138" spans="1:20" x14ac:dyDescent="0.45">
      <c r="A138" s="277">
        <f>+'201 REGISTO PARTICIPAÇÃO'!C50</f>
        <v>0</v>
      </c>
      <c r="B138" s="277">
        <f>+'201 REGISTO PARTICIPAÇÃO'!H50</f>
        <v>0</v>
      </c>
      <c r="C138" s="326" t="str">
        <f t="shared" si="14"/>
        <v>00</v>
      </c>
      <c r="D138" s="277" t="str">
        <f>IFERROR(+IFERROR(VLOOKUP('201 REGISTO PARTICIPAÇÃO'!S50,district_codes,2,FALSE),VLOOKUP('201 REGISTO PARTICIPAÇÃO'!AE$5,district_codes,2,FALSE)),"")</f>
        <v/>
      </c>
      <c r="E138" s="277">
        <f>+'201 REGISTO PARTICIPAÇÃO'!M50</f>
        <v>0</v>
      </c>
      <c r="F138" s="277">
        <f>+'201 REGISTO PARTICIPAÇÃO'!V50</f>
        <v>0</v>
      </c>
      <c r="G138" s="277">
        <f>+'201 REGISTO PARTICIPAÇÃO'!U50</f>
        <v>0</v>
      </c>
      <c r="H138" s="277" t="str">
        <f>IFERROR(+sessoes!A$7,"")</f>
        <v>TECTRAIN-99</v>
      </c>
      <c r="I138" s="277" t="str">
        <f>IFERROR(+sessoes!B$7,"")</f>
        <v/>
      </c>
      <c r="J138" s="331">
        <f>+sessoes!C$7</f>
        <v>0</v>
      </c>
      <c r="K138" s="277">
        <f>+'201 REGISTO PARTICIPAÇÃO'!AC50</f>
        <v>0</v>
      </c>
      <c r="L138" s="277">
        <f>+'201 REGISTO PARTICIPAÇÃO'!Y50</f>
        <v>0</v>
      </c>
      <c r="M138" s="277" t="str">
        <f t="shared" si="17"/>
        <v/>
      </c>
      <c r="N138" s="277" t="str">
        <f t="shared" si="18"/>
        <v/>
      </c>
      <c r="O138" s="277" t="str">
        <f t="shared" si="19"/>
        <v/>
      </c>
      <c r="P138" s="277" t="str">
        <f t="shared" si="20"/>
        <v/>
      </c>
      <c r="Q138" s="277" t="str">
        <f t="shared" si="21"/>
        <v/>
      </c>
      <c r="R138" s="277" t="str">
        <f t="shared" si="22"/>
        <v/>
      </c>
      <c r="S138" s="277" t="str">
        <f t="shared" si="16"/>
        <v/>
      </c>
      <c r="T138" s="277" t="str">
        <f t="shared" si="15"/>
        <v>Sem Dados do Distrito</v>
      </c>
    </row>
    <row r="139" spans="1:20" x14ac:dyDescent="0.45">
      <c r="A139" s="277">
        <f>+'201 REGISTO PARTICIPAÇÃO'!C51</f>
        <v>0</v>
      </c>
      <c r="B139" s="277">
        <f>+'201 REGISTO PARTICIPAÇÃO'!H51</f>
        <v>0</v>
      </c>
      <c r="C139" s="326" t="str">
        <f t="shared" si="14"/>
        <v>00</v>
      </c>
      <c r="D139" s="277" t="str">
        <f>IFERROR(+IFERROR(VLOOKUP('201 REGISTO PARTICIPAÇÃO'!S51,district_codes,2,FALSE),VLOOKUP('201 REGISTO PARTICIPAÇÃO'!AE$5,district_codes,2,FALSE)),"")</f>
        <v/>
      </c>
      <c r="E139" s="277">
        <f>+'201 REGISTO PARTICIPAÇÃO'!M51</f>
        <v>0</v>
      </c>
      <c r="F139" s="277">
        <f>+'201 REGISTO PARTICIPAÇÃO'!V51</f>
        <v>0</v>
      </c>
      <c r="G139" s="277">
        <f>+'201 REGISTO PARTICIPAÇÃO'!U51</f>
        <v>0</v>
      </c>
      <c r="H139" s="277" t="str">
        <f>IFERROR(+sessoes!A$7,"")</f>
        <v>TECTRAIN-99</v>
      </c>
      <c r="I139" s="277" t="str">
        <f>IFERROR(+sessoes!B$7,"")</f>
        <v/>
      </c>
      <c r="J139" s="331">
        <f>+sessoes!C$7</f>
        <v>0</v>
      </c>
      <c r="K139" s="277">
        <f>+'201 REGISTO PARTICIPAÇÃO'!AC51</f>
        <v>0</v>
      </c>
      <c r="L139" s="277">
        <f>+'201 REGISTO PARTICIPAÇÃO'!Y51</f>
        <v>0</v>
      </c>
      <c r="M139" s="277" t="str">
        <f t="shared" si="17"/>
        <v/>
      </c>
      <c r="N139" s="277" t="str">
        <f t="shared" si="18"/>
        <v/>
      </c>
      <c r="O139" s="277" t="str">
        <f t="shared" si="19"/>
        <v/>
      </c>
      <c r="P139" s="277" t="str">
        <f t="shared" si="20"/>
        <v/>
      </c>
      <c r="Q139" s="277" t="str">
        <f t="shared" si="21"/>
        <v/>
      </c>
      <c r="R139" s="277" t="str">
        <f t="shared" si="22"/>
        <v/>
      </c>
      <c r="S139" s="277" t="str">
        <f t="shared" si="16"/>
        <v/>
      </c>
      <c r="T139" s="277" t="str">
        <f t="shared" si="15"/>
        <v>Sem Dados do Distrito</v>
      </c>
    </row>
    <row r="140" spans="1:20" x14ac:dyDescent="0.45">
      <c r="A140" s="277">
        <f>+'201 REGISTO PARTICIPAÇÃO'!C52</f>
        <v>0</v>
      </c>
      <c r="B140" s="277">
        <f>+'201 REGISTO PARTICIPAÇÃO'!H52</f>
        <v>0</v>
      </c>
      <c r="C140" s="326" t="str">
        <f t="shared" si="14"/>
        <v>00</v>
      </c>
      <c r="D140" s="277" t="str">
        <f>IFERROR(+IFERROR(VLOOKUP('201 REGISTO PARTICIPAÇÃO'!S52,district_codes,2,FALSE),VLOOKUP('201 REGISTO PARTICIPAÇÃO'!AE$5,district_codes,2,FALSE)),"")</f>
        <v/>
      </c>
      <c r="E140" s="277">
        <f>+'201 REGISTO PARTICIPAÇÃO'!M52</f>
        <v>0</v>
      </c>
      <c r="F140" s="277">
        <f>+'201 REGISTO PARTICIPAÇÃO'!V52</f>
        <v>0</v>
      </c>
      <c r="G140" s="277">
        <f>+'201 REGISTO PARTICIPAÇÃO'!U52</f>
        <v>0</v>
      </c>
      <c r="H140" s="277" t="str">
        <f>IFERROR(+sessoes!A$7,"")</f>
        <v>TECTRAIN-99</v>
      </c>
      <c r="I140" s="277" t="str">
        <f>IFERROR(+sessoes!B$7,"")</f>
        <v/>
      </c>
      <c r="J140" s="331">
        <f>+sessoes!C$7</f>
        <v>0</v>
      </c>
      <c r="K140" s="277">
        <f>+'201 REGISTO PARTICIPAÇÃO'!AC52</f>
        <v>0</v>
      </c>
      <c r="L140" s="277">
        <f>+'201 REGISTO PARTICIPAÇÃO'!Y52</f>
        <v>0</v>
      </c>
      <c r="M140" s="277" t="str">
        <f t="shared" si="17"/>
        <v/>
      </c>
      <c r="N140" s="277" t="str">
        <f t="shared" si="18"/>
        <v/>
      </c>
      <c r="O140" s="277" t="str">
        <f t="shared" si="19"/>
        <v/>
      </c>
      <c r="P140" s="277" t="str">
        <f t="shared" si="20"/>
        <v/>
      </c>
      <c r="Q140" s="277" t="str">
        <f t="shared" si="21"/>
        <v/>
      </c>
      <c r="R140" s="277" t="str">
        <f t="shared" si="22"/>
        <v/>
      </c>
      <c r="S140" s="277" t="str">
        <f t="shared" si="16"/>
        <v/>
      </c>
      <c r="T140" s="277" t="str">
        <f t="shared" si="15"/>
        <v>Sem Dados do Distrito</v>
      </c>
    </row>
    <row r="141" spans="1:20" x14ac:dyDescent="0.45">
      <c r="A141" s="277">
        <f>+'201 REGISTO PARTICIPAÇÃO'!C53</f>
        <v>0</v>
      </c>
      <c r="B141" s="277">
        <f>+'201 REGISTO PARTICIPAÇÃO'!H53</f>
        <v>0</v>
      </c>
      <c r="C141" s="326" t="str">
        <f t="shared" si="14"/>
        <v>00</v>
      </c>
      <c r="D141" s="277" t="str">
        <f>IFERROR(+IFERROR(VLOOKUP('201 REGISTO PARTICIPAÇÃO'!S53,district_codes,2,FALSE),VLOOKUP('201 REGISTO PARTICIPAÇÃO'!AE$5,district_codes,2,FALSE)),"")</f>
        <v/>
      </c>
      <c r="E141" s="277">
        <f>+'201 REGISTO PARTICIPAÇÃO'!M53</f>
        <v>0</v>
      </c>
      <c r="F141" s="277">
        <f>+'201 REGISTO PARTICIPAÇÃO'!V53</f>
        <v>0</v>
      </c>
      <c r="G141" s="277">
        <f>+'201 REGISTO PARTICIPAÇÃO'!U53</f>
        <v>0</v>
      </c>
      <c r="H141" s="277" t="str">
        <f>IFERROR(+sessoes!A$7,"")</f>
        <v>TECTRAIN-99</v>
      </c>
      <c r="I141" s="277" t="str">
        <f>IFERROR(+sessoes!B$7,"")</f>
        <v/>
      </c>
      <c r="J141" s="331">
        <f>+sessoes!C$7</f>
        <v>0</v>
      </c>
      <c r="K141" s="277">
        <f>+'201 REGISTO PARTICIPAÇÃO'!AC53</f>
        <v>0</v>
      </c>
      <c r="L141" s="277">
        <f>+'201 REGISTO PARTICIPAÇÃO'!Y53</f>
        <v>0</v>
      </c>
      <c r="M141" s="277" t="str">
        <f t="shared" si="17"/>
        <v/>
      </c>
      <c r="N141" s="277" t="str">
        <f t="shared" si="18"/>
        <v/>
      </c>
      <c r="O141" s="277" t="str">
        <f t="shared" si="19"/>
        <v/>
      </c>
      <c r="P141" s="277" t="str">
        <f t="shared" si="20"/>
        <v/>
      </c>
      <c r="Q141" s="277" t="str">
        <f t="shared" si="21"/>
        <v/>
      </c>
      <c r="R141" s="277" t="str">
        <f t="shared" si="22"/>
        <v/>
      </c>
      <c r="S141" s="277" t="str">
        <f t="shared" si="16"/>
        <v/>
      </c>
      <c r="T141" s="277" t="str">
        <f t="shared" si="15"/>
        <v>Sem Dados do Distrito</v>
      </c>
    </row>
    <row r="142" spans="1:20" x14ac:dyDescent="0.45">
      <c r="A142" s="277">
        <f>+'201 REGISTO PARTICIPAÇÃO'!C54</f>
        <v>0</v>
      </c>
      <c r="B142" s="277">
        <f>+'201 REGISTO PARTICIPAÇÃO'!H54</f>
        <v>0</v>
      </c>
      <c r="C142" s="326" t="str">
        <f t="shared" si="14"/>
        <v>00</v>
      </c>
      <c r="D142" s="277" t="str">
        <f>IFERROR(+IFERROR(VLOOKUP('201 REGISTO PARTICIPAÇÃO'!S54,district_codes,2,FALSE),VLOOKUP('201 REGISTO PARTICIPAÇÃO'!AE$5,district_codes,2,FALSE)),"")</f>
        <v/>
      </c>
      <c r="E142" s="277">
        <f>+'201 REGISTO PARTICIPAÇÃO'!M54</f>
        <v>0</v>
      </c>
      <c r="F142" s="277">
        <f>+'201 REGISTO PARTICIPAÇÃO'!V54</f>
        <v>0</v>
      </c>
      <c r="G142" s="277">
        <f>+'201 REGISTO PARTICIPAÇÃO'!U54</f>
        <v>0</v>
      </c>
      <c r="H142" s="277" t="str">
        <f>IFERROR(+sessoes!A$7,"")</f>
        <v>TECTRAIN-99</v>
      </c>
      <c r="I142" s="277" t="str">
        <f>IFERROR(+sessoes!B$7,"")</f>
        <v/>
      </c>
      <c r="J142" s="331">
        <f>+sessoes!C$7</f>
        <v>0</v>
      </c>
      <c r="K142" s="277">
        <f>+'201 REGISTO PARTICIPAÇÃO'!AC54</f>
        <v>0</v>
      </c>
      <c r="L142" s="277">
        <f>+'201 REGISTO PARTICIPAÇÃO'!Y54</f>
        <v>0</v>
      </c>
      <c r="M142" s="277" t="str">
        <f t="shared" si="17"/>
        <v/>
      </c>
      <c r="N142" s="277" t="str">
        <f t="shared" si="18"/>
        <v/>
      </c>
      <c r="O142" s="277" t="str">
        <f t="shared" si="19"/>
        <v/>
      </c>
      <c r="P142" s="277" t="str">
        <f t="shared" si="20"/>
        <v/>
      </c>
      <c r="Q142" s="277" t="str">
        <f t="shared" si="21"/>
        <v/>
      </c>
      <c r="R142" s="277" t="str">
        <f t="shared" si="22"/>
        <v/>
      </c>
      <c r="S142" s="277" t="str">
        <f t="shared" si="16"/>
        <v/>
      </c>
      <c r="T142" s="277" t="str">
        <f t="shared" si="15"/>
        <v>Sem Dados do Distrito</v>
      </c>
    </row>
    <row r="143" spans="1:20" x14ac:dyDescent="0.45">
      <c r="A143" s="277">
        <f>+'201 REGISTO PARTICIPAÇÃO'!C55</f>
        <v>0</v>
      </c>
      <c r="B143" s="277">
        <f>+'201 REGISTO PARTICIPAÇÃO'!H55</f>
        <v>0</v>
      </c>
      <c r="C143" s="326" t="str">
        <f t="shared" si="14"/>
        <v>00</v>
      </c>
      <c r="D143" s="277" t="str">
        <f>IFERROR(+IFERROR(VLOOKUP('201 REGISTO PARTICIPAÇÃO'!S55,district_codes,2,FALSE),VLOOKUP('201 REGISTO PARTICIPAÇÃO'!AE$5,district_codes,2,FALSE)),"")</f>
        <v/>
      </c>
      <c r="E143" s="277">
        <f>+'201 REGISTO PARTICIPAÇÃO'!M55</f>
        <v>0</v>
      </c>
      <c r="F143" s="277">
        <f>+'201 REGISTO PARTICIPAÇÃO'!V55</f>
        <v>0</v>
      </c>
      <c r="G143" s="277">
        <f>+'201 REGISTO PARTICIPAÇÃO'!U55</f>
        <v>0</v>
      </c>
      <c r="H143" s="277" t="str">
        <f>IFERROR(+sessoes!A$7,"")</f>
        <v>TECTRAIN-99</v>
      </c>
      <c r="I143" s="277" t="str">
        <f>IFERROR(+sessoes!B$7,"")</f>
        <v/>
      </c>
      <c r="J143" s="331">
        <f>+sessoes!C$7</f>
        <v>0</v>
      </c>
      <c r="K143" s="277">
        <f>+'201 REGISTO PARTICIPAÇÃO'!AC55</f>
        <v>0</v>
      </c>
      <c r="L143" s="277">
        <f>+'201 REGISTO PARTICIPAÇÃO'!Y55</f>
        <v>0</v>
      </c>
      <c r="M143" s="277" t="str">
        <f t="shared" si="17"/>
        <v/>
      </c>
      <c r="N143" s="277" t="str">
        <f t="shared" si="18"/>
        <v/>
      </c>
      <c r="O143" s="277" t="str">
        <f t="shared" si="19"/>
        <v/>
      </c>
      <c r="P143" s="277" t="str">
        <f t="shared" si="20"/>
        <v/>
      </c>
      <c r="Q143" s="277" t="str">
        <f t="shared" si="21"/>
        <v/>
      </c>
      <c r="R143" s="277" t="str">
        <f t="shared" si="22"/>
        <v/>
      </c>
      <c r="S143" s="277" t="str">
        <f t="shared" si="16"/>
        <v/>
      </c>
      <c r="T143" s="277" t="str">
        <f t="shared" si="15"/>
        <v>Sem Dados do Distrito</v>
      </c>
    </row>
    <row r="144" spans="1:20" x14ac:dyDescent="0.45">
      <c r="A144" s="277">
        <f>+'201 REGISTO PARTICIPAÇÃO'!C56</f>
        <v>0</v>
      </c>
      <c r="B144" s="277">
        <f>+'201 REGISTO PARTICIPAÇÃO'!H56</f>
        <v>0</v>
      </c>
      <c r="C144" s="326" t="str">
        <f t="shared" si="14"/>
        <v>00</v>
      </c>
      <c r="D144" s="277" t="str">
        <f>IFERROR(+IFERROR(VLOOKUP('201 REGISTO PARTICIPAÇÃO'!S56,district_codes,2,FALSE),VLOOKUP('201 REGISTO PARTICIPAÇÃO'!AE$5,district_codes,2,FALSE)),"")</f>
        <v/>
      </c>
      <c r="E144" s="277">
        <f>+'201 REGISTO PARTICIPAÇÃO'!M56</f>
        <v>0</v>
      </c>
      <c r="F144" s="277">
        <f>+'201 REGISTO PARTICIPAÇÃO'!V56</f>
        <v>0</v>
      </c>
      <c r="G144" s="277">
        <f>+'201 REGISTO PARTICIPAÇÃO'!U56</f>
        <v>0</v>
      </c>
      <c r="H144" s="277" t="str">
        <f>IFERROR(+sessoes!A$7,"")</f>
        <v>TECTRAIN-99</v>
      </c>
      <c r="I144" s="277" t="str">
        <f>IFERROR(+sessoes!B$7,"")</f>
        <v/>
      </c>
      <c r="J144" s="331">
        <f>+sessoes!C$7</f>
        <v>0</v>
      </c>
      <c r="K144" s="277">
        <f>+'201 REGISTO PARTICIPAÇÃO'!AC56</f>
        <v>0</v>
      </c>
      <c r="L144" s="277">
        <f>+'201 REGISTO PARTICIPAÇÃO'!Y56</f>
        <v>0</v>
      </c>
      <c r="M144" s="277" t="str">
        <f t="shared" si="17"/>
        <v/>
      </c>
      <c r="N144" s="277" t="str">
        <f t="shared" si="18"/>
        <v/>
      </c>
      <c r="O144" s="277" t="str">
        <f t="shared" si="19"/>
        <v/>
      </c>
      <c r="P144" s="277" t="str">
        <f t="shared" si="20"/>
        <v/>
      </c>
      <c r="Q144" s="277" t="str">
        <f t="shared" si="21"/>
        <v/>
      </c>
      <c r="R144" s="277" t="str">
        <f t="shared" si="22"/>
        <v/>
      </c>
      <c r="S144" s="277" t="str">
        <f t="shared" si="16"/>
        <v/>
      </c>
      <c r="T144" s="277" t="str">
        <f t="shared" si="15"/>
        <v>Sem Dados do Distrito</v>
      </c>
    </row>
    <row r="145" spans="1:20" x14ac:dyDescent="0.45">
      <c r="A145" s="277">
        <f>+'201 REGISTO PARTICIPAÇÃO'!C57</f>
        <v>0</v>
      </c>
      <c r="B145" s="277">
        <f>+'201 REGISTO PARTICIPAÇÃO'!H57</f>
        <v>0</v>
      </c>
      <c r="C145" s="326" t="str">
        <f t="shared" si="14"/>
        <v>00</v>
      </c>
      <c r="D145" s="277" t="str">
        <f>IFERROR(+IFERROR(VLOOKUP('201 REGISTO PARTICIPAÇÃO'!S57,district_codes,2,FALSE),VLOOKUP('201 REGISTO PARTICIPAÇÃO'!AE$5,district_codes,2,FALSE)),"")</f>
        <v/>
      </c>
      <c r="E145" s="277">
        <f>+'201 REGISTO PARTICIPAÇÃO'!M57</f>
        <v>0</v>
      </c>
      <c r="F145" s="277">
        <f>+'201 REGISTO PARTICIPAÇÃO'!V57</f>
        <v>0</v>
      </c>
      <c r="G145" s="277">
        <f>+'201 REGISTO PARTICIPAÇÃO'!U57</f>
        <v>0</v>
      </c>
      <c r="H145" s="277" t="str">
        <f>IFERROR(+sessoes!A$7,"")</f>
        <v>TECTRAIN-99</v>
      </c>
      <c r="I145" s="277" t="str">
        <f>IFERROR(+sessoes!B$7,"")</f>
        <v/>
      </c>
      <c r="J145" s="331">
        <f>+sessoes!C$7</f>
        <v>0</v>
      </c>
      <c r="K145" s="277">
        <f>+'201 REGISTO PARTICIPAÇÃO'!AC57</f>
        <v>0</v>
      </c>
      <c r="L145" s="277">
        <f>+'201 REGISTO PARTICIPAÇÃO'!Y57</f>
        <v>0</v>
      </c>
      <c r="M145" s="277" t="str">
        <f t="shared" si="17"/>
        <v/>
      </c>
      <c r="N145" s="277" t="str">
        <f t="shared" si="18"/>
        <v/>
      </c>
      <c r="O145" s="277" t="str">
        <f t="shared" si="19"/>
        <v/>
      </c>
      <c r="P145" s="277" t="str">
        <f t="shared" si="20"/>
        <v/>
      </c>
      <c r="Q145" s="277" t="str">
        <f t="shared" si="21"/>
        <v/>
      </c>
      <c r="R145" s="277" t="str">
        <f t="shared" si="22"/>
        <v/>
      </c>
      <c r="S145" s="277" t="str">
        <f t="shared" si="16"/>
        <v/>
      </c>
      <c r="T145" s="277" t="str">
        <f t="shared" si="15"/>
        <v>Sem Dados do Distrito</v>
      </c>
    </row>
    <row r="146" spans="1:20" x14ac:dyDescent="0.45">
      <c r="A146" s="277">
        <f>+'201 REGISTO PARTICIPAÇÃO'!C58</f>
        <v>0</v>
      </c>
      <c r="B146" s="277">
        <f>+'201 REGISTO PARTICIPAÇÃO'!H58</f>
        <v>0</v>
      </c>
      <c r="C146" s="326" t="str">
        <f t="shared" si="14"/>
        <v>00</v>
      </c>
      <c r="D146" s="277" t="str">
        <f>IFERROR(+IFERROR(VLOOKUP('201 REGISTO PARTICIPAÇÃO'!S58,district_codes,2,FALSE),VLOOKUP('201 REGISTO PARTICIPAÇÃO'!AE$5,district_codes,2,FALSE)),"")</f>
        <v/>
      </c>
      <c r="E146" s="277">
        <f>+'201 REGISTO PARTICIPAÇÃO'!M58</f>
        <v>0</v>
      </c>
      <c r="F146" s="277">
        <f>+'201 REGISTO PARTICIPAÇÃO'!V58</f>
        <v>0</v>
      </c>
      <c r="G146" s="277">
        <f>+'201 REGISTO PARTICIPAÇÃO'!U58</f>
        <v>0</v>
      </c>
      <c r="H146" s="277" t="str">
        <f>IFERROR(+sessoes!A$7,"")</f>
        <v>TECTRAIN-99</v>
      </c>
      <c r="I146" s="277" t="str">
        <f>IFERROR(+sessoes!B$7,"")</f>
        <v/>
      </c>
      <c r="J146" s="331">
        <f>+sessoes!C$7</f>
        <v>0</v>
      </c>
      <c r="K146" s="277">
        <f>+'201 REGISTO PARTICIPAÇÃO'!AC58</f>
        <v>0</v>
      </c>
      <c r="L146" s="277">
        <f>+'201 REGISTO PARTICIPAÇÃO'!Y58</f>
        <v>0</v>
      </c>
      <c r="M146" s="277" t="str">
        <f t="shared" si="17"/>
        <v/>
      </c>
      <c r="N146" s="277" t="str">
        <f t="shared" si="18"/>
        <v/>
      </c>
      <c r="O146" s="277" t="str">
        <f t="shared" si="19"/>
        <v/>
      </c>
      <c r="P146" s="277" t="str">
        <f t="shared" si="20"/>
        <v/>
      </c>
      <c r="Q146" s="277" t="str">
        <f t="shared" si="21"/>
        <v/>
      </c>
      <c r="R146" s="277" t="str">
        <f t="shared" si="22"/>
        <v/>
      </c>
      <c r="S146" s="277" t="str">
        <f t="shared" si="16"/>
        <v/>
      </c>
      <c r="T146" s="277" t="str">
        <f t="shared" si="15"/>
        <v>Sem Dados do Distrito</v>
      </c>
    </row>
    <row r="147" spans="1:20" x14ac:dyDescent="0.45">
      <c r="A147" s="277">
        <f>+'201 REGISTO PARTICIPAÇÃO'!C59</f>
        <v>0</v>
      </c>
      <c r="B147" s="277">
        <f>+'201 REGISTO PARTICIPAÇÃO'!H59</f>
        <v>0</v>
      </c>
      <c r="C147" s="326" t="str">
        <f t="shared" si="14"/>
        <v>00</v>
      </c>
      <c r="D147" s="277" t="str">
        <f>IFERROR(+IFERROR(VLOOKUP('201 REGISTO PARTICIPAÇÃO'!S59,district_codes,2,FALSE),VLOOKUP('201 REGISTO PARTICIPAÇÃO'!AE$5,district_codes,2,FALSE)),"")</f>
        <v/>
      </c>
      <c r="E147" s="277">
        <f>+'201 REGISTO PARTICIPAÇÃO'!M59</f>
        <v>0</v>
      </c>
      <c r="F147" s="277">
        <f>+'201 REGISTO PARTICIPAÇÃO'!V59</f>
        <v>0</v>
      </c>
      <c r="G147" s="277">
        <f>+'201 REGISTO PARTICIPAÇÃO'!U59</f>
        <v>0</v>
      </c>
      <c r="H147" s="277" t="str">
        <f>IFERROR(+sessoes!A$7,"")</f>
        <v>TECTRAIN-99</v>
      </c>
      <c r="I147" s="277" t="str">
        <f>IFERROR(+sessoes!B$7,"")</f>
        <v/>
      </c>
      <c r="J147" s="331">
        <f>+sessoes!C$7</f>
        <v>0</v>
      </c>
      <c r="K147" s="277">
        <f>+'201 REGISTO PARTICIPAÇÃO'!AC59</f>
        <v>0</v>
      </c>
      <c r="L147" s="277">
        <f>+'201 REGISTO PARTICIPAÇÃO'!Y59</f>
        <v>0</v>
      </c>
      <c r="M147" s="277" t="str">
        <f t="shared" si="17"/>
        <v/>
      </c>
      <c r="N147" s="277" t="str">
        <f t="shared" si="18"/>
        <v/>
      </c>
      <c r="O147" s="277" t="str">
        <f t="shared" si="19"/>
        <v/>
      </c>
      <c r="P147" s="277" t="str">
        <f t="shared" si="20"/>
        <v/>
      </c>
      <c r="Q147" s="277" t="str">
        <f t="shared" si="21"/>
        <v/>
      </c>
      <c r="R147" s="277" t="str">
        <f t="shared" si="22"/>
        <v/>
      </c>
      <c r="S147" s="277" t="str">
        <f t="shared" si="16"/>
        <v/>
      </c>
      <c r="T147" s="277" t="str">
        <f t="shared" si="15"/>
        <v>Sem Dados do Distrito</v>
      </c>
    </row>
    <row r="148" spans="1:20" x14ac:dyDescent="0.45">
      <c r="A148" s="277">
        <f>+'201 REGISTO PARTICIPAÇÃO'!C60</f>
        <v>0</v>
      </c>
      <c r="B148" s="277">
        <f>+'201 REGISTO PARTICIPAÇÃO'!H60</f>
        <v>0</v>
      </c>
      <c r="C148" s="326" t="str">
        <f t="shared" si="14"/>
        <v>00</v>
      </c>
      <c r="D148" s="277" t="str">
        <f>IFERROR(+IFERROR(VLOOKUP('201 REGISTO PARTICIPAÇÃO'!S60,district_codes,2,FALSE),VLOOKUP('201 REGISTO PARTICIPAÇÃO'!AE$5,district_codes,2,FALSE)),"")</f>
        <v/>
      </c>
      <c r="E148" s="277">
        <f>+'201 REGISTO PARTICIPAÇÃO'!M60</f>
        <v>0</v>
      </c>
      <c r="F148" s="277">
        <f>+'201 REGISTO PARTICIPAÇÃO'!V60</f>
        <v>0</v>
      </c>
      <c r="G148" s="277">
        <f>+'201 REGISTO PARTICIPAÇÃO'!U60</f>
        <v>0</v>
      </c>
      <c r="H148" s="277" t="str">
        <f>IFERROR(+sessoes!A$7,"")</f>
        <v>TECTRAIN-99</v>
      </c>
      <c r="I148" s="277" t="str">
        <f>IFERROR(+sessoes!B$7,"")</f>
        <v/>
      </c>
      <c r="J148" s="331">
        <f>+sessoes!C$7</f>
        <v>0</v>
      </c>
      <c r="K148" s="277">
        <f>+'201 REGISTO PARTICIPAÇÃO'!AC60</f>
        <v>0</v>
      </c>
      <c r="L148" s="277">
        <f>+'201 REGISTO PARTICIPAÇÃO'!Y60</f>
        <v>0</v>
      </c>
      <c r="M148" s="277" t="str">
        <f t="shared" si="17"/>
        <v/>
      </c>
      <c r="N148" s="277" t="str">
        <f t="shared" si="18"/>
        <v/>
      </c>
      <c r="O148" s="277" t="str">
        <f t="shared" si="19"/>
        <v/>
      </c>
      <c r="P148" s="277" t="str">
        <f t="shared" si="20"/>
        <v/>
      </c>
      <c r="Q148" s="277" t="str">
        <f t="shared" si="21"/>
        <v/>
      </c>
      <c r="R148" s="277" t="str">
        <f t="shared" si="22"/>
        <v/>
      </c>
      <c r="S148" s="277" t="str">
        <f t="shared" si="16"/>
        <v/>
      </c>
      <c r="T148" s="277" t="str">
        <f t="shared" si="15"/>
        <v>Sem Dados do Distrito</v>
      </c>
    </row>
    <row r="149" spans="1:20" x14ac:dyDescent="0.45">
      <c r="A149" s="277">
        <f>+'201 REGISTO PARTICIPAÇÃO'!C61</f>
        <v>0</v>
      </c>
      <c r="B149" s="277">
        <f>+'201 REGISTO PARTICIPAÇÃO'!H61</f>
        <v>0</v>
      </c>
      <c r="C149" s="326" t="str">
        <f t="shared" si="14"/>
        <v>00</v>
      </c>
      <c r="D149" s="277" t="str">
        <f>IFERROR(+IFERROR(VLOOKUP('201 REGISTO PARTICIPAÇÃO'!S61,district_codes,2,FALSE),VLOOKUP('201 REGISTO PARTICIPAÇÃO'!AE$5,district_codes,2,FALSE)),"")</f>
        <v/>
      </c>
      <c r="E149" s="277">
        <f>+'201 REGISTO PARTICIPAÇÃO'!M61</f>
        <v>0</v>
      </c>
      <c r="F149" s="277">
        <f>+'201 REGISTO PARTICIPAÇÃO'!V61</f>
        <v>0</v>
      </c>
      <c r="G149" s="277">
        <f>+'201 REGISTO PARTICIPAÇÃO'!U61</f>
        <v>0</v>
      </c>
      <c r="H149" s="277" t="str">
        <f>IFERROR(+sessoes!A$7,"")</f>
        <v>TECTRAIN-99</v>
      </c>
      <c r="I149" s="277" t="str">
        <f>IFERROR(+sessoes!B$7,"")</f>
        <v/>
      </c>
      <c r="J149" s="331">
        <f>+sessoes!C$7</f>
        <v>0</v>
      </c>
      <c r="K149" s="277">
        <f>+'201 REGISTO PARTICIPAÇÃO'!AC61</f>
        <v>0</v>
      </c>
      <c r="L149" s="277">
        <f>+'201 REGISTO PARTICIPAÇÃO'!Y61</f>
        <v>0</v>
      </c>
      <c r="M149" s="277" t="str">
        <f t="shared" si="17"/>
        <v/>
      </c>
      <c r="N149" s="277" t="str">
        <f t="shared" si="18"/>
        <v/>
      </c>
      <c r="O149" s="277" t="str">
        <f t="shared" si="19"/>
        <v/>
      </c>
      <c r="P149" s="277" t="str">
        <f t="shared" si="20"/>
        <v/>
      </c>
      <c r="Q149" s="277" t="str">
        <f t="shared" si="21"/>
        <v/>
      </c>
      <c r="R149" s="277" t="str">
        <f t="shared" si="22"/>
        <v/>
      </c>
      <c r="S149" s="277" t="str">
        <f t="shared" si="16"/>
        <v/>
      </c>
      <c r="T149" s="277" t="str">
        <f t="shared" si="15"/>
        <v>Sem Dados do Distrito</v>
      </c>
    </row>
    <row r="150" spans="1:20" x14ac:dyDescent="0.45">
      <c r="A150" s="277">
        <f>+'201 REGISTO PARTICIPAÇÃO'!C62</f>
        <v>0</v>
      </c>
      <c r="B150" s="277">
        <f>+'201 REGISTO PARTICIPAÇÃO'!H62</f>
        <v>0</v>
      </c>
      <c r="C150" s="326" t="str">
        <f t="shared" si="14"/>
        <v>00</v>
      </c>
      <c r="D150" s="277" t="str">
        <f>IFERROR(+IFERROR(VLOOKUP('201 REGISTO PARTICIPAÇÃO'!S62,district_codes,2,FALSE),VLOOKUP('201 REGISTO PARTICIPAÇÃO'!AE$5,district_codes,2,FALSE)),"")</f>
        <v/>
      </c>
      <c r="E150" s="277">
        <f>+'201 REGISTO PARTICIPAÇÃO'!M62</f>
        <v>0</v>
      </c>
      <c r="F150" s="277">
        <f>+'201 REGISTO PARTICIPAÇÃO'!V62</f>
        <v>0</v>
      </c>
      <c r="G150" s="277">
        <f>+'201 REGISTO PARTICIPAÇÃO'!U62</f>
        <v>0</v>
      </c>
      <c r="H150" s="277" t="str">
        <f>IFERROR(+sessoes!A$7,"")</f>
        <v>TECTRAIN-99</v>
      </c>
      <c r="I150" s="277" t="str">
        <f>IFERROR(+sessoes!B$7,"")</f>
        <v/>
      </c>
      <c r="J150" s="331">
        <f>+sessoes!C$7</f>
        <v>0</v>
      </c>
      <c r="K150" s="277">
        <f>+'201 REGISTO PARTICIPAÇÃO'!AC62</f>
        <v>0</v>
      </c>
      <c r="L150" s="277">
        <f>+'201 REGISTO PARTICIPAÇÃO'!Y62</f>
        <v>0</v>
      </c>
      <c r="M150" s="277" t="str">
        <f t="shared" si="17"/>
        <v/>
      </c>
      <c r="N150" s="277" t="str">
        <f t="shared" si="18"/>
        <v/>
      </c>
      <c r="O150" s="277" t="str">
        <f t="shared" si="19"/>
        <v/>
      </c>
      <c r="P150" s="277" t="str">
        <f t="shared" si="20"/>
        <v/>
      </c>
      <c r="Q150" s="277" t="str">
        <f t="shared" si="21"/>
        <v/>
      </c>
      <c r="R150" s="277" t="str">
        <f t="shared" si="22"/>
        <v/>
      </c>
      <c r="S150" s="277" t="str">
        <f t="shared" si="16"/>
        <v/>
      </c>
      <c r="T150" s="277" t="str">
        <f t="shared" si="15"/>
        <v>Sem Dados do Distrito</v>
      </c>
    </row>
    <row r="151" spans="1:20" x14ac:dyDescent="0.45">
      <c r="A151" s="277">
        <f>+'201 REGISTO PARTICIPAÇÃO'!C63</f>
        <v>0</v>
      </c>
      <c r="B151" s="277">
        <f>+'201 REGISTO PARTICIPAÇÃO'!H63</f>
        <v>0</v>
      </c>
      <c r="C151" s="326" t="str">
        <f t="shared" si="14"/>
        <v>00</v>
      </c>
      <c r="D151" s="277" t="str">
        <f>IFERROR(+IFERROR(VLOOKUP('201 REGISTO PARTICIPAÇÃO'!S63,district_codes,2,FALSE),VLOOKUP('201 REGISTO PARTICIPAÇÃO'!AE$5,district_codes,2,FALSE)),"")</f>
        <v/>
      </c>
      <c r="E151" s="277">
        <f>+'201 REGISTO PARTICIPAÇÃO'!M63</f>
        <v>0</v>
      </c>
      <c r="F151" s="277">
        <f>+'201 REGISTO PARTICIPAÇÃO'!V63</f>
        <v>0</v>
      </c>
      <c r="G151" s="277">
        <f>+'201 REGISTO PARTICIPAÇÃO'!U63</f>
        <v>0</v>
      </c>
      <c r="H151" s="277" t="str">
        <f>IFERROR(+sessoes!A$7,"")</f>
        <v>TECTRAIN-99</v>
      </c>
      <c r="I151" s="277" t="str">
        <f>IFERROR(+sessoes!B$7,"")</f>
        <v/>
      </c>
      <c r="J151" s="331">
        <f>+sessoes!C$7</f>
        <v>0</v>
      </c>
      <c r="K151" s="277">
        <f>+'201 REGISTO PARTICIPAÇÃO'!AC63</f>
        <v>0</v>
      </c>
      <c r="L151" s="277">
        <f>+'201 REGISTO PARTICIPAÇÃO'!Y63</f>
        <v>0</v>
      </c>
      <c r="M151" s="277" t="str">
        <f t="shared" si="17"/>
        <v/>
      </c>
      <c r="N151" s="277" t="str">
        <f t="shared" si="18"/>
        <v/>
      </c>
      <c r="O151" s="277" t="str">
        <f t="shared" si="19"/>
        <v/>
      </c>
      <c r="P151" s="277" t="str">
        <f t="shared" si="20"/>
        <v/>
      </c>
      <c r="Q151" s="277" t="str">
        <f t="shared" si="21"/>
        <v/>
      </c>
      <c r="R151" s="277" t="str">
        <f t="shared" si="22"/>
        <v/>
      </c>
      <c r="S151" s="277" t="str">
        <f t="shared" si="16"/>
        <v/>
      </c>
      <c r="T151" s="277" t="str">
        <f t="shared" si="15"/>
        <v>Sem Dados do Distrito</v>
      </c>
    </row>
    <row r="152" spans="1:20" x14ac:dyDescent="0.45">
      <c r="A152" s="277">
        <f>+'201 REGISTO PARTICIPAÇÃO'!C64</f>
        <v>0</v>
      </c>
      <c r="B152" s="277">
        <f>+'201 REGISTO PARTICIPAÇÃO'!H64</f>
        <v>0</v>
      </c>
      <c r="C152" s="326" t="str">
        <f t="shared" si="14"/>
        <v>00</v>
      </c>
      <c r="D152" s="277" t="str">
        <f>IFERROR(+IFERROR(VLOOKUP('201 REGISTO PARTICIPAÇÃO'!S64,district_codes,2,FALSE),VLOOKUP('201 REGISTO PARTICIPAÇÃO'!AE$5,district_codes,2,FALSE)),"")</f>
        <v/>
      </c>
      <c r="E152" s="277">
        <f>+'201 REGISTO PARTICIPAÇÃO'!M64</f>
        <v>0</v>
      </c>
      <c r="F152" s="277">
        <f>+'201 REGISTO PARTICIPAÇÃO'!V64</f>
        <v>0</v>
      </c>
      <c r="G152" s="277">
        <f>+'201 REGISTO PARTICIPAÇÃO'!U64</f>
        <v>0</v>
      </c>
      <c r="H152" s="277" t="str">
        <f>IFERROR(+sessoes!A$7,"")</f>
        <v>TECTRAIN-99</v>
      </c>
      <c r="I152" s="277" t="str">
        <f>IFERROR(+sessoes!B$7,"")</f>
        <v/>
      </c>
      <c r="J152" s="331">
        <f>+sessoes!C$7</f>
        <v>0</v>
      </c>
      <c r="K152" s="277">
        <f>+'201 REGISTO PARTICIPAÇÃO'!AC64</f>
        <v>0</v>
      </c>
      <c r="L152" s="277">
        <f>+'201 REGISTO PARTICIPAÇÃO'!Y64</f>
        <v>0</v>
      </c>
      <c r="M152" s="277" t="str">
        <f t="shared" si="17"/>
        <v/>
      </c>
      <c r="N152" s="277" t="str">
        <f t="shared" si="18"/>
        <v/>
      </c>
      <c r="O152" s="277" t="str">
        <f t="shared" si="19"/>
        <v/>
      </c>
      <c r="P152" s="277" t="str">
        <f t="shared" si="20"/>
        <v/>
      </c>
      <c r="Q152" s="277" t="str">
        <f t="shared" si="21"/>
        <v/>
      </c>
      <c r="R152" s="277" t="str">
        <f t="shared" si="22"/>
        <v/>
      </c>
      <c r="S152" s="277" t="str">
        <f t="shared" si="16"/>
        <v/>
      </c>
      <c r="T152" s="277" t="str">
        <f t="shared" si="15"/>
        <v>Sem Dados do Distrito</v>
      </c>
    </row>
    <row r="153" spans="1:20" x14ac:dyDescent="0.45">
      <c r="A153" s="277">
        <f>+'201 REGISTO PARTICIPAÇÃO'!C65</f>
        <v>0</v>
      </c>
      <c r="B153" s="277">
        <f>+'201 REGISTO PARTICIPAÇÃO'!H65</f>
        <v>0</v>
      </c>
      <c r="C153" s="326" t="str">
        <f t="shared" si="14"/>
        <v>00</v>
      </c>
      <c r="D153" s="277" t="str">
        <f>IFERROR(+IFERROR(VLOOKUP('201 REGISTO PARTICIPAÇÃO'!S65,district_codes,2,FALSE),VLOOKUP('201 REGISTO PARTICIPAÇÃO'!AE$5,district_codes,2,FALSE)),"")</f>
        <v/>
      </c>
      <c r="E153" s="277">
        <f>+'201 REGISTO PARTICIPAÇÃO'!M65</f>
        <v>0</v>
      </c>
      <c r="F153" s="277">
        <f>+'201 REGISTO PARTICIPAÇÃO'!V65</f>
        <v>0</v>
      </c>
      <c r="G153" s="277">
        <f>+'201 REGISTO PARTICIPAÇÃO'!U65</f>
        <v>0</v>
      </c>
      <c r="H153" s="277" t="str">
        <f>IFERROR(+sessoes!A$7,"")</f>
        <v>TECTRAIN-99</v>
      </c>
      <c r="I153" s="277" t="str">
        <f>IFERROR(+sessoes!B$7,"")</f>
        <v/>
      </c>
      <c r="J153" s="331">
        <f>+sessoes!C$7</f>
        <v>0</v>
      </c>
      <c r="K153" s="277">
        <f>+'201 REGISTO PARTICIPAÇÃO'!AC65</f>
        <v>0</v>
      </c>
      <c r="L153" s="277">
        <f>+'201 REGISTO PARTICIPAÇÃO'!Y65</f>
        <v>0</v>
      </c>
      <c r="M153" s="277" t="str">
        <f t="shared" si="17"/>
        <v/>
      </c>
      <c r="N153" s="277" t="str">
        <f t="shared" si="18"/>
        <v/>
      </c>
      <c r="O153" s="277" t="str">
        <f t="shared" si="19"/>
        <v/>
      </c>
      <c r="P153" s="277" t="str">
        <f t="shared" si="20"/>
        <v/>
      </c>
      <c r="Q153" s="277" t="str">
        <f t="shared" si="21"/>
        <v/>
      </c>
      <c r="R153" s="277" t="str">
        <f t="shared" si="22"/>
        <v/>
      </c>
      <c r="S153" s="277" t="str">
        <f t="shared" si="16"/>
        <v/>
      </c>
      <c r="T153" s="277" t="str">
        <f t="shared" si="15"/>
        <v>Sem Dados do Distrito</v>
      </c>
    </row>
    <row r="154" spans="1:20" x14ac:dyDescent="0.45">
      <c r="A154" s="277">
        <f>+'201 REGISTO PARTICIPAÇÃO'!C66</f>
        <v>0</v>
      </c>
      <c r="B154" s="277">
        <f>+'201 REGISTO PARTICIPAÇÃO'!H66</f>
        <v>0</v>
      </c>
      <c r="C154" s="326" t="str">
        <f t="shared" si="14"/>
        <v>00</v>
      </c>
      <c r="D154" s="277" t="str">
        <f>IFERROR(+IFERROR(VLOOKUP('201 REGISTO PARTICIPAÇÃO'!S66,district_codes,2,FALSE),VLOOKUP('201 REGISTO PARTICIPAÇÃO'!AE$5,district_codes,2,FALSE)),"")</f>
        <v/>
      </c>
      <c r="E154" s="277">
        <f>+'201 REGISTO PARTICIPAÇÃO'!M66</f>
        <v>0</v>
      </c>
      <c r="F154" s="277">
        <f>+'201 REGISTO PARTICIPAÇÃO'!V66</f>
        <v>0</v>
      </c>
      <c r="G154" s="277">
        <f>+'201 REGISTO PARTICIPAÇÃO'!U66</f>
        <v>0</v>
      </c>
      <c r="H154" s="277" t="str">
        <f>IFERROR(+sessoes!A$7,"")</f>
        <v>TECTRAIN-99</v>
      </c>
      <c r="I154" s="277" t="str">
        <f>IFERROR(+sessoes!B$7,"")</f>
        <v/>
      </c>
      <c r="J154" s="331">
        <f>+sessoes!C$7</f>
        <v>0</v>
      </c>
      <c r="K154" s="277">
        <f>+'201 REGISTO PARTICIPAÇÃO'!AC66</f>
        <v>0</v>
      </c>
      <c r="L154" s="277">
        <f>+'201 REGISTO PARTICIPAÇÃO'!Y66</f>
        <v>0</v>
      </c>
      <c r="M154" s="277" t="str">
        <f t="shared" si="17"/>
        <v/>
      </c>
      <c r="N154" s="277" t="str">
        <f t="shared" si="18"/>
        <v/>
      </c>
      <c r="O154" s="277" t="str">
        <f t="shared" si="19"/>
        <v/>
      </c>
      <c r="P154" s="277" t="str">
        <f t="shared" si="20"/>
        <v/>
      </c>
      <c r="Q154" s="277" t="str">
        <f t="shared" si="21"/>
        <v/>
      </c>
      <c r="R154" s="277" t="str">
        <f t="shared" si="22"/>
        <v/>
      </c>
      <c r="S154" s="277" t="str">
        <f t="shared" si="16"/>
        <v/>
      </c>
      <c r="T154" s="277" t="str">
        <f t="shared" si="15"/>
        <v>Sem Dados do Distrito</v>
      </c>
    </row>
    <row r="155" spans="1:20" x14ac:dyDescent="0.45">
      <c r="A155" s="277">
        <f>+'201 REGISTO PARTICIPAÇÃO'!C67</f>
        <v>0</v>
      </c>
      <c r="B155" s="277">
        <f>+'201 REGISTO PARTICIPAÇÃO'!H67</f>
        <v>0</v>
      </c>
      <c r="C155" s="326" t="str">
        <f t="shared" si="14"/>
        <v>00</v>
      </c>
      <c r="D155" s="277" t="str">
        <f>IFERROR(+IFERROR(VLOOKUP('201 REGISTO PARTICIPAÇÃO'!S67,district_codes,2,FALSE),VLOOKUP('201 REGISTO PARTICIPAÇÃO'!AE$5,district_codes,2,FALSE)),"")</f>
        <v/>
      </c>
      <c r="E155" s="277">
        <f>+'201 REGISTO PARTICIPAÇÃO'!M67</f>
        <v>0</v>
      </c>
      <c r="F155" s="277">
        <f>+'201 REGISTO PARTICIPAÇÃO'!V67</f>
        <v>0</v>
      </c>
      <c r="G155" s="277">
        <f>+'201 REGISTO PARTICIPAÇÃO'!U67</f>
        <v>0</v>
      </c>
      <c r="H155" s="277" t="str">
        <f>IFERROR(+sessoes!A$7,"")</f>
        <v>TECTRAIN-99</v>
      </c>
      <c r="I155" s="277" t="str">
        <f>IFERROR(+sessoes!B$7,"")</f>
        <v/>
      </c>
      <c r="J155" s="331">
        <f>+sessoes!C$7</f>
        <v>0</v>
      </c>
      <c r="K155" s="277">
        <f>+'201 REGISTO PARTICIPAÇÃO'!AC67</f>
        <v>0</v>
      </c>
      <c r="L155" s="277">
        <f>+'201 REGISTO PARTICIPAÇÃO'!Y67</f>
        <v>0</v>
      </c>
      <c r="M155" s="277" t="str">
        <f t="shared" si="17"/>
        <v/>
      </c>
      <c r="N155" s="277" t="str">
        <f t="shared" si="18"/>
        <v/>
      </c>
      <c r="O155" s="277" t="str">
        <f t="shared" si="19"/>
        <v/>
      </c>
      <c r="P155" s="277" t="str">
        <f t="shared" si="20"/>
        <v/>
      </c>
      <c r="Q155" s="277" t="str">
        <f t="shared" si="21"/>
        <v/>
      </c>
      <c r="R155" s="277" t="str">
        <f t="shared" si="22"/>
        <v/>
      </c>
      <c r="S155" s="277" t="str">
        <f t="shared" si="16"/>
        <v/>
      </c>
      <c r="T155" s="277" t="str">
        <f t="shared" si="15"/>
        <v>Sem Dados do Distrito</v>
      </c>
    </row>
    <row r="156" spans="1:20" x14ac:dyDescent="0.45">
      <c r="A156" s="277">
        <f>+'201 REGISTO PARTICIPAÇÃO'!C68</f>
        <v>0</v>
      </c>
      <c r="B156" s="277">
        <f>+'201 REGISTO PARTICIPAÇÃO'!H68</f>
        <v>0</v>
      </c>
      <c r="C156" s="326" t="str">
        <f t="shared" si="14"/>
        <v>00</v>
      </c>
      <c r="D156" s="277" t="str">
        <f>IFERROR(+IFERROR(VLOOKUP('201 REGISTO PARTICIPAÇÃO'!S68,district_codes,2,FALSE),VLOOKUP('201 REGISTO PARTICIPAÇÃO'!AE$5,district_codes,2,FALSE)),"")</f>
        <v/>
      </c>
      <c r="E156" s="277">
        <f>+'201 REGISTO PARTICIPAÇÃO'!M68</f>
        <v>0</v>
      </c>
      <c r="F156" s="277">
        <f>+'201 REGISTO PARTICIPAÇÃO'!V68</f>
        <v>0</v>
      </c>
      <c r="G156" s="277">
        <f>+'201 REGISTO PARTICIPAÇÃO'!U68</f>
        <v>0</v>
      </c>
      <c r="H156" s="277" t="str">
        <f>IFERROR(+sessoes!A$7,"")</f>
        <v>TECTRAIN-99</v>
      </c>
      <c r="I156" s="277" t="str">
        <f>IFERROR(+sessoes!B$7,"")</f>
        <v/>
      </c>
      <c r="J156" s="331">
        <f>+sessoes!C$7</f>
        <v>0</v>
      </c>
      <c r="K156" s="277">
        <f>+'201 REGISTO PARTICIPAÇÃO'!AC68</f>
        <v>0</v>
      </c>
      <c r="L156" s="277">
        <f>+'201 REGISTO PARTICIPAÇÃO'!Y68</f>
        <v>0</v>
      </c>
      <c r="M156" s="277" t="str">
        <f t="shared" si="17"/>
        <v/>
      </c>
      <c r="N156" s="277" t="str">
        <f t="shared" si="18"/>
        <v/>
      </c>
      <c r="O156" s="277" t="str">
        <f t="shared" si="19"/>
        <v/>
      </c>
      <c r="P156" s="277" t="str">
        <f t="shared" si="20"/>
        <v/>
      </c>
      <c r="Q156" s="277" t="str">
        <f t="shared" si="21"/>
        <v/>
      </c>
      <c r="R156" s="277" t="str">
        <f t="shared" si="22"/>
        <v/>
      </c>
      <c r="S156" s="277" t="str">
        <f t="shared" si="16"/>
        <v/>
      </c>
      <c r="T156" s="277" t="str">
        <f t="shared" si="15"/>
        <v>Sem Dados do Distrito</v>
      </c>
    </row>
    <row r="157" spans="1:20" x14ac:dyDescent="0.45">
      <c r="A157" s="277">
        <f>+'201 REGISTO PARTICIPAÇÃO'!C69</f>
        <v>0</v>
      </c>
      <c r="B157" s="277">
        <f>+'201 REGISTO PARTICIPAÇÃO'!H69</f>
        <v>0</v>
      </c>
      <c r="C157" s="326" t="str">
        <f t="shared" si="14"/>
        <v>00</v>
      </c>
      <c r="D157" s="277" t="str">
        <f>IFERROR(+IFERROR(VLOOKUP('201 REGISTO PARTICIPAÇÃO'!S69,district_codes,2,FALSE),VLOOKUP('201 REGISTO PARTICIPAÇÃO'!AE$5,district_codes,2,FALSE)),"")</f>
        <v/>
      </c>
      <c r="E157" s="277">
        <f>+'201 REGISTO PARTICIPAÇÃO'!M69</f>
        <v>0</v>
      </c>
      <c r="F157" s="277">
        <f>+'201 REGISTO PARTICIPAÇÃO'!V69</f>
        <v>0</v>
      </c>
      <c r="G157" s="277">
        <f>+'201 REGISTO PARTICIPAÇÃO'!U69</f>
        <v>0</v>
      </c>
      <c r="H157" s="277" t="str">
        <f>IFERROR(+sessoes!A$7,"")</f>
        <v>TECTRAIN-99</v>
      </c>
      <c r="I157" s="277" t="str">
        <f>IFERROR(+sessoes!B$7,"")</f>
        <v/>
      </c>
      <c r="J157" s="331">
        <f>+sessoes!C$7</f>
        <v>0</v>
      </c>
      <c r="K157" s="277">
        <f>+'201 REGISTO PARTICIPAÇÃO'!AC69</f>
        <v>0</v>
      </c>
      <c r="L157" s="277">
        <f>+'201 REGISTO PARTICIPAÇÃO'!Y69</f>
        <v>0</v>
      </c>
      <c r="M157" s="277" t="str">
        <f t="shared" si="17"/>
        <v/>
      </c>
      <c r="N157" s="277" t="str">
        <f t="shared" si="18"/>
        <v/>
      </c>
      <c r="O157" s="277" t="str">
        <f t="shared" si="19"/>
        <v/>
      </c>
      <c r="P157" s="277" t="str">
        <f t="shared" si="20"/>
        <v/>
      </c>
      <c r="Q157" s="277" t="str">
        <f t="shared" si="21"/>
        <v/>
      </c>
      <c r="R157" s="277" t="str">
        <f t="shared" si="22"/>
        <v/>
      </c>
      <c r="S157" s="277" t="str">
        <f t="shared" si="16"/>
        <v/>
      </c>
      <c r="T157" s="277" t="str">
        <f t="shared" si="15"/>
        <v>Sem Dados do Distrito</v>
      </c>
    </row>
    <row r="158" spans="1:20" x14ac:dyDescent="0.45">
      <c r="A158" s="277">
        <f>+'201 REGISTO PARTICIPAÇÃO'!C70</f>
        <v>0</v>
      </c>
      <c r="B158" s="277">
        <f>+'201 REGISTO PARTICIPAÇÃO'!H70</f>
        <v>0</v>
      </c>
      <c r="C158" s="326" t="str">
        <f t="shared" si="14"/>
        <v>00</v>
      </c>
      <c r="D158" s="277" t="str">
        <f>IFERROR(+IFERROR(VLOOKUP('201 REGISTO PARTICIPAÇÃO'!S70,district_codes,2,FALSE),VLOOKUP('201 REGISTO PARTICIPAÇÃO'!AE$5,district_codes,2,FALSE)),"")</f>
        <v/>
      </c>
      <c r="E158" s="277">
        <f>+'201 REGISTO PARTICIPAÇÃO'!M70</f>
        <v>0</v>
      </c>
      <c r="F158" s="277">
        <f>+'201 REGISTO PARTICIPAÇÃO'!V70</f>
        <v>0</v>
      </c>
      <c r="G158" s="277">
        <f>+'201 REGISTO PARTICIPAÇÃO'!U70</f>
        <v>0</v>
      </c>
      <c r="H158" s="277" t="str">
        <f>IFERROR(+sessoes!A$7,"")</f>
        <v>TECTRAIN-99</v>
      </c>
      <c r="I158" s="277" t="str">
        <f>IFERROR(+sessoes!B$7,"")</f>
        <v/>
      </c>
      <c r="J158" s="331">
        <f>+sessoes!C$7</f>
        <v>0</v>
      </c>
      <c r="K158" s="277">
        <f>+'201 REGISTO PARTICIPAÇÃO'!AC70</f>
        <v>0</v>
      </c>
      <c r="L158" s="277">
        <f>+'201 REGISTO PARTICIPAÇÃO'!Y70</f>
        <v>0</v>
      </c>
      <c r="M158" s="277" t="str">
        <f t="shared" si="17"/>
        <v/>
      </c>
      <c r="N158" s="277" t="str">
        <f t="shared" si="18"/>
        <v/>
      </c>
      <c r="O158" s="277" t="str">
        <f t="shared" si="19"/>
        <v/>
      </c>
      <c r="P158" s="277" t="str">
        <f t="shared" si="20"/>
        <v/>
      </c>
      <c r="Q158" s="277" t="str">
        <f t="shared" si="21"/>
        <v/>
      </c>
      <c r="R158" s="277" t="str">
        <f t="shared" si="22"/>
        <v/>
      </c>
      <c r="S158" s="277" t="str">
        <f t="shared" si="16"/>
        <v/>
      </c>
      <c r="T158" s="277" t="str">
        <f t="shared" si="15"/>
        <v>Sem Dados do Distrito</v>
      </c>
    </row>
    <row r="159" spans="1:20" x14ac:dyDescent="0.45">
      <c r="A159" s="277">
        <f>+'201 REGISTO PARTICIPAÇÃO'!C71</f>
        <v>0</v>
      </c>
      <c r="B159" s="277">
        <f>+'201 REGISTO PARTICIPAÇÃO'!H71</f>
        <v>0</v>
      </c>
      <c r="C159" s="326" t="str">
        <f t="shared" si="14"/>
        <v>00</v>
      </c>
      <c r="D159" s="277" t="str">
        <f>IFERROR(+IFERROR(VLOOKUP('201 REGISTO PARTICIPAÇÃO'!S71,district_codes,2,FALSE),VLOOKUP('201 REGISTO PARTICIPAÇÃO'!AE$5,district_codes,2,FALSE)),"")</f>
        <v/>
      </c>
      <c r="E159" s="277">
        <f>+'201 REGISTO PARTICIPAÇÃO'!M71</f>
        <v>0</v>
      </c>
      <c r="F159" s="277">
        <f>+'201 REGISTO PARTICIPAÇÃO'!V71</f>
        <v>0</v>
      </c>
      <c r="G159" s="277">
        <f>+'201 REGISTO PARTICIPAÇÃO'!U71</f>
        <v>0</v>
      </c>
      <c r="H159" s="277" t="str">
        <f>IFERROR(+sessoes!A$7,"")</f>
        <v>TECTRAIN-99</v>
      </c>
      <c r="I159" s="277" t="str">
        <f>IFERROR(+sessoes!B$7,"")</f>
        <v/>
      </c>
      <c r="J159" s="331">
        <f>+sessoes!C$7</f>
        <v>0</v>
      </c>
      <c r="K159" s="277">
        <f>+'201 REGISTO PARTICIPAÇÃO'!AC71</f>
        <v>0</v>
      </c>
      <c r="L159" s="277">
        <f>+'201 REGISTO PARTICIPAÇÃO'!Y71</f>
        <v>0</v>
      </c>
      <c r="M159" s="277" t="str">
        <f t="shared" si="17"/>
        <v/>
      </c>
      <c r="N159" s="277" t="str">
        <f t="shared" si="18"/>
        <v/>
      </c>
      <c r="O159" s="277" t="str">
        <f t="shared" si="19"/>
        <v/>
      </c>
      <c r="P159" s="277" t="str">
        <f t="shared" si="20"/>
        <v/>
      </c>
      <c r="Q159" s="277" t="str">
        <f t="shared" si="21"/>
        <v/>
      </c>
      <c r="R159" s="277" t="str">
        <f t="shared" si="22"/>
        <v/>
      </c>
      <c r="S159" s="277" t="str">
        <f t="shared" si="16"/>
        <v/>
      </c>
      <c r="T159" s="277" t="str">
        <f t="shared" si="15"/>
        <v>Sem Dados do Distrito</v>
      </c>
    </row>
    <row r="160" spans="1:20" x14ac:dyDescent="0.45">
      <c r="A160" s="277">
        <f>+'201 REGISTO PARTICIPAÇÃO'!C72</f>
        <v>0</v>
      </c>
      <c r="B160" s="277">
        <f>+'201 REGISTO PARTICIPAÇÃO'!H72</f>
        <v>0</v>
      </c>
      <c r="C160" s="326" t="str">
        <f t="shared" si="14"/>
        <v>00</v>
      </c>
      <c r="D160" s="277" t="str">
        <f>IFERROR(+IFERROR(VLOOKUP('201 REGISTO PARTICIPAÇÃO'!S72,district_codes,2,FALSE),VLOOKUP('201 REGISTO PARTICIPAÇÃO'!AE$5,district_codes,2,FALSE)),"")</f>
        <v/>
      </c>
      <c r="E160" s="277">
        <f>+'201 REGISTO PARTICIPAÇÃO'!M72</f>
        <v>0</v>
      </c>
      <c r="F160" s="277">
        <f>+'201 REGISTO PARTICIPAÇÃO'!V72</f>
        <v>0</v>
      </c>
      <c r="G160" s="277">
        <f>+'201 REGISTO PARTICIPAÇÃO'!U72</f>
        <v>0</v>
      </c>
      <c r="H160" s="277" t="str">
        <f>IFERROR(+sessoes!A$7,"")</f>
        <v>TECTRAIN-99</v>
      </c>
      <c r="I160" s="277" t="str">
        <f>IFERROR(+sessoes!B$7,"")</f>
        <v/>
      </c>
      <c r="J160" s="331">
        <f>+sessoes!C$7</f>
        <v>0</v>
      </c>
      <c r="K160" s="277">
        <f>+'201 REGISTO PARTICIPAÇÃO'!AC72</f>
        <v>0</v>
      </c>
      <c r="L160" s="277">
        <f>+'201 REGISTO PARTICIPAÇÃO'!Y72</f>
        <v>0</v>
      </c>
      <c r="M160" s="277" t="str">
        <f t="shared" si="17"/>
        <v/>
      </c>
      <c r="N160" s="277" t="str">
        <f t="shared" si="18"/>
        <v/>
      </c>
      <c r="O160" s="277" t="str">
        <f t="shared" si="19"/>
        <v/>
      </c>
      <c r="P160" s="277" t="str">
        <f t="shared" si="20"/>
        <v/>
      </c>
      <c r="Q160" s="277" t="str">
        <f t="shared" si="21"/>
        <v/>
      </c>
      <c r="R160" s="277" t="str">
        <f t="shared" si="22"/>
        <v/>
      </c>
      <c r="S160" s="277" t="str">
        <f t="shared" si="16"/>
        <v/>
      </c>
      <c r="T160" s="277" t="str">
        <f t="shared" si="15"/>
        <v>Sem Dados do Distrito</v>
      </c>
    </row>
    <row r="161" spans="1:20" x14ac:dyDescent="0.45">
      <c r="A161" s="277">
        <f>+'201 REGISTO PARTICIPAÇÃO'!C73</f>
        <v>0</v>
      </c>
      <c r="B161" s="277">
        <f>+'201 REGISTO PARTICIPAÇÃO'!H73</f>
        <v>0</v>
      </c>
      <c r="C161" s="326" t="str">
        <f t="shared" si="14"/>
        <v>00</v>
      </c>
      <c r="D161" s="277" t="str">
        <f>IFERROR(+IFERROR(VLOOKUP('201 REGISTO PARTICIPAÇÃO'!S73,district_codes,2,FALSE),VLOOKUP('201 REGISTO PARTICIPAÇÃO'!AE$5,district_codes,2,FALSE)),"")</f>
        <v/>
      </c>
      <c r="E161" s="277">
        <f>+'201 REGISTO PARTICIPAÇÃO'!M73</f>
        <v>0</v>
      </c>
      <c r="F161" s="277">
        <f>+'201 REGISTO PARTICIPAÇÃO'!V73</f>
        <v>0</v>
      </c>
      <c r="G161" s="277">
        <f>+'201 REGISTO PARTICIPAÇÃO'!U73</f>
        <v>0</v>
      </c>
      <c r="H161" s="277" t="str">
        <f>IFERROR(+sessoes!A$7,"")</f>
        <v>TECTRAIN-99</v>
      </c>
      <c r="I161" s="277" t="str">
        <f>IFERROR(+sessoes!B$7,"")</f>
        <v/>
      </c>
      <c r="J161" s="331">
        <f>+sessoes!C$7</f>
        <v>0</v>
      </c>
      <c r="K161" s="277">
        <f>+'201 REGISTO PARTICIPAÇÃO'!AC73</f>
        <v>0</v>
      </c>
      <c r="L161" s="277">
        <f>+'201 REGISTO PARTICIPAÇÃO'!Y73</f>
        <v>0</v>
      </c>
      <c r="M161" s="277" t="str">
        <f t="shared" si="17"/>
        <v/>
      </c>
      <c r="N161" s="277" t="str">
        <f t="shared" si="18"/>
        <v/>
      </c>
      <c r="O161" s="277" t="str">
        <f t="shared" si="19"/>
        <v/>
      </c>
      <c r="P161" s="277" t="str">
        <f t="shared" si="20"/>
        <v/>
      </c>
      <c r="Q161" s="277" t="str">
        <f t="shared" si="21"/>
        <v/>
      </c>
      <c r="R161" s="277" t="str">
        <f t="shared" si="22"/>
        <v/>
      </c>
      <c r="S161" s="277" t="str">
        <f t="shared" si="16"/>
        <v/>
      </c>
      <c r="T161" s="277" t="str">
        <f t="shared" si="15"/>
        <v>Sem Dados do Distrito</v>
      </c>
    </row>
    <row r="162" spans="1:20" x14ac:dyDescent="0.45">
      <c r="A162" s="277">
        <f>+'201 REGISTO PARTICIPAÇÃO'!C74</f>
        <v>0</v>
      </c>
      <c r="B162" s="277">
        <f>+'201 REGISTO PARTICIPAÇÃO'!H74</f>
        <v>0</v>
      </c>
      <c r="C162" s="326" t="str">
        <f t="shared" si="14"/>
        <v>00</v>
      </c>
      <c r="D162" s="277" t="str">
        <f>IFERROR(+IFERROR(VLOOKUP('201 REGISTO PARTICIPAÇÃO'!S74,district_codes,2,FALSE),VLOOKUP('201 REGISTO PARTICIPAÇÃO'!AE$5,district_codes,2,FALSE)),"")</f>
        <v/>
      </c>
      <c r="E162" s="277">
        <f>+'201 REGISTO PARTICIPAÇÃO'!M74</f>
        <v>0</v>
      </c>
      <c r="F162" s="277">
        <f>+'201 REGISTO PARTICIPAÇÃO'!V74</f>
        <v>0</v>
      </c>
      <c r="G162" s="277">
        <f>+'201 REGISTO PARTICIPAÇÃO'!U74</f>
        <v>0</v>
      </c>
      <c r="H162" s="277" t="str">
        <f>IFERROR(+sessoes!A$7,"")</f>
        <v>TECTRAIN-99</v>
      </c>
      <c r="I162" s="277" t="str">
        <f>IFERROR(+sessoes!B$7,"")</f>
        <v/>
      </c>
      <c r="J162" s="331">
        <f>+sessoes!C$7</f>
        <v>0</v>
      </c>
      <c r="K162" s="277">
        <f>+'201 REGISTO PARTICIPAÇÃO'!AC74</f>
        <v>0</v>
      </c>
      <c r="L162" s="277">
        <f>+'201 REGISTO PARTICIPAÇÃO'!Y74</f>
        <v>0</v>
      </c>
      <c r="M162" s="277" t="str">
        <f t="shared" si="17"/>
        <v/>
      </c>
      <c r="N162" s="277" t="str">
        <f t="shared" si="18"/>
        <v/>
      </c>
      <c r="O162" s="277" t="str">
        <f t="shared" si="19"/>
        <v/>
      </c>
      <c r="P162" s="277" t="str">
        <f t="shared" si="20"/>
        <v/>
      </c>
      <c r="Q162" s="277" t="str">
        <f t="shared" si="21"/>
        <v/>
      </c>
      <c r="R162" s="277" t="str">
        <f t="shared" si="22"/>
        <v/>
      </c>
      <c r="S162" s="277" t="str">
        <f t="shared" si="16"/>
        <v/>
      </c>
      <c r="T162" s="277" t="str">
        <f t="shared" si="15"/>
        <v>Sem Dados do Distrito</v>
      </c>
    </row>
    <row r="163" spans="1:20" x14ac:dyDescent="0.45">
      <c r="A163" s="277">
        <f>+'201 REGISTO PARTICIPAÇÃO'!C75</f>
        <v>0</v>
      </c>
      <c r="B163" s="277">
        <f>+'201 REGISTO PARTICIPAÇÃO'!H75</f>
        <v>0</v>
      </c>
      <c r="C163" s="326" t="str">
        <f t="shared" si="14"/>
        <v>00</v>
      </c>
      <c r="D163" s="277" t="str">
        <f>IFERROR(+IFERROR(VLOOKUP('201 REGISTO PARTICIPAÇÃO'!S75,district_codes,2,FALSE),VLOOKUP('201 REGISTO PARTICIPAÇÃO'!AE$5,district_codes,2,FALSE)),"")</f>
        <v/>
      </c>
      <c r="E163" s="277">
        <f>+'201 REGISTO PARTICIPAÇÃO'!M75</f>
        <v>0</v>
      </c>
      <c r="F163" s="277">
        <f>+'201 REGISTO PARTICIPAÇÃO'!V75</f>
        <v>0</v>
      </c>
      <c r="G163" s="277">
        <f>+'201 REGISTO PARTICIPAÇÃO'!U75</f>
        <v>0</v>
      </c>
      <c r="H163" s="277" t="str">
        <f>IFERROR(+sessoes!A$7,"")</f>
        <v>TECTRAIN-99</v>
      </c>
      <c r="I163" s="277" t="str">
        <f>IFERROR(+sessoes!B$7,"")</f>
        <v/>
      </c>
      <c r="J163" s="331">
        <f>+sessoes!C$7</f>
        <v>0</v>
      </c>
      <c r="K163" s="277">
        <f>+'201 REGISTO PARTICIPAÇÃO'!AC75</f>
        <v>0</v>
      </c>
      <c r="L163" s="277">
        <f>+'201 REGISTO PARTICIPAÇÃO'!Y75</f>
        <v>0</v>
      </c>
      <c r="M163" s="277" t="str">
        <f t="shared" si="17"/>
        <v/>
      </c>
      <c r="N163" s="277" t="str">
        <f t="shared" si="18"/>
        <v/>
      </c>
      <c r="O163" s="277" t="str">
        <f t="shared" si="19"/>
        <v/>
      </c>
      <c r="P163" s="277" t="str">
        <f t="shared" si="20"/>
        <v/>
      </c>
      <c r="Q163" s="277" t="str">
        <f t="shared" si="21"/>
        <v/>
      </c>
      <c r="R163" s="277" t="str">
        <f t="shared" si="22"/>
        <v/>
      </c>
      <c r="S163" s="277" t="str">
        <f t="shared" si="16"/>
        <v/>
      </c>
      <c r="T163" s="277" t="str">
        <f t="shared" si="15"/>
        <v>Sem Dados do Distrito</v>
      </c>
    </row>
    <row r="164" spans="1:20" x14ac:dyDescent="0.45">
      <c r="A164" s="277">
        <f>+'201 REGISTO PARTICIPAÇÃO'!C76</f>
        <v>0</v>
      </c>
      <c r="B164" s="277">
        <f>+'201 REGISTO PARTICIPAÇÃO'!H76</f>
        <v>0</v>
      </c>
      <c r="C164" s="326" t="str">
        <f t="shared" si="14"/>
        <v>00</v>
      </c>
      <c r="D164" s="277" t="str">
        <f>IFERROR(+IFERROR(VLOOKUP('201 REGISTO PARTICIPAÇÃO'!S76,district_codes,2,FALSE),VLOOKUP('201 REGISTO PARTICIPAÇÃO'!AE$5,district_codes,2,FALSE)),"")</f>
        <v/>
      </c>
      <c r="E164" s="277">
        <f>+'201 REGISTO PARTICIPAÇÃO'!M76</f>
        <v>0</v>
      </c>
      <c r="F164" s="277">
        <f>+'201 REGISTO PARTICIPAÇÃO'!V76</f>
        <v>0</v>
      </c>
      <c r="G164" s="277">
        <f>+'201 REGISTO PARTICIPAÇÃO'!U76</f>
        <v>0</v>
      </c>
      <c r="H164" s="277" t="str">
        <f>IFERROR(+sessoes!A$7,"")</f>
        <v>TECTRAIN-99</v>
      </c>
      <c r="I164" s="277" t="str">
        <f>IFERROR(+sessoes!B$7,"")</f>
        <v/>
      </c>
      <c r="J164" s="331">
        <f>+sessoes!C$7</f>
        <v>0</v>
      </c>
      <c r="K164" s="277">
        <f>+'201 REGISTO PARTICIPAÇÃO'!AC76</f>
        <v>0</v>
      </c>
      <c r="L164" s="277">
        <f>+'201 REGISTO PARTICIPAÇÃO'!Y76</f>
        <v>0</v>
      </c>
      <c r="M164" s="277" t="str">
        <f t="shared" si="17"/>
        <v/>
      </c>
      <c r="N164" s="277" t="str">
        <f t="shared" si="18"/>
        <v/>
      </c>
      <c r="O164" s="277" t="str">
        <f t="shared" si="19"/>
        <v/>
      </c>
      <c r="P164" s="277" t="str">
        <f t="shared" si="20"/>
        <v/>
      </c>
      <c r="Q164" s="277" t="str">
        <f t="shared" si="21"/>
        <v/>
      </c>
      <c r="R164" s="277" t="str">
        <f t="shared" si="22"/>
        <v/>
      </c>
      <c r="S164" s="277" t="str">
        <f t="shared" si="16"/>
        <v/>
      </c>
      <c r="T164" s="277" t="str">
        <f t="shared" si="15"/>
        <v>Sem Dados do Distrito</v>
      </c>
    </row>
    <row r="165" spans="1:20" x14ac:dyDescent="0.45">
      <c r="A165" s="277">
        <f>+'201 REGISTO PARTICIPAÇÃO'!C77</f>
        <v>0</v>
      </c>
      <c r="B165" s="277">
        <f>+'201 REGISTO PARTICIPAÇÃO'!H77</f>
        <v>0</v>
      </c>
      <c r="C165" s="326" t="str">
        <f t="shared" si="14"/>
        <v>00</v>
      </c>
      <c r="D165" s="277" t="str">
        <f>IFERROR(+IFERROR(VLOOKUP('201 REGISTO PARTICIPAÇÃO'!S77,district_codes,2,FALSE),VLOOKUP('201 REGISTO PARTICIPAÇÃO'!AE$5,district_codes,2,FALSE)),"")</f>
        <v/>
      </c>
      <c r="E165" s="277">
        <f>+'201 REGISTO PARTICIPAÇÃO'!M77</f>
        <v>0</v>
      </c>
      <c r="F165" s="277">
        <f>+'201 REGISTO PARTICIPAÇÃO'!V77</f>
        <v>0</v>
      </c>
      <c r="G165" s="277">
        <f>+'201 REGISTO PARTICIPAÇÃO'!U77</f>
        <v>0</v>
      </c>
      <c r="H165" s="277" t="str">
        <f>IFERROR(+sessoes!A$7,"")</f>
        <v>TECTRAIN-99</v>
      </c>
      <c r="I165" s="277" t="str">
        <f>IFERROR(+sessoes!B$7,"")</f>
        <v/>
      </c>
      <c r="J165" s="331">
        <f>+sessoes!C$7</f>
        <v>0</v>
      </c>
      <c r="K165" s="277">
        <f>+'201 REGISTO PARTICIPAÇÃO'!AC77</f>
        <v>0</v>
      </c>
      <c r="L165" s="277">
        <f>+'201 REGISTO PARTICIPAÇÃO'!Y77</f>
        <v>0</v>
      </c>
      <c r="M165" s="277" t="str">
        <f t="shared" si="17"/>
        <v/>
      </c>
      <c r="N165" s="277" t="str">
        <f t="shared" si="18"/>
        <v/>
      </c>
      <c r="O165" s="277" t="str">
        <f t="shared" si="19"/>
        <v/>
      </c>
      <c r="P165" s="277" t="str">
        <f t="shared" si="20"/>
        <v/>
      </c>
      <c r="Q165" s="277" t="str">
        <f t="shared" si="21"/>
        <v/>
      </c>
      <c r="R165" s="277" t="str">
        <f t="shared" si="22"/>
        <v/>
      </c>
      <c r="S165" s="277" t="str">
        <f t="shared" si="16"/>
        <v/>
      </c>
      <c r="T165" s="277" t="str">
        <f t="shared" si="15"/>
        <v>Sem Dados do Distrito</v>
      </c>
    </row>
    <row r="166" spans="1:20" x14ac:dyDescent="0.45">
      <c r="A166" s="277">
        <f>+'201 REGISTO PARTICIPAÇÃO'!C78</f>
        <v>0</v>
      </c>
      <c r="B166" s="277">
        <f>+'201 REGISTO PARTICIPAÇÃO'!H78</f>
        <v>0</v>
      </c>
      <c r="C166" s="326" t="str">
        <f t="shared" si="14"/>
        <v>00</v>
      </c>
      <c r="D166" s="277" t="str">
        <f>IFERROR(+IFERROR(VLOOKUP('201 REGISTO PARTICIPAÇÃO'!S78,district_codes,2,FALSE),VLOOKUP('201 REGISTO PARTICIPAÇÃO'!AE$5,district_codes,2,FALSE)),"")</f>
        <v/>
      </c>
      <c r="E166" s="277">
        <f>+'201 REGISTO PARTICIPAÇÃO'!M78</f>
        <v>0</v>
      </c>
      <c r="F166" s="277">
        <f>+'201 REGISTO PARTICIPAÇÃO'!V78</f>
        <v>0</v>
      </c>
      <c r="G166" s="277">
        <f>+'201 REGISTO PARTICIPAÇÃO'!U78</f>
        <v>0</v>
      </c>
      <c r="H166" s="277" t="str">
        <f>IFERROR(+sessoes!A$7,"")</f>
        <v>TECTRAIN-99</v>
      </c>
      <c r="I166" s="277" t="str">
        <f>IFERROR(+sessoes!B$7,"")</f>
        <v/>
      </c>
      <c r="J166" s="331">
        <f>+sessoes!C$7</f>
        <v>0</v>
      </c>
      <c r="K166" s="277">
        <f>+'201 REGISTO PARTICIPAÇÃO'!AC78</f>
        <v>0</v>
      </c>
      <c r="L166" s="277">
        <f>+'201 REGISTO PARTICIPAÇÃO'!Y78</f>
        <v>0</v>
      </c>
      <c r="M166" s="277" t="str">
        <f t="shared" si="17"/>
        <v/>
      </c>
      <c r="N166" s="277" t="str">
        <f t="shared" si="18"/>
        <v/>
      </c>
      <c r="O166" s="277" t="str">
        <f t="shared" si="19"/>
        <v/>
      </c>
      <c r="P166" s="277" t="str">
        <f t="shared" si="20"/>
        <v/>
      </c>
      <c r="Q166" s="277" t="str">
        <f t="shared" si="21"/>
        <v/>
      </c>
      <c r="R166" s="277" t="str">
        <f t="shared" si="22"/>
        <v/>
      </c>
      <c r="S166" s="277" t="str">
        <f t="shared" si="16"/>
        <v/>
      </c>
      <c r="T166" s="277" t="str">
        <f t="shared" si="15"/>
        <v>Sem Dados do Distrito</v>
      </c>
    </row>
    <row r="167" spans="1:20" x14ac:dyDescent="0.45">
      <c r="A167" s="277">
        <f>+'201 REGISTO PARTICIPAÇÃO'!C79</f>
        <v>0</v>
      </c>
      <c r="B167" s="277">
        <f>+'201 REGISTO PARTICIPAÇÃO'!H79</f>
        <v>0</v>
      </c>
      <c r="C167" s="326" t="str">
        <f t="shared" si="14"/>
        <v>00</v>
      </c>
      <c r="D167" s="277" t="str">
        <f>IFERROR(+IFERROR(VLOOKUP('201 REGISTO PARTICIPAÇÃO'!S79,district_codes,2,FALSE),VLOOKUP('201 REGISTO PARTICIPAÇÃO'!AE$5,district_codes,2,FALSE)),"")</f>
        <v/>
      </c>
      <c r="E167" s="277">
        <f>+'201 REGISTO PARTICIPAÇÃO'!M79</f>
        <v>0</v>
      </c>
      <c r="F167" s="277">
        <f>+'201 REGISTO PARTICIPAÇÃO'!V79</f>
        <v>0</v>
      </c>
      <c r="G167" s="277">
        <f>+'201 REGISTO PARTICIPAÇÃO'!U79</f>
        <v>0</v>
      </c>
      <c r="H167" s="277" t="str">
        <f>IFERROR(+sessoes!A$7,"")</f>
        <v>TECTRAIN-99</v>
      </c>
      <c r="I167" s="277" t="str">
        <f>IFERROR(+sessoes!B$7,"")</f>
        <v/>
      </c>
      <c r="J167" s="331">
        <f>+sessoes!C$7</f>
        <v>0</v>
      </c>
      <c r="K167" s="277">
        <f>+'201 REGISTO PARTICIPAÇÃO'!AC79</f>
        <v>0</v>
      </c>
      <c r="L167" s="277">
        <f>+'201 REGISTO PARTICIPAÇÃO'!Y79</f>
        <v>0</v>
      </c>
      <c r="M167" s="277" t="str">
        <f t="shared" ref="M167:M198" si="23">IFERROR(VLOOKUP(C167,tech_trained,11,FALSE),"")</f>
        <v/>
      </c>
      <c r="N167" s="277" t="str">
        <f t="shared" ref="N167:N198" si="24">IFERROR(VLOOKUP(C167,tech_trained,12,FALSE),"")</f>
        <v/>
      </c>
      <c r="O167" s="277" t="str">
        <f t="shared" ref="O167:O198" si="25">IFERROR(VLOOKUP(C167,tech_trained,13,FALSE),"")</f>
        <v/>
      </c>
      <c r="P167" s="277" t="str">
        <f t="shared" ref="P167:P198" si="26">IFERROR(VLOOKUP(C167,tech_trained,14,FALSE),"")</f>
        <v/>
      </c>
      <c r="Q167" s="277" t="str">
        <f t="shared" ref="Q167:Q198" si="27">IFERROR(VLOOKUP(C167,tech_trained,15,FALSE),"")</f>
        <v/>
      </c>
      <c r="R167" s="277" t="str">
        <f t="shared" ref="R167:R198" si="28">IFERROR(VLOOKUP(C167,tech_trained,16,FALSE),"")</f>
        <v/>
      </c>
      <c r="S167" s="277" t="str">
        <f t="shared" si="16"/>
        <v/>
      </c>
      <c r="T167" s="277" t="str">
        <f t="shared" si="15"/>
        <v>Sem Dados do Distrito</v>
      </c>
    </row>
    <row r="168" spans="1:20" x14ac:dyDescent="0.45">
      <c r="A168" s="277">
        <f>+'201 REGISTO PARTICIPAÇÃO'!C80</f>
        <v>0</v>
      </c>
      <c r="B168" s="277">
        <f>+'201 REGISTO PARTICIPAÇÃO'!H80</f>
        <v>0</v>
      </c>
      <c r="C168" s="326" t="str">
        <f t="shared" ref="C168:C204" si="29">A168&amp;B168</f>
        <v>00</v>
      </c>
      <c r="D168" s="277" t="str">
        <f>IFERROR(+IFERROR(VLOOKUP('201 REGISTO PARTICIPAÇÃO'!S80,district_codes,2,FALSE),VLOOKUP('201 REGISTO PARTICIPAÇÃO'!AE$5,district_codes,2,FALSE)),"")</f>
        <v/>
      </c>
      <c r="E168" s="277">
        <f>+'201 REGISTO PARTICIPAÇÃO'!M80</f>
        <v>0</v>
      </c>
      <c r="F168" s="277">
        <f>+'201 REGISTO PARTICIPAÇÃO'!V80</f>
        <v>0</v>
      </c>
      <c r="G168" s="277">
        <f>+'201 REGISTO PARTICIPAÇÃO'!U80</f>
        <v>0</v>
      </c>
      <c r="H168" s="277" t="str">
        <f>IFERROR(+sessoes!A$7,"")</f>
        <v>TECTRAIN-99</v>
      </c>
      <c r="I168" s="277" t="str">
        <f>IFERROR(+sessoes!B$7,"")</f>
        <v/>
      </c>
      <c r="J168" s="331">
        <f>+sessoes!C$7</f>
        <v>0</v>
      </c>
      <c r="K168" s="277">
        <f>+'201 REGISTO PARTICIPAÇÃO'!AC80</f>
        <v>0</v>
      </c>
      <c r="L168" s="277">
        <f>+'201 REGISTO PARTICIPAÇÃO'!Y80</f>
        <v>0</v>
      </c>
      <c r="M168" s="277" t="str">
        <f t="shared" si="23"/>
        <v/>
      </c>
      <c r="N168" s="277" t="str">
        <f t="shared" si="24"/>
        <v/>
      </c>
      <c r="O168" s="277" t="str">
        <f t="shared" si="25"/>
        <v/>
      </c>
      <c r="P168" s="277" t="str">
        <f t="shared" si="26"/>
        <v/>
      </c>
      <c r="Q168" s="277" t="str">
        <f t="shared" si="27"/>
        <v/>
      </c>
      <c r="R168" s="277" t="str">
        <f t="shared" si="28"/>
        <v/>
      </c>
      <c r="S168" s="277" t="str">
        <f t="shared" si="16"/>
        <v/>
      </c>
      <c r="T168" s="277" t="str">
        <f t="shared" si="15"/>
        <v>Sem Dados do Distrito</v>
      </c>
    </row>
    <row r="169" spans="1:20" x14ac:dyDescent="0.45">
      <c r="A169" s="277">
        <f>+'201 REGISTO PARTICIPAÇÃO'!C81</f>
        <v>0</v>
      </c>
      <c r="B169" s="277">
        <f>+'201 REGISTO PARTICIPAÇÃO'!H81</f>
        <v>0</v>
      </c>
      <c r="C169" s="326" t="str">
        <f t="shared" si="29"/>
        <v>00</v>
      </c>
      <c r="D169" s="277" t="str">
        <f>IFERROR(+IFERROR(VLOOKUP('201 REGISTO PARTICIPAÇÃO'!S81,district_codes,2,FALSE),VLOOKUP('201 REGISTO PARTICIPAÇÃO'!AE$5,district_codes,2,FALSE)),"")</f>
        <v/>
      </c>
      <c r="E169" s="277">
        <f>+'201 REGISTO PARTICIPAÇÃO'!M81</f>
        <v>0</v>
      </c>
      <c r="F169" s="277">
        <f>+'201 REGISTO PARTICIPAÇÃO'!V81</f>
        <v>0</v>
      </c>
      <c r="G169" s="277">
        <f>+'201 REGISTO PARTICIPAÇÃO'!U81</f>
        <v>0</v>
      </c>
      <c r="H169" s="277" t="str">
        <f>IFERROR(+sessoes!A$7,"")</f>
        <v>TECTRAIN-99</v>
      </c>
      <c r="I169" s="277" t="str">
        <f>IFERROR(+sessoes!B$7,"")</f>
        <v/>
      </c>
      <c r="J169" s="331">
        <f>+sessoes!C$7</f>
        <v>0</v>
      </c>
      <c r="K169" s="277">
        <f>+'201 REGISTO PARTICIPAÇÃO'!AC81</f>
        <v>0</v>
      </c>
      <c r="L169" s="277">
        <f>+'201 REGISTO PARTICIPAÇÃO'!Y81</f>
        <v>0</v>
      </c>
      <c r="M169" s="277" t="str">
        <f t="shared" si="23"/>
        <v/>
      </c>
      <c r="N169" s="277" t="str">
        <f t="shared" si="24"/>
        <v/>
      </c>
      <c r="O169" s="277" t="str">
        <f t="shared" si="25"/>
        <v/>
      </c>
      <c r="P169" s="277" t="str">
        <f t="shared" si="26"/>
        <v/>
      </c>
      <c r="Q169" s="277" t="str">
        <f t="shared" si="27"/>
        <v/>
      </c>
      <c r="R169" s="277" t="str">
        <f t="shared" si="28"/>
        <v/>
      </c>
      <c r="S169" s="277" t="str">
        <f t="shared" si="16"/>
        <v/>
      </c>
      <c r="T169" s="277" t="str">
        <f t="shared" si="15"/>
        <v>Sem Dados do Distrito</v>
      </c>
    </row>
    <row r="170" spans="1:20" x14ac:dyDescent="0.45">
      <c r="A170" s="277">
        <f>+'201 REGISTO PARTICIPAÇÃO'!C82</f>
        <v>0</v>
      </c>
      <c r="B170" s="277">
        <f>+'201 REGISTO PARTICIPAÇÃO'!H82</f>
        <v>0</v>
      </c>
      <c r="C170" s="326" t="str">
        <f t="shared" si="29"/>
        <v>00</v>
      </c>
      <c r="D170" s="277" t="str">
        <f>IFERROR(+IFERROR(VLOOKUP('201 REGISTO PARTICIPAÇÃO'!S82,district_codes,2,FALSE),VLOOKUP('201 REGISTO PARTICIPAÇÃO'!AE$5,district_codes,2,FALSE)),"")</f>
        <v/>
      </c>
      <c r="E170" s="277">
        <f>+'201 REGISTO PARTICIPAÇÃO'!M82</f>
        <v>0</v>
      </c>
      <c r="F170" s="277">
        <f>+'201 REGISTO PARTICIPAÇÃO'!V82</f>
        <v>0</v>
      </c>
      <c r="G170" s="277">
        <f>+'201 REGISTO PARTICIPAÇÃO'!U82</f>
        <v>0</v>
      </c>
      <c r="H170" s="277" t="str">
        <f>IFERROR(+sessoes!A$7,"")</f>
        <v>TECTRAIN-99</v>
      </c>
      <c r="I170" s="277" t="str">
        <f>IFERROR(+sessoes!B$7,"")</f>
        <v/>
      </c>
      <c r="J170" s="331">
        <f>+sessoes!C$7</f>
        <v>0</v>
      </c>
      <c r="K170" s="277">
        <f>+'201 REGISTO PARTICIPAÇÃO'!AC82</f>
        <v>0</v>
      </c>
      <c r="L170" s="277">
        <f>+'201 REGISTO PARTICIPAÇÃO'!Y82</f>
        <v>0</v>
      </c>
      <c r="M170" s="277" t="str">
        <f t="shared" si="23"/>
        <v/>
      </c>
      <c r="N170" s="277" t="str">
        <f t="shared" si="24"/>
        <v/>
      </c>
      <c r="O170" s="277" t="str">
        <f t="shared" si="25"/>
        <v/>
      </c>
      <c r="P170" s="277" t="str">
        <f t="shared" si="26"/>
        <v/>
      </c>
      <c r="Q170" s="277" t="str">
        <f t="shared" si="27"/>
        <v/>
      </c>
      <c r="R170" s="277" t="str">
        <f t="shared" si="28"/>
        <v/>
      </c>
      <c r="S170" s="277" t="str">
        <f t="shared" si="16"/>
        <v/>
      </c>
      <c r="T170" s="277" t="str">
        <f t="shared" si="15"/>
        <v>Sem Dados do Distrito</v>
      </c>
    </row>
    <row r="171" spans="1:20" x14ac:dyDescent="0.45">
      <c r="A171" s="277">
        <f>+'201 REGISTO PARTICIPAÇÃO'!C83</f>
        <v>0</v>
      </c>
      <c r="B171" s="277">
        <f>+'201 REGISTO PARTICIPAÇÃO'!H83</f>
        <v>0</v>
      </c>
      <c r="C171" s="326" t="str">
        <f t="shared" si="29"/>
        <v>00</v>
      </c>
      <c r="D171" s="277" t="str">
        <f>IFERROR(+IFERROR(VLOOKUP('201 REGISTO PARTICIPAÇÃO'!S83,district_codes,2,FALSE),VLOOKUP('201 REGISTO PARTICIPAÇÃO'!AE$5,district_codes,2,FALSE)),"")</f>
        <v/>
      </c>
      <c r="E171" s="277">
        <f>+'201 REGISTO PARTICIPAÇÃO'!M83</f>
        <v>0</v>
      </c>
      <c r="F171" s="277">
        <f>+'201 REGISTO PARTICIPAÇÃO'!V83</f>
        <v>0</v>
      </c>
      <c r="G171" s="277">
        <f>+'201 REGISTO PARTICIPAÇÃO'!U83</f>
        <v>0</v>
      </c>
      <c r="H171" s="277" t="str">
        <f>IFERROR(+sessoes!A$7,"")</f>
        <v>TECTRAIN-99</v>
      </c>
      <c r="I171" s="277" t="str">
        <f>IFERROR(+sessoes!B$7,"")</f>
        <v/>
      </c>
      <c r="J171" s="331">
        <f>+sessoes!C$7</f>
        <v>0</v>
      </c>
      <c r="K171" s="277">
        <f>+'201 REGISTO PARTICIPAÇÃO'!AC83</f>
        <v>0</v>
      </c>
      <c r="L171" s="277">
        <f>+'201 REGISTO PARTICIPAÇÃO'!Y83</f>
        <v>0</v>
      </c>
      <c r="M171" s="277" t="str">
        <f t="shared" si="23"/>
        <v/>
      </c>
      <c r="N171" s="277" t="str">
        <f t="shared" si="24"/>
        <v/>
      </c>
      <c r="O171" s="277" t="str">
        <f t="shared" si="25"/>
        <v/>
      </c>
      <c r="P171" s="277" t="str">
        <f t="shared" si="26"/>
        <v/>
      </c>
      <c r="Q171" s="277" t="str">
        <f t="shared" si="27"/>
        <v/>
      </c>
      <c r="R171" s="277" t="str">
        <f t="shared" si="28"/>
        <v/>
      </c>
      <c r="S171" s="277" t="str">
        <f t="shared" si="16"/>
        <v/>
      </c>
      <c r="T171" s="277" t="str">
        <f t="shared" si="15"/>
        <v>Sem Dados do Distrito</v>
      </c>
    </row>
    <row r="172" spans="1:20" x14ac:dyDescent="0.45">
      <c r="A172" s="277">
        <f>+'201 REGISTO PARTICIPAÇÃO'!C84</f>
        <v>0</v>
      </c>
      <c r="B172" s="277">
        <f>+'201 REGISTO PARTICIPAÇÃO'!H84</f>
        <v>0</v>
      </c>
      <c r="C172" s="326" t="str">
        <f t="shared" si="29"/>
        <v>00</v>
      </c>
      <c r="D172" s="277" t="str">
        <f>IFERROR(+IFERROR(VLOOKUP('201 REGISTO PARTICIPAÇÃO'!S84,district_codes,2,FALSE),VLOOKUP('201 REGISTO PARTICIPAÇÃO'!AE$5,district_codes,2,FALSE)),"")</f>
        <v/>
      </c>
      <c r="E172" s="277">
        <f>+'201 REGISTO PARTICIPAÇÃO'!M84</f>
        <v>0</v>
      </c>
      <c r="F172" s="277">
        <f>+'201 REGISTO PARTICIPAÇÃO'!V84</f>
        <v>0</v>
      </c>
      <c r="G172" s="277">
        <f>+'201 REGISTO PARTICIPAÇÃO'!U84</f>
        <v>0</v>
      </c>
      <c r="H172" s="277" t="str">
        <f>IFERROR(+sessoes!A$7,"")</f>
        <v>TECTRAIN-99</v>
      </c>
      <c r="I172" s="277" t="str">
        <f>IFERROR(+sessoes!B$7,"")</f>
        <v/>
      </c>
      <c r="J172" s="331">
        <f>+sessoes!C$7</f>
        <v>0</v>
      </c>
      <c r="K172" s="277">
        <f>+'201 REGISTO PARTICIPAÇÃO'!AC84</f>
        <v>0</v>
      </c>
      <c r="L172" s="277">
        <f>+'201 REGISTO PARTICIPAÇÃO'!Y84</f>
        <v>0</v>
      </c>
      <c r="M172" s="277" t="str">
        <f t="shared" si="23"/>
        <v/>
      </c>
      <c r="N172" s="277" t="str">
        <f t="shared" si="24"/>
        <v/>
      </c>
      <c r="O172" s="277" t="str">
        <f t="shared" si="25"/>
        <v/>
      </c>
      <c r="P172" s="277" t="str">
        <f t="shared" si="26"/>
        <v/>
      </c>
      <c r="Q172" s="277" t="str">
        <f t="shared" si="27"/>
        <v/>
      </c>
      <c r="R172" s="277" t="str">
        <f t="shared" si="28"/>
        <v/>
      </c>
      <c r="S172" s="277" t="str">
        <f t="shared" si="16"/>
        <v/>
      </c>
      <c r="T172" s="277" t="str">
        <f t="shared" si="15"/>
        <v>Sem Dados do Distrito</v>
      </c>
    </row>
    <row r="173" spans="1:20" x14ac:dyDescent="0.45">
      <c r="A173" s="277">
        <f>+'201 REGISTO PARTICIPAÇÃO'!C85</f>
        <v>0</v>
      </c>
      <c r="B173" s="277">
        <f>+'201 REGISTO PARTICIPAÇÃO'!H85</f>
        <v>0</v>
      </c>
      <c r="C173" s="326" t="str">
        <f t="shared" si="29"/>
        <v>00</v>
      </c>
      <c r="D173" s="277" t="str">
        <f>IFERROR(+IFERROR(VLOOKUP('201 REGISTO PARTICIPAÇÃO'!S85,district_codes,2,FALSE),VLOOKUP('201 REGISTO PARTICIPAÇÃO'!AE$5,district_codes,2,FALSE)),"")</f>
        <v/>
      </c>
      <c r="E173" s="277">
        <f>+'201 REGISTO PARTICIPAÇÃO'!M85</f>
        <v>0</v>
      </c>
      <c r="F173" s="277">
        <f>+'201 REGISTO PARTICIPAÇÃO'!V85</f>
        <v>0</v>
      </c>
      <c r="G173" s="277">
        <f>+'201 REGISTO PARTICIPAÇÃO'!U85</f>
        <v>0</v>
      </c>
      <c r="H173" s="277" t="str">
        <f>IFERROR(+sessoes!A$7,"")</f>
        <v>TECTRAIN-99</v>
      </c>
      <c r="I173" s="277" t="str">
        <f>IFERROR(+sessoes!B$7,"")</f>
        <v/>
      </c>
      <c r="J173" s="331">
        <f>+sessoes!C$7</f>
        <v>0</v>
      </c>
      <c r="K173" s="277">
        <f>+'201 REGISTO PARTICIPAÇÃO'!AC85</f>
        <v>0</v>
      </c>
      <c r="L173" s="277">
        <f>+'201 REGISTO PARTICIPAÇÃO'!Y85</f>
        <v>0</v>
      </c>
      <c r="M173" s="277" t="str">
        <f t="shared" si="23"/>
        <v/>
      </c>
      <c r="N173" s="277" t="str">
        <f t="shared" si="24"/>
        <v/>
      </c>
      <c r="O173" s="277" t="str">
        <f t="shared" si="25"/>
        <v/>
      </c>
      <c r="P173" s="277" t="str">
        <f t="shared" si="26"/>
        <v/>
      </c>
      <c r="Q173" s="277" t="str">
        <f t="shared" si="27"/>
        <v/>
      </c>
      <c r="R173" s="277" t="str">
        <f t="shared" si="28"/>
        <v/>
      </c>
      <c r="S173" s="277" t="str">
        <f t="shared" si="16"/>
        <v/>
      </c>
      <c r="T173" s="277" t="str">
        <f t="shared" si="15"/>
        <v>Sem Dados do Distrito</v>
      </c>
    </row>
    <row r="174" spans="1:20" x14ac:dyDescent="0.45">
      <c r="A174" s="277">
        <f>+'201 REGISTO PARTICIPAÇÃO'!C86</f>
        <v>0</v>
      </c>
      <c r="B174" s="277">
        <f>+'201 REGISTO PARTICIPAÇÃO'!H86</f>
        <v>0</v>
      </c>
      <c r="C174" s="326" t="str">
        <f t="shared" si="29"/>
        <v>00</v>
      </c>
      <c r="D174" s="277" t="str">
        <f>IFERROR(+IFERROR(VLOOKUP('201 REGISTO PARTICIPAÇÃO'!S86,district_codes,2,FALSE),VLOOKUP('201 REGISTO PARTICIPAÇÃO'!AE$5,district_codes,2,FALSE)),"")</f>
        <v/>
      </c>
      <c r="E174" s="277">
        <f>+'201 REGISTO PARTICIPAÇÃO'!M86</f>
        <v>0</v>
      </c>
      <c r="F174" s="277">
        <f>+'201 REGISTO PARTICIPAÇÃO'!V86</f>
        <v>0</v>
      </c>
      <c r="G174" s="277">
        <f>+'201 REGISTO PARTICIPAÇÃO'!U86</f>
        <v>0</v>
      </c>
      <c r="H174" s="277" t="str">
        <f>IFERROR(+sessoes!A$7,"")</f>
        <v>TECTRAIN-99</v>
      </c>
      <c r="I174" s="277" t="str">
        <f>IFERROR(+sessoes!B$7,"")</f>
        <v/>
      </c>
      <c r="J174" s="331">
        <f>+sessoes!C$7</f>
        <v>0</v>
      </c>
      <c r="K174" s="277">
        <f>+'201 REGISTO PARTICIPAÇÃO'!AC86</f>
        <v>0</v>
      </c>
      <c r="L174" s="277">
        <f>+'201 REGISTO PARTICIPAÇÃO'!Y86</f>
        <v>0</v>
      </c>
      <c r="M174" s="277" t="str">
        <f t="shared" si="23"/>
        <v/>
      </c>
      <c r="N174" s="277" t="str">
        <f t="shared" si="24"/>
        <v/>
      </c>
      <c r="O174" s="277" t="str">
        <f t="shared" si="25"/>
        <v/>
      </c>
      <c r="P174" s="277" t="str">
        <f t="shared" si="26"/>
        <v/>
      </c>
      <c r="Q174" s="277" t="str">
        <f t="shared" si="27"/>
        <v/>
      </c>
      <c r="R174" s="277" t="str">
        <f t="shared" si="28"/>
        <v/>
      </c>
      <c r="S174" s="277" t="str">
        <f t="shared" si="16"/>
        <v/>
      </c>
      <c r="T174" s="277" t="str">
        <f t="shared" si="15"/>
        <v>Sem Dados do Distrito</v>
      </c>
    </row>
    <row r="175" spans="1:20" x14ac:dyDescent="0.45">
      <c r="A175" s="277">
        <f>+'201 REGISTO PARTICIPAÇÃO'!C87</f>
        <v>0</v>
      </c>
      <c r="B175" s="277">
        <f>+'201 REGISTO PARTICIPAÇÃO'!H87</f>
        <v>0</v>
      </c>
      <c r="C175" s="326" t="str">
        <f t="shared" si="29"/>
        <v>00</v>
      </c>
      <c r="D175" s="277" t="str">
        <f>IFERROR(+IFERROR(VLOOKUP('201 REGISTO PARTICIPAÇÃO'!S87,district_codes,2,FALSE),VLOOKUP('201 REGISTO PARTICIPAÇÃO'!AE$5,district_codes,2,FALSE)),"")</f>
        <v/>
      </c>
      <c r="E175" s="277">
        <f>+'201 REGISTO PARTICIPAÇÃO'!M87</f>
        <v>0</v>
      </c>
      <c r="F175" s="277">
        <f>+'201 REGISTO PARTICIPAÇÃO'!V87</f>
        <v>0</v>
      </c>
      <c r="G175" s="277">
        <f>+'201 REGISTO PARTICIPAÇÃO'!U87</f>
        <v>0</v>
      </c>
      <c r="H175" s="277" t="str">
        <f>IFERROR(+sessoes!A$7,"")</f>
        <v>TECTRAIN-99</v>
      </c>
      <c r="I175" s="277" t="str">
        <f>IFERROR(+sessoes!B$7,"")</f>
        <v/>
      </c>
      <c r="J175" s="331">
        <f>+sessoes!C$7</f>
        <v>0</v>
      </c>
      <c r="K175" s="277">
        <f>+'201 REGISTO PARTICIPAÇÃO'!AC87</f>
        <v>0</v>
      </c>
      <c r="L175" s="277">
        <f>+'201 REGISTO PARTICIPAÇÃO'!Y87</f>
        <v>0</v>
      </c>
      <c r="M175" s="277" t="str">
        <f t="shared" si="23"/>
        <v/>
      </c>
      <c r="N175" s="277" t="str">
        <f t="shared" si="24"/>
        <v/>
      </c>
      <c r="O175" s="277" t="str">
        <f t="shared" si="25"/>
        <v/>
      </c>
      <c r="P175" s="277" t="str">
        <f t="shared" si="26"/>
        <v/>
      </c>
      <c r="Q175" s="277" t="str">
        <f t="shared" si="27"/>
        <v/>
      </c>
      <c r="R175" s="277" t="str">
        <f t="shared" si="28"/>
        <v/>
      </c>
      <c r="S175" s="277" t="str">
        <f t="shared" si="16"/>
        <v/>
      </c>
      <c r="T175" s="277" t="str">
        <f t="shared" si="15"/>
        <v>Sem Dados do Distrito</v>
      </c>
    </row>
    <row r="176" spans="1:20" x14ac:dyDescent="0.45">
      <c r="A176" s="277">
        <f>+'201 REGISTO PARTICIPAÇÃO'!C88</f>
        <v>0</v>
      </c>
      <c r="B176" s="277">
        <f>+'201 REGISTO PARTICIPAÇÃO'!H88</f>
        <v>0</v>
      </c>
      <c r="C176" s="326" t="str">
        <f t="shared" si="29"/>
        <v>00</v>
      </c>
      <c r="D176" s="277" t="str">
        <f>IFERROR(+IFERROR(VLOOKUP('201 REGISTO PARTICIPAÇÃO'!S88,district_codes,2,FALSE),VLOOKUP('201 REGISTO PARTICIPAÇÃO'!AE$5,district_codes,2,FALSE)),"")</f>
        <v/>
      </c>
      <c r="E176" s="277">
        <f>+'201 REGISTO PARTICIPAÇÃO'!M88</f>
        <v>0</v>
      </c>
      <c r="F176" s="277">
        <f>+'201 REGISTO PARTICIPAÇÃO'!V88</f>
        <v>0</v>
      </c>
      <c r="G176" s="277">
        <f>+'201 REGISTO PARTICIPAÇÃO'!U88</f>
        <v>0</v>
      </c>
      <c r="H176" s="277" t="str">
        <f>IFERROR(+sessoes!A$7,"")</f>
        <v>TECTRAIN-99</v>
      </c>
      <c r="I176" s="277" t="str">
        <f>IFERROR(+sessoes!B$7,"")</f>
        <v/>
      </c>
      <c r="J176" s="331">
        <f>+sessoes!C$7</f>
        <v>0</v>
      </c>
      <c r="K176" s="277">
        <f>+'201 REGISTO PARTICIPAÇÃO'!AC88</f>
        <v>0</v>
      </c>
      <c r="L176" s="277">
        <f>+'201 REGISTO PARTICIPAÇÃO'!Y88</f>
        <v>0</v>
      </c>
      <c r="M176" s="277" t="str">
        <f t="shared" si="23"/>
        <v/>
      </c>
      <c r="N176" s="277" t="str">
        <f t="shared" si="24"/>
        <v/>
      </c>
      <c r="O176" s="277" t="str">
        <f t="shared" si="25"/>
        <v/>
      </c>
      <c r="P176" s="277" t="str">
        <f t="shared" si="26"/>
        <v/>
      </c>
      <c r="Q176" s="277" t="str">
        <f t="shared" si="27"/>
        <v/>
      </c>
      <c r="R176" s="277" t="str">
        <f t="shared" si="28"/>
        <v/>
      </c>
      <c r="S176" s="277" t="str">
        <f t="shared" si="16"/>
        <v/>
      </c>
      <c r="T176" s="277" t="str">
        <f t="shared" si="15"/>
        <v>Sem Dados do Distrito</v>
      </c>
    </row>
    <row r="177" spans="1:20" x14ac:dyDescent="0.45">
      <c r="A177" s="277">
        <f>+'201 REGISTO PARTICIPAÇÃO'!C89</f>
        <v>0</v>
      </c>
      <c r="B177" s="277">
        <f>+'201 REGISTO PARTICIPAÇÃO'!H89</f>
        <v>0</v>
      </c>
      <c r="C177" s="326" t="str">
        <f t="shared" si="29"/>
        <v>00</v>
      </c>
      <c r="D177" s="277" t="str">
        <f>IFERROR(+IFERROR(VLOOKUP('201 REGISTO PARTICIPAÇÃO'!S89,district_codes,2,FALSE),VLOOKUP('201 REGISTO PARTICIPAÇÃO'!AE$5,district_codes,2,FALSE)),"")</f>
        <v/>
      </c>
      <c r="E177" s="277">
        <f>+'201 REGISTO PARTICIPAÇÃO'!M89</f>
        <v>0</v>
      </c>
      <c r="F177" s="277">
        <f>+'201 REGISTO PARTICIPAÇÃO'!V89</f>
        <v>0</v>
      </c>
      <c r="G177" s="277">
        <f>+'201 REGISTO PARTICIPAÇÃO'!U89</f>
        <v>0</v>
      </c>
      <c r="H177" s="277" t="str">
        <f>IFERROR(+sessoes!A$7,"")</f>
        <v>TECTRAIN-99</v>
      </c>
      <c r="I177" s="277" t="str">
        <f>IFERROR(+sessoes!B$7,"")</f>
        <v/>
      </c>
      <c r="J177" s="331">
        <f>+sessoes!C$7</f>
        <v>0</v>
      </c>
      <c r="K177" s="277">
        <f>+'201 REGISTO PARTICIPAÇÃO'!AC89</f>
        <v>0</v>
      </c>
      <c r="L177" s="277">
        <f>+'201 REGISTO PARTICIPAÇÃO'!Y89</f>
        <v>0</v>
      </c>
      <c r="M177" s="277" t="str">
        <f t="shared" si="23"/>
        <v/>
      </c>
      <c r="N177" s="277" t="str">
        <f t="shared" si="24"/>
        <v/>
      </c>
      <c r="O177" s="277" t="str">
        <f t="shared" si="25"/>
        <v/>
      </c>
      <c r="P177" s="277" t="str">
        <f t="shared" si="26"/>
        <v/>
      </c>
      <c r="Q177" s="277" t="str">
        <f t="shared" si="27"/>
        <v/>
      </c>
      <c r="R177" s="277" t="str">
        <f t="shared" si="28"/>
        <v/>
      </c>
      <c r="S177" s="277" t="str">
        <f t="shared" si="16"/>
        <v/>
      </c>
      <c r="T177" s="277" t="str">
        <f t="shared" si="15"/>
        <v>Sem Dados do Distrito</v>
      </c>
    </row>
    <row r="178" spans="1:20" x14ac:dyDescent="0.45">
      <c r="A178" s="277">
        <f>+'201 REGISTO PARTICIPAÇÃO'!C90</f>
        <v>0</v>
      </c>
      <c r="B178" s="277">
        <f>+'201 REGISTO PARTICIPAÇÃO'!H90</f>
        <v>0</v>
      </c>
      <c r="C178" s="326" t="str">
        <f t="shared" si="29"/>
        <v>00</v>
      </c>
      <c r="D178" s="277" t="str">
        <f>IFERROR(+IFERROR(VLOOKUP('201 REGISTO PARTICIPAÇÃO'!S90,district_codes,2,FALSE),VLOOKUP('201 REGISTO PARTICIPAÇÃO'!AE$5,district_codes,2,FALSE)),"")</f>
        <v/>
      </c>
      <c r="E178" s="277">
        <f>+'201 REGISTO PARTICIPAÇÃO'!M90</f>
        <v>0</v>
      </c>
      <c r="F178" s="277">
        <f>+'201 REGISTO PARTICIPAÇÃO'!V90</f>
        <v>0</v>
      </c>
      <c r="G178" s="277">
        <f>+'201 REGISTO PARTICIPAÇÃO'!U90</f>
        <v>0</v>
      </c>
      <c r="H178" s="277" t="str">
        <f>IFERROR(+sessoes!A$7,"")</f>
        <v>TECTRAIN-99</v>
      </c>
      <c r="I178" s="277" t="str">
        <f>IFERROR(+sessoes!B$7,"")</f>
        <v/>
      </c>
      <c r="J178" s="331">
        <f>+sessoes!C$7</f>
        <v>0</v>
      </c>
      <c r="K178" s="277">
        <f>+'201 REGISTO PARTICIPAÇÃO'!AC90</f>
        <v>0</v>
      </c>
      <c r="L178" s="277">
        <f>+'201 REGISTO PARTICIPAÇÃO'!Y90</f>
        <v>0</v>
      </c>
      <c r="M178" s="277" t="str">
        <f t="shared" si="23"/>
        <v/>
      </c>
      <c r="N178" s="277" t="str">
        <f t="shared" si="24"/>
        <v/>
      </c>
      <c r="O178" s="277" t="str">
        <f t="shared" si="25"/>
        <v/>
      </c>
      <c r="P178" s="277" t="str">
        <f t="shared" si="26"/>
        <v/>
      </c>
      <c r="Q178" s="277" t="str">
        <f t="shared" si="27"/>
        <v/>
      </c>
      <c r="R178" s="277" t="str">
        <f t="shared" si="28"/>
        <v/>
      </c>
      <c r="S178" s="277" t="str">
        <f t="shared" si="16"/>
        <v/>
      </c>
      <c r="T178" s="277" t="str">
        <f t="shared" si="15"/>
        <v>Sem Dados do Distrito</v>
      </c>
    </row>
    <row r="179" spans="1:20" x14ac:dyDescent="0.45">
      <c r="A179" s="277">
        <f>+'201 REGISTO PARTICIPAÇÃO'!C91</f>
        <v>0</v>
      </c>
      <c r="B179" s="277">
        <f>+'201 REGISTO PARTICIPAÇÃO'!H91</f>
        <v>0</v>
      </c>
      <c r="C179" s="326" t="str">
        <f t="shared" si="29"/>
        <v>00</v>
      </c>
      <c r="D179" s="277" t="str">
        <f>IFERROR(+IFERROR(VLOOKUP('201 REGISTO PARTICIPAÇÃO'!S91,district_codes,2,FALSE),VLOOKUP('201 REGISTO PARTICIPAÇÃO'!AE$5,district_codes,2,FALSE)),"")</f>
        <v/>
      </c>
      <c r="E179" s="277">
        <f>+'201 REGISTO PARTICIPAÇÃO'!M91</f>
        <v>0</v>
      </c>
      <c r="F179" s="277">
        <f>+'201 REGISTO PARTICIPAÇÃO'!V91</f>
        <v>0</v>
      </c>
      <c r="G179" s="277">
        <f>+'201 REGISTO PARTICIPAÇÃO'!U91</f>
        <v>0</v>
      </c>
      <c r="H179" s="277" t="str">
        <f>IFERROR(+sessoes!A$7,"")</f>
        <v>TECTRAIN-99</v>
      </c>
      <c r="I179" s="277" t="str">
        <f>IFERROR(+sessoes!B$7,"")</f>
        <v/>
      </c>
      <c r="J179" s="331">
        <f>+sessoes!C$7</f>
        <v>0</v>
      </c>
      <c r="K179" s="277">
        <f>+'201 REGISTO PARTICIPAÇÃO'!AC91</f>
        <v>0</v>
      </c>
      <c r="L179" s="277">
        <f>+'201 REGISTO PARTICIPAÇÃO'!Y91</f>
        <v>0</v>
      </c>
      <c r="M179" s="277" t="str">
        <f t="shared" si="23"/>
        <v/>
      </c>
      <c r="N179" s="277" t="str">
        <f t="shared" si="24"/>
        <v/>
      </c>
      <c r="O179" s="277" t="str">
        <f t="shared" si="25"/>
        <v/>
      </c>
      <c r="P179" s="277" t="str">
        <f t="shared" si="26"/>
        <v/>
      </c>
      <c r="Q179" s="277" t="str">
        <f t="shared" si="27"/>
        <v/>
      </c>
      <c r="R179" s="277" t="str">
        <f t="shared" si="28"/>
        <v/>
      </c>
      <c r="S179" s="277" t="str">
        <f t="shared" si="16"/>
        <v/>
      </c>
      <c r="T179" s="277" t="str">
        <f t="shared" si="15"/>
        <v>Sem Dados do Distrito</v>
      </c>
    </row>
    <row r="180" spans="1:20" x14ac:dyDescent="0.45">
      <c r="A180" s="277">
        <f>+'201 REGISTO PARTICIPAÇÃO'!C92</f>
        <v>0</v>
      </c>
      <c r="B180" s="277">
        <f>+'201 REGISTO PARTICIPAÇÃO'!H92</f>
        <v>0</v>
      </c>
      <c r="C180" s="326" t="str">
        <f t="shared" si="29"/>
        <v>00</v>
      </c>
      <c r="D180" s="277" t="str">
        <f>IFERROR(+IFERROR(VLOOKUP('201 REGISTO PARTICIPAÇÃO'!S92,district_codes,2,FALSE),VLOOKUP('201 REGISTO PARTICIPAÇÃO'!AE$5,district_codes,2,FALSE)),"")</f>
        <v/>
      </c>
      <c r="E180" s="277">
        <f>+'201 REGISTO PARTICIPAÇÃO'!M92</f>
        <v>0</v>
      </c>
      <c r="F180" s="277">
        <f>+'201 REGISTO PARTICIPAÇÃO'!V92</f>
        <v>0</v>
      </c>
      <c r="G180" s="277">
        <f>+'201 REGISTO PARTICIPAÇÃO'!U92</f>
        <v>0</v>
      </c>
      <c r="H180" s="277" t="str">
        <f>IFERROR(+sessoes!A$7,"")</f>
        <v>TECTRAIN-99</v>
      </c>
      <c r="I180" s="277" t="str">
        <f>IFERROR(+sessoes!B$7,"")</f>
        <v/>
      </c>
      <c r="J180" s="331">
        <f>+sessoes!C$7</f>
        <v>0</v>
      </c>
      <c r="K180" s="277">
        <f>+'201 REGISTO PARTICIPAÇÃO'!AC92</f>
        <v>0</v>
      </c>
      <c r="L180" s="277">
        <f>+'201 REGISTO PARTICIPAÇÃO'!Y92</f>
        <v>0</v>
      </c>
      <c r="M180" s="277" t="str">
        <f t="shared" si="23"/>
        <v/>
      </c>
      <c r="N180" s="277" t="str">
        <f t="shared" si="24"/>
        <v/>
      </c>
      <c r="O180" s="277" t="str">
        <f t="shared" si="25"/>
        <v/>
      </c>
      <c r="P180" s="277" t="str">
        <f t="shared" si="26"/>
        <v/>
      </c>
      <c r="Q180" s="277" t="str">
        <f t="shared" si="27"/>
        <v/>
      </c>
      <c r="R180" s="277" t="str">
        <f t="shared" si="28"/>
        <v/>
      </c>
      <c r="S180" s="277" t="str">
        <f t="shared" si="16"/>
        <v/>
      </c>
      <c r="T180" s="277" t="str">
        <f t="shared" si="15"/>
        <v>Sem Dados do Distrito</v>
      </c>
    </row>
    <row r="181" spans="1:20" x14ac:dyDescent="0.45">
      <c r="A181" s="277">
        <f>+'201 REGISTO PARTICIPAÇÃO'!C93</f>
        <v>0</v>
      </c>
      <c r="B181" s="277">
        <f>+'201 REGISTO PARTICIPAÇÃO'!H93</f>
        <v>0</v>
      </c>
      <c r="C181" s="326" t="str">
        <f t="shared" si="29"/>
        <v>00</v>
      </c>
      <c r="D181" s="277" t="str">
        <f>IFERROR(+IFERROR(VLOOKUP('201 REGISTO PARTICIPAÇÃO'!S93,district_codes,2,FALSE),VLOOKUP('201 REGISTO PARTICIPAÇÃO'!AE$5,district_codes,2,FALSE)),"")</f>
        <v/>
      </c>
      <c r="E181" s="277">
        <f>+'201 REGISTO PARTICIPAÇÃO'!M93</f>
        <v>0</v>
      </c>
      <c r="F181" s="277">
        <f>+'201 REGISTO PARTICIPAÇÃO'!V93</f>
        <v>0</v>
      </c>
      <c r="G181" s="277">
        <f>+'201 REGISTO PARTICIPAÇÃO'!U93</f>
        <v>0</v>
      </c>
      <c r="H181" s="277" t="str">
        <f>IFERROR(+sessoes!A$7,"")</f>
        <v>TECTRAIN-99</v>
      </c>
      <c r="I181" s="277" t="str">
        <f>IFERROR(+sessoes!B$7,"")</f>
        <v/>
      </c>
      <c r="J181" s="331">
        <f>+sessoes!C$7</f>
        <v>0</v>
      </c>
      <c r="K181" s="277">
        <f>+'201 REGISTO PARTICIPAÇÃO'!AC93</f>
        <v>0</v>
      </c>
      <c r="L181" s="277">
        <f>+'201 REGISTO PARTICIPAÇÃO'!Y93</f>
        <v>0</v>
      </c>
      <c r="M181" s="277" t="str">
        <f t="shared" si="23"/>
        <v/>
      </c>
      <c r="N181" s="277" t="str">
        <f t="shared" si="24"/>
        <v/>
      </c>
      <c r="O181" s="277" t="str">
        <f t="shared" si="25"/>
        <v/>
      </c>
      <c r="P181" s="277" t="str">
        <f t="shared" si="26"/>
        <v/>
      </c>
      <c r="Q181" s="277" t="str">
        <f t="shared" si="27"/>
        <v/>
      </c>
      <c r="R181" s="277" t="str">
        <f t="shared" si="28"/>
        <v/>
      </c>
      <c r="S181" s="277" t="str">
        <f t="shared" si="16"/>
        <v/>
      </c>
      <c r="T181" s="277" t="str">
        <f t="shared" si="15"/>
        <v>Sem Dados do Distrito</v>
      </c>
    </row>
    <row r="182" spans="1:20" x14ac:dyDescent="0.45">
      <c r="A182" s="277">
        <f>+'201 REGISTO PARTICIPAÇÃO'!C94</f>
        <v>0</v>
      </c>
      <c r="B182" s="277">
        <f>+'201 REGISTO PARTICIPAÇÃO'!H94</f>
        <v>0</v>
      </c>
      <c r="C182" s="326" t="str">
        <f t="shared" si="29"/>
        <v>00</v>
      </c>
      <c r="D182" s="277" t="str">
        <f>IFERROR(+IFERROR(VLOOKUP('201 REGISTO PARTICIPAÇÃO'!S94,district_codes,2,FALSE),VLOOKUP('201 REGISTO PARTICIPAÇÃO'!AE$5,district_codes,2,FALSE)),"")</f>
        <v/>
      </c>
      <c r="E182" s="277">
        <f>+'201 REGISTO PARTICIPAÇÃO'!M94</f>
        <v>0</v>
      </c>
      <c r="F182" s="277">
        <f>+'201 REGISTO PARTICIPAÇÃO'!V94</f>
        <v>0</v>
      </c>
      <c r="G182" s="277">
        <f>+'201 REGISTO PARTICIPAÇÃO'!U94</f>
        <v>0</v>
      </c>
      <c r="H182" s="277" t="str">
        <f>IFERROR(+sessoes!A$7,"")</f>
        <v>TECTRAIN-99</v>
      </c>
      <c r="I182" s="277" t="str">
        <f>IFERROR(+sessoes!B$7,"")</f>
        <v/>
      </c>
      <c r="J182" s="331">
        <f>+sessoes!C$7</f>
        <v>0</v>
      </c>
      <c r="K182" s="277">
        <f>+'201 REGISTO PARTICIPAÇÃO'!AC94</f>
        <v>0</v>
      </c>
      <c r="L182" s="277">
        <f>+'201 REGISTO PARTICIPAÇÃO'!Y94</f>
        <v>0</v>
      </c>
      <c r="M182" s="277" t="str">
        <f t="shared" si="23"/>
        <v/>
      </c>
      <c r="N182" s="277" t="str">
        <f t="shared" si="24"/>
        <v/>
      </c>
      <c r="O182" s="277" t="str">
        <f t="shared" si="25"/>
        <v/>
      </c>
      <c r="P182" s="277" t="str">
        <f t="shared" si="26"/>
        <v/>
      </c>
      <c r="Q182" s="277" t="str">
        <f t="shared" si="27"/>
        <v/>
      </c>
      <c r="R182" s="277" t="str">
        <f t="shared" si="28"/>
        <v/>
      </c>
      <c r="S182" s="277" t="str">
        <f t="shared" si="16"/>
        <v/>
      </c>
      <c r="T182" s="277" t="str">
        <f t="shared" si="15"/>
        <v>Sem Dados do Distrito</v>
      </c>
    </row>
    <row r="183" spans="1:20" x14ac:dyDescent="0.45">
      <c r="A183" s="277">
        <f>+'201 REGISTO PARTICIPAÇÃO'!C95</f>
        <v>0</v>
      </c>
      <c r="B183" s="277">
        <f>+'201 REGISTO PARTICIPAÇÃO'!H95</f>
        <v>0</v>
      </c>
      <c r="C183" s="326" t="str">
        <f t="shared" si="29"/>
        <v>00</v>
      </c>
      <c r="D183" s="277" t="str">
        <f>IFERROR(+IFERROR(VLOOKUP('201 REGISTO PARTICIPAÇÃO'!S95,district_codes,2,FALSE),VLOOKUP('201 REGISTO PARTICIPAÇÃO'!AE$5,district_codes,2,FALSE)),"")</f>
        <v/>
      </c>
      <c r="E183" s="277">
        <f>+'201 REGISTO PARTICIPAÇÃO'!M95</f>
        <v>0</v>
      </c>
      <c r="F183" s="277">
        <f>+'201 REGISTO PARTICIPAÇÃO'!V95</f>
        <v>0</v>
      </c>
      <c r="G183" s="277">
        <f>+'201 REGISTO PARTICIPAÇÃO'!U95</f>
        <v>0</v>
      </c>
      <c r="H183" s="277" t="str">
        <f>IFERROR(+sessoes!A$7,"")</f>
        <v>TECTRAIN-99</v>
      </c>
      <c r="I183" s="277" t="str">
        <f>IFERROR(+sessoes!B$7,"")</f>
        <v/>
      </c>
      <c r="J183" s="331">
        <f>+sessoes!C$7</f>
        <v>0</v>
      </c>
      <c r="K183" s="277">
        <f>+'201 REGISTO PARTICIPAÇÃO'!AC95</f>
        <v>0</v>
      </c>
      <c r="L183" s="277">
        <f>+'201 REGISTO PARTICIPAÇÃO'!Y95</f>
        <v>0</v>
      </c>
      <c r="M183" s="277" t="str">
        <f t="shared" si="23"/>
        <v/>
      </c>
      <c r="N183" s="277" t="str">
        <f t="shared" si="24"/>
        <v/>
      </c>
      <c r="O183" s="277" t="str">
        <f t="shared" si="25"/>
        <v/>
      </c>
      <c r="P183" s="277" t="str">
        <f t="shared" si="26"/>
        <v/>
      </c>
      <c r="Q183" s="277" t="str">
        <f t="shared" si="27"/>
        <v/>
      </c>
      <c r="R183" s="277" t="str">
        <f t="shared" si="28"/>
        <v/>
      </c>
      <c r="S183" s="277" t="str">
        <f t="shared" si="16"/>
        <v/>
      </c>
      <c r="T183" s="277" t="str">
        <f t="shared" si="15"/>
        <v>Sem Dados do Distrito</v>
      </c>
    </row>
    <row r="184" spans="1:20" x14ac:dyDescent="0.45">
      <c r="A184" s="277">
        <f>+'201 REGISTO PARTICIPAÇÃO'!C96</f>
        <v>0</v>
      </c>
      <c r="B184" s="277">
        <f>+'201 REGISTO PARTICIPAÇÃO'!H96</f>
        <v>0</v>
      </c>
      <c r="C184" s="326" t="str">
        <f t="shared" si="29"/>
        <v>00</v>
      </c>
      <c r="D184" s="277" t="str">
        <f>IFERROR(+IFERROR(VLOOKUP('201 REGISTO PARTICIPAÇÃO'!S96,district_codes,2,FALSE),VLOOKUP('201 REGISTO PARTICIPAÇÃO'!AE$5,district_codes,2,FALSE)),"")</f>
        <v/>
      </c>
      <c r="E184" s="277">
        <f>+'201 REGISTO PARTICIPAÇÃO'!M96</f>
        <v>0</v>
      </c>
      <c r="F184" s="277">
        <f>+'201 REGISTO PARTICIPAÇÃO'!V96</f>
        <v>0</v>
      </c>
      <c r="G184" s="277">
        <f>+'201 REGISTO PARTICIPAÇÃO'!U96</f>
        <v>0</v>
      </c>
      <c r="H184" s="277" t="str">
        <f>IFERROR(+sessoes!A$7,"")</f>
        <v>TECTRAIN-99</v>
      </c>
      <c r="I184" s="277" t="str">
        <f>IFERROR(+sessoes!B$7,"")</f>
        <v/>
      </c>
      <c r="J184" s="331">
        <f>+sessoes!C$7</f>
        <v>0</v>
      </c>
      <c r="K184" s="277">
        <f>+'201 REGISTO PARTICIPAÇÃO'!AC96</f>
        <v>0</v>
      </c>
      <c r="L184" s="277">
        <f>+'201 REGISTO PARTICIPAÇÃO'!Y96</f>
        <v>0</v>
      </c>
      <c r="M184" s="277" t="str">
        <f t="shared" si="23"/>
        <v/>
      </c>
      <c r="N184" s="277" t="str">
        <f t="shared" si="24"/>
        <v/>
      </c>
      <c r="O184" s="277" t="str">
        <f t="shared" si="25"/>
        <v/>
      </c>
      <c r="P184" s="277" t="str">
        <f t="shared" si="26"/>
        <v/>
      </c>
      <c r="Q184" s="277" t="str">
        <f t="shared" si="27"/>
        <v/>
      </c>
      <c r="R184" s="277" t="str">
        <f t="shared" si="28"/>
        <v/>
      </c>
      <c r="S184" s="277" t="str">
        <f t="shared" si="16"/>
        <v/>
      </c>
      <c r="T184" s="277" t="str">
        <f t="shared" si="15"/>
        <v>Sem Dados do Distrito</v>
      </c>
    </row>
    <row r="185" spans="1:20" x14ac:dyDescent="0.45">
      <c r="A185" s="277">
        <f>+'201 REGISTO PARTICIPAÇÃO'!C97</f>
        <v>0</v>
      </c>
      <c r="B185" s="277">
        <f>+'201 REGISTO PARTICIPAÇÃO'!H97</f>
        <v>0</v>
      </c>
      <c r="C185" s="326" t="str">
        <f t="shared" si="29"/>
        <v>00</v>
      </c>
      <c r="D185" s="277" t="str">
        <f>IFERROR(+IFERROR(VLOOKUP('201 REGISTO PARTICIPAÇÃO'!S97,district_codes,2,FALSE),VLOOKUP('201 REGISTO PARTICIPAÇÃO'!AE$5,district_codes,2,FALSE)),"")</f>
        <v/>
      </c>
      <c r="E185" s="277">
        <f>+'201 REGISTO PARTICIPAÇÃO'!M97</f>
        <v>0</v>
      </c>
      <c r="F185" s="277">
        <f>+'201 REGISTO PARTICIPAÇÃO'!V97</f>
        <v>0</v>
      </c>
      <c r="G185" s="277">
        <f>+'201 REGISTO PARTICIPAÇÃO'!U97</f>
        <v>0</v>
      </c>
      <c r="H185" s="277" t="str">
        <f>IFERROR(+sessoes!A$7,"")</f>
        <v>TECTRAIN-99</v>
      </c>
      <c r="I185" s="277" t="str">
        <f>IFERROR(+sessoes!B$7,"")</f>
        <v/>
      </c>
      <c r="J185" s="331">
        <f>+sessoes!C$7</f>
        <v>0</v>
      </c>
      <c r="K185" s="277">
        <f>+'201 REGISTO PARTICIPAÇÃO'!AC97</f>
        <v>0</v>
      </c>
      <c r="L185" s="277">
        <f>+'201 REGISTO PARTICIPAÇÃO'!Y97</f>
        <v>0</v>
      </c>
      <c r="M185" s="277" t="str">
        <f t="shared" si="23"/>
        <v/>
      </c>
      <c r="N185" s="277" t="str">
        <f t="shared" si="24"/>
        <v/>
      </c>
      <c r="O185" s="277" t="str">
        <f t="shared" si="25"/>
        <v/>
      </c>
      <c r="P185" s="277" t="str">
        <f t="shared" si="26"/>
        <v/>
      </c>
      <c r="Q185" s="277" t="str">
        <f t="shared" si="27"/>
        <v/>
      </c>
      <c r="R185" s="277" t="str">
        <f t="shared" si="28"/>
        <v/>
      </c>
      <c r="S185" s="277" t="str">
        <f t="shared" si="16"/>
        <v/>
      </c>
      <c r="T185" s="277" t="str">
        <f t="shared" si="15"/>
        <v>Sem Dados do Distrito</v>
      </c>
    </row>
    <row r="186" spans="1:20" x14ac:dyDescent="0.45">
      <c r="A186" s="277">
        <f>+'201 REGISTO PARTICIPAÇÃO'!C98</f>
        <v>0</v>
      </c>
      <c r="B186" s="277">
        <f>+'201 REGISTO PARTICIPAÇÃO'!H98</f>
        <v>0</v>
      </c>
      <c r="C186" s="326" t="str">
        <f t="shared" si="29"/>
        <v>00</v>
      </c>
      <c r="D186" s="277" t="str">
        <f>IFERROR(+IFERROR(VLOOKUP('201 REGISTO PARTICIPAÇÃO'!S98,district_codes,2,FALSE),VLOOKUP('201 REGISTO PARTICIPAÇÃO'!AE$5,district_codes,2,FALSE)),"")</f>
        <v/>
      </c>
      <c r="E186" s="277">
        <f>+'201 REGISTO PARTICIPAÇÃO'!M98</f>
        <v>0</v>
      </c>
      <c r="F186" s="277">
        <f>+'201 REGISTO PARTICIPAÇÃO'!V98</f>
        <v>0</v>
      </c>
      <c r="G186" s="277">
        <f>+'201 REGISTO PARTICIPAÇÃO'!U98</f>
        <v>0</v>
      </c>
      <c r="H186" s="277" t="str">
        <f>IFERROR(+sessoes!A$7,"")</f>
        <v>TECTRAIN-99</v>
      </c>
      <c r="I186" s="277" t="str">
        <f>IFERROR(+sessoes!B$7,"")</f>
        <v/>
      </c>
      <c r="J186" s="331">
        <f>+sessoes!C$7</f>
        <v>0</v>
      </c>
      <c r="K186" s="277">
        <f>+'201 REGISTO PARTICIPAÇÃO'!AC98</f>
        <v>0</v>
      </c>
      <c r="L186" s="277">
        <f>+'201 REGISTO PARTICIPAÇÃO'!Y98</f>
        <v>0</v>
      </c>
      <c r="M186" s="277" t="str">
        <f t="shared" si="23"/>
        <v/>
      </c>
      <c r="N186" s="277" t="str">
        <f t="shared" si="24"/>
        <v/>
      </c>
      <c r="O186" s="277" t="str">
        <f t="shared" si="25"/>
        <v/>
      </c>
      <c r="P186" s="277" t="str">
        <f t="shared" si="26"/>
        <v/>
      </c>
      <c r="Q186" s="277" t="str">
        <f t="shared" si="27"/>
        <v/>
      </c>
      <c r="R186" s="277" t="str">
        <f t="shared" si="28"/>
        <v/>
      </c>
      <c r="S186" s="277" t="str">
        <f t="shared" si="16"/>
        <v/>
      </c>
      <c r="T186" s="277" t="str">
        <f t="shared" si="15"/>
        <v>Sem Dados do Distrito</v>
      </c>
    </row>
    <row r="187" spans="1:20" x14ac:dyDescent="0.45">
      <c r="A187" s="277">
        <f>+'201 REGISTO PARTICIPAÇÃO'!C99</f>
        <v>0</v>
      </c>
      <c r="B187" s="277">
        <f>+'201 REGISTO PARTICIPAÇÃO'!H99</f>
        <v>0</v>
      </c>
      <c r="C187" s="326" t="str">
        <f t="shared" si="29"/>
        <v>00</v>
      </c>
      <c r="D187" s="277" t="str">
        <f>IFERROR(+IFERROR(VLOOKUP('201 REGISTO PARTICIPAÇÃO'!S99,district_codes,2,FALSE),VLOOKUP('201 REGISTO PARTICIPAÇÃO'!AE$5,district_codes,2,FALSE)),"")</f>
        <v/>
      </c>
      <c r="E187" s="277">
        <f>+'201 REGISTO PARTICIPAÇÃO'!M99</f>
        <v>0</v>
      </c>
      <c r="F187" s="277">
        <f>+'201 REGISTO PARTICIPAÇÃO'!V99</f>
        <v>0</v>
      </c>
      <c r="G187" s="277">
        <f>+'201 REGISTO PARTICIPAÇÃO'!U99</f>
        <v>0</v>
      </c>
      <c r="H187" s="277" t="str">
        <f>IFERROR(+sessoes!A$7,"")</f>
        <v>TECTRAIN-99</v>
      </c>
      <c r="I187" s="277" t="str">
        <f>IFERROR(+sessoes!B$7,"")</f>
        <v/>
      </c>
      <c r="J187" s="331">
        <f>+sessoes!C$7</f>
        <v>0</v>
      </c>
      <c r="K187" s="277">
        <f>+'201 REGISTO PARTICIPAÇÃO'!AC99</f>
        <v>0</v>
      </c>
      <c r="L187" s="277">
        <f>+'201 REGISTO PARTICIPAÇÃO'!Y99</f>
        <v>0</v>
      </c>
      <c r="M187" s="277" t="str">
        <f t="shared" si="23"/>
        <v/>
      </c>
      <c r="N187" s="277" t="str">
        <f t="shared" si="24"/>
        <v/>
      </c>
      <c r="O187" s="277" t="str">
        <f t="shared" si="25"/>
        <v/>
      </c>
      <c r="P187" s="277" t="str">
        <f t="shared" si="26"/>
        <v/>
      </c>
      <c r="Q187" s="277" t="str">
        <f t="shared" si="27"/>
        <v/>
      </c>
      <c r="R187" s="277" t="str">
        <f t="shared" si="28"/>
        <v/>
      </c>
      <c r="S187" s="277" t="str">
        <f t="shared" si="16"/>
        <v/>
      </c>
      <c r="T187" s="277" t="str">
        <f t="shared" si="15"/>
        <v>Sem Dados do Distrito</v>
      </c>
    </row>
    <row r="188" spans="1:20" x14ac:dyDescent="0.45">
      <c r="A188" s="277">
        <f>+'201 REGISTO PARTICIPAÇÃO'!C100</f>
        <v>0</v>
      </c>
      <c r="B188" s="277">
        <f>+'201 REGISTO PARTICIPAÇÃO'!H100</f>
        <v>0</v>
      </c>
      <c r="C188" s="326" t="str">
        <f t="shared" si="29"/>
        <v>00</v>
      </c>
      <c r="D188" s="277" t="str">
        <f>IFERROR(+IFERROR(VLOOKUP('201 REGISTO PARTICIPAÇÃO'!S100,district_codes,2,FALSE),VLOOKUP('201 REGISTO PARTICIPAÇÃO'!AE$5,district_codes,2,FALSE)),"")</f>
        <v/>
      </c>
      <c r="E188" s="277">
        <f>+'201 REGISTO PARTICIPAÇÃO'!M100</f>
        <v>0</v>
      </c>
      <c r="F188" s="277">
        <f>+'201 REGISTO PARTICIPAÇÃO'!V100</f>
        <v>0</v>
      </c>
      <c r="G188" s="277">
        <f>+'201 REGISTO PARTICIPAÇÃO'!U100</f>
        <v>0</v>
      </c>
      <c r="H188" s="277" t="str">
        <f>IFERROR(+sessoes!A$7,"")</f>
        <v>TECTRAIN-99</v>
      </c>
      <c r="I188" s="277" t="str">
        <f>IFERROR(+sessoes!B$7,"")</f>
        <v/>
      </c>
      <c r="J188" s="331">
        <f>+sessoes!C$7</f>
        <v>0</v>
      </c>
      <c r="K188" s="277">
        <f>+'201 REGISTO PARTICIPAÇÃO'!AC100</f>
        <v>0</v>
      </c>
      <c r="L188" s="277">
        <f>+'201 REGISTO PARTICIPAÇÃO'!Y100</f>
        <v>0</v>
      </c>
      <c r="M188" s="277" t="str">
        <f t="shared" si="23"/>
        <v/>
      </c>
      <c r="N188" s="277" t="str">
        <f t="shared" si="24"/>
        <v/>
      </c>
      <c r="O188" s="277" t="str">
        <f t="shared" si="25"/>
        <v/>
      </c>
      <c r="P188" s="277" t="str">
        <f t="shared" si="26"/>
        <v/>
      </c>
      <c r="Q188" s="277" t="str">
        <f t="shared" si="27"/>
        <v/>
      </c>
      <c r="R188" s="277" t="str">
        <f t="shared" si="28"/>
        <v/>
      </c>
      <c r="S188" s="277" t="str">
        <f t="shared" si="16"/>
        <v/>
      </c>
      <c r="T188" s="277" t="str">
        <f t="shared" si="15"/>
        <v>Sem Dados do Distrito</v>
      </c>
    </row>
    <row r="189" spans="1:20" x14ac:dyDescent="0.45">
      <c r="A189" s="277">
        <f>+'201 REGISTO PARTICIPAÇÃO'!C101</f>
        <v>0</v>
      </c>
      <c r="B189" s="277">
        <f>+'201 REGISTO PARTICIPAÇÃO'!H101</f>
        <v>0</v>
      </c>
      <c r="C189" s="326" t="str">
        <f t="shared" si="29"/>
        <v>00</v>
      </c>
      <c r="D189" s="277" t="str">
        <f>IFERROR(+IFERROR(VLOOKUP('201 REGISTO PARTICIPAÇÃO'!S101,district_codes,2,FALSE),VLOOKUP('201 REGISTO PARTICIPAÇÃO'!AE$5,district_codes,2,FALSE)),"")</f>
        <v/>
      </c>
      <c r="E189" s="277">
        <f>+'201 REGISTO PARTICIPAÇÃO'!M101</f>
        <v>0</v>
      </c>
      <c r="F189" s="277">
        <f>+'201 REGISTO PARTICIPAÇÃO'!V101</f>
        <v>0</v>
      </c>
      <c r="G189" s="277">
        <f>+'201 REGISTO PARTICIPAÇÃO'!U101</f>
        <v>0</v>
      </c>
      <c r="H189" s="277" t="str">
        <f>IFERROR(+sessoes!A$7,"")</f>
        <v>TECTRAIN-99</v>
      </c>
      <c r="I189" s="277" t="str">
        <f>IFERROR(+sessoes!B$7,"")</f>
        <v/>
      </c>
      <c r="J189" s="331">
        <f>+sessoes!C$7</f>
        <v>0</v>
      </c>
      <c r="K189" s="277">
        <f>+'201 REGISTO PARTICIPAÇÃO'!AC101</f>
        <v>0</v>
      </c>
      <c r="L189" s="277">
        <f>+'201 REGISTO PARTICIPAÇÃO'!Y101</f>
        <v>0</v>
      </c>
      <c r="M189" s="277" t="str">
        <f t="shared" si="23"/>
        <v/>
      </c>
      <c r="N189" s="277" t="str">
        <f t="shared" si="24"/>
        <v/>
      </c>
      <c r="O189" s="277" t="str">
        <f t="shared" si="25"/>
        <v/>
      </c>
      <c r="P189" s="277" t="str">
        <f t="shared" si="26"/>
        <v/>
      </c>
      <c r="Q189" s="277" t="str">
        <f t="shared" si="27"/>
        <v/>
      </c>
      <c r="R189" s="277" t="str">
        <f t="shared" si="28"/>
        <v/>
      </c>
      <c r="S189" s="277" t="str">
        <f t="shared" si="16"/>
        <v/>
      </c>
      <c r="T189" s="277" t="str">
        <f t="shared" si="15"/>
        <v>Sem Dados do Distrito</v>
      </c>
    </row>
    <row r="190" spans="1:20" x14ac:dyDescent="0.45">
      <c r="A190" s="277">
        <f>+'201 REGISTO PARTICIPAÇÃO'!C102</f>
        <v>0</v>
      </c>
      <c r="B190" s="277">
        <f>+'201 REGISTO PARTICIPAÇÃO'!H102</f>
        <v>0</v>
      </c>
      <c r="C190" s="326" t="str">
        <f t="shared" si="29"/>
        <v>00</v>
      </c>
      <c r="D190" s="277" t="str">
        <f>IFERROR(+IFERROR(VLOOKUP('201 REGISTO PARTICIPAÇÃO'!S102,district_codes,2,FALSE),VLOOKUP('201 REGISTO PARTICIPAÇÃO'!AE$5,district_codes,2,FALSE)),"")</f>
        <v/>
      </c>
      <c r="E190" s="277">
        <f>+'201 REGISTO PARTICIPAÇÃO'!M102</f>
        <v>0</v>
      </c>
      <c r="F190" s="277">
        <f>+'201 REGISTO PARTICIPAÇÃO'!V102</f>
        <v>0</v>
      </c>
      <c r="G190" s="277">
        <f>+'201 REGISTO PARTICIPAÇÃO'!U102</f>
        <v>0</v>
      </c>
      <c r="H190" s="277" t="str">
        <f>IFERROR(+sessoes!A$7,"")</f>
        <v>TECTRAIN-99</v>
      </c>
      <c r="I190" s="277" t="str">
        <f>IFERROR(+sessoes!B$7,"")</f>
        <v/>
      </c>
      <c r="J190" s="331">
        <f>+sessoes!C$7</f>
        <v>0</v>
      </c>
      <c r="K190" s="277">
        <f>+'201 REGISTO PARTICIPAÇÃO'!AC102</f>
        <v>0</v>
      </c>
      <c r="L190" s="277">
        <f>+'201 REGISTO PARTICIPAÇÃO'!Y102</f>
        <v>0</v>
      </c>
      <c r="M190" s="277" t="str">
        <f t="shared" si="23"/>
        <v/>
      </c>
      <c r="N190" s="277" t="str">
        <f t="shared" si="24"/>
        <v/>
      </c>
      <c r="O190" s="277" t="str">
        <f t="shared" si="25"/>
        <v/>
      </c>
      <c r="P190" s="277" t="str">
        <f t="shared" si="26"/>
        <v/>
      </c>
      <c r="Q190" s="277" t="str">
        <f t="shared" si="27"/>
        <v/>
      </c>
      <c r="R190" s="277" t="str">
        <f t="shared" si="28"/>
        <v/>
      </c>
      <c r="S190" s="277" t="str">
        <f t="shared" si="16"/>
        <v/>
      </c>
      <c r="T190" s="277" t="str">
        <f t="shared" si="15"/>
        <v>Sem Dados do Distrito</v>
      </c>
    </row>
    <row r="191" spans="1:20" x14ac:dyDescent="0.45">
      <c r="A191" s="277">
        <f>+'201 REGISTO PARTICIPAÇÃO'!C103</f>
        <v>0</v>
      </c>
      <c r="B191" s="277">
        <f>+'201 REGISTO PARTICIPAÇÃO'!H103</f>
        <v>0</v>
      </c>
      <c r="C191" s="326" t="str">
        <f t="shared" si="29"/>
        <v>00</v>
      </c>
      <c r="D191" s="277" t="str">
        <f>IFERROR(+IFERROR(VLOOKUP('201 REGISTO PARTICIPAÇÃO'!S103,district_codes,2,FALSE),VLOOKUP('201 REGISTO PARTICIPAÇÃO'!AE$5,district_codes,2,FALSE)),"")</f>
        <v/>
      </c>
      <c r="E191" s="277">
        <f>+'201 REGISTO PARTICIPAÇÃO'!M103</f>
        <v>0</v>
      </c>
      <c r="F191" s="277">
        <f>+'201 REGISTO PARTICIPAÇÃO'!V103</f>
        <v>0</v>
      </c>
      <c r="G191" s="277">
        <f>+'201 REGISTO PARTICIPAÇÃO'!U103</f>
        <v>0</v>
      </c>
      <c r="H191" s="277" t="str">
        <f>IFERROR(+sessoes!A$7,"")</f>
        <v>TECTRAIN-99</v>
      </c>
      <c r="I191" s="277" t="str">
        <f>IFERROR(+sessoes!B$7,"")</f>
        <v/>
      </c>
      <c r="J191" s="331">
        <f>+sessoes!C$7</f>
        <v>0</v>
      </c>
      <c r="K191" s="277">
        <f>+'201 REGISTO PARTICIPAÇÃO'!AC103</f>
        <v>0</v>
      </c>
      <c r="L191" s="277">
        <f>+'201 REGISTO PARTICIPAÇÃO'!Y103</f>
        <v>0</v>
      </c>
      <c r="M191" s="277" t="str">
        <f t="shared" si="23"/>
        <v/>
      </c>
      <c r="N191" s="277" t="str">
        <f t="shared" si="24"/>
        <v/>
      </c>
      <c r="O191" s="277" t="str">
        <f t="shared" si="25"/>
        <v/>
      </c>
      <c r="P191" s="277" t="str">
        <f t="shared" si="26"/>
        <v/>
      </c>
      <c r="Q191" s="277" t="str">
        <f t="shared" si="27"/>
        <v/>
      </c>
      <c r="R191" s="277" t="str">
        <f t="shared" si="28"/>
        <v/>
      </c>
      <c r="S191" s="277" t="str">
        <f t="shared" si="16"/>
        <v/>
      </c>
      <c r="T191" s="277" t="str">
        <f t="shared" si="15"/>
        <v>Sem Dados do Distrito</v>
      </c>
    </row>
    <row r="192" spans="1:20" x14ac:dyDescent="0.45">
      <c r="A192" s="277">
        <f>+'201 REGISTO PARTICIPAÇÃO'!C104</f>
        <v>0</v>
      </c>
      <c r="B192" s="277">
        <f>+'201 REGISTO PARTICIPAÇÃO'!H104</f>
        <v>0</v>
      </c>
      <c r="C192" s="326" t="str">
        <f t="shared" si="29"/>
        <v>00</v>
      </c>
      <c r="D192" s="277" t="str">
        <f>IFERROR(+IFERROR(VLOOKUP('201 REGISTO PARTICIPAÇÃO'!S104,district_codes,2,FALSE),VLOOKUP('201 REGISTO PARTICIPAÇÃO'!AE$5,district_codes,2,FALSE)),"")</f>
        <v/>
      </c>
      <c r="E192" s="277">
        <f>+'201 REGISTO PARTICIPAÇÃO'!M104</f>
        <v>0</v>
      </c>
      <c r="F192" s="277">
        <f>+'201 REGISTO PARTICIPAÇÃO'!V104</f>
        <v>0</v>
      </c>
      <c r="G192" s="277">
        <f>+'201 REGISTO PARTICIPAÇÃO'!U104</f>
        <v>0</v>
      </c>
      <c r="H192" s="277" t="str">
        <f>IFERROR(+sessoes!A$7,"")</f>
        <v>TECTRAIN-99</v>
      </c>
      <c r="I192" s="277" t="str">
        <f>IFERROR(+sessoes!B$7,"")</f>
        <v/>
      </c>
      <c r="J192" s="331">
        <f>+sessoes!C$7</f>
        <v>0</v>
      </c>
      <c r="K192" s="277">
        <f>+'201 REGISTO PARTICIPAÇÃO'!AC104</f>
        <v>0</v>
      </c>
      <c r="L192" s="277">
        <f>+'201 REGISTO PARTICIPAÇÃO'!Y104</f>
        <v>0</v>
      </c>
      <c r="M192" s="277" t="str">
        <f t="shared" si="23"/>
        <v/>
      </c>
      <c r="N192" s="277" t="str">
        <f t="shared" si="24"/>
        <v/>
      </c>
      <c r="O192" s="277" t="str">
        <f t="shared" si="25"/>
        <v/>
      </c>
      <c r="P192" s="277" t="str">
        <f t="shared" si="26"/>
        <v/>
      </c>
      <c r="Q192" s="277" t="str">
        <f t="shared" si="27"/>
        <v/>
      </c>
      <c r="R192" s="277" t="str">
        <f t="shared" si="28"/>
        <v/>
      </c>
      <c r="S192" s="277" t="str">
        <f t="shared" si="16"/>
        <v/>
      </c>
      <c r="T192" s="277" t="str">
        <f t="shared" si="15"/>
        <v>Sem Dados do Distrito</v>
      </c>
    </row>
    <row r="193" spans="1:20" x14ac:dyDescent="0.45">
      <c r="A193" s="277">
        <f>+'201 REGISTO PARTICIPAÇÃO'!C105</f>
        <v>0</v>
      </c>
      <c r="B193" s="277">
        <f>+'201 REGISTO PARTICIPAÇÃO'!H105</f>
        <v>0</v>
      </c>
      <c r="C193" s="326" t="str">
        <f t="shared" si="29"/>
        <v>00</v>
      </c>
      <c r="D193" s="277" t="str">
        <f>IFERROR(+IFERROR(VLOOKUP('201 REGISTO PARTICIPAÇÃO'!S105,district_codes,2,FALSE),VLOOKUP('201 REGISTO PARTICIPAÇÃO'!AE$5,district_codes,2,FALSE)),"")</f>
        <v/>
      </c>
      <c r="E193" s="277">
        <f>+'201 REGISTO PARTICIPAÇÃO'!M105</f>
        <v>0</v>
      </c>
      <c r="F193" s="277">
        <f>+'201 REGISTO PARTICIPAÇÃO'!V105</f>
        <v>0</v>
      </c>
      <c r="G193" s="277">
        <f>+'201 REGISTO PARTICIPAÇÃO'!U105</f>
        <v>0</v>
      </c>
      <c r="H193" s="277" t="str">
        <f>IFERROR(+sessoes!A$7,"")</f>
        <v>TECTRAIN-99</v>
      </c>
      <c r="I193" s="277" t="str">
        <f>IFERROR(+sessoes!B$7,"")</f>
        <v/>
      </c>
      <c r="J193" s="331">
        <f>+sessoes!C$7</f>
        <v>0</v>
      </c>
      <c r="K193" s="277">
        <f>+'201 REGISTO PARTICIPAÇÃO'!AC105</f>
        <v>0</v>
      </c>
      <c r="L193" s="277">
        <f>+'201 REGISTO PARTICIPAÇÃO'!Y105</f>
        <v>0</v>
      </c>
      <c r="M193" s="277" t="str">
        <f t="shared" si="23"/>
        <v/>
      </c>
      <c r="N193" s="277" t="str">
        <f t="shared" si="24"/>
        <v/>
      </c>
      <c r="O193" s="277" t="str">
        <f t="shared" si="25"/>
        <v/>
      </c>
      <c r="P193" s="277" t="str">
        <f t="shared" si="26"/>
        <v/>
      </c>
      <c r="Q193" s="277" t="str">
        <f t="shared" si="27"/>
        <v/>
      </c>
      <c r="R193" s="277" t="str">
        <f t="shared" si="28"/>
        <v/>
      </c>
      <c r="S193" s="277" t="str">
        <f t="shared" si="16"/>
        <v/>
      </c>
      <c r="T193" s="277" t="str">
        <f t="shared" si="15"/>
        <v>Sem Dados do Distrito</v>
      </c>
    </row>
    <row r="194" spans="1:20" x14ac:dyDescent="0.45">
      <c r="A194" s="277">
        <f>+'201 REGISTO PARTICIPAÇÃO'!C106</f>
        <v>0</v>
      </c>
      <c r="B194" s="277">
        <f>+'201 REGISTO PARTICIPAÇÃO'!H106</f>
        <v>0</v>
      </c>
      <c r="C194" s="326" t="str">
        <f t="shared" si="29"/>
        <v>00</v>
      </c>
      <c r="D194" s="277" t="str">
        <f>IFERROR(+IFERROR(VLOOKUP('201 REGISTO PARTICIPAÇÃO'!S106,district_codes,2,FALSE),VLOOKUP('201 REGISTO PARTICIPAÇÃO'!AE$5,district_codes,2,FALSE)),"")</f>
        <v/>
      </c>
      <c r="E194" s="277">
        <f>+'201 REGISTO PARTICIPAÇÃO'!M106</f>
        <v>0</v>
      </c>
      <c r="F194" s="277">
        <f>+'201 REGISTO PARTICIPAÇÃO'!V106</f>
        <v>0</v>
      </c>
      <c r="G194" s="277">
        <f>+'201 REGISTO PARTICIPAÇÃO'!U106</f>
        <v>0</v>
      </c>
      <c r="H194" s="277" t="str">
        <f>IFERROR(+sessoes!A$7,"")</f>
        <v>TECTRAIN-99</v>
      </c>
      <c r="I194" s="277" t="str">
        <f>IFERROR(+sessoes!B$7,"")</f>
        <v/>
      </c>
      <c r="J194" s="331">
        <f>+sessoes!C$7</f>
        <v>0</v>
      </c>
      <c r="K194" s="277">
        <f>+'201 REGISTO PARTICIPAÇÃO'!AC106</f>
        <v>0</v>
      </c>
      <c r="L194" s="277">
        <f>+'201 REGISTO PARTICIPAÇÃO'!Y106</f>
        <v>0</v>
      </c>
      <c r="M194" s="277" t="str">
        <f t="shared" si="23"/>
        <v/>
      </c>
      <c r="N194" s="277" t="str">
        <f t="shared" si="24"/>
        <v/>
      </c>
      <c r="O194" s="277" t="str">
        <f t="shared" si="25"/>
        <v/>
      </c>
      <c r="P194" s="277" t="str">
        <f t="shared" si="26"/>
        <v/>
      </c>
      <c r="Q194" s="277" t="str">
        <f t="shared" si="27"/>
        <v/>
      </c>
      <c r="R194" s="277" t="str">
        <f t="shared" si="28"/>
        <v/>
      </c>
      <c r="S194" s="277" t="str">
        <f t="shared" si="16"/>
        <v/>
      </c>
      <c r="T194" s="277" t="str">
        <f t="shared" ref="T194:T204" si="30">IFERROR(VLOOKUP(D194,nomes_distritos,3,FALSE),"Sem Dados do Distrito")</f>
        <v>Sem Dados do Distrito</v>
      </c>
    </row>
    <row r="195" spans="1:20" x14ac:dyDescent="0.45">
      <c r="A195" s="277">
        <f>+'201 REGISTO PARTICIPAÇÃO'!C107</f>
        <v>0</v>
      </c>
      <c r="B195" s="277">
        <f>+'201 REGISTO PARTICIPAÇÃO'!H107</f>
        <v>0</v>
      </c>
      <c r="C195" s="326" t="str">
        <f t="shared" si="29"/>
        <v>00</v>
      </c>
      <c r="D195" s="277" t="str">
        <f>IFERROR(+IFERROR(VLOOKUP('201 REGISTO PARTICIPAÇÃO'!S107,district_codes,2,FALSE),VLOOKUP('201 REGISTO PARTICIPAÇÃO'!AE$5,district_codes,2,FALSE)),"")</f>
        <v/>
      </c>
      <c r="E195" s="277">
        <f>+'201 REGISTO PARTICIPAÇÃO'!M107</f>
        <v>0</v>
      </c>
      <c r="F195" s="277">
        <f>+'201 REGISTO PARTICIPAÇÃO'!V107</f>
        <v>0</v>
      </c>
      <c r="G195" s="277">
        <f>+'201 REGISTO PARTICIPAÇÃO'!U107</f>
        <v>0</v>
      </c>
      <c r="H195" s="277" t="str">
        <f>IFERROR(+sessoes!A$7,"")</f>
        <v>TECTRAIN-99</v>
      </c>
      <c r="I195" s="277" t="str">
        <f>IFERROR(+sessoes!B$7,"")</f>
        <v/>
      </c>
      <c r="J195" s="331">
        <f>+sessoes!C$7</f>
        <v>0</v>
      </c>
      <c r="K195" s="277">
        <f>+'201 REGISTO PARTICIPAÇÃO'!AC107</f>
        <v>0</v>
      </c>
      <c r="L195" s="277">
        <f>+'201 REGISTO PARTICIPAÇÃO'!Y107</f>
        <v>0</v>
      </c>
      <c r="M195" s="277" t="str">
        <f t="shared" si="23"/>
        <v/>
      </c>
      <c r="N195" s="277" t="str">
        <f t="shared" si="24"/>
        <v/>
      </c>
      <c r="O195" s="277" t="str">
        <f t="shared" si="25"/>
        <v/>
      </c>
      <c r="P195" s="277" t="str">
        <f t="shared" si="26"/>
        <v/>
      </c>
      <c r="Q195" s="277" t="str">
        <f t="shared" si="27"/>
        <v/>
      </c>
      <c r="R195" s="277" t="str">
        <f t="shared" si="28"/>
        <v/>
      </c>
      <c r="S195" s="277" t="str">
        <f t="shared" ref="S195:S203" si="31">IF(A195=0,"",C195&amp;D195)</f>
        <v/>
      </c>
      <c r="T195" s="277" t="str">
        <f t="shared" si="30"/>
        <v>Sem Dados do Distrito</v>
      </c>
    </row>
    <row r="196" spans="1:20" x14ac:dyDescent="0.45">
      <c r="A196" s="277">
        <f>+'201 REGISTO PARTICIPAÇÃO'!C108</f>
        <v>0</v>
      </c>
      <c r="B196" s="277">
        <f>+'201 REGISTO PARTICIPAÇÃO'!H108</f>
        <v>0</v>
      </c>
      <c r="C196" s="326" t="str">
        <f t="shared" si="29"/>
        <v>00</v>
      </c>
      <c r="D196" s="277" t="str">
        <f>IFERROR(+IFERROR(VLOOKUP('201 REGISTO PARTICIPAÇÃO'!S108,district_codes,2,FALSE),VLOOKUP('201 REGISTO PARTICIPAÇÃO'!AE$5,district_codes,2,FALSE)),"")</f>
        <v/>
      </c>
      <c r="E196" s="277">
        <f>+'201 REGISTO PARTICIPAÇÃO'!M108</f>
        <v>0</v>
      </c>
      <c r="F196" s="277">
        <f>+'201 REGISTO PARTICIPAÇÃO'!V108</f>
        <v>0</v>
      </c>
      <c r="G196" s="277">
        <f>+'201 REGISTO PARTICIPAÇÃO'!U108</f>
        <v>0</v>
      </c>
      <c r="H196" s="277" t="str">
        <f>IFERROR(+sessoes!A$7,"")</f>
        <v>TECTRAIN-99</v>
      </c>
      <c r="I196" s="277" t="str">
        <f>IFERROR(+sessoes!B$7,"")</f>
        <v/>
      </c>
      <c r="J196" s="331">
        <f>+sessoes!C$7</f>
        <v>0</v>
      </c>
      <c r="K196" s="277">
        <f>+'201 REGISTO PARTICIPAÇÃO'!AC108</f>
        <v>0</v>
      </c>
      <c r="L196" s="277">
        <f>+'201 REGISTO PARTICIPAÇÃO'!Y108</f>
        <v>0</v>
      </c>
      <c r="M196" s="277" t="str">
        <f t="shared" si="23"/>
        <v/>
      </c>
      <c r="N196" s="277" t="str">
        <f t="shared" si="24"/>
        <v/>
      </c>
      <c r="O196" s="277" t="str">
        <f t="shared" si="25"/>
        <v/>
      </c>
      <c r="P196" s="277" t="str">
        <f t="shared" si="26"/>
        <v/>
      </c>
      <c r="Q196" s="277" t="str">
        <f t="shared" si="27"/>
        <v/>
      </c>
      <c r="R196" s="277" t="str">
        <f t="shared" si="28"/>
        <v/>
      </c>
      <c r="S196" s="277" t="str">
        <f t="shared" si="31"/>
        <v/>
      </c>
      <c r="T196" s="277" t="str">
        <f t="shared" si="30"/>
        <v>Sem Dados do Distrito</v>
      </c>
    </row>
    <row r="197" spans="1:20" x14ac:dyDescent="0.45">
      <c r="A197" s="277">
        <f>+'201 REGISTO PARTICIPAÇÃO'!C109</f>
        <v>0</v>
      </c>
      <c r="B197" s="277">
        <f>+'201 REGISTO PARTICIPAÇÃO'!H109</f>
        <v>0</v>
      </c>
      <c r="C197" s="326" t="str">
        <f t="shared" si="29"/>
        <v>00</v>
      </c>
      <c r="D197" s="277" t="str">
        <f>IFERROR(+IFERROR(VLOOKUP('201 REGISTO PARTICIPAÇÃO'!S109,district_codes,2,FALSE),VLOOKUP('201 REGISTO PARTICIPAÇÃO'!AE$5,district_codes,2,FALSE)),"")</f>
        <v/>
      </c>
      <c r="E197" s="277">
        <f>+'201 REGISTO PARTICIPAÇÃO'!M109</f>
        <v>0</v>
      </c>
      <c r="F197" s="277">
        <f>+'201 REGISTO PARTICIPAÇÃO'!V109</f>
        <v>0</v>
      </c>
      <c r="G197" s="277">
        <f>+'201 REGISTO PARTICIPAÇÃO'!U109</f>
        <v>0</v>
      </c>
      <c r="H197" s="277" t="str">
        <f>IFERROR(+sessoes!A$7,"")</f>
        <v>TECTRAIN-99</v>
      </c>
      <c r="I197" s="277" t="str">
        <f>IFERROR(+sessoes!B$7,"")</f>
        <v/>
      </c>
      <c r="J197" s="331">
        <f>+sessoes!C$7</f>
        <v>0</v>
      </c>
      <c r="K197" s="277">
        <f>+'201 REGISTO PARTICIPAÇÃO'!AC109</f>
        <v>0</v>
      </c>
      <c r="L197" s="277">
        <f>+'201 REGISTO PARTICIPAÇÃO'!Y109</f>
        <v>0</v>
      </c>
      <c r="M197" s="277" t="str">
        <f t="shared" si="23"/>
        <v/>
      </c>
      <c r="N197" s="277" t="str">
        <f t="shared" si="24"/>
        <v/>
      </c>
      <c r="O197" s="277" t="str">
        <f t="shared" si="25"/>
        <v/>
      </c>
      <c r="P197" s="277" t="str">
        <f t="shared" si="26"/>
        <v/>
      </c>
      <c r="Q197" s="277" t="str">
        <f t="shared" si="27"/>
        <v/>
      </c>
      <c r="R197" s="277" t="str">
        <f t="shared" si="28"/>
        <v/>
      </c>
      <c r="S197" s="277" t="str">
        <f t="shared" si="31"/>
        <v/>
      </c>
      <c r="T197" s="277" t="str">
        <f t="shared" si="30"/>
        <v>Sem Dados do Distrito</v>
      </c>
    </row>
    <row r="198" spans="1:20" x14ac:dyDescent="0.45">
      <c r="A198" s="277">
        <f>+'201 REGISTO PARTICIPAÇÃO'!C110</f>
        <v>0</v>
      </c>
      <c r="B198" s="277">
        <f>+'201 REGISTO PARTICIPAÇÃO'!H110</f>
        <v>0</v>
      </c>
      <c r="C198" s="326" t="str">
        <f t="shared" si="29"/>
        <v>00</v>
      </c>
      <c r="D198" s="277" t="str">
        <f>IFERROR(+IFERROR(VLOOKUP('201 REGISTO PARTICIPAÇÃO'!S110,district_codes,2,FALSE),VLOOKUP('201 REGISTO PARTICIPAÇÃO'!AE$5,district_codes,2,FALSE)),"")</f>
        <v/>
      </c>
      <c r="E198" s="277">
        <f>+'201 REGISTO PARTICIPAÇÃO'!M110</f>
        <v>0</v>
      </c>
      <c r="F198" s="277">
        <f>+'201 REGISTO PARTICIPAÇÃO'!V110</f>
        <v>0</v>
      </c>
      <c r="G198" s="277">
        <f>+'201 REGISTO PARTICIPAÇÃO'!U110</f>
        <v>0</v>
      </c>
      <c r="H198" s="277" t="str">
        <f>IFERROR(+sessoes!A$7,"")</f>
        <v>TECTRAIN-99</v>
      </c>
      <c r="I198" s="277" t="str">
        <f>IFERROR(+sessoes!B$7,"")</f>
        <v/>
      </c>
      <c r="J198" s="331">
        <f>+sessoes!C$7</f>
        <v>0</v>
      </c>
      <c r="K198" s="277">
        <f>+'201 REGISTO PARTICIPAÇÃO'!AC110</f>
        <v>0</v>
      </c>
      <c r="L198" s="277">
        <f>+'201 REGISTO PARTICIPAÇÃO'!Y110</f>
        <v>0</v>
      </c>
      <c r="M198" s="277" t="str">
        <f t="shared" si="23"/>
        <v/>
      </c>
      <c r="N198" s="277" t="str">
        <f t="shared" si="24"/>
        <v/>
      </c>
      <c r="O198" s="277" t="str">
        <f t="shared" si="25"/>
        <v/>
      </c>
      <c r="P198" s="277" t="str">
        <f t="shared" si="26"/>
        <v/>
      </c>
      <c r="Q198" s="277" t="str">
        <f t="shared" si="27"/>
        <v/>
      </c>
      <c r="R198" s="277" t="str">
        <f t="shared" si="28"/>
        <v/>
      </c>
      <c r="S198" s="277" t="str">
        <f t="shared" si="31"/>
        <v/>
      </c>
      <c r="T198" s="277" t="str">
        <f t="shared" si="30"/>
        <v>Sem Dados do Distrito</v>
      </c>
    </row>
    <row r="199" spans="1:20" x14ac:dyDescent="0.45">
      <c r="A199" s="277">
        <f>+'201 REGISTO PARTICIPAÇÃO'!C111</f>
        <v>0</v>
      </c>
      <c r="B199" s="277">
        <f>+'201 REGISTO PARTICIPAÇÃO'!H111</f>
        <v>0</v>
      </c>
      <c r="C199" s="326" t="str">
        <f t="shared" si="29"/>
        <v>00</v>
      </c>
      <c r="D199" s="277" t="str">
        <f>IFERROR(+IFERROR(VLOOKUP('201 REGISTO PARTICIPAÇÃO'!S111,district_codes,2,FALSE),VLOOKUP('201 REGISTO PARTICIPAÇÃO'!AE$5,district_codes,2,FALSE)),"")</f>
        <v/>
      </c>
      <c r="E199" s="277">
        <f>+'201 REGISTO PARTICIPAÇÃO'!M111</f>
        <v>0</v>
      </c>
      <c r="F199" s="277">
        <f>+'201 REGISTO PARTICIPAÇÃO'!V111</f>
        <v>0</v>
      </c>
      <c r="G199" s="277">
        <f>+'201 REGISTO PARTICIPAÇÃO'!U111</f>
        <v>0</v>
      </c>
      <c r="H199" s="277" t="str">
        <f>IFERROR(+sessoes!A$7,"")</f>
        <v>TECTRAIN-99</v>
      </c>
      <c r="I199" s="277" t="str">
        <f>IFERROR(+sessoes!B$7,"")</f>
        <v/>
      </c>
      <c r="J199" s="331">
        <f>+sessoes!C$7</f>
        <v>0</v>
      </c>
      <c r="K199" s="277">
        <f>+'201 REGISTO PARTICIPAÇÃO'!AC111</f>
        <v>0</v>
      </c>
      <c r="L199" s="277">
        <f>+'201 REGISTO PARTICIPAÇÃO'!Y111</f>
        <v>0</v>
      </c>
      <c r="M199" s="277" t="str">
        <f t="shared" ref="M199:M204" si="32">IFERROR(VLOOKUP(C199,tech_trained,11,FALSE),"")</f>
        <v/>
      </c>
      <c r="N199" s="277" t="str">
        <f t="shared" ref="N199:N204" si="33">IFERROR(VLOOKUP(C199,tech_trained,12,FALSE),"")</f>
        <v/>
      </c>
      <c r="O199" s="277" t="str">
        <f t="shared" ref="O199:O204" si="34">IFERROR(VLOOKUP(C199,tech_trained,13,FALSE),"")</f>
        <v/>
      </c>
      <c r="P199" s="277" t="str">
        <f t="shared" ref="P199:P204" si="35">IFERROR(VLOOKUP(C199,tech_trained,14,FALSE),"")</f>
        <v/>
      </c>
      <c r="Q199" s="277" t="str">
        <f t="shared" ref="Q199:Q204" si="36">IFERROR(VLOOKUP(C199,tech_trained,15,FALSE),"")</f>
        <v/>
      </c>
      <c r="R199" s="277" t="str">
        <f t="shared" ref="R199:R204" si="37">IFERROR(VLOOKUP(C199,tech_trained,16,FALSE),"")</f>
        <v/>
      </c>
      <c r="S199" s="277" t="str">
        <f t="shared" si="31"/>
        <v/>
      </c>
      <c r="T199" s="277" t="str">
        <f t="shared" si="30"/>
        <v>Sem Dados do Distrito</v>
      </c>
    </row>
    <row r="200" spans="1:20" x14ac:dyDescent="0.45">
      <c r="A200" s="277">
        <f>+'201 REGISTO PARTICIPAÇÃO'!C112</f>
        <v>0</v>
      </c>
      <c r="B200" s="277">
        <f>+'201 REGISTO PARTICIPAÇÃO'!H112</f>
        <v>0</v>
      </c>
      <c r="C200" s="326" t="str">
        <f t="shared" si="29"/>
        <v>00</v>
      </c>
      <c r="D200" s="277" t="str">
        <f>IFERROR(+IFERROR(VLOOKUP('201 REGISTO PARTICIPAÇÃO'!S112,district_codes,2,FALSE),VLOOKUP('201 REGISTO PARTICIPAÇÃO'!AE$5,district_codes,2,FALSE)),"")</f>
        <v/>
      </c>
      <c r="E200" s="277">
        <f>+'201 REGISTO PARTICIPAÇÃO'!M112</f>
        <v>0</v>
      </c>
      <c r="F200" s="277">
        <f>+'201 REGISTO PARTICIPAÇÃO'!V112</f>
        <v>0</v>
      </c>
      <c r="G200" s="277">
        <f>+'201 REGISTO PARTICIPAÇÃO'!U112</f>
        <v>0</v>
      </c>
      <c r="H200" s="277" t="str">
        <f>IFERROR(+sessoes!A$7,"")</f>
        <v>TECTRAIN-99</v>
      </c>
      <c r="I200" s="277" t="str">
        <f>IFERROR(+sessoes!B$7,"")</f>
        <v/>
      </c>
      <c r="J200" s="331">
        <f>+sessoes!C$7</f>
        <v>0</v>
      </c>
      <c r="K200" s="277">
        <f>+'201 REGISTO PARTICIPAÇÃO'!AC112</f>
        <v>0</v>
      </c>
      <c r="L200" s="277">
        <f>+'201 REGISTO PARTICIPAÇÃO'!Y112</f>
        <v>0</v>
      </c>
      <c r="M200" s="277" t="str">
        <f t="shared" si="32"/>
        <v/>
      </c>
      <c r="N200" s="277" t="str">
        <f t="shared" si="33"/>
        <v/>
      </c>
      <c r="O200" s="277" t="str">
        <f t="shared" si="34"/>
        <v/>
      </c>
      <c r="P200" s="277" t="str">
        <f t="shared" si="35"/>
        <v/>
      </c>
      <c r="Q200" s="277" t="str">
        <f t="shared" si="36"/>
        <v/>
      </c>
      <c r="R200" s="277" t="str">
        <f t="shared" si="37"/>
        <v/>
      </c>
      <c r="S200" s="277" t="str">
        <f t="shared" si="31"/>
        <v/>
      </c>
      <c r="T200" s="277" t="str">
        <f t="shared" si="30"/>
        <v>Sem Dados do Distrito</v>
      </c>
    </row>
    <row r="201" spans="1:20" x14ac:dyDescent="0.45">
      <c r="A201" s="277">
        <f>+'201 REGISTO PARTICIPAÇÃO'!C113</f>
        <v>0</v>
      </c>
      <c r="B201" s="277">
        <f>+'201 REGISTO PARTICIPAÇÃO'!H113</f>
        <v>0</v>
      </c>
      <c r="C201" s="326" t="str">
        <f t="shared" si="29"/>
        <v>00</v>
      </c>
      <c r="D201" s="277" t="str">
        <f>IFERROR(+IFERROR(VLOOKUP('201 REGISTO PARTICIPAÇÃO'!S113,district_codes,2,FALSE),VLOOKUP('201 REGISTO PARTICIPAÇÃO'!AE$5,district_codes,2,FALSE)),"")</f>
        <v/>
      </c>
      <c r="E201" s="277">
        <f>+'201 REGISTO PARTICIPAÇÃO'!M113</f>
        <v>0</v>
      </c>
      <c r="F201" s="277">
        <f>+'201 REGISTO PARTICIPAÇÃO'!V113</f>
        <v>0</v>
      </c>
      <c r="G201" s="277">
        <f>+'201 REGISTO PARTICIPAÇÃO'!U113</f>
        <v>0</v>
      </c>
      <c r="H201" s="277" t="str">
        <f>IFERROR(+sessoes!A$7,"")</f>
        <v>TECTRAIN-99</v>
      </c>
      <c r="I201" s="277" t="str">
        <f>IFERROR(+sessoes!B$7,"")</f>
        <v/>
      </c>
      <c r="J201" s="331">
        <f>+sessoes!C$7</f>
        <v>0</v>
      </c>
      <c r="K201" s="277">
        <f>+'201 REGISTO PARTICIPAÇÃO'!AC113</f>
        <v>0</v>
      </c>
      <c r="L201" s="277">
        <f>+'201 REGISTO PARTICIPAÇÃO'!Y113</f>
        <v>0</v>
      </c>
      <c r="M201" s="277" t="str">
        <f t="shared" si="32"/>
        <v/>
      </c>
      <c r="N201" s="277" t="str">
        <f t="shared" si="33"/>
        <v/>
      </c>
      <c r="O201" s="277" t="str">
        <f t="shared" si="34"/>
        <v/>
      </c>
      <c r="P201" s="277" t="str">
        <f t="shared" si="35"/>
        <v/>
      </c>
      <c r="Q201" s="277" t="str">
        <f t="shared" si="36"/>
        <v/>
      </c>
      <c r="R201" s="277" t="str">
        <f t="shared" si="37"/>
        <v/>
      </c>
      <c r="S201" s="277" t="str">
        <f t="shared" si="31"/>
        <v/>
      </c>
      <c r="T201" s="277" t="str">
        <f t="shared" si="30"/>
        <v>Sem Dados do Distrito</v>
      </c>
    </row>
    <row r="202" spans="1:20" x14ac:dyDescent="0.45">
      <c r="A202" s="277">
        <f>+'201 REGISTO PARTICIPAÇÃO'!C114</f>
        <v>0</v>
      </c>
      <c r="B202" s="277">
        <f>+'201 REGISTO PARTICIPAÇÃO'!H114</f>
        <v>0</v>
      </c>
      <c r="C202" s="326" t="str">
        <f t="shared" si="29"/>
        <v>00</v>
      </c>
      <c r="D202" s="277" t="str">
        <f>IFERROR(+IFERROR(VLOOKUP('201 REGISTO PARTICIPAÇÃO'!S114,district_codes,2,FALSE),VLOOKUP('201 REGISTO PARTICIPAÇÃO'!AE$5,district_codes,2,FALSE)),"")</f>
        <v/>
      </c>
      <c r="E202" s="277">
        <f>+'201 REGISTO PARTICIPAÇÃO'!M114</f>
        <v>0</v>
      </c>
      <c r="F202" s="277">
        <f>+'201 REGISTO PARTICIPAÇÃO'!V114</f>
        <v>0</v>
      </c>
      <c r="G202" s="277">
        <f>+'201 REGISTO PARTICIPAÇÃO'!U114</f>
        <v>0</v>
      </c>
      <c r="H202" s="277" t="str">
        <f>IFERROR(+sessoes!A$7,"")</f>
        <v>TECTRAIN-99</v>
      </c>
      <c r="I202" s="277" t="str">
        <f>IFERROR(+sessoes!B$7,"")</f>
        <v/>
      </c>
      <c r="J202" s="331">
        <f>+sessoes!C$7</f>
        <v>0</v>
      </c>
      <c r="K202" s="277">
        <f>+'201 REGISTO PARTICIPAÇÃO'!AC114</f>
        <v>0</v>
      </c>
      <c r="L202" s="277">
        <f>+'201 REGISTO PARTICIPAÇÃO'!Y114</f>
        <v>0</v>
      </c>
      <c r="M202" s="277" t="str">
        <f t="shared" si="32"/>
        <v/>
      </c>
      <c r="N202" s="277" t="str">
        <f t="shared" si="33"/>
        <v/>
      </c>
      <c r="O202" s="277" t="str">
        <f t="shared" si="34"/>
        <v/>
      </c>
      <c r="P202" s="277" t="str">
        <f t="shared" si="35"/>
        <v/>
      </c>
      <c r="Q202" s="277" t="str">
        <f t="shared" si="36"/>
        <v/>
      </c>
      <c r="R202" s="277" t="str">
        <f t="shared" si="37"/>
        <v/>
      </c>
      <c r="S202" s="277" t="str">
        <f t="shared" si="31"/>
        <v/>
      </c>
      <c r="T202" s="277" t="str">
        <f t="shared" si="30"/>
        <v>Sem Dados do Distrito</v>
      </c>
    </row>
    <row r="203" spans="1:20" x14ac:dyDescent="0.45">
      <c r="A203" s="277">
        <f>+'201 REGISTO PARTICIPAÇÃO'!C115</f>
        <v>0</v>
      </c>
      <c r="B203" s="277">
        <f>+'201 REGISTO PARTICIPAÇÃO'!H115</f>
        <v>0</v>
      </c>
      <c r="C203" s="326" t="str">
        <f t="shared" si="29"/>
        <v>00</v>
      </c>
      <c r="D203" s="277" t="str">
        <f>IFERROR(+IFERROR(VLOOKUP('201 REGISTO PARTICIPAÇÃO'!S115,district_codes,2,FALSE),VLOOKUP('201 REGISTO PARTICIPAÇÃO'!AE$5,district_codes,2,FALSE)),"")</f>
        <v/>
      </c>
      <c r="E203" s="277">
        <f>+'201 REGISTO PARTICIPAÇÃO'!M115</f>
        <v>0</v>
      </c>
      <c r="F203" s="277">
        <f>+'201 REGISTO PARTICIPAÇÃO'!V115</f>
        <v>0</v>
      </c>
      <c r="G203" s="277">
        <f>+'201 REGISTO PARTICIPAÇÃO'!U115</f>
        <v>0</v>
      </c>
      <c r="H203" s="277" t="str">
        <f>IFERROR(+sessoes!A$7,"")</f>
        <v>TECTRAIN-99</v>
      </c>
      <c r="I203" s="277" t="str">
        <f>IFERROR(+sessoes!B$7,"")</f>
        <v/>
      </c>
      <c r="J203" s="331">
        <f>+sessoes!C$7</f>
        <v>0</v>
      </c>
      <c r="K203" s="277">
        <f>+'201 REGISTO PARTICIPAÇÃO'!AC115</f>
        <v>0</v>
      </c>
      <c r="L203" s="277">
        <f>+'201 REGISTO PARTICIPAÇÃO'!Y115</f>
        <v>0</v>
      </c>
      <c r="M203" s="277" t="str">
        <f t="shared" si="32"/>
        <v/>
      </c>
      <c r="N203" s="277" t="str">
        <f t="shared" si="33"/>
        <v/>
      </c>
      <c r="O203" s="277" t="str">
        <f t="shared" si="34"/>
        <v/>
      </c>
      <c r="P203" s="277" t="str">
        <f t="shared" si="35"/>
        <v/>
      </c>
      <c r="Q203" s="277" t="str">
        <f t="shared" si="36"/>
        <v/>
      </c>
      <c r="R203" s="277" t="str">
        <f t="shared" si="37"/>
        <v/>
      </c>
      <c r="S203" s="277" t="str">
        <f t="shared" si="31"/>
        <v/>
      </c>
      <c r="T203" s="277" t="str">
        <f t="shared" si="30"/>
        <v>Sem Dados do Distrito</v>
      </c>
    </row>
    <row r="204" spans="1:20" x14ac:dyDescent="0.45">
      <c r="A204" s="277">
        <f>+'201 REGISTO PARTICIPAÇÃO'!C116</f>
        <v>0</v>
      </c>
      <c r="B204" s="277">
        <f>+'201 REGISTO PARTICIPAÇÃO'!H116</f>
        <v>0</v>
      </c>
      <c r="C204" s="326" t="str">
        <f t="shared" si="29"/>
        <v>00</v>
      </c>
      <c r="D204" s="277" t="str">
        <f>IFERROR(+IFERROR(VLOOKUP('201 REGISTO PARTICIPAÇÃO'!S116,district_codes,2,FALSE),VLOOKUP('201 REGISTO PARTICIPAÇÃO'!AE$5,district_codes,2,FALSE)),"")</f>
        <v/>
      </c>
      <c r="E204" s="277">
        <f>+'201 REGISTO PARTICIPAÇÃO'!M116</f>
        <v>0</v>
      </c>
      <c r="F204" s="277">
        <f>+'201 REGISTO PARTICIPAÇÃO'!V116</f>
        <v>0</v>
      </c>
      <c r="G204" s="277">
        <f>+'201 REGISTO PARTICIPAÇÃO'!U116</f>
        <v>0</v>
      </c>
      <c r="H204" s="277" t="str">
        <f>IFERROR(+sessoes!A$7,"")</f>
        <v>TECTRAIN-99</v>
      </c>
      <c r="I204" s="277" t="str">
        <f>IFERROR(+sessoes!B$7,"")</f>
        <v/>
      </c>
      <c r="J204" s="331">
        <f>+sessoes!C$7</f>
        <v>0</v>
      </c>
      <c r="K204" s="277">
        <f>+'201 REGISTO PARTICIPAÇÃO'!AC116</f>
        <v>0</v>
      </c>
      <c r="L204" s="277">
        <f>+'201 REGISTO PARTICIPAÇÃO'!Y116</f>
        <v>0</v>
      </c>
      <c r="M204" s="277" t="str">
        <f t="shared" si="32"/>
        <v/>
      </c>
      <c r="N204" s="277" t="str">
        <f t="shared" si="33"/>
        <v/>
      </c>
      <c r="O204" s="277" t="str">
        <f t="shared" si="34"/>
        <v/>
      </c>
      <c r="P204" s="277" t="str">
        <f t="shared" si="35"/>
        <v/>
      </c>
      <c r="Q204" s="277" t="str">
        <f t="shared" si="36"/>
        <v/>
      </c>
      <c r="R204" s="277" t="str">
        <f t="shared" si="37"/>
        <v/>
      </c>
      <c r="T204" s="277" t="str">
        <f t="shared" si="30"/>
        <v>Sem Dados do Distrito</v>
      </c>
    </row>
    <row r="206" spans="1:20" x14ac:dyDescent="0.45">
      <c r="A206" s="277" t="s">
        <v>2259</v>
      </c>
      <c r="B206" s="277" t="s">
        <v>2259</v>
      </c>
      <c r="C206" s="277" t="s">
        <v>2259</v>
      </c>
      <c r="D206" s="277" t="s">
        <v>2261</v>
      </c>
      <c r="E206" s="277" t="s">
        <v>2259</v>
      </c>
      <c r="F206" s="277" t="s">
        <v>2259</v>
      </c>
      <c r="G206" s="277" t="s">
        <v>2259</v>
      </c>
      <c r="H206" s="277" t="s">
        <v>2259</v>
      </c>
      <c r="I206" s="277" t="s">
        <v>2261</v>
      </c>
      <c r="J206" s="277" t="s">
        <v>2260</v>
      </c>
      <c r="K206" s="277" t="s">
        <v>2259</v>
      </c>
      <c r="L206" s="277" t="s">
        <v>2259</v>
      </c>
      <c r="M206" s="277" t="s">
        <v>2259</v>
      </c>
      <c r="N206" s="277" t="s">
        <v>2259</v>
      </c>
      <c r="O206" s="277" t="s">
        <v>2259</v>
      </c>
      <c r="P206" s="277" t="s">
        <v>2259</v>
      </c>
      <c r="Q206" s="277" t="s">
        <v>2259</v>
      </c>
      <c r="R206" s="277" t="s">
        <v>2261</v>
      </c>
      <c r="S206" s="277" t="s">
        <v>2259</v>
      </c>
      <c r="T206" s="277" t="s">
        <v>2259</v>
      </c>
    </row>
    <row r="209" spans="9:9" x14ac:dyDescent="0.45">
      <c r="I209" s="277" t="str">
        <f>"c('"&amp;_xlfn.TEXTJOIN("', '",,206:206)&amp;"')"</f>
        <v>c('text', 'text', 'text', 'numeric', 'text', 'text', 'text', 'text', 'numeric', 'date', 'text', 'text', 'text', 'text', 'text', 'text', 'text', 'numeric', 'text', 'text')</v>
      </c>
    </row>
  </sheetData>
  <conditionalFormatting sqref="A1:T1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  <ignoredErrors>
    <ignoredError xmlns:x16r3="http://schemas.microsoft.com/office/spreadsheetml/2018/08/main" sqref="J2" x16r3:misleadingForma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EF896-D011-4D38-B0B6-E460953D286C}">
  <sheetPr codeName="Sheet13"/>
  <dimension ref="A1:G18"/>
  <sheetViews>
    <sheetView showGridLines="0" zoomScaleNormal="100" workbookViewId="0">
      <selection activeCell="A17" sqref="A17:XFD17"/>
    </sheetView>
  </sheetViews>
  <sheetFormatPr defaultColWidth="9.33203125" defaultRowHeight="13.5" x14ac:dyDescent="0.35"/>
  <cols>
    <col min="1" max="1" width="19.1328125" style="174" customWidth="1"/>
    <col min="2" max="2" width="11.86328125" style="174" customWidth="1"/>
    <col min="3" max="3" width="13.1328125" style="174" customWidth="1"/>
    <col min="4" max="5" width="14.3984375" style="174" customWidth="1"/>
    <col min="6" max="6" width="9.86328125" style="53" customWidth="1"/>
    <col min="7" max="7" width="11.86328125" style="69" customWidth="1"/>
    <col min="8" max="16384" width="9.33203125" style="50"/>
  </cols>
  <sheetData>
    <row r="1" spans="1:7" s="65" customFormat="1" x14ac:dyDescent="0.35">
      <c r="A1" s="213" t="s">
        <v>1891</v>
      </c>
      <c r="B1" s="213" t="s">
        <v>1892</v>
      </c>
      <c r="C1" s="213" t="s">
        <v>1893</v>
      </c>
      <c r="D1" s="213" t="s">
        <v>1894</v>
      </c>
      <c r="E1" s="213" t="s">
        <v>1895</v>
      </c>
      <c r="F1" s="63" t="s">
        <v>1879</v>
      </c>
      <c r="G1" s="64" t="s">
        <v>1882</v>
      </c>
    </row>
    <row r="2" spans="1:7" x14ac:dyDescent="0.35">
      <c r="A2" s="191" t="str">
        <f>IF(+'101 TREINAMENTO BENEFICIARIO'!AH280=0,"",+'101 TREINAMENTO BENEFICIARIO'!AH280)</f>
        <v/>
      </c>
      <c r="B2" s="191" t="str">
        <f>IF(+'101 TREINAMENTO BENEFICIARIO'!AM280=0,"",+'101 TREINAMENTO BENEFICIARIO'!AM280)</f>
        <v/>
      </c>
      <c r="C2" s="191" t="str">
        <f>IF(+'101 TREINAMENTO BENEFICIARIO'!AP280=0,"",+'101 TREINAMENTO BENEFICIARIO'!AP280)</f>
        <v/>
      </c>
      <c r="D2" s="191" t="str">
        <f>IF(+'101 TREINAMENTO BENEFICIARIO'!AZ280=0,"",+'101 TREINAMENTO BENEFICIARIO'!AZ280)</f>
        <v/>
      </c>
      <c r="E2" s="191" t="str">
        <f>+sessoes!A$2</f>
        <v>BENTRAIN-99</v>
      </c>
      <c r="F2" s="51">
        <f>+sessoes!B$2</f>
        <v>999</v>
      </c>
      <c r="G2" s="66">
        <f>+sessoes!C$2</f>
        <v>0</v>
      </c>
    </row>
    <row r="3" spans="1:7" x14ac:dyDescent="0.35">
      <c r="A3" s="191" t="str">
        <f>IF(+'101 TREINAMENTO BENEFICIARIO'!AH281=0,"",+'101 TREINAMENTO BENEFICIARIO'!AH281)</f>
        <v/>
      </c>
      <c r="B3" s="191" t="str">
        <f>IF(+'101 TREINAMENTO BENEFICIARIO'!AM281=0,"",+'101 TREINAMENTO BENEFICIARIO'!AM281)</f>
        <v/>
      </c>
      <c r="C3" s="191" t="str">
        <f>IF(+'101 TREINAMENTO BENEFICIARIO'!AP281=0,"",+'101 TREINAMENTO BENEFICIARIO'!AP281)</f>
        <v/>
      </c>
      <c r="D3" s="191" t="str">
        <f>IF(+'101 TREINAMENTO BENEFICIARIO'!AZ281=0,"",+'101 TREINAMENTO BENEFICIARIO'!AZ281)</f>
        <v/>
      </c>
      <c r="E3" s="191" t="str">
        <f>+sessoes!A$2</f>
        <v>BENTRAIN-99</v>
      </c>
      <c r="F3" s="51">
        <f>+sessoes!B$2</f>
        <v>999</v>
      </c>
      <c r="G3" s="66">
        <f>+sessoes!C$2</f>
        <v>0</v>
      </c>
    </row>
    <row r="4" spans="1:7" x14ac:dyDescent="0.35">
      <c r="A4" s="215" t="str">
        <f>IF(+'101 TREINAMENTO BENEFICIARIO'!AH282=0,"",+'101 TREINAMENTO BENEFICIARIO'!AH282)</f>
        <v/>
      </c>
      <c r="B4" s="215" t="str">
        <f>IF(+'101 TREINAMENTO BENEFICIARIO'!AM282=0,"",+'101 TREINAMENTO BENEFICIARIO'!AM282)</f>
        <v/>
      </c>
      <c r="C4" s="215" t="str">
        <f>IF(+'101 TREINAMENTO BENEFICIARIO'!AP282=0,"",+'101 TREINAMENTO BENEFICIARIO'!AP282)</f>
        <v/>
      </c>
      <c r="D4" s="215" t="str">
        <f>IF(+'101 TREINAMENTO BENEFICIARIO'!AZ282=0,"",+'101 TREINAMENTO BENEFICIARIO'!AZ282)</f>
        <v/>
      </c>
      <c r="E4" s="215" t="str">
        <f>+sessoes!A$2</f>
        <v>BENTRAIN-99</v>
      </c>
      <c r="F4" s="67">
        <f>+sessoes!B$2</f>
        <v>999</v>
      </c>
      <c r="G4" s="68">
        <f>+sessoes!C$2</f>
        <v>0</v>
      </c>
    </row>
    <row r="6" spans="1:7" x14ac:dyDescent="0.35">
      <c r="A6" s="174">
        <f>+'202 TREINAMENTO TÉCNICO'!AD120</f>
        <v>0</v>
      </c>
      <c r="B6" s="174">
        <f>+'202 TREINAMENTO TÉCNICO'!AH120</f>
        <v>0</v>
      </c>
      <c r="C6" s="174">
        <f>+'202 TREINAMENTO TÉCNICO'!AK120</f>
        <v>0</v>
      </c>
      <c r="D6" s="174">
        <f>+'202 TREINAMENTO TÉCNICO'!AP120</f>
        <v>0</v>
      </c>
      <c r="E6" s="174" t="str">
        <f>+sessoes!A$6</f>
        <v>TECTRAIN-99</v>
      </c>
      <c r="F6" s="50" t="e">
        <f>+sessoes!B$6</f>
        <v>#N/A</v>
      </c>
      <c r="G6" s="216">
        <f>+sessoes!C$6</f>
        <v>0</v>
      </c>
    </row>
    <row r="7" spans="1:7" x14ac:dyDescent="0.35">
      <c r="A7" s="174">
        <f>+'202 TREINAMENTO TÉCNICO'!AD121</f>
        <v>0</v>
      </c>
      <c r="B7" s="174">
        <f>+'202 TREINAMENTO TÉCNICO'!AH121</f>
        <v>0</v>
      </c>
      <c r="C7" s="174">
        <f>+'202 TREINAMENTO TÉCNICO'!AK121</f>
        <v>0</v>
      </c>
      <c r="D7" s="174">
        <f>+'202 TREINAMENTO TÉCNICO'!AP121</f>
        <v>0</v>
      </c>
      <c r="E7" s="174" t="str">
        <f>+sessoes!A$6</f>
        <v>TECTRAIN-99</v>
      </c>
      <c r="F7" s="50" t="e">
        <f>+sessoes!B$6</f>
        <v>#N/A</v>
      </c>
      <c r="G7" s="216">
        <f>+sessoes!C$6</f>
        <v>0</v>
      </c>
    </row>
    <row r="8" spans="1:7" x14ac:dyDescent="0.35">
      <c r="A8" s="174">
        <f>+'202 TREINAMENTO TÉCNICO'!AD122</f>
        <v>0</v>
      </c>
      <c r="B8" s="174">
        <f>+'202 TREINAMENTO TÉCNICO'!AH122</f>
        <v>0</v>
      </c>
      <c r="C8" s="174">
        <f>+'202 TREINAMENTO TÉCNICO'!AK122</f>
        <v>0</v>
      </c>
      <c r="D8" s="174">
        <f>+'202 TREINAMENTO TÉCNICO'!AP122</f>
        <v>0</v>
      </c>
      <c r="E8" s="174" t="str">
        <f>+sessoes!A$6</f>
        <v>TECTRAIN-99</v>
      </c>
      <c r="F8" s="50" t="e">
        <f>+sessoes!B$6</f>
        <v>#N/A</v>
      </c>
      <c r="G8" s="216">
        <f>+sessoes!C$6</f>
        <v>0</v>
      </c>
    </row>
    <row r="9" spans="1:7" x14ac:dyDescent="0.35">
      <c r="A9" s="174">
        <f>+'202 TREINAMENTO TÉCNICO'!AD123</f>
        <v>0</v>
      </c>
      <c r="B9" s="174">
        <f>+'202 TREINAMENTO TÉCNICO'!AH123</f>
        <v>0</v>
      </c>
      <c r="C9" s="174">
        <f>+'202 TREINAMENTO TÉCNICO'!AK123</f>
        <v>0</v>
      </c>
      <c r="D9" s="174">
        <f>+'202 TREINAMENTO TÉCNICO'!AP123</f>
        <v>0</v>
      </c>
      <c r="E9" s="174" t="str">
        <f>+sessoes!A$6</f>
        <v>TECTRAIN-99</v>
      </c>
      <c r="F9" s="50" t="e">
        <f>+sessoes!B$6</f>
        <v>#N/A</v>
      </c>
      <c r="G9" s="216">
        <f>+sessoes!C$6</f>
        <v>0</v>
      </c>
    </row>
    <row r="10" spans="1:7" x14ac:dyDescent="0.35">
      <c r="A10" s="174">
        <f>+'202 TREINAMENTO TÉCNICO'!AD124</f>
        <v>0</v>
      </c>
      <c r="B10" s="174">
        <f>+'202 TREINAMENTO TÉCNICO'!AH124</f>
        <v>0</v>
      </c>
      <c r="C10" s="174">
        <f>+'202 TREINAMENTO TÉCNICO'!AK124</f>
        <v>0</v>
      </c>
      <c r="D10" s="174">
        <f>+'202 TREINAMENTO TÉCNICO'!AP124</f>
        <v>0</v>
      </c>
      <c r="E10" s="174" t="str">
        <f>+sessoes!A$6</f>
        <v>TECTRAIN-99</v>
      </c>
      <c r="F10" s="50" t="e">
        <f>+sessoes!B$6</f>
        <v>#N/A</v>
      </c>
      <c r="G10" s="216">
        <f>+sessoes!C$6</f>
        <v>0</v>
      </c>
    </row>
    <row r="11" spans="1:7" x14ac:dyDescent="0.35">
      <c r="A11" s="174">
        <f>+'202 TREINAMENTO TÉCNICO'!AD125</f>
        <v>0</v>
      </c>
      <c r="B11" s="174">
        <f>+'202 TREINAMENTO TÉCNICO'!AH125</f>
        <v>0</v>
      </c>
      <c r="C11" s="174">
        <f>+'202 TREINAMENTO TÉCNICO'!AK125</f>
        <v>0</v>
      </c>
      <c r="D11" s="174">
        <f>+'202 TREINAMENTO TÉCNICO'!AP125</f>
        <v>0</v>
      </c>
      <c r="E11" s="174" t="str">
        <f>+sessoes!A$6</f>
        <v>TECTRAIN-99</v>
      </c>
      <c r="F11" s="50" t="e">
        <f>+sessoes!B$6</f>
        <v>#N/A</v>
      </c>
      <c r="G11" s="216">
        <f>+sessoes!C$6</f>
        <v>0</v>
      </c>
    </row>
    <row r="12" spans="1:7" x14ac:dyDescent="0.35">
      <c r="A12" s="174">
        <f>+'202 TREINAMENTO TÉCNICO'!AD126</f>
        <v>0</v>
      </c>
      <c r="B12" s="174">
        <f>+'202 TREINAMENTO TÉCNICO'!AH126</f>
        <v>0</v>
      </c>
      <c r="C12" s="174">
        <f>+'202 TREINAMENTO TÉCNICO'!AK126</f>
        <v>0</v>
      </c>
      <c r="D12" s="174">
        <f>+'202 TREINAMENTO TÉCNICO'!AP126</f>
        <v>0</v>
      </c>
      <c r="E12" s="174" t="str">
        <f>+sessoes!A$6</f>
        <v>TECTRAIN-99</v>
      </c>
      <c r="F12" s="50" t="e">
        <f>+sessoes!B$6</f>
        <v>#N/A</v>
      </c>
      <c r="G12" s="216">
        <f>+sessoes!C$6</f>
        <v>0</v>
      </c>
    </row>
    <row r="15" spans="1:7" x14ac:dyDescent="0.35">
      <c r="A15" s="174" t="s">
        <v>2259</v>
      </c>
      <c r="B15" s="174" t="s">
        <v>2259</v>
      </c>
      <c r="C15" s="174" t="s">
        <v>2259</v>
      </c>
      <c r="D15" s="174" t="s">
        <v>2259</v>
      </c>
      <c r="E15" s="174" t="s">
        <v>2259</v>
      </c>
      <c r="F15" s="53" t="s">
        <v>2261</v>
      </c>
      <c r="G15" s="69" t="s">
        <v>2260</v>
      </c>
    </row>
    <row r="18" spans="1:1" ht="14.25" x14ac:dyDescent="0.45">
      <c r="A18" s="277" t="str">
        <f>"c('"&amp;_xlfn.TEXTJOIN("', '",,15:15)&amp;"')"</f>
        <v>c('text', 'text', 'text', 'text', 'text', 'numeric', 'date')</v>
      </c>
    </row>
  </sheetData>
  <pageMargins left="0.7" right="0.7" top="0.75" bottom="0.75" header="0.3" footer="0.3"/>
  <pageSetup paperSize="9" orientation="portrait" r:id="rId1"/>
  <ignoredErrors>
    <ignoredError xmlns:x16r3="http://schemas.microsoft.com/office/spreadsheetml/2018/08/main" sqref="G6:G12" x16r3:misleadingForma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90B7-23A5-49A2-A117-C571DC475B29}">
  <sheetPr codeName="Sheet14"/>
  <dimension ref="A1:G34"/>
  <sheetViews>
    <sheetView showGridLines="0" zoomScale="130" zoomScaleNormal="130" workbookViewId="0">
      <selection activeCell="A32" sqref="A32:XFD32"/>
    </sheetView>
  </sheetViews>
  <sheetFormatPr defaultColWidth="9.33203125" defaultRowHeight="13.9" x14ac:dyDescent="0.4"/>
  <cols>
    <col min="1" max="1" width="15.1328125" style="226" customWidth="1"/>
    <col min="2" max="2" width="15.6640625" style="182" customWidth="1"/>
    <col min="3" max="3" width="20.6640625" style="182" customWidth="1"/>
    <col min="4" max="4" width="10.3984375" style="179" customWidth="1"/>
    <col min="5" max="5" width="16.33203125" style="184" customWidth="1"/>
    <col min="6" max="6" width="9.86328125" style="182" customWidth="1"/>
    <col min="7" max="7" width="13.1328125" style="221" customWidth="1"/>
    <col min="8" max="16384" width="9.33203125" style="179"/>
  </cols>
  <sheetData>
    <row r="1" spans="1:7" x14ac:dyDescent="0.4">
      <c r="A1" s="222" t="s">
        <v>2167</v>
      </c>
      <c r="B1" s="178" t="s">
        <v>2170</v>
      </c>
      <c r="C1" s="178" t="s">
        <v>2169</v>
      </c>
      <c r="D1" s="176" t="s">
        <v>2168</v>
      </c>
      <c r="E1" s="177" t="s">
        <v>1895</v>
      </c>
      <c r="F1" s="178" t="s">
        <v>1879</v>
      </c>
      <c r="G1" s="218" t="s">
        <v>1882</v>
      </c>
    </row>
    <row r="2" spans="1:7" x14ac:dyDescent="0.4">
      <c r="A2" s="223">
        <f>+'104 PLATAFORMAS'!C514</f>
        <v>0</v>
      </c>
      <c r="B2" s="181">
        <f>+'104 PLATAFORMAS'!V514</f>
        <v>0</v>
      </c>
      <c r="C2" s="181">
        <f>+'104 PLATAFORMAS'!AL514</f>
        <v>0</v>
      </c>
      <c r="D2" s="180">
        <f>+'104 PLATAFORMAS'!AQ514</f>
        <v>0</v>
      </c>
      <c r="E2" s="183" t="str">
        <f>+sessoes!A$5</f>
        <v>TECTRAIN-99</v>
      </c>
      <c r="F2" s="181" t="e">
        <f>+sessoes!B$5</f>
        <v>#N/A</v>
      </c>
      <c r="G2" s="219" t="str">
        <f>IF(+sessoes!C$5=0,"",(+sessoes!C$5))</f>
        <v/>
      </c>
    </row>
    <row r="3" spans="1:7" hidden="1" x14ac:dyDescent="0.4">
      <c r="A3" s="223">
        <f>+'104 PLATAFORMAS'!C515</f>
        <v>0</v>
      </c>
      <c r="B3" s="181">
        <f>+'104 PLATAFORMAS'!V515</f>
        <v>0</v>
      </c>
      <c r="C3" s="181">
        <f>+'104 PLATAFORMAS'!AL515</f>
        <v>0</v>
      </c>
      <c r="D3" s="180">
        <f>+'104 PLATAFORMAS'!AQ515</f>
        <v>0</v>
      </c>
      <c r="E3" s="183" t="str">
        <f>+sessoes!A$5</f>
        <v>TECTRAIN-99</v>
      </c>
      <c r="F3" s="181" t="e">
        <f>+sessoes!B$5</f>
        <v>#N/A</v>
      </c>
      <c r="G3" s="219" t="str">
        <f>IF(+sessoes!C$5=0,"",(+sessoes!C$5))</f>
        <v/>
      </c>
    </row>
    <row r="4" spans="1:7" hidden="1" x14ac:dyDescent="0.4">
      <c r="A4" s="223">
        <f>+'104 PLATAFORMAS'!C516</f>
        <v>0</v>
      </c>
      <c r="B4" s="181">
        <f>+'104 PLATAFORMAS'!V516</f>
        <v>0</v>
      </c>
      <c r="C4" s="181">
        <f>+'104 PLATAFORMAS'!AL516</f>
        <v>0</v>
      </c>
      <c r="D4" s="180">
        <f>+'104 PLATAFORMAS'!AQ516</f>
        <v>0</v>
      </c>
      <c r="E4" s="183" t="str">
        <f>+sessoes!A$5</f>
        <v>TECTRAIN-99</v>
      </c>
      <c r="F4" s="181" t="e">
        <f>+sessoes!B$5</f>
        <v>#N/A</v>
      </c>
      <c r="G4" s="219" t="str">
        <f>IF(+sessoes!C$5=0,"",(+sessoes!C$5))</f>
        <v/>
      </c>
    </row>
    <row r="5" spans="1:7" hidden="1" x14ac:dyDescent="0.4">
      <c r="A5" s="223">
        <f>+'104 PLATAFORMAS'!C517</f>
        <v>0</v>
      </c>
      <c r="B5" s="181">
        <f>+'104 PLATAFORMAS'!V517</f>
        <v>0</v>
      </c>
      <c r="C5" s="181">
        <f>+'104 PLATAFORMAS'!AL517</f>
        <v>0</v>
      </c>
      <c r="D5" s="180">
        <f>+'104 PLATAFORMAS'!AQ517</f>
        <v>0</v>
      </c>
      <c r="E5" s="183" t="str">
        <f>+sessoes!A$5</f>
        <v>TECTRAIN-99</v>
      </c>
      <c r="F5" s="181" t="e">
        <f>+sessoes!B$5</f>
        <v>#N/A</v>
      </c>
      <c r="G5" s="219" t="str">
        <f>IF(+sessoes!C$5=0,"",(+sessoes!C$5))</f>
        <v/>
      </c>
    </row>
    <row r="6" spans="1:7" hidden="1" x14ac:dyDescent="0.4">
      <c r="A6" s="223">
        <f>+'104 PLATAFORMAS'!C518</f>
        <v>0</v>
      </c>
      <c r="B6" s="181">
        <f>+'104 PLATAFORMAS'!V518</f>
        <v>0</v>
      </c>
      <c r="C6" s="181">
        <f>+'104 PLATAFORMAS'!AL518</f>
        <v>0</v>
      </c>
      <c r="D6" s="180">
        <f>+'104 PLATAFORMAS'!AQ518</f>
        <v>0</v>
      </c>
      <c r="E6" s="183" t="str">
        <f>+sessoes!A$5</f>
        <v>TECTRAIN-99</v>
      </c>
      <c r="F6" s="181" t="e">
        <f>+sessoes!B$5</f>
        <v>#N/A</v>
      </c>
      <c r="G6" s="219" t="str">
        <f>IF(+sessoes!C$5=0,"",(+sessoes!C$5))</f>
        <v/>
      </c>
    </row>
    <row r="7" spans="1:7" hidden="1" x14ac:dyDescent="0.4">
      <c r="A7" s="223">
        <f>+'104 PLATAFORMAS'!C519</f>
        <v>0</v>
      </c>
      <c r="B7" s="181">
        <f>+'104 PLATAFORMAS'!V519</f>
        <v>0</v>
      </c>
      <c r="C7" s="181">
        <f>+'104 PLATAFORMAS'!AL519</f>
        <v>0</v>
      </c>
      <c r="D7" s="180">
        <f>+'104 PLATAFORMAS'!AQ519</f>
        <v>0</v>
      </c>
      <c r="E7" s="183" t="str">
        <f>+sessoes!A$5</f>
        <v>TECTRAIN-99</v>
      </c>
      <c r="F7" s="181" t="e">
        <f>+sessoes!B$5</f>
        <v>#N/A</v>
      </c>
      <c r="G7" s="219" t="str">
        <f>IF(+sessoes!C$5=0,"",(+sessoes!C$5))</f>
        <v/>
      </c>
    </row>
    <row r="8" spans="1:7" hidden="1" x14ac:dyDescent="0.4">
      <c r="A8" s="223">
        <f>+'104 PLATAFORMAS'!C520</f>
        <v>0</v>
      </c>
      <c r="B8" s="181">
        <f>+'104 PLATAFORMAS'!V520</f>
        <v>0</v>
      </c>
      <c r="C8" s="181">
        <f>+'104 PLATAFORMAS'!AL520</f>
        <v>0</v>
      </c>
      <c r="D8" s="180">
        <f>+'104 PLATAFORMAS'!AQ520</f>
        <v>0</v>
      </c>
      <c r="E8" s="183" t="str">
        <f>+sessoes!A$5</f>
        <v>TECTRAIN-99</v>
      </c>
      <c r="F8" s="181" t="e">
        <f>+sessoes!B$5</f>
        <v>#N/A</v>
      </c>
      <c r="G8" s="219" t="str">
        <f>IF(+sessoes!C$5=0,"",(+sessoes!C$5))</f>
        <v/>
      </c>
    </row>
    <row r="9" spans="1:7" hidden="1" x14ac:dyDescent="0.4">
      <c r="A9" s="223">
        <f>+'104 PLATAFORMAS'!C521</f>
        <v>0</v>
      </c>
      <c r="B9" s="181">
        <f>+'104 PLATAFORMAS'!V521</f>
        <v>0</v>
      </c>
      <c r="C9" s="181">
        <f>+'104 PLATAFORMAS'!AL521</f>
        <v>0</v>
      </c>
      <c r="D9" s="180">
        <f>+'104 PLATAFORMAS'!AQ521</f>
        <v>0</v>
      </c>
      <c r="E9" s="183" t="str">
        <f>+sessoes!A$5</f>
        <v>TECTRAIN-99</v>
      </c>
      <c r="F9" s="181" t="e">
        <f>+sessoes!B$5</f>
        <v>#N/A</v>
      </c>
      <c r="G9" s="219" t="str">
        <f>IF(+sessoes!C$5=0,"",(+sessoes!C$5))</f>
        <v/>
      </c>
    </row>
    <row r="10" spans="1:7" hidden="1" x14ac:dyDescent="0.4">
      <c r="A10" s="224"/>
      <c r="B10" s="186"/>
      <c r="C10" s="186"/>
      <c r="D10" s="185"/>
      <c r="E10" s="187"/>
      <c r="F10" s="186"/>
      <c r="G10" s="220"/>
    </row>
    <row r="11" spans="1:7" hidden="1" x14ac:dyDescent="0.4">
      <c r="A11" s="225">
        <f>+'201 REGISTO PARTICIPAÇÃO'!C131</f>
        <v>0</v>
      </c>
      <c r="B11" s="189">
        <f>+'201 REGISTO PARTICIPAÇÃO'!V131</f>
        <v>0</v>
      </c>
      <c r="C11" s="189">
        <f>+'201 REGISTO PARTICIPAÇÃO'!AI131</f>
        <v>0</v>
      </c>
      <c r="D11" s="188">
        <f>+'201 REGISTO PARTICIPAÇÃO'!AL131</f>
        <v>0</v>
      </c>
      <c r="E11" s="190" t="str">
        <f>+sessoes!A$6</f>
        <v>TECTRAIN-99</v>
      </c>
      <c r="F11" s="189" t="e">
        <f>+sessoes!B$6</f>
        <v>#N/A</v>
      </c>
      <c r="G11" s="217" t="str">
        <f>IF(+sessoes!C$6=0,"",+sessoes!C$6)</f>
        <v/>
      </c>
    </row>
    <row r="12" spans="1:7" hidden="1" x14ac:dyDescent="0.4">
      <c r="A12" s="225">
        <f>+'201 REGISTO PARTICIPAÇÃO'!C132</f>
        <v>0</v>
      </c>
      <c r="B12" s="189">
        <f>+'201 REGISTO PARTICIPAÇÃO'!V132</f>
        <v>0</v>
      </c>
      <c r="C12" s="189">
        <f>+'201 REGISTO PARTICIPAÇÃO'!AI132</f>
        <v>0</v>
      </c>
      <c r="D12" s="188">
        <f>+'201 REGISTO PARTICIPAÇÃO'!AL132</f>
        <v>0</v>
      </c>
      <c r="E12" s="190" t="str">
        <f>+sessoes!A$6</f>
        <v>TECTRAIN-99</v>
      </c>
      <c r="F12" s="189" t="e">
        <f>+sessoes!B$6</f>
        <v>#N/A</v>
      </c>
      <c r="G12" s="217" t="str">
        <f>IF(+sessoes!C$6=0,"",+sessoes!C$6)</f>
        <v/>
      </c>
    </row>
    <row r="13" spans="1:7" hidden="1" x14ac:dyDescent="0.4">
      <c r="A13" s="225">
        <f>+'201 REGISTO PARTICIPAÇÃO'!C133</f>
        <v>0</v>
      </c>
      <c r="B13" s="189">
        <f>+'201 REGISTO PARTICIPAÇÃO'!V133</f>
        <v>0</v>
      </c>
      <c r="C13" s="189">
        <f>+'201 REGISTO PARTICIPAÇÃO'!AI133</f>
        <v>0</v>
      </c>
      <c r="D13" s="188">
        <f>+'201 REGISTO PARTICIPAÇÃO'!AL133</f>
        <v>0</v>
      </c>
      <c r="E13" s="190" t="str">
        <f>+sessoes!A$6</f>
        <v>TECTRAIN-99</v>
      </c>
      <c r="F13" s="189" t="e">
        <f>+sessoes!B$6</f>
        <v>#N/A</v>
      </c>
      <c r="G13" s="217" t="str">
        <f>IF(+sessoes!C$6=0,"",+sessoes!C$6)</f>
        <v/>
      </c>
    </row>
    <row r="14" spans="1:7" hidden="1" x14ac:dyDescent="0.4">
      <c r="A14" s="225">
        <f>+'201 REGISTO PARTICIPAÇÃO'!C134</f>
        <v>0</v>
      </c>
      <c r="B14" s="189">
        <f>+'201 REGISTO PARTICIPAÇÃO'!V134</f>
        <v>0</v>
      </c>
      <c r="C14" s="189">
        <f>+'201 REGISTO PARTICIPAÇÃO'!AI134</f>
        <v>0</v>
      </c>
      <c r="D14" s="188">
        <f>+'201 REGISTO PARTICIPAÇÃO'!AL134</f>
        <v>0</v>
      </c>
      <c r="E14" s="190" t="str">
        <f>+sessoes!A$6</f>
        <v>TECTRAIN-99</v>
      </c>
      <c r="F14" s="189" t="e">
        <f>+sessoes!B$6</f>
        <v>#N/A</v>
      </c>
      <c r="G14" s="217" t="str">
        <f>IF(+sessoes!C$6=0,"",+sessoes!C$6)</f>
        <v/>
      </c>
    </row>
    <row r="15" spans="1:7" hidden="1" x14ac:dyDescent="0.4">
      <c r="A15" s="225">
        <f>+'201 REGISTO PARTICIPAÇÃO'!C135</f>
        <v>0</v>
      </c>
      <c r="B15" s="189">
        <f>+'201 REGISTO PARTICIPAÇÃO'!V135</f>
        <v>0</v>
      </c>
      <c r="C15" s="189">
        <f>+'201 REGISTO PARTICIPAÇÃO'!AI135</f>
        <v>0</v>
      </c>
      <c r="D15" s="188">
        <f>+'201 REGISTO PARTICIPAÇÃO'!AL135</f>
        <v>0</v>
      </c>
      <c r="E15" s="190" t="str">
        <f>+sessoes!A$6</f>
        <v>TECTRAIN-99</v>
      </c>
      <c r="F15" s="189" t="e">
        <f>+sessoes!B$6</f>
        <v>#N/A</v>
      </c>
      <c r="G15" s="217" t="str">
        <f>IF(+sessoes!C$6=0,"",+sessoes!C$6)</f>
        <v/>
      </c>
    </row>
    <row r="16" spans="1:7" hidden="1" x14ac:dyDescent="0.4">
      <c r="A16" s="225">
        <f>+'201 REGISTO PARTICIPAÇÃO'!C136</f>
        <v>0</v>
      </c>
      <c r="B16" s="189">
        <f>+'201 REGISTO PARTICIPAÇÃO'!V136</f>
        <v>0</v>
      </c>
      <c r="C16" s="189">
        <f>+'201 REGISTO PARTICIPAÇÃO'!AI136</f>
        <v>0</v>
      </c>
      <c r="D16" s="188">
        <f>+'201 REGISTO PARTICIPAÇÃO'!AL136</f>
        <v>0</v>
      </c>
      <c r="E16" s="190" t="str">
        <f>+sessoes!A$6</f>
        <v>TECTRAIN-99</v>
      </c>
      <c r="F16" s="189" t="e">
        <f>+sessoes!B$6</f>
        <v>#N/A</v>
      </c>
      <c r="G16" s="217" t="str">
        <f>IF(+sessoes!C$6=0,"",+sessoes!C$6)</f>
        <v/>
      </c>
    </row>
    <row r="17" spans="1:7" hidden="1" x14ac:dyDescent="0.4">
      <c r="A17" s="225">
        <f>+'201 REGISTO PARTICIPAÇÃO'!C137</f>
        <v>0</v>
      </c>
      <c r="B17" s="189">
        <f>+'201 REGISTO PARTICIPAÇÃO'!V137</f>
        <v>0</v>
      </c>
      <c r="C17" s="189">
        <f>+'201 REGISTO PARTICIPAÇÃO'!AI137</f>
        <v>0</v>
      </c>
      <c r="D17" s="188">
        <f>+'201 REGISTO PARTICIPAÇÃO'!AL137</f>
        <v>0</v>
      </c>
      <c r="E17" s="190" t="str">
        <f>+sessoes!A$6</f>
        <v>TECTRAIN-99</v>
      </c>
      <c r="F17" s="189" t="e">
        <f>+sessoes!B$6</f>
        <v>#N/A</v>
      </c>
      <c r="G17" s="217" t="str">
        <f>IF(+sessoes!C$6=0,"",+sessoes!C$6)</f>
        <v/>
      </c>
    </row>
    <row r="18" spans="1:7" hidden="1" x14ac:dyDescent="0.4">
      <c r="A18" s="225">
        <f>+'201 REGISTO PARTICIPAÇÃO'!C138</f>
        <v>0</v>
      </c>
      <c r="B18" s="189">
        <f>+'201 REGISTO PARTICIPAÇÃO'!V138</f>
        <v>0</v>
      </c>
      <c r="C18" s="189">
        <f>+'201 REGISTO PARTICIPAÇÃO'!AI138</f>
        <v>0</v>
      </c>
      <c r="D18" s="188">
        <f>+'201 REGISTO PARTICIPAÇÃO'!AL138</f>
        <v>0</v>
      </c>
      <c r="E18" s="190" t="str">
        <f>+sessoes!A$6</f>
        <v>TECTRAIN-99</v>
      </c>
      <c r="F18" s="189" t="e">
        <f>+sessoes!B$6</f>
        <v>#N/A</v>
      </c>
      <c r="G18" s="217" t="str">
        <f>IF(+sessoes!C$6=0,"",+sessoes!C$6)</f>
        <v/>
      </c>
    </row>
    <row r="19" spans="1:7" hidden="1" x14ac:dyDescent="0.4">
      <c r="A19" s="225">
        <f>+'201 REGISTO PARTICIPAÇÃO'!C139</f>
        <v>0</v>
      </c>
      <c r="B19" s="189">
        <f>+'201 REGISTO PARTICIPAÇÃO'!V139</f>
        <v>0</v>
      </c>
      <c r="C19" s="189">
        <f>+'201 REGISTO PARTICIPAÇÃO'!AI139</f>
        <v>0</v>
      </c>
      <c r="D19" s="188">
        <f>+'201 REGISTO PARTICIPAÇÃO'!AL139</f>
        <v>0</v>
      </c>
      <c r="E19" s="190" t="str">
        <f>+sessoes!A$6</f>
        <v>TECTRAIN-99</v>
      </c>
      <c r="F19" s="189" t="e">
        <f>+sessoes!B$6</f>
        <v>#N/A</v>
      </c>
      <c r="G19" s="217" t="str">
        <f>IF(+sessoes!C$6=0,"",+sessoes!C$6)</f>
        <v/>
      </c>
    </row>
    <row r="20" spans="1:7" hidden="1" x14ac:dyDescent="0.4">
      <c r="A20" s="225">
        <f>+'201 REGISTO PARTICIPAÇÃO'!C140</f>
        <v>0</v>
      </c>
      <c r="B20" s="189">
        <f>+'201 REGISTO PARTICIPAÇÃO'!V140</f>
        <v>0</v>
      </c>
      <c r="C20" s="189">
        <f>+'201 REGISTO PARTICIPAÇÃO'!AI140</f>
        <v>0</v>
      </c>
      <c r="D20" s="188">
        <f>+'201 REGISTO PARTICIPAÇÃO'!AL140</f>
        <v>0</v>
      </c>
      <c r="E20" s="190" t="str">
        <f>+sessoes!A$6</f>
        <v>TECTRAIN-99</v>
      </c>
      <c r="F20" s="189" t="e">
        <f>+sessoes!B$6</f>
        <v>#N/A</v>
      </c>
      <c r="G20" s="217" t="str">
        <f>IF(+sessoes!C$6=0,"",+sessoes!C$6)</f>
        <v/>
      </c>
    </row>
    <row r="21" spans="1:7" hidden="1" x14ac:dyDescent="0.4">
      <c r="A21" s="225">
        <f>+'201 REGISTO PARTICIPAÇÃO'!C141</f>
        <v>0</v>
      </c>
      <c r="B21" s="189">
        <f>+'201 REGISTO PARTICIPAÇÃO'!V141</f>
        <v>0</v>
      </c>
      <c r="C21" s="189">
        <f>+'201 REGISTO PARTICIPAÇÃO'!AI141</f>
        <v>0</v>
      </c>
      <c r="D21" s="188">
        <f>+'201 REGISTO PARTICIPAÇÃO'!AL141</f>
        <v>0</v>
      </c>
      <c r="E21" s="190" t="str">
        <f>+sessoes!A$6</f>
        <v>TECTRAIN-99</v>
      </c>
      <c r="F21" s="189" t="e">
        <f>+sessoes!B$6</f>
        <v>#N/A</v>
      </c>
      <c r="G21" s="217" t="str">
        <f>IF(+sessoes!C$6=0,"",+sessoes!C$6)</f>
        <v/>
      </c>
    </row>
    <row r="22" spans="1:7" hidden="1" x14ac:dyDescent="0.4">
      <c r="A22" s="225">
        <f>+'201 REGISTO PARTICIPAÇÃO'!C142</f>
        <v>0</v>
      </c>
      <c r="B22" s="189">
        <f>+'201 REGISTO PARTICIPAÇÃO'!V142</f>
        <v>0</v>
      </c>
      <c r="C22" s="189">
        <f>+'201 REGISTO PARTICIPAÇÃO'!AI142</f>
        <v>0</v>
      </c>
      <c r="D22" s="188">
        <f>+'201 REGISTO PARTICIPAÇÃO'!AL142</f>
        <v>0</v>
      </c>
      <c r="E22" s="190" t="str">
        <f>+sessoes!A$6</f>
        <v>TECTRAIN-99</v>
      </c>
      <c r="F22" s="189" t="e">
        <f>+sessoes!B$6</f>
        <v>#N/A</v>
      </c>
      <c r="G22" s="217" t="str">
        <f>IF(+sessoes!C$6=0,"",+sessoes!C$6)</f>
        <v/>
      </c>
    </row>
    <row r="23" spans="1:7" hidden="1" x14ac:dyDescent="0.4">
      <c r="A23" s="225">
        <f>+'201 REGISTO PARTICIPAÇÃO'!C143</f>
        <v>0</v>
      </c>
      <c r="B23" s="189">
        <f>+'201 REGISTO PARTICIPAÇÃO'!V143</f>
        <v>0</v>
      </c>
      <c r="C23" s="189">
        <f>+'201 REGISTO PARTICIPAÇÃO'!AI143</f>
        <v>0</v>
      </c>
      <c r="D23" s="188">
        <f>+'201 REGISTO PARTICIPAÇÃO'!AL143</f>
        <v>0</v>
      </c>
      <c r="E23" s="190" t="str">
        <f>+sessoes!A$6</f>
        <v>TECTRAIN-99</v>
      </c>
      <c r="F23" s="189" t="e">
        <f>+sessoes!B$6</f>
        <v>#N/A</v>
      </c>
      <c r="G23" s="217" t="str">
        <f>IF(+sessoes!C$6=0,"",+sessoes!C$6)</f>
        <v/>
      </c>
    </row>
    <row r="24" spans="1:7" hidden="1" x14ac:dyDescent="0.4">
      <c r="A24" s="225">
        <f>+'201 REGISTO PARTICIPAÇÃO'!C144</f>
        <v>0</v>
      </c>
      <c r="B24" s="189">
        <f>+'201 REGISTO PARTICIPAÇÃO'!V144</f>
        <v>0</v>
      </c>
      <c r="C24" s="189">
        <f>+'201 REGISTO PARTICIPAÇÃO'!AI144</f>
        <v>0</v>
      </c>
      <c r="D24" s="188">
        <f>+'201 REGISTO PARTICIPAÇÃO'!AL144</f>
        <v>0</v>
      </c>
      <c r="E24" s="190" t="str">
        <f>+sessoes!A$6</f>
        <v>TECTRAIN-99</v>
      </c>
      <c r="F24" s="189" t="e">
        <f>+sessoes!B$6</f>
        <v>#N/A</v>
      </c>
      <c r="G24" s="217" t="str">
        <f>IF(+sessoes!C$6=0,"",+sessoes!C$6)</f>
        <v/>
      </c>
    </row>
    <row r="25" spans="1:7" hidden="1" x14ac:dyDescent="0.4">
      <c r="A25" s="225">
        <f>+'201 REGISTO PARTICIPAÇÃO'!C145</f>
        <v>0</v>
      </c>
      <c r="B25" s="189">
        <f>+'201 REGISTO PARTICIPAÇÃO'!V145</f>
        <v>0</v>
      </c>
      <c r="C25" s="189">
        <f>+'201 REGISTO PARTICIPAÇÃO'!AI145</f>
        <v>0</v>
      </c>
      <c r="D25" s="188">
        <f>+'201 REGISTO PARTICIPAÇÃO'!AL145</f>
        <v>0</v>
      </c>
      <c r="E25" s="190" t="str">
        <f>+sessoes!A$6</f>
        <v>TECTRAIN-99</v>
      </c>
      <c r="F25" s="189" t="e">
        <f>+sessoes!B$6</f>
        <v>#N/A</v>
      </c>
      <c r="G25" s="217" t="str">
        <f>IF(+sessoes!C$6=0,"",+sessoes!C$6)</f>
        <v/>
      </c>
    </row>
    <row r="30" spans="1:7" x14ac:dyDescent="0.4">
      <c r="A30" s="226" t="s">
        <v>2259</v>
      </c>
      <c r="B30" s="182" t="s">
        <v>2259</v>
      </c>
      <c r="C30" s="182" t="s">
        <v>2259</v>
      </c>
      <c r="D30" s="179" t="s">
        <v>2260</v>
      </c>
      <c r="E30" s="184" t="s">
        <v>2259</v>
      </c>
      <c r="F30" s="182" t="s">
        <v>2261</v>
      </c>
      <c r="G30" s="221" t="s">
        <v>2260</v>
      </c>
    </row>
    <row r="32" spans="1:7" x14ac:dyDescent="0.4">
      <c r="D32" s="363"/>
    </row>
    <row r="34" spans="1:1" ht="14.25" x14ac:dyDescent="0.45">
      <c r="A34" s="277" t="str">
        <f>"c('"&amp;_xlfn.TEXTJOIN("', '",,30:30)&amp;"')"</f>
        <v>c('text', 'text', 'text', 'date', 'text', 'numeric', 'date')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CD024-0083-4462-BD75-554FB06F8DCE}">
  <sheetPr codeName="Sheet16">
    <tabColor rgb="FF7030A0"/>
  </sheetPr>
  <dimension ref="A1:AW145"/>
  <sheetViews>
    <sheetView showGridLines="0" view="pageBreakPreview" topLeftCell="A10" zoomScaleNormal="145" zoomScaleSheetLayoutView="100" workbookViewId="0">
      <selection activeCell="BR69" sqref="BR69"/>
    </sheetView>
  </sheetViews>
  <sheetFormatPr defaultColWidth="1.86328125" defaultRowHeight="11.25" x14ac:dyDescent="0.45"/>
  <cols>
    <col min="1" max="1" width="1.3984375" style="90" customWidth="1"/>
    <col min="2" max="2" width="0.6640625" style="90" customWidth="1"/>
    <col min="3" max="3" width="5" style="90" customWidth="1"/>
    <col min="4" max="4" width="2.73046875" style="90" customWidth="1"/>
    <col min="5" max="5" width="1.59765625" style="90" customWidth="1"/>
    <col min="6" max="6" width="0.59765625" style="90" customWidth="1"/>
    <col min="7" max="7" width="2.33203125" style="90" customWidth="1"/>
    <col min="8" max="8" width="2.6640625" style="90" customWidth="1"/>
    <col min="9" max="9" width="3.3984375" style="90" customWidth="1"/>
    <col min="10" max="10" width="1.86328125" style="90" customWidth="1"/>
    <col min="11" max="12" width="2.33203125" style="90" customWidth="1"/>
    <col min="13" max="13" width="2.3984375" style="90" customWidth="1"/>
    <col min="14" max="14" width="2.53125" style="90" customWidth="1"/>
    <col min="15" max="15" width="2.6640625" style="90" customWidth="1"/>
    <col min="16" max="17" width="2.53125" style="90" customWidth="1"/>
    <col min="18" max="18" width="1.86328125" style="90" customWidth="1"/>
    <col min="19" max="19" width="6.3984375" style="90" customWidth="1"/>
    <col min="20" max="20" width="4" style="90" customWidth="1"/>
    <col min="21" max="21" width="10.3984375" style="90" customWidth="1"/>
    <col min="22" max="22" width="1.19921875" style="90" customWidth="1"/>
    <col min="23" max="23" width="8.06640625" style="90" customWidth="1"/>
    <col min="24" max="24" width="16.3984375" style="90" customWidth="1"/>
    <col min="25" max="25" width="0.86328125" style="90" customWidth="1"/>
    <col min="26" max="26" width="4.06640625" style="90" customWidth="1"/>
    <col min="27" max="27" width="3.1328125" style="90" customWidth="1"/>
    <col min="28" max="28" width="4.33203125" style="90" customWidth="1"/>
    <col min="29" max="29" width="2.33203125" style="90" customWidth="1"/>
    <col min="30" max="30" width="4.6640625" style="90" customWidth="1"/>
    <col min="31" max="31" width="0.6640625" style="90" customWidth="1"/>
    <col min="32" max="32" width="0.86328125" style="90" customWidth="1"/>
    <col min="33" max="33" width="4.86328125" style="90" customWidth="1"/>
    <col min="34" max="34" width="3.33203125" style="90" customWidth="1"/>
    <col min="35" max="35" width="7.3984375" style="90" customWidth="1"/>
    <col min="36" max="36" width="2.59765625" style="90" customWidth="1"/>
    <col min="37" max="37" width="0.53125" style="90" customWidth="1"/>
    <col min="38" max="38" width="6" style="90" customWidth="1"/>
    <col min="39" max="39" width="1.6640625" style="90" customWidth="1"/>
    <col min="40" max="40" width="3.46484375" style="90" customWidth="1"/>
    <col min="41" max="41" width="2.86328125" style="90" customWidth="1"/>
    <col min="42" max="42" width="2.33203125" style="90" customWidth="1"/>
    <col min="43" max="43" width="1.3984375" style="90" customWidth="1"/>
    <col min="44" max="44" width="1.86328125" style="90"/>
    <col min="45" max="45" width="23.33203125" style="90" customWidth="1"/>
    <col min="46" max="16384" width="1.86328125" style="90"/>
  </cols>
  <sheetData>
    <row r="1" spans="1:45" ht="13.05" customHeight="1" x14ac:dyDescent="0.45">
      <c r="A1" s="19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95"/>
      <c r="R1" s="195"/>
      <c r="S1" s="1688" t="s">
        <v>1995</v>
      </c>
      <c r="T1" s="1689"/>
      <c r="U1" s="1689"/>
      <c r="V1" s="1689"/>
      <c r="W1" s="1689"/>
      <c r="X1" s="1689"/>
      <c r="Y1" s="1694" t="s">
        <v>2304</v>
      </c>
      <c r="Z1" s="1695"/>
      <c r="AA1" s="1696"/>
      <c r="AB1" s="1858" t="s">
        <v>1968</v>
      </c>
      <c r="AC1" s="1859"/>
      <c r="AD1" s="1859"/>
      <c r="AE1" s="1859"/>
      <c r="AF1" s="1859"/>
      <c r="AG1" s="1859"/>
      <c r="AH1" s="1859"/>
      <c r="AI1" s="1859"/>
      <c r="AJ1" s="1860"/>
      <c r="AK1" s="831" t="s">
        <v>2189</v>
      </c>
      <c r="AL1" s="831"/>
      <c r="AM1" s="831"/>
      <c r="AN1" s="831"/>
      <c r="AO1" s="831"/>
      <c r="AP1" s="831"/>
      <c r="AQ1" s="832"/>
    </row>
    <row r="2" spans="1:45" ht="16.45" customHeight="1" x14ac:dyDescent="0.3">
      <c r="A2" s="196"/>
      <c r="B2" s="197"/>
      <c r="C2" s="197"/>
      <c r="D2" s="197"/>
      <c r="E2" s="197"/>
      <c r="F2" s="197"/>
      <c r="G2" s="197"/>
      <c r="H2" s="198"/>
      <c r="I2" s="7"/>
      <c r="J2" s="7"/>
      <c r="K2" s="7"/>
      <c r="L2" s="7"/>
      <c r="M2" s="7"/>
      <c r="N2" s="7"/>
      <c r="O2" s="7"/>
      <c r="P2" s="7"/>
      <c r="Q2" s="199"/>
      <c r="R2" s="199"/>
      <c r="S2" s="1690"/>
      <c r="T2" s="1691"/>
      <c r="U2" s="1691"/>
      <c r="V2" s="1691"/>
      <c r="W2" s="1691"/>
      <c r="X2" s="1691"/>
      <c r="Y2" s="1697"/>
      <c r="Z2" s="1698"/>
      <c r="AA2" s="1699"/>
      <c r="AB2" s="435" t="s">
        <v>1217</v>
      </c>
      <c r="AC2" s="436"/>
      <c r="AD2" s="436"/>
      <c r="AE2" s="1870"/>
      <c r="AF2" s="1871"/>
      <c r="AG2" s="1871"/>
      <c r="AH2" s="1871"/>
      <c r="AI2" s="1871"/>
      <c r="AJ2" s="1872"/>
      <c r="AK2" s="834"/>
      <c r="AL2" s="834"/>
      <c r="AM2" s="834"/>
      <c r="AN2" s="834"/>
      <c r="AO2" s="834"/>
      <c r="AP2" s="834"/>
      <c r="AQ2" s="835"/>
    </row>
    <row r="3" spans="1:45" ht="16.45" customHeight="1" x14ac:dyDescent="0.45">
      <c r="A3" s="200"/>
      <c r="B3" s="201"/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199"/>
      <c r="R3" s="199"/>
      <c r="S3" s="1690"/>
      <c r="T3" s="1691"/>
      <c r="U3" s="1691"/>
      <c r="V3" s="1691"/>
      <c r="W3" s="1691"/>
      <c r="X3" s="1691"/>
      <c r="Y3" s="1697"/>
      <c r="Z3" s="1698"/>
      <c r="AA3" s="1699"/>
      <c r="AB3" s="435" t="s">
        <v>2186</v>
      </c>
      <c r="AC3" s="436"/>
      <c r="AD3" s="436"/>
      <c r="AE3" s="1870"/>
      <c r="AF3" s="1871"/>
      <c r="AG3" s="1871"/>
      <c r="AH3" s="1871"/>
      <c r="AI3" s="1871"/>
      <c r="AJ3" s="1872"/>
      <c r="AK3" s="834"/>
      <c r="AL3" s="834"/>
      <c r="AM3" s="834"/>
      <c r="AN3" s="834"/>
      <c r="AO3" s="834"/>
      <c r="AP3" s="834"/>
      <c r="AQ3" s="835"/>
    </row>
    <row r="4" spans="1:45" ht="16.45" customHeight="1" x14ac:dyDescent="0.45">
      <c r="A4" s="200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199"/>
      <c r="R4" s="199"/>
      <c r="S4" s="1690"/>
      <c r="T4" s="1691"/>
      <c r="U4" s="1691"/>
      <c r="V4" s="1691"/>
      <c r="W4" s="1691"/>
      <c r="X4" s="1691"/>
      <c r="Y4" s="1697"/>
      <c r="Z4" s="1698"/>
      <c r="AA4" s="1699"/>
      <c r="AB4" s="435" t="s">
        <v>1866</v>
      </c>
      <c r="AC4" s="436"/>
      <c r="AD4" s="436"/>
      <c r="AE4" s="1870"/>
      <c r="AF4" s="1871"/>
      <c r="AG4" s="1871"/>
      <c r="AH4" s="1871"/>
      <c r="AI4" s="1871"/>
      <c r="AJ4" s="1872"/>
      <c r="AK4" s="834"/>
      <c r="AL4" s="834"/>
      <c r="AM4" s="834"/>
      <c r="AN4" s="834"/>
      <c r="AO4" s="834"/>
      <c r="AP4" s="834"/>
      <c r="AQ4" s="835"/>
    </row>
    <row r="5" spans="1:45" ht="16.45" customHeight="1" x14ac:dyDescent="0.3">
      <c r="A5" s="9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199"/>
      <c r="R5" s="199"/>
      <c r="S5" s="1690"/>
      <c r="T5" s="1691"/>
      <c r="U5" s="1691"/>
      <c r="V5" s="1691"/>
      <c r="W5" s="1691"/>
      <c r="X5" s="1691"/>
      <c r="Y5" s="1697"/>
      <c r="Z5" s="1698"/>
      <c r="AA5" s="1699"/>
      <c r="AB5" s="435" t="s">
        <v>2187</v>
      </c>
      <c r="AC5" s="436"/>
      <c r="AD5" s="436"/>
      <c r="AE5" s="1870"/>
      <c r="AF5" s="1871"/>
      <c r="AG5" s="1871"/>
      <c r="AH5" s="1871"/>
      <c r="AI5" s="1871"/>
      <c r="AJ5" s="1872"/>
      <c r="AK5" s="834"/>
      <c r="AL5" s="834"/>
      <c r="AM5" s="834"/>
      <c r="AN5" s="834"/>
      <c r="AO5" s="834"/>
      <c r="AP5" s="834"/>
      <c r="AQ5" s="835"/>
    </row>
    <row r="6" spans="1:45" ht="16.45" customHeight="1" x14ac:dyDescent="0.3">
      <c r="A6" s="9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199"/>
      <c r="R6" s="199"/>
      <c r="S6" s="1690"/>
      <c r="T6" s="1691"/>
      <c r="U6" s="1691"/>
      <c r="V6" s="1691"/>
      <c r="W6" s="1691"/>
      <c r="X6" s="1691"/>
      <c r="Y6" s="1697"/>
      <c r="Z6" s="1698"/>
      <c r="AA6" s="1699"/>
      <c r="AB6" s="435" t="s">
        <v>2188</v>
      </c>
      <c r="AC6" s="436"/>
      <c r="AD6" s="436"/>
      <c r="AE6" s="1870"/>
      <c r="AF6" s="1871"/>
      <c r="AG6" s="1871"/>
      <c r="AH6" s="1871"/>
      <c r="AI6" s="1871"/>
      <c r="AJ6" s="1872"/>
      <c r="AK6" s="834"/>
      <c r="AL6" s="834"/>
      <c r="AM6" s="834"/>
      <c r="AN6" s="834"/>
      <c r="AO6" s="834"/>
      <c r="AP6" s="834"/>
      <c r="AQ6" s="835"/>
    </row>
    <row r="7" spans="1:45" ht="16.45" customHeight="1" x14ac:dyDescent="0.3">
      <c r="A7" s="9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199"/>
      <c r="R7" s="199"/>
      <c r="S7" s="1690"/>
      <c r="T7" s="1691"/>
      <c r="U7" s="1691"/>
      <c r="V7" s="1691"/>
      <c r="W7" s="1691"/>
      <c r="X7" s="1691"/>
      <c r="Y7" s="1697"/>
      <c r="Z7" s="1698"/>
      <c r="AA7" s="1699"/>
      <c r="AB7" s="435" t="s">
        <v>2196</v>
      </c>
      <c r="AC7" s="436"/>
      <c r="AD7" s="436"/>
      <c r="AE7" s="1870"/>
      <c r="AF7" s="1871"/>
      <c r="AG7" s="1871"/>
      <c r="AH7" s="1871"/>
      <c r="AI7" s="1871"/>
      <c r="AJ7" s="1872"/>
      <c r="AK7" s="834"/>
      <c r="AL7" s="834"/>
      <c r="AM7" s="834"/>
      <c r="AN7" s="834"/>
      <c r="AO7" s="834"/>
      <c r="AP7" s="834"/>
      <c r="AQ7" s="835"/>
    </row>
    <row r="8" spans="1:45" ht="16.45" customHeight="1" x14ac:dyDescent="0.3">
      <c r="A8" s="202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4"/>
      <c r="R8" s="204"/>
      <c r="S8" s="1692"/>
      <c r="T8" s="1693"/>
      <c r="U8" s="1693"/>
      <c r="V8" s="1693"/>
      <c r="W8" s="1693"/>
      <c r="X8" s="1693"/>
      <c r="Y8" s="1700"/>
      <c r="Z8" s="1701"/>
      <c r="AA8" s="1702"/>
      <c r="AB8" s="1868" t="s">
        <v>2095</v>
      </c>
      <c r="AC8" s="1869"/>
      <c r="AD8" s="1869"/>
      <c r="AE8" s="1873"/>
      <c r="AF8" s="1874"/>
      <c r="AG8" s="1874"/>
      <c r="AH8" s="1874"/>
      <c r="AI8" s="1874"/>
      <c r="AJ8" s="1875"/>
      <c r="AK8" s="837"/>
      <c r="AL8" s="837"/>
      <c r="AM8" s="837"/>
      <c r="AN8" s="837"/>
      <c r="AO8" s="837"/>
      <c r="AP8" s="837"/>
      <c r="AQ8" s="838"/>
    </row>
    <row r="9" spans="1:45" s="93" customFormat="1" ht="5.25" customHeight="1" x14ac:dyDescent="0.3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91"/>
      <c r="AG9" s="91"/>
      <c r="AH9" s="91"/>
      <c r="AI9" s="91"/>
      <c r="AJ9" s="91"/>
      <c r="AK9" s="91"/>
      <c r="AL9" s="91"/>
      <c r="AM9" s="92"/>
      <c r="AN9" s="92"/>
      <c r="AO9" s="92"/>
      <c r="AP9" s="92"/>
      <c r="AQ9" s="92"/>
    </row>
    <row r="10" spans="1:45" ht="20.2" customHeight="1" x14ac:dyDescent="0.45">
      <c r="A10" s="1796" t="s">
        <v>2081</v>
      </c>
      <c r="B10" s="1796"/>
      <c r="C10" s="1796"/>
      <c r="D10" s="1796"/>
      <c r="E10" s="1596"/>
      <c r="F10" s="1596"/>
      <c r="G10" s="1596"/>
      <c r="H10" s="1596"/>
      <c r="I10" s="1596"/>
      <c r="J10" s="1596"/>
      <c r="K10" s="1596"/>
      <c r="L10" s="1596"/>
      <c r="M10" s="1596"/>
      <c r="N10" s="1596"/>
      <c r="O10" s="1596"/>
      <c r="P10" s="1596"/>
      <c r="Q10" s="1596"/>
      <c r="R10" s="1596"/>
      <c r="S10" s="1596"/>
      <c r="T10" s="1596"/>
      <c r="U10" s="1596"/>
      <c r="V10" s="99"/>
      <c r="W10" s="284" t="s">
        <v>1875</v>
      </c>
      <c r="X10" s="1703"/>
      <c r="Y10" s="1704"/>
      <c r="Z10" s="1704"/>
      <c r="AA10" s="1704"/>
      <c r="AB10" s="1704"/>
      <c r="AC10" s="1704"/>
      <c r="AD10" s="1704"/>
      <c r="AE10" s="1705"/>
      <c r="AG10" s="1396" t="s">
        <v>2185</v>
      </c>
      <c r="AH10" s="1396"/>
      <c r="AI10" s="1865"/>
      <c r="AJ10" s="1865"/>
      <c r="AL10" s="70" t="s">
        <v>1949</v>
      </c>
      <c r="AM10" s="1866"/>
      <c r="AN10" s="1867"/>
      <c r="AO10" s="1867"/>
      <c r="AP10" s="1867"/>
      <c r="AQ10" s="1867"/>
    </row>
    <row r="11" spans="1:45" ht="4.5" customHeight="1" x14ac:dyDescent="0.45"/>
    <row r="12" spans="1:45" ht="7.05" customHeight="1" x14ac:dyDescent="0.45">
      <c r="A12" s="760" t="s">
        <v>1148</v>
      </c>
      <c r="B12" s="761"/>
      <c r="C12" s="764" t="s">
        <v>1977</v>
      </c>
      <c r="D12" s="765"/>
      <c r="E12" s="765"/>
      <c r="F12" s="765"/>
      <c r="G12" s="765"/>
      <c r="H12" s="765"/>
      <c r="I12" s="765"/>
      <c r="J12" s="765"/>
      <c r="K12" s="765"/>
      <c r="L12" s="765"/>
      <c r="M12" s="765"/>
      <c r="N12" s="765"/>
      <c r="O12" s="765"/>
      <c r="P12" s="765"/>
      <c r="Q12" s="765"/>
      <c r="R12" s="766"/>
      <c r="S12" s="1646" t="s">
        <v>1303</v>
      </c>
      <c r="T12" s="1644"/>
      <c r="U12" s="1644"/>
      <c r="V12" s="1644"/>
      <c r="W12" s="1644"/>
      <c r="X12" s="1644"/>
      <c r="Y12" s="764" t="s">
        <v>1310</v>
      </c>
      <c r="Z12" s="765"/>
      <c r="AA12" s="765"/>
      <c r="AB12" s="765"/>
      <c r="AC12" s="765"/>
      <c r="AD12" s="765"/>
      <c r="AE12" s="765"/>
      <c r="AF12" s="765"/>
      <c r="AG12" s="765"/>
      <c r="AH12" s="765"/>
      <c r="AI12" s="765"/>
      <c r="AJ12" s="765"/>
      <c r="AK12" s="765"/>
      <c r="AL12" s="766"/>
      <c r="AM12" s="723" t="s">
        <v>1953</v>
      </c>
      <c r="AN12" s="724"/>
      <c r="AO12" s="724"/>
      <c r="AP12" s="724"/>
      <c r="AQ12" s="725"/>
      <c r="AS12" s="1882" t="s">
        <v>2298</v>
      </c>
    </row>
    <row r="13" spans="1:45" ht="7.5" customHeight="1" x14ac:dyDescent="0.45">
      <c r="A13" s="1684"/>
      <c r="B13" s="1685"/>
      <c r="C13" s="1686"/>
      <c r="D13" s="1396"/>
      <c r="E13" s="1396"/>
      <c r="F13" s="1396"/>
      <c r="G13" s="1396"/>
      <c r="H13" s="1396"/>
      <c r="I13" s="1396"/>
      <c r="J13" s="1396"/>
      <c r="K13" s="1396"/>
      <c r="L13" s="1396"/>
      <c r="M13" s="1396"/>
      <c r="N13" s="1396"/>
      <c r="O13" s="1396"/>
      <c r="P13" s="1396"/>
      <c r="Q13" s="1396"/>
      <c r="R13" s="1687"/>
      <c r="S13" s="1803"/>
      <c r="T13" s="1804"/>
      <c r="U13" s="1804"/>
      <c r="V13" s="712"/>
      <c r="W13" s="712"/>
      <c r="X13" s="712"/>
      <c r="Y13" s="1686"/>
      <c r="Z13" s="1396"/>
      <c r="AA13" s="1396"/>
      <c r="AB13" s="1396"/>
      <c r="AC13" s="1396"/>
      <c r="AD13" s="1396"/>
      <c r="AE13" s="1396"/>
      <c r="AF13" s="1396"/>
      <c r="AG13" s="1396"/>
      <c r="AH13" s="1396"/>
      <c r="AI13" s="1396"/>
      <c r="AJ13" s="1396"/>
      <c r="AK13" s="1396"/>
      <c r="AL13" s="1687"/>
      <c r="AM13" s="1791"/>
      <c r="AN13" s="1792"/>
      <c r="AO13" s="1792"/>
      <c r="AP13" s="1792"/>
      <c r="AQ13" s="1793"/>
      <c r="AS13" s="1882"/>
    </row>
    <row r="14" spans="1:45" ht="22.8" customHeight="1" x14ac:dyDescent="0.45">
      <c r="A14" s="762"/>
      <c r="B14" s="763"/>
      <c r="C14" s="1876" t="s">
        <v>2087</v>
      </c>
      <c r="D14" s="1877"/>
      <c r="E14" s="1877"/>
      <c r="F14" s="1877"/>
      <c r="G14" s="1877"/>
      <c r="H14" s="1877" t="s">
        <v>2086</v>
      </c>
      <c r="I14" s="1877"/>
      <c r="J14" s="1877"/>
      <c r="K14" s="1877"/>
      <c r="L14" s="1877"/>
      <c r="M14" s="71" t="s">
        <v>1965</v>
      </c>
      <c r="N14" s="1878" t="s">
        <v>1945</v>
      </c>
      <c r="O14" s="1878"/>
      <c r="P14" s="1878"/>
      <c r="Q14" s="1878"/>
      <c r="R14" s="1879"/>
      <c r="S14" s="1794" t="s">
        <v>2085</v>
      </c>
      <c r="T14" s="1795"/>
      <c r="U14" s="207" t="s">
        <v>1990</v>
      </c>
      <c r="V14" s="1805" t="s">
        <v>1958</v>
      </c>
      <c r="W14" s="1794"/>
      <c r="X14" s="1794"/>
      <c r="Y14" s="729" t="s">
        <v>1956</v>
      </c>
      <c r="Z14" s="730"/>
      <c r="AA14" s="730"/>
      <c r="AB14" s="730"/>
      <c r="AC14" s="1877" t="s">
        <v>1957</v>
      </c>
      <c r="AD14" s="1877"/>
      <c r="AE14" s="1877"/>
      <c r="AF14" s="1877"/>
      <c r="AG14" s="1877"/>
      <c r="AH14" s="1877"/>
      <c r="AI14" s="1877"/>
      <c r="AJ14" s="1877"/>
      <c r="AK14" s="1877"/>
      <c r="AL14" s="1880"/>
      <c r="AM14" s="726"/>
      <c r="AN14" s="727"/>
      <c r="AO14" s="727"/>
      <c r="AP14" s="727"/>
      <c r="AQ14" s="728"/>
      <c r="AS14" s="1882"/>
    </row>
    <row r="15" spans="1:45" ht="23.25" customHeight="1" x14ac:dyDescent="0.45">
      <c r="A15" s="1706">
        <v>1</v>
      </c>
      <c r="B15" s="526"/>
      <c r="C15" s="1707"/>
      <c r="D15" s="1708"/>
      <c r="E15" s="1708"/>
      <c r="F15" s="1708"/>
      <c r="G15" s="1708"/>
      <c r="H15" s="1708"/>
      <c r="I15" s="1708"/>
      <c r="J15" s="1708"/>
      <c r="K15" s="1708"/>
      <c r="L15" s="1708"/>
      <c r="M15" s="349"/>
      <c r="N15" s="1709"/>
      <c r="O15" s="1709"/>
      <c r="P15" s="1709"/>
      <c r="Q15" s="1709"/>
      <c r="R15" s="1710"/>
      <c r="S15" s="1714"/>
      <c r="T15" s="1715"/>
      <c r="U15" s="350"/>
      <c r="V15" s="1724"/>
      <c r="W15" s="1714"/>
      <c r="X15" s="1725"/>
      <c r="Y15" s="1711"/>
      <c r="Z15" s="1709"/>
      <c r="AA15" s="1709"/>
      <c r="AB15" s="1709"/>
      <c r="AC15" s="1712"/>
      <c r="AD15" s="1712"/>
      <c r="AE15" s="1712"/>
      <c r="AF15" s="1712"/>
      <c r="AG15" s="1712"/>
      <c r="AH15" s="1712"/>
      <c r="AI15" s="1712"/>
      <c r="AJ15" s="1712"/>
      <c r="AK15" s="1712"/>
      <c r="AL15" s="1713"/>
      <c r="AM15" s="1721"/>
      <c r="AN15" s="1722"/>
      <c r="AO15" s="1722"/>
      <c r="AP15" s="1722"/>
      <c r="AQ15" s="1723"/>
    </row>
    <row r="16" spans="1:45" ht="23.25" customHeight="1" x14ac:dyDescent="0.45">
      <c r="A16" s="1706">
        <v>2</v>
      </c>
      <c r="B16" s="526"/>
      <c r="C16" s="1707"/>
      <c r="D16" s="1708"/>
      <c r="E16" s="1708"/>
      <c r="F16" s="1708"/>
      <c r="G16" s="1708"/>
      <c r="H16" s="1708"/>
      <c r="I16" s="1708"/>
      <c r="J16" s="1708"/>
      <c r="K16" s="1708"/>
      <c r="L16" s="1708"/>
      <c r="M16" s="349"/>
      <c r="N16" s="1709"/>
      <c r="O16" s="1709"/>
      <c r="P16" s="1709"/>
      <c r="Q16" s="1709"/>
      <c r="R16" s="1710"/>
      <c r="S16" s="1714"/>
      <c r="T16" s="1715"/>
      <c r="U16" s="350"/>
      <c r="V16" s="1724"/>
      <c r="W16" s="1714"/>
      <c r="X16" s="1725"/>
      <c r="Y16" s="1711"/>
      <c r="Z16" s="1709"/>
      <c r="AA16" s="1709"/>
      <c r="AB16" s="1709"/>
      <c r="AC16" s="1712"/>
      <c r="AD16" s="1712"/>
      <c r="AE16" s="1712"/>
      <c r="AF16" s="1712"/>
      <c r="AG16" s="1712"/>
      <c r="AH16" s="1712"/>
      <c r="AI16" s="1712"/>
      <c r="AJ16" s="1712"/>
      <c r="AK16" s="1712"/>
      <c r="AL16" s="1713"/>
      <c r="AM16" s="1721"/>
      <c r="AN16" s="1722"/>
      <c r="AO16" s="1722"/>
      <c r="AP16" s="1722"/>
      <c r="AQ16" s="1723"/>
    </row>
    <row r="17" spans="1:43" ht="23.25" customHeight="1" x14ac:dyDescent="0.45">
      <c r="A17" s="1706">
        <v>3</v>
      </c>
      <c r="B17" s="526"/>
      <c r="C17" s="1707"/>
      <c r="D17" s="1708"/>
      <c r="E17" s="1708"/>
      <c r="F17" s="1708"/>
      <c r="G17" s="1708"/>
      <c r="H17" s="1708"/>
      <c r="I17" s="1708"/>
      <c r="J17" s="1708"/>
      <c r="K17" s="1708"/>
      <c r="L17" s="1708"/>
      <c r="M17" s="349"/>
      <c r="N17" s="1709"/>
      <c r="O17" s="1709"/>
      <c r="P17" s="1709"/>
      <c r="Q17" s="1709"/>
      <c r="R17" s="1710"/>
      <c r="S17" s="1714"/>
      <c r="T17" s="1715"/>
      <c r="U17" s="350"/>
      <c r="V17" s="1724"/>
      <c r="W17" s="1714"/>
      <c r="X17" s="1725"/>
      <c r="Y17" s="1711"/>
      <c r="Z17" s="1709"/>
      <c r="AA17" s="1709"/>
      <c r="AB17" s="1709"/>
      <c r="AC17" s="1712"/>
      <c r="AD17" s="1712"/>
      <c r="AE17" s="1712"/>
      <c r="AF17" s="1712"/>
      <c r="AG17" s="1712"/>
      <c r="AH17" s="1712"/>
      <c r="AI17" s="1712"/>
      <c r="AJ17" s="1712"/>
      <c r="AK17" s="1712"/>
      <c r="AL17" s="1713"/>
      <c r="AM17" s="1721"/>
      <c r="AN17" s="1722"/>
      <c r="AO17" s="1722"/>
      <c r="AP17" s="1722"/>
      <c r="AQ17" s="1723"/>
    </row>
    <row r="18" spans="1:43" ht="23.25" customHeight="1" x14ac:dyDescent="0.45">
      <c r="A18" s="1706">
        <v>4</v>
      </c>
      <c r="B18" s="526"/>
      <c r="C18" s="1707"/>
      <c r="D18" s="1708"/>
      <c r="E18" s="1708"/>
      <c r="F18" s="1708"/>
      <c r="G18" s="1708"/>
      <c r="H18" s="1708"/>
      <c r="I18" s="1708"/>
      <c r="J18" s="1708"/>
      <c r="K18" s="1708"/>
      <c r="L18" s="1708"/>
      <c r="M18" s="349"/>
      <c r="N18" s="1709"/>
      <c r="O18" s="1709"/>
      <c r="P18" s="1709"/>
      <c r="Q18" s="1709"/>
      <c r="R18" s="1710"/>
      <c r="S18" s="1714"/>
      <c r="T18" s="1715"/>
      <c r="U18" s="350"/>
      <c r="V18" s="1724"/>
      <c r="W18" s="1714"/>
      <c r="X18" s="1725"/>
      <c r="Y18" s="1711"/>
      <c r="Z18" s="1709"/>
      <c r="AA18" s="1709"/>
      <c r="AB18" s="1709"/>
      <c r="AC18" s="1712"/>
      <c r="AD18" s="1712"/>
      <c r="AE18" s="1712"/>
      <c r="AF18" s="1712"/>
      <c r="AG18" s="1712"/>
      <c r="AH18" s="1712"/>
      <c r="AI18" s="1712"/>
      <c r="AJ18" s="1712"/>
      <c r="AK18" s="1712"/>
      <c r="AL18" s="1713"/>
      <c r="AM18" s="1721"/>
      <c r="AN18" s="1722"/>
      <c r="AO18" s="1722"/>
      <c r="AP18" s="1722"/>
      <c r="AQ18" s="1723"/>
    </row>
    <row r="19" spans="1:43" ht="23.25" customHeight="1" x14ac:dyDescent="0.45">
      <c r="A19" s="1706">
        <v>5</v>
      </c>
      <c r="B19" s="526"/>
      <c r="C19" s="1707"/>
      <c r="D19" s="1708"/>
      <c r="E19" s="1708"/>
      <c r="F19" s="1708"/>
      <c r="G19" s="1708"/>
      <c r="H19" s="1708"/>
      <c r="I19" s="1708"/>
      <c r="J19" s="1708"/>
      <c r="K19" s="1708"/>
      <c r="L19" s="1708"/>
      <c r="M19" s="349"/>
      <c r="N19" s="1709"/>
      <c r="O19" s="1709"/>
      <c r="P19" s="1709"/>
      <c r="Q19" s="1709"/>
      <c r="R19" s="1710"/>
      <c r="S19" s="1714"/>
      <c r="T19" s="1715"/>
      <c r="U19" s="350"/>
      <c r="V19" s="1724"/>
      <c r="W19" s="1714"/>
      <c r="X19" s="1725"/>
      <c r="Y19" s="1711"/>
      <c r="Z19" s="1709"/>
      <c r="AA19" s="1709"/>
      <c r="AB19" s="1709"/>
      <c r="AC19" s="1712"/>
      <c r="AD19" s="1712"/>
      <c r="AE19" s="1712"/>
      <c r="AF19" s="1712"/>
      <c r="AG19" s="1712"/>
      <c r="AH19" s="1712"/>
      <c r="AI19" s="1712"/>
      <c r="AJ19" s="1712"/>
      <c r="AK19" s="1712"/>
      <c r="AL19" s="1713"/>
      <c r="AM19" s="1721"/>
      <c r="AN19" s="1722"/>
      <c r="AO19" s="1722"/>
      <c r="AP19" s="1722"/>
      <c r="AQ19" s="1723"/>
    </row>
    <row r="20" spans="1:43" ht="23.25" customHeight="1" x14ac:dyDescent="0.45">
      <c r="A20" s="1706">
        <v>6</v>
      </c>
      <c r="B20" s="526"/>
      <c r="C20" s="1707"/>
      <c r="D20" s="1708"/>
      <c r="E20" s="1708"/>
      <c r="F20" s="1708"/>
      <c r="G20" s="1708"/>
      <c r="H20" s="1708"/>
      <c r="I20" s="1708"/>
      <c r="J20" s="1708"/>
      <c r="K20" s="1708"/>
      <c r="L20" s="1708"/>
      <c r="M20" s="349"/>
      <c r="N20" s="1709"/>
      <c r="O20" s="1709"/>
      <c r="P20" s="1709"/>
      <c r="Q20" s="1709"/>
      <c r="R20" s="1710"/>
      <c r="S20" s="1714"/>
      <c r="T20" s="1715"/>
      <c r="U20" s="350"/>
      <c r="V20" s="1724"/>
      <c r="W20" s="1714"/>
      <c r="X20" s="1725"/>
      <c r="Y20" s="1711"/>
      <c r="Z20" s="1709"/>
      <c r="AA20" s="1709"/>
      <c r="AB20" s="1709"/>
      <c r="AC20" s="1712"/>
      <c r="AD20" s="1712"/>
      <c r="AE20" s="1712"/>
      <c r="AF20" s="1712"/>
      <c r="AG20" s="1712"/>
      <c r="AH20" s="1712"/>
      <c r="AI20" s="1712"/>
      <c r="AJ20" s="1712"/>
      <c r="AK20" s="1712"/>
      <c r="AL20" s="1713"/>
      <c r="AM20" s="1721"/>
      <c r="AN20" s="1722"/>
      <c r="AO20" s="1722"/>
      <c r="AP20" s="1722"/>
      <c r="AQ20" s="1723"/>
    </row>
    <row r="21" spans="1:43" ht="23.25" customHeight="1" x14ac:dyDescent="0.45">
      <c r="A21" s="1706">
        <v>7</v>
      </c>
      <c r="B21" s="526"/>
      <c r="C21" s="1707"/>
      <c r="D21" s="1708"/>
      <c r="E21" s="1708"/>
      <c r="F21" s="1708"/>
      <c r="G21" s="1708"/>
      <c r="H21" s="1708"/>
      <c r="I21" s="1708"/>
      <c r="J21" s="1708"/>
      <c r="K21" s="1708"/>
      <c r="L21" s="1708"/>
      <c r="M21" s="349"/>
      <c r="N21" s="1709"/>
      <c r="O21" s="1709"/>
      <c r="P21" s="1709"/>
      <c r="Q21" s="1709"/>
      <c r="R21" s="1710"/>
      <c r="S21" s="1714"/>
      <c r="T21" s="1715"/>
      <c r="U21" s="350"/>
      <c r="V21" s="1724"/>
      <c r="W21" s="1714"/>
      <c r="X21" s="1725"/>
      <c r="Y21" s="1711"/>
      <c r="Z21" s="1709"/>
      <c r="AA21" s="1709"/>
      <c r="AB21" s="1709"/>
      <c r="AC21" s="1712"/>
      <c r="AD21" s="1712"/>
      <c r="AE21" s="1712"/>
      <c r="AF21" s="1712"/>
      <c r="AG21" s="1712"/>
      <c r="AH21" s="1712"/>
      <c r="AI21" s="1712"/>
      <c r="AJ21" s="1712"/>
      <c r="AK21" s="1712"/>
      <c r="AL21" s="1713"/>
      <c r="AM21" s="1721"/>
      <c r="AN21" s="1722"/>
      <c r="AO21" s="1722"/>
      <c r="AP21" s="1722"/>
      <c r="AQ21" s="1723"/>
    </row>
    <row r="22" spans="1:43" ht="23.25" customHeight="1" x14ac:dyDescent="0.45">
      <c r="A22" s="1706">
        <v>8</v>
      </c>
      <c r="B22" s="526"/>
      <c r="C22" s="1707"/>
      <c r="D22" s="1708"/>
      <c r="E22" s="1708"/>
      <c r="F22" s="1708"/>
      <c r="G22" s="1708"/>
      <c r="H22" s="1708"/>
      <c r="I22" s="1708"/>
      <c r="J22" s="1708"/>
      <c r="K22" s="1708"/>
      <c r="L22" s="1708"/>
      <c r="M22" s="349"/>
      <c r="N22" s="1709"/>
      <c r="O22" s="1709"/>
      <c r="P22" s="1709"/>
      <c r="Q22" s="1709"/>
      <c r="R22" s="1710"/>
      <c r="S22" s="1714"/>
      <c r="T22" s="1715"/>
      <c r="U22" s="350"/>
      <c r="V22" s="1724"/>
      <c r="W22" s="1714"/>
      <c r="X22" s="1725"/>
      <c r="Y22" s="1711"/>
      <c r="Z22" s="1709"/>
      <c r="AA22" s="1709"/>
      <c r="AB22" s="1709"/>
      <c r="AC22" s="1712"/>
      <c r="AD22" s="1712"/>
      <c r="AE22" s="1712"/>
      <c r="AF22" s="1712"/>
      <c r="AG22" s="1712"/>
      <c r="AH22" s="1712"/>
      <c r="AI22" s="1712"/>
      <c r="AJ22" s="1712"/>
      <c r="AK22" s="1712"/>
      <c r="AL22" s="1713"/>
      <c r="AM22" s="1721"/>
      <c r="AN22" s="1722"/>
      <c r="AO22" s="1722"/>
      <c r="AP22" s="1722"/>
      <c r="AQ22" s="1723"/>
    </row>
    <row r="23" spans="1:43" ht="23.25" customHeight="1" x14ac:dyDescent="0.45">
      <c r="A23" s="1706">
        <v>9</v>
      </c>
      <c r="B23" s="526"/>
      <c r="C23" s="1707"/>
      <c r="D23" s="1708"/>
      <c r="E23" s="1708"/>
      <c r="F23" s="1708"/>
      <c r="G23" s="1708"/>
      <c r="H23" s="1708"/>
      <c r="I23" s="1708"/>
      <c r="J23" s="1708"/>
      <c r="K23" s="1708"/>
      <c r="L23" s="1708"/>
      <c r="M23" s="349"/>
      <c r="N23" s="1709"/>
      <c r="O23" s="1709"/>
      <c r="P23" s="1709"/>
      <c r="Q23" s="1709"/>
      <c r="R23" s="1710"/>
      <c r="S23" s="1714"/>
      <c r="T23" s="1715"/>
      <c r="U23" s="350"/>
      <c r="V23" s="1724"/>
      <c r="W23" s="1714"/>
      <c r="X23" s="1725"/>
      <c r="Y23" s="1711"/>
      <c r="Z23" s="1709"/>
      <c r="AA23" s="1709"/>
      <c r="AB23" s="1709"/>
      <c r="AC23" s="1712"/>
      <c r="AD23" s="1712"/>
      <c r="AE23" s="1712"/>
      <c r="AF23" s="1712"/>
      <c r="AG23" s="1712"/>
      <c r="AH23" s="1712"/>
      <c r="AI23" s="1712"/>
      <c r="AJ23" s="1712"/>
      <c r="AK23" s="1712"/>
      <c r="AL23" s="1713"/>
      <c r="AM23" s="1721"/>
      <c r="AN23" s="1722"/>
      <c r="AO23" s="1722"/>
      <c r="AP23" s="1722"/>
      <c r="AQ23" s="1723"/>
    </row>
    <row r="24" spans="1:43" ht="23.25" customHeight="1" x14ac:dyDescent="0.45">
      <c r="A24" s="1706">
        <v>10</v>
      </c>
      <c r="B24" s="526"/>
      <c r="C24" s="1707"/>
      <c r="D24" s="1708"/>
      <c r="E24" s="1708"/>
      <c r="F24" s="1708"/>
      <c r="G24" s="1708"/>
      <c r="H24" s="1708"/>
      <c r="I24" s="1708"/>
      <c r="J24" s="1708"/>
      <c r="K24" s="1708"/>
      <c r="L24" s="1708"/>
      <c r="M24" s="349"/>
      <c r="N24" s="1709"/>
      <c r="O24" s="1709"/>
      <c r="P24" s="1709"/>
      <c r="Q24" s="1709"/>
      <c r="R24" s="1710"/>
      <c r="S24" s="1714"/>
      <c r="T24" s="1715"/>
      <c r="U24" s="350"/>
      <c r="V24" s="1724"/>
      <c r="W24" s="1714"/>
      <c r="X24" s="1725"/>
      <c r="Y24" s="1711"/>
      <c r="Z24" s="1709"/>
      <c r="AA24" s="1709"/>
      <c r="AB24" s="1709"/>
      <c r="AC24" s="1712"/>
      <c r="AD24" s="1712"/>
      <c r="AE24" s="1712"/>
      <c r="AF24" s="1712"/>
      <c r="AG24" s="1712"/>
      <c r="AH24" s="1712"/>
      <c r="AI24" s="1712"/>
      <c r="AJ24" s="1712"/>
      <c r="AK24" s="1712"/>
      <c r="AL24" s="1713"/>
      <c r="AM24" s="1721"/>
      <c r="AN24" s="1722"/>
      <c r="AO24" s="1722"/>
      <c r="AP24" s="1722"/>
      <c r="AQ24" s="1723"/>
    </row>
    <row r="25" spans="1:43" ht="23.25" customHeight="1" x14ac:dyDescent="0.45">
      <c r="A25" s="1706">
        <v>11</v>
      </c>
      <c r="B25" s="526"/>
      <c r="C25" s="1707"/>
      <c r="D25" s="1708"/>
      <c r="E25" s="1708"/>
      <c r="F25" s="1708"/>
      <c r="G25" s="1708"/>
      <c r="H25" s="1708"/>
      <c r="I25" s="1708"/>
      <c r="J25" s="1708"/>
      <c r="K25" s="1708"/>
      <c r="L25" s="1708"/>
      <c r="M25" s="349"/>
      <c r="N25" s="1709"/>
      <c r="O25" s="1709"/>
      <c r="P25" s="1709"/>
      <c r="Q25" s="1709"/>
      <c r="R25" s="1710"/>
      <c r="S25" s="1714"/>
      <c r="T25" s="1715"/>
      <c r="U25" s="350"/>
      <c r="V25" s="1724"/>
      <c r="W25" s="1714"/>
      <c r="X25" s="1725"/>
      <c r="Y25" s="1711"/>
      <c r="Z25" s="1709"/>
      <c r="AA25" s="1709"/>
      <c r="AB25" s="1709"/>
      <c r="AC25" s="1712"/>
      <c r="AD25" s="1712"/>
      <c r="AE25" s="1712"/>
      <c r="AF25" s="1712"/>
      <c r="AG25" s="1712"/>
      <c r="AH25" s="1712"/>
      <c r="AI25" s="1712"/>
      <c r="AJ25" s="1712"/>
      <c r="AK25" s="1712"/>
      <c r="AL25" s="1713"/>
      <c r="AM25" s="1721"/>
      <c r="AN25" s="1722"/>
      <c r="AO25" s="1722"/>
      <c r="AP25" s="1722"/>
      <c r="AQ25" s="1723"/>
    </row>
    <row r="26" spans="1:43" ht="23.25" customHeight="1" x14ac:dyDescent="0.45">
      <c r="A26" s="1706">
        <v>12</v>
      </c>
      <c r="B26" s="526"/>
      <c r="C26" s="1707"/>
      <c r="D26" s="1708"/>
      <c r="E26" s="1708"/>
      <c r="F26" s="1708"/>
      <c r="G26" s="1708"/>
      <c r="H26" s="1708"/>
      <c r="I26" s="1708"/>
      <c r="J26" s="1708"/>
      <c r="K26" s="1708"/>
      <c r="L26" s="1708"/>
      <c r="M26" s="349"/>
      <c r="N26" s="1709"/>
      <c r="O26" s="1709"/>
      <c r="P26" s="1709"/>
      <c r="Q26" s="1709"/>
      <c r="R26" s="1710"/>
      <c r="S26" s="1714"/>
      <c r="T26" s="1715"/>
      <c r="U26" s="350"/>
      <c r="V26" s="1724"/>
      <c r="W26" s="1714"/>
      <c r="X26" s="1725"/>
      <c r="Y26" s="1711"/>
      <c r="Z26" s="1709"/>
      <c r="AA26" s="1709"/>
      <c r="AB26" s="1709"/>
      <c r="AC26" s="1712"/>
      <c r="AD26" s="1712"/>
      <c r="AE26" s="1712"/>
      <c r="AF26" s="1712"/>
      <c r="AG26" s="1712"/>
      <c r="AH26" s="1712"/>
      <c r="AI26" s="1712"/>
      <c r="AJ26" s="1712"/>
      <c r="AK26" s="1712"/>
      <c r="AL26" s="1713"/>
      <c r="AM26" s="1721"/>
      <c r="AN26" s="1722"/>
      <c r="AO26" s="1722"/>
      <c r="AP26" s="1722"/>
      <c r="AQ26" s="1723"/>
    </row>
    <row r="27" spans="1:43" ht="23.25" customHeight="1" x14ac:dyDescent="0.45">
      <c r="A27" s="1706">
        <v>13</v>
      </c>
      <c r="B27" s="526"/>
      <c r="C27" s="1707"/>
      <c r="D27" s="1708"/>
      <c r="E27" s="1708"/>
      <c r="F27" s="1708"/>
      <c r="G27" s="1708"/>
      <c r="H27" s="1708"/>
      <c r="I27" s="1708"/>
      <c r="J27" s="1708"/>
      <c r="K27" s="1708"/>
      <c r="L27" s="1708"/>
      <c r="M27" s="349"/>
      <c r="N27" s="1709"/>
      <c r="O27" s="1709"/>
      <c r="P27" s="1709"/>
      <c r="Q27" s="1709"/>
      <c r="R27" s="1710"/>
      <c r="S27" s="1714"/>
      <c r="T27" s="1715"/>
      <c r="U27" s="350"/>
      <c r="V27" s="1724"/>
      <c r="W27" s="1714"/>
      <c r="X27" s="1725"/>
      <c r="Y27" s="1711"/>
      <c r="Z27" s="1709"/>
      <c r="AA27" s="1709"/>
      <c r="AB27" s="1709"/>
      <c r="AC27" s="1712"/>
      <c r="AD27" s="1712"/>
      <c r="AE27" s="1712"/>
      <c r="AF27" s="1712"/>
      <c r="AG27" s="1712"/>
      <c r="AH27" s="1712"/>
      <c r="AI27" s="1712"/>
      <c r="AJ27" s="1712"/>
      <c r="AK27" s="1712"/>
      <c r="AL27" s="1713"/>
      <c r="AM27" s="1721"/>
      <c r="AN27" s="1722"/>
      <c r="AO27" s="1722"/>
      <c r="AP27" s="1722"/>
      <c r="AQ27" s="1723"/>
    </row>
    <row r="28" spans="1:43" ht="23.25" customHeight="1" x14ac:dyDescent="0.45">
      <c r="A28" s="1706">
        <v>14</v>
      </c>
      <c r="B28" s="526"/>
      <c r="C28" s="1707"/>
      <c r="D28" s="1708"/>
      <c r="E28" s="1708"/>
      <c r="F28" s="1708"/>
      <c r="G28" s="1708"/>
      <c r="H28" s="1708"/>
      <c r="I28" s="1708"/>
      <c r="J28" s="1708"/>
      <c r="K28" s="1708"/>
      <c r="L28" s="1708"/>
      <c r="M28" s="349"/>
      <c r="N28" s="1709"/>
      <c r="O28" s="1709"/>
      <c r="P28" s="1709"/>
      <c r="Q28" s="1709"/>
      <c r="R28" s="1710"/>
      <c r="S28" s="1714"/>
      <c r="T28" s="1715"/>
      <c r="U28" s="350"/>
      <c r="V28" s="1724"/>
      <c r="W28" s="1714"/>
      <c r="X28" s="1725"/>
      <c r="Y28" s="1711"/>
      <c r="Z28" s="1709"/>
      <c r="AA28" s="1709"/>
      <c r="AB28" s="1709"/>
      <c r="AC28" s="1712"/>
      <c r="AD28" s="1712"/>
      <c r="AE28" s="1712"/>
      <c r="AF28" s="1712"/>
      <c r="AG28" s="1712"/>
      <c r="AH28" s="1712"/>
      <c r="AI28" s="1712"/>
      <c r="AJ28" s="1712"/>
      <c r="AK28" s="1712"/>
      <c r="AL28" s="1713"/>
      <c r="AM28" s="1721"/>
      <c r="AN28" s="1722"/>
      <c r="AO28" s="1722"/>
      <c r="AP28" s="1722"/>
      <c r="AQ28" s="1723"/>
    </row>
    <row r="29" spans="1:43" ht="23.25" customHeight="1" x14ac:dyDescent="0.45">
      <c r="A29" s="1706">
        <v>15</v>
      </c>
      <c r="B29" s="526"/>
      <c r="C29" s="1707"/>
      <c r="D29" s="1708"/>
      <c r="E29" s="1708"/>
      <c r="F29" s="1708"/>
      <c r="G29" s="1708"/>
      <c r="H29" s="1708"/>
      <c r="I29" s="1708"/>
      <c r="J29" s="1708"/>
      <c r="K29" s="1708"/>
      <c r="L29" s="1708"/>
      <c r="M29" s="349"/>
      <c r="N29" s="1709"/>
      <c r="O29" s="1709"/>
      <c r="P29" s="1709"/>
      <c r="Q29" s="1709"/>
      <c r="R29" s="1710"/>
      <c r="S29" s="1714"/>
      <c r="T29" s="1715"/>
      <c r="U29" s="350"/>
      <c r="V29" s="1724"/>
      <c r="W29" s="1714"/>
      <c r="X29" s="1725"/>
      <c r="Y29" s="1711"/>
      <c r="Z29" s="1709"/>
      <c r="AA29" s="1709"/>
      <c r="AB29" s="1709"/>
      <c r="AC29" s="1712"/>
      <c r="AD29" s="1712"/>
      <c r="AE29" s="1712"/>
      <c r="AF29" s="1712"/>
      <c r="AG29" s="1712"/>
      <c r="AH29" s="1712"/>
      <c r="AI29" s="1712"/>
      <c r="AJ29" s="1712"/>
      <c r="AK29" s="1712"/>
      <c r="AL29" s="1713"/>
      <c r="AM29" s="1721"/>
      <c r="AN29" s="1722"/>
      <c r="AO29" s="1722"/>
      <c r="AP29" s="1722"/>
      <c r="AQ29" s="1723"/>
    </row>
    <row r="30" spans="1:43" ht="23.25" customHeight="1" x14ac:dyDescent="0.45">
      <c r="A30" s="1706">
        <v>16</v>
      </c>
      <c r="B30" s="526"/>
      <c r="C30" s="1707"/>
      <c r="D30" s="1708"/>
      <c r="E30" s="1708"/>
      <c r="F30" s="1708"/>
      <c r="G30" s="1708"/>
      <c r="H30" s="1708"/>
      <c r="I30" s="1708"/>
      <c r="J30" s="1708"/>
      <c r="K30" s="1708"/>
      <c r="L30" s="1708"/>
      <c r="M30" s="349"/>
      <c r="N30" s="1709"/>
      <c r="O30" s="1709"/>
      <c r="P30" s="1709"/>
      <c r="Q30" s="1709"/>
      <c r="R30" s="1710"/>
      <c r="S30" s="1714"/>
      <c r="T30" s="1715"/>
      <c r="U30" s="350"/>
      <c r="V30" s="1724"/>
      <c r="W30" s="1714"/>
      <c r="X30" s="1725"/>
      <c r="Y30" s="1711"/>
      <c r="Z30" s="1709"/>
      <c r="AA30" s="1709"/>
      <c r="AB30" s="1709"/>
      <c r="AC30" s="1712"/>
      <c r="AD30" s="1712"/>
      <c r="AE30" s="1712"/>
      <c r="AF30" s="1712"/>
      <c r="AG30" s="1712"/>
      <c r="AH30" s="1712"/>
      <c r="AI30" s="1712"/>
      <c r="AJ30" s="1712"/>
      <c r="AK30" s="1712"/>
      <c r="AL30" s="1713"/>
      <c r="AM30" s="1721"/>
      <c r="AN30" s="1722"/>
      <c r="AO30" s="1722"/>
      <c r="AP30" s="1722"/>
      <c r="AQ30" s="1723"/>
    </row>
    <row r="31" spans="1:43" ht="23.25" customHeight="1" x14ac:dyDescent="0.45">
      <c r="A31" s="1706">
        <v>17</v>
      </c>
      <c r="B31" s="526"/>
      <c r="C31" s="1707"/>
      <c r="D31" s="1708"/>
      <c r="E31" s="1708"/>
      <c r="F31" s="1708"/>
      <c r="G31" s="1708"/>
      <c r="H31" s="1708"/>
      <c r="I31" s="1708"/>
      <c r="J31" s="1708"/>
      <c r="K31" s="1708"/>
      <c r="L31" s="1708"/>
      <c r="M31" s="349"/>
      <c r="N31" s="1709"/>
      <c r="O31" s="1709"/>
      <c r="P31" s="1709"/>
      <c r="Q31" s="1709"/>
      <c r="R31" s="1710"/>
      <c r="S31" s="1714"/>
      <c r="T31" s="1715"/>
      <c r="U31" s="350"/>
      <c r="V31" s="1724"/>
      <c r="W31" s="1714"/>
      <c r="X31" s="1725"/>
      <c r="Y31" s="1711"/>
      <c r="Z31" s="1709"/>
      <c r="AA31" s="1709"/>
      <c r="AB31" s="1709"/>
      <c r="AC31" s="1712"/>
      <c r="AD31" s="1712"/>
      <c r="AE31" s="1712"/>
      <c r="AF31" s="1712"/>
      <c r="AG31" s="1712"/>
      <c r="AH31" s="1712"/>
      <c r="AI31" s="1712"/>
      <c r="AJ31" s="1712"/>
      <c r="AK31" s="1712"/>
      <c r="AL31" s="1713"/>
      <c r="AM31" s="1721"/>
      <c r="AN31" s="1722"/>
      <c r="AO31" s="1722"/>
      <c r="AP31" s="1722"/>
      <c r="AQ31" s="1723"/>
    </row>
    <row r="32" spans="1:43" ht="23.25" customHeight="1" x14ac:dyDescent="0.45">
      <c r="A32" s="1706">
        <v>18</v>
      </c>
      <c r="B32" s="526"/>
      <c r="C32" s="1707"/>
      <c r="D32" s="1708"/>
      <c r="E32" s="1708"/>
      <c r="F32" s="1708"/>
      <c r="G32" s="1708"/>
      <c r="H32" s="1708"/>
      <c r="I32" s="1708"/>
      <c r="J32" s="1708"/>
      <c r="K32" s="1708"/>
      <c r="L32" s="1708"/>
      <c r="M32" s="349"/>
      <c r="N32" s="1709"/>
      <c r="O32" s="1709"/>
      <c r="P32" s="1709"/>
      <c r="Q32" s="1709"/>
      <c r="R32" s="1710"/>
      <c r="S32" s="1714"/>
      <c r="T32" s="1715"/>
      <c r="U32" s="350"/>
      <c r="V32" s="1724"/>
      <c r="W32" s="1714"/>
      <c r="X32" s="1725"/>
      <c r="Y32" s="1711"/>
      <c r="Z32" s="1709"/>
      <c r="AA32" s="1709"/>
      <c r="AB32" s="1709"/>
      <c r="AC32" s="1712"/>
      <c r="AD32" s="1712"/>
      <c r="AE32" s="1712"/>
      <c r="AF32" s="1712"/>
      <c r="AG32" s="1712"/>
      <c r="AH32" s="1712"/>
      <c r="AI32" s="1712"/>
      <c r="AJ32" s="1712"/>
      <c r="AK32" s="1712"/>
      <c r="AL32" s="1713"/>
      <c r="AM32" s="1721"/>
      <c r="AN32" s="1722"/>
      <c r="AO32" s="1722"/>
      <c r="AP32" s="1722"/>
      <c r="AQ32" s="1723"/>
    </row>
    <row r="33" spans="1:43" ht="23.25" customHeight="1" x14ac:dyDescent="0.45">
      <c r="A33" s="1706">
        <v>19</v>
      </c>
      <c r="B33" s="526"/>
      <c r="C33" s="1707"/>
      <c r="D33" s="1708"/>
      <c r="E33" s="1708"/>
      <c r="F33" s="1708"/>
      <c r="G33" s="1708"/>
      <c r="H33" s="1708"/>
      <c r="I33" s="1708"/>
      <c r="J33" s="1708"/>
      <c r="K33" s="1708"/>
      <c r="L33" s="1708"/>
      <c r="M33" s="349"/>
      <c r="N33" s="1709"/>
      <c r="O33" s="1709"/>
      <c r="P33" s="1709"/>
      <c r="Q33" s="1709"/>
      <c r="R33" s="1710"/>
      <c r="S33" s="1714"/>
      <c r="T33" s="1715"/>
      <c r="U33" s="350"/>
      <c r="V33" s="1724"/>
      <c r="W33" s="1714"/>
      <c r="X33" s="1725"/>
      <c r="Y33" s="1711"/>
      <c r="Z33" s="1709"/>
      <c r="AA33" s="1709"/>
      <c r="AB33" s="1709"/>
      <c r="AC33" s="1712"/>
      <c r="AD33" s="1712"/>
      <c r="AE33" s="1712"/>
      <c r="AF33" s="1712"/>
      <c r="AG33" s="1712"/>
      <c r="AH33" s="1712"/>
      <c r="AI33" s="1712"/>
      <c r="AJ33" s="1712"/>
      <c r="AK33" s="1712"/>
      <c r="AL33" s="1713"/>
      <c r="AM33" s="1721"/>
      <c r="AN33" s="1722"/>
      <c r="AO33" s="1722"/>
      <c r="AP33" s="1722"/>
      <c r="AQ33" s="1723"/>
    </row>
    <row r="34" spans="1:43" ht="23.25" customHeight="1" x14ac:dyDescent="0.45">
      <c r="A34" s="1706">
        <v>20</v>
      </c>
      <c r="B34" s="526"/>
      <c r="C34" s="1707"/>
      <c r="D34" s="1708"/>
      <c r="E34" s="1708"/>
      <c r="F34" s="1708"/>
      <c r="G34" s="1708"/>
      <c r="H34" s="1708"/>
      <c r="I34" s="1708"/>
      <c r="J34" s="1708"/>
      <c r="K34" s="1708"/>
      <c r="L34" s="1708"/>
      <c r="M34" s="349"/>
      <c r="N34" s="1709"/>
      <c r="O34" s="1709"/>
      <c r="P34" s="1709"/>
      <c r="Q34" s="1709"/>
      <c r="R34" s="1710"/>
      <c r="S34" s="1714"/>
      <c r="T34" s="1715"/>
      <c r="U34" s="350"/>
      <c r="V34" s="1724"/>
      <c r="W34" s="1714"/>
      <c r="X34" s="1725"/>
      <c r="Y34" s="1711"/>
      <c r="Z34" s="1709"/>
      <c r="AA34" s="1709"/>
      <c r="AB34" s="1709"/>
      <c r="AC34" s="1712"/>
      <c r="AD34" s="1712"/>
      <c r="AE34" s="1712"/>
      <c r="AF34" s="1712"/>
      <c r="AG34" s="1712"/>
      <c r="AH34" s="1712"/>
      <c r="AI34" s="1712"/>
      <c r="AJ34" s="1712"/>
      <c r="AK34" s="1712"/>
      <c r="AL34" s="1713"/>
      <c r="AM34" s="1721"/>
      <c r="AN34" s="1722"/>
      <c r="AO34" s="1722"/>
      <c r="AP34" s="1722"/>
      <c r="AQ34" s="1723"/>
    </row>
    <row r="35" spans="1:43" ht="23.25" customHeight="1" x14ac:dyDescent="0.45">
      <c r="A35" s="1706">
        <v>21</v>
      </c>
      <c r="B35" s="526"/>
      <c r="C35" s="1707"/>
      <c r="D35" s="1708"/>
      <c r="E35" s="1708"/>
      <c r="F35" s="1708"/>
      <c r="G35" s="1708"/>
      <c r="H35" s="1708"/>
      <c r="I35" s="1708"/>
      <c r="J35" s="1708"/>
      <c r="K35" s="1708"/>
      <c r="L35" s="1708"/>
      <c r="M35" s="349"/>
      <c r="N35" s="1709"/>
      <c r="O35" s="1709"/>
      <c r="P35" s="1709"/>
      <c r="Q35" s="1709"/>
      <c r="R35" s="1710"/>
      <c r="S35" s="1714"/>
      <c r="T35" s="1715"/>
      <c r="U35" s="350"/>
      <c r="V35" s="1724"/>
      <c r="W35" s="1714"/>
      <c r="X35" s="1725"/>
      <c r="Y35" s="1711"/>
      <c r="Z35" s="1709"/>
      <c r="AA35" s="1709"/>
      <c r="AB35" s="1709"/>
      <c r="AC35" s="1712"/>
      <c r="AD35" s="1712"/>
      <c r="AE35" s="1712"/>
      <c r="AF35" s="1712"/>
      <c r="AG35" s="1712"/>
      <c r="AH35" s="1712"/>
      <c r="AI35" s="1712"/>
      <c r="AJ35" s="1712"/>
      <c r="AK35" s="1712"/>
      <c r="AL35" s="1713"/>
      <c r="AM35" s="1721"/>
      <c r="AN35" s="1722"/>
      <c r="AO35" s="1722"/>
      <c r="AP35" s="1722"/>
      <c r="AQ35" s="1723"/>
    </row>
    <row r="36" spans="1:43" ht="23.25" customHeight="1" x14ac:dyDescent="0.45">
      <c r="A36" s="1706">
        <v>22</v>
      </c>
      <c r="B36" s="526"/>
      <c r="C36" s="1707"/>
      <c r="D36" s="1708"/>
      <c r="E36" s="1708"/>
      <c r="F36" s="1708"/>
      <c r="G36" s="1708"/>
      <c r="H36" s="1708"/>
      <c r="I36" s="1708"/>
      <c r="J36" s="1708"/>
      <c r="K36" s="1708"/>
      <c r="L36" s="1708"/>
      <c r="M36" s="349"/>
      <c r="N36" s="1709"/>
      <c r="O36" s="1709"/>
      <c r="P36" s="1709"/>
      <c r="Q36" s="1709"/>
      <c r="R36" s="1710"/>
      <c r="S36" s="1714"/>
      <c r="T36" s="1715"/>
      <c r="U36" s="350"/>
      <c r="V36" s="1724"/>
      <c r="W36" s="1714"/>
      <c r="X36" s="1725"/>
      <c r="Y36" s="1711"/>
      <c r="Z36" s="1709"/>
      <c r="AA36" s="1709"/>
      <c r="AB36" s="1709"/>
      <c r="AC36" s="1712"/>
      <c r="AD36" s="1712"/>
      <c r="AE36" s="1712"/>
      <c r="AF36" s="1712"/>
      <c r="AG36" s="1712"/>
      <c r="AH36" s="1712"/>
      <c r="AI36" s="1712"/>
      <c r="AJ36" s="1712"/>
      <c r="AK36" s="1712"/>
      <c r="AL36" s="1713"/>
      <c r="AM36" s="1721"/>
      <c r="AN36" s="1722"/>
      <c r="AO36" s="1722"/>
      <c r="AP36" s="1722"/>
      <c r="AQ36" s="1723"/>
    </row>
    <row r="37" spans="1:43" ht="23.25" customHeight="1" x14ac:dyDescent="0.45">
      <c r="A37" s="1706">
        <v>23</v>
      </c>
      <c r="B37" s="526"/>
      <c r="C37" s="1707"/>
      <c r="D37" s="1708"/>
      <c r="E37" s="1708"/>
      <c r="F37" s="1708"/>
      <c r="G37" s="1708"/>
      <c r="H37" s="1708"/>
      <c r="I37" s="1708"/>
      <c r="J37" s="1708"/>
      <c r="K37" s="1708"/>
      <c r="L37" s="1708"/>
      <c r="M37" s="349"/>
      <c r="N37" s="1709"/>
      <c r="O37" s="1709"/>
      <c r="P37" s="1709"/>
      <c r="Q37" s="1709"/>
      <c r="R37" s="1710"/>
      <c r="S37" s="1714"/>
      <c r="T37" s="1715"/>
      <c r="U37" s="350"/>
      <c r="V37" s="1724"/>
      <c r="W37" s="1714"/>
      <c r="X37" s="1725"/>
      <c r="Y37" s="1711"/>
      <c r="Z37" s="1709"/>
      <c r="AA37" s="1709"/>
      <c r="AB37" s="1709"/>
      <c r="AC37" s="1712"/>
      <c r="AD37" s="1712"/>
      <c r="AE37" s="1712"/>
      <c r="AF37" s="1712"/>
      <c r="AG37" s="1712"/>
      <c r="AH37" s="1712"/>
      <c r="AI37" s="1712"/>
      <c r="AJ37" s="1712"/>
      <c r="AK37" s="1712"/>
      <c r="AL37" s="1713"/>
      <c r="AM37" s="1721"/>
      <c r="AN37" s="1722"/>
      <c r="AO37" s="1722"/>
      <c r="AP37" s="1722"/>
      <c r="AQ37" s="1723"/>
    </row>
    <row r="38" spans="1:43" ht="23.25" customHeight="1" x14ac:dyDescent="0.45">
      <c r="A38" s="1706">
        <v>24</v>
      </c>
      <c r="B38" s="526"/>
      <c r="C38" s="1707"/>
      <c r="D38" s="1708"/>
      <c r="E38" s="1708"/>
      <c r="F38" s="1708"/>
      <c r="G38" s="1708"/>
      <c r="H38" s="1708"/>
      <c r="I38" s="1708"/>
      <c r="J38" s="1708"/>
      <c r="K38" s="1708"/>
      <c r="L38" s="1708"/>
      <c r="M38" s="349"/>
      <c r="N38" s="1709"/>
      <c r="O38" s="1709"/>
      <c r="P38" s="1709"/>
      <c r="Q38" s="1709"/>
      <c r="R38" s="1710"/>
      <c r="S38" s="1714"/>
      <c r="T38" s="1715"/>
      <c r="U38" s="350"/>
      <c r="V38" s="1724"/>
      <c r="W38" s="1714"/>
      <c r="X38" s="1725"/>
      <c r="Y38" s="1711"/>
      <c r="Z38" s="1709"/>
      <c r="AA38" s="1709"/>
      <c r="AB38" s="1709"/>
      <c r="AC38" s="1712"/>
      <c r="AD38" s="1712"/>
      <c r="AE38" s="1712"/>
      <c r="AF38" s="1712"/>
      <c r="AG38" s="1712"/>
      <c r="AH38" s="1712"/>
      <c r="AI38" s="1712"/>
      <c r="AJ38" s="1712"/>
      <c r="AK38" s="1712"/>
      <c r="AL38" s="1713"/>
      <c r="AM38" s="1721"/>
      <c r="AN38" s="1722"/>
      <c r="AO38" s="1722"/>
      <c r="AP38" s="1722"/>
      <c r="AQ38" s="1723"/>
    </row>
    <row r="39" spans="1:43" ht="23.25" customHeight="1" x14ac:dyDescent="0.45">
      <c r="A39" s="1706">
        <v>25</v>
      </c>
      <c r="B39" s="526"/>
      <c r="C39" s="1707"/>
      <c r="D39" s="1708"/>
      <c r="E39" s="1708"/>
      <c r="F39" s="1708"/>
      <c r="G39" s="1708"/>
      <c r="H39" s="1708"/>
      <c r="I39" s="1708"/>
      <c r="J39" s="1708"/>
      <c r="K39" s="1708"/>
      <c r="L39" s="1708"/>
      <c r="M39" s="349"/>
      <c r="N39" s="1709"/>
      <c r="O39" s="1709"/>
      <c r="P39" s="1709"/>
      <c r="Q39" s="1709"/>
      <c r="R39" s="1710"/>
      <c r="S39" s="1714"/>
      <c r="T39" s="1715"/>
      <c r="U39" s="350"/>
      <c r="V39" s="1724"/>
      <c r="W39" s="1714"/>
      <c r="X39" s="1725"/>
      <c r="Y39" s="1711"/>
      <c r="Z39" s="1709"/>
      <c r="AA39" s="1709"/>
      <c r="AB39" s="1709"/>
      <c r="AC39" s="1712"/>
      <c r="AD39" s="1712"/>
      <c r="AE39" s="1712"/>
      <c r="AF39" s="1712"/>
      <c r="AG39" s="1712"/>
      <c r="AH39" s="1712"/>
      <c r="AI39" s="1712"/>
      <c r="AJ39" s="1712"/>
      <c r="AK39" s="1712"/>
      <c r="AL39" s="1713"/>
      <c r="AM39" s="1721"/>
      <c r="AN39" s="1722"/>
      <c r="AO39" s="1722"/>
      <c r="AP39" s="1722"/>
      <c r="AQ39" s="1723"/>
    </row>
    <row r="40" spans="1:43" ht="23.25" customHeight="1" x14ac:dyDescent="0.45">
      <c r="A40" s="1706">
        <v>26</v>
      </c>
      <c r="B40" s="526"/>
      <c r="C40" s="1707"/>
      <c r="D40" s="1708"/>
      <c r="E40" s="1708"/>
      <c r="F40" s="1708"/>
      <c r="G40" s="1708"/>
      <c r="H40" s="1708"/>
      <c r="I40" s="1708"/>
      <c r="J40" s="1708"/>
      <c r="K40" s="1708"/>
      <c r="L40" s="1708"/>
      <c r="M40" s="349"/>
      <c r="N40" s="1709"/>
      <c r="O40" s="1709"/>
      <c r="P40" s="1709"/>
      <c r="Q40" s="1709"/>
      <c r="R40" s="1710"/>
      <c r="S40" s="1714"/>
      <c r="T40" s="1715"/>
      <c r="U40" s="350"/>
      <c r="V40" s="1724"/>
      <c r="W40" s="1714"/>
      <c r="X40" s="1725"/>
      <c r="Y40" s="1711"/>
      <c r="Z40" s="1709"/>
      <c r="AA40" s="1709"/>
      <c r="AB40" s="1709"/>
      <c r="AC40" s="1712"/>
      <c r="AD40" s="1712"/>
      <c r="AE40" s="1712"/>
      <c r="AF40" s="1712"/>
      <c r="AG40" s="1712"/>
      <c r="AH40" s="1712"/>
      <c r="AI40" s="1712"/>
      <c r="AJ40" s="1712"/>
      <c r="AK40" s="1712"/>
      <c r="AL40" s="1713"/>
      <c r="AM40" s="1721"/>
      <c r="AN40" s="1722"/>
      <c r="AO40" s="1722"/>
      <c r="AP40" s="1722"/>
      <c r="AQ40" s="1723"/>
    </row>
    <row r="41" spans="1:43" ht="23.2" customHeight="1" x14ac:dyDescent="0.45">
      <c r="A41" s="1706">
        <v>27</v>
      </c>
      <c r="B41" s="526"/>
      <c r="C41" s="1707"/>
      <c r="D41" s="1708"/>
      <c r="E41" s="1708"/>
      <c r="F41" s="1708"/>
      <c r="G41" s="1708"/>
      <c r="H41" s="1708"/>
      <c r="I41" s="1708"/>
      <c r="J41" s="1708"/>
      <c r="K41" s="1708"/>
      <c r="L41" s="1708"/>
      <c r="M41" s="349"/>
      <c r="N41" s="1709"/>
      <c r="O41" s="1709"/>
      <c r="P41" s="1709"/>
      <c r="Q41" s="1709"/>
      <c r="R41" s="1710"/>
      <c r="S41" s="1714"/>
      <c r="T41" s="1715"/>
      <c r="U41" s="350"/>
      <c r="V41" s="1724"/>
      <c r="W41" s="1714"/>
      <c r="X41" s="1725"/>
      <c r="Y41" s="1711"/>
      <c r="Z41" s="1709"/>
      <c r="AA41" s="1709"/>
      <c r="AB41" s="1709"/>
      <c r="AC41" s="1712"/>
      <c r="AD41" s="1712"/>
      <c r="AE41" s="1712"/>
      <c r="AF41" s="1712"/>
      <c r="AG41" s="1712"/>
      <c r="AH41" s="1712"/>
      <c r="AI41" s="1712"/>
      <c r="AJ41" s="1712"/>
      <c r="AK41" s="1712"/>
      <c r="AL41" s="1713"/>
      <c r="AM41" s="1721"/>
      <c r="AN41" s="1722"/>
      <c r="AO41" s="1722"/>
      <c r="AP41" s="1722"/>
      <c r="AQ41" s="1723"/>
    </row>
    <row r="42" spans="1:43" ht="23.25" customHeight="1" x14ac:dyDescent="0.45">
      <c r="A42" s="1706">
        <v>28</v>
      </c>
      <c r="B42" s="526"/>
      <c r="C42" s="1707"/>
      <c r="D42" s="1708"/>
      <c r="E42" s="1708"/>
      <c r="F42" s="1708"/>
      <c r="G42" s="1708"/>
      <c r="H42" s="1708"/>
      <c r="I42" s="1708"/>
      <c r="J42" s="1708"/>
      <c r="K42" s="1708"/>
      <c r="L42" s="1708"/>
      <c r="M42" s="349"/>
      <c r="N42" s="1709"/>
      <c r="O42" s="1709"/>
      <c r="P42" s="1709"/>
      <c r="Q42" s="1709"/>
      <c r="R42" s="1710"/>
      <c r="S42" s="1714"/>
      <c r="T42" s="1715"/>
      <c r="U42" s="350"/>
      <c r="V42" s="1724"/>
      <c r="W42" s="1714"/>
      <c r="X42" s="1725"/>
      <c r="Y42" s="1711"/>
      <c r="Z42" s="1709"/>
      <c r="AA42" s="1709"/>
      <c r="AB42" s="1709"/>
      <c r="AC42" s="1712"/>
      <c r="AD42" s="1712"/>
      <c r="AE42" s="1712"/>
      <c r="AF42" s="1712"/>
      <c r="AG42" s="1712"/>
      <c r="AH42" s="1712"/>
      <c r="AI42" s="1712"/>
      <c r="AJ42" s="1712"/>
      <c r="AK42" s="1712"/>
      <c r="AL42" s="1713"/>
      <c r="AM42" s="1721"/>
      <c r="AN42" s="1722"/>
      <c r="AO42" s="1722"/>
      <c r="AP42" s="1722"/>
      <c r="AQ42" s="1723"/>
    </row>
    <row r="43" spans="1:43" ht="23.25" customHeight="1" x14ac:dyDescent="0.45">
      <c r="A43" s="1706">
        <v>29</v>
      </c>
      <c r="B43" s="526"/>
      <c r="C43" s="1707"/>
      <c r="D43" s="1708"/>
      <c r="E43" s="1708"/>
      <c r="F43" s="1708"/>
      <c r="G43" s="1708"/>
      <c r="H43" s="1708"/>
      <c r="I43" s="1708"/>
      <c r="J43" s="1708"/>
      <c r="K43" s="1708"/>
      <c r="L43" s="1708"/>
      <c r="M43" s="349"/>
      <c r="N43" s="1709"/>
      <c r="O43" s="1709"/>
      <c r="P43" s="1709"/>
      <c r="Q43" s="1709"/>
      <c r="R43" s="1710"/>
      <c r="S43" s="1714"/>
      <c r="T43" s="1715"/>
      <c r="U43" s="350"/>
      <c r="V43" s="1724"/>
      <c r="W43" s="1714"/>
      <c r="X43" s="1725"/>
      <c r="Y43" s="1711"/>
      <c r="Z43" s="1709"/>
      <c r="AA43" s="1709"/>
      <c r="AB43" s="1709"/>
      <c r="AC43" s="1712"/>
      <c r="AD43" s="1712"/>
      <c r="AE43" s="1712"/>
      <c r="AF43" s="1712"/>
      <c r="AG43" s="1712"/>
      <c r="AH43" s="1712"/>
      <c r="AI43" s="1712"/>
      <c r="AJ43" s="1712"/>
      <c r="AK43" s="1712"/>
      <c r="AL43" s="1713"/>
      <c r="AM43" s="1721"/>
      <c r="AN43" s="1722"/>
      <c r="AO43" s="1722"/>
      <c r="AP43" s="1722"/>
      <c r="AQ43" s="1723"/>
    </row>
    <row r="44" spans="1:43" ht="23.25" customHeight="1" x14ac:dyDescent="0.45">
      <c r="A44" s="1706">
        <v>30</v>
      </c>
      <c r="B44" s="526"/>
      <c r="C44" s="1707"/>
      <c r="D44" s="1708"/>
      <c r="E44" s="1708"/>
      <c r="F44" s="1708"/>
      <c r="G44" s="1708"/>
      <c r="H44" s="1708"/>
      <c r="I44" s="1708"/>
      <c r="J44" s="1708"/>
      <c r="K44" s="1708"/>
      <c r="L44" s="1708"/>
      <c r="M44" s="349"/>
      <c r="N44" s="1709"/>
      <c r="O44" s="1709"/>
      <c r="P44" s="1709"/>
      <c r="Q44" s="1709"/>
      <c r="R44" s="1710"/>
      <c r="S44" s="1714"/>
      <c r="T44" s="1715"/>
      <c r="U44" s="350"/>
      <c r="V44" s="1724"/>
      <c r="W44" s="1714"/>
      <c r="X44" s="1725"/>
      <c r="Y44" s="1711"/>
      <c r="Z44" s="1709"/>
      <c r="AA44" s="1709"/>
      <c r="AB44" s="1709"/>
      <c r="AC44" s="1712"/>
      <c r="AD44" s="1712"/>
      <c r="AE44" s="1712"/>
      <c r="AF44" s="1712"/>
      <c r="AG44" s="1712"/>
      <c r="AH44" s="1712"/>
      <c r="AI44" s="1712"/>
      <c r="AJ44" s="1712"/>
      <c r="AK44" s="1712"/>
      <c r="AL44" s="1713"/>
      <c r="AM44" s="1721"/>
      <c r="AN44" s="1722"/>
      <c r="AO44" s="1722"/>
      <c r="AP44" s="1722"/>
      <c r="AQ44" s="1723"/>
    </row>
    <row r="45" spans="1:43" ht="23.25" customHeight="1" x14ac:dyDescent="0.45">
      <c r="A45" s="1706">
        <v>31</v>
      </c>
      <c r="B45" s="526"/>
      <c r="C45" s="1707"/>
      <c r="D45" s="1708"/>
      <c r="E45" s="1708"/>
      <c r="F45" s="1708"/>
      <c r="G45" s="1708"/>
      <c r="H45" s="1708"/>
      <c r="I45" s="1708"/>
      <c r="J45" s="1708"/>
      <c r="K45" s="1708"/>
      <c r="L45" s="1708"/>
      <c r="M45" s="349"/>
      <c r="N45" s="1709"/>
      <c r="O45" s="1709"/>
      <c r="P45" s="1709"/>
      <c r="Q45" s="1709"/>
      <c r="R45" s="1710"/>
      <c r="S45" s="1714"/>
      <c r="T45" s="1715"/>
      <c r="U45" s="350"/>
      <c r="V45" s="1724"/>
      <c r="W45" s="1714"/>
      <c r="X45" s="1725"/>
      <c r="Y45" s="1711"/>
      <c r="Z45" s="1709"/>
      <c r="AA45" s="1709"/>
      <c r="AB45" s="1709"/>
      <c r="AC45" s="1712"/>
      <c r="AD45" s="1712"/>
      <c r="AE45" s="1712"/>
      <c r="AF45" s="1712"/>
      <c r="AG45" s="1712"/>
      <c r="AH45" s="1712"/>
      <c r="AI45" s="1712"/>
      <c r="AJ45" s="1712"/>
      <c r="AK45" s="1712"/>
      <c r="AL45" s="1713"/>
      <c r="AM45" s="1721"/>
      <c r="AN45" s="1722"/>
      <c r="AO45" s="1722"/>
      <c r="AP45" s="1722"/>
      <c r="AQ45" s="1723"/>
    </row>
    <row r="46" spans="1:43" ht="23.25" customHeight="1" x14ac:dyDescent="0.45">
      <c r="A46" s="1706">
        <v>32</v>
      </c>
      <c r="B46" s="526"/>
      <c r="C46" s="1707"/>
      <c r="D46" s="1708"/>
      <c r="E46" s="1708"/>
      <c r="F46" s="1708"/>
      <c r="G46" s="1708"/>
      <c r="H46" s="1708"/>
      <c r="I46" s="1708"/>
      <c r="J46" s="1708"/>
      <c r="K46" s="1708"/>
      <c r="L46" s="1708"/>
      <c r="M46" s="349"/>
      <c r="N46" s="1709"/>
      <c r="O46" s="1709"/>
      <c r="P46" s="1709"/>
      <c r="Q46" s="1709"/>
      <c r="R46" s="1710"/>
      <c r="S46" s="1714"/>
      <c r="T46" s="1715"/>
      <c r="U46" s="350"/>
      <c r="V46" s="1724"/>
      <c r="W46" s="1714"/>
      <c r="X46" s="1725"/>
      <c r="Y46" s="1711"/>
      <c r="Z46" s="1709"/>
      <c r="AA46" s="1709"/>
      <c r="AB46" s="1709"/>
      <c r="AC46" s="1712"/>
      <c r="AD46" s="1712"/>
      <c r="AE46" s="1712"/>
      <c r="AF46" s="1712"/>
      <c r="AG46" s="1712"/>
      <c r="AH46" s="1712"/>
      <c r="AI46" s="1712"/>
      <c r="AJ46" s="1712"/>
      <c r="AK46" s="1712"/>
      <c r="AL46" s="1713"/>
      <c r="AM46" s="1721"/>
      <c r="AN46" s="1722"/>
      <c r="AO46" s="1722"/>
      <c r="AP46" s="1722"/>
      <c r="AQ46" s="1723"/>
    </row>
    <row r="47" spans="1:43" ht="23.25" customHeight="1" x14ac:dyDescent="0.45">
      <c r="A47" s="1706">
        <v>33</v>
      </c>
      <c r="B47" s="526"/>
      <c r="C47" s="1707"/>
      <c r="D47" s="1708"/>
      <c r="E47" s="1708"/>
      <c r="F47" s="1708"/>
      <c r="G47" s="1708"/>
      <c r="H47" s="1708"/>
      <c r="I47" s="1708"/>
      <c r="J47" s="1708"/>
      <c r="K47" s="1708"/>
      <c r="L47" s="1708"/>
      <c r="M47" s="349"/>
      <c r="N47" s="1709"/>
      <c r="O47" s="1709"/>
      <c r="P47" s="1709"/>
      <c r="Q47" s="1709"/>
      <c r="R47" s="1710"/>
      <c r="S47" s="1714"/>
      <c r="T47" s="1715"/>
      <c r="U47" s="350"/>
      <c r="V47" s="1724"/>
      <c r="W47" s="1714"/>
      <c r="X47" s="1725"/>
      <c r="Y47" s="1711"/>
      <c r="Z47" s="1709"/>
      <c r="AA47" s="1709"/>
      <c r="AB47" s="1709"/>
      <c r="AC47" s="1712"/>
      <c r="AD47" s="1712"/>
      <c r="AE47" s="1712"/>
      <c r="AF47" s="1712"/>
      <c r="AG47" s="1712"/>
      <c r="AH47" s="1712"/>
      <c r="AI47" s="1712"/>
      <c r="AJ47" s="1712"/>
      <c r="AK47" s="1712"/>
      <c r="AL47" s="1713"/>
      <c r="AM47" s="1721"/>
      <c r="AN47" s="1722"/>
      <c r="AO47" s="1722"/>
      <c r="AP47" s="1722"/>
      <c r="AQ47" s="1723"/>
    </row>
    <row r="48" spans="1:43" ht="23.25" customHeight="1" x14ac:dyDescent="0.45">
      <c r="A48" s="1706">
        <v>34</v>
      </c>
      <c r="B48" s="526"/>
      <c r="C48" s="1707"/>
      <c r="D48" s="1708"/>
      <c r="E48" s="1708"/>
      <c r="F48" s="1708"/>
      <c r="G48" s="1708"/>
      <c r="H48" s="1708"/>
      <c r="I48" s="1708"/>
      <c r="J48" s="1708"/>
      <c r="K48" s="1708"/>
      <c r="L48" s="1708"/>
      <c r="M48" s="349"/>
      <c r="N48" s="1709"/>
      <c r="O48" s="1709"/>
      <c r="P48" s="1709"/>
      <c r="Q48" s="1709"/>
      <c r="R48" s="1710"/>
      <c r="S48" s="1714"/>
      <c r="T48" s="1715"/>
      <c r="U48" s="350"/>
      <c r="V48" s="1724"/>
      <c r="W48" s="1714"/>
      <c r="X48" s="1725"/>
      <c r="Y48" s="1711"/>
      <c r="Z48" s="1709"/>
      <c r="AA48" s="1709"/>
      <c r="AB48" s="1709"/>
      <c r="AC48" s="1712"/>
      <c r="AD48" s="1712"/>
      <c r="AE48" s="1712"/>
      <c r="AF48" s="1712"/>
      <c r="AG48" s="1712"/>
      <c r="AH48" s="1712"/>
      <c r="AI48" s="1712"/>
      <c r="AJ48" s="1712"/>
      <c r="AK48" s="1712"/>
      <c r="AL48" s="1713"/>
      <c r="AM48" s="1721"/>
      <c r="AN48" s="1722"/>
      <c r="AO48" s="1722"/>
      <c r="AP48" s="1722"/>
      <c r="AQ48" s="1723"/>
    </row>
    <row r="49" spans="1:43" ht="23.25" customHeight="1" x14ac:dyDescent="0.45">
      <c r="A49" s="1706">
        <v>35</v>
      </c>
      <c r="B49" s="526"/>
      <c r="C49" s="1707"/>
      <c r="D49" s="1708"/>
      <c r="E49" s="1708"/>
      <c r="F49" s="1708"/>
      <c r="G49" s="1708"/>
      <c r="H49" s="1708"/>
      <c r="I49" s="1708"/>
      <c r="J49" s="1708"/>
      <c r="K49" s="1708"/>
      <c r="L49" s="1708"/>
      <c r="M49" s="349"/>
      <c r="N49" s="1709"/>
      <c r="O49" s="1709"/>
      <c r="P49" s="1709"/>
      <c r="Q49" s="1709"/>
      <c r="R49" s="1710"/>
      <c r="S49" s="1714"/>
      <c r="T49" s="1715"/>
      <c r="U49" s="350"/>
      <c r="V49" s="1724"/>
      <c r="W49" s="1714"/>
      <c r="X49" s="1725"/>
      <c r="Y49" s="1711"/>
      <c r="Z49" s="1709"/>
      <c r="AA49" s="1709"/>
      <c r="AB49" s="1709"/>
      <c r="AC49" s="1712"/>
      <c r="AD49" s="1712"/>
      <c r="AE49" s="1712"/>
      <c r="AF49" s="1712"/>
      <c r="AG49" s="1712"/>
      <c r="AH49" s="1712"/>
      <c r="AI49" s="1712"/>
      <c r="AJ49" s="1712"/>
      <c r="AK49" s="1712"/>
      <c r="AL49" s="1713"/>
      <c r="AM49" s="1721"/>
      <c r="AN49" s="1722"/>
      <c r="AO49" s="1722"/>
      <c r="AP49" s="1722"/>
      <c r="AQ49" s="1723"/>
    </row>
    <row r="50" spans="1:43" ht="23.25" customHeight="1" x14ac:dyDescent="0.45">
      <c r="A50" s="1706">
        <v>36</v>
      </c>
      <c r="B50" s="526"/>
      <c r="C50" s="1707"/>
      <c r="D50" s="1708"/>
      <c r="E50" s="1708"/>
      <c r="F50" s="1708"/>
      <c r="G50" s="1708"/>
      <c r="H50" s="1708"/>
      <c r="I50" s="1708"/>
      <c r="J50" s="1708"/>
      <c r="K50" s="1708"/>
      <c r="L50" s="1708"/>
      <c r="M50" s="349"/>
      <c r="N50" s="1709"/>
      <c r="O50" s="1709"/>
      <c r="P50" s="1709"/>
      <c r="Q50" s="1709"/>
      <c r="R50" s="1710"/>
      <c r="S50" s="1714"/>
      <c r="T50" s="1715"/>
      <c r="U50" s="350"/>
      <c r="V50" s="1724"/>
      <c r="W50" s="1714"/>
      <c r="X50" s="1725"/>
      <c r="Y50" s="1711"/>
      <c r="Z50" s="1709"/>
      <c r="AA50" s="1709"/>
      <c r="AB50" s="1709"/>
      <c r="AC50" s="1712"/>
      <c r="AD50" s="1712"/>
      <c r="AE50" s="1712"/>
      <c r="AF50" s="1712"/>
      <c r="AG50" s="1712"/>
      <c r="AH50" s="1712"/>
      <c r="AI50" s="1712"/>
      <c r="AJ50" s="1712"/>
      <c r="AK50" s="1712"/>
      <c r="AL50" s="1713"/>
      <c r="AM50" s="1721"/>
      <c r="AN50" s="1722"/>
      <c r="AO50" s="1722"/>
      <c r="AP50" s="1722"/>
      <c r="AQ50" s="1723"/>
    </row>
    <row r="51" spans="1:43" ht="23.25" customHeight="1" x14ac:dyDescent="0.45">
      <c r="A51" s="1706">
        <v>37</v>
      </c>
      <c r="B51" s="526"/>
      <c r="C51" s="1707"/>
      <c r="D51" s="1708"/>
      <c r="E51" s="1708"/>
      <c r="F51" s="1708"/>
      <c r="G51" s="1708"/>
      <c r="H51" s="1708"/>
      <c r="I51" s="1708"/>
      <c r="J51" s="1708"/>
      <c r="K51" s="1708"/>
      <c r="L51" s="1708"/>
      <c r="M51" s="349"/>
      <c r="N51" s="1709"/>
      <c r="O51" s="1709"/>
      <c r="P51" s="1709"/>
      <c r="Q51" s="1709"/>
      <c r="R51" s="1710"/>
      <c r="S51" s="1714"/>
      <c r="T51" s="1715"/>
      <c r="U51" s="350"/>
      <c r="V51" s="1724"/>
      <c r="W51" s="1714"/>
      <c r="X51" s="1725"/>
      <c r="Y51" s="1711"/>
      <c r="Z51" s="1709"/>
      <c r="AA51" s="1709"/>
      <c r="AB51" s="1709"/>
      <c r="AC51" s="1712"/>
      <c r="AD51" s="1712"/>
      <c r="AE51" s="1712"/>
      <c r="AF51" s="1712"/>
      <c r="AG51" s="1712"/>
      <c r="AH51" s="1712"/>
      <c r="AI51" s="1712"/>
      <c r="AJ51" s="1712"/>
      <c r="AK51" s="1712"/>
      <c r="AL51" s="1713"/>
      <c r="AM51" s="1721"/>
      <c r="AN51" s="1722"/>
      <c r="AO51" s="1722"/>
      <c r="AP51" s="1722"/>
      <c r="AQ51" s="1723"/>
    </row>
    <row r="52" spans="1:43" ht="23.25" customHeight="1" x14ac:dyDescent="0.45">
      <c r="A52" s="1706">
        <v>38</v>
      </c>
      <c r="B52" s="526"/>
      <c r="C52" s="1707"/>
      <c r="D52" s="1708"/>
      <c r="E52" s="1708"/>
      <c r="F52" s="1708"/>
      <c r="G52" s="1708"/>
      <c r="H52" s="1708"/>
      <c r="I52" s="1708"/>
      <c r="J52" s="1708"/>
      <c r="K52" s="1708"/>
      <c r="L52" s="1708"/>
      <c r="M52" s="349"/>
      <c r="N52" s="1709"/>
      <c r="O52" s="1709"/>
      <c r="P52" s="1709"/>
      <c r="Q52" s="1709"/>
      <c r="R52" s="1710"/>
      <c r="S52" s="1714"/>
      <c r="T52" s="1715"/>
      <c r="U52" s="350"/>
      <c r="V52" s="1724"/>
      <c r="W52" s="1714"/>
      <c r="X52" s="1725"/>
      <c r="Y52" s="1711"/>
      <c r="Z52" s="1709"/>
      <c r="AA52" s="1709"/>
      <c r="AB52" s="1709"/>
      <c r="AC52" s="1712"/>
      <c r="AD52" s="1712"/>
      <c r="AE52" s="1712"/>
      <c r="AF52" s="1712"/>
      <c r="AG52" s="1712"/>
      <c r="AH52" s="1712"/>
      <c r="AI52" s="1712"/>
      <c r="AJ52" s="1712"/>
      <c r="AK52" s="1712"/>
      <c r="AL52" s="1713"/>
      <c r="AM52" s="1721"/>
      <c r="AN52" s="1722"/>
      <c r="AO52" s="1722"/>
      <c r="AP52" s="1722"/>
      <c r="AQ52" s="1723"/>
    </row>
    <row r="53" spans="1:43" ht="23.25" customHeight="1" x14ac:dyDescent="0.45">
      <c r="A53" s="1706">
        <v>39</v>
      </c>
      <c r="B53" s="526"/>
      <c r="C53" s="1707"/>
      <c r="D53" s="1708"/>
      <c r="E53" s="1708"/>
      <c r="F53" s="1708"/>
      <c r="G53" s="1708"/>
      <c r="H53" s="1708"/>
      <c r="I53" s="1708"/>
      <c r="J53" s="1708"/>
      <c r="K53" s="1708"/>
      <c r="L53" s="1708"/>
      <c r="M53" s="349"/>
      <c r="N53" s="1709"/>
      <c r="O53" s="1709"/>
      <c r="P53" s="1709"/>
      <c r="Q53" s="1709"/>
      <c r="R53" s="1710"/>
      <c r="S53" s="1714"/>
      <c r="T53" s="1715"/>
      <c r="U53" s="350"/>
      <c r="V53" s="1724"/>
      <c r="W53" s="1714"/>
      <c r="X53" s="1725"/>
      <c r="Y53" s="1711"/>
      <c r="Z53" s="1709"/>
      <c r="AA53" s="1709"/>
      <c r="AB53" s="1709"/>
      <c r="AC53" s="1712"/>
      <c r="AD53" s="1712"/>
      <c r="AE53" s="1712"/>
      <c r="AF53" s="1712"/>
      <c r="AG53" s="1712"/>
      <c r="AH53" s="1712"/>
      <c r="AI53" s="1712"/>
      <c r="AJ53" s="1712"/>
      <c r="AK53" s="1712"/>
      <c r="AL53" s="1713"/>
      <c r="AM53" s="1721"/>
      <c r="AN53" s="1722"/>
      <c r="AO53" s="1722"/>
      <c r="AP53" s="1722"/>
      <c r="AQ53" s="1723"/>
    </row>
    <row r="54" spans="1:43" ht="23.25" customHeight="1" x14ac:dyDescent="0.45">
      <c r="A54" s="1706">
        <v>40</v>
      </c>
      <c r="B54" s="526"/>
      <c r="C54" s="1707"/>
      <c r="D54" s="1708"/>
      <c r="E54" s="1708"/>
      <c r="F54" s="1708"/>
      <c r="G54" s="1708"/>
      <c r="H54" s="1708"/>
      <c r="I54" s="1708"/>
      <c r="J54" s="1708"/>
      <c r="K54" s="1708"/>
      <c r="L54" s="1708"/>
      <c r="M54" s="349"/>
      <c r="N54" s="1709"/>
      <c r="O54" s="1709"/>
      <c r="P54" s="1709"/>
      <c r="Q54" s="1709"/>
      <c r="R54" s="1710"/>
      <c r="S54" s="1714"/>
      <c r="T54" s="1715"/>
      <c r="U54" s="350"/>
      <c r="V54" s="1724"/>
      <c r="W54" s="1714"/>
      <c r="X54" s="1725"/>
      <c r="Y54" s="1711"/>
      <c r="Z54" s="1709"/>
      <c r="AA54" s="1709"/>
      <c r="AB54" s="1709"/>
      <c r="AC54" s="1712"/>
      <c r="AD54" s="1712"/>
      <c r="AE54" s="1712"/>
      <c r="AF54" s="1712"/>
      <c r="AG54" s="1712"/>
      <c r="AH54" s="1712"/>
      <c r="AI54" s="1712"/>
      <c r="AJ54" s="1712"/>
      <c r="AK54" s="1712"/>
      <c r="AL54" s="1713"/>
      <c r="AM54" s="1721"/>
      <c r="AN54" s="1722"/>
      <c r="AO54" s="1722"/>
      <c r="AP54" s="1722"/>
      <c r="AQ54" s="1723"/>
    </row>
    <row r="55" spans="1:43" ht="23.25" customHeight="1" x14ac:dyDescent="0.45">
      <c r="A55" s="1706">
        <v>41</v>
      </c>
      <c r="B55" s="526"/>
      <c r="C55" s="1707"/>
      <c r="D55" s="1708"/>
      <c r="E55" s="1708"/>
      <c r="F55" s="1708"/>
      <c r="G55" s="1708"/>
      <c r="H55" s="1708"/>
      <c r="I55" s="1708"/>
      <c r="J55" s="1708"/>
      <c r="K55" s="1708"/>
      <c r="L55" s="1708"/>
      <c r="M55" s="349"/>
      <c r="N55" s="1709"/>
      <c r="O55" s="1709"/>
      <c r="P55" s="1709"/>
      <c r="Q55" s="1709"/>
      <c r="R55" s="1710"/>
      <c r="S55" s="1714"/>
      <c r="T55" s="1715"/>
      <c r="U55" s="350"/>
      <c r="V55" s="1724"/>
      <c r="W55" s="1714"/>
      <c r="X55" s="1725"/>
      <c r="Y55" s="1711"/>
      <c r="Z55" s="1709"/>
      <c r="AA55" s="1709"/>
      <c r="AB55" s="1709"/>
      <c r="AC55" s="1712"/>
      <c r="AD55" s="1712"/>
      <c r="AE55" s="1712"/>
      <c r="AF55" s="1712"/>
      <c r="AG55" s="1712"/>
      <c r="AH55" s="1712"/>
      <c r="AI55" s="1712"/>
      <c r="AJ55" s="1712"/>
      <c r="AK55" s="1712"/>
      <c r="AL55" s="1713"/>
      <c r="AM55" s="1721"/>
      <c r="AN55" s="1722"/>
      <c r="AO55" s="1722"/>
      <c r="AP55" s="1722"/>
      <c r="AQ55" s="1723"/>
    </row>
    <row r="56" spans="1:43" ht="23.25" customHeight="1" x14ac:dyDescent="0.45">
      <c r="A56" s="1706">
        <v>42</v>
      </c>
      <c r="B56" s="526"/>
      <c r="C56" s="1707"/>
      <c r="D56" s="1708"/>
      <c r="E56" s="1708"/>
      <c r="F56" s="1708"/>
      <c r="G56" s="1708"/>
      <c r="H56" s="1708"/>
      <c r="I56" s="1708"/>
      <c r="J56" s="1708"/>
      <c r="K56" s="1708"/>
      <c r="L56" s="1708"/>
      <c r="M56" s="349"/>
      <c r="N56" s="1709"/>
      <c r="O56" s="1709"/>
      <c r="P56" s="1709"/>
      <c r="Q56" s="1709"/>
      <c r="R56" s="1710"/>
      <c r="S56" s="1714"/>
      <c r="T56" s="1715"/>
      <c r="U56" s="350"/>
      <c r="V56" s="1724"/>
      <c r="W56" s="1714"/>
      <c r="X56" s="1725"/>
      <c r="Y56" s="1711"/>
      <c r="Z56" s="1709"/>
      <c r="AA56" s="1709"/>
      <c r="AB56" s="1709"/>
      <c r="AC56" s="1712"/>
      <c r="AD56" s="1712"/>
      <c r="AE56" s="1712"/>
      <c r="AF56" s="1712"/>
      <c r="AG56" s="1712"/>
      <c r="AH56" s="1712"/>
      <c r="AI56" s="1712"/>
      <c r="AJ56" s="1712"/>
      <c r="AK56" s="1712"/>
      <c r="AL56" s="1713"/>
      <c r="AM56" s="1721"/>
      <c r="AN56" s="1722"/>
      <c r="AO56" s="1722"/>
      <c r="AP56" s="1722"/>
      <c r="AQ56" s="1723"/>
    </row>
    <row r="57" spans="1:43" ht="23.25" customHeight="1" x14ac:dyDescent="0.45">
      <c r="A57" s="1706">
        <v>43</v>
      </c>
      <c r="B57" s="526"/>
      <c r="C57" s="1707"/>
      <c r="D57" s="1708"/>
      <c r="E57" s="1708"/>
      <c r="F57" s="1708"/>
      <c r="G57" s="1708"/>
      <c r="H57" s="1708"/>
      <c r="I57" s="1708"/>
      <c r="J57" s="1708"/>
      <c r="K57" s="1708"/>
      <c r="L57" s="1708"/>
      <c r="M57" s="349"/>
      <c r="N57" s="1709"/>
      <c r="O57" s="1709"/>
      <c r="P57" s="1709"/>
      <c r="Q57" s="1709"/>
      <c r="R57" s="1710"/>
      <c r="S57" s="1714"/>
      <c r="T57" s="1715"/>
      <c r="U57" s="350"/>
      <c r="V57" s="1724"/>
      <c r="W57" s="1714"/>
      <c r="X57" s="1725"/>
      <c r="Y57" s="1711"/>
      <c r="Z57" s="1709"/>
      <c r="AA57" s="1709"/>
      <c r="AB57" s="1709"/>
      <c r="AC57" s="1712"/>
      <c r="AD57" s="1712"/>
      <c r="AE57" s="1712"/>
      <c r="AF57" s="1712"/>
      <c r="AG57" s="1712"/>
      <c r="AH57" s="1712"/>
      <c r="AI57" s="1712"/>
      <c r="AJ57" s="1712"/>
      <c r="AK57" s="1712"/>
      <c r="AL57" s="1713"/>
      <c r="AM57" s="1721"/>
      <c r="AN57" s="1722"/>
      <c r="AO57" s="1722"/>
      <c r="AP57" s="1722"/>
      <c r="AQ57" s="1723"/>
    </row>
    <row r="58" spans="1:43" ht="23.25" customHeight="1" x14ac:dyDescent="0.45">
      <c r="A58" s="1706">
        <v>44</v>
      </c>
      <c r="B58" s="526"/>
      <c r="C58" s="1707"/>
      <c r="D58" s="1708"/>
      <c r="E58" s="1708"/>
      <c r="F58" s="1708"/>
      <c r="G58" s="1708"/>
      <c r="H58" s="1708"/>
      <c r="I58" s="1708"/>
      <c r="J58" s="1708"/>
      <c r="K58" s="1708"/>
      <c r="L58" s="1708"/>
      <c r="M58" s="349"/>
      <c r="N58" s="1709"/>
      <c r="O58" s="1709"/>
      <c r="P58" s="1709"/>
      <c r="Q58" s="1709"/>
      <c r="R58" s="1710"/>
      <c r="S58" s="1714"/>
      <c r="T58" s="1715"/>
      <c r="U58" s="350"/>
      <c r="V58" s="1724"/>
      <c r="W58" s="1714"/>
      <c r="X58" s="1725"/>
      <c r="Y58" s="1711"/>
      <c r="Z58" s="1709"/>
      <c r="AA58" s="1709"/>
      <c r="AB58" s="1709"/>
      <c r="AC58" s="1712"/>
      <c r="AD58" s="1712"/>
      <c r="AE58" s="1712"/>
      <c r="AF58" s="1712"/>
      <c r="AG58" s="1712"/>
      <c r="AH58" s="1712"/>
      <c r="AI58" s="1712"/>
      <c r="AJ58" s="1712"/>
      <c r="AK58" s="1712"/>
      <c r="AL58" s="1713"/>
      <c r="AM58" s="1721"/>
      <c r="AN58" s="1722"/>
      <c r="AO58" s="1722"/>
      <c r="AP58" s="1722"/>
      <c r="AQ58" s="1723"/>
    </row>
    <row r="59" spans="1:43" ht="23.25" customHeight="1" x14ac:dyDescent="0.45">
      <c r="A59" s="1706">
        <v>45</v>
      </c>
      <c r="B59" s="526"/>
      <c r="C59" s="1707"/>
      <c r="D59" s="1708"/>
      <c r="E59" s="1708"/>
      <c r="F59" s="1708"/>
      <c r="G59" s="1708"/>
      <c r="H59" s="1708"/>
      <c r="I59" s="1708"/>
      <c r="J59" s="1708"/>
      <c r="K59" s="1708"/>
      <c r="L59" s="1708"/>
      <c r="M59" s="349"/>
      <c r="N59" s="1709"/>
      <c r="O59" s="1709"/>
      <c r="P59" s="1709"/>
      <c r="Q59" s="1709"/>
      <c r="R59" s="1710"/>
      <c r="S59" s="1714"/>
      <c r="T59" s="1715"/>
      <c r="U59" s="350"/>
      <c r="V59" s="1724"/>
      <c r="W59" s="1714"/>
      <c r="X59" s="1725"/>
      <c r="Y59" s="1711"/>
      <c r="Z59" s="1709"/>
      <c r="AA59" s="1709"/>
      <c r="AB59" s="1709"/>
      <c r="AC59" s="1712"/>
      <c r="AD59" s="1712"/>
      <c r="AE59" s="1712"/>
      <c r="AF59" s="1712"/>
      <c r="AG59" s="1712"/>
      <c r="AH59" s="1712"/>
      <c r="AI59" s="1712"/>
      <c r="AJ59" s="1712"/>
      <c r="AK59" s="1712"/>
      <c r="AL59" s="1713"/>
      <c r="AM59" s="1721"/>
      <c r="AN59" s="1722"/>
      <c r="AO59" s="1722"/>
      <c r="AP59" s="1722"/>
      <c r="AQ59" s="1723"/>
    </row>
    <row r="60" spans="1:43" ht="23.25" customHeight="1" x14ac:dyDescent="0.45">
      <c r="A60" s="1706">
        <v>46</v>
      </c>
      <c r="B60" s="526"/>
      <c r="C60" s="1707"/>
      <c r="D60" s="1708"/>
      <c r="E60" s="1708"/>
      <c r="F60" s="1708"/>
      <c r="G60" s="1708"/>
      <c r="H60" s="1708"/>
      <c r="I60" s="1708"/>
      <c r="J60" s="1708"/>
      <c r="K60" s="1708"/>
      <c r="L60" s="1708"/>
      <c r="M60" s="349"/>
      <c r="N60" s="1709"/>
      <c r="O60" s="1709"/>
      <c r="P60" s="1709"/>
      <c r="Q60" s="1709"/>
      <c r="R60" s="1710"/>
      <c r="S60" s="1714"/>
      <c r="T60" s="1715"/>
      <c r="U60" s="350"/>
      <c r="V60" s="1724"/>
      <c r="W60" s="1714"/>
      <c r="X60" s="1725"/>
      <c r="Y60" s="1711"/>
      <c r="Z60" s="1709"/>
      <c r="AA60" s="1709"/>
      <c r="AB60" s="1709"/>
      <c r="AC60" s="1712"/>
      <c r="AD60" s="1712"/>
      <c r="AE60" s="1712"/>
      <c r="AF60" s="1712"/>
      <c r="AG60" s="1712"/>
      <c r="AH60" s="1712"/>
      <c r="AI60" s="1712"/>
      <c r="AJ60" s="1712"/>
      <c r="AK60" s="1712"/>
      <c r="AL60" s="1713"/>
      <c r="AM60" s="1721"/>
      <c r="AN60" s="1722"/>
      <c r="AO60" s="1722"/>
      <c r="AP60" s="1722"/>
      <c r="AQ60" s="1723"/>
    </row>
    <row r="61" spans="1:43" ht="23.25" customHeight="1" x14ac:dyDescent="0.45">
      <c r="A61" s="1706">
        <v>47</v>
      </c>
      <c r="B61" s="526"/>
      <c r="C61" s="1707"/>
      <c r="D61" s="1708"/>
      <c r="E61" s="1708"/>
      <c r="F61" s="1708"/>
      <c r="G61" s="1708"/>
      <c r="H61" s="1708"/>
      <c r="I61" s="1708"/>
      <c r="J61" s="1708"/>
      <c r="K61" s="1708"/>
      <c r="L61" s="1708"/>
      <c r="M61" s="349"/>
      <c r="N61" s="1709"/>
      <c r="O61" s="1709"/>
      <c r="P61" s="1709"/>
      <c r="Q61" s="1709"/>
      <c r="R61" s="1710"/>
      <c r="S61" s="1714"/>
      <c r="T61" s="1715"/>
      <c r="U61" s="350"/>
      <c r="V61" s="1724"/>
      <c r="W61" s="1714"/>
      <c r="X61" s="1725"/>
      <c r="Y61" s="1711"/>
      <c r="Z61" s="1709"/>
      <c r="AA61" s="1709"/>
      <c r="AB61" s="1709"/>
      <c r="AC61" s="1712"/>
      <c r="AD61" s="1712"/>
      <c r="AE61" s="1712"/>
      <c r="AF61" s="1712"/>
      <c r="AG61" s="1712"/>
      <c r="AH61" s="1712"/>
      <c r="AI61" s="1712"/>
      <c r="AJ61" s="1712"/>
      <c r="AK61" s="1712"/>
      <c r="AL61" s="1713"/>
      <c r="AM61" s="1721"/>
      <c r="AN61" s="1722"/>
      <c r="AO61" s="1722"/>
      <c r="AP61" s="1722"/>
      <c r="AQ61" s="1723"/>
    </row>
    <row r="62" spans="1:43" ht="23.25" customHeight="1" x14ac:dyDescent="0.45">
      <c r="A62" s="1706">
        <v>48</v>
      </c>
      <c r="B62" s="526"/>
      <c r="C62" s="1707"/>
      <c r="D62" s="1708"/>
      <c r="E62" s="1708"/>
      <c r="F62" s="1708"/>
      <c r="G62" s="1708"/>
      <c r="H62" s="1708"/>
      <c r="I62" s="1708"/>
      <c r="J62" s="1708"/>
      <c r="K62" s="1708"/>
      <c r="L62" s="1708"/>
      <c r="M62" s="349"/>
      <c r="N62" s="1709"/>
      <c r="O62" s="1709"/>
      <c r="P62" s="1709"/>
      <c r="Q62" s="1709"/>
      <c r="R62" s="1710"/>
      <c r="S62" s="1714"/>
      <c r="T62" s="1715"/>
      <c r="U62" s="350"/>
      <c r="V62" s="1724"/>
      <c r="W62" s="1714"/>
      <c r="X62" s="1725"/>
      <c r="Y62" s="1711"/>
      <c r="Z62" s="1709"/>
      <c r="AA62" s="1709"/>
      <c r="AB62" s="1709"/>
      <c r="AC62" s="1712"/>
      <c r="AD62" s="1712"/>
      <c r="AE62" s="1712"/>
      <c r="AF62" s="1712"/>
      <c r="AG62" s="1712"/>
      <c r="AH62" s="1712"/>
      <c r="AI62" s="1712"/>
      <c r="AJ62" s="1712"/>
      <c r="AK62" s="1712"/>
      <c r="AL62" s="1713"/>
      <c r="AM62" s="1721"/>
      <c r="AN62" s="1722"/>
      <c r="AO62" s="1722"/>
      <c r="AP62" s="1722"/>
      <c r="AQ62" s="1723"/>
    </row>
    <row r="63" spans="1:43" ht="23.25" customHeight="1" x14ac:dyDescent="0.45">
      <c r="A63" s="1706">
        <v>49</v>
      </c>
      <c r="B63" s="526"/>
      <c r="C63" s="1707"/>
      <c r="D63" s="1708"/>
      <c r="E63" s="1708"/>
      <c r="F63" s="1708"/>
      <c r="G63" s="1708"/>
      <c r="H63" s="1708"/>
      <c r="I63" s="1708"/>
      <c r="J63" s="1708"/>
      <c r="K63" s="1708"/>
      <c r="L63" s="1708"/>
      <c r="M63" s="349"/>
      <c r="N63" s="1709"/>
      <c r="O63" s="1709"/>
      <c r="P63" s="1709"/>
      <c r="Q63" s="1709"/>
      <c r="R63" s="1710"/>
      <c r="S63" s="1714"/>
      <c r="T63" s="1715"/>
      <c r="U63" s="350"/>
      <c r="V63" s="1724"/>
      <c r="W63" s="1714"/>
      <c r="X63" s="1725"/>
      <c r="Y63" s="1711"/>
      <c r="Z63" s="1709"/>
      <c r="AA63" s="1709"/>
      <c r="AB63" s="1709"/>
      <c r="AC63" s="1712"/>
      <c r="AD63" s="1712"/>
      <c r="AE63" s="1712"/>
      <c r="AF63" s="1712"/>
      <c r="AG63" s="1712"/>
      <c r="AH63" s="1712"/>
      <c r="AI63" s="1712"/>
      <c r="AJ63" s="1712"/>
      <c r="AK63" s="1712"/>
      <c r="AL63" s="1713"/>
      <c r="AM63" s="1721"/>
      <c r="AN63" s="1722"/>
      <c r="AO63" s="1722"/>
      <c r="AP63" s="1722"/>
      <c r="AQ63" s="1723"/>
    </row>
    <row r="64" spans="1:43" ht="23.25" customHeight="1" x14ac:dyDescent="0.45">
      <c r="A64" s="1706">
        <v>50</v>
      </c>
      <c r="B64" s="526"/>
      <c r="C64" s="1707"/>
      <c r="D64" s="1708"/>
      <c r="E64" s="1708"/>
      <c r="F64" s="1708"/>
      <c r="G64" s="1708"/>
      <c r="H64" s="1708"/>
      <c r="I64" s="1708"/>
      <c r="J64" s="1708"/>
      <c r="K64" s="1708"/>
      <c r="L64" s="1708"/>
      <c r="M64" s="349"/>
      <c r="N64" s="1709"/>
      <c r="O64" s="1709"/>
      <c r="P64" s="1709"/>
      <c r="Q64" s="1709"/>
      <c r="R64" s="1710"/>
      <c r="S64" s="1714"/>
      <c r="T64" s="1715"/>
      <c r="U64" s="350"/>
      <c r="V64" s="1724"/>
      <c r="W64" s="1714"/>
      <c r="X64" s="1725"/>
      <c r="Y64" s="1711"/>
      <c r="Z64" s="1709"/>
      <c r="AA64" s="1709"/>
      <c r="AB64" s="1709"/>
      <c r="AC64" s="1712"/>
      <c r="AD64" s="1712"/>
      <c r="AE64" s="1712"/>
      <c r="AF64" s="1712"/>
      <c r="AG64" s="1712"/>
      <c r="AH64" s="1712"/>
      <c r="AI64" s="1712"/>
      <c r="AJ64" s="1712"/>
      <c r="AK64" s="1712"/>
      <c r="AL64" s="1713"/>
      <c r="AM64" s="1721"/>
      <c r="AN64" s="1722"/>
      <c r="AO64" s="1722"/>
      <c r="AP64" s="1722"/>
      <c r="AQ64" s="1723"/>
    </row>
    <row r="65" spans="1:43" ht="23.25" customHeight="1" x14ac:dyDescent="0.45">
      <c r="A65" s="1706">
        <v>51</v>
      </c>
      <c r="B65" s="526"/>
      <c r="C65" s="1707"/>
      <c r="D65" s="1708"/>
      <c r="E65" s="1708"/>
      <c r="F65" s="1708"/>
      <c r="G65" s="1708"/>
      <c r="H65" s="1708"/>
      <c r="I65" s="1708"/>
      <c r="J65" s="1708"/>
      <c r="K65" s="1708"/>
      <c r="L65" s="1708"/>
      <c r="M65" s="349"/>
      <c r="N65" s="1709"/>
      <c r="O65" s="1709"/>
      <c r="P65" s="1709"/>
      <c r="Q65" s="1709"/>
      <c r="R65" s="1710"/>
      <c r="S65" s="1714"/>
      <c r="T65" s="1715"/>
      <c r="U65" s="350"/>
      <c r="V65" s="1724"/>
      <c r="W65" s="1714"/>
      <c r="X65" s="1725"/>
      <c r="Y65" s="1711"/>
      <c r="Z65" s="1709"/>
      <c r="AA65" s="1709"/>
      <c r="AB65" s="1709"/>
      <c r="AC65" s="1712"/>
      <c r="AD65" s="1712"/>
      <c r="AE65" s="1712"/>
      <c r="AF65" s="1712"/>
      <c r="AG65" s="1712"/>
      <c r="AH65" s="1712"/>
      <c r="AI65" s="1712"/>
      <c r="AJ65" s="1712"/>
      <c r="AK65" s="1712"/>
      <c r="AL65" s="1713"/>
      <c r="AM65" s="1721"/>
      <c r="AN65" s="1722"/>
      <c r="AO65" s="1722"/>
      <c r="AP65" s="1722"/>
      <c r="AQ65" s="1723"/>
    </row>
    <row r="66" spans="1:43" ht="23.25" customHeight="1" x14ac:dyDescent="0.45">
      <c r="A66" s="1706">
        <v>52</v>
      </c>
      <c r="B66" s="526"/>
      <c r="C66" s="1707"/>
      <c r="D66" s="1708"/>
      <c r="E66" s="1708"/>
      <c r="F66" s="1708"/>
      <c r="G66" s="1708"/>
      <c r="H66" s="1708"/>
      <c r="I66" s="1708"/>
      <c r="J66" s="1708"/>
      <c r="K66" s="1708"/>
      <c r="L66" s="1708"/>
      <c r="M66" s="349"/>
      <c r="N66" s="1709"/>
      <c r="O66" s="1709"/>
      <c r="P66" s="1709"/>
      <c r="Q66" s="1709"/>
      <c r="R66" s="1710"/>
      <c r="S66" s="1714"/>
      <c r="T66" s="1715"/>
      <c r="U66" s="350"/>
      <c r="V66" s="1724"/>
      <c r="W66" s="1714"/>
      <c r="X66" s="1725"/>
      <c r="Y66" s="1711"/>
      <c r="Z66" s="1709"/>
      <c r="AA66" s="1709"/>
      <c r="AB66" s="1709"/>
      <c r="AC66" s="1712"/>
      <c r="AD66" s="1712"/>
      <c r="AE66" s="1712"/>
      <c r="AF66" s="1712"/>
      <c r="AG66" s="1712"/>
      <c r="AH66" s="1712"/>
      <c r="AI66" s="1712"/>
      <c r="AJ66" s="1712"/>
      <c r="AK66" s="1712"/>
      <c r="AL66" s="1713"/>
      <c r="AM66" s="1721"/>
      <c r="AN66" s="1722"/>
      <c r="AO66" s="1722"/>
      <c r="AP66" s="1722"/>
      <c r="AQ66" s="1723"/>
    </row>
    <row r="67" spans="1:43" ht="23.25" customHeight="1" x14ac:dyDescent="0.45">
      <c r="A67" s="1706">
        <v>53</v>
      </c>
      <c r="B67" s="526"/>
      <c r="C67" s="1707"/>
      <c r="D67" s="1708"/>
      <c r="E67" s="1708"/>
      <c r="F67" s="1708"/>
      <c r="G67" s="1708"/>
      <c r="H67" s="1708"/>
      <c r="I67" s="1708"/>
      <c r="J67" s="1708"/>
      <c r="K67" s="1708"/>
      <c r="L67" s="1708"/>
      <c r="M67" s="349"/>
      <c r="N67" s="1709"/>
      <c r="O67" s="1709"/>
      <c r="P67" s="1709"/>
      <c r="Q67" s="1709"/>
      <c r="R67" s="1710"/>
      <c r="S67" s="1714"/>
      <c r="T67" s="1715"/>
      <c r="U67" s="350"/>
      <c r="V67" s="1724"/>
      <c r="W67" s="1714"/>
      <c r="X67" s="1725"/>
      <c r="Y67" s="1711"/>
      <c r="Z67" s="1709"/>
      <c r="AA67" s="1709"/>
      <c r="AB67" s="1709"/>
      <c r="AC67" s="1712"/>
      <c r="AD67" s="1712"/>
      <c r="AE67" s="1712"/>
      <c r="AF67" s="1712"/>
      <c r="AG67" s="1712"/>
      <c r="AH67" s="1712"/>
      <c r="AI67" s="1712"/>
      <c r="AJ67" s="1712"/>
      <c r="AK67" s="1712"/>
      <c r="AL67" s="1713"/>
      <c r="AM67" s="1721"/>
      <c r="AN67" s="1722"/>
      <c r="AO67" s="1722"/>
      <c r="AP67" s="1722"/>
      <c r="AQ67" s="1723"/>
    </row>
    <row r="68" spans="1:43" ht="23.25" customHeight="1" x14ac:dyDescent="0.45">
      <c r="A68" s="1706">
        <v>54</v>
      </c>
      <c r="B68" s="526"/>
      <c r="C68" s="1707"/>
      <c r="D68" s="1708"/>
      <c r="E68" s="1708"/>
      <c r="F68" s="1708"/>
      <c r="G68" s="1708"/>
      <c r="H68" s="1708"/>
      <c r="I68" s="1708"/>
      <c r="J68" s="1708"/>
      <c r="K68" s="1708"/>
      <c r="L68" s="1708"/>
      <c r="M68" s="349"/>
      <c r="N68" s="1709"/>
      <c r="O68" s="1709"/>
      <c r="P68" s="1709"/>
      <c r="Q68" s="1709"/>
      <c r="R68" s="1710"/>
      <c r="S68" s="1714"/>
      <c r="T68" s="1715"/>
      <c r="U68" s="350"/>
      <c r="V68" s="1724"/>
      <c r="W68" s="1714"/>
      <c r="X68" s="1725"/>
      <c r="Y68" s="1711"/>
      <c r="Z68" s="1709"/>
      <c r="AA68" s="1709"/>
      <c r="AB68" s="1709"/>
      <c r="AC68" s="1712"/>
      <c r="AD68" s="1712"/>
      <c r="AE68" s="1712"/>
      <c r="AF68" s="1712"/>
      <c r="AG68" s="1712"/>
      <c r="AH68" s="1712"/>
      <c r="AI68" s="1712"/>
      <c r="AJ68" s="1712"/>
      <c r="AK68" s="1712"/>
      <c r="AL68" s="1713"/>
      <c r="AM68" s="1721"/>
      <c r="AN68" s="1722"/>
      <c r="AO68" s="1722"/>
      <c r="AP68" s="1722"/>
      <c r="AQ68" s="1723"/>
    </row>
    <row r="69" spans="1:43" ht="23.25" customHeight="1" x14ac:dyDescent="0.45">
      <c r="A69" s="1706">
        <v>55</v>
      </c>
      <c r="B69" s="526"/>
      <c r="C69" s="1707"/>
      <c r="D69" s="1708"/>
      <c r="E69" s="1708"/>
      <c r="F69" s="1708"/>
      <c r="G69" s="1708"/>
      <c r="H69" s="1708"/>
      <c r="I69" s="1708"/>
      <c r="J69" s="1708"/>
      <c r="K69" s="1708"/>
      <c r="L69" s="1708"/>
      <c r="M69" s="349"/>
      <c r="N69" s="1709"/>
      <c r="O69" s="1709"/>
      <c r="P69" s="1709"/>
      <c r="Q69" s="1709"/>
      <c r="R69" s="1710"/>
      <c r="S69" s="1714"/>
      <c r="T69" s="1715"/>
      <c r="U69" s="350"/>
      <c r="V69" s="1724"/>
      <c r="W69" s="1714"/>
      <c r="X69" s="1725"/>
      <c r="Y69" s="1711"/>
      <c r="Z69" s="1709"/>
      <c r="AA69" s="1709"/>
      <c r="AB69" s="1709"/>
      <c r="AC69" s="1712"/>
      <c r="AD69" s="1712"/>
      <c r="AE69" s="1712"/>
      <c r="AF69" s="1712"/>
      <c r="AG69" s="1712"/>
      <c r="AH69" s="1712"/>
      <c r="AI69" s="1712"/>
      <c r="AJ69" s="1712"/>
      <c r="AK69" s="1712"/>
      <c r="AL69" s="1713"/>
      <c r="AM69" s="1721"/>
      <c r="AN69" s="1722"/>
      <c r="AO69" s="1722"/>
      <c r="AP69" s="1722"/>
      <c r="AQ69" s="1723"/>
    </row>
    <row r="70" spans="1:43" ht="23.25" customHeight="1" x14ac:dyDescent="0.45">
      <c r="A70" s="1706">
        <v>56</v>
      </c>
      <c r="B70" s="526"/>
      <c r="C70" s="1707"/>
      <c r="D70" s="1708"/>
      <c r="E70" s="1708"/>
      <c r="F70" s="1708"/>
      <c r="G70" s="1708"/>
      <c r="H70" s="1708"/>
      <c r="I70" s="1708"/>
      <c r="J70" s="1708"/>
      <c r="K70" s="1708"/>
      <c r="L70" s="1708"/>
      <c r="M70" s="349"/>
      <c r="N70" s="1709"/>
      <c r="O70" s="1709"/>
      <c r="P70" s="1709"/>
      <c r="Q70" s="1709"/>
      <c r="R70" s="1710"/>
      <c r="S70" s="1714"/>
      <c r="T70" s="1715"/>
      <c r="U70" s="350"/>
      <c r="V70" s="1724"/>
      <c r="W70" s="1714"/>
      <c r="X70" s="1725"/>
      <c r="Y70" s="1711"/>
      <c r="Z70" s="1709"/>
      <c r="AA70" s="1709"/>
      <c r="AB70" s="1709"/>
      <c r="AC70" s="1712"/>
      <c r="AD70" s="1712"/>
      <c r="AE70" s="1712"/>
      <c r="AF70" s="1712"/>
      <c r="AG70" s="1712"/>
      <c r="AH70" s="1712"/>
      <c r="AI70" s="1712"/>
      <c r="AJ70" s="1712"/>
      <c r="AK70" s="1712"/>
      <c r="AL70" s="1713"/>
      <c r="AM70" s="1721"/>
      <c r="AN70" s="1722"/>
      <c r="AO70" s="1722"/>
      <c r="AP70" s="1722"/>
      <c r="AQ70" s="1723"/>
    </row>
    <row r="71" spans="1:43" ht="23.25" hidden="1" customHeight="1" x14ac:dyDescent="0.45">
      <c r="A71" s="1706">
        <v>57</v>
      </c>
      <c r="B71" s="526"/>
      <c r="C71" s="1726"/>
      <c r="D71" s="1727"/>
      <c r="E71" s="1727"/>
      <c r="F71" s="1727"/>
      <c r="G71" s="1727"/>
      <c r="H71" s="1727"/>
      <c r="I71" s="1727"/>
      <c r="J71" s="1727"/>
      <c r="K71" s="1727"/>
      <c r="L71" s="1727"/>
      <c r="M71" s="205"/>
      <c r="N71" s="1728"/>
      <c r="O71" s="1728"/>
      <c r="P71" s="1728"/>
      <c r="Q71" s="1728"/>
      <c r="R71" s="1729"/>
      <c r="S71" s="1734"/>
      <c r="T71" s="1881"/>
      <c r="U71" s="206"/>
      <c r="V71" s="1733"/>
      <c r="W71" s="1734"/>
      <c r="X71" s="1735"/>
      <c r="Y71" s="1730"/>
      <c r="Z71" s="1728"/>
      <c r="AA71" s="1728"/>
      <c r="AB71" s="1728"/>
      <c r="AC71" s="1731"/>
      <c r="AD71" s="1731"/>
      <c r="AE71" s="1731"/>
      <c r="AF71" s="1731"/>
      <c r="AG71" s="1731"/>
      <c r="AH71" s="1731"/>
      <c r="AI71" s="1731"/>
      <c r="AJ71" s="1731"/>
      <c r="AK71" s="1731"/>
      <c r="AL71" s="1732"/>
      <c r="AM71" s="1745"/>
      <c r="AN71" s="1746"/>
      <c r="AO71" s="1746"/>
      <c r="AP71" s="1746"/>
      <c r="AQ71" s="1747"/>
    </row>
    <row r="72" spans="1:43" ht="23.25" hidden="1" customHeight="1" x14ac:dyDescent="0.45">
      <c r="A72" s="1706">
        <v>58</v>
      </c>
      <c r="B72" s="526"/>
      <c r="C72" s="1738"/>
      <c r="D72" s="1739"/>
      <c r="E72" s="1739"/>
      <c r="F72" s="1739"/>
      <c r="G72" s="1739"/>
      <c r="H72" s="1739"/>
      <c r="I72" s="1739"/>
      <c r="J72" s="1739"/>
      <c r="K72" s="1739"/>
      <c r="L72" s="1739"/>
      <c r="M72" s="94"/>
      <c r="N72" s="1740"/>
      <c r="O72" s="1740"/>
      <c r="P72" s="1740"/>
      <c r="Q72" s="1740"/>
      <c r="R72" s="1741"/>
      <c r="S72" s="1749"/>
      <c r="T72" s="1751"/>
      <c r="U72" s="192"/>
      <c r="V72" s="1748"/>
      <c r="W72" s="1749"/>
      <c r="X72" s="1750"/>
      <c r="Y72" s="1742"/>
      <c r="Z72" s="1740"/>
      <c r="AA72" s="1740"/>
      <c r="AB72" s="1740"/>
      <c r="AC72" s="1743"/>
      <c r="AD72" s="1743"/>
      <c r="AE72" s="1743"/>
      <c r="AF72" s="1743"/>
      <c r="AG72" s="1743"/>
      <c r="AH72" s="1743"/>
      <c r="AI72" s="1743"/>
      <c r="AJ72" s="1743"/>
      <c r="AK72" s="1743"/>
      <c r="AL72" s="1744"/>
      <c r="AM72" s="1051"/>
      <c r="AN72" s="1736"/>
      <c r="AO72" s="1736"/>
      <c r="AP72" s="1736"/>
      <c r="AQ72" s="1737"/>
    </row>
    <row r="73" spans="1:43" ht="23.25" hidden="1" customHeight="1" x14ac:dyDescent="0.45">
      <c r="A73" s="1706">
        <v>59</v>
      </c>
      <c r="B73" s="526"/>
      <c r="C73" s="1738"/>
      <c r="D73" s="1739"/>
      <c r="E73" s="1739"/>
      <c r="F73" s="1739"/>
      <c r="G73" s="1739"/>
      <c r="H73" s="1739"/>
      <c r="I73" s="1739"/>
      <c r="J73" s="1739"/>
      <c r="K73" s="1739"/>
      <c r="L73" s="1739"/>
      <c r="M73" s="94"/>
      <c r="N73" s="1740"/>
      <c r="O73" s="1740"/>
      <c r="P73" s="1740"/>
      <c r="Q73" s="1740"/>
      <c r="R73" s="1741"/>
      <c r="S73" s="1749"/>
      <c r="T73" s="1751"/>
      <c r="U73" s="192"/>
      <c r="V73" s="1748"/>
      <c r="W73" s="1749"/>
      <c r="X73" s="1750"/>
      <c r="Y73" s="1742"/>
      <c r="Z73" s="1740"/>
      <c r="AA73" s="1740"/>
      <c r="AB73" s="1740"/>
      <c r="AC73" s="1743"/>
      <c r="AD73" s="1743"/>
      <c r="AE73" s="1743"/>
      <c r="AF73" s="1743"/>
      <c r="AG73" s="1743"/>
      <c r="AH73" s="1743"/>
      <c r="AI73" s="1743"/>
      <c r="AJ73" s="1743"/>
      <c r="AK73" s="1743"/>
      <c r="AL73" s="1744"/>
      <c r="AM73" s="1051"/>
      <c r="AN73" s="1736"/>
      <c r="AO73" s="1736"/>
      <c r="AP73" s="1736"/>
      <c r="AQ73" s="1737"/>
    </row>
    <row r="74" spans="1:43" ht="23.25" hidden="1" customHeight="1" x14ac:dyDescent="0.45">
      <c r="A74" s="1706">
        <v>60</v>
      </c>
      <c r="B74" s="526"/>
      <c r="C74" s="1738"/>
      <c r="D74" s="1739"/>
      <c r="E74" s="1739"/>
      <c r="F74" s="1739"/>
      <c r="G74" s="1739"/>
      <c r="H74" s="1739"/>
      <c r="I74" s="1739"/>
      <c r="J74" s="1739"/>
      <c r="K74" s="1739"/>
      <c r="L74" s="1739"/>
      <c r="M74" s="94"/>
      <c r="N74" s="1740"/>
      <c r="O74" s="1740"/>
      <c r="P74" s="1740"/>
      <c r="Q74" s="1740"/>
      <c r="R74" s="1741"/>
      <c r="S74" s="1749"/>
      <c r="T74" s="1751"/>
      <c r="U74" s="192"/>
      <c r="V74" s="1748"/>
      <c r="W74" s="1749"/>
      <c r="X74" s="1750"/>
      <c r="Y74" s="1742"/>
      <c r="Z74" s="1740"/>
      <c r="AA74" s="1740"/>
      <c r="AB74" s="1740"/>
      <c r="AC74" s="1743"/>
      <c r="AD74" s="1743"/>
      <c r="AE74" s="1743"/>
      <c r="AF74" s="1743"/>
      <c r="AG74" s="1743"/>
      <c r="AH74" s="1743"/>
      <c r="AI74" s="1743"/>
      <c r="AJ74" s="1743"/>
      <c r="AK74" s="1743"/>
      <c r="AL74" s="1744"/>
      <c r="AM74" s="1051"/>
      <c r="AN74" s="1736"/>
      <c r="AO74" s="1736"/>
      <c r="AP74" s="1736"/>
      <c r="AQ74" s="1737"/>
    </row>
    <row r="75" spans="1:43" ht="23.25" hidden="1" customHeight="1" x14ac:dyDescent="0.45">
      <c r="A75" s="1706">
        <v>61</v>
      </c>
      <c r="B75" s="526"/>
      <c r="C75" s="1738"/>
      <c r="D75" s="1739"/>
      <c r="E75" s="1739"/>
      <c r="F75" s="1739"/>
      <c r="G75" s="1739"/>
      <c r="H75" s="1739"/>
      <c r="I75" s="1739"/>
      <c r="J75" s="1739"/>
      <c r="K75" s="1739"/>
      <c r="L75" s="1739"/>
      <c r="M75" s="94"/>
      <c r="N75" s="1740"/>
      <c r="O75" s="1740"/>
      <c r="P75" s="1740"/>
      <c r="Q75" s="1740"/>
      <c r="R75" s="1741"/>
      <c r="S75" s="1749"/>
      <c r="T75" s="1751"/>
      <c r="U75" s="192"/>
      <c r="V75" s="1748"/>
      <c r="W75" s="1749"/>
      <c r="X75" s="1750"/>
      <c r="Y75" s="1742"/>
      <c r="Z75" s="1740"/>
      <c r="AA75" s="1740"/>
      <c r="AB75" s="1740"/>
      <c r="AC75" s="1743"/>
      <c r="AD75" s="1743"/>
      <c r="AE75" s="1743"/>
      <c r="AF75" s="1743"/>
      <c r="AG75" s="1743"/>
      <c r="AH75" s="1743"/>
      <c r="AI75" s="1743"/>
      <c r="AJ75" s="1743"/>
      <c r="AK75" s="1743"/>
      <c r="AL75" s="1744"/>
      <c r="AM75" s="1051"/>
      <c r="AN75" s="1736"/>
      <c r="AO75" s="1736"/>
      <c r="AP75" s="1736"/>
      <c r="AQ75" s="1737"/>
    </row>
    <row r="76" spans="1:43" ht="23.25" hidden="1" customHeight="1" x14ac:dyDescent="0.45">
      <c r="A76" s="1706">
        <v>62</v>
      </c>
      <c r="B76" s="526"/>
      <c r="C76" s="1738"/>
      <c r="D76" s="1739"/>
      <c r="E76" s="1739"/>
      <c r="F76" s="1739"/>
      <c r="G76" s="1739"/>
      <c r="H76" s="1739"/>
      <c r="I76" s="1739"/>
      <c r="J76" s="1739"/>
      <c r="K76" s="1739"/>
      <c r="L76" s="1739"/>
      <c r="M76" s="94"/>
      <c r="N76" s="1740"/>
      <c r="O76" s="1740"/>
      <c r="P76" s="1740"/>
      <c r="Q76" s="1740"/>
      <c r="R76" s="1741"/>
      <c r="S76" s="1749"/>
      <c r="T76" s="1751"/>
      <c r="U76" s="192"/>
      <c r="V76" s="1748"/>
      <c r="W76" s="1749"/>
      <c r="X76" s="1750"/>
      <c r="Y76" s="1742"/>
      <c r="Z76" s="1740"/>
      <c r="AA76" s="1740"/>
      <c r="AB76" s="1740"/>
      <c r="AC76" s="1743"/>
      <c r="AD76" s="1743"/>
      <c r="AE76" s="1743"/>
      <c r="AF76" s="1743"/>
      <c r="AG76" s="1743"/>
      <c r="AH76" s="1743"/>
      <c r="AI76" s="1743"/>
      <c r="AJ76" s="1743"/>
      <c r="AK76" s="1743"/>
      <c r="AL76" s="1744"/>
      <c r="AM76" s="1051"/>
      <c r="AN76" s="1736"/>
      <c r="AO76" s="1736"/>
      <c r="AP76" s="1736"/>
      <c r="AQ76" s="1737"/>
    </row>
    <row r="77" spans="1:43" ht="23.25" hidden="1" customHeight="1" x14ac:dyDescent="0.45">
      <c r="A77" s="1706">
        <v>63</v>
      </c>
      <c r="B77" s="526"/>
      <c r="C77" s="1738"/>
      <c r="D77" s="1739"/>
      <c r="E77" s="1739"/>
      <c r="F77" s="1739"/>
      <c r="G77" s="1739"/>
      <c r="H77" s="1739"/>
      <c r="I77" s="1739"/>
      <c r="J77" s="1739"/>
      <c r="K77" s="1739"/>
      <c r="L77" s="1739"/>
      <c r="M77" s="94"/>
      <c r="N77" s="1740"/>
      <c r="O77" s="1740"/>
      <c r="P77" s="1740"/>
      <c r="Q77" s="1740"/>
      <c r="R77" s="1741"/>
      <c r="S77" s="1749"/>
      <c r="T77" s="1751"/>
      <c r="U77" s="192"/>
      <c r="V77" s="1748"/>
      <c r="W77" s="1749"/>
      <c r="X77" s="1750"/>
      <c r="Y77" s="1742"/>
      <c r="Z77" s="1740"/>
      <c r="AA77" s="1740"/>
      <c r="AB77" s="1740"/>
      <c r="AC77" s="1743"/>
      <c r="AD77" s="1743"/>
      <c r="AE77" s="1743"/>
      <c r="AF77" s="1743"/>
      <c r="AG77" s="1743"/>
      <c r="AH77" s="1743"/>
      <c r="AI77" s="1743"/>
      <c r="AJ77" s="1743"/>
      <c r="AK77" s="1743"/>
      <c r="AL77" s="1744"/>
      <c r="AM77" s="1051"/>
      <c r="AN77" s="1736"/>
      <c r="AO77" s="1736"/>
      <c r="AP77" s="1736"/>
      <c r="AQ77" s="1737"/>
    </row>
    <row r="78" spans="1:43" ht="23.25" hidden="1" customHeight="1" x14ac:dyDescent="0.45">
      <c r="A78" s="1706">
        <v>64</v>
      </c>
      <c r="B78" s="526"/>
      <c r="C78" s="1738"/>
      <c r="D78" s="1739"/>
      <c r="E78" s="1739"/>
      <c r="F78" s="1739"/>
      <c r="G78" s="1739"/>
      <c r="H78" s="1739"/>
      <c r="I78" s="1739"/>
      <c r="J78" s="1739"/>
      <c r="K78" s="1739"/>
      <c r="L78" s="1739"/>
      <c r="M78" s="94"/>
      <c r="N78" s="1740"/>
      <c r="O78" s="1740"/>
      <c r="P78" s="1740"/>
      <c r="Q78" s="1740"/>
      <c r="R78" s="1741"/>
      <c r="S78" s="1749"/>
      <c r="T78" s="1751"/>
      <c r="U78" s="192"/>
      <c r="V78" s="1748"/>
      <c r="W78" s="1749"/>
      <c r="X78" s="1750"/>
      <c r="Y78" s="1742"/>
      <c r="Z78" s="1740"/>
      <c r="AA78" s="1740"/>
      <c r="AB78" s="1740"/>
      <c r="AC78" s="1743"/>
      <c r="AD78" s="1743"/>
      <c r="AE78" s="1743"/>
      <c r="AF78" s="1743"/>
      <c r="AG78" s="1743"/>
      <c r="AH78" s="1743"/>
      <c r="AI78" s="1743"/>
      <c r="AJ78" s="1743"/>
      <c r="AK78" s="1743"/>
      <c r="AL78" s="1744"/>
      <c r="AM78" s="1051"/>
      <c r="AN78" s="1736"/>
      <c r="AO78" s="1736"/>
      <c r="AP78" s="1736"/>
      <c r="AQ78" s="1737"/>
    </row>
    <row r="79" spans="1:43" ht="23.25" hidden="1" customHeight="1" x14ac:dyDescent="0.45">
      <c r="A79" s="1706">
        <v>65</v>
      </c>
      <c r="B79" s="526"/>
      <c r="C79" s="1738"/>
      <c r="D79" s="1739"/>
      <c r="E79" s="1739"/>
      <c r="F79" s="1739"/>
      <c r="G79" s="1739"/>
      <c r="H79" s="1739"/>
      <c r="I79" s="1739"/>
      <c r="J79" s="1739"/>
      <c r="K79" s="1739"/>
      <c r="L79" s="1739"/>
      <c r="M79" s="94"/>
      <c r="N79" s="1740"/>
      <c r="O79" s="1740"/>
      <c r="P79" s="1740"/>
      <c r="Q79" s="1740"/>
      <c r="R79" s="1741"/>
      <c r="S79" s="1749"/>
      <c r="T79" s="1751"/>
      <c r="U79" s="192"/>
      <c r="V79" s="1748"/>
      <c r="W79" s="1749"/>
      <c r="X79" s="1750"/>
      <c r="Y79" s="1742"/>
      <c r="Z79" s="1740"/>
      <c r="AA79" s="1740"/>
      <c r="AB79" s="1740"/>
      <c r="AC79" s="1743"/>
      <c r="AD79" s="1743"/>
      <c r="AE79" s="1743"/>
      <c r="AF79" s="1743"/>
      <c r="AG79" s="1743"/>
      <c r="AH79" s="1743"/>
      <c r="AI79" s="1743"/>
      <c r="AJ79" s="1743"/>
      <c r="AK79" s="1743"/>
      <c r="AL79" s="1744"/>
      <c r="AM79" s="1051"/>
      <c r="AN79" s="1736"/>
      <c r="AO79" s="1736"/>
      <c r="AP79" s="1736"/>
      <c r="AQ79" s="1737"/>
    </row>
    <row r="80" spans="1:43" ht="23.25" hidden="1" customHeight="1" x14ac:dyDescent="0.45">
      <c r="A80" s="1706">
        <v>66</v>
      </c>
      <c r="B80" s="526"/>
      <c r="C80" s="1738"/>
      <c r="D80" s="1739"/>
      <c r="E80" s="1739"/>
      <c r="F80" s="1739"/>
      <c r="G80" s="1739"/>
      <c r="H80" s="1739"/>
      <c r="I80" s="1739"/>
      <c r="J80" s="1739"/>
      <c r="K80" s="1739"/>
      <c r="L80" s="1739"/>
      <c r="M80" s="94"/>
      <c r="N80" s="1740"/>
      <c r="O80" s="1740"/>
      <c r="P80" s="1740"/>
      <c r="Q80" s="1740"/>
      <c r="R80" s="1741"/>
      <c r="S80" s="1749"/>
      <c r="T80" s="1751"/>
      <c r="U80" s="192"/>
      <c r="V80" s="1748"/>
      <c r="W80" s="1749"/>
      <c r="X80" s="1750"/>
      <c r="Y80" s="1742"/>
      <c r="Z80" s="1740"/>
      <c r="AA80" s="1740"/>
      <c r="AB80" s="1740"/>
      <c r="AC80" s="1743"/>
      <c r="AD80" s="1743"/>
      <c r="AE80" s="1743"/>
      <c r="AF80" s="1743"/>
      <c r="AG80" s="1743"/>
      <c r="AH80" s="1743"/>
      <c r="AI80" s="1743"/>
      <c r="AJ80" s="1743"/>
      <c r="AK80" s="1743"/>
      <c r="AL80" s="1744"/>
      <c r="AM80" s="1051"/>
      <c r="AN80" s="1736"/>
      <c r="AO80" s="1736"/>
      <c r="AP80" s="1736"/>
      <c r="AQ80" s="1737"/>
    </row>
    <row r="81" spans="1:43" ht="23.25" hidden="1" customHeight="1" x14ac:dyDescent="0.45">
      <c r="A81" s="1706">
        <v>67</v>
      </c>
      <c r="B81" s="526"/>
      <c r="C81" s="1738"/>
      <c r="D81" s="1739"/>
      <c r="E81" s="1739"/>
      <c r="F81" s="1739"/>
      <c r="G81" s="1739"/>
      <c r="H81" s="1739"/>
      <c r="I81" s="1739"/>
      <c r="J81" s="1739"/>
      <c r="K81" s="1739"/>
      <c r="L81" s="1739"/>
      <c r="M81" s="94"/>
      <c r="N81" s="1740"/>
      <c r="O81" s="1740"/>
      <c r="P81" s="1740"/>
      <c r="Q81" s="1740"/>
      <c r="R81" s="1741"/>
      <c r="S81" s="1749"/>
      <c r="T81" s="1751"/>
      <c r="U81" s="192"/>
      <c r="V81" s="1748"/>
      <c r="W81" s="1749"/>
      <c r="X81" s="1750"/>
      <c r="Y81" s="1742"/>
      <c r="Z81" s="1740"/>
      <c r="AA81" s="1740"/>
      <c r="AB81" s="1740"/>
      <c r="AC81" s="1743"/>
      <c r="AD81" s="1743"/>
      <c r="AE81" s="1743"/>
      <c r="AF81" s="1743"/>
      <c r="AG81" s="1743"/>
      <c r="AH81" s="1743"/>
      <c r="AI81" s="1743"/>
      <c r="AJ81" s="1743"/>
      <c r="AK81" s="1743"/>
      <c r="AL81" s="1744"/>
      <c r="AM81" s="1051"/>
      <c r="AN81" s="1736"/>
      <c r="AO81" s="1736"/>
      <c r="AP81" s="1736"/>
      <c r="AQ81" s="1737"/>
    </row>
    <row r="82" spans="1:43" ht="23.25" hidden="1" customHeight="1" x14ac:dyDescent="0.45">
      <c r="A82" s="1706">
        <v>68</v>
      </c>
      <c r="B82" s="526"/>
      <c r="C82" s="1738"/>
      <c r="D82" s="1739"/>
      <c r="E82" s="1739"/>
      <c r="F82" s="1739"/>
      <c r="G82" s="1739"/>
      <c r="H82" s="1739"/>
      <c r="I82" s="1739"/>
      <c r="J82" s="1739"/>
      <c r="K82" s="1739"/>
      <c r="L82" s="1739"/>
      <c r="M82" s="94"/>
      <c r="N82" s="1740"/>
      <c r="O82" s="1740"/>
      <c r="P82" s="1740"/>
      <c r="Q82" s="1740"/>
      <c r="R82" s="1741"/>
      <c r="S82" s="1749"/>
      <c r="T82" s="1751"/>
      <c r="U82" s="192"/>
      <c r="V82" s="1748"/>
      <c r="W82" s="1749"/>
      <c r="X82" s="1750"/>
      <c r="Y82" s="1742"/>
      <c r="Z82" s="1740"/>
      <c r="AA82" s="1740"/>
      <c r="AB82" s="1740"/>
      <c r="AC82" s="1743"/>
      <c r="AD82" s="1743"/>
      <c r="AE82" s="1743"/>
      <c r="AF82" s="1743"/>
      <c r="AG82" s="1743"/>
      <c r="AH82" s="1743"/>
      <c r="AI82" s="1743"/>
      <c r="AJ82" s="1743"/>
      <c r="AK82" s="1743"/>
      <c r="AL82" s="1744"/>
      <c r="AM82" s="1051"/>
      <c r="AN82" s="1736"/>
      <c r="AO82" s="1736"/>
      <c r="AP82" s="1736"/>
      <c r="AQ82" s="1737"/>
    </row>
    <row r="83" spans="1:43" ht="23.25" hidden="1" customHeight="1" x14ac:dyDescent="0.45">
      <c r="A83" s="1706">
        <v>69</v>
      </c>
      <c r="B83" s="526"/>
      <c r="C83" s="1738"/>
      <c r="D83" s="1739"/>
      <c r="E83" s="1739"/>
      <c r="F83" s="1739"/>
      <c r="G83" s="1739"/>
      <c r="H83" s="1739"/>
      <c r="I83" s="1739"/>
      <c r="J83" s="1739"/>
      <c r="K83" s="1739"/>
      <c r="L83" s="1739"/>
      <c r="M83" s="94"/>
      <c r="N83" s="1740"/>
      <c r="O83" s="1740"/>
      <c r="P83" s="1740"/>
      <c r="Q83" s="1740"/>
      <c r="R83" s="1741"/>
      <c r="S83" s="1749"/>
      <c r="T83" s="1751"/>
      <c r="U83" s="192"/>
      <c r="V83" s="1748"/>
      <c r="W83" s="1749"/>
      <c r="X83" s="1750"/>
      <c r="Y83" s="1742"/>
      <c r="Z83" s="1740"/>
      <c r="AA83" s="1740"/>
      <c r="AB83" s="1740"/>
      <c r="AC83" s="1743"/>
      <c r="AD83" s="1743"/>
      <c r="AE83" s="1743"/>
      <c r="AF83" s="1743"/>
      <c r="AG83" s="1743"/>
      <c r="AH83" s="1743"/>
      <c r="AI83" s="1743"/>
      <c r="AJ83" s="1743"/>
      <c r="AK83" s="1743"/>
      <c r="AL83" s="1744"/>
      <c r="AM83" s="1051"/>
      <c r="AN83" s="1736"/>
      <c r="AO83" s="1736"/>
      <c r="AP83" s="1736"/>
      <c r="AQ83" s="1737"/>
    </row>
    <row r="84" spans="1:43" ht="23.25" hidden="1" customHeight="1" x14ac:dyDescent="0.45">
      <c r="A84" s="1706">
        <v>70</v>
      </c>
      <c r="B84" s="526"/>
      <c r="C84" s="1738"/>
      <c r="D84" s="1739"/>
      <c r="E84" s="1739"/>
      <c r="F84" s="1739"/>
      <c r="G84" s="1739"/>
      <c r="H84" s="1739"/>
      <c r="I84" s="1739"/>
      <c r="J84" s="1739"/>
      <c r="K84" s="1739"/>
      <c r="L84" s="1739"/>
      <c r="M84" s="94"/>
      <c r="N84" s="1740"/>
      <c r="O84" s="1740"/>
      <c r="P84" s="1740"/>
      <c r="Q84" s="1740"/>
      <c r="R84" s="1741"/>
      <c r="S84" s="1749"/>
      <c r="T84" s="1751"/>
      <c r="U84" s="192"/>
      <c r="V84" s="1748"/>
      <c r="W84" s="1749"/>
      <c r="X84" s="1750"/>
      <c r="Y84" s="1742"/>
      <c r="Z84" s="1740"/>
      <c r="AA84" s="1740"/>
      <c r="AB84" s="1740"/>
      <c r="AC84" s="1743"/>
      <c r="AD84" s="1743"/>
      <c r="AE84" s="1743"/>
      <c r="AF84" s="1743"/>
      <c r="AG84" s="1743"/>
      <c r="AH84" s="1743"/>
      <c r="AI84" s="1743"/>
      <c r="AJ84" s="1743"/>
      <c r="AK84" s="1743"/>
      <c r="AL84" s="1744"/>
      <c r="AM84" s="1051"/>
      <c r="AN84" s="1736"/>
      <c r="AO84" s="1736"/>
      <c r="AP84" s="1736"/>
      <c r="AQ84" s="1737"/>
    </row>
    <row r="85" spans="1:43" ht="23.25" hidden="1" customHeight="1" x14ac:dyDescent="0.45">
      <c r="A85" s="1706">
        <v>71</v>
      </c>
      <c r="B85" s="526"/>
      <c r="C85" s="1738"/>
      <c r="D85" s="1739"/>
      <c r="E85" s="1739"/>
      <c r="F85" s="1739"/>
      <c r="G85" s="1739"/>
      <c r="H85" s="1739"/>
      <c r="I85" s="1739"/>
      <c r="J85" s="1739"/>
      <c r="K85" s="1739"/>
      <c r="L85" s="1739"/>
      <c r="M85" s="94"/>
      <c r="N85" s="1740"/>
      <c r="O85" s="1740"/>
      <c r="P85" s="1740"/>
      <c r="Q85" s="1740"/>
      <c r="R85" s="1741"/>
      <c r="S85" s="1749"/>
      <c r="T85" s="1751"/>
      <c r="U85" s="192"/>
      <c r="V85" s="1748"/>
      <c r="W85" s="1749"/>
      <c r="X85" s="1750"/>
      <c r="Y85" s="1742"/>
      <c r="Z85" s="1740"/>
      <c r="AA85" s="1740"/>
      <c r="AB85" s="1740"/>
      <c r="AC85" s="1743"/>
      <c r="AD85" s="1743"/>
      <c r="AE85" s="1743"/>
      <c r="AF85" s="1743"/>
      <c r="AG85" s="1743"/>
      <c r="AH85" s="1743"/>
      <c r="AI85" s="1743"/>
      <c r="AJ85" s="1743"/>
      <c r="AK85" s="1743"/>
      <c r="AL85" s="1744"/>
      <c r="AM85" s="1051"/>
      <c r="AN85" s="1736"/>
      <c r="AO85" s="1736"/>
      <c r="AP85" s="1736"/>
      <c r="AQ85" s="1737"/>
    </row>
    <row r="86" spans="1:43" ht="23.25" hidden="1" customHeight="1" x14ac:dyDescent="0.45">
      <c r="A86" s="1706">
        <v>72</v>
      </c>
      <c r="B86" s="526"/>
      <c r="C86" s="1738"/>
      <c r="D86" s="1739"/>
      <c r="E86" s="1739"/>
      <c r="F86" s="1739"/>
      <c r="G86" s="1739"/>
      <c r="H86" s="1739"/>
      <c r="I86" s="1739"/>
      <c r="J86" s="1739"/>
      <c r="K86" s="1739"/>
      <c r="L86" s="1739"/>
      <c r="M86" s="94"/>
      <c r="N86" s="1740"/>
      <c r="O86" s="1740"/>
      <c r="P86" s="1740"/>
      <c r="Q86" s="1740"/>
      <c r="R86" s="1741"/>
      <c r="S86" s="1749"/>
      <c r="T86" s="1751"/>
      <c r="U86" s="192"/>
      <c r="V86" s="1748"/>
      <c r="W86" s="1749"/>
      <c r="X86" s="1750"/>
      <c r="Y86" s="1742"/>
      <c r="Z86" s="1740"/>
      <c r="AA86" s="1740"/>
      <c r="AB86" s="1740"/>
      <c r="AC86" s="1743"/>
      <c r="AD86" s="1743"/>
      <c r="AE86" s="1743"/>
      <c r="AF86" s="1743"/>
      <c r="AG86" s="1743"/>
      <c r="AH86" s="1743"/>
      <c r="AI86" s="1743"/>
      <c r="AJ86" s="1743"/>
      <c r="AK86" s="1743"/>
      <c r="AL86" s="1744"/>
      <c r="AM86" s="1051"/>
      <c r="AN86" s="1736"/>
      <c r="AO86" s="1736"/>
      <c r="AP86" s="1736"/>
      <c r="AQ86" s="1737"/>
    </row>
    <row r="87" spans="1:43" ht="23.25" hidden="1" customHeight="1" x14ac:dyDescent="0.45">
      <c r="A87" s="1706">
        <v>73</v>
      </c>
      <c r="B87" s="526"/>
      <c r="C87" s="1738"/>
      <c r="D87" s="1739"/>
      <c r="E87" s="1739"/>
      <c r="F87" s="1739"/>
      <c r="G87" s="1739"/>
      <c r="H87" s="1739"/>
      <c r="I87" s="1739"/>
      <c r="J87" s="1739"/>
      <c r="K87" s="1739"/>
      <c r="L87" s="1739"/>
      <c r="M87" s="94"/>
      <c r="N87" s="1740"/>
      <c r="O87" s="1740"/>
      <c r="P87" s="1740"/>
      <c r="Q87" s="1740"/>
      <c r="R87" s="1741"/>
      <c r="S87" s="1749"/>
      <c r="T87" s="1751"/>
      <c r="U87" s="192"/>
      <c r="V87" s="1748"/>
      <c r="W87" s="1749"/>
      <c r="X87" s="1750"/>
      <c r="Y87" s="1742"/>
      <c r="Z87" s="1740"/>
      <c r="AA87" s="1740"/>
      <c r="AB87" s="1740"/>
      <c r="AC87" s="1743"/>
      <c r="AD87" s="1743"/>
      <c r="AE87" s="1743"/>
      <c r="AF87" s="1743"/>
      <c r="AG87" s="1743"/>
      <c r="AH87" s="1743"/>
      <c r="AI87" s="1743"/>
      <c r="AJ87" s="1743"/>
      <c r="AK87" s="1743"/>
      <c r="AL87" s="1744"/>
      <c r="AM87" s="1051"/>
      <c r="AN87" s="1736"/>
      <c r="AO87" s="1736"/>
      <c r="AP87" s="1736"/>
      <c r="AQ87" s="1737"/>
    </row>
    <row r="88" spans="1:43" ht="23.25" hidden="1" customHeight="1" x14ac:dyDescent="0.45">
      <c r="A88" s="1706">
        <v>74</v>
      </c>
      <c r="B88" s="526"/>
      <c r="C88" s="1738"/>
      <c r="D88" s="1739"/>
      <c r="E88" s="1739"/>
      <c r="F88" s="1739"/>
      <c r="G88" s="1739"/>
      <c r="H88" s="1739"/>
      <c r="I88" s="1739"/>
      <c r="J88" s="1739"/>
      <c r="K88" s="1739"/>
      <c r="L88" s="1739"/>
      <c r="M88" s="94"/>
      <c r="N88" s="1740"/>
      <c r="O88" s="1740"/>
      <c r="P88" s="1740"/>
      <c r="Q88" s="1740"/>
      <c r="R88" s="1741"/>
      <c r="S88" s="1749"/>
      <c r="T88" s="1751"/>
      <c r="U88" s="192"/>
      <c r="V88" s="1748"/>
      <c r="W88" s="1749"/>
      <c r="X88" s="1750"/>
      <c r="Y88" s="1742"/>
      <c r="Z88" s="1740"/>
      <c r="AA88" s="1740"/>
      <c r="AB88" s="1740"/>
      <c r="AC88" s="1743"/>
      <c r="AD88" s="1743"/>
      <c r="AE88" s="1743"/>
      <c r="AF88" s="1743"/>
      <c r="AG88" s="1743"/>
      <c r="AH88" s="1743"/>
      <c r="AI88" s="1743"/>
      <c r="AJ88" s="1743"/>
      <c r="AK88" s="1743"/>
      <c r="AL88" s="1744"/>
      <c r="AM88" s="1051"/>
      <c r="AN88" s="1736"/>
      <c r="AO88" s="1736"/>
      <c r="AP88" s="1736"/>
      <c r="AQ88" s="1737"/>
    </row>
    <row r="89" spans="1:43" ht="23.25" hidden="1" customHeight="1" x14ac:dyDescent="0.45">
      <c r="A89" s="1706">
        <v>75</v>
      </c>
      <c r="B89" s="526"/>
      <c r="C89" s="1738"/>
      <c r="D89" s="1739"/>
      <c r="E89" s="1739"/>
      <c r="F89" s="1739"/>
      <c r="G89" s="1739"/>
      <c r="H89" s="1739"/>
      <c r="I89" s="1739"/>
      <c r="J89" s="1739"/>
      <c r="K89" s="1739"/>
      <c r="L89" s="1739"/>
      <c r="M89" s="94"/>
      <c r="N89" s="1740"/>
      <c r="O89" s="1740"/>
      <c r="P89" s="1740"/>
      <c r="Q89" s="1740"/>
      <c r="R89" s="1741"/>
      <c r="S89" s="1749"/>
      <c r="T89" s="1751"/>
      <c r="U89" s="192"/>
      <c r="V89" s="1748"/>
      <c r="W89" s="1749"/>
      <c r="X89" s="1750"/>
      <c r="Y89" s="1742"/>
      <c r="Z89" s="1740"/>
      <c r="AA89" s="1740"/>
      <c r="AB89" s="1740"/>
      <c r="AC89" s="1743"/>
      <c r="AD89" s="1743"/>
      <c r="AE89" s="1743"/>
      <c r="AF89" s="1743"/>
      <c r="AG89" s="1743"/>
      <c r="AH89" s="1743"/>
      <c r="AI89" s="1743"/>
      <c r="AJ89" s="1743"/>
      <c r="AK89" s="1743"/>
      <c r="AL89" s="1744"/>
      <c r="AM89" s="1051"/>
      <c r="AN89" s="1736"/>
      <c r="AO89" s="1736"/>
      <c r="AP89" s="1736"/>
      <c r="AQ89" s="1737"/>
    </row>
    <row r="90" spans="1:43" ht="23.25" hidden="1" customHeight="1" x14ac:dyDescent="0.45">
      <c r="A90" s="1706">
        <v>76</v>
      </c>
      <c r="B90" s="526"/>
      <c r="C90" s="1738"/>
      <c r="D90" s="1739"/>
      <c r="E90" s="1739"/>
      <c r="F90" s="1739"/>
      <c r="G90" s="1739"/>
      <c r="H90" s="1739"/>
      <c r="I90" s="1739"/>
      <c r="J90" s="1739"/>
      <c r="K90" s="1739"/>
      <c r="L90" s="1739"/>
      <c r="M90" s="94"/>
      <c r="N90" s="1740"/>
      <c r="O90" s="1740"/>
      <c r="P90" s="1740"/>
      <c r="Q90" s="1740"/>
      <c r="R90" s="1741"/>
      <c r="S90" s="1749"/>
      <c r="T90" s="1751"/>
      <c r="U90" s="192"/>
      <c r="V90" s="1748"/>
      <c r="W90" s="1749"/>
      <c r="X90" s="1750"/>
      <c r="Y90" s="1742"/>
      <c r="Z90" s="1740"/>
      <c r="AA90" s="1740"/>
      <c r="AB90" s="1740"/>
      <c r="AC90" s="1743"/>
      <c r="AD90" s="1743"/>
      <c r="AE90" s="1743"/>
      <c r="AF90" s="1743"/>
      <c r="AG90" s="1743"/>
      <c r="AH90" s="1743"/>
      <c r="AI90" s="1743"/>
      <c r="AJ90" s="1743"/>
      <c r="AK90" s="1743"/>
      <c r="AL90" s="1744"/>
      <c r="AM90" s="1051"/>
      <c r="AN90" s="1736"/>
      <c r="AO90" s="1736"/>
      <c r="AP90" s="1736"/>
      <c r="AQ90" s="1737"/>
    </row>
    <row r="91" spans="1:43" ht="23.25" hidden="1" customHeight="1" x14ac:dyDescent="0.45">
      <c r="A91" s="1706">
        <v>77</v>
      </c>
      <c r="B91" s="526"/>
      <c r="C91" s="1738"/>
      <c r="D91" s="1739"/>
      <c r="E91" s="1739"/>
      <c r="F91" s="1739"/>
      <c r="G91" s="1739"/>
      <c r="H91" s="1739"/>
      <c r="I91" s="1739"/>
      <c r="J91" s="1739"/>
      <c r="K91" s="1739"/>
      <c r="L91" s="1739"/>
      <c r="M91" s="94"/>
      <c r="N91" s="1740"/>
      <c r="O91" s="1740"/>
      <c r="P91" s="1740"/>
      <c r="Q91" s="1740"/>
      <c r="R91" s="1741"/>
      <c r="S91" s="1749"/>
      <c r="T91" s="1751"/>
      <c r="U91" s="192"/>
      <c r="V91" s="1748"/>
      <c r="W91" s="1749"/>
      <c r="X91" s="1750"/>
      <c r="Y91" s="1742"/>
      <c r="Z91" s="1740"/>
      <c r="AA91" s="1740"/>
      <c r="AB91" s="1740"/>
      <c r="AC91" s="1743"/>
      <c r="AD91" s="1743"/>
      <c r="AE91" s="1743"/>
      <c r="AF91" s="1743"/>
      <c r="AG91" s="1743"/>
      <c r="AH91" s="1743"/>
      <c r="AI91" s="1743"/>
      <c r="AJ91" s="1743"/>
      <c r="AK91" s="1743"/>
      <c r="AL91" s="1744"/>
      <c r="AM91" s="1051"/>
      <c r="AN91" s="1736"/>
      <c r="AO91" s="1736"/>
      <c r="AP91" s="1736"/>
      <c r="AQ91" s="1737"/>
    </row>
    <row r="92" spans="1:43" ht="23.25" hidden="1" customHeight="1" x14ac:dyDescent="0.45">
      <c r="A92" s="1706">
        <v>78</v>
      </c>
      <c r="B92" s="526"/>
      <c r="C92" s="1738"/>
      <c r="D92" s="1739"/>
      <c r="E92" s="1739"/>
      <c r="F92" s="1739"/>
      <c r="G92" s="1739"/>
      <c r="H92" s="1739"/>
      <c r="I92" s="1739"/>
      <c r="J92" s="1739"/>
      <c r="K92" s="1739"/>
      <c r="L92" s="1739"/>
      <c r="M92" s="94"/>
      <c r="N92" s="1740"/>
      <c r="O92" s="1740"/>
      <c r="P92" s="1740"/>
      <c r="Q92" s="1740"/>
      <c r="R92" s="1741"/>
      <c r="S92" s="1749"/>
      <c r="T92" s="1751"/>
      <c r="U92" s="192"/>
      <c r="V92" s="1748"/>
      <c r="W92" s="1749"/>
      <c r="X92" s="1750"/>
      <c r="Y92" s="1742"/>
      <c r="Z92" s="1740"/>
      <c r="AA92" s="1740"/>
      <c r="AB92" s="1740"/>
      <c r="AC92" s="1743"/>
      <c r="AD92" s="1743"/>
      <c r="AE92" s="1743"/>
      <c r="AF92" s="1743"/>
      <c r="AG92" s="1743"/>
      <c r="AH92" s="1743"/>
      <c r="AI92" s="1743"/>
      <c r="AJ92" s="1743"/>
      <c r="AK92" s="1743"/>
      <c r="AL92" s="1744"/>
      <c r="AM92" s="1051"/>
      <c r="AN92" s="1736"/>
      <c r="AO92" s="1736"/>
      <c r="AP92" s="1736"/>
      <c r="AQ92" s="1737"/>
    </row>
    <row r="93" spans="1:43" ht="23.25" hidden="1" customHeight="1" x14ac:dyDescent="0.45">
      <c r="A93" s="1706">
        <v>79</v>
      </c>
      <c r="B93" s="526"/>
      <c r="C93" s="1738"/>
      <c r="D93" s="1739"/>
      <c r="E93" s="1739"/>
      <c r="F93" s="1739"/>
      <c r="G93" s="1739"/>
      <c r="H93" s="1739"/>
      <c r="I93" s="1739"/>
      <c r="J93" s="1739"/>
      <c r="K93" s="1739"/>
      <c r="L93" s="1739"/>
      <c r="M93" s="94"/>
      <c r="N93" s="1740"/>
      <c r="O93" s="1740"/>
      <c r="P93" s="1740"/>
      <c r="Q93" s="1740"/>
      <c r="R93" s="1741"/>
      <c r="S93" s="1749"/>
      <c r="T93" s="1751"/>
      <c r="U93" s="192"/>
      <c r="V93" s="1748"/>
      <c r="W93" s="1749"/>
      <c r="X93" s="1750"/>
      <c r="Y93" s="1742"/>
      <c r="Z93" s="1740"/>
      <c r="AA93" s="1740"/>
      <c r="AB93" s="1740"/>
      <c r="AC93" s="1743"/>
      <c r="AD93" s="1743"/>
      <c r="AE93" s="1743"/>
      <c r="AF93" s="1743"/>
      <c r="AG93" s="1743"/>
      <c r="AH93" s="1743"/>
      <c r="AI93" s="1743"/>
      <c r="AJ93" s="1743"/>
      <c r="AK93" s="1743"/>
      <c r="AL93" s="1744"/>
      <c r="AM93" s="1051"/>
      <c r="AN93" s="1736"/>
      <c r="AO93" s="1736"/>
      <c r="AP93" s="1736"/>
      <c r="AQ93" s="1737"/>
    </row>
    <row r="94" spans="1:43" ht="23.25" hidden="1" customHeight="1" x14ac:dyDescent="0.45">
      <c r="A94" s="1706">
        <v>80</v>
      </c>
      <c r="B94" s="526"/>
      <c r="C94" s="1738"/>
      <c r="D94" s="1739"/>
      <c r="E94" s="1739"/>
      <c r="F94" s="1739"/>
      <c r="G94" s="1739"/>
      <c r="H94" s="1739"/>
      <c r="I94" s="1739"/>
      <c r="J94" s="1739"/>
      <c r="K94" s="1739"/>
      <c r="L94" s="1739"/>
      <c r="M94" s="94"/>
      <c r="N94" s="1740"/>
      <c r="O94" s="1740"/>
      <c r="P94" s="1740"/>
      <c r="Q94" s="1740"/>
      <c r="R94" s="1741"/>
      <c r="S94" s="1749"/>
      <c r="T94" s="1751"/>
      <c r="U94" s="192"/>
      <c r="V94" s="1748"/>
      <c r="W94" s="1749"/>
      <c r="X94" s="1750"/>
      <c r="Y94" s="1742"/>
      <c r="Z94" s="1740"/>
      <c r="AA94" s="1740"/>
      <c r="AB94" s="1740"/>
      <c r="AC94" s="1743"/>
      <c r="AD94" s="1743"/>
      <c r="AE94" s="1743"/>
      <c r="AF94" s="1743"/>
      <c r="AG94" s="1743"/>
      <c r="AH94" s="1743"/>
      <c r="AI94" s="1743"/>
      <c r="AJ94" s="1743"/>
      <c r="AK94" s="1743"/>
      <c r="AL94" s="1744"/>
      <c r="AM94" s="1051"/>
      <c r="AN94" s="1736"/>
      <c r="AO94" s="1736"/>
      <c r="AP94" s="1736"/>
      <c r="AQ94" s="1737"/>
    </row>
    <row r="95" spans="1:43" ht="23.25" hidden="1" customHeight="1" x14ac:dyDescent="0.45">
      <c r="A95" s="1706">
        <v>81</v>
      </c>
      <c r="B95" s="526"/>
      <c r="C95" s="1738"/>
      <c r="D95" s="1739"/>
      <c r="E95" s="1739"/>
      <c r="F95" s="1739"/>
      <c r="G95" s="1739"/>
      <c r="H95" s="1739"/>
      <c r="I95" s="1739"/>
      <c r="J95" s="1739"/>
      <c r="K95" s="1739"/>
      <c r="L95" s="1739"/>
      <c r="M95" s="94"/>
      <c r="N95" s="1740"/>
      <c r="O95" s="1740"/>
      <c r="P95" s="1740"/>
      <c r="Q95" s="1740"/>
      <c r="R95" s="1741"/>
      <c r="S95" s="1749"/>
      <c r="T95" s="1751"/>
      <c r="U95" s="192"/>
      <c r="V95" s="1748"/>
      <c r="W95" s="1749"/>
      <c r="X95" s="1750"/>
      <c r="Y95" s="1742"/>
      <c r="Z95" s="1740"/>
      <c r="AA95" s="1740"/>
      <c r="AB95" s="1740"/>
      <c r="AC95" s="1743"/>
      <c r="AD95" s="1743"/>
      <c r="AE95" s="1743"/>
      <c r="AF95" s="1743"/>
      <c r="AG95" s="1743"/>
      <c r="AH95" s="1743"/>
      <c r="AI95" s="1743"/>
      <c r="AJ95" s="1743"/>
      <c r="AK95" s="1743"/>
      <c r="AL95" s="1744"/>
      <c r="AM95" s="1051"/>
      <c r="AN95" s="1736"/>
      <c r="AO95" s="1736"/>
      <c r="AP95" s="1736"/>
      <c r="AQ95" s="1737"/>
    </row>
    <row r="96" spans="1:43" ht="23.25" hidden="1" customHeight="1" x14ac:dyDescent="0.45">
      <c r="A96" s="1706">
        <v>82</v>
      </c>
      <c r="B96" s="526"/>
      <c r="C96" s="1738"/>
      <c r="D96" s="1739"/>
      <c r="E96" s="1739"/>
      <c r="F96" s="1739"/>
      <c r="G96" s="1739"/>
      <c r="H96" s="1739"/>
      <c r="I96" s="1739"/>
      <c r="J96" s="1739"/>
      <c r="K96" s="1739"/>
      <c r="L96" s="1739"/>
      <c r="M96" s="94"/>
      <c r="N96" s="1740"/>
      <c r="O96" s="1740"/>
      <c r="P96" s="1740"/>
      <c r="Q96" s="1740"/>
      <c r="R96" s="1741"/>
      <c r="S96" s="1749"/>
      <c r="T96" s="1751"/>
      <c r="U96" s="192"/>
      <c r="V96" s="1748"/>
      <c r="W96" s="1749"/>
      <c r="X96" s="1750"/>
      <c r="Y96" s="1742"/>
      <c r="Z96" s="1740"/>
      <c r="AA96" s="1740"/>
      <c r="AB96" s="1740"/>
      <c r="AC96" s="1743"/>
      <c r="AD96" s="1743"/>
      <c r="AE96" s="1743"/>
      <c r="AF96" s="1743"/>
      <c r="AG96" s="1743"/>
      <c r="AH96" s="1743"/>
      <c r="AI96" s="1743"/>
      <c r="AJ96" s="1743"/>
      <c r="AK96" s="1743"/>
      <c r="AL96" s="1744"/>
      <c r="AM96" s="1051"/>
      <c r="AN96" s="1736"/>
      <c r="AO96" s="1736"/>
      <c r="AP96" s="1736"/>
      <c r="AQ96" s="1737"/>
    </row>
    <row r="97" spans="1:43" ht="23.25" hidden="1" customHeight="1" x14ac:dyDescent="0.45">
      <c r="A97" s="1706">
        <v>83</v>
      </c>
      <c r="B97" s="526"/>
      <c r="C97" s="1738"/>
      <c r="D97" s="1739"/>
      <c r="E97" s="1739"/>
      <c r="F97" s="1739"/>
      <c r="G97" s="1739"/>
      <c r="H97" s="1739"/>
      <c r="I97" s="1739"/>
      <c r="J97" s="1739"/>
      <c r="K97" s="1739"/>
      <c r="L97" s="1739"/>
      <c r="M97" s="94"/>
      <c r="N97" s="1740"/>
      <c r="O97" s="1740"/>
      <c r="P97" s="1740"/>
      <c r="Q97" s="1740"/>
      <c r="R97" s="1741"/>
      <c r="S97" s="1749"/>
      <c r="T97" s="1751"/>
      <c r="U97" s="192"/>
      <c r="V97" s="1748"/>
      <c r="W97" s="1749"/>
      <c r="X97" s="1750"/>
      <c r="Y97" s="1742"/>
      <c r="Z97" s="1740"/>
      <c r="AA97" s="1740"/>
      <c r="AB97" s="1740"/>
      <c r="AC97" s="1743"/>
      <c r="AD97" s="1743"/>
      <c r="AE97" s="1743"/>
      <c r="AF97" s="1743"/>
      <c r="AG97" s="1743"/>
      <c r="AH97" s="1743"/>
      <c r="AI97" s="1743"/>
      <c r="AJ97" s="1743"/>
      <c r="AK97" s="1743"/>
      <c r="AL97" s="1744"/>
      <c r="AM97" s="1051"/>
      <c r="AN97" s="1736"/>
      <c r="AO97" s="1736"/>
      <c r="AP97" s="1736"/>
      <c r="AQ97" s="1737"/>
    </row>
    <row r="98" spans="1:43" ht="23.25" hidden="1" customHeight="1" x14ac:dyDescent="0.45">
      <c r="A98" s="1706">
        <v>84</v>
      </c>
      <c r="B98" s="526"/>
      <c r="C98" s="1738"/>
      <c r="D98" s="1739"/>
      <c r="E98" s="1739"/>
      <c r="F98" s="1739"/>
      <c r="G98" s="1739"/>
      <c r="H98" s="1739"/>
      <c r="I98" s="1739"/>
      <c r="J98" s="1739"/>
      <c r="K98" s="1739"/>
      <c r="L98" s="1739"/>
      <c r="M98" s="94"/>
      <c r="N98" s="1740"/>
      <c r="O98" s="1740"/>
      <c r="P98" s="1740"/>
      <c r="Q98" s="1740"/>
      <c r="R98" s="1741"/>
      <c r="S98" s="1749"/>
      <c r="T98" s="1751"/>
      <c r="U98" s="192"/>
      <c r="V98" s="1748"/>
      <c r="W98" s="1749"/>
      <c r="X98" s="1750"/>
      <c r="Y98" s="1742"/>
      <c r="Z98" s="1740"/>
      <c r="AA98" s="1740"/>
      <c r="AB98" s="1740"/>
      <c r="AC98" s="1743"/>
      <c r="AD98" s="1743"/>
      <c r="AE98" s="1743"/>
      <c r="AF98" s="1743"/>
      <c r="AG98" s="1743"/>
      <c r="AH98" s="1743"/>
      <c r="AI98" s="1743"/>
      <c r="AJ98" s="1743"/>
      <c r="AK98" s="1743"/>
      <c r="AL98" s="1744"/>
      <c r="AM98" s="1051"/>
      <c r="AN98" s="1736"/>
      <c r="AO98" s="1736"/>
      <c r="AP98" s="1736"/>
      <c r="AQ98" s="1737"/>
    </row>
    <row r="99" spans="1:43" ht="23.25" hidden="1" customHeight="1" x14ac:dyDescent="0.45">
      <c r="A99" s="1706">
        <v>85</v>
      </c>
      <c r="B99" s="526"/>
      <c r="C99" s="1738"/>
      <c r="D99" s="1739"/>
      <c r="E99" s="1739"/>
      <c r="F99" s="1739"/>
      <c r="G99" s="1739"/>
      <c r="H99" s="1739"/>
      <c r="I99" s="1739"/>
      <c r="J99" s="1739"/>
      <c r="K99" s="1739"/>
      <c r="L99" s="1739"/>
      <c r="M99" s="94"/>
      <c r="N99" s="1740"/>
      <c r="O99" s="1740"/>
      <c r="P99" s="1740"/>
      <c r="Q99" s="1740"/>
      <c r="R99" s="1741"/>
      <c r="S99" s="1749"/>
      <c r="T99" s="1751"/>
      <c r="U99" s="192"/>
      <c r="V99" s="1748"/>
      <c r="W99" s="1749"/>
      <c r="X99" s="1750"/>
      <c r="Y99" s="1742"/>
      <c r="Z99" s="1740"/>
      <c r="AA99" s="1740"/>
      <c r="AB99" s="1740"/>
      <c r="AC99" s="1743"/>
      <c r="AD99" s="1743"/>
      <c r="AE99" s="1743"/>
      <c r="AF99" s="1743"/>
      <c r="AG99" s="1743"/>
      <c r="AH99" s="1743"/>
      <c r="AI99" s="1743"/>
      <c r="AJ99" s="1743"/>
      <c r="AK99" s="1743"/>
      <c r="AL99" s="1744"/>
      <c r="AM99" s="1051"/>
      <c r="AN99" s="1736"/>
      <c r="AO99" s="1736"/>
      <c r="AP99" s="1736"/>
      <c r="AQ99" s="1737"/>
    </row>
    <row r="100" spans="1:43" ht="23.25" hidden="1" customHeight="1" x14ac:dyDescent="0.45">
      <c r="A100" s="1706">
        <v>86</v>
      </c>
      <c r="B100" s="526"/>
      <c r="C100" s="1738"/>
      <c r="D100" s="1739"/>
      <c r="E100" s="1739"/>
      <c r="F100" s="1739"/>
      <c r="G100" s="1739"/>
      <c r="H100" s="1739"/>
      <c r="I100" s="1739"/>
      <c r="J100" s="1739"/>
      <c r="K100" s="1739"/>
      <c r="L100" s="1739"/>
      <c r="M100" s="94"/>
      <c r="N100" s="1740"/>
      <c r="O100" s="1740"/>
      <c r="P100" s="1740"/>
      <c r="Q100" s="1740"/>
      <c r="R100" s="1741"/>
      <c r="S100" s="1749"/>
      <c r="T100" s="1751"/>
      <c r="U100" s="192"/>
      <c r="V100" s="1748"/>
      <c r="W100" s="1749"/>
      <c r="X100" s="1750"/>
      <c r="Y100" s="1742"/>
      <c r="Z100" s="1740"/>
      <c r="AA100" s="1740"/>
      <c r="AB100" s="1740"/>
      <c r="AC100" s="1743"/>
      <c r="AD100" s="1743"/>
      <c r="AE100" s="1743"/>
      <c r="AF100" s="1743"/>
      <c r="AG100" s="1743"/>
      <c r="AH100" s="1743"/>
      <c r="AI100" s="1743"/>
      <c r="AJ100" s="1743"/>
      <c r="AK100" s="1743"/>
      <c r="AL100" s="1744"/>
      <c r="AM100" s="1051"/>
      <c r="AN100" s="1736"/>
      <c r="AO100" s="1736"/>
      <c r="AP100" s="1736"/>
      <c r="AQ100" s="1737"/>
    </row>
    <row r="101" spans="1:43" ht="23.25" hidden="1" customHeight="1" x14ac:dyDescent="0.45">
      <c r="A101" s="1706">
        <v>87</v>
      </c>
      <c r="B101" s="526"/>
      <c r="C101" s="1738"/>
      <c r="D101" s="1739"/>
      <c r="E101" s="1739"/>
      <c r="F101" s="1739"/>
      <c r="G101" s="1739"/>
      <c r="H101" s="1739"/>
      <c r="I101" s="1739"/>
      <c r="J101" s="1739"/>
      <c r="K101" s="1739"/>
      <c r="L101" s="1739"/>
      <c r="M101" s="94"/>
      <c r="N101" s="1740"/>
      <c r="O101" s="1740"/>
      <c r="P101" s="1740"/>
      <c r="Q101" s="1740"/>
      <c r="R101" s="1741"/>
      <c r="S101" s="1749"/>
      <c r="T101" s="1751"/>
      <c r="U101" s="192"/>
      <c r="V101" s="1748"/>
      <c r="W101" s="1749"/>
      <c r="X101" s="1750"/>
      <c r="Y101" s="1742"/>
      <c r="Z101" s="1740"/>
      <c r="AA101" s="1740"/>
      <c r="AB101" s="1740"/>
      <c r="AC101" s="1743"/>
      <c r="AD101" s="1743"/>
      <c r="AE101" s="1743"/>
      <c r="AF101" s="1743"/>
      <c r="AG101" s="1743"/>
      <c r="AH101" s="1743"/>
      <c r="AI101" s="1743"/>
      <c r="AJ101" s="1743"/>
      <c r="AK101" s="1743"/>
      <c r="AL101" s="1744"/>
      <c r="AM101" s="1051"/>
      <c r="AN101" s="1736"/>
      <c r="AO101" s="1736"/>
      <c r="AP101" s="1736"/>
      <c r="AQ101" s="1737"/>
    </row>
    <row r="102" spans="1:43" ht="23.25" hidden="1" customHeight="1" x14ac:dyDescent="0.45">
      <c r="A102" s="1706">
        <v>88</v>
      </c>
      <c r="B102" s="526"/>
      <c r="C102" s="1738"/>
      <c r="D102" s="1739"/>
      <c r="E102" s="1739"/>
      <c r="F102" s="1739"/>
      <c r="G102" s="1739"/>
      <c r="H102" s="1739"/>
      <c r="I102" s="1739"/>
      <c r="J102" s="1739"/>
      <c r="K102" s="1739"/>
      <c r="L102" s="1739"/>
      <c r="M102" s="94"/>
      <c r="N102" s="1740"/>
      <c r="O102" s="1740"/>
      <c r="P102" s="1740"/>
      <c r="Q102" s="1740"/>
      <c r="R102" s="1741"/>
      <c r="S102" s="1749"/>
      <c r="T102" s="1751"/>
      <c r="U102" s="192"/>
      <c r="V102" s="1748"/>
      <c r="W102" s="1749"/>
      <c r="X102" s="1750"/>
      <c r="Y102" s="1742"/>
      <c r="Z102" s="1740"/>
      <c r="AA102" s="1740"/>
      <c r="AB102" s="1740"/>
      <c r="AC102" s="1743"/>
      <c r="AD102" s="1743"/>
      <c r="AE102" s="1743"/>
      <c r="AF102" s="1743"/>
      <c r="AG102" s="1743"/>
      <c r="AH102" s="1743"/>
      <c r="AI102" s="1743"/>
      <c r="AJ102" s="1743"/>
      <c r="AK102" s="1743"/>
      <c r="AL102" s="1744"/>
      <c r="AM102" s="1051"/>
      <c r="AN102" s="1736"/>
      <c r="AO102" s="1736"/>
      <c r="AP102" s="1736"/>
      <c r="AQ102" s="1737"/>
    </row>
    <row r="103" spans="1:43" ht="23.25" hidden="1" customHeight="1" x14ac:dyDescent="0.45">
      <c r="A103" s="1706">
        <v>89</v>
      </c>
      <c r="B103" s="526"/>
      <c r="C103" s="1738"/>
      <c r="D103" s="1739"/>
      <c r="E103" s="1739"/>
      <c r="F103" s="1739"/>
      <c r="G103" s="1739"/>
      <c r="H103" s="1739"/>
      <c r="I103" s="1739"/>
      <c r="J103" s="1739"/>
      <c r="K103" s="1739"/>
      <c r="L103" s="1739"/>
      <c r="M103" s="94"/>
      <c r="N103" s="1740"/>
      <c r="O103" s="1740"/>
      <c r="P103" s="1740"/>
      <c r="Q103" s="1740"/>
      <c r="R103" s="1741"/>
      <c r="S103" s="1749"/>
      <c r="T103" s="1751"/>
      <c r="U103" s="192"/>
      <c r="V103" s="1748"/>
      <c r="W103" s="1749"/>
      <c r="X103" s="1750"/>
      <c r="Y103" s="1742"/>
      <c r="Z103" s="1740"/>
      <c r="AA103" s="1740"/>
      <c r="AB103" s="1740"/>
      <c r="AC103" s="1743"/>
      <c r="AD103" s="1743"/>
      <c r="AE103" s="1743"/>
      <c r="AF103" s="1743"/>
      <c r="AG103" s="1743"/>
      <c r="AH103" s="1743"/>
      <c r="AI103" s="1743"/>
      <c r="AJ103" s="1743"/>
      <c r="AK103" s="1743"/>
      <c r="AL103" s="1744"/>
      <c r="AM103" s="1051"/>
      <c r="AN103" s="1736"/>
      <c r="AO103" s="1736"/>
      <c r="AP103" s="1736"/>
      <c r="AQ103" s="1737"/>
    </row>
    <row r="104" spans="1:43" ht="23.25" hidden="1" customHeight="1" x14ac:dyDescent="0.45">
      <c r="A104" s="1706">
        <v>90</v>
      </c>
      <c r="B104" s="526"/>
      <c r="C104" s="1738"/>
      <c r="D104" s="1739"/>
      <c r="E104" s="1739"/>
      <c r="F104" s="1739"/>
      <c r="G104" s="1739"/>
      <c r="H104" s="1739"/>
      <c r="I104" s="1739"/>
      <c r="J104" s="1739"/>
      <c r="K104" s="1739"/>
      <c r="L104" s="1739"/>
      <c r="M104" s="94"/>
      <c r="N104" s="1740"/>
      <c r="O104" s="1740"/>
      <c r="P104" s="1740"/>
      <c r="Q104" s="1740"/>
      <c r="R104" s="1741"/>
      <c r="S104" s="1749"/>
      <c r="T104" s="1751"/>
      <c r="U104" s="192"/>
      <c r="V104" s="1748"/>
      <c r="W104" s="1749"/>
      <c r="X104" s="1750"/>
      <c r="Y104" s="1742"/>
      <c r="Z104" s="1740"/>
      <c r="AA104" s="1740"/>
      <c r="AB104" s="1740"/>
      <c r="AC104" s="1743"/>
      <c r="AD104" s="1743"/>
      <c r="AE104" s="1743"/>
      <c r="AF104" s="1743"/>
      <c r="AG104" s="1743"/>
      <c r="AH104" s="1743"/>
      <c r="AI104" s="1743"/>
      <c r="AJ104" s="1743"/>
      <c r="AK104" s="1743"/>
      <c r="AL104" s="1744"/>
      <c r="AM104" s="1051"/>
      <c r="AN104" s="1736"/>
      <c r="AO104" s="1736"/>
      <c r="AP104" s="1736"/>
      <c r="AQ104" s="1737"/>
    </row>
    <row r="105" spans="1:43" ht="23.25" hidden="1" customHeight="1" x14ac:dyDescent="0.45">
      <c r="A105" s="1706">
        <v>91</v>
      </c>
      <c r="B105" s="526"/>
      <c r="C105" s="1738"/>
      <c r="D105" s="1739"/>
      <c r="E105" s="1739"/>
      <c r="F105" s="1739"/>
      <c r="G105" s="1739"/>
      <c r="H105" s="1739"/>
      <c r="I105" s="1739"/>
      <c r="J105" s="1739"/>
      <c r="K105" s="1739"/>
      <c r="L105" s="1739"/>
      <c r="M105" s="94"/>
      <c r="N105" s="1740"/>
      <c r="O105" s="1740"/>
      <c r="P105" s="1740"/>
      <c r="Q105" s="1740"/>
      <c r="R105" s="1741"/>
      <c r="S105" s="1749"/>
      <c r="T105" s="1751"/>
      <c r="U105" s="192"/>
      <c r="V105" s="1748"/>
      <c r="W105" s="1749"/>
      <c r="X105" s="1750"/>
      <c r="Y105" s="1742"/>
      <c r="Z105" s="1740"/>
      <c r="AA105" s="1740"/>
      <c r="AB105" s="1740"/>
      <c r="AC105" s="1743"/>
      <c r="AD105" s="1743"/>
      <c r="AE105" s="1743"/>
      <c r="AF105" s="1743"/>
      <c r="AG105" s="1743"/>
      <c r="AH105" s="1743"/>
      <c r="AI105" s="1743"/>
      <c r="AJ105" s="1743"/>
      <c r="AK105" s="1743"/>
      <c r="AL105" s="1744"/>
      <c r="AM105" s="1051"/>
      <c r="AN105" s="1736"/>
      <c r="AO105" s="1736"/>
      <c r="AP105" s="1736"/>
      <c r="AQ105" s="1737"/>
    </row>
    <row r="106" spans="1:43" ht="23.25" hidden="1" customHeight="1" x14ac:dyDescent="0.45">
      <c r="A106" s="1706">
        <v>92</v>
      </c>
      <c r="B106" s="526"/>
      <c r="C106" s="1738"/>
      <c r="D106" s="1739"/>
      <c r="E106" s="1739"/>
      <c r="F106" s="1739"/>
      <c r="G106" s="1739"/>
      <c r="H106" s="1739"/>
      <c r="I106" s="1739"/>
      <c r="J106" s="1739"/>
      <c r="K106" s="1739"/>
      <c r="L106" s="1739"/>
      <c r="M106" s="94"/>
      <c r="N106" s="1740"/>
      <c r="O106" s="1740"/>
      <c r="P106" s="1740"/>
      <c r="Q106" s="1740"/>
      <c r="R106" s="1741"/>
      <c r="S106" s="1749"/>
      <c r="T106" s="1751"/>
      <c r="U106" s="192"/>
      <c r="V106" s="1748"/>
      <c r="W106" s="1749"/>
      <c r="X106" s="1750"/>
      <c r="Y106" s="1742"/>
      <c r="Z106" s="1740"/>
      <c r="AA106" s="1740"/>
      <c r="AB106" s="1740"/>
      <c r="AC106" s="1743"/>
      <c r="AD106" s="1743"/>
      <c r="AE106" s="1743"/>
      <c r="AF106" s="1743"/>
      <c r="AG106" s="1743"/>
      <c r="AH106" s="1743"/>
      <c r="AI106" s="1743"/>
      <c r="AJ106" s="1743"/>
      <c r="AK106" s="1743"/>
      <c r="AL106" s="1744"/>
      <c r="AM106" s="1051"/>
      <c r="AN106" s="1736"/>
      <c r="AO106" s="1736"/>
      <c r="AP106" s="1736"/>
      <c r="AQ106" s="1737"/>
    </row>
    <row r="107" spans="1:43" ht="23.25" hidden="1" customHeight="1" x14ac:dyDescent="0.45">
      <c r="A107" s="1706">
        <v>93</v>
      </c>
      <c r="B107" s="526"/>
      <c r="C107" s="1738"/>
      <c r="D107" s="1739"/>
      <c r="E107" s="1739"/>
      <c r="F107" s="1739"/>
      <c r="G107" s="1739"/>
      <c r="H107" s="1739"/>
      <c r="I107" s="1739"/>
      <c r="J107" s="1739"/>
      <c r="K107" s="1739"/>
      <c r="L107" s="1739"/>
      <c r="M107" s="94"/>
      <c r="N107" s="1740"/>
      <c r="O107" s="1740"/>
      <c r="P107" s="1740"/>
      <c r="Q107" s="1740"/>
      <c r="R107" s="1741"/>
      <c r="S107" s="1749"/>
      <c r="T107" s="1751"/>
      <c r="U107" s="192"/>
      <c r="V107" s="1748"/>
      <c r="W107" s="1749"/>
      <c r="X107" s="1750"/>
      <c r="Y107" s="1742"/>
      <c r="Z107" s="1740"/>
      <c r="AA107" s="1740"/>
      <c r="AB107" s="1740"/>
      <c r="AC107" s="1743"/>
      <c r="AD107" s="1743"/>
      <c r="AE107" s="1743"/>
      <c r="AF107" s="1743"/>
      <c r="AG107" s="1743"/>
      <c r="AH107" s="1743"/>
      <c r="AI107" s="1743"/>
      <c r="AJ107" s="1743"/>
      <c r="AK107" s="1743"/>
      <c r="AL107" s="1744"/>
      <c r="AM107" s="1051"/>
      <c r="AN107" s="1736"/>
      <c r="AO107" s="1736"/>
      <c r="AP107" s="1736"/>
      <c r="AQ107" s="1737"/>
    </row>
    <row r="108" spans="1:43" ht="23.25" hidden="1" customHeight="1" x14ac:dyDescent="0.45">
      <c r="A108" s="1706">
        <v>94</v>
      </c>
      <c r="B108" s="526"/>
      <c r="C108" s="1738"/>
      <c r="D108" s="1739"/>
      <c r="E108" s="1739"/>
      <c r="F108" s="1739"/>
      <c r="G108" s="1739"/>
      <c r="H108" s="1739"/>
      <c r="I108" s="1739"/>
      <c r="J108" s="1739"/>
      <c r="K108" s="1739"/>
      <c r="L108" s="1739"/>
      <c r="M108" s="94"/>
      <c r="N108" s="1740"/>
      <c r="O108" s="1740"/>
      <c r="P108" s="1740"/>
      <c r="Q108" s="1740"/>
      <c r="R108" s="1741"/>
      <c r="S108" s="1749"/>
      <c r="T108" s="1751"/>
      <c r="U108" s="192"/>
      <c r="V108" s="1748"/>
      <c r="W108" s="1749"/>
      <c r="X108" s="1750"/>
      <c r="Y108" s="1742"/>
      <c r="Z108" s="1740"/>
      <c r="AA108" s="1740"/>
      <c r="AB108" s="1740"/>
      <c r="AC108" s="1743"/>
      <c r="AD108" s="1743"/>
      <c r="AE108" s="1743"/>
      <c r="AF108" s="1743"/>
      <c r="AG108" s="1743"/>
      <c r="AH108" s="1743"/>
      <c r="AI108" s="1743"/>
      <c r="AJ108" s="1743"/>
      <c r="AK108" s="1743"/>
      <c r="AL108" s="1744"/>
      <c r="AM108" s="1051"/>
      <c r="AN108" s="1736"/>
      <c r="AO108" s="1736"/>
      <c r="AP108" s="1736"/>
      <c r="AQ108" s="1737"/>
    </row>
    <row r="109" spans="1:43" ht="23.25" hidden="1" customHeight="1" x14ac:dyDescent="0.45">
      <c r="A109" s="1706">
        <v>95</v>
      </c>
      <c r="B109" s="526"/>
      <c r="C109" s="1738"/>
      <c r="D109" s="1739"/>
      <c r="E109" s="1739"/>
      <c r="F109" s="1739"/>
      <c r="G109" s="1739"/>
      <c r="H109" s="1739"/>
      <c r="I109" s="1739"/>
      <c r="J109" s="1739"/>
      <c r="K109" s="1739"/>
      <c r="L109" s="1739"/>
      <c r="M109" s="94"/>
      <c r="N109" s="1740"/>
      <c r="O109" s="1740"/>
      <c r="P109" s="1740"/>
      <c r="Q109" s="1740"/>
      <c r="R109" s="1741"/>
      <c r="S109" s="1749"/>
      <c r="T109" s="1751"/>
      <c r="U109" s="192"/>
      <c r="V109" s="1748"/>
      <c r="W109" s="1749"/>
      <c r="X109" s="1750"/>
      <c r="Y109" s="1742"/>
      <c r="Z109" s="1740"/>
      <c r="AA109" s="1740"/>
      <c r="AB109" s="1740"/>
      <c r="AC109" s="1743"/>
      <c r="AD109" s="1743"/>
      <c r="AE109" s="1743"/>
      <c r="AF109" s="1743"/>
      <c r="AG109" s="1743"/>
      <c r="AH109" s="1743"/>
      <c r="AI109" s="1743"/>
      <c r="AJ109" s="1743"/>
      <c r="AK109" s="1743"/>
      <c r="AL109" s="1744"/>
      <c r="AM109" s="1051"/>
      <c r="AN109" s="1736"/>
      <c r="AO109" s="1736"/>
      <c r="AP109" s="1736"/>
      <c r="AQ109" s="1737"/>
    </row>
    <row r="110" spans="1:43" ht="23.25" hidden="1" customHeight="1" x14ac:dyDescent="0.45">
      <c r="A110" s="1706">
        <v>96</v>
      </c>
      <c r="B110" s="526"/>
      <c r="C110" s="1738"/>
      <c r="D110" s="1739"/>
      <c r="E110" s="1739"/>
      <c r="F110" s="1739"/>
      <c r="G110" s="1739"/>
      <c r="H110" s="1739"/>
      <c r="I110" s="1739"/>
      <c r="J110" s="1739"/>
      <c r="K110" s="1739"/>
      <c r="L110" s="1739"/>
      <c r="M110" s="94"/>
      <c r="N110" s="1740"/>
      <c r="O110" s="1740"/>
      <c r="P110" s="1740"/>
      <c r="Q110" s="1740"/>
      <c r="R110" s="1741"/>
      <c r="S110" s="1749"/>
      <c r="T110" s="1751"/>
      <c r="U110" s="192"/>
      <c r="V110" s="1748"/>
      <c r="W110" s="1749"/>
      <c r="X110" s="1750"/>
      <c r="Y110" s="1742"/>
      <c r="Z110" s="1740"/>
      <c r="AA110" s="1740"/>
      <c r="AB110" s="1740"/>
      <c r="AC110" s="1743"/>
      <c r="AD110" s="1743"/>
      <c r="AE110" s="1743"/>
      <c r="AF110" s="1743"/>
      <c r="AG110" s="1743"/>
      <c r="AH110" s="1743"/>
      <c r="AI110" s="1743"/>
      <c r="AJ110" s="1743"/>
      <c r="AK110" s="1743"/>
      <c r="AL110" s="1744"/>
      <c r="AM110" s="1051"/>
      <c r="AN110" s="1736"/>
      <c r="AO110" s="1736"/>
      <c r="AP110" s="1736"/>
      <c r="AQ110" s="1737"/>
    </row>
    <row r="111" spans="1:43" ht="23.25" hidden="1" customHeight="1" x14ac:dyDescent="0.45">
      <c r="A111" s="1706">
        <v>97</v>
      </c>
      <c r="B111" s="526"/>
      <c r="C111" s="1738"/>
      <c r="D111" s="1739"/>
      <c r="E111" s="1739"/>
      <c r="F111" s="1739"/>
      <c r="G111" s="1739"/>
      <c r="H111" s="1739"/>
      <c r="I111" s="1739"/>
      <c r="J111" s="1739"/>
      <c r="K111" s="1739"/>
      <c r="L111" s="1739"/>
      <c r="M111" s="94"/>
      <c r="N111" s="1740"/>
      <c r="O111" s="1740"/>
      <c r="P111" s="1740"/>
      <c r="Q111" s="1740"/>
      <c r="R111" s="1741"/>
      <c r="S111" s="1749"/>
      <c r="T111" s="1751"/>
      <c r="U111" s="192"/>
      <c r="V111" s="1748"/>
      <c r="W111" s="1749"/>
      <c r="X111" s="1750"/>
      <c r="Y111" s="1742"/>
      <c r="Z111" s="1740"/>
      <c r="AA111" s="1740"/>
      <c r="AB111" s="1740"/>
      <c r="AC111" s="1743"/>
      <c r="AD111" s="1743"/>
      <c r="AE111" s="1743"/>
      <c r="AF111" s="1743"/>
      <c r="AG111" s="1743"/>
      <c r="AH111" s="1743"/>
      <c r="AI111" s="1743"/>
      <c r="AJ111" s="1743"/>
      <c r="AK111" s="1743"/>
      <c r="AL111" s="1744"/>
      <c r="AM111" s="1051"/>
      <c r="AN111" s="1736"/>
      <c r="AO111" s="1736"/>
      <c r="AP111" s="1736"/>
      <c r="AQ111" s="1737"/>
    </row>
    <row r="112" spans="1:43" ht="23.25" hidden="1" customHeight="1" x14ac:dyDescent="0.45">
      <c r="A112" s="1706">
        <v>98</v>
      </c>
      <c r="B112" s="526"/>
      <c r="C112" s="1738"/>
      <c r="D112" s="1739"/>
      <c r="E112" s="1739"/>
      <c r="F112" s="1739"/>
      <c r="G112" s="1739"/>
      <c r="H112" s="1739"/>
      <c r="I112" s="1739"/>
      <c r="J112" s="1739"/>
      <c r="K112" s="1739"/>
      <c r="L112" s="1739"/>
      <c r="M112" s="94"/>
      <c r="N112" s="1740"/>
      <c r="O112" s="1740"/>
      <c r="P112" s="1740"/>
      <c r="Q112" s="1740"/>
      <c r="R112" s="1741"/>
      <c r="S112" s="1749"/>
      <c r="T112" s="1751"/>
      <c r="U112" s="192"/>
      <c r="V112" s="1748"/>
      <c r="W112" s="1749"/>
      <c r="X112" s="1750"/>
      <c r="Y112" s="1742"/>
      <c r="Z112" s="1740"/>
      <c r="AA112" s="1740"/>
      <c r="AB112" s="1740"/>
      <c r="AC112" s="1743"/>
      <c r="AD112" s="1743"/>
      <c r="AE112" s="1743"/>
      <c r="AF112" s="1743"/>
      <c r="AG112" s="1743"/>
      <c r="AH112" s="1743"/>
      <c r="AI112" s="1743"/>
      <c r="AJ112" s="1743"/>
      <c r="AK112" s="1743"/>
      <c r="AL112" s="1744"/>
      <c r="AM112" s="1051"/>
      <c r="AN112" s="1736"/>
      <c r="AO112" s="1736"/>
      <c r="AP112" s="1736"/>
      <c r="AQ112" s="1737"/>
    </row>
    <row r="113" spans="1:49" ht="23.25" hidden="1" customHeight="1" x14ac:dyDescent="0.45">
      <c r="A113" s="1706">
        <v>99</v>
      </c>
      <c r="B113" s="526"/>
      <c r="C113" s="1738"/>
      <c r="D113" s="1739"/>
      <c r="E113" s="1739"/>
      <c r="F113" s="1739"/>
      <c r="G113" s="1739"/>
      <c r="H113" s="1739"/>
      <c r="I113" s="1739"/>
      <c r="J113" s="1739"/>
      <c r="K113" s="1739"/>
      <c r="L113" s="1739"/>
      <c r="M113" s="94"/>
      <c r="N113" s="1740"/>
      <c r="O113" s="1740"/>
      <c r="P113" s="1740"/>
      <c r="Q113" s="1740"/>
      <c r="R113" s="1741"/>
      <c r="S113" s="1749"/>
      <c r="T113" s="1751"/>
      <c r="U113" s="192"/>
      <c r="V113" s="1748"/>
      <c r="W113" s="1749"/>
      <c r="X113" s="1750"/>
      <c r="Y113" s="1742"/>
      <c r="Z113" s="1740"/>
      <c r="AA113" s="1740"/>
      <c r="AB113" s="1740"/>
      <c r="AC113" s="1743"/>
      <c r="AD113" s="1743"/>
      <c r="AE113" s="1743"/>
      <c r="AF113" s="1743"/>
      <c r="AG113" s="1743"/>
      <c r="AH113" s="1743"/>
      <c r="AI113" s="1743"/>
      <c r="AJ113" s="1743"/>
      <c r="AK113" s="1743"/>
      <c r="AL113" s="1744"/>
      <c r="AM113" s="1051"/>
      <c r="AN113" s="1736"/>
      <c r="AO113" s="1736"/>
      <c r="AP113" s="1736"/>
      <c r="AQ113" s="1737"/>
    </row>
    <row r="114" spans="1:49" ht="23.25" hidden="1" customHeight="1" x14ac:dyDescent="0.45">
      <c r="A114" s="1770">
        <v>100</v>
      </c>
      <c r="B114" s="1771"/>
      <c r="C114" s="1772"/>
      <c r="D114" s="1773"/>
      <c r="E114" s="1773"/>
      <c r="F114" s="1773"/>
      <c r="G114" s="1773"/>
      <c r="H114" s="1773"/>
      <c r="I114" s="1773"/>
      <c r="J114" s="1773"/>
      <c r="K114" s="1773"/>
      <c r="L114" s="1773"/>
      <c r="M114" s="100"/>
      <c r="N114" s="1774"/>
      <c r="O114" s="1774"/>
      <c r="P114" s="1774"/>
      <c r="Q114" s="1774"/>
      <c r="R114" s="1775"/>
      <c r="S114" s="1780"/>
      <c r="T114" s="1883"/>
      <c r="U114" s="193"/>
      <c r="V114" s="1779"/>
      <c r="W114" s="1780"/>
      <c r="X114" s="1781"/>
      <c r="Y114" s="1776"/>
      <c r="Z114" s="1774"/>
      <c r="AA114" s="1774"/>
      <c r="AB114" s="1774"/>
      <c r="AC114" s="1777"/>
      <c r="AD114" s="1777"/>
      <c r="AE114" s="1777"/>
      <c r="AF114" s="1777"/>
      <c r="AG114" s="1777"/>
      <c r="AH114" s="1777"/>
      <c r="AI114" s="1777"/>
      <c r="AJ114" s="1777"/>
      <c r="AK114" s="1777"/>
      <c r="AL114" s="1778"/>
      <c r="AM114" s="1761"/>
      <c r="AN114" s="1762"/>
      <c r="AO114" s="1762"/>
      <c r="AP114" s="1762"/>
      <c r="AQ114" s="1763"/>
    </row>
    <row r="115" spans="1:49" s="93" customFormat="1" ht="2.2000000000000002" customHeight="1" x14ac:dyDescent="0.3">
      <c r="A115" s="1764"/>
      <c r="B115" s="1764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1765"/>
      <c r="AN115" s="1765"/>
      <c r="AO115" s="1765"/>
      <c r="AP115" s="1765"/>
      <c r="AQ115" s="1765"/>
    </row>
    <row r="116" spans="1:49" s="93" customFormat="1" ht="2.2000000000000002" customHeight="1" thickBot="1" x14ac:dyDescent="0.3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</row>
    <row r="117" spans="1:49" s="93" customFormat="1" ht="4.05" customHeight="1" thickTop="1" x14ac:dyDescent="0.3">
      <c r="A117" s="148"/>
      <c r="B117" s="148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49"/>
      <c r="AJ117" s="149"/>
      <c r="AK117" s="149"/>
      <c r="AL117" s="149"/>
      <c r="AM117" s="149"/>
      <c r="AN117" s="149"/>
      <c r="AO117" s="149"/>
      <c r="AP117" s="149"/>
      <c r="AQ117" s="149"/>
    </row>
    <row r="118" spans="1:49" ht="15" customHeight="1" x14ac:dyDescent="0.45">
      <c r="A118" s="1766" t="s">
        <v>1148</v>
      </c>
      <c r="B118" s="1767"/>
      <c r="C118" s="1797" t="s">
        <v>1991</v>
      </c>
      <c r="D118" s="1801"/>
      <c r="E118" s="1801"/>
      <c r="F118" s="1801"/>
      <c r="G118" s="1801"/>
      <c r="H118" s="1801"/>
      <c r="I118" s="1801"/>
      <c r="J118" s="1801"/>
      <c r="K118" s="1801"/>
      <c r="L118" s="1801"/>
      <c r="M118" s="1801"/>
      <c r="N118" s="1801"/>
      <c r="O118" s="1801"/>
      <c r="P118" s="1801"/>
      <c r="Q118" s="1801"/>
      <c r="R118" s="1798"/>
      <c r="S118" s="1797" t="s">
        <v>1321</v>
      </c>
      <c r="T118" s="1798"/>
      <c r="U118" s="1797" t="s">
        <v>1322</v>
      </c>
      <c r="V118" s="1801"/>
      <c r="W118" s="1801"/>
      <c r="X118" s="1801"/>
      <c r="Y118" s="1801"/>
      <c r="Z118" s="1798"/>
      <c r="AA118" s="1797" t="s">
        <v>1323</v>
      </c>
      <c r="AB118" s="1819"/>
      <c r="AC118" s="96"/>
      <c r="AD118" s="1785" t="s">
        <v>1961</v>
      </c>
      <c r="AE118" s="1786"/>
      <c r="AF118" s="1786"/>
      <c r="AG118" s="1786"/>
      <c r="AH118" s="1786"/>
      <c r="AI118" s="1786"/>
      <c r="AJ118" s="1786"/>
      <c r="AK118" s="1786"/>
      <c r="AL118" s="1786"/>
      <c r="AM118" s="1786"/>
      <c r="AN118" s="1786"/>
      <c r="AO118" s="1786"/>
      <c r="AP118" s="1786"/>
      <c r="AQ118" s="1787"/>
    </row>
    <row r="119" spans="1:49" ht="11.25" customHeight="1" x14ac:dyDescent="0.45">
      <c r="A119" s="1768"/>
      <c r="B119" s="1769"/>
      <c r="C119" s="1799"/>
      <c r="D119" s="1802"/>
      <c r="E119" s="1802"/>
      <c r="F119" s="1802"/>
      <c r="G119" s="1802"/>
      <c r="H119" s="1802"/>
      <c r="I119" s="1802"/>
      <c r="J119" s="1802"/>
      <c r="K119" s="1802"/>
      <c r="L119" s="1802"/>
      <c r="M119" s="1802"/>
      <c r="N119" s="1802"/>
      <c r="O119" s="1802"/>
      <c r="P119" s="1802"/>
      <c r="Q119" s="1802"/>
      <c r="R119" s="1800"/>
      <c r="S119" s="1799"/>
      <c r="T119" s="1800"/>
      <c r="U119" s="1799"/>
      <c r="V119" s="1802"/>
      <c r="W119" s="1802"/>
      <c r="X119" s="1802"/>
      <c r="Y119" s="1802"/>
      <c r="Z119" s="1800"/>
      <c r="AA119" s="1799"/>
      <c r="AB119" s="1820"/>
      <c r="AC119" s="96"/>
      <c r="AD119" s="1788" t="s">
        <v>1954</v>
      </c>
      <c r="AE119" s="1789"/>
      <c r="AF119" s="1789"/>
      <c r="AG119" s="1789"/>
      <c r="AH119" s="1790" t="s">
        <v>1990</v>
      </c>
      <c r="AI119" s="1790"/>
      <c r="AJ119" s="1790" t="s">
        <v>1326</v>
      </c>
      <c r="AK119" s="1790"/>
      <c r="AL119" s="1790"/>
      <c r="AM119" s="1789" t="s">
        <v>1992</v>
      </c>
      <c r="AN119" s="1789"/>
      <c r="AO119" s="1789"/>
      <c r="AP119" s="1789"/>
      <c r="AQ119" s="1806"/>
    </row>
    <row r="120" spans="1:49" ht="21" customHeight="1" x14ac:dyDescent="0.45">
      <c r="A120" s="1759" t="s">
        <v>1229</v>
      </c>
      <c r="B120" s="1760"/>
      <c r="C120" s="1821"/>
      <c r="D120" s="1822"/>
      <c r="E120" s="1822"/>
      <c r="F120" s="1822"/>
      <c r="G120" s="1822"/>
      <c r="H120" s="1822"/>
      <c r="I120" s="1822"/>
      <c r="J120" s="1822"/>
      <c r="K120" s="1822"/>
      <c r="L120" s="1822"/>
      <c r="M120" s="1822"/>
      <c r="N120" s="1822"/>
      <c r="O120" s="1822"/>
      <c r="P120" s="1822"/>
      <c r="Q120" s="1822"/>
      <c r="R120" s="1823"/>
      <c r="S120" s="1821"/>
      <c r="T120" s="1823"/>
      <c r="U120" s="1821"/>
      <c r="V120" s="1822"/>
      <c r="W120" s="1822"/>
      <c r="X120" s="1822"/>
      <c r="Y120" s="1822"/>
      <c r="Z120" s="1823"/>
      <c r="AA120" s="1821"/>
      <c r="AB120" s="1824"/>
      <c r="AC120" s="83"/>
      <c r="AD120" s="1861"/>
      <c r="AE120" s="1862"/>
      <c r="AF120" s="1862"/>
      <c r="AG120" s="1863"/>
      <c r="AH120" s="1864"/>
      <c r="AI120" s="1863"/>
      <c r="AJ120" s="1807"/>
      <c r="AK120" s="1808"/>
      <c r="AL120" s="1809"/>
      <c r="AM120" s="1813"/>
      <c r="AN120" s="1814"/>
      <c r="AO120" s="1814"/>
      <c r="AP120" s="1814"/>
      <c r="AQ120" s="1815"/>
      <c r="AW120" s="95"/>
    </row>
    <row r="121" spans="1:49" ht="21" customHeight="1" x14ac:dyDescent="0.45">
      <c r="A121" s="1757" t="s">
        <v>1245</v>
      </c>
      <c r="B121" s="1758"/>
      <c r="C121" s="1754"/>
      <c r="D121" s="1755"/>
      <c r="E121" s="1755"/>
      <c r="F121" s="1755"/>
      <c r="G121" s="1755"/>
      <c r="H121" s="1755"/>
      <c r="I121" s="1755"/>
      <c r="J121" s="1755"/>
      <c r="K121" s="1755"/>
      <c r="L121" s="1755"/>
      <c r="M121" s="1755"/>
      <c r="N121" s="1755"/>
      <c r="O121" s="1755"/>
      <c r="P121" s="1755"/>
      <c r="Q121" s="1755"/>
      <c r="R121" s="1756"/>
      <c r="S121" s="1754"/>
      <c r="T121" s="1756"/>
      <c r="U121" s="1754"/>
      <c r="V121" s="1755"/>
      <c r="W121" s="1755"/>
      <c r="X121" s="1755"/>
      <c r="Y121" s="1755"/>
      <c r="Z121" s="1756"/>
      <c r="AA121" s="1754"/>
      <c r="AB121" s="1784"/>
      <c r="AC121" s="83"/>
      <c r="AD121" s="1854"/>
      <c r="AE121" s="1855"/>
      <c r="AF121" s="1855"/>
      <c r="AG121" s="1856"/>
      <c r="AH121" s="1857"/>
      <c r="AI121" s="1856"/>
      <c r="AJ121" s="1810"/>
      <c r="AK121" s="1811"/>
      <c r="AL121" s="1812"/>
      <c r="AM121" s="1816"/>
      <c r="AN121" s="1817"/>
      <c r="AO121" s="1817"/>
      <c r="AP121" s="1817"/>
      <c r="AQ121" s="1818"/>
      <c r="AW121" s="95"/>
    </row>
    <row r="122" spans="1:49" ht="21" customHeight="1" x14ac:dyDescent="0.45">
      <c r="A122" s="1757" t="s">
        <v>1260</v>
      </c>
      <c r="B122" s="1758"/>
      <c r="C122" s="1754"/>
      <c r="D122" s="1755"/>
      <c r="E122" s="1755"/>
      <c r="F122" s="1755"/>
      <c r="G122" s="1755"/>
      <c r="H122" s="1755"/>
      <c r="I122" s="1755"/>
      <c r="J122" s="1755"/>
      <c r="K122" s="1755"/>
      <c r="L122" s="1755"/>
      <c r="M122" s="1755"/>
      <c r="N122" s="1755"/>
      <c r="O122" s="1755"/>
      <c r="P122" s="1755"/>
      <c r="Q122" s="1755"/>
      <c r="R122" s="1756"/>
      <c r="S122" s="1754"/>
      <c r="T122" s="1756"/>
      <c r="U122" s="1754"/>
      <c r="V122" s="1755"/>
      <c r="W122" s="1755"/>
      <c r="X122" s="1755"/>
      <c r="Y122" s="1755"/>
      <c r="Z122" s="1756"/>
      <c r="AA122" s="1754"/>
      <c r="AB122" s="1784"/>
      <c r="AC122" s="83"/>
      <c r="AD122" s="1840"/>
      <c r="AE122" s="1841"/>
      <c r="AF122" s="1841"/>
      <c r="AG122" s="1842"/>
      <c r="AH122" s="1846"/>
      <c r="AI122" s="1842"/>
      <c r="AJ122" s="1834"/>
      <c r="AK122" s="1835"/>
      <c r="AL122" s="1836"/>
      <c r="AM122" s="1837"/>
      <c r="AN122" s="1838"/>
      <c r="AO122" s="1838"/>
      <c r="AP122" s="1838"/>
      <c r="AQ122" s="1839"/>
      <c r="AW122" s="95"/>
    </row>
    <row r="123" spans="1:49" ht="21" customHeight="1" x14ac:dyDescent="0.45">
      <c r="A123" s="1757" t="s">
        <v>1276</v>
      </c>
      <c r="B123" s="1758"/>
      <c r="C123" s="1754"/>
      <c r="D123" s="1755"/>
      <c r="E123" s="1755"/>
      <c r="F123" s="1755"/>
      <c r="G123" s="1755"/>
      <c r="H123" s="1755"/>
      <c r="I123" s="1755"/>
      <c r="J123" s="1755"/>
      <c r="K123" s="1755"/>
      <c r="L123" s="1755"/>
      <c r="M123" s="1755"/>
      <c r="N123" s="1755"/>
      <c r="O123" s="1755"/>
      <c r="P123" s="1755"/>
      <c r="Q123" s="1755"/>
      <c r="R123" s="1756"/>
      <c r="S123" s="1754"/>
      <c r="T123" s="1756"/>
      <c r="U123" s="1754"/>
      <c r="V123" s="1755"/>
      <c r="W123" s="1755"/>
      <c r="X123" s="1755"/>
      <c r="Y123" s="1755"/>
      <c r="Z123" s="1756"/>
      <c r="AA123" s="1754"/>
      <c r="AB123" s="1784"/>
      <c r="AC123" s="83"/>
      <c r="AD123" s="1854"/>
      <c r="AE123" s="1855"/>
      <c r="AF123" s="1855"/>
      <c r="AG123" s="1856"/>
      <c r="AH123" s="1857"/>
      <c r="AI123" s="1856"/>
      <c r="AJ123" s="1810"/>
      <c r="AK123" s="1811"/>
      <c r="AL123" s="1812"/>
      <c r="AM123" s="1816"/>
      <c r="AN123" s="1817"/>
      <c r="AO123" s="1817"/>
      <c r="AP123" s="1817"/>
      <c r="AQ123" s="1818"/>
      <c r="AW123" s="95"/>
    </row>
    <row r="124" spans="1:49" ht="21" customHeight="1" x14ac:dyDescent="0.45">
      <c r="A124" s="1757" t="s">
        <v>1291</v>
      </c>
      <c r="B124" s="1758"/>
      <c r="C124" s="1754"/>
      <c r="D124" s="1755"/>
      <c r="E124" s="1755"/>
      <c r="F124" s="1755"/>
      <c r="G124" s="1755"/>
      <c r="H124" s="1755"/>
      <c r="I124" s="1755"/>
      <c r="J124" s="1755"/>
      <c r="K124" s="1755"/>
      <c r="L124" s="1755"/>
      <c r="M124" s="1755"/>
      <c r="N124" s="1755"/>
      <c r="O124" s="1755"/>
      <c r="P124" s="1755"/>
      <c r="Q124" s="1755"/>
      <c r="R124" s="1756"/>
      <c r="S124" s="1754"/>
      <c r="T124" s="1756"/>
      <c r="U124" s="1754"/>
      <c r="V124" s="1755"/>
      <c r="W124" s="1755"/>
      <c r="X124" s="1755"/>
      <c r="Y124" s="1755"/>
      <c r="Z124" s="1756"/>
      <c r="AA124" s="1754"/>
      <c r="AB124" s="1784"/>
      <c r="AC124" s="83"/>
      <c r="AD124" s="1840"/>
      <c r="AE124" s="1841"/>
      <c r="AF124" s="1841"/>
      <c r="AG124" s="1842"/>
      <c r="AH124" s="1846"/>
      <c r="AI124" s="1842"/>
      <c r="AJ124" s="1834"/>
      <c r="AK124" s="1835"/>
      <c r="AL124" s="1836"/>
      <c r="AM124" s="1837"/>
      <c r="AN124" s="1838"/>
      <c r="AO124" s="1838"/>
      <c r="AP124" s="1838"/>
      <c r="AQ124" s="1839"/>
    </row>
    <row r="125" spans="1:49" ht="21" customHeight="1" x14ac:dyDescent="0.45">
      <c r="A125" s="1757" t="s">
        <v>1231</v>
      </c>
      <c r="B125" s="1758"/>
      <c r="C125" s="1754"/>
      <c r="D125" s="1755"/>
      <c r="E125" s="1755"/>
      <c r="F125" s="1755"/>
      <c r="G125" s="1755"/>
      <c r="H125" s="1755"/>
      <c r="I125" s="1755"/>
      <c r="J125" s="1755"/>
      <c r="K125" s="1755"/>
      <c r="L125" s="1755"/>
      <c r="M125" s="1755"/>
      <c r="N125" s="1755"/>
      <c r="O125" s="1755"/>
      <c r="P125" s="1755"/>
      <c r="Q125" s="1755"/>
      <c r="R125" s="1756"/>
      <c r="S125" s="1754"/>
      <c r="T125" s="1756"/>
      <c r="U125" s="1754"/>
      <c r="V125" s="1755"/>
      <c r="W125" s="1755"/>
      <c r="X125" s="1755"/>
      <c r="Y125" s="1755"/>
      <c r="Z125" s="1756"/>
      <c r="AA125" s="1754"/>
      <c r="AB125" s="1784"/>
      <c r="AC125" s="83"/>
      <c r="AD125" s="1843"/>
      <c r="AE125" s="1844"/>
      <c r="AF125" s="1844"/>
      <c r="AG125" s="1845"/>
      <c r="AH125" s="1847"/>
      <c r="AI125" s="1845"/>
      <c r="AJ125" s="1848"/>
      <c r="AK125" s="1849"/>
      <c r="AL125" s="1850"/>
      <c r="AM125" s="1851"/>
      <c r="AN125" s="1852"/>
      <c r="AO125" s="1852"/>
      <c r="AP125" s="1852"/>
      <c r="AQ125" s="1853"/>
    </row>
    <row r="126" spans="1:49" ht="21" customHeight="1" x14ac:dyDescent="0.45">
      <c r="A126" s="1757" t="s">
        <v>1247</v>
      </c>
      <c r="B126" s="1758"/>
      <c r="C126" s="1754"/>
      <c r="D126" s="1755"/>
      <c r="E126" s="1755"/>
      <c r="F126" s="1755"/>
      <c r="G126" s="1755"/>
      <c r="H126" s="1755"/>
      <c r="I126" s="1755"/>
      <c r="J126" s="1755"/>
      <c r="K126" s="1755"/>
      <c r="L126" s="1755"/>
      <c r="M126" s="1755"/>
      <c r="N126" s="1755"/>
      <c r="O126" s="1755"/>
      <c r="P126" s="1755"/>
      <c r="Q126" s="1755"/>
      <c r="R126" s="1756"/>
      <c r="S126" s="1754"/>
      <c r="T126" s="1756"/>
      <c r="U126" s="1754"/>
      <c r="V126" s="1755"/>
      <c r="W126" s="1755"/>
      <c r="X126" s="1755"/>
      <c r="Y126" s="1755"/>
      <c r="Z126" s="1756"/>
      <c r="AA126" s="1754"/>
      <c r="AB126" s="1784"/>
      <c r="AC126" s="83"/>
      <c r="AD126" s="84"/>
      <c r="AE126" s="84"/>
      <c r="AF126" s="84"/>
      <c r="AG126" s="84"/>
      <c r="AH126" s="84"/>
      <c r="AI126" s="84"/>
      <c r="AJ126" s="97"/>
      <c r="AK126" s="97"/>
      <c r="AL126" s="97"/>
      <c r="AM126" s="98"/>
      <c r="AN126" s="98"/>
      <c r="AO126" s="98"/>
      <c r="AP126" s="98"/>
      <c r="AQ126" s="98"/>
    </row>
    <row r="127" spans="1:49" ht="21" customHeight="1" x14ac:dyDescent="0.45">
      <c r="A127" s="1752" t="s">
        <v>1262</v>
      </c>
      <c r="B127" s="1753"/>
      <c r="C127" s="1825"/>
      <c r="D127" s="1826"/>
      <c r="E127" s="1826"/>
      <c r="F127" s="1826"/>
      <c r="G127" s="1826"/>
      <c r="H127" s="1826"/>
      <c r="I127" s="1826"/>
      <c r="J127" s="1826"/>
      <c r="K127" s="1826"/>
      <c r="L127" s="1826"/>
      <c r="M127" s="1826"/>
      <c r="N127" s="1826"/>
      <c r="O127" s="1826"/>
      <c r="P127" s="1826"/>
      <c r="Q127" s="1826"/>
      <c r="R127" s="1827"/>
      <c r="S127" s="1825"/>
      <c r="T127" s="1827"/>
      <c r="U127" s="1825"/>
      <c r="V127" s="1826"/>
      <c r="W127" s="1826"/>
      <c r="X127" s="1826"/>
      <c r="Y127" s="1826"/>
      <c r="Z127" s="1827"/>
      <c r="AA127" s="1825"/>
      <c r="AB127" s="1828"/>
      <c r="AC127" s="83"/>
      <c r="AD127" s="1782" t="s">
        <v>1328</v>
      </c>
      <c r="AE127" s="1783"/>
      <c r="AF127" s="1783"/>
      <c r="AG127" s="1783"/>
      <c r="AH127" s="1755"/>
      <c r="AI127" s="1756"/>
      <c r="AK127" s="1831" t="s">
        <v>1329</v>
      </c>
      <c r="AL127" s="1832"/>
      <c r="AM127" s="1833"/>
      <c r="AN127" s="1829"/>
      <c r="AO127" s="1829"/>
      <c r="AP127" s="1829"/>
      <c r="AQ127" s="1830"/>
    </row>
    <row r="128" spans="1:49" ht="3.5" customHeight="1" thickBot="1" x14ac:dyDescent="0.5"/>
    <row r="129" spans="1:43" ht="3.5" customHeight="1" thickTop="1" x14ac:dyDescent="0.45">
      <c r="A129" s="150"/>
      <c r="B129" s="150"/>
      <c r="C129" s="150"/>
      <c r="D129" s="150"/>
      <c r="E129" s="150"/>
      <c r="F129" s="150"/>
      <c r="G129" s="150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  <c r="AC129" s="150"/>
      <c r="AD129" s="150"/>
      <c r="AE129" s="150"/>
      <c r="AF129" s="150"/>
      <c r="AG129" s="150"/>
      <c r="AH129" s="150"/>
      <c r="AI129" s="150"/>
      <c r="AJ129" s="150"/>
      <c r="AK129" s="150"/>
      <c r="AL129" s="150"/>
      <c r="AM129" s="150"/>
      <c r="AN129" s="150"/>
      <c r="AO129" s="150"/>
      <c r="AP129" s="150"/>
      <c r="AQ129" s="150"/>
    </row>
    <row r="130" spans="1:43" ht="13.45" customHeight="1" x14ac:dyDescent="0.45">
      <c r="A130" s="1717" t="s">
        <v>1148</v>
      </c>
      <c r="B130" s="1718"/>
      <c r="C130" s="1719" t="s">
        <v>2114</v>
      </c>
      <c r="D130" s="1719"/>
      <c r="E130" s="1719"/>
      <c r="F130" s="1719"/>
      <c r="G130" s="1719"/>
      <c r="H130" s="1719"/>
      <c r="I130" s="1719"/>
      <c r="J130" s="1719"/>
      <c r="K130" s="1719"/>
      <c r="L130" s="1719"/>
      <c r="M130" s="1719"/>
      <c r="N130" s="1719"/>
      <c r="O130" s="1719"/>
      <c r="P130" s="1719"/>
      <c r="Q130" s="1719"/>
      <c r="R130" s="1719"/>
      <c r="S130" s="1719"/>
      <c r="T130" s="1719"/>
      <c r="U130" s="1719"/>
      <c r="V130" s="1719" t="s">
        <v>2113</v>
      </c>
      <c r="W130" s="1719"/>
      <c r="X130" s="1719"/>
      <c r="Y130" s="1719"/>
      <c r="Z130" s="1719"/>
      <c r="AA130" s="1719"/>
      <c r="AB130" s="1719"/>
      <c r="AC130" s="1719"/>
      <c r="AD130" s="1719"/>
      <c r="AE130" s="1719"/>
      <c r="AF130" s="1719"/>
      <c r="AG130" s="1719"/>
      <c r="AH130" s="1719"/>
      <c r="AI130" s="1718" t="s">
        <v>2108</v>
      </c>
      <c r="AJ130" s="1718"/>
      <c r="AK130" s="1718"/>
      <c r="AL130" s="1718" t="s">
        <v>2109</v>
      </c>
      <c r="AM130" s="1718"/>
      <c r="AN130" s="1718"/>
      <c r="AO130" s="1718"/>
      <c r="AP130" s="1718"/>
      <c r="AQ130" s="1720"/>
    </row>
    <row r="131" spans="1:43" ht="29.75" customHeight="1" x14ac:dyDescent="0.45">
      <c r="A131" s="1678" t="s">
        <v>1229</v>
      </c>
      <c r="B131" s="1394"/>
      <c r="C131" s="1683"/>
      <c r="D131" s="1683"/>
      <c r="E131" s="1683"/>
      <c r="F131" s="1683"/>
      <c r="G131" s="1683"/>
      <c r="H131" s="1683"/>
      <c r="I131" s="1683"/>
      <c r="J131" s="1683"/>
      <c r="K131" s="1683"/>
      <c r="L131" s="1683"/>
      <c r="M131" s="1683"/>
      <c r="N131" s="1683"/>
      <c r="O131" s="1683"/>
      <c r="P131" s="1683"/>
      <c r="Q131" s="1683"/>
      <c r="R131" s="1683"/>
      <c r="S131" s="1683"/>
      <c r="T131" s="1683"/>
      <c r="U131" s="1683"/>
      <c r="V131" s="1683"/>
      <c r="W131" s="1683"/>
      <c r="X131" s="1683"/>
      <c r="Y131" s="1683"/>
      <c r="Z131" s="1683"/>
      <c r="AA131" s="1683"/>
      <c r="AB131" s="1683"/>
      <c r="AC131" s="1683"/>
      <c r="AD131" s="1683"/>
      <c r="AE131" s="1683"/>
      <c r="AF131" s="1683"/>
      <c r="AG131" s="1683"/>
      <c r="AH131" s="1683"/>
      <c r="AI131" s="1681"/>
      <c r="AJ131" s="1681"/>
      <c r="AK131" s="1681"/>
      <c r="AL131" s="1681"/>
      <c r="AM131" s="1681"/>
      <c r="AN131" s="1681"/>
      <c r="AO131" s="1681"/>
      <c r="AP131" s="1681"/>
      <c r="AQ131" s="1682"/>
    </row>
    <row r="132" spans="1:43" ht="29.75" customHeight="1" x14ac:dyDescent="0.45">
      <c r="A132" s="1678" t="s">
        <v>1245</v>
      </c>
      <c r="B132" s="1394"/>
      <c r="C132" s="1683"/>
      <c r="D132" s="1683"/>
      <c r="E132" s="1683"/>
      <c r="F132" s="1683"/>
      <c r="G132" s="1683"/>
      <c r="H132" s="1683"/>
      <c r="I132" s="1683"/>
      <c r="J132" s="1683"/>
      <c r="K132" s="1683"/>
      <c r="L132" s="1683"/>
      <c r="M132" s="1683"/>
      <c r="N132" s="1683"/>
      <c r="O132" s="1683"/>
      <c r="P132" s="1683"/>
      <c r="Q132" s="1683"/>
      <c r="R132" s="1683"/>
      <c r="S132" s="1683"/>
      <c r="T132" s="1683"/>
      <c r="U132" s="1683"/>
      <c r="V132" s="1683"/>
      <c r="W132" s="1683"/>
      <c r="X132" s="1683"/>
      <c r="Y132" s="1683"/>
      <c r="Z132" s="1683"/>
      <c r="AA132" s="1683"/>
      <c r="AB132" s="1683"/>
      <c r="AC132" s="1683"/>
      <c r="AD132" s="1683"/>
      <c r="AE132" s="1683"/>
      <c r="AF132" s="1683"/>
      <c r="AG132" s="1683"/>
      <c r="AH132" s="1683"/>
      <c r="AI132" s="1681"/>
      <c r="AJ132" s="1681"/>
      <c r="AK132" s="1681"/>
      <c r="AL132" s="1681"/>
      <c r="AM132" s="1681"/>
      <c r="AN132" s="1681"/>
      <c r="AO132" s="1681"/>
      <c r="AP132" s="1681"/>
      <c r="AQ132" s="1682"/>
    </row>
    <row r="133" spans="1:43" ht="29.75" customHeight="1" x14ac:dyDescent="0.45">
      <c r="A133" s="1678" t="s">
        <v>1260</v>
      </c>
      <c r="B133" s="1394"/>
      <c r="C133" s="1683"/>
      <c r="D133" s="1683"/>
      <c r="E133" s="1683"/>
      <c r="F133" s="1683"/>
      <c r="G133" s="1683"/>
      <c r="H133" s="1683"/>
      <c r="I133" s="1683"/>
      <c r="J133" s="1683"/>
      <c r="K133" s="1683"/>
      <c r="L133" s="1683"/>
      <c r="M133" s="1683"/>
      <c r="N133" s="1683"/>
      <c r="O133" s="1683"/>
      <c r="P133" s="1683"/>
      <c r="Q133" s="1683"/>
      <c r="R133" s="1683"/>
      <c r="S133" s="1683"/>
      <c r="T133" s="1683"/>
      <c r="U133" s="1683"/>
      <c r="V133" s="1683"/>
      <c r="W133" s="1683"/>
      <c r="X133" s="1683"/>
      <c r="Y133" s="1683"/>
      <c r="Z133" s="1683"/>
      <c r="AA133" s="1683"/>
      <c r="AB133" s="1683"/>
      <c r="AC133" s="1683"/>
      <c r="AD133" s="1683"/>
      <c r="AE133" s="1683"/>
      <c r="AF133" s="1683"/>
      <c r="AG133" s="1683"/>
      <c r="AH133" s="1683"/>
      <c r="AI133" s="1681"/>
      <c r="AJ133" s="1681"/>
      <c r="AK133" s="1681"/>
      <c r="AL133" s="1681"/>
      <c r="AM133" s="1681"/>
      <c r="AN133" s="1681"/>
      <c r="AO133" s="1681"/>
      <c r="AP133" s="1681"/>
      <c r="AQ133" s="1682"/>
    </row>
    <row r="134" spans="1:43" ht="29.75" customHeight="1" x14ac:dyDescent="0.45">
      <c r="A134" s="1678" t="s">
        <v>1276</v>
      </c>
      <c r="B134" s="1394"/>
      <c r="C134" s="1683"/>
      <c r="D134" s="1683"/>
      <c r="E134" s="1683"/>
      <c r="F134" s="1683"/>
      <c r="G134" s="1683"/>
      <c r="H134" s="1683"/>
      <c r="I134" s="1683"/>
      <c r="J134" s="1683"/>
      <c r="K134" s="1683"/>
      <c r="L134" s="1683"/>
      <c r="M134" s="1683"/>
      <c r="N134" s="1683"/>
      <c r="O134" s="1683"/>
      <c r="P134" s="1683"/>
      <c r="Q134" s="1683"/>
      <c r="R134" s="1683"/>
      <c r="S134" s="1683"/>
      <c r="T134" s="1683"/>
      <c r="U134" s="1683"/>
      <c r="V134" s="1683"/>
      <c r="W134" s="1683"/>
      <c r="X134" s="1683"/>
      <c r="Y134" s="1683"/>
      <c r="Z134" s="1683"/>
      <c r="AA134" s="1683"/>
      <c r="AB134" s="1683"/>
      <c r="AC134" s="1683"/>
      <c r="AD134" s="1683"/>
      <c r="AE134" s="1683"/>
      <c r="AF134" s="1683"/>
      <c r="AG134" s="1683"/>
      <c r="AH134" s="1683"/>
      <c r="AI134" s="1681"/>
      <c r="AJ134" s="1681"/>
      <c r="AK134" s="1681"/>
      <c r="AL134" s="1681"/>
      <c r="AM134" s="1681"/>
      <c r="AN134" s="1681"/>
      <c r="AO134" s="1681"/>
      <c r="AP134" s="1681"/>
      <c r="AQ134" s="1682"/>
    </row>
    <row r="135" spans="1:43" ht="29.75" customHeight="1" x14ac:dyDescent="0.45">
      <c r="A135" s="1678" t="s">
        <v>1291</v>
      </c>
      <c r="B135" s="1394"/>
      <c r="C135" s="1683"/>
      <c r="D135" s="1683"/>
      <c r="E135" s="1683"/>
      <c r="F135" s="1683"/>
      <c r="G135" s="1683"/>
      <c r="H135" s="1683"/>
      <c r="I135" s="1683"/>
      <c r="J135" s="1683"/>
      <c r="K135" s="1683"/>
      <c r="L135" s="1683"/>
      <c r="M135" s="1683"/>
      <c r="N135" s="1683"/>
      <c r="O135" s="1683"/>
      <c r="P135" s="1683"/>
      <c r="Q135" s="1683"/>
      <c r="R135" s="1683"/>
      <c r="S135" s="1683"/>
      <c r="T135" s="1683"/>
      <c r="U135" s="1683"/>
      <c r="V135" s="1683"/>
      <c r="W135" s="1683"/>
      <c r="X135" s="1683"/>
      <c r="Y135" s="1683"/>
      <c r="Z135" s="1683"/>
      <c r="AA135" s="1683"/>
      <c r="AB135" s="1683"/>
      <c r="AC135" s="1683"/>
      <c r="AD135" s="1683"/>
      <c r="AE135" s="1683"/>
      <c r="AF135" s="1683"/>
      <c r="AG135" s="1683"/>
      <c r="AH135" s="1683"/>
      <c r="AI135" s="1681"/>
      <c r="AJ135" s="1681"/>
      <c r="AK135" s="1681"/>
      <c r="AL135" s="1681"/>
      <c r="AM135" s="1681"/>
      <c r="AN135" s="1681"/>
      <c r="AO135" s="1681"/>
      <c r="AP135" s="1681"/>
      <c r="AQ135" s="1682"/>
    </row>
    <row r="136" spans="1:43" ht="29.75" customHeight="1" x14ac:dyDescent="0.45">
      <c r="A136" s="1678" t="s">
        <v>1231</v>
      </c>
      <c r="B136" s="1394"/>
      <c r="C136" s="1683"/>
      <c r="D136" s="1683"/>
      <c r="E136" s="1683"/>
      <c r="F136" s="1683"/>
      <c r="G136" s="1683"/>
      <c r="H136" s="1683"/>
      <c r="I136" s="1683"/>
      <c r="J136" s="1683"/>
      <c r="K136" s="1683"/>
      <c r="L136" s="1683"/>
      <c r="M136" s="1683"/>
      <c r="N136" s="1683"/>
      <c r="O136" s="1683"/>
      <c r="P136" s="1683"/>
      <c r="Q136" s="1683"/>
      <c r="R136" s="1683"/>
      <c r="S136" s="1683"/>
      <c r="T136" s="1683"/>
      <c r="U136" s="1683"/>
      <c r="V136" s="1683"/>
      <c r="W136" s="1683"/>
      <c r="X136" s="1683"/>
      <c r="Y136" s="1683"/>
      <c r="Z136" s="1683"/>
      <c r="AA136" s="1683"/>
      <c r="AB136" s="1683"/>
      <c r="AC136" s="1683"/>
      <c r="AD136" s="1683"/>
      <c r="AE136" s="1683"/>
      <c r="AF136" s="1683"/>
      <c r="AG136" s="1683"/>
      <c r="AH136" s="1683"/>
      <c r="AI136" s="1681"/>
      <c r="AJ136" s="1681"/>
      <c r="AK136" s="1681"/>
      <c r="AL136" s="1681"/>
      <c r="AM136" s="1681"/>
      <c r="AN136" s="1681"/>
      <c r="AO136" s="1681"/>
      <c r="AP136" s="1681"/>
      <c r="AQ136" s="1682"/>
    </row>
    <row r="137" spans="1:43" ht="29.75" customHeight="1" x14ac:dyDescent="0.45">
      <c r="A137" s="1678" t="s">
        <v>1247</v>
      </c>
      <c r="B137" s="1394"/>
      <c r="C137" s="1683"/>
      <c r="D137" s="1683"/>
      <c r="E137" s="1683"/>
      <c r="F137" s="1683"/>
      <c r="G137" s="1683"/>
      <c r="H137" s="1683"/>
      <c r="I137" s="1683"/>
      <c r="J137" s="1683"/>
      <c r="K137" s="1683"/>
      <c r="L137" s="1683"/>
      <c r="M137" s="1683"/>
      <c r="N137" s="1683"/>
      <c r="O137" s="1683"/>
      <c r="P137" s="1683"/>
      <c r="Q137" s="1683"/>
      <c r="R137" s="1683"/>
      <c r="S137" s="1683"/>
      <c r="T137" s="1683"/>
      <c r="U137" s="1683"/>
      <c r="V137" s="1683"/>
      <c r="W137" s="1683"/>
      <c r="X137" s="1683"/>
      <c r="Y137" s="1683"/>
      <c r="Z137" s="1683"/>
      <c r="AA137" s="1683"/>
      <c r="AB137" s="1683"/>
      <c r="AC137" s="1683"/>
      <c r="AD137" s="1683"/>
      <c r="AE137" s="1683"/>
      <c r="AF137" s="1683"/>
      <c r="AG137" s="1683"/>
      <c r="AH137" s="1683"/>
      <c r="AI137" s="1681"/>
      <c r="AJ137" s="1681"/>
      <c r="AK137" s="1681"/>
      <c r="AL137" s="1681"/>
      <c r="AM137" s="1681"/>
      <c r="AN137" s="1681"/>
      <c r="AO137" s="1681"/>
      <c r="AP137" s="1681"/>
      <c r="AQ137" s="1682"/>
    </row>
    <row r="138" spans="1:43" ht="29.75" customHeight="1" x14ac:dyDescent="0.45">
      <c r="A138" s="1678" t="s">
        <v>1262</v>
      </c>
      <c r="B138" s="1394"/>
      <c r="C138" s="1716"/>
      <c r="D138" s="1716"/>
      <c r="E138" s="1716"/>
      <c r="F138" s="1716"/>
      <c r="G138" s="1716"/>
      <c r="H138" s="1716"/>
      <c r="I138" s="1716"/>
      <c r="J138" s="1716"/>
      <c r="K138" s="1716"/>
      <c r="L138" s="1716"/>
      <c r="M138" s="1716"/>
      <c r="N138" s="1716"/>
      <c r="O138" s="1716"/>
      <c r="P138" s="1716"/>
      <c r="Q138" s="1716"/>
      <c r="R138" s="1716"/>
      <c r="S138" s="1716"/>
      <c r="T138" s="1716"/>
      <c r="U138" s="1716"/>
      <c r="V138" s="1716"/>
      <c r="W138" s="1716"/>
      <c r="X138" s="1716"/>
      <c r="Y138" s="1716"/>
      <c r="Z138" s="1716"/>
      <c r="AA138" s="1716"/>
      <c r="AB138" s="1716"/>
      <c r="AC138" s="1716"/>
      <c r="AD138" s="1716"/>
      <c r="AE138" s="1716"/>
      <c r="AF138" s="1716"/>
      <c r="AG138" s="1716"/>
      <c r="AH138" s="1716"/>
      <c r="AI138" s="1679"/>
      <c r="AJ138" s="1679"/>
      <c r="AK138" s="1679"/>
      <c r="AL138" s="1679"/>
      <c r="AM138" s="1679"/>
      <c r="AN138" s="1679"/>
      <c r="AO138" s="1679"/>
      <c r="AP138" s="1679"/>
      <c r="AQ138" s="1680"/>
    </row>
    <row r="139" spans="1:43" ht="29.75" customHeight="1" x14ac:dyDescent="0.45">
      <c r="A139" s="1678" t="s">
        <v>1278</v>
      </c>
      <c r="B139" s="1394"/>
      <c r="C139" s="1679"/>
      <c r="D139" s="1679"/>
      <c r="E139" s="1679"/>
      <c r="F139" s="1679"/>
      <c r="G139" s="1679"/>
      <c r="H139" s="1679"/>
      <c r="I139" s="1679"/>
      <c r="J139" s="1679"/>
      <c r="K139" s="1679"/>
      <c r="L139" s="1679"/>
      <c r="M139" s="1679"/>
      <c r="N139" s="1679"/>
      <c r="O139" s="1679"/>
      <c r="P139" s="1679"/>
      <c r="Q139" s="1679"/>
      <c r="R139" s="1679"/>
      <c r="S139" s="1679"/>
      <c r="T139" s="1679"/>
      <c r="U139" s="1679"/>
      <c r="V139" s="1679"/>
      <c r="W139" s="1679"/>
      <c r="X139" s="1679"/>
      <c r="Y139" s="1679"/>
      <c r="Z139" s="1679"/>
      <c r="AA139" s="1679"/>
      <c r="AB139" s="1679"/>
      <c r="AC139" s="1679"/>
      <c r="AD139" s="1679"/>
      <c r="AE139" s="1679"/>
      <c r="AF139" s="1679"/>
      <c r="AG139" s="1679"/>
      <c r="AH139" s="1679"/>
      <c r="AI139" s="1679"/>
      <c r="AJ139" s="1679"/>
      <c r="AK139" s="1679"/>
      <c r="AL139" s="1679"/>
      <c r="AM139" s="1679"/>
      <c r="AN139" s="1679"/>
      <c r="AO139" s="1679"/>
      <c r="AP139" s="1679"/>
      <c r="AQ139" s="1680"/>
    </row>
    <row r="140" spans="1:43" ht="29.75" customHeight="1" x14ac:dyDescent="0.45">
      <c r="A140" s="1678" t="s">
        <v>1293</v>
      </c>
      <c r="B140" s="1394"/>
      <c r="C140" s="1679"/>
      <c r="D140" s="1679"/>
      <c r="E140" s="1679"/>
      <c r="F140" s="1679"/>
      <c r="G140" s="1679"/>
      <c r="H140" s="1679"/>
      <c r="I140" s="1679"/>
      <c r="J140" s="1679"/>
      <c r="K140" s="1679"/>
      <c r="L140" s="1679"/>
      <c r="M140" s="1679"/>
      <c r="N140" s="1679"/>
      <c r="O140" s="1679"/>
      <c r="P140" s="1679"/>
      <c r="Q140" s="1679"/>
      <c r="R140" s="1679"/>
      <c r="S140" s="1679"/>
      <c r="T140" s="1679"/>
      <c r="U140" s="1679"/>
      <c r="V140" s="1679"/>
      <c r="W140" s="1679"/>
      <c r="X140" s="1679"/>
      <c r="Y140" s="1679"/>
      <c r="Z140" s="1679"/>
      <c r="AA140" s="1679"/>
      <c r="AB140" s="1679"/>
      <c r="AC140" s="1679"/>
      <c r="AD140" s="1679"/>
      <c r="AE140" s="1679"/>
      <c r="AF140" s="1679"/>
      <c r="AG140" s="1679"/>
      <c r="AH140" s="1679"/>
      <c r="AI140" s="1679"/>
      <c r="AJ140" s="1679"/>
      <c r="AK140" s="1679"/>
      <c r="AL140" s="1679"/>
      <c r="AM140" s="1679"/>
      <c r="AN140" s="1679"/>
      <c r="AO140" s="1679"/>
      <c r="AP140" s="1679"/>
      <c r="AQ140" s="1680"/>
    </row>
    <row r="141" spans="1:43" ht="29.75" customHeight="1" x14ac:dyDescent="0.45">
      <c r="A141" s="1678" t="s">
        <v>1233</v>
      </c>
      <c r="B141" s="1394"/>
      <c r="C141" s="1679"/>
      <c r="D141" s="1679"/>
      <c r="E141" s="1679"/>
      <c r="F141" s="1679"/>
      <c r="G141" s="1679"/>
      <c r="H141" s="1679"/>
      <c r="I141" s="1679"/>
      <c r="J141" s="1679"/>
      <c r="K141" s="1679"/>
      <c r="L141" s="1679"/>
      <c r="M141" s="1679"/>
      <c r="N141" s="1679"/>
      <c r="O141" s="1679"/>
      <c r="P141" s="1679"/>
      <c r="Q141" s="1679"/>
      <c r="R141" s="1679"/>
      <c r="S141" s="1679"/>
      <c r="T141" s="1679"/>
      <c r="U141" s="1679"/>
      <c r="V141" s="1679"/>
      <c r="W141" s="1679"/>
      <c r="X141" s="1679"/>
      <c r="Y141" s="1679"/>
      <c r="Z141" s="1679"/>
      <c r="AA141" s="1679"/>
      <c r="AB141" s="1679"/>
      <c r="AC141" s="1679"/>
      <c r="AD141" s="1679"/>
      <c r="AE141" s="1679"/>
      <c r="AF141" s="1679"/>
      <c r="AG141" s="1679"/>
      <c r="AH141" s="1679"/>
      <c r="AI141" s="1679"/>
      <c r="AJ141" s="1679"/>
      <c r="AK141" s="1679"/>
      <c r="AL141" s="1679"/>
      <c r="AM141" s="1679"/>
      <c r="AN141" s="1679"/>
      <c r="AO141" s="1679"/>
      <c r="AP141" s="1679"/>
      <c r="AQ141" s="1680"/>
    </row>
    <row r="142" spans="1:43" ht="29.75" customHeight="1" x14ac:dyDescent="0.45">
      <c r="A142" s="1678" t="s">
        <v>1249</v>
      </c>
      <c r="B142" s="1394"/>
      <c r="C142" s="1679"/>
      <c r="D142" s="1679"/>
      <c r="E142" s="1679"/>
      <c r="F142" s="1679"/>
      <c r="G142" s="1679"/>
      <c r="H142" s="1679"/>
      <c r="I142" s="1679"/>
      <c r="J142" s="1679"/>
      <c r="K142" s="1679"/>
      <c r="L142" s="1679"/>
      <c r="M142" s="1679"/>
      <c r="N142" s="1679"/>
      <c r="O142" s="1679"/>
      <c r="P142" s="1679"/>
      <c r="Q142" s="1679"/>
      <c r="R142" s="1679"/>
      <c r="S142" s="1679"/>
      <c r="T142" s="1679"/>
      <c r="U142" s="1679"/>
      <c r="V142" s="1679"/>
      <c r="W142" s="1679"/>
      <c r="X142" s="1679"/>
      <c r="Y142" s="1679"/>
      <c r="Z142" s="1679"/>
      <c r="AA142" s="1679"/>
      <c r="AB142" s="1679"/>
      <c r="AC142" s="1679"/>
      <c r="AD142" s="1679"/>
      <c r="AE142" s="1679"/>
      <c r="AF142" s="1679"/>
      <c r="AG142" s="1679"/>
      <c r="AH142" s="1679"/>
      <c r="AI142" s="1679"/>
      <c r="AJ142" s="1679"/>
      <c r="AK142" s="1679"/>
      <c r="AL142" s="1679"/>
      <c r="AM142" s="1679"/>
      <c r="AN142" s="1679"/>
      <c r="AO142" s="1679"/>
      <c r="AP142" s="1679"/>
      <c r="AQ142" s="1680"/>
    </row>
    <row r="143" spans="1:43" ht="29.75" customHeight="1" x14ac:dyDescent="0.45">
      <c r="A143" s="1678" t="s">
        <v>1264</v>
      </c>
      <c r="B143" s="1394"/>
      <c r="C143" s="1679"/>
      <c r="D143" s="1679"/>
      <c r="E143" s="1679"/>
      <c r="F143" s="1679"/>
      <c r="G143" s="1679"/>
      <c r="H143" s="1679"/>
      <c r="I143" s="1679"/>
      <c r="J143" s="1679"/>
      <c r="K143" s="1679"/>
      <c r="L143" s="1679"/>
      <c r="M143" s="1679"/>
      <c r="N143" s="1679"/>
      <c r="O143" s="1679"/>
      <c r="P143" s="1679"/>
      <c r="Q143" s="1679"/>
      <c r="R143" s="1679"/>
      <c r="S143" s="1679"/>
      <c r="T143" s="1679"/>
      <c r="U143" s="1679"/>
      <c r="V143" s="1679"/>
      <c r="W143" s="1679"/>
      <c r="X143" s="1679"/>
      <c r="Y143" s="1679"/>
      <c r="Z143" s="1679"/>
      <c r="AA143" s="1679"/>
      <c r="AB143" s="1679"/>
      <c r="AC143" s="1679"/>
      <c r="AD143" s="1679"/>
      <c r="AE143" s="1679"/>
      <c r="AF143" s="1679"/>
      <c r="AG143" s="1679"/>
      <c r="AH143" s="1679"/>
      <c r="AI143" s="1679"/>
      <c r="AJ143" s="1679"/>
      <c r="AK143" s="1679"/>
      <c r="AL143" s="1679"/>
      <c r="AM143" s="1679"/>
      <c r="AN143" s="1679"/>
      <c r="AO143" s="1679"/>
      <c r="AP143" s="1679"/>
      <c r="AQ143" s="1680"/>
    </row>
    <row r="144" spans="1:43" ht="29.75" customHeight="1" x14ac:dyDescent="0.45">
      <c r="A144" s="1678" t="s">
        <v>1280</v>
      </c>
      <c r="B144" s="1394"/>
      <c r="C144" s="1679"/>
      <c r="D144" s="1679"/>
      <c r="E144" s="1679"/>
      <c r="F144" s="1679"/>
      <c r="G144" s="1679"/>
      <c r="H144" s="1679"/>
      <c r="I144" s="1679"/>
      <c r="J144" s="1679"/>
      <c r="K144" s="1679"/>
      <c r="L144" s="1679"/>
      <c r="M144" s="1679"/>
      <c r="N144" s="1679"/>
      <c r="O144" s="1679"/>
      <c r="P144" s="1679"/>
      <c r="Q144" s="1679"/>
      <c r="R144" s="1679"/>
      <c r="S144" s="1679"/>
      <c r="T144" s="1679"/>
      <c r="U144" s="1679"/>
      <c r="V144" s="1679"/>
      <c r="W144" s="1679"/>
      <c r="X144" s="1679"/>
      <c r="Y144" s="1679"/>
      <c r="Z144" s="1679"/>
      <c r="AA144" s="1679"/>
      <c r="AB144" s="1679"/>
      <c r="AC144" s="1679"/>
      <c r="AD144" s="1679"/>
      <c r="AE144" s="1679"/>
      <c r="AF144" s="1679"/>
      <c r="AG144" s="1679"/>
      <c r="AH144" s="1679"/>
      <c r="AI144" s="1679"/>
      <c r="AJ144" s="1679"/>
      <c r="AK144" s="1679"/>
      <c r="AL144" s="1679"/>
      <c r="AM144" s="1679"/>
      <c r="AN144" s="1679"/>
      <c r="AO144" s="1679"/>
      <c r="AP144" s="1679"/>
      <c r="AQ144" s="1680"/>
    </row>
    <row r="145" spans="1:43" ht="29.75" customHeight="1" x14ac:dyDescent="0.45">
      <c r="A145" s="1678" t="s">
        <v>1295</v>
      </c>
      <c r="B145" s="1394"/>
      <c r="C145" s="1679"/>
      <c r="D145" s="1679"/>
      <c r="E145" s="1679"/>
      <c r="F145" s="1679"/>
      <c r="G145" s="1679"/>
      <c r="H145" s="1679"/>
      <c r="I145" s="1679"/>
      <c r="J145" s="1679"/>
      <c r="K145" s="1679"/>
      <c r="L145" s="1679"/>
      <c r="M145" s="1679"/>
      <c r="N145" s="1679"/>
      <c r="O145" s="1679"/>
      <c r="P145" s="1679"/>
      <c r="Q145" s="1679"/>
      <c r="R145" s="1679"/>
      <c r="S145" s="1679"/>
      <c r="T145" s="1679"/>
      <c r="U145" s="1679"/>
      <c r="V145" s="1679"/>
      <c r="W145" s="1679"/>
      <c r="X145" s="1679"/>
      <c r="Y145" s="1679"/>
      <c r="Z145" s="1679"/>
      <c r="AA145" s="1679"/>
      <c r="AB145" s="1679"/>
      <c r="AC145" s="1679"/>
      <c r="AD145" s="1679"/>
      <c r="AE145" s="1679"/>
      <c r="AF145" s="1679"/>
      <c r="AG145" s="1679"/>
      <c r="AH145" s="1679"/>
      <c r="AI145" s="1679"/>
      <c r="AJ145" s="1679"/>
      <c r="AK145" s="1679"/>
      <c r="AL145" s="1679"/>
      <c r="AM145" s="1679"/>
      <c r="AN145" s="1679"/>
      <c r="AO145" s="1679"/>
      <c r="AP145" s="1679"/>
      <c r="AQ145" s="1680"/>
    </row>
  </sheetData>
  <sheetProtection formatColumns="0" formatRows="0" selectLockedCells="1"/>
  <mergeCells count="1085">
    <mergeCell ref="AS12:AS14"/>
    <mergeCell ref="S114:T114"/>
    <mergeCell ref="S107:T107"/>
    <mergeCell ref="S108:T108"/>
    <mergeCell ref="S109:T109"/>
    <mergeCell ref="S110:T110"/>
    <mergeCell ref="S111:T111"/>
    <mergeCell ref="S112:T112"/>
    <mergeCell ref="S101:T101"/>
    <mergeCell ref="S102:T102"/>
    <mergeCell ref="S103:T103"/>
    <mergeCell ref="S104:T104"/>
    <mergeCell ref="S105:T105"/>
    <mergeCell ref="S106:T106"/>
    <mergeCell ref="S87:T87"/>
    <mergeCell ref="S88:T88"/>
    <mergeCell ref="S77:T77"/>
    <mergeCell ref="S78:T78"/>
    <mergeCell ref="S79:T79"/>
    <mergeCell ref="S80:T80"/>
    <mergeCell ref="S81:T81"/>
    <mergeCell ref="S82:T82"/>
    <mergeCell ref="S95:T95"/>
    <mergeCell ref="S96:T96"/>
    <mergeCell ref="S97:T97"/>
    <mergeCell ref="S98:T98"/>
    <mergeCell ref="S99:T99"/>
    <mergeCell ref="S100:T100"/>
    <mergeCell ref="S89:T89"/>
    <mergeCell ref="S90:T90"/>
    <mergeCell ref="S91:T91"/>
    <mergeCell ref="S92:T92"/>
    <mergeCell ref="S93:T93"/>
    <mergeCell ref="S63:T63"/>
    <mergeCell ref="S64:T64"/>
    <mergeCell ref="S53:T53"/>
    <mergeCell ref="S54:T54"/>
    <mergeCell ref="S55:T55"/>
    <mergeCell ref="S56:T56"/>
    <mergeCell ref="S57:T57"/>
    <mergeCell ref="S58:T58"/>
    <mergeCell ref="S71:T71"/>
    <mergeCell ref="S72:T72"/>
    <mergeCell ref="S73:T73"/>
    <mergeCell ref="S74:T74"/>
    <mergeCell ref="S75:T75"/>
    <mergeCell ref="S76:T76"/>
    <mergeCell ref="S65:T65"/>
    <mergeCell ref="S66:T66"/>
    <mergeCell ref="S67:T67"/>
    <mergeCell ref="S68:T68"/>
    <mergeCell ref="S69:T69"/>
    <mergeCell ref="S70:T70"/>
    <mergeCell ref="S51:T51"/>
    <mergeCell ref="S52:T52"/>
    <mergeCell ref="AB8:AD8"/>
    <mergeCell ref="AE2:AJ2"/>
    <mergeCell ref="AE3:AJ3"/>
    <mergeCell ref="AE4:AJ4"/>
    <mergeCell ref="AE5:AJ5"/>
    <mergeCell ref="AE6:AJ6"/>
    <mergeCell ref="AE7:AJ7"/>
    <mergeCell ref="AE8:AJ8"/>
    <mergeCell ref="E10:U10"/>
    <mergeCell ref="S31:T31"/>
    <mergeCell ref="S32:T32"/>
    <mergeCell ref="S21:T21"/>
    <mergeCell ref="S22:T22"/>
    <mergeCell ref="S23:T23"/>
    <mergeCell ref="S24:T24"/>
    <mergeCell ref="S25:T25"/>
    <mergeCell ref="N18:R18"/>
    <mergeCell ref="Y18:AB18"/>
    <mergeCell ref="AC18:AL18"/>
    <mergeCell ref="V18:X18"/>
    <mergeCell ref="V19:X19"/>
    <mergeCell ref="V20:X20"/>
    <mergeCell ref="S18:T18"/>
    <mergeCell ref="S19:T19"/>
    <mergeCell ref="S20:T20"/>
    <mergeCell ref="C14:G14"/>
    <mergeCell ref="H14:L14"/>
    <mergeCell ref="N14:R14"/>
    <mergeCell ref="Y14:AB14"/>
    <mergeCell ref="AC14:AL14"/>
    <mergeCell ref="A126:B126"/>
    <mergeCell ref="C126:R126"/>
    <mergeCell ref="S126:T126"/>
    <mergeCell ref="U126:Z126"/>
    <mergeCell ref="AA126:AB126"/>
    <mergeCell ref="AJ122:AL123"/>
    <mergeCell ref="AM122:AQ123"/>
    <mergeCell ref="AD124:AG125"/>
    <mergeCell ref="AH124:AI125"/>
    <mergeCell ref="AJ124:AL125"/>
    <mergeCell ref="AM124:AQ125"/>
    <mergeCell ref="AD122:AG123"/>
    <mergeCell ref="AH122:AI123"/>
    <mergeCell ref="S125:T125"/>
    <mergeCell ref="U125:Z125"/>
    <mergeCell ref="AA125:AB125"/>
    <mergeCell ref="AK1:AQ8"/>
    <mergeCell ref="AB1:AJ1"/>
    <mergeCell ref="AB2:AD2"/>
    <mergeCell ref="AB3:AD3"/>
    <mergeCell ref="AB4:AD4"/>
    <mergeCell ref="AB5:AD5"/>
    <mergeCell ref="AB6:AD6"/>
    <mergeCell ref="AD120:AG121"/>
    <mergeCell ref="AH120:AI121"/>
    <mergeCell ref="AI10:AJ10"/>
    <mergeCell ref="AM10:AQ10"/>
    <mergeCell ref="AG10:AH10"/>
    <mergeCell ref="AM113:AQ113"/>
    <mergeCell ref="AM112:AQ112"/>
    <mergeCell ref="AM110:AQ110"/>
    <mergeCell ref="AM109:AQ109"/>
    <mergeCell ref="AJ119:AL119"/>
    <mergeCell ref="AM119:AQ119"/>
    <mergeCell ref="AJ120:AL121"/>
    <mergeCell ref="AM120:AQ121"/>
    <mergeCell ref="AA118:AB119"/>
    <mergeCell ref="C118:R119"/>
    <mergeCell ref="C120:R120"/>
    <mergeCell ref="S120:T120"/>
    <mergeCell ref="U120:Z120"/>
    <mergeCell ref="AA120:AB120"/>
    <mergeCell ref="C127:R127"/>
    <mergeCell ref="S127:T127"/>
    <mergeCell ref="U127:Z127"/>
    <mergeCell ref="AA127:AB127"/>
    <mergeCell ref="C123:R123"/>
    <mergeCell ref="S123:T123"/>
    <mergeCell ref="U123:Z123"/>
    <mergeCell ref="AA123:AB123"/>
    <mergeCell ref="C124:R124"/>
    <mergeCell ref="S124:T124"/>
    <mergeCell ref="U124:Z124"/>
    <mergeCell ref="AA124:AB124"/>
    <mergeCell ref="AN127:AQ127"/>
    <mergeCell ref="AK127:AM127"/>
    <mergeCell ref="AM12:AQ14"/>
    <mergeCell ref="S14:T14"/>
    <mergeCell ref="AM26:AQ26"/>
    <mergeCell ref="AM25:AQ25"/>
    <mergeCell ref="AM23:AQ23"/>
    <mergeCell ref="AM22:AQ22"/>
    <mergeCell ref="AM20:AQ20"/>
    <mergeCell ref="AM19:AQ19"/>
    <mergeCell ref="AM17:AQ17"/>
    <mergeCell ref="AM16:AQ16"/>
    <mergeCell ref="A10:D10"/>
    <mergeCell ref="S118:T119"/>
    <mergeCell ref="U118:Z119"/>
    <mergeCell ref="S12:X13"/>
    <mergeCell ref="V14:X14"/>
    <mergeCell ref="S45:T45"/>
    <mergeCell ref="S46:T46"/>
    <mergeCell ref="S39:T39"/>
    <mergeCell ref="S40:T40"/>
    <mergeCell ref="S41:T41"/>
    <mergeCell ref="S42:T42"/>
    <mergeCell ref="S43:T43"/>
    <mergeCell ref="S44:T44"/>
    <mergeCell ref="S33:T33"/>
    <mergeCell ref="S34:T34"/>
    <mergeCell ref="S35:T35"/>
    <mergeCell ref="S36:T36"/>
    <mergeCell ref="S37:T37"/>
    <mergeCell ref="S38:T38"/>
    <mergeCell ref="S27:T27"/>
    <mergeCell ref="S28:T28"/>
    <mergeCell ref="S29:T29"/>
    <mergeCell ref="A127:B127"/>
    <mergeCell ref="C125:R125"/>
    <mergeCell ref="A125:B125"/>
    <mergeCell ref="A124:B124"/>
    <mergeCell ref="A123:B123"/>
    <mergeCell ref="A122:B122"/>
    <mergeCell ref="A121:B121"/>
    <mergeCell ref="A120:B120"/>
    <mergeCell ref="AM114:AQ114"/>
    <mergeCell ref="A115:B115"/>
    <mergeCell ref="AM115:AQ115"/>
    <mergeCell ref="A118:B119"/>
    <mergeCell ref="A114:B114"/>
    <mergeCell ref="C114:G114"/>
    <mergeCell ref="H114:L114"/>
    <mergeCell ref="N114:R114"/>
    <mergeCell ref="Y114:AB114"/>
    <mergeCell ref="AC114:AL114"/>
    <mergeCell ref="V114:X114"/>
    <mergeCell ref="AD127:AG127"/>
    <mergeCell ref="AH127:AI127"/>
    <mergeCell ref="C121:R121"/>
    <mergeCell ref="S121:T121"/>
    <mergeCell ref="U121:Z121"/>
    <mergeCell ref="AA121:AB121"/>
    <mergeCell ref="C122:R122"/>
    <mergeCell ref="S122:T122"/>
    <mergeCell ref="U122:Z122"/>
    <mergeCell ref="AA122:AB122"/>
    <mergeCell ref="AD118:AQ118"/>
    <mergeCell ref="AD119:AG119"/>
    <mergeCell ref="AH119:AI119"/>
    <mergeCell ref="A113:B113"/>
    <mergeCell ref="C113:G113"/>
    <mergeCell ref="H113:L113"/>
    <mergeCell ref="N113:R113"/>
    <mergeCell ref="Y113:AB113"/>
    <mergeCell ref="AC113:AL113"/>
    <mergeCell ref="AM111:AQ111"/>
    <mergeCell ref="A112:B112"/>
    <mergeCell ref="C112:G112"/>
    <mergeCell ref="H112:L112"/>
    <mergeCell ref="N112:R112"/>
    <mergeCell ref="Y112:AB112"/>
    <mergeCell ref="AC112:AL112"/>
    <mergeCell ref="A111:B111"/>
    <mergeCell ref="C111:G111"/>
    <mergeCell ref="H111:L111"/>
    <mergeCell ref="N111:R111"/>
    <mergeCell ref="Y111:AB111"/>
    <mergeCell ref="AC111:AL111"/>
    <mergeCell ref="V111:X111"/>
    <mergeCell ref="V112:X112"/>
    <mergeCell ref="V113:X113"/>
    <mergeCell ref="S113:T113"/>
    <mergeCell ref="A110:B110"/>
    <mergeCell ref="C110:G110"/>
    <mergeCell ref="H110:L110"/>
    <mergeCell ref="N110:R110"/>
    <mergeCell ref="Y110:AB110"/>
    <mergeCell ref="AC110:AL110"/>
    <mergeCell ref="AM108:AQ108"/>
    <mergeCell ref="A109:B109"/>
    <mergeCell ref="C109:G109"/>
    <mergeCell ref="H109:L109"/>
    <mergeCell ref="N109:R109"/>
    <mergeCell ref="Y109:AB109"/>
    <mergeCell ref="AC109:AL109"/>
    <mergeCell ref="A108:B108"/>
    <mergeCell ref="C108:G108"/>
    <mergeCell ref="H108:L108"/>
    <mergeCell ref="N108:R108"/>
    <mergeCell ref="Y108:AB108"/>
    <mergeCell ref="AC108:AL108"/>
    <mergeCell ref="V108:X108"/>
    <mergeCell ref="V109:X109"/>
    <mergeCell ref="V110:X110"/>
    <mergeCell ref="A107:B107"/>
    <mergeCell ref="C107:G107"/>
    <mergeCell ref="H107:L107"/>
    <mergeCell ref="N107:R107"/>
    <mergeCell ref="Y107:AB107"/>
    <mergeCell ref="AC107:AL107"/>
    <mergeCell ref="AM105:AQ105"/>
    <mergeCell ref="A106:B106"/>
    <mergeCell ref="C106:G106"/>
    <mergeCell ref="H106:L106"/>
    <mergeCell ref="N106:R106"/>
    <mergeCell ref="Y106:AB106"/>
    <mergeCell ref="AC106:AL106"/>
    <mergeCell ref="A105:B105"/>
    <mergeCell ref="C105:G105"/>
    <mergeCell ref="H105:L105"/>
    <mergeCell ref="N105:R105"/>
    <mergeCell ref="Y105:AB105"/>
    <mergeCell ref="AC105:AL105"/>
    <mergeCell ref="V105:X105"/>
    <mergeCell ref="V106:X106"/>
    <mergeCell ref="V107:X107"/>
    <mergeCell ref="AM107:AQ107"/>
    <mergeCell ref="AM106:AQ106"/>
    <mergeCell ref="A104:B104"/>
    <mergeCell ref="C104:G104"/>
    <mergeCell ref="H104:L104"/>
    <mergeCell ref="N104:R104"/>
    <mergeCell ref="Y104:AB104"/>
    <mergeCell ref="AC104:AL104"/>
    <mergeCell ref="AM102:AQ102"/>
    <mergeCell ref="A103:B103"/>
    <mergeCell ref="C103:G103"/>
    <mergeCell ref="H103:L103"/>
    <mergeCell ref="N103:R103"/>
    <mergeCell ref="Y103:AB103"/>
    <mergeCell ref="AC103:AL103"/>
    <mergeCell ref="A102:B102"/>
    <mergeCell ref="C102:G102"/>
    <mergeCell ref="H102:L102"/>
    <mergeCell ref="N102:R102"/>
    <mergeCell ref="Y102:AB102"/>
    <mergeCell ref="AC102:AL102"/>
    <mergeCell ref="V102:X102"/>
    <mergeCell ref="V103:X103"/>
    <mergeCell ref="V104:X104"/>
    <mergeCell ref="AM104:AQ104"/>
    <mergeCell ref="AM103:AQ103"/>
    <mergeCell ref="A99:B99"/>
    <mergeCell ref="C99:G99"/>
    <mergeCell ref="H99:L99"/>
    <mergeCell ref="N99:R99"/>
    <mergeCell ref="Y99:AB99"/>
    <mergeCell ref="AC99:AL99"/>
    <mergeCell ref="AM97:AQ97"/>
    <mergeCell ref="A98:B98"/>
    <mergeCell ref="C98:G98"/>
    <mergeCell ref="H98:L98"/>
    <mergeCell ref="N98:R98"/>
    <mergeCell ref="Y98:AB98"/>
    <mergeCell ref="AC98:AL98"/>
    <mergeCell ref="V98:X98"/>
    <mergeCell ref="V99:X99"/>
    <mergeCell ref="AM100:AQ100"/>
    <mergeCell ref="A101:B101"/>
    <mergeCell ref="C101:G101"/>
    <mergeCell ref="H101:L101"/>
    <mergeCell ref="N101:R101"/>
    <mergeCell ref="Y101:AB101"/>
    <mergeCell ref="AC101:AL101"/>
    <mergeCell ref="AM99:AQ99"/>
    <mergeCell ref="A100:B100"/>
    <mergeCell ref="C100:G100"/>
    <mergeCell ref="H100:L100"/>
    <mergeCell ref="N100:R100"/>
    <mergeCell ref="Y100:AB100"/>
    <mergeCell ref="AC100:AL100"/>
    <mergeCell ref="V100:X100"/>
    <mergeCell ref="V101:X101"/>
    <mergeCell ref="AM101:AQ101"/>
    <mergeCell ref="AM96:AQ96"/>
    <mergeCell ref="A97:B97"/>
    <mergeCell ref="C97:G97"/>
    <mergeCell ref="H97:L97"/>
    <mergeCell ref="N97:R97"/>
    <mergeCell ref="Y97:AB97"/>
    <mergeCell ref="AC97:AL97"/>
    <mergeCell ref="AM95:AQ95"/>
    <mergeCell ref="A96:B96"/>
    <mergeCell ref="C96:G96"/>
    <mergeCell ref="H96:L96"/>
    <mergeCell ref="N96:R96"/>
    <mergeCell ref="Y96:AB96"/>
    <mergeCell ref="AC96:AL96"/>
    <mergeCell ref="V96:X96"/>
    <mergeCell ref="V97:X97"/>
    <mergeCell ref="AM98:AQ98"/>
    <mergeCell ref="A93:B93"/>
    <mergeCell ref="C93:G93"/>
    <mergeCell ref="H93:L93"/>
    <mergeCell ref="N93:R93"/>
    <mergeCell ref="Y93:AB93"/>
    <mergeCell ref="AC93:AL93"/>
    <mergeCell ref="AM91:AQ91"/>
    <mergeCell ref="A92:B92"/>
    <mergeCell ref="C92:G92"/>
    <mergeCell ref="H92:L92"/>
    <mergeCell ref="N92:R92"/>
    <mergeCell ref="Y92:AB92"/>
    <mergeCell ref="AC92:AL92"/>
    <mergeCell ref="V92:X92"/>
    <mergeCell ref="V93:X93"/>
    <mergeCell ref="AM94:AQ94"/>
    <mergeCell ref="A95:B95"/>
    <mergeCell ref="C95:G95"/>
    <mergeCell ref="H95:L95"/>
    <mergeCell ref="N95:R95"/>
    <mergeCell ref="Y95:AB95"/>
    <mergeCell ref="AC95:AL95"/>
    <mergeCell ref="AM93:AQ93"/>
    <mergeCell ref="A94:B94"/>
    <mergeCell ref="C94:G94"/>
    <mergeCell ref="H94:L94"/>
    <mergeCell ref="N94:R94"/>
    <mergeCell ref="Y94:AB94"/>
    <mergeCell ref="AC94:AL94"/>
    <mergeCell ref="V94:X94"/>
    <mergeCell ref="V95:X95"/>
    <mergeCell ref="S94:T94"/>
    <mergeCell ref="AM90:AQ90"/>
    <mergeCell ref="A91:B91"/>
    <mergeCell ref="C91:G91"/>
    <mergeCell ref="H91:L91"/>
    <mergeCell ref="N91:R91"/>
    <mergeCell ref="Y91:AB91"/>
    <mergeCell ref="AC91:AL91"/>
    <mergeCell ref="AM89:AQ89"/>
    <mergeCell ref="A90:B90"/>
    <mergeCell ref="C90:G90"/>
    <mergeCell ref="H90:L90"/>
    <mergeCell ref="N90:R90"/>
    <mergeCell ref="Y90:AB90"/>
    <mergeCell ref="AC90:AL90"/>
    <mergeCell ref="V90:X90"/>
    <mergeCell ref="V91:X91"/>
    <mergeCell ref="AM92:AQ92"/>
    <mergeCell ref="A87:B87"/>
    <mergeCell ref="C87:G87"/>
    <mergeCell ref="H87:L87"/>
    <mergeCell ref="N87:R87"/>
    <mergeCell ref="Y87:AB87"/>
    <mergeCell ref="AC87:AL87"/>
    <mergeCell ref="AM85:AQ85"/>
    <mergeCell ref="A86:B86"/>
    <mergeCell ref="C86:G86"/>
    <mergeCell ref="H86:L86"/>
    <mergeCell ref="N86:R86"/>
    <mergeCell ref="Y86:AB86"/>
    <mergeCell ref="AC86:AL86"/>
    <mergeCell ref="V86:X86"/>
    <mergeCell ref="V87:X87"/>
    <mergeCell ref="AM88:AQ88"/>
    <mergeCell ref="A89:B89"/>
    <mergeCell ref="C89:G89"/>
    <mergeCell ref="H89:L89"/>
    <mergeCell ref="N89:R89"/>
    <mergeCell ref="Y89:AB89"/>
    <mergeCell ref="AC89:AL89"/>
    <mergeCell ref="AM87:AQ87"/>
    <mergeCell ref="A88:B88"/>
    <mergeCell ref="C88:G88"/>
    <mergeCell ref="H88:L88"/>
    <mergeCell ref="N88:R88"/>
    <mergeCell ref="Y88:AB88"/>
    <mergeCell ref="AC88:AL88"/>
    <mergeCell ref="V88:X88"/>
    <mergeCell ref="V89:X89"/>
    <mergeCell ref="S85:T85"/>
    <mergeCell ref="AM84:AQ84"/>
    <mergeCell ref="A85:B85"/>
    <mergeCell ref="C85:G85"/>
    <mergeCell ref="H85:L85"/>
    <mergeCell ref="N85:R85"/>
    <mergeCell ref="Y85:AB85"/>
    <mergeCell ref="AC85:AL85"/>
    <mergeCell ref="AM83:AQ83"/>
    <mergeCell ref="A84:B84"/>
    <mergeCell ref="C84:G84"/>
    <mergeCell ref="H84:L84"/>
    <mergeCell ref="N84:R84"/>
    <mergeCell ref="Y84:AB84"/>
    <mergeCell ref="AC84:AL84"/>
    <mergeCell ref="V84:X84"/>
    <mergeCell ref="V85:X85"/>
    <mergeCell ref="AM86:AQ86"/>
    <mergeCell ref="S83:T83"/>
    <mergeCell ref="S84:T84"/>
    <mergeCell ref="S86:T86"/>
    <mergeCell ref="A81:B81"/>
    <mergeCell ref="C81:G81"/>
    <mergeCell ref="H81:L81"/>
    <mergeCell ref="N81:R81"/>
    <mergeCell ref="Y81:AB81"/>
    <mergeCell ref="AC81:AL81"/>
    <mergeCell ref="AM79:AQ79"/>
    <mergeCell ref="A80:B80"/>
    <mergeCell ref="C80:G80"/>
    <mergeCell ref="H80:L80"/>
    <mergeCell ref="N80:R80"/>
    <mergeCell ref="Y80:AB80"/>
    <mergeCell ref="AC80:AL80"/>
    <mergeCell ref="V80:X80"/>
    <mergeCell ref="V81:X81"/>
    <mergeCell ref="AM82:AQ82"/>
    <mergeCell ref="A83:B83"/>
    <mergeCell ref="C83:G83"/>
    <mergeCell ref="H83:L83"/>
    <mergeCell ref="N83:R83"/>
    <mergeCell ref="Y83:AB83"/>
    <mergeCell ref="AC83:AL83"/>
    <mergeCell ref="AM81:AQ81"/>
    <mergeCell ref="A82:B82"/>
    <mergeCell ref="C82:G82"/>
    <mergeCell ref="H82:L82"/>
    <mergeCell ref="N82:R82"/>
    <mergeCell ref="Y82:AB82"/>
    <mergeCell ref="AC82:AL82"/>
    <mergeCell ref="V82:X82"/>
    <mergeCell ref="V83:X83"/>
    <mergeCell ref="AM78:AQ78"/>
    <mergeCell ref="A79:B79"/>
    <mergeCell ref="C79:G79"/>
    <mergeCell ref="H79:L79"/>
    <mergeCell ref="N79:R79"/>
    <mergeCell ref="Y79:AB79"/>
    <mergeCell ref="AC79:AL79"/>
    <mergeCell ref="AM77:AQ77"/>
    <mergeCell ref="A78:B78"/>
    <mergeCell ref="C78:G78"/>
    <mergeCell ref="H78:L78"/>
    <mergeCell ref="N78:R78"/>
    <mergeCell ref="Y78:AB78"/>
    <mergeCell ref="AC78:AL78"/>
    <mergeCell ref="V78:X78"/>
    <mergeCell ref="V79:X79"/>
    <mergeCell ref="AM80:AQ80"/>
    <mergeCell ref="A75:B75"/>
    <mergeCell ref="C75:G75"/>
    <mergeCell ref="H75:L75"/>
    <mergeCell ref="N75:R75"/>
    <mergeCell ref="Y75:AB75"/>
    <mergeCell ref="AC75:AL75"/>
    <mergeCell ref="AM73:AQ73"/>
    <mergeCell ref="A74:B74"/>
    <mergeCell ref="C74:G74"/>
    <mergeCell ref="H74:L74"/>
    <mergeCell ref="N74:R74"/>
    <mergeCell ref="Y74:AB74"/>
    <mergeCell ref="AC74:AL74"/>
    <mergeCell ref="V74:X74"/>
    <mergeCell ref="V75:X75"/>
    <mergeCell ref="AM76:AQ76"/>
    <mergeCell ref="A77:B77"/>
    <mergeCell ref="C77:G77"/>
    <mergeCell ref="H77:L77"/>
    <mergeCell ref="N77:R77"/>
    <mergeCell ref="Y77:AB77"/>
    <mergeCell ref="AC77:AL77"/>
    <mergeCell ref="AM75:AQ75"/>
    <mergeCell ref="A76:B76"/>
    <mergeCell ref="C76:G76"/>
    <mergeCell ref="H76:L76"/>
    <mergeCell ref="N76:R76"/>
    <mergeCell ref="Y76:AB76"/>
    <mergeCell ref="AC76:AL76"/>
    <mergeCell ref="V76:X76"/>
    <mergeCell ref="V77:X77"/>
    <mergeCell ref="AM72:AQ72"/>
    <mergeCell ref="A73:B73"/>
    <mergeCell ref="C73:G73"/>
    <mergeCell ref="H73:L73"/>
    <mergeCell ref="N73:R73"/>
    <mergeCell ref="Y73:AB73"/>
    <mergeCell ref="AC73:AL73"/>
    <mergeCell ref="AM71:AQ71"/>
    <mergeCell ref="A72:B72"/>
    <mergeCell ref="C72:G72"/>
    <mergeCell ref="H72:L72"/>
    <mergeCell ref="N72:R72"/>
    <mergeCell ref="Y72:AB72"/>
    <mergeCell ref="AC72:AL72"/>
    <mergeCell ref="V72:X72"/>
    <mergeCell ref="V73:X73"/>
    <mergeCell ref="AM74:AQ74"/>
    <mergeCell ref="A69:B69"/>
    <mergeCell ref="C69:G69"/>
    <mergeCell ref="H69:L69"/>
    <mergeCell ref="N69:R69"/>
    <mergeCell ref="Y69:AB69"/>
    <mergeCell ref="AC69:AL69"/>
    <mergeCell ref="AM67:AQ67"/>
    <mergeCell ref="A68:B68"/>
    <mergeCell ref="C68:G68"/>
    <mergeCell ref="H68:L68"/>
    <mergeCell ref="N68:R68"/>
    <mergeCell ref="Y68:AB68"/>
    <mergeCell ref="AC68:AL68"/>
    <mergeCell ref="V68:X68"/>
    <mergeCell ref="V69:X69"/>
    <mergeCell ref="AM70:AQ70"/>
    <mergeCell ref="A71:B71"/>
    <mergeCell ref="C71:G71"/>
    <mergeCell ref="H71:L71"/>
    <mergeCell ref="N71:R71"/>
    <mergeCell ref="Y71:AB71"/>
    <mergeCell ref="AC71:AL71"/>
    <mergeCell ref="AM69:AQ69"/>
    <mergeCell ref="A70:B70"/>
    <mergeCell ref="C70:G70"/>
    <mergeCell ref="H70:L70"/>
    <mergeCell ref="N70:R70"/>
    <mergeCell ref="Y70:AB70"/>
    <mergeCell ref="AC70:AL70"/>
    <mergeCell ref="V70:X70"/>
    <mergeCell ref="V71:X71"/>
    <mergeCell ref="AM66:AQ66"/>
    <mergeCell ref="A67:B67"/>
    <mergeCell ref="C67:G67"/>
    <mergeCell ref="H67:L67"/>
    <mergeCell ref="N67:R67"/>
    <mergeCell ref="Y67:AB67"/>
    <mergeCell ref="AC67:AL67"/>
    <mergeCell ref="AM65:AQ65"/>
    <mergeCell ref="A66:B66"/>
    <mergeCell ref="C66:G66"/>
    <mergeCell ref="H66:L66"/>
    <mergeCell ref="N66:R66"/>
    <mergeCell ref="Y66:AB66"/>
    <mergeCell ref="AC66:AL66"/>
    <mergeCell ref="V66:X66"/>
    <mergeCell ref="V67:X67"/>
    <mergeCell ref="AM68:AQ68"/>
    <mergeCell ref="A63:B63"/>
    <mergeCell ref="C63:G63"/>
    <mergeCell ref="H63:L63"/>
    <mergeCell ref="N63:R63"/>
    <mergeCell ref="Y63:AB63"/>
    <mergeCell ref="AC63:AL63"/>
    <mergeCell ref="AM61:AQ61"/>
    <mergeCell ref="A62:B62"/>
    <mergeCell ref="C62:G62"/>
    <mergeCell ref="H62:L62"/>
    <mergeCell ref="N62:R62"/>
    <mergeCell ref="Y62:AB62"/>
    <mergeCell ref="AC62:AL62"/>
    <mergeCell ref="V62:X62"/>
    <mergeCell ref="V63:X63"/>
    <mergeCell ref="AM64:AQ64"/>
    <mergeCell ref="A65:B65"/>
    <mergeCell ref="C65:G65"/>
    <mergeCell ref="H65:L65"/>
    <mergeCell ref="N65:R65"/>
    <mergeCell ref="Y65:AB65"/>
    <mergeCell ref="AC65:AL65"/>
    <mergeCell ref="AM63:AQ63"/>
    <mergeCell ref="A64:B64"/>
    <mergeCell ref="C64:G64"/>
    <mergeCell ref="H64:L64"/>
    <mergeCell ref="N64:R64"/>
    <mergeCell ref="Y64:AB64"/>
    <mergeCell ref="AC64:AL64"/>
    <mergeCell ref="V64:X64"/>
    <mergeCell ref="V65:X65"/>
    <mergeCell ref="S61:T61"/>
    <mergeCell ref="AM60:AQ60"/>
    <mergeCell ref="A61:B61"/>
    <mergeCell ref="C61:G61"/>
    <mergeCell ref="H61:L61"/>
    <mergeCell ref="N61:R61"/>
    <mergeCell ref="Y61:AB61"/>
    <mergeCell ref="AC61:AL61"/>
    <mergeCell ref="AM59:AQ59"/>
    <mergeCell ref="A60:B60"/>
    <mergeCell ref="C60:G60"/>
    <mergeCell ref="H60:L60"/>
    <mergeCell ref="N60:R60"/>
    <mergeCell ref="Y60:AB60"/>
    <mergeCell ref="AC60:AL60"/>
    <mergeCell ref="V60:X60"/>
    <mergeCell ref="V61:X61"/>
    <mergeCell ref="AM62:AQ62"/>
    <mergeCell ref="S59:T59"/>
    <mergeCell ref="S60:T60"/>
    <mergeCell ref="S62:T62"/>
    <mergeCell ref="A57:B57"/>
    <mergeCell ref="C57:G57"/>
    <mergeCell ref="H57:L57"/>
    <mergeCell ref="N57:R57"/>
    <mergeCell ref="Y57:AB57"/>
    <mergeCell ref="AC57:AL57"/>
    <mergeCell ref="AM55:AQ55"/>
    <mergeCell ref="A56:B56"/>
    <mergeCell ref="C56:G56"/>
    <mergeCell ref="H56:L56"/>
    <mergeCell ref="N56:R56"/>
    <mergeCell ref="Y56:AB56"/>
    <mergeCell ref="AC56:AL56"/>
    <mergeCell ref="V56:X56"/>
    <mergeCell ref="V57:X57"/>
    <mergeCell ref="AM58:AQ58"/>
    <mergeCell ref="A59:B59"/>
    <mergeCell ref="C59:G59"/>
    <mergeCell ref="H59:L59"/>
    <mergeCell ref="N59:R59"/>
    <mergeCell ref="Y59:AB59"/>
    <mergeCell ref="AC59:AL59"/>
    <mergeCell ref="AM57:AQ57"/>
    <mergeCell ref="A58:B58"/>
    <mergeCell ref="C58:G58"/>
    <mergeCell ref="H58:L58"/>
    <mergeCell ref="N58:R58"/>
    <mergeCell ref="Y58:AB58"/>
    <mergeCell ref="AC58:AL58"/>
    <mergeCell ref="V58:X58"/>
    <mergeCell ref="V59:X59"/>
    <mergeCell ref="AM54:AQ54"/>
    <mergeCell ref="A55:B55"/>
    <mergeCell ref="C55:G55"/>
    <mergeCell ref="H55:L55"/>
    <mergeCell ref="N55:R55"/>
    <mergeCell ref="Y55:AB55"/>
    <mergeCell ref="AC55:AL55"/>
    <mergeCell ref="AM53:AQ53"/>
    <mergeCell ref="A54:B54"/>
    <mergeCell ref="C54:G54"/>
    <mergeCell ref="H54:L54"/>
    <mergeCell ref="N54:R54"/>
    <mergeCell ref="Y54:AB54"/>
    <mergeCell ref="AC54:AL54"/>
    <mergeCell ref="V54:X54"/>
    <mergeCell ref="V55:X55"/>
    <mergeCell ref="AM56:AQ56"/>
    <mergeCell ref="A51:B51"/>
    <mergeCell ref="C51:G51"/>
    <mergeCell ref="H51:L51"/>
    <mergeCell ref="N51:R51"/>
    <mergeCell ref="Y51:AB51"/>
    <mergeCell ref="AC51:AL51"/>
    <mergeCell ref="AM49:AQ49"/>
    <mergeCell ref="A50:B50"/>
    <mergeCell ref="C50:G50"/>
    <mergeCell ref="H50:L50"/>
    <mergeCell ref="N50:R50"/>
    <mergeCell ref="Y50:AB50"/>
    <mergeCell ref="AC50:AL50"/>
    <mergeCell ref="V50:X50"/>
    <mergeCell ref="V51:X51"/>
    <mergeCell ref="AM52:AQ52"/>
    <mergeCell ref="A53:B53"/>
    <mergeCell ref="C53:G53"/>
    <mergeCell ref="H53:L53"/>
    <mergeCell ref="N53:R53"/>
    <mergeCell ref="Y53:AB53"/>
    <mergeCell ref="AC53:AL53"/>
    <mergeCell ref="AM51:AQ51"/>
    <mergeCell ref="A52:B52"/>
    <mergeCell ref="C52:G52"/>
    <mergeCell ref="H52:L52"/>
    <mergeCell ref="N52:R52"/>
    <mergeCell ref="Y52:AB52"/>
    <mergeCell ref="AC52:AL52"/>
    <mergeCell ref="V52:X52"/>
    <mergeCell ref="V53:X53"/>
    <mergeCell ref="S49:T49"/>
    <mergeCell ref="AM48:AQ48"/>
    <mergeCell ref="A49:B49"/>
    <mergeCell ref="C49:G49"/>
    <mergeCell ref="H49:L49"/>
    <mergeCell ref="N49:R49"/>
    <mergeCell ref="Y49:AB49"/>
    <mergeCell ref="AC49:AL49"/>
    <mergeCell ref="AM47:AQ47"/>
    <mergeCell ref="A48:B48"/>
    <mergeCell ref="C48:G48"/>
    <mergeCell ref="H48:L48"/>
    <mergeCell ref="N48:R48"/>
    <mergeCell ref="Y48:AB48"/>
    <mergeCell ref="AC48:AL48"/>
    <mergeCell ref="V48:X48"/>
    <mergeCell ref="V49:X49"/>
    <mergeCell ref="AM50:AQ50"/>
    <mergeCell ref="S47:T47"/>
    <mergeCell ref="S48:T48"/>
    <mergeCell ref="S50:T50"/>
    <mergeCell ref="A45:B45"/>
    <mergeCell ref="C45:G45"/>
    <mergeCell ref="H45:L45"/>
    <mergeCell ref="N45:R45"/>
    <mergeCell ref="Y45:AB45"/>
    <mergeCell ref="AC45:AL45"/>
    <mergeCell ref="AM43:AQ43"/>
    <mergeCell ref="A44:B44"/>
    <mergeCell ref="C44:G44"/>
    <mergeCell ref="H44:L44"/>
    <mergeCell ref="N44:R44"/>
    <mergeCell ref="Y44:AB44"/>
    <mergeCell ref="AC44:AL44"/>
    <mergeCell ref="V44:X44"/>
    <mergeCell ref="V45:X45"/>
    <mergeCell ref="AM46:AQ46"/>
    <mergeCell ref="A47:B47"/>
    <mergeCell ref="C47:G47"/>
    <mergeCell ref="H47:L47"/>
    <mergeCell ref="N47:R47"/>
    <mergeCell ref="Y47:AB47"/>
    <mergeCell ref="AC47:AL47"/>
    <mergeCell ref="AM45:AQ45"/>
    <mergeCell ref="A46:B46"/>
    <mergeCell ref="C46:G46"/>
    <mergeCell ref="H46:L46"/>
    <mergeCell ref="N46:R46"/>
    <mergeCell ref="Y46:AB46"/>
    <mergeCell ref="AC46:AL46"/>
    <mergeCell ref="V46:X46"/>
    <mergeCell ref="V47:X47"/>
    <mergeCell ref="AM42:AQ42"/>
    <mergeCell ref="A43:B43"/>
    <mergeCell ref="C43:G43"/>
    <mergeCell ref="H43:L43"/>
    <mergeCell ref="N43:R43"/>
    <mergeCell ref="Y43:AB43"/>
    <mergeCell ref="AC43:AL43"/>
    <mergeCell ref="AM41:AQ41"/>
    <mergeCell ref="A42:B42"/>
    <mergeCell ref="C42:G42"/>
    <mergeCell ref="H42:L42"/>
    <mergeCell ref="N42:R42"/>
    <mergeCell ref="Y42:AB42"/>
    <mergeCell ref="AC42:AL42"/>
    <mergeCell ref="V42:X42"/>
    <mergeCell ref="V43:X43"/>
    <mergeCell ref="AM44:AQ44"/>
    <mergeCell ref="A39:B39"/>
    <mergeCell ref="C39:G39"/>
    <mergeCell ref="H39:L39"/>
    <mergeCell ref="N39:R39"/>
    <mergeCell ref="Y39:AB39"/>
    <mergeCell ref="AC39:AL39"/>
    <mergeCell ref="AM37:AQ37"/>
    <mergeCell ref="A38:B38"/>
    <mergeCell ref="C38:G38"/>
    <mergeCell ref="H38:L38"/>
    <mergeCell ref="N38:R38"/>
    <mergeCell ref="Y38:AB38"/>
    <mergeCell ref="AC38:AL38"/>
    <mergeCell ref="V38:X38"/>
    <mergeCell ref="V39:X39"/>
    <mergeCell ref="AM40:AQ40"/>
    <mergeCell ref="A41:B41"/>
    <mergeCell ref="C41:G41"/>
    <mergeCell ref="H41:L41"/>
    <mergeCell ref="N41:R41"/>
    <mergeCell ref="Y41:AB41"/>
    <mergeCell ref="AC41:AL41"/>
    <mergeCell ref="AM39:AQ39"/>
    <mergeCell ref="A40:B40"/>
    <mergeCell ref="C40:G40"/>
    <mergeCell ref="H40:L40"/>
    <mergeCell ref="N40:R40"/>
    <mergeCell ref="Y40:AB40"/>
    <mergeCell ref="AC40:AL40"/>
    <mergeCell ref="V40:X40"/>
    <mergeCell ref="V41:X41"/>
    <mergeCell ref="AM36:AQ36"/>
    <mergeCell ref="A37:B37"/>
    <mergeCell ref="C37:G37"/>
    <mergeCell ref="H37:L37"/>
    <mergeCell ref="N37:R37"/>
    <mergeCell ref="Y37:AB37"/>
    <mergeCell ref="AC37:AL37"/>
    <mergeCell ref="AM35:AQ35"/>
    <mergeCell ref="A36:B36"/>
    <mergeCell ref="C36:G36"/>
    <mergeCell ref="H36:L36"/>
    <mergeCell ref="N36:R36"/>
    <mergeCell ref="Y36:AB36"/>
    <mergeCell ref="AC36:AL36"/>
    <mergeCell ref="V36:X36"/>
    <mergeCell ref="V37:X37"/>
    <mergeCell ref="AM38:AQ38"/>
    <mergeCell ref="A33:B33"/>
    <mergeCell ref="C33:G33"/>
    <mergeCell ref="H33:L33"/>
    <mergeCell ref="N33:R33"/>
    <mergeCell ref="Y33:AB33"/>
    <mergeCell ref="AC33:AL33"/>
    <mergeCell ref="AM31:AQ31"/>
    <mergeCell ref="A32:B32"/>
    <mergeCell ref="C32:G32"/>
    <mergeCell ref="H32:L32"/>
    <mergeCell ref="N32:R32"/>
    <mergeCell ref="Y32:AB32"/>
    <mergeCell ref="AC32:AL32"/>
    <mergeCell ref="V32:X32"/>
    <mergeCell ref="V33:X33"/>
    <mergeCell ref="AM34:AQ34"/>
    <mergeCell ref="A35:B35"/>
    <mergeCell ref="C35:G35"/>
    <mergeCell ref="H35:L35"/>
    <mergeCell ref="N35:R35"/>
    <mergeCell ref="Y35:AB35"/>
    <mergeCell ref="AC35:AL35"/>
    <mergeCell ref="AM33:AQ33"/>
    <mergeCell ref="A34:B34"/>
    <mergeCell ref="C34:G34"/>
    <mergeCell ref="H34:L34"/>
    <mergeCell ref="N34:R34"/>
    <mergeCell ref="Y34:AB34"/>
    <mergeCell ref="AC34:AL34"/>
    <mergeCell ref="V34:X34"/>
    <mergeCell ref="V35:X35"/>
    <mergeCell ref="AM30:AQ30"/>
    <mergeCell ref="A31:B31"/>
    <mergeCell ref="C31:G31"/>
    <mergeCell ref="H31:L31"/>
    <mergeCell ref="N31:R31"/>
    <mergeCell ref="Y31:AB31"/>
    <mergeCell ref="AC31:AL31"/>
    <mergeCell ref="AM29:AQ29"/>
    <mergeCell ref="A30:B30"/>
    <mergeCell ref="C30:G30"/>
    <mergeCell ref="H30:L30"/>
    <mergeCell ref="N30:R30"/>
    <mergeCell ref="Y30:AB30"/>
    <mergeCell ref="AC30:AL30"/>
    <mergeCell ref="V30:X30"/>
    <mergeCell ref="V31:X31"/>
    <mergeCell ref="AM32:AQ32"/>
    <mergeCell ref="S30:T30"/>
    <mergeCell ref="AM28:AQ28"/>
    <mergeCell ref="A29:B29"/>
    <mergeCell ref="C29:G29"/>
    <mergeCell ref="H29:L29"/>
    <mergeCell ref="N29:R29"/>
    <mergeCell ref="Y29:AB29"/>
    <mergeCell ref="AC29:AL29"/>
    <mergeCell ref="AM27:AQ27"/>
    <mergeCell ref="A28:B28"/>
    <mergeCell ref="C28:G28"/>
    <mergeCell ref="H28:L28"/>
    <mergeCell ref="N28:R28"/>
    <mergeCell ref="Y28:AB28"/>
    <mergeCell ref="AC28:AL28"/>
    <mergeCell ref="A27:B27"/>
    <mergeCell ref="C27:G27"/>
    <mergeCell ref="H27:L27"/>
    <mergeCell ref="N27:R27"/>
    <mergeCell ref="Y27:AB27"/>
    <mergeCell ref="AC27:AL27"/>
    <mergeCell ref="V27:X27"/>
    <mergeCell ref="V28:X28"/>
    <mergeCell ref="V29:X29"/>
    <mergeCell ref="A26:B26"/>
    <mergeCell ref="C26:G26"/>
    <mergeCell ref="H26:L26"/>
    <mergeCell ref="N26:R26"/>
    <mergeCell ref="Y26:AB26"/>
    <mergeCell ref="AC26:AL26"/>
    <mergeCell ref="AM24:AQ24"/>
    <mergeCell ref="A25:B25"/>
    <mergeCell ref="C25:G25"/>
    <mergeCell ref="H25:L25"/>
    <mergeCell ref="N25:R25"/>
    <mergeCell ref="Y25:AB25"/>
    <mergeCell ref="AC25:AL25"/>
    <mergeCell ref="A24:B24"/>
    <mergeCell ref="C24:G24"/>
    <mergeCell ref="H24:L24"/>
    <mergeCell ref="N24:R24"/>
    <mergeCell ref="Y24:AB24"/>
    <mergeCell ref="AC24:AL24"/>
    <mergeCell ref="V24:X24"/>
    <mergeCell ref="V25:X25"/>
    <mergeCell ref="V26:X26"/>
    <mergeCell ref="S26:T26"/>
    <mergeCell ref="A23:B23"/>
    <mergeCell ref="C23:G23"/>
    <mergeCell ref="H23:L23"/>
    <mergeCell ref="N23:R23"/>
    <mergeCell ref="Y23:AB23"/>
    <mergeCell ref="AC23:AL23"/>
    <mergeCell ref="AM21:AQ21"/>
    <mergeCell ref="A22:B22"/>
    <mergeCell ref="C22:G22"/>
    <mergeCell ref="H22:L22"/>
    <mergeCell ref="N22:R22"/>
    <mergeCell ref="Y22:AB22"/>
    <mergeCell ref="AC22:AL22"/>
    <mergeCell ref="A21:B21"/>
    <mergeCell ref="C21:G21"/>
    <mergeCell ref="H21:L21"/>
    <mergeCell ref="N21:R21"/>
    <mergeCell ref="Y21:AB21"/>
    <mergeCell ref="AC21:AL21"/>
    <mergeCell ref="V21:X21"/>
    <mergeCell ref="V22:X22"/>
    <mergeCell ref="V23:X23"/>
    <mergeCell ref="AM15:AQ15"/>
    <mergeCell ref="A16:B16"/>
    <mergeCell ref="C16:G16"/>
    <mergeCell ref="H16:L16"/>
    <mergeCell ref="N16:R16"/>
    <mergeCell ref="Y16:AB16"/>
    <mergeCell ref="AC16:AL16"/>
    <mergeCell ref="A15:B15"/>
    <mergeCell ref="C15:G15"/>
    <mergeCell ref="H15:L15"/>
    <mergeCell ref="N15:R15"/>
    <mergeCell ref="Y15:AB15"/>
    <mergeCell ref="AC15:AL15"/>
    <mergeCell ref="V15:X15"/>
    <mergeCell ref="V16:X16"/>
    <mergeCell ref="V17:X17"/>
    <mergeCell ref="A20:B20"/>
    <mergeCell ref="C20:G20"/>
    <mergeCell ref="H20:L20"/>
    <mergeCell ref="N20:R20"/>
    <mergeCell ref="Y20:AB20"/>
    <mergeCell ref="AC20:AL20"/>
    <mergeCell ref="AM18:AQ18"/>
    <mergeCell ref="A19:B19"/>
    <mergeCell ref="C19:G19"/>
    <mergeCell ref="H19:L19"/>
    <mergeCell ref="N19:R19"/>
    <mergeCell ref="Y19:AB19"/>
    <mergeCell ref="AC19:AL19"/>
    <mergeCell ref="A18:B18"/>
    <mergeCell ref="C18:G18"/>
    <mergeCell ref="H18:L18"/>
    <mergeCell ref="A12:B14"/>
    <mergeCell ref="C12:R13"/>
    <mergeCell ref="Y12:AL13"/>
    <mergeCell ref="S1:X8"/>
    <mergeCell ref="Y1:AA8"/>
    <mergeCell ref="AB7:AD7"/>
    <mergeCell ref="X10:AE10"/>
    <mergeCell ref="A17:B17"/>
    <mergeCell ref="C17:G17"/>
    <mergeCell ref="H17:L17"/>
    <mergeCell ref="N17:R17"/>
    <mergeCell ref="Y17:AB17"/>
    <mergeCell ref="AC17:AL17"/>
    <mergeCell ref="S15:T15"/>
    <mergeCell ref="S16:T16"/>
    <mergeCell ref="S17:T17"/>
    <mergeCell ref="V141:AH141"/>
    <mergeCell ref="AI141:AK141"/>
    <mergeCell ref="AL141:AQ141"/>
    <mergeCell ref="A138:B138"/>
    <mergeCell ref="C138:U138"/>
    <mergeCell ref="V138:AH138"/>
    <mergeCell ref="AI138:AK138"/>
    <mergeCell ref="AL138:AQ138"/>
    <mergeCell ref="A130:B130"/>
    <mergeCell ref="C130:U130"/>
    <mergeCell ref="AL130:AQ130"/>
    <mergeCell ref="AI130:AK130"/>
    <mergeCell ref="V130:AH130"/>
    <mergeCell ref="A131:B131"/>
    <mergeCell ref="C131:U131"/>
    <mergeCell ref="V131:AH131"/>
    <mergeCell ref="AI131:AK131"/>
    <mergeCell ref="AL131:AQ131"/>
    <mergeCell ref="A137:B137"/>
    <mergeCell ref="C137:U137"/>
    <mergeCell ref="V137:AH137"/>
    <mergeCell ref="AI137:AK137"/>
    <mergeCell ref="AL137:AQ137"/>
    <mergeCell ref="A132:B132"/>
    <mergeCell ref="C132:U132"/>
    <mergeCell ref="V132:AH132"/>
    <mergeCell ref="AI132:AK132"/>
    <mergeCell ref="AL132:AQ132"/>
    <mergeCell ref="A133:B133"/>
    <mergeCell ref="C133:U133"/>
    <mergeCell ref="V133:AH133"/>
    <mergeCell ref="AI133:AK133"/>
    <mergeCell ref="AL133:AQ133"/>
    <mergeCell ref="A134:B134"/>
    <mergeCell ref="C134:U134"/>
    <mergeCell ref="V134:AH134"/>
    <mergeCell ref="AI134:AK134"/>
    <mergeCell ref="AL134:AQ134"/>
    <mergeCell ref="A135:B135"/>
    <mergeCell ref="C135:U135"/>
    <mergeCell ref="V135:AH135"/>
    <mergeCell ref="AI135:AK135"/>
    <mergeCell ref="AL135:AQ135"/>
    <mergeCell ref="A136:B136"/>
    <mergeCell ref="C136:U136"/>
    <mergeCell ref="V136:AH136"/>
    <mergeCell ref="AI136:AK136"/>
    <mergeCell ref="AL136:AQ136"/>
    <mergeCell ref="A145:B145"/>
    <mergeCell ref="C145:U145"/>
    <mergeCell ref="V145:AH145"/>
    <mergeCell ref="AI145:AK145"/>
    <mergeCell ref="AL145:AQ145"/>
    <mergeCell ref="A143:B143"/>
    <mergeCell ref="C143:U143"/>
    <mergeCell ref="V143:AH143"/>
    <mergeCell ref="AI143:AK143"/>
    <mergeCell ref="AL143:AQ143"/>
    <mergeCell ref="A144:B144"/>
    <mergeCell ref="C144:U144"/>
    <mergeCell ref="V144:AH144"/>
    <mergeCell ref="AI144:AK144"/>
    <mergeCell ref="AL144:AQ144"/>
    <mergeCell ref="A139:B139"/>
    <mergeCell ref="C139:U139"/>
    <mergeCell ref="V139:AH139"/>
    <mergeCell ref="AI139:AK139"/>
    <mergeCell ref="AL139:AQ139"/>
    <mergeCell ref="A142:B142"/>
    <mergeCell ref="C142:U142"/>
    <mergeCell ref="V142:AH142"/>
    <mergeCell ref="AI142:AK142"/>
    <mergeCell ref="AL142:AQ142"/>
    <mergeCell ref="A140:B140"/>
    <mergeCell ref="C140:U140"/>
    <mergeCell ref="V140:AH140"/>
    <mergeCell ref="AI140:AK140"/>
    <mergeCell ref="AL140:AQ140"/>
    <mergeCell ref="A141:B141"/>
    <mergeCell ref="C141:U141"/>
  </mergeCells>
  <dataValidations count="16">
    <dataValidation type="list" allowBlank="1" showInputMessage="1" showErrorMessage="1" sqref="E10:U10 C120:R127" xr:uid="{8F3D94BE-FF0B-4F6A-B609-C5FCFE3809DC}">
      <formula1>topics_choices</formula1>
    </dataValidation>
    <dataValidation type="list" allowBlank="1" showInputMessage="1" showErrorMessage="1" sqref="AE5:AJ5 S15:T114" xr:uid="{7B310D0C-0CDB-44E0-916F-9305F5BFFEA6}">
      <formula1>districts</formula1>
    </dataValidation>
    <dataValidation type="list" allowBlank="1" showInputMessage="1" showErrorMessage="1" sqref="AE6:AJ6" xr:uid="{4794A522-F897-486D-9ED2-265DFA5FCECC}">
      <formula1>INDIRECT(SUBSTITUTE($AE$5,"_"," "))</formula1>
    </dataValidation>
    <dataValidation type="list" allowBlank="1" showInputMessage="1" showErrorMessage="1" sqref="M15:M114" xr:uid="{CC9DE0C6-7158-4A7C-8321-CDCADDA8CEDF}">
      <formula1>"F,M"</formula1>
    </dataValidation>
    <dataValidation type="list" allowBlank="1" showInputMessage="1" showErrorMessage="1" sqref="U71:U114" xr:uid="{346BAE0F-9000-47A8-A4A7-F8465145873E}">
      <formula1>entities</formula1>
    </dataValidation>
    <dataValidation type="decimal" allowBlank="1" showInputMessage="1" showErrorMessage="1" sqref="AA120:AB127" xr:uid="{F4651E04-7740-449E-B7E5-1A9931737288}">
      <formula1>0</formula1>
      <formula2>1000</formula2>
    </dataValidation>
    <dataValidation type="list" allowBlank="1" showInputMessage="1" sqref="S120:T127 AE4:AJ4 U15:U70" xr:uid="{78D2F557-DB2B-4F51-82C6-F24AF32E17B7}">
      <formula1>entities</formula1>
    </dataValidation>
    <dataValidation type="date" allowBlank="1" showInputMessage="1" showErrorMessage="1" sqref="AL131:AQ138 AI10:AJ10 AM10:AQ10" xr:uid="{A2548855-F021-4F32-9613-5A63BA6CB564}">
      <formula1>43831</formula1>
      <formula2>47849</formula2>
    </dataValidation>
    <dataValidation type="whole" allowBlank="1" showInputMessage="1" showErrorMessage="1" sqref="N15:R114" xr:uid="{6F0DFDE7-DAE5-4A76-BADD-D16993C00B4B}">
      <formula1>100000000</formula1>
      <formula2>199999999</formula2>
    </dataValidation>
    <dataValidation type="whole" allowBlank="1" showInputMessage="1" showErrorMessage="1" sqref="Y15:AB114" xr:uid="{F66EB046-FB98-4A07-A229-D60F7684730A}">
      <formula1>810010011</formula1>
      <formula2>890090099</formula2>
    </dataValidation>
    <dataValidation type="list" allowBlank="1" showInputMessage="1" showErrorMessage="1" promptTitle="ESCOLHA A CADEIA DE VALOR" prompt="Se for mais de uma cadeia de valor separe-as por ponto e vírgula (&quot;;&quot;)" sqref="AE8:AJ8" xr:uid="{FA7C8D5F-811E-47DD-917B-F55029BCF758}">
      <formula1>cadeias_valor</formula1>
    </dataValidation>
    <dataValidation type="list" allowBlank="1" showInputMessage="1" showErrorMessage="1" promptTitle="Escolha a audiência." prompt="Se for mais do que um tipo, separe-as por (&quot;;&quot;)_x000a_" sqref="X10:AE10" xr:uid="{26DA3566-C6A4-4D17-9DC8-D558D11B232C}">
      <formula1>audiencia</formula1>
    </dataValidation>
    <dataValidation type="list" allowBlank="1" showInputMessage="1" showErrorMessage="1" sqref="AE7:AJ7" xr:uid="{9BAB0664-8C45-465F-9E7E-97773C859ED5}">
      <formula1>tipos_treino</formula1>
    </dataValidation>
    <dataValidation type="whole" allowBlank="1" showInputMessage="1" showErrorMessage="1" errorTitle="NUIT INCORRECTO" error="Insira o NUIT correcto para que a realização seja associada à este técnico no sistema" sqref="AE3:AJ3" xr:uid="{6D389AD7-8AC9-411C-BF6E-1AC11285B879}">
      <formula1>100000000</formula1>
      <formula2>199999999</formula2>
    </dataValidation>
    <dataValidation type="list" allowBlank="1" showInputMessage="1" showErrorMessage="1" sqref="AS15:AS70" xr:uid="{EE338930-4AF9-40FF-A980-ECE74F48CB2A}">
      <formula1>cadeias_valor</formula1>
    </dataValidation>
    <dataValidation type="list" allowBlank="1" showInputMessage="1" sqref="V15:X114" xr:uid="{2AA4A5FF-04AC-40C3-9042-0E024E8CED8E}">
      <formula1>tipos_tecnicos</formula1>
    </dataValidation>
  </dataValidations>
  <printOptions horizontalCentered="1"/>
  <pageMargins left="0.1" right="0.1" top="0.1" bottom="0.8" header="0.3" footer="0.1"/>
  <pageSetup paperSize="9" orientation="landscape" r:id="rId1"/>
  <headerFooter>
    <oddFooter>&amp;C&amp;"Arial Nova Cond Light,Bold"&amp;8A ORGANIZAÇÃO&amp;"-,Regular"&amp;11
&amp;"Arial Nova Cond Light,Italic"&amp;8Assinatura legível e carimbo
PG&amp;P/&amp;N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9822-D474-4C08-97DF-68A1874135ED}">
  <sheetPr codeName="Sheet17">
    <tabColor rgb="FF7030A0"/>
  </sheetPr>
  <dimension ref="A1:BE127"/>
  <sheetViews>
    <sheetView showGridLines="0" view="pageBreakPreview" topLeftCell="A57" zoomScale="70" zoomScaleNormal="145" zoomScaleSheetLayoutView="70" workbookViewId="0">
      <selection activeCell="BR69" sqref="BR69"/>
    </sheetView>
  </sheetViews>
  <sheetFormatPr defaultColWidth="1.86328125" defaultRowHeight="11.25" x14ac:dyDescent="0.45"/>
  <cols>
    <col min="1" max="1" width="1.1328125" style="90" customWidth="1"/>
    <col min="2" max="2" width="0.73046875" style="90" customWidth="1"/>
    <col min="3" max="3" width="2.6640625" style="90" customWidth="1"/>
    <col min="4" max="4" width="2.1328125" style="90" customWidth="1"/>
    <col min="5" max="5" width="1.3984375" style="90" customWidth="1"/>
    <col min="6" max="6" width="3.3984375" style="90" customWidth="1"/>
    <col min="7" max="7" width="2.53125" style="90" customWidth="1"/>
    <col min="8" max="8" width="3.1328125" style="90" customWidth="1"/>
    <col min="9" max="9" width="1.796875" style="90" customWidth="1"/>
    <col min="10" max="10" width="1.86328125" style="90" customWidth="1"/>
    <col min="11" max="11" width="1.3984375" style="90" customWidth="1"/>
    <col min="12" max="12" width="1.53125" style="90" customWidth="1"/>
    <col min="13" max="13" width="2.9296875" style="90" customWidth="1"/>
    <col min="14" max="14" width="4.06640625" style="90" customWidth="1"/>
    <col min="15" max="15" width="11.06640625" style="90" customWidth="1"/>
    <col min="16" max="16" width="2.6640625" style="90" customWidth="1"/>
    <col min="17" max="17" width="1.86328125" style="90" customWidth="1"/>
    <col min="18" max="18" width="1.3984375" style="90" customWidth="1"/>
    <col min="19" max="19" width="5.59765625" style="90" customWidth="1"/>
    <col min="20" max="20" width="1.6640625" style="90" customWidth="1"/>
    <col min="21" max="21" width="1.86328125" style="90" customWidth="1"/>
    <col min="22" max="22" width="1.33203125" style="90" customWidth="1"/>
    <col min="23" max="23" width="2.73046875" style="90" customWidth="1"/>
    <col min="24" max="24" width="2.86328125" style="90" customWidth="1"/>
    <col min="25" max="25" width="1.1328125" style="90" customWidth="1"/>
    <col min="26" max="26" width="5.73046875" style="90" customWidth="1"/>
    <col min="27" max="27" width="9.3984375" style="90" customWidth="1"/>
    <col min="28" max="28" width="7.3984375" style="90" customWidth="1"/>
    <col min="29" max="29" width="4.19921875" style="90" customWidth="1"/>
    <col min="30" max="30" width="7.1328125" style="90" customWidth="1"/>
    <col min="31" max="31" width="2.1328125" style="90" customWidth="1"/>
    <col min="32" max="32" width="2.86328125" style="90" customWidth="1"/>
    <col min="33" max="33" width="4.33203125" style="90" customWidth="1"/>
    <col min="34" max="34" width="3.73046875" style="90" customWidth="1"/>
    <col min="35" max="35" width="1.53125" style="90" customWidth="1"/>
    <col min="36" max="36" width="4.06640625" style="90" customWidth="1"/>
    <col min="37" max="37" width="3.6640625" style="90" customWidth="1"/>
    <col min="38" max="38" width="4.3984375" style="90" customWidth="1"/>
    <col min="39" max="39" width="0.86328125" style="90" customWidth="1"/>
    <col min="40" max="40" width="3.6640625" style="90" customWidth="1"/>
    <col min="41" max="41" width="1.53125" style="90" customWidth="1"/>
    <col min="42" max="42" width="4.6640625" style="90" customWidth="1"/>
    <col min="43" max="43" width="3.19921875" style="90" customWidth="1"/>
    <col min="44" max="44" width="3.33203125" style="90" customWidth="1"/>
    <col min="45" max="45" width="3.19921875" style="90" hidden="1" customWidth="1"/>
    <col min="46" max="46" width="0" style="90" hidden="1" customWidth="1"/>
    <col min="47" max="47" width="11.73046875" style="90" hidden="1" customWidth="1"/>
    <col min="48" max="48" width="23.53125" style="90" hidden="1" customWidth="1"/>
    <col min="49" max="49" width="10.33203125" style="90" hidden="1" customWidth="1"/>
    <col min="50" max="50" width="0" style="90" hidden="1" customWidth="1"/>
    <col min="51" max="16384" width="1.86328125" style="90"/>
  </cols>
  <sheetData>
    <row r="1" spans="1:48" ht="11.25" customHeight="1" x14ac:dyDescent="0.45">
      <c r="A1" s="374"/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1971" t="s">
        <v>1943</v>
      </c>
      <c r="S1" s="1972"/>
      <c r="T1" s="1972"/>
      <c r="U1" s="1972"/>
      <c r="V1" s="1972"/>
      <c r="W1" s="1972"/>
      <c r="X1" s="1972"/>
      <c r="Y1" s="1972"/>
      <c r="Z1" s="1972"/>
      <c r="AA1" s="1973"/>
      <c r="AB1" s="1988" t="s">
        <v>2262</v>
      </c>
      <c r="AC1" s="1643" t="s">
        <v>1944</v>
      </c>
      <c r="AD1" s="1644"/>
      <c r="AE1" s="1644"/>
      <c r="AF1" s="1644"/>
      <c r="AG1" s="1644"/>
      <c r="AH1" s="1644"/>
      <c r="AI1" s="1644"/>
      <c r="AJ1" s="1644"/>
      <c r="AK1" s="1644"/>
      <c r="AL1" s="1644"/>
      <c r="AM1" s="1644"/>
      <c r="AN1" s="1980" t="s">
        <v>2193</v>
      </c>
      <c r="AO1" s="1980"/>
      <c r="AP1" s="1980"/>
      <c r="AQ1" s="1980"/>
      <c r="AR1" s="1981"/>
    </row>
    <row r="2" spans="1:48" ht="15.7" customHeight="1" x14ac:dyDescent="0.3">
      <c r="A2" s="376"/>
      <c r="B2" s="197"/>
      <c r="C2" s="197"/>
      <c r="D2" s="197"/>
      <c r="E2" s="197"/>
      <c r="F2" s="197"/>
      <c r="G2" s="197"/>
      <c r="H2" s="7"/>
      <c r="I2" s="7"/>
      <c r="J2" s="7"/>
      <c r="K2" s="7"/>
      <c r="L2" s="7"/>
      <c r="M2" s="7"/>
      <c r="N2" s="8"/>
      <c r="O2" s="7"/>
      <c r="P2" s="7"/>
      <c r="Q2" s="377"/>
      <c r="R2" s="1974"/>
      <c r="S2" s="1975"/>
      <c r="T2" s="1975"/>
      <c r="U2" s="1975"/>
      <c r="V2" s="1975"/>
      <c r="W2" s="1975"/>
      <c r="X2" s="1975"/>
      <c r="Y2" s="1975"/>
      <c r="Z2" s="1975"/>
      <c r="AA2" s="1976"/>
      <c r="AB2" s="1989"/>
      <c r="AC2" s="436" t="s">
        <v>1217</v>
      </c>
      <c r="AD2" s="436"/>
      <c r="AE2" s="1896"/>
      <c r="AF2" s="1897"/>
      <c r="AG2" s="1897"/>
      <c r="AH2" s="1897"/>
      <c r="AI2" s="1897"/>
      <c r="AJ2" s="1897"/>
      <c r="AK2" s="1897"/>
      <c r="AL2" s="1897"/>
      <c r="AM2" s="1897"/>
      <c r="AN2" s="564"/>
      <c r="AO2" s="564"/>
      <c r="AP2" s="564"/>
      <c r="AQ2" s="564"/>
      <c r="AR2" s="1982"/>
    </row>
    <row r="3" spans="1:48" ht="15.7" customHeight="1" x14ac:dyDescent="0.45">
      <c r="A3" s="378"/>
      <c r="B3" s="201"/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377"/>
      <c r="R3" s="1974"/>
      <c r="S3" s="1975"/>
      <c r="T3" s="1975"/>
      <c r="U3" s="1975"/>
      <c r="V3" s="1975"/>
      <c r="W3" s="1975"/>
      <c r="X3" s="1975"/>
      <c r="Y3" s="1975"/>
      <c r="Z3" s="1975"/>
      <c r="AA3" s="1976"/>
      <c r="AB3" s="1989"/>
      <c r="AC3" s="436" t="s">
        <v>2186</v>
      </c>
      <c r="AD3" s="436"/>
      <c r="AE3" s="1896"/>
      <c r="AF3" s="1897"/>
      <c r="AG3" s="1897"/>
      <c r="AH3" s="1897"/>
      <c r="AI3" s="1897"/>
      <c r="AJ3" s="1897"/>
      <c r="AK3" s="1897"/>
      <c r="AL3" s="1897"/>
      <c r="AM3" s="1897"/>
      <c r="AN3" s="564"/>
      <c r="AO3" s="564"/>
      <c r="AP3" s="564"/>
      <c r="AQ3" s="564"/>
      <c r="AR3" s="1982"/>
    </row>
    <row r="4" spans="1:48" ht="15.7" customHeight="1" x14ac:dyDescent="0.45">
      <c r="A4" s="37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377"/>
      <c r="R4" s="1974"/>
      <c r="S4" s="1975"/>
      <c r="T4" s="1975"/>
      <c r="U4" s="1975"/>
      <c r="V4" s="1975"/>
      <c r="W4" s="1975"/>
      <c r="X4" s="1975"/>
      <c r="Y4" s="1975"/>
      <c r="Z4" s="1975"/>
      <c r="AA4" s="1976"/>
      <c r="AB4" s="1989"/>
      <c r="AC4" s="436" t="s">
        <v>1946</v>
      </c>
      <c r="AD4" s="436"/>
      <c r="AE4" s="1896"/>
      <c r="AF4" s="1897"/>
      <c r="AG4" s="1897"/>
      <c r="AH4" s="1897"/>
      <c r="AI4" s="1897"/>
      <c r="AJ4" s="1897"/>
      <c r="AK4" s="1897"/>
      <c r="AL4" s="1897"/>
      <c r="AM4" s="1897"/>
      <c r="AN4" s="564"/>
      <c r="AO4" s="564"/>
      <c r="AP4" s="564"/>
      <c r="AQ4" s="564"/>
      <c r="AR4" s="1982"/>
    </row>
    <row r="5" spans="1:48" ht="15.7" customHeight="1" x14ac:dyDescent="0.3">
      <c r="A5" s="8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8"/>
      <c r="O5" s="7"/>
      <c r="P5" s="7"/>
      <c r="Q5" s="377"/>
      <c r="R5" s="1974"/>
      <c r="S5" s="1975"/>
      <c r="T5" s="1975"/>
      <c r="U5" s="1975"/>
      <c r="V5" s="1975"/>
      <c r="W5" s="1975"/>
      <c r="X5" s="1975"/>
      <c r="Y5" s="1975"/>
      <c r="Z5" s="1975"/>
      <c r="AA5" s="1976"/>
      <c r="AB5" s="1989"/>
      <c r="AC5" s="436" t="s">
        <v>2187</v>
      </c>
      <c r="AD5" s="436"/>
      <c r="AE5" s="1896"/>
      <c r="AF5" s="1897"/>
      <c r="AG5" s="1897"/>
      <c r="AH5" s="1897"/>
      <c r="AI5" s="1897"/>
      <c r="AJ5" s="1897"/>
      <c r="AK5" s="1897"/>
      <c r="AL5" s="1897"/>
      <c r="AM5" s="1897"/>
      <c r="AN5" s="564"/>
      <c r="AO5" s="564"/>
      <c r="AP5" s="564"/>
      <c r="AQ5" s="564"/>
      <c r="AR5" s="1982"/>
    </row>
    <row r="6" spans="1:48" ht="15.7" customHeight="1" x14ac:dyDescent="0.3">
      <c r="A6" s="8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8"/>
      <c r="O6" s="7"/>
      <c r="P6" s="7"/>
      <c r="Q6" s="377"/>
      <c r="R6" s="1974"/>
      <c r="S6" s="1975"/>
      <c r="T6" s="1975"/>
      <c r="U6" s="1975"/>
      <c r="V6" s="1975"/>
      <c r="W6" s="1975"/>
      <c r="X6" s="1975"/>
      <c r="Y6" s="1975"/>
      <c r="Z6" s="1975"/>
      <c r="AA6" s="1976"/>
      <c r="AB6" s="1989"/>
      <c r="AC6" s="436" t="s">
        <v>2188</v>
      </c>
      <c r="AD6" s="436"/>
      <c r="AE6" s="1896"/>
      <c r="AF6" s="1897"/>
      <c r="AG6" s="1897"/>
      <c r="AH6" s="1897"/>
      <c r="AI6" s="1897"/>
      <c r="AJ6" s="1897"/>
      <c r="AK6" s="1897"/>
      <c r="AL6" s="1897"/>
      <c r="AM6" s="1897"/>
      <c r="AN6" s="564"/>
      <c r="AO6" s="564"/>
      <c r="AP6" s="564"/>
      <c r="AQ6" s="564"/>
      <c r="AR6" s="1982"/>
    </row>
    <row r="7" spans="1:48" ht="15.7" customHeight="1" x14ac:dyDescent="0.3">
      <c r="A7" s="8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8"/>
      <c r="O7" s="7"/>
      <c r="P7" s="7"/>
      <c r="Q7" s="377"/>
      <c r="R7" s="1974"/>
      <c r="S7" s="1975"/>
      <c r="T7" s="1975"/>
      <c r="U7" s="1975"/>
      <c r="V7" s="1975"/>
      <c r="W7" s="1975"/>
      <c r="X7" s="1975"/>
      <c r="Y7" s="1975"/>
      <c r="Z7" s="1975"/>
      <c r="AA7" s="1976"/>
      <c r="AB7" s="1989"/>
      <c r="AC7" s="436" t="s">
        <v>1220</v>
      </c>
      <c r="AD7" s="436"/>
      <c r="AE7" s="1896"/>
      <c r="AF7" s="1897"/>
      <c r="AG7" s="1897"/>
      <c r="AH7" s="1897"/>
      <c r="AI7" s="1897"/>
      <c r="AJ7" s="1897"/>
      <c r="AK7" s="1897"/>
      <c r="AL7" s="1897"/>
      <c r="AM7" s="1897"/>
      <c r="AN7" s="564"/>
      <c r="AO7" s="564"/>
      <c r="AP7" s="564"/>
      <c r="AQ7" s="564"/>
      <c r="AR7" s="1982"/>
    </row>
    <row r="8" spans="1:48" ht="15.7" customHeight="1" x14ac:dyDescent="0.3">
      <c r="A8" s="8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8"/>
      <c r="O8" s="7"/>
      <c r="P8" s="7"/>
      <c r="Q8" s="377"/>
      <c r="R8" s="1974"/>
      <c r="S8" s="1975"/>
      <c r="T8" s="1975"/>
      <c r="U8" s="1975"/>
      <c r="V8" s="1975"/>
      <c r="W8" s="1975"/>
      <c r="X8" s="1975"/>
      <c r="Y8" s="1975"/>
      <c r="Z8" s="1975"/>
      <c r="AA8" s="1976"/>
      <c r="AB8" s="1989"/>
      <c r="AC8" s="436" t="s">
        <v>2300</v>
      </c>
      <c r="AD8" s="436"/>
      <c r="AE8" s="1896"/>
      <c r="AF8" s="1897"/>
      <c r="AG8" s="1897"/>
      <c r="AH8" s="1897"/>
      <c r="AI8" s="1897"/>
      <c r="AJ8" s="1897"/>
      <c r="AK8" s="1897"/>
      <c r="AL8" s="1897"/>
      <c r="AM8" s="1897"/>
      <c r="AN8" s="564"/>
      <c r="AO8" s="564"/>
      <c r="AP8" s="564"/>
      <c r="AQ8" s="564"/>
      <c r="AR8" s="1982"/>
    </row>
    <row r="9" spans="1:48" ht="15.7" customHeight="1" x14ac:dyDescent="0.3">
      <c r="A9" s="85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379"/>
      <c r="O9" s="86"/>
      <c r="P9" s="86"/>
      <c r="Q9" s="380"/>
      <c r="R9" s="1977"/>
      <c r="S9" s="1978"/>
      <c r="T9" s="1978"/>
      <c r="U9" s="1978"/>
      <c r="V9" s="1978"/>
      <c r="W9" s="1978"/>
      <c r="X9" s="1978"/>
      <c r="Y9" s="1978"/>
      <c r="Z9" s="1978"/>
      <c r="AA9" s="1979"/>
      <c r="AB9" s="1990"/>
      <c r="AC9" s="454" t="s">
        <v>2037</v>
      </c>
      <c r="AD9" s="454"/>
      <c r="AE9" s="1985"/>
      <c r="AF9" s="1986"/>
      <c r="AG9" s="1986"/>
      <c r="AH9" s="1986"/>
      <c r="AI9" s="1986"/>
      <c r="AJ9" s="1986"/>
      <c r="AK9" s="1986"/>
      <c r="AL9" s="1986"/>
      <c r="AM9" s="1986"/>
      <c r="AN9" s="1983"/>
      <c r="AO9" s="1983"/>
      <c r="AP9" s="1983"/>
      <c r="AQ9" s="1983"/>
      <c r="AR9" s="1984"/>
    </row>
    <row r="10" spans="1:48" s="93" customFormat="1" ht="5.25" customHeight="1" x14ac:dyDescent="0.3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91"/>
      <c r="Y10" s="91"/>
      <c r="Z10" s="91"/>
      <c r="AA10" s="91"/>
      <c r="AB10" s="91"/>
      <c r="AC10" s="91"/>
      <c r="AD10" s="91"/>
      <c r="AE10" s="91"/>
      <c r="AF10" s="91"/>
      <c r="AG10" s="208"/>
      <c r="AH10" s="208"/>
      <c r="AI10" s="208"/>
      <c r="AJ10" s="208"/>
      <c r="AK10" s="208"/>
    </row>
    <row r="11" spans="1:48" ht="17.2" customHeight="1" x14ac:dyDescent="0.45">
      <c r="A11" s="1463" t="s">
        <v>2194</v>
      </c>
      <c r="B11" s="1463"/>
      <c r="C11" s="1463"/>
      <c r="D11" s="1463"/>
      <c r="E11" s="1463"/>
      <c r="F11" s="1373"/>
      <c r="G11" s="1373"/>
      <c r="H11" s="1373"/>
      <c r="I11" s="1373"/>
      <c r="J11" s="1373"/>
      <c r="K11" s="1373"/>
      <c r="L11" s="1373"/>
      <c r="M11" s="1373"/>
      <c r="N11" s="1373"/>
      <c r="O11" s="1373"/>
      <c r="P11" s="1373"/>
      <c r="Q11" s="1373"/>
      <c r="R11" s="1373"/>
      <c r="S11" s="1373"/>
      <c r="T11" s="1373"/>
      <c r="U11" s="1373"/>
      <c r="V11" s="209"/>
      <c r="W11" s="610" t="s">
        <v>1875</v>
      </c>
      <c r="X11" s="610"/>
      <c r="Y11" s="610"/>
      <c r="Z11" s="1895"/>
      <c r="AA11" s="1895"/>
      <c r="AB11" s="1895"/>
      <c r="AC11" s="1895"/>
      <c r="AD11" s="1895"/>
      <c r="AE11" s="1895"/>
      <c r="AF11" s="21"/>
      <c r="AG11" s="1396" t="s">
        <v>2185</v>
      </c>
      <c r="AH11" s="1396"/>
      <c r="AI11" s="1396"/>
      <c r="AJ11" s="1987"/>
      <c r="AK11" s="1987"/>
      <c r="AL11" s="1987"/>
      <c r="AM11" s="210"/>
      <c r="AN11" s="531" t="s">
        <v>1949</v>
      </c>
      <c r="AO11" s="531"/>
      <c r="AP11" s="1987"/>
      <c r="AQ11" s="1987"/>
      <c r="AR11" s="1987"/>
      <c r="AU11" s="382">
        <f>5/44</f>
        <v>0.11363636363636363</v>
      </c>
    </row>
    <row r="12" spans="1:48" ht="4.5" customHeight="1" x14ac:dyDescent="0.45"/>
    <row r="13" spans="1:48" s="211" customFormat="1" ht="14.2" customHeight="1" x14ac:dyDescent="0.45">
      <c r="A13" s="1889" t="s">
        <v>1148</v>
      </c>
      <c r="B13" s="1890"/>
      <c r="C13" s="1960" t="s">
        <v>1950</v>
      </c>
      <c r="D13" s="1961"/>
      <c r="E13" s="1961"/>
      <c r="F13" s="1961"/>
      <c r="G13" s="1961"/>
      <c r="H13" s="1961"/>
      <c r="I13" s="1961"/>
      <c r="J13" s="1961"/>
      <c r="K13" s="1961"/>
      <c r="L13" s="1961"/>
      <c r="M13" s="1961"/>
      <c r="N13" s="1962"/>
      <c r="O13" s="1963"/>
      <c r="P13" s="1960" t="s">
        <v>1951</v>
      </c>
      <c r="Q13" s="1961"/>
      <c r="R13" s="1961"/>
      <c r="S13" s="1961"/>
      <c r="T13" s="1961"/>
      <c r="U13" s="1961"/>
      <c r="V13" s="1961"/>
      <c r="W13" s="1961"/>
      <c r="X13" s="1961"/>
      <c r="Y13" s="1961"/>
      <c r="Z13" s="1961"/>
      <c r="AA13" s="1961"/>
      <c r="AB13" s="1961"/>
      <c r="AC13" s="1961"/>
      <c r="AD13" s="1963"/>
      <c r="AE13" s="1949" t="s">
        <v>1994</v>
      </c>
      <c r="AF13" s="1950"/>
      <c r="AG13" s="1955" t="s">
        <v>1993</v>
      </c>
      <c r="AH13" s="1956"/>
      <c r="AI13" s="1956"/>
      <c r="AJ13" s="1956"/>
      <c r="AK13" s="1956"/>
      <c r="AL13" s="1956"/>
      <c r="AM13" s="1956"/>
      <c r="AN13" s="1956"/>
      <c r="AO13" s="1956"/>
      <c r="AP13" s="1956"/>
      <c r="AQ13" s="1956"/>
      <c r="AR13" s="1957"/>
      <c r="AU13" s="2000" t="s">
        <v>2298</v>
      </c>
      <c r="AV13" s="2000" t="s">
        <v>2191</v>
      </c>
    </row>
    <row r="14" spans="1:48" s="211" customFormat="1" ht="7.5" customHeight="1" x14ac:dyDescent="0.45">
      <c r="A14" s="1891"/>
      <c r="B14" s="1892"/>
      <c r="C14" s="1966" t="s">
        <v>2087</v>
      </c>
      <c r="D14" s="1964"/>
      <c r="E14" s="1964"/>
      <c r="F14" s="1964"/>
      <c r="G14" s="1964"/>
      <c r="H14" s="1964" t="s">
        <v>2086</v>
      </c>
      <c r="I14" s="1964"/>
      <c r="J14" s="1964"/>
      <c r="K14" s="1964"/>
      <c r="L14" s="1964"/>
      <c r="M14" s="1964"/>
      <c r="N14" s="1969" t="s">
        <v>2313</v>
      </c>
      <c r="O14" s="1968" t="s">
        <v>1945</v>
      </c>
      <c r="P14" s="1966" t="s">
        <v>2085</v>
      </c>
      <c r="Q14" s="1964"/>
      <c r="R14" s="1964"/>
      <c r="S14" s="1964"/>
      <c r="T14" s="1964"/>
      <c r="U14" s="1964"/>
      <c r="V14" s="1945" t="s">
        <v>2195</v>
      </c>
      <c r="W14" s="1945"/>
      <c r="X14" s="1945"/>
      <c r="Y14" s="1945"/>
      <c r="Z14" s="1945"/>
      <c r="AA14" s="1945" t="s">
        <v>2314</v>
      </c>
      <c r="AB14" s="1945"/>
      <c r="AC14" s="1945"/>
      <c r="AD14" s="1946"/>
      <c r="AE14" s="1951"/>
      <c r="AF14" s="1952"/>
      <c r="AG14" s="1958" t="s">
        <v>1952</v>
      </c>
      <c r="AH14" s="1944"/>
      <c r="AI14" s="1944" t="s">
        <v>1316</v>
      </c>
      <c r="AJ14" s="1944"/>
      <c r="AK14" s="1944"/>
      <c r="AL14" s="1944" t="s">
        <v>1317</v>
      </c>
      <c r="AM14" s="1944"/>
      <c r="AN14" s="1944"/>
      <c r="AO14" s="1944" t="s">
        <v>1318</v>
      </c>
      <c r="AP14" s="1944"/>
      <c r="AQ14" s="1944" t="s">
        <v>1319</v>
      </c>
      <c r="AR14" s="1968"/>
      <c r="AU14" s="2000"/>
      <c r="AV14" s="2000"/>
    </row>
    <row r="15" spans="1:48" s="211" customFormat="1" ht="10.8" customHeight="1" x14ac:dyDescent="0.45">
      <c r="A15" s="1893"/>
      <c r="B15" s="1894"/>
      <c r="C15" s="1967"/>
      <c r="D15" s="1965"/>
      <c r="E15" s="1965"/>
      <c r="F15" s="1965"/>
      <c r="G15" s="1965"/>
      <c r="H15" s="1965"/>
      <c r="I15" s="1965"/>
      <c r="J15" s="1965"/>
      <c r="K15" s="1965"/>
      <c r="L15" s="1965"/>
      <c r="M15" s="1965"/>
      <c r="N15" s="1970"/>
      <c r="O15" s="1879"/>
      <c r="P15" s="1967"/>
      <c r="Q15" s="1965"/>
      <c r="R15" s="1965"/>
      <c r="S15" s="1965"/>
      <c r="T15" s="1965"/>
      <c r="U15" s="1965"/>
      <c r="V15" s="1947"/>
      <c r="W15" s="1947"/>
      <c r="X15" s="1947"/>
      <c r="Y15" s="1947"/>
      <c r="Z15" s="1947"/>
      <c r="AA15" s="1947"/>
      <c r="AB15" s="1947"/>
      <c r="AC15" s="1947"/>
      <c r="AD15" s="1948"/>
      <c r="AE15" s="1953"/>
      <c r="AF15" s="1954"/>
      <c r="AG15" s="1959"/>
      <c r="AH15" s="1878"/>
      <c r="AI15" s="1878"/>
      <c r="AJ15" s="1878"/>
      <c r="AK15" s="1878"/>
      <c r="AL15" s="1878"/>
      <c r="AM15" s="1878"/>
      <c r="AN15" s="1878"/>
      <c r="AO15" s="1878"/>
      <c r="AP15" s="1878"/>
      <c r="AQ15" s="1878"/>
      <c r="AR15" s="1879"/>
      <c r="AU15" s="2000"/>
      <c r="AV15" s="2000"/>
    </row>
    <row r="16" spans="1:48" ht="21.7" customHeight="1" x14ac:dyDescent="0.45">
      <c r="A16" s="1884">
        <v>1</v>
      </c>
      <c r="B16" s="1885"/>
      <c r="C16" s="1886"/>
      <c r="D16" s="1887"/>
      <c r="E16" s="1887"/>
      <c r="F16" s="1887"/>
      <c r="G16" s="1887"/>
      <c r="H16" s="1887"/>
      <c r="I16" s="1887"/>
      <c r="J16" s="1887"/>
      <c r="K16" s="1887"/>
      <c r="L16" s="1887"/>
      <c r="M16" s="1887"/>
      <c r="N16" s="359"/>
      <c r="O16" s="348"/>
      <c r="P16" s="1886"/>
      <c r="Q16" s="1887"/>
      <c r="R16" s="1887"/>
      <c r="S16" s="1887"/>
      <c r="T16" s="1887"/>
      <c r="U16" s="1887"/>
      <c r="V16" s="1899"/>
      <c r="W16" s="1900"/>
      <c r="X16" s="1900"/>
      <c r="Y16" s="1900"/>
      <c r="Z16" s="1901"/>
      <c r="AA16" s="1902"/>
      <c r="AB16" s="1903"/>
      <c r="AC16" s="1903"/>
      <c r="AD16" s="1904"/>
      <c r="AE16" s="1905"/>
      <c r="AF16" s="1906"/>
      <c r="AG16" s="1907"/>
      <c r="AH16" s="1888"/>
      <c r="AI16" s="1888"/>
      <c r="AJ16" s="1888"/>
      <c r="AK16" s="1888"/>
      <c r="AL16" s="1888"/>
      <c r="AM16" s="1888"/>
      <c r="AN16" s="1888"/>
      <c r="AO16" s="1888"/>
      <c r="AP16" s="1888"/>
      <c r="AQ16" s="1888"/>
      <c r="AR16" s="1898"/>
      <c r="AU16" s="325"/>
      <c r="AV16" s="90" t="str">
        <f>+OLD_TECH!X16</f>
        <v xml:space="preserve">jairoliveirao21@gmail.com </v>
      </c>
    </row>
    <row r="17" spans="1:48" ht="21.7" customHeight="1" x14ac:dyDescent="0.45">
      <c r="A17" s="1884">
        <f>+A16+1</f>
        <v>2</v>
      </c>
      <c r="B17" s="1885"/>
      <c r="C17" s="1886"/>
      <c r="D17" s="1887"/>
      <c r="E17" s="1887"/>
      <c r="F17" s="1887"/>
      <c r="G17" s="1887"/>
      <c r="H17" s="1887"/>
      <c r="I17" s="1887"/>
      <c r="J17" s="1887"/>
      <c r="K17" s="1887"/>
      <c r="L17" s="1887"/>
      <c r="M17" s="1887"/>
      <c r="N17" s="359"/>
      <c r="O17" s="348"/>
      <c r="P17" s="1886"/>
      <c r="Q17" s="1887"/>
      <c r="R17" s="1887"/>
      <c r="S17" s="1887"/>
      <c r="T17" s="1887"/>
      <c r="U17" s="1887"/>
      <c r="V17" s="1899"/>
      <c r="W17" s="1900"/>
      <c r="X17" s="1900"/>
      <c r="Y17" s="1900"/>
      <c r="Z17" s="1901"/>
      <c r="AA17" s="1902"/>
      <c r="AB17" s="1903"/>
      <c r="AC17" s="1903"/>
      <c r="AD17" s="1904"/>
      <c r="AE17" s="1905"/>
      <c r="AF17" s="1906"/>
      <c r="AG17" s="1907"/>
      <c r="AH17" s="1888"/>
      <c r="AI17" s="1888"/>
      <c r="AJ17" s="1888"/>
      <c r="AK17" s="1888"/>
      <c r="AL17" s="1888"/>
      <c r="AM17" s="1888"/>
      <c r="AN17" s="1888"/>
      <c r="AO17" s="1888"/>
      <c r="AP17" s="1888"/>
      <c r="AQ17" s="1888"/>
      <c r="AR17" s="1898"/>
      <c r="AU17" s="325"/>
      <c r="AV17" s="90">
        <f>+OLD_TECH!X17</f>
        <v>0</v>
      </c>
    </row>
    <row r="18" spans="1:48" ht="21.7" customHeight="1" x14ac:dyDescent="0.45">
      <c r="A18" s="1884">
        <f t="shared" ref="A18:A81" si="0">+A17+1</f>
        <v>3</v>
      </c>
      <c r="B18" s="1885"/>
      <c r="C18" s="1886"/>
      <c r="D18" s="1887"/>
      <c r="E18" s="1887"/>
      <c r="F18" s="1887"/>
      <c r="G18" s="1887"/>
      <c r="H18" s="1887"/>
      <c r="I18" s="1887"/>
      <c r="J18" s="1887"/>
      <c r="K18" s="1887"/>
      <c r="L18" s="1887"/>
      <c r="M18" s="1887"/>
      <c r="N18" s="359"/>
      <c r="O18" s="348"/>
      <c r="P18" s="1886"/>
      <c r="Q18" s="1887"/>
      <c r="R18" s="1887"/>
      <c r="S18" s="1887"/>
      <c r="T18" s="1887"/>
      <c r="U18" s="1887"/>
      <c r="V18" s="1899"/>
      <c r="W18" s="1900"/>
      <c r="X18" s="1900"/>
      <c r="Y18" s="1900"/>
      <c r="Z18" s="1901"/>
      <c r="AA18" s="1902"/>
      <c r="AB18" s="1903"/>
      <c r="AC18" s="1903"/>
      <c r="AD18" s="1904"/>
      <c r="AE18" s="1905"/>
      <c r="AF18" s="1906"/>
      <c r="AG18" s="1907"/>
      <c r="AH18" s="1888"/>
      <c r="AI18" s="1888"/>
      <c r="AJ18" s="1888"/>
      <c r="AK18" s="1888"/>
      <c r="AL18" s="1888"/>
      <c r="AM18" s="1888"/>
      <c r="AN18" s="1888"/>
      <c r="AO18" s="1888"/>
      <c r="AP18" s="1888"/>
      <c r="AQ18" s="1888"/>
      <c r="AR18" s="1898"/>
      <c r="AU18" s="325"/>
      <c r="AV18" s="90" t="str">
        <f>+OLD_TECH!X18</f>
        <v xml:space="preserve">neismajchilaule@gmail.com </v>
      </c>
    </row>
    <row r="19" spans="1:48" ht="21.7" customHeight="1" x14ac:dyDescent="0.45">
      <c r="A19" s="1884">
        <f t="shared" si="0"/>
        <v>4</v>
      </c>
      <c r="B19" s="1885"/>
      <c r="C19" s="1886"/>
      <c r="D19" s="1887"/>
      <c r="E19" s="1887"/>
      <c r="F19" s="1887"/>
      <c r="G19" s="1887"/>
      <c r="H19" s="1887"/>
      <c r="I19" s="1887"/>
      <c r="J19" s="1887"/>
      <c r="K19" s="1887"/>
      <c r="L19" s="1887"/>
      <c r="M19" s="1887"/>
      <c r="N19" s="359"/>
      <c r="O19" s="348"/>
      <c r="P19" s="1886"/>
      <c r="Q19" s="1887"/>
      <c r="R19" s="1887"/>
      <c r="S19" s="1887"/>
      <c r="T19" s="1887"/>
      <c r="U19" s="1887"/>
      <c r="V19" s="1899"/>
      <c r="W19" s="1900"/>
      <c r="X19" s="1900"/>
      <c r="Y19" s="1900"/>
      <c r="Z19" s="1901"/>
      <c r="AA19" s="1902"/>
      <c r="AB19" s="1903"/>
      <c r="AC19" s="1903"/>
      <c r="AD19" s="1904"/>
      <c r="AE19" s="1905"/>
      <c r="AF19" s="1906"/>
      <c r="AG19" s="1907"/>
      <c r="AH19" s="1888"/>
      <c r="AI19" s="1888"/>
      <c r="AJ19" s="1888"/>
      <c r="AK19" s="1888"/>
      <c r="AL19" s="1888"/>
      <c r="AM19" s="1888"/>
      <c r="AN19" s="1888"/>
      <c r="AO19" s="1888"/>
      <c r="AP19" s="1888"/>
      <c r="AQ19" s="1888"/>
      <c r="AR19" s="1898"/>
      <c r="AU19" s="325"/>
      <c r="AV19" s="90" t="str">
        <f>+OLD_TECH!X19</f>
        <v xml:space="preserve">macondzo4@gmail.com </v>
      </c>
    </row>
    <row r="20" spans="1:48" ht="21.7" customHeight="1" x14ac:dyDescent="0.45">
      <c r="A20" s="1884">
        <f t="shared" si="0"/>
        <v>5</v>
      </c>
      <c r="B20" s="1885"/>
      <c r="C20" s="1886"/>
      <c r="D20" s="1887"/>
      <c r="E20" s="1887"/>
      <c r="F20" s="1887"/>
      <c r="G20" s="1887"/>
      <c r="H20" s="1887"/>
      <c r="I20" s="1887"/>
      <c r="J20" s="1887"/>
      <c r="K20" s="1887"/>
      <c r="L20" s="1887"/>
      <c r="M20" s="1887"/>
      <c r="N20" s="359"/>
      <c r="O20" s="348"/>
      <c r="P20" s="1886"/>
      <c r="Q20" s="1887"/>
      <c r="R20" s="1887"/>
      <c r="S20" s="1887"/>
      <c r="T20" s="1887"/>
      <c r="U20" s="1887"/>
      <c r="V20" s="1899"/>
      <c r="W20" s="1900"/>
      <c r="X20" s="1900"/>
      <c r="Y20" s="1900"/>
      <c r="Z20" s="1901"/>
      <c r="AA20" s="1902"/>
      <c r="AB20" s="1903"/>
      <c r="AC20" s="1903"/>
      <c r="AD20" s="1904"/>
      <c r="AE20" s="1905"/>
      <c r="AF20" s="1906"/>
      <c r="AG20" s="1907"/>
      <c r="AH20" s="1888"/>
      <c r="AI20" s="1888"/>
      <c r="AJ20" s="1888"/>
      <c r="AK20" s="1888"/>
      <c r="AL20" s="1888"/>
      <c r="AM20" s="1888"/>
      <c r="AN20" s="1888"/>
      <c r="AO20" s="1888"/>
      <c r="AP20" s="1888"/>
      <c r="AQ20" s="1888"/>
      <c r="AR20" s="1898"/>
      <c r="AU20" s="325"/>
      <c r="AV20" s="90" t="str">
        <f>+OLD_TECH!X20</f>
        <v>chillysolly@gmail.com</v>
      </c>
    </row>
    <row r="21" spans="1:48" ht="21.7" customHeight="1" x14ac:dyDescent="0.45">
      <c r="A21" s="1884">
        <f t="shared" si="0"/>
        <v>6</v>
      </c>
      <c r="B21" s="1885"/>
      <c r="C21" s="1886"/>
      <c r="D21" s="1887"/>
      <c r="E21" s="1887"/>
      <c r="F21" s="1887"/>
      <c r="G21" s="1887"/>
      <c r="H21" s="1887"/>
      <c r="I21" s="1887"/>
      <c r="J21" s="1887"/>
      <c r="K21" s="1887"/>
      <c r="L21" s="1887"/>
      <c r="M21" s="1887"/>
      <c r="N21" s="359"/>
      <c r="O21" s="348"/>
      <c r="P21" s="1886"/>
      <c r="Q21" s="1887"/>
      <c r="R21" s="1887"/>
      <c r="S21" s="1887"/>
      <c r="T21" s="1887"/>
      <c r="U21" s="1887"/>
      <c r="V21" s="1899"/>
      <c r="W21" s="1900"/>
      <c r="X21" s="1900"/>
      <c r="Y21" s="1900"/>
      <c r="Z21" s="1901"/>
      <c r="AA21" s="1902"/>
      <c r="AB21" s="1903"/>
      <c r="AC21" s="1903"/>
      <c r="AD21" s="1904"/>
      <c r="AE21" s="1905"/>
      <c r="AF21" s="1906"/>
      <c r="AG21" s="1907"/>
      <c r="AH21" s="1888"/>
      <c r="AI21" s="1888"/>
      <c r="AJ21" s="1888"/>
      <c r="AK21" s="1888"/>
      <c r="AL21" s="1888"/>
      <c r="AM21" s="1888"/>
      <c r="AN21" s="1888"/>
      <c r="AO21" s="1888"/>
      <c r="AP21" s="1888"/>
      <c r="AQ21" s="1888"/>
      <c r="AR21" s="1898"/>
      <c r="AU21" s="325"/>
      <c r="AV21" s="90" t="str">
        <f>+OLD_TECH!X21</f>
        <v>juniorcumbane@gmail.com</v>
      </c>
    </row>
    <row r="22" spans="1:48" ht="21.7" customHeight="1" x14ac:dyDescent="0.45">
      <c r="A22" s="1884">
        <f t="shared" si="0"/>
        <v>7</v>
      </c>
      <c r="B22" s="1885"/>
      <c r="C22" s="1886"/>
      <c r="D22" s="1887"/>
      <c r="E22" s="1887"/>
      <c r="F22" s="1887"/>
      <c r="G22" s="1887"/>
      <c r="H22" s="1887"/>
      <c r="I22" s="1887"/>
      <c r="J22" s="1887"/>
      <c r="K22" s="1887"/>
      <c r="L22" s="1887"/>
      <c r="M22" s="1887"/>
      <c r="N22" s="359"/>
      <c r="O22" s="348"/>
      <c r="P22" s="1886"/>
      <c r="Q22" s="1887"/>
      <c r="R22" s="1887"/>
      <c r="S22" s="1887"/>
      <c r="T22" s="1887"/>
      <c r="U22" s="1887"/>
      <c r="V22" s="1899"/>
      <c r="W22" s="1900"/>
      <c r="X22" s="1900"/>
      <c r="Y22" s="1900"/>
      <c r="Z22" s="1901"/>
      <c r="AA22" s="1902"/>
      <c r="AB22" s="1903"/>
      <c r="AC22" s="1903"/>
      <c r="AD22" s="1904"/>
      <c r="AE22" s="1905"/>
      <c r="AF22" s="1906"/>
      <c r="AG22" s="1907"/>
      <c r="AH22" s="1888"/>
      <c r="AI22" s="1888"/>
      <c r="AJ22" s="1888"/>
      <c r="AK22" s="1888"/>
      <c r="AL22" s="1888"/>
      <c r="AM22" s="1888"/>
      <c r="AN22" s="1888"/>
      <c r="AO22" s="1888"/>
      <c r="AP22" s="1888"/>
      <c r="AQ22" s="1888"/>
      <c r="AR22" s="1898"/>
      <c r="AU22" s="325"/>
      <c r="AV22" s="90" t="str">
        <f>+OLD_TECH!X22</f>
        <v>judfernando@gmail.com</v>
      </c>
    </row>
    <row r="23" spans="1:48" ht="21.7" customHeight="1" x14ac:dyDescent="0.45">
      <c r="A23" s="1884">
        <f t="shared" si="0"/>
        <v>8</v>
      </c>
      <c r="B23" s="1885"/>
      <c r="C23" s="1886"/>
      <c r="D23" s="1887"/>
      <c r="E23" s="1887"/>
      <c r="F23" s="1887"/>
      <c r="G23" s="1887"/>
      <c r="H23" s="1887"/>
      <c r="I23" s="1887"/>
      <c r="J23" s="1887"/>
      <c r="K23" s="1887"/>
      <c r="L23" s="1887"/>
      <c r="M23" s="1887"/>
      <c r="N23" s="359"/>
      <c r="O23" s="348"/>
      <c r="P23" s="1886"/>
      <c r="Q23" s="1887"/>
      <c r="R23" s="1887"/>
      <c r="S23" s="1887"/>
      <c r="T23" s="1887"/>
      <c r="U23" s="1887"/>
      <c r="V23" s="1899"/>
      <c r="W23" s="1900"/>
      <c r="X23" s="1900"/>
      <c r="Y23" s="1900"/>
      <c r="Z23" s="1901"/>
      <c r="AA23" s="1902"/>
      <c r="AB23" s="1903"/>
      <c r="AC23" s="1903"/>
      <c r="AD23" s="1904"/>
      <c r="AE23" s="1905"/>
      <c r="AF23" s="1906"/>
      <c r="AG23" s="1907"/>
      <c r="AH23" s="1888"/>
      <c r="AI23" s="1888"/>
      <c r="AJ23" s="1888"/>
      <c r="AK23" s="1888"/>
      <c r="AL23" s="1888"/>
      <c r="AM23" s="1888"/>
      <c r="AN23" s="1888"/>
      <c r="AO23" s="1888"/>
      <c r="AP23" s="1888"/>
      <c r="AQ23" s="1888"/>
      <c r="AR23" s="1898"/>
      <c r="AU23" s="325"/>
      <c r="AV23" s="90" t="str">
        <f>+OLD_TECH!X23</f>
        <v xml:space="preserve">Langakecynho@gmail.com </v>
      </c>
    </row>
    <row r="24" spans="1:48" ht="21.7" customHeight="1" x14ac:dyDescent="0.45">
      <c r="A24" s="1884">
        <f t="shared" si="0"/>
        <v>9</v>
      </c>
      <c r="B24" s="1885"/>
      <c r="C24" s="1886"/>
      <c r="D24" s="1887"/>
      <c r="E24" s="1887"/>
      <c r="F24" s="1887"/>
      <c r="G24" s="1887"/>
      <c r="H24" s="1887"/>
      <c r="I24" s="1887"/>
      <c r="J24" s="1887"/>
      <c r="K24" s="1887"/>
      <c r="L24" s="1887"/>
      <c r="M24" s="1887"/>
      <c r="N24" s="359"/>
      <c r="O24" s="348"/>
      <c r="P24" s="1886"/>
      <c r="Q24" s="1887"/>
      <c r="R24" s="1887"/>
      <c r="S24" s="1887"/>
      <c r="T24" s="1887"/>
      <c r="U24" s="1887"/>
      <c r="V24" s="1899"/>
      <c r="W24" s="1900"/>
      <c r="X24" s="1900"/>
      <c r="Y24" s="1900"/>
      <c r="Z24" s="1901"/>
      <c r="AA24" s="1902"/>
      <c r="AB24" s="1903"/>
      <c r="AC24" s="1903"/>
      <c r="AD24" s="1904"/>
      <c r="AE24" s="1905"/>
      <c r="AF24" s="1906"/>
      <c r="AG24" s="1907"/>
      <c r="AH24" s="1888"/>
      <c r="AI24" s="1888"/>
      <c r="AJ24" s="1888"/>
      <c r="AK24" s="1888"/>
      <c r="AL24" s="1888"/>
      <c r="AM24" s="1888"/>
      <c r="AN24" s="1888"/>
      <c r="AO24" s="1888"/>
      <c r="AP24" s="1888"/>
      <c r="AQ24" s="1888"/>
      <c r="AR24" s="1898"/>
      <c r="AU24" s="325"/>
      <c r="AV24" s="90" t="str">
        <f>+OLD_TECH!X24</f>
        <v xml:space="preserve">cristezavasco@gmail.com </v>
      </c>
    </row>
    <row r="25" spans="1:48" ht="21.7" customHeight="1" x14ac:dyDescent="0.45">
      <c r="A25" s="1884">
        <f t="shared" si="0"/>
        <v>10</v>
      </c>
      <c r="B25" s="1885"/>
      <c r="C25" s="1886"/>
      <c r="D25" s="1887"/>
      <c r="E25" s="1887"/>
      <c r="F25" s="1887"/>
      <c r="G25" s="1887"/>
      <c r="H25" s="1887"/>
      <c r="I25" s="1887"/>
      <c r="J25" s="1887"/>
      <c r="K25" s="1887"/>
      <c r="L25" s="1887"/>
      <c r="M25" s="1887"/>
      <c r="N25" s="359"/>
      <c r="O25" s="348"/>
      <c r="P25" s="1886"/>
      <c r="Q25" s="1887"/>
      <c r="R25" s="1887"/>
      <c r="S25" s="1887"/>
      <c r="T25" s="1887"/>
      <c r="U25" s="1887"/>
      <c r="V25" s="1899"/>
      <c r="W25" s="1900"/>
      <c r="X25" s="1900"/>
      <c r="Y25" s="1900"/>
      <c r="Z25" s="1901"/>
      <c r="AA25" s="1902"/>
      <c r="AB25" s="1903"/>
      <c r="AC25" s="1903"/>
      <c r="AD25" s="1904"/>
      <c r="AE25" s="1905"/>
      <c r="AF25" s="1906"/>
      <c r="AG25" s="1907"/>
      <c r="AH25" s="1888"/>
      <c r="AI25" s="1888"/>
      <c r="AJ25" s="1888"/>
      <c r="AK25" s="1888"/>
      <c r="AL25" s="1888"/>
      <c r="AM25" s="1888"/>
      <c r="AN25" s="1888"/>
      <c r="AO25" s="1888"/>
      <c r="AP25" s="1888"/>
      <c r="AQ25" s="1888"/>
      <c r="AR25" s="1898"/>
      <c r="AU25" s="325"/>
      <c r="AV25" s="90" t="str">
        <f>+OLD_TECH!X25</f>
        <v>jjmacamo92@gmail.com</v>
      </c>
    </row>
    <row r="26" spans="1:48" ht="21.7" customHeight="1" x14ac:dyDescent="0.45">
      <c r="A26" s="1884">
        <f t="shared" si="0"/>
        <v>11</v>
      </c>
      <c r="B26" s="1885"/>
      <c r="C26" s="1886"/>
      <c r="D26" s="1887"/>
      <c r="E26" s="1887"/>
      <c r="F26" s="1887"/>
      <c r="G26" s="1887"/>
      <c r="H26" s="1887"/>
      <c r="I26" s="1887"/>
      <c r="J26" s="1887"/>
      <c r="K26" s="1887"/>
      <c r="L26" s="1887"/>
      <c r="M26" s="1887"/>
      <c r="N26" s="359"/>
      <c r="O26" s="348"/>
      <c r="P26" s="1886"/>
      <c r="Q26" s="1887"/>
      <c r="R26" s="1887"/>
      <c r="S26" s="1887"/>
      <c r="T26" s="1887"/>
      <c r="U26" s="1887"/>
      <c r="V26" s="1899"/>
      <c r="W26" s="1900"/>
      <c r="X26" s="1900"/>
      <c r="Y26" s="1900"/>
      <c r="Z26" s="1901"/>
      <c r="AA26" s="1902"/>
      <c r="AB26" s="1903"/>
      <c r="AC26" s="1903"/>
      <c r="AD26" s="1904"/>
      <c r="AE26" s="1905"/>
      <c r="AF26" s="1906"/>
      <c r="AG26" s="1907"/>
      <c r="AH26" s="1888"/>
      <c r="AI26" s="1888"/>
      <c r="AJ26" s="1888"/>
      <c r="AK26" s="1888"/>
      <c r="AL26" s="1888"/>
      <c r="AM26" s="1888"/>
      <c r="AN26" s="1888"/>
      <c r="AO26" s="1888"/>
      <c r="AP26" s="1888"/>
      <c r="AQ26" s="1888"/>
      <c r="AR26" s="1898"/>
      <c r="AU26" s="325"/>
      <c r="AV26" s="90" t="str">
        <f>+OLD_TECH!X26</f>
        <v>juvencionovela@gmail.com</v>
      </c>
    </row>
    <row r="27" spans="1:48" ht="21.7" customHeight="1" x14ac:dyDescent="0.45">
      <c r="A27" s="1884">
        <f t="shared" si="0"/>
        <v>12</v>
      </c>
      <c r="B27" s="1885"/>
      <c r="C27" s="1886"/>
      <c r="D27" s="1887"/>
      <c r="E27" s="1887"/>
      <c r="F27" s="1887"/>
      <c r="G27" s="1887"/>
      <c r="H27" s="1887"/>
      <c r="I27" s="1887"/>
      <c r="J27" s="1887"/>
      <c r="K27" s="1887"/>
      <c r="L27" s="1887"/>
      <c r="M27" s="1887"/>
      <c r="N27" s="359"/>
      <c r="O27" s="348"/>
      <c r="P27" s="1886"/>
      <c r="Q27" s="1887"/>
      <c r="R27" s="1887"/>
      <c r="S27" s="1887"/>
      <c r="T27" s="1887"/>
      <c r="U27" s="1887"/>
      <c r="V27" s="1899"/>
      <c r="W27" s="1900"/>
      <c r="X27" s="1900"/>
      <c r="Y27" s="1900"/>
      <c r="Z27" s="1901"/>
      <c r="AA27" s="1902"/>
      <c r="AB27" s="1903"/>
      <c r="AC27" s="1903"/>
      <c r="AD27" s="1904"/>
      <c r="AE27" s="1905"/>
      <c r="AF27" s="1906"/>
      <c r="AG27" s="1907"/>
      <c r="AH27" s="1888"/>
      <c r="AI27" s="1888"/>
      <c r="AJ27" s="1888"/>
      <c r="AK27" s="1888"/>
      <c r="AL27" s="1888"/>
      <c r="AM27" s="1888"/>
      <c r="AN27" s="1888"/>
      <c r="AO27" s="1888"/>
      <c r="AP27" s="1888"/>
      <c r="AQ27" s="1888"/>
      <c r="AR27" s="1898"/>
      <c r="AU27" s="325"/>
      <c r="AV27" s="90" t="str">
        <f>+OLD_TECH!X27</f>
        <v xml:space="preserve">anselmomambinho@gmail.com </v>
      </c>
    </row>
    <row r="28" spans="1:48" ht="21.7" customHeight="1" x14ac:dyDescent="0.45">
      <c r="A28" s="1884">
        <f t="shared" si="0"/>
        <v>13</v>
      </c>
      <c r="B28" s="1885"/>
      <c r="C28" s="1886"/>
      <c r="D28" s="1887"/>
      <c r="E28" s="1887"/>
      <c r="F28" s="1887"/>
      <c r="G28" s="1887"/>
      <c r="H28" s="1887"/>
      <c r="I28" s="1887"/>
      <c r="J28" s="1887"/>
      <c r="K28" s="1887"/>
      <c r="L28" s="1887"/>
      <c r="M28" s="1887"/>
      <c r="N28" s="359"/>
      <c r="O28" s="348"/>
      <c r="P28" s="1886"/>
      <c r="Q28" s="1887"/>
      <c r="R28" s="1887"/>
      <c r="S28" s="1887"/>
      <c r="T28" s="1887"/>
      <c r="U28" s="1887"/>
      <c r="V28" s="1899"/>
      <c r="W28" s="1900"/>
      <c r="X28" s="1900"/>
      <c r="Y28" s="1900"/>
      <c r="Z28" s="1901"/>
      <c r="AA28" s="1902"/>
      <c r="AB28" s="1903"/>
      <c r="AC28" s="1903"/>
      <c r="AD28" s="1904"/>
      <c r="AE28" s="1905"/>
      <c r="AF28" s="1906"/>
      <c r="AG28" s="1907"/>
      <c r="AH28" s="1888"/>
      <c r="AI28" s="1888"/>
      <c r="AJ28" s="1888"/>
      <c r="AK28" s="1888"/>
      <c r="AL28" s="1888"/>
      <c r="AM28" s="1888"/>
      <c r="AN28" s="1888"/>
      <c r="AO28" s="1888"/>
      <c r="AP28" s="1888"/>
      <c r="AQ28" s="1888"/>
      <c r="AR28" s="1898"/>
      <c r="AU28" s="325"/>
      <c r="AV28" s="90" t="str">
        <f>+OLD_TECH!X28</f>
        <v xml:space="preserve">Betodava@gmail.com </v>
      </c>
    </row>
    <row r="29" spans="1:48" ht="21.7" customHeight="1" x14ac:dyDescent="0.45">
      <c r="A29" s="1884">
        <f t="shared" si="0"/>
        <v>14</v>
      </c>
      <c r="B29" s="1885"/>
      <c r="C29" s="1886"/>
      <c r="D29" s="1887"/>
      <c r="E29" s="1887"/>
      <c r="F29" s="1887"/>
      <c r="G29" s="1887"/>
      <c r="H29" s="1887"/>
      <c r="I29" s="1887"/>
      <c r="J29" s="1887"/>
      <c r="K29" s="1887"/>
      <c r="L29" s="1887"/>
      <c r="M29" s="1887"/>
      <c r="N29" s="359"/>
      <c r="O29" s="348"/>
      <c r="P29" s="1886"/>
      <c r="Q29" s="1887"/>
      <c r="R29" s="1887"/>
      <c r="S29" s="1887"/>
      <c r="T29" s="1887"/>
      <c r="U29" s="1887"/>
      <c r="V29" s="1899"/>
      <c r="W29" s="1900"/>
      <c r="X29" s="1900"/>
      <c r="Y29" s="1900"/>
      <c r="Z29" s="1901"/>
      <c r="AA29" s="1902"/>
      <c r="AB29" s="1903"/>
      <c r="AC29" s="1903"/>
      <c r="AD29" s="1904"/>
      <c r="AE29" s="1905"/>
      <c r="AF29" s="1906"/>
      <c r="AG29" s="1907"/>
      <c r="AH29" s="1888"/>
      <c r="AI29" s="1888"/>
      <c r="AJ29" s="1888"/>
      <c r="AK29" s="1888"/>
      <c r="AL29" s="1888"/>
      <c r="AM29" s="1888"/>
      <c r="AN29" s="1888"/>
      <c r="AO29" s="1888"/>
      <c r="AP29" s="1888"/>
      <c r="AQ29" s="1888"/>
      <c r="AR29" s="1898"/>
      <c r="AU29" s="325"/>
      <c r="AV29" s="90" t="str">
        <f>+OLD_TECH!X29</f>
        <v>railmacheque78@gmail.com</v>
      </c>
    </row>
    <row r="30" spans="1:48" ht="21.7" customHeight="1" x14ac:dyDescent="0.45">
      <c r="A30" s="1884">
        <f t="shared" si="0"/>
        <v>15</v>
      </c>
      <c r="B30" s="1885"/>
      <c r="C30" s="1886"/>
      <c r="D30" s="1887"/>
      <c r="E30" s="1887"/>
      <c r="F30" s="1887"/>
      <c r="G30" s="1887"/>
      <c r="H30" s="1887"/>
      <c r="I30" s="1887"/>
      <c r="J30" s="1887"/>
      <c r="K30" s="1887"/>
      <c r="L30" s="1887"/>
      <c r="M30" s="1887"/>
      <c r="N30" s="359"/>
      <c r="O30" s="348"/>
      <c r="P30" s="1886"/>
      <c r="Q30" s="1887"/>
      <c r="R30" s="1887"/>
      <c r="S30" s="1887"/>
      <c r="T30" s="1887"/>
      <c r="U30" s="1887"/>
      <c r="V30" s="1899"/>
      <c r="W30" s="1900"/>
      <c r="X30" s="1900"/>
      <c r="Y30" s="1900"/>
      <c r="Z30" s="1901"/>
      <c r="AA30" s="1902"/>
      <c r="AB30" s="1903"/>
      <c r="AC30" s="1903"/>
      <c r="AD30" s="1904"/>
      <c r="AE30" s="1905"/>
      <c r="AF30" s="1906"/>
      <c r="AG30" s="1907"/>
      <c r="AH30" s="1888"/>
      <c r="AI30" s="1888"/>
      <c r="AJ30" s="1888"/>
      <c r="AK30" s="1888"/>
      <c r="AL30" s="1888"/>
      <c r="AM30" s="1888"/>
      <c r="AN30" s="1888"/>
      <c r="AO30" s="1888"/>
      <c r="AP30" s="1888"/>
      <c r="AQ30" s="1888"/>
      <c r="AR30" s="1898"/>
      <c r="AU30" s="325"/>
      <c r="AV30" s="90" t="str">
        <f>+OLD_TECH!X30</f>
        <v xml:space="preserve">aissinhanasma5@gmail.com </v>
      </c>
    </row>
    <row r="31" spans="1:48" ht="21.7" customHeight="1" x14ac:dyDescent="0.45">
      <c r="A31" s="1884">
        <f t="shared" si="0"/>
        <v>16</v>
      </c>
      <c r="B31" s="1885"/>
      <c r="C31" s="1886"/>
      <c r="D31" s="1887"/>
      <c r="E31" s="1887"/>
      <c r="F31" s="1887"/>
      <c r="G31" s="1887"/>
      <c r="H31" s="1887"/>
      <c r="I31" s="1887"/>
      <c r="J31" s="1887"/>
      <c r="K31" s="1887"/>
      <c r="L31" s="1887"/>
      <c r="M31" s="1887"/>
      <c r="N31" s="359"/>
      <c r="O31" s="348"/>
      <c r="P31" s="1886"/>
      <c r="Q31" s="1887"/>
      <c r="R31" s="1887"/>
      <c r="S31" s="1887"/>
      <c r="T31" s="1887"/>
      <c r="U31" s="1887"/>
      <c r="V31" s="1899"/>
      <c r="W31" s="1900"/>
      <c r="X31" s="1900"/>
      <c r="Y31" s="1900"/>
      <c r="Z31" s="1901"/>
      <c r="AA31" s="1902"/>
      <c r="AB31" s="1903"/>
      <c r="AC31" s="1903"/>
      <c r="AD31" s="1904"/>
      <c r="AE31" s="1905"/>
      <c r="AF31" s="1906"/>
      <c r="AG31" s="1907"/>
      <c r="AH31" s="1888"/>
      <c r="AI31" s="1888"/>
      <c r="AJ31" s="1888"/>
      <c r="AK31" s="1888"/>
      <c r="AL31" s="1888"/>
      <c r="AM31" s="1888"/>
      <c r="AN31" s="1888"/>
      <c r="AO31" s="1888"/>
      <c r="AP31" s="1888"/>
      <c r="AQ31" s="1888"/>
      <c r="AR31" s="1898"/>
      <c r="AU31" s="325"/>
      <c r="AV31" s="90" t="str">
        <f>+OLD_TECH!X31</f>
        <v>davidzulo68@gmail.com</v>
      </c>
    </row>
    <row r="32" spans="1:48" ht="21.7" customHeight="1" x14ac:dyDescent="0.45">
      <c r="A32" s="1884">
        <f t="shared" si="0"/>
        <v>17</v>
      </c>
      <c r="B32" s="1885"/>
      <c r="C32" s="1886"/>
      <c r="D32" s="1887"/>
      <c r="E32" s="1887"/>
      <c r="F32" s="1887"/>
      <c r="G32" s="1887"/>
      <c r="H32" s="1887"/>
      <c r="I32" s="1887"/>
      <c r="J32" s="1887"/>
      <c r="K32" s="1887"/>
      <c r="L32" s="1887"/>
      <c r="M32" s="1887"/>
      <c r="N32" s="359"/>
      <c r="O32" s="348"/>
      <c r="P32" s="1886"/>
      <c r="Q32" s="1887"/>
      <c r="R32" s="1887"/>
      <c r="S32" s="1887"/>
      <c r="T32" s="1887"/>
      <c r="U32" s="1887"/>
      <c r="V32" s="1899"/>
      <c r="W32" s="1900"/>
      <c r="X32" s="1900"/>
      <c r="Y32" s="1900"/>
      <c r="Z32" s="1901"/>
      <c r="AA32" s="1902"/>
      <c r="AB32" s="1903"/>
      <c r="AC32" s="1903"/>
      <c r="AD32" s="1904"/>
      <c r="AE32" s="1905"/>
      <c r="AF32" s="1906"/>
      <c r="AG32" s="1907"/>
      <c r="AH32" s="1888"/>
      <c r="AI32" s="1888"/>
      <c r="AJ32" s="1888"/>
      <c r="AK32" s="1888"/>
      <c r="AL32" s="1888"/>
      <c r="AM32" s="1888"/>
      <c r="AN32" s="1888"/>
      <c r="AO32" s="1888"/>
      <c r="AP32" s="1888"/>
      <c r="AQ32" s="1888"/>
      <c r="AR32" s="1898"/>
      <c r="AU32" s="325"/>
      <c r="AV32" s="90" t="str">
        <f>+OLD_TECH!X32</f>
        <v xml:space="preserve">chambalmilton@gmail.com </v>
      </c>
    </row>
    <row r="33" spans="1:48" ht="21.7" customHeight="1" x14ac:dyDescent="0.45">
      <c r="A33" s="1884">
        <f t="shared" si="0"/>
        <v>18</v>
      </c>
      <c r="B33" s="1885"/>
      <c r="C33" s="1886"/>
      <c r="D33" s="1887"/>
      <c r="E33" s="1887"/>
      <c r="F33" s="1887"/>
      <c r="G33" s="1887"/>
      <c r="H33" s="1887"/>
      <c r="I33" s="1887"/>
      <c r="J33" s="1887"/>
      <c r="K33" s="1887"/>
      <c r="L33" s="1887"/>
      <c r="M33" s="1887"/>
      <c r="N33" s="359"/>
      <c r="O33" s="348"/>
      <c r="P33" s="1886"/>
      <c r="Q33" s="1887"/>
      <c r="R33" s="1887"/>
      <c r="S33" s="1887"/>
      <c r="T33" s="1887"/>
      <c r="U33" s="1887"/>
      <c r="V33" s="1899"/>
      <c r="W33" s="1900"/>
      <c r="X33" s="1900"/>
      <c r="Y33" s="1900"/>
      <c r="Z33" s="1901"/>
      <c r="AA33" s="1902"/>
      <c r="AB33" s="1903"/>
      <c r="AC33" s="1903"/>
      <c r="AD33" s="1904"/>
      <c r="AE33" s="1905"/>
      <c r="AF33" s="1906"/>
      <c r="AG33" s="1907"/>
      <c r="AH33" s="1888"/>
      <c r="AI33" s="1888"/>
      <c r="AJ33" s="1888"/>
      <c r="AK33" s="1888"/>
      <c r="AL33" s="1888"/>
      <c r="AM33" s="1888"/>
      <c r="AN33" s="1888"/>
      <c r="AO33" s="1888"/>
      <c r="AP33" s="1888"/>
      <c r="AQ33" s="1888"/>
      <c r="AR33" s="1898"/>
      <c r="AU33" s="325"/>
      <c r="AV33" s="90" t="str">
        <f>+OLD_TECH!X33</f>
        <v>l.massunguine@gmail.com</v>
      </c>
    </row>
    <row r="34" spans="1:48" ht="21.7" customHeight="1" x14ac:dyDescent="0.45">
      <c r="A34" s="1884">
        <f t="shared" si="0"/>
        <v>19</v>
      </c>
      <c r="B34" s="1885"/>
      <c r="C34" s="1886"/>
      <c r="D34" s="1887"/>
      <c r="E34" s="1887"/>
      <c r="F34" s="1887"/>
      <c r="G34" s="1887"/>
      <c r="H34" s="1887"/>
      <c r="I34" s="1887"/>
      <c r="J34" s="1887"/>
      <c r="K34" s="1887"/>
      <c r="L34" s="1887"/>
      <c r="M34" s="1887"/>
      <c r="N34" s="359"/>
      <c r="O34" s="348"/>
      <c r="P34" s="1886"/>
      <c r="Q34" s="1887"/>
      <c r="R34" s="1887"/>
      <c r="S34" s="1887"/>
      <c r="T34" s="1887"/>
      <c r="U34" s="1887"/>
      <c r="V34" s="1899"/>
      <c r="W34" s="1900"/>
      <c r="X34" s="1900"/>
      <c r="Y34" s="1900"/>
      <c r="Z34" s="1901"/>
      <c r="AA34" s="1902"/>
      <c r="AB34" s="1903"/>
      <c r="AC34" s="1903"/>
      <c r="AD34" s="1904"/>
      <c r="AE34" s="1905"/>
      <c r="AF34" s="1906"/>
      <c r="AG34" s="1907"/>
      <c r="AH34" s="1888"/>
      <c r="AI34" s="1888"/>
      <c r="AJ34" s="1888"/>
      <c r="AK34" s="1888"/>
      <c r="AL34" s="1888"/>
      <c r="AM34" s="1888"/>
      <c r="AN34" s="1888"/>
      <c r="AO34" s="1888"/>
      <c r="AP34" s="1888"/>
      <c r="AQ34" s="1888"/>
      <c r="AR34" s="1898"/>
      <c r="AU34" s="325"/>
      <c r="AV34" s="90" t="str">
        <f>+OLD_TECH!X34</f>
        <v xml:space="preserve">edgar.machacha@gmail.com </v>
      </c>
    </row>
    <row r="35" spans="1:48" ht="21.7" customHeight="1" x14ac:dyDescent="0.45">
      <c r="A35" s="1884">
        <f t="shared" si="0"/>
        <v>20</v>
      </c>
      <c r="B35" s="1885"/>
      <c r="C35" s="1886"/>
      <c r="D35" s="1887"/>
      <c r="E35" s="1887"/>
      <c r="F35" s="1887"/>
      <c r="G35" s="1887"/>
      <c r="H35" s="1887"/>
      <c r="I35" s="1887"/>
      <c r="J35" s="1887"/>
      <c r="K35" s="1887"/>
      <c r="L35" s="1887"/>
      <c r="M35" s="1887"/>
      <c r="N35" s="359"/>
      <c r="O35" s="348"/>
      <c r="P35" s="1886"/>
      <c r="Q35" s="1887"/>
      <c r="R35" s="1887"/>
      <c r="S35" s="1887"/>
      <c r="T35" s="1887"/>
      <c r="U35" s="1887"/>
      <c r="V35" s="1899"/>
      <c r="W35" s="1900"/>
      <c r="X35" s="1900"/>
      <c r="Y35" s="1900"/>
      <c r="Z35" s="1901"/>
      <c r="AA35" s="1902"/>
      <c r="AB35" s="1903"/>
      <c r="AC35" s="1903"/>
      <c r="AD35" s="1904"/>
      <c r="AE35" s="1905"/>
      <c r="AF35" s="1906"/>
      <c r="AG35" s="1907"/>
      <c r="AH35" s="1888"/>
      <c r="AI35" s="1888"/>
      <c r="AJ35" s="1888"/>
      <c r="AK35" s="1888"/>
      <c r="AL35" s="1888"/>
      <c r="AM35" s="1888"/>
      <c r="AN35" s="1888"/>
      <c r="AO35" s="1888"/>
      <c r="AP35" s="1888"/>
      <c r="AQ35" s="1888"/>
      <c r="AR35" s="1898"/>
      <c r="AU35" s="325"/>
      <c r="AV35" s="90" t="str">
        <f>+OLD_TECH!X35</f>
        <v xml:space="preserve">euricomate2010@gmail.com </v>
      </c>
    </row>
    <row r="36" spans="1:48" ht="21.7" customHeight="1" x14ac:dyDescent="0.45">
      <c r="A36" s="1884">
        <f t="shared" si="0"/>
        <v>21</v>
      </c>
      <c r="B36" s="1885"/>
      <c r="C36" s="1886"/>
      <c r="D36" s="1887"/>
      <c r="E36" s="1887"/>
      <c r="F36" s="1887"/>
      <c r="G36" s="1887"/>
      <c r="H36" s="1887"/>
      <c r="I36" s="1887"/>
      <c r="J36" s="1887"/>
      <c r="K36" s="1887"/>
      <c r="L36" s="1887"/>
      <c r="M36" s="1887"/>
      <c r="N36" s="359"/>
      <c r="O36" s="348"/>
      <c r="P36" s="1886"/>
      <c r="Q36" s="1887"/>
      <c r="R36" s="1887"/>
      <c r="S36" s="1887"/>
      <c r="T36" s="1887"/>
      <c r="U36" s="1887"/>
      <c r="V36" s="1899"/>
      <c r="W36" s="1900"/>
      <c r="X36" s="1900"/>
      <c r="Y36" s="1900"/>
      <c r="Z36" s="1901"/>
      <c r="AA36" s="1902"/>
      <c r="AB36" s="1903"/>
      <c r="AC36" s="1903"/>
      <c r="AD36" s="1904"/>
      <c r="AE36" s="1905"/>
      <c r="AF36" s="1906"/>
      <c r="AG36" s="1907"/>
      <c r="AH36" s="1888"/>
      <c r="AI36" s="1888"/>
      <c r="AJ36" s="1888"/>
      <c r="AK36" s="1888"/>
      <c r="AL36" s="1888"/>
      <c r="AM36" s="1888"/>
      <c r="AN36" s="1888"/>
      <c r="AO36" s="1888"/>
      <c r="AP36" s="1888"/>
      <c r="AQ36" s="1888"/>
      <c r="AR36" s="1898"/>
      <c r="AU36" s="325"/>
      <c r="AV36" s="90" t="str">
        <f>+OLD_TECH!X36</f>
        <v xml:space="preserve">martins.chave@gmail.com </v>
      </c>
    </row>
    <row r="37" spans="1:48" ht="21.7" customHeight="1" x14ac:dyDescent="0.45">
      <c r="A37" s="1884">
        <f t="shared" si="0"/>
        <v>22</v>
      </c>
      <c r="B37" s="1885"/>
      <c r="C37" s="1886"/>
      <c r="D37" s="1887"/>
      <c r="E37" s="1887"/>
      <c r="F37" s="1887"/>
      <c r="G37" s="1887"/>
      <c r="H37" s="1887"/>
      <c r="I37" s="1887"/>
      <c r="J37" s="1887"/>
      <c r="K37" s="1887"/>
      <c r="L37" s="1887"/>
      <c r="M37" s="1887"/>
      <c r="N37" s="359"/>
      <c r="O37" s="348"/>
      <c r="P37" s="1886"/>
      <c r="Q37" s="1887"/>
      <c r="R37" s="1887"/>
      <c r="S37" s="1887"/>
      <c r="T37" s="1887"/>
      <c r="U37" s="1887"/>
      <c r="V37" s="1899"/>
      <c r="W37" s="1900"/>
      <c r="X37" s="1900"/>
      <c r="Y37" s="1900"/>
      <c r="Z37" s="1901"/>
      <c r="AA37" s="1902"/>
      <c r="AB37" s="1903"/>
      <c r="AC37" s="1903"/>
      <c r="AD37" s="1904"/>
      <c r="AE37" s="1905"/>
      <c r="AF37" s="1906"/>
      <c r="AG37" s="1907"/>
      <c r="AH37" s="1888"/>
      <c r="AI37" s="1888"/>
      <c r="AJ37" s="1888"/>
      <c r="AK37" s="1888"/>
      <c r="AL37" s="1888"/>
      <c r="AM37" s="1888"/>
      <c r="AN37" s="1888"/>
      <c r="AO37" s="1888"/>
      <c r="AP37" s="1888"/>
      <c r="AQ37" s="1888"/>
      <c r="AR37" s="1898"/>
      <c r="AU37" s="325"/>
      <c r="AV37" s="90" t="str">
        <f>+OLD_TECH!X37</f>
        <v>ualanelelio@gmail.com</v>
      </c>
    </row>
    <row r="38" spans="1:48" ht="21.7" customHeight="1" x14ac:dyDescent="0.45">
      <c r="A38" s="1884">
        <f t="shared" si="0"/>
        <v>23</v>
      </c>
      <c r="B38" s="1885"/>
      <c r="C38" s="1886"/>
      <c r="D38" s="1887"/>
      <c r="E38" s="1887"/>
      <c r="F38" s="1887"/>
      <c r="G38" s="1887"/>
      <c r="H38" s="1887"/>
      <c r="I38" s="1887"/>
      <c r="J38" s="1887"/>
      <c r="K38" s="1887"/>
      <c r="L38" s="1887"/>
      <c r="M38" s="1887"/>
      <c r="N38" s="359"/>
      <c r="O38" s="348"/>
      <c r="P38" s="1886"/>
      <c r="Q38" s="1887"/>
      <c r="R38" s="1887"/>
      <c r="S38" s="1887"/>
      <c r="T38" s="1887"/>
      <c r="U38" s="1887"/>
      <c r="V38" s="1899"/>
      <c r="W38" s="1900"/>
      <c r="X38" s="1900"/>
      <c r="Y38" s="1900"/>
      <c r="Z38" s="1901"/>
      <c r="AA38" s="1902"/>
      <c r="AB38" s="1903"/>
      <c r="AC38" s="1903"/>
      <c r="AD38" s="1904"/>
      <c r="AE38" s="1905"/>
      <c r="AF38" s="1906"/>
      <c r="AG38" s="1907"/>
      <c r="AH38" s="1888"/>
      <c r="AI38" s="1888"/>
      <c r="AJ38" s="1888"/>
      <c r="AK38" s="1888"/>
      <c r="AL38" s="1888"/>
      <c r="AM38" s="1888"/>
      <c r="AN38" s="1888"/>
      <c r="AO38" s="1888"/>
      <c r="AP38" s="1888"/>
      <c r="AQ38" s="1888"/>
      <c r="AR38" s="1898"/>
      <c r="AU38" s="325"/>
      <c r="AV38" s="90" t="str">
        <f>+OLD_TECH!X38</f>
        <v xml:space="preserve">derciomaria3@gmail.com </v>
      </c>
    </row>
    <row r="39" spans="1:48" ht="21.7" customHeight="1" x14ac:dyDescent="0.45">
      <c r="A39" s="1884">
        <f t="shared" si="0"/>
        <v>24</v>
      </c>
      <c r="B39" s="1885"/>
      <c r="C39" s="1886"/>
      <c r="D39" s="1887"/>
      <c r="E39" s="1887"/>
      <c r="F39" s="1887"/>
      <c r="G39" s="1887"/>
      <c r="H39" s="1887"/>
      <c r="I39" s="1887"/>
      <c r="J39" s="1887"/>
      <c r="K39" s="1887"/>
      <c r="L39" s="1887"/>
      <c r="M39" s="1887"/>
      <c r="N39" s="359"/>
      <c r="O39" s="348"/>
      <c r="P39" s="1886"/>
      <c r="Q39" s="1887"/>
      <c r="R39" s="1887"/>
      <c r="S39" s="1887"/>
      <c r="T39" s="1887"/>
      <c r="U39" s="1887"/>
      <c r="V39" s="1899"/>
      <c r="W39" s="1900"/>
      <c r="X39" s="1900"/>
      <c r="Y39" s="1900"/>
      <c r="Z39" s="1901"/>
      <c r="AA39" s="1902"/>
      <c r="AB39" s="1903"/>
      <c r="AC39" s="1903"/>
      <c r="AD39" s="1904"/>
      <c r="AE39" s="1905"/>
      <c r="AF39" s="1906"/>
      <c r="AG39" s="1907"/>
      <c r="AH39" s="1888"/>
      <c r="AI39" s="1888"/>
      <c r="AJ39" s="1888"/>
      <c r="AK39" s="1888"/>
      <c r="AL39" s="1888"/>
      <c r="AM39" s="1888"/>
      <c r="AN39" s="1888"/>
      <c r="AO39" s="1888"/>
      <c r="AP39" s="1888"/>
      <c r="AQ39" s="1888"/>
      <c r="AR39" s="1898"/>
      <c r="AU39" s="325"/>
      <c r="AV39" s="90" t="str">
        <f>+OLD_TECH!X39</f>
        <v>narcisoamizade@gmail.com</v>
      </c>
    </row>
    <row r="40" spans="1:48" ht="21.7" customHeight="1" x14ac:dyDescent="0.45">
      <c r="A40" s="1884">
        <f t="shared" si="0"/>
        <v>25</v>
      </c>
      <c r="B40" s="1885"/>
      <c r="C40" s="1886"/>
      <c r="D40" s="1887"/>
      <c r="E40" s="1887"/>
      <c r="F40" s="1887"/>
      <c r="G40" s="1887"/>
      <c r="H40" s="1887"/>
      <c r="I40" s="1887"/>
      <c r="J40" s="1887"/>
      <c r="K40" s="1887"/>
      <c r="L40" s="1887"/>
      <c r="M40" s="1887"/>
      <c r="N40" s="359"/>
      <c r="O40" s="348"/>
      <c r="P40" s="1886"/>
      <c r="Q40" s="1887"/>
      <c r="R40" s="1887"/>
      <c r="S40" s="1887"/>
      <c r="T40" s="1887"/>
      <c r="U40" s="1887"/>
      <c r="V40" s="1899"/>
      <c r="W40" s="1900"/>
      <c r="X40" s="1900"/>
      <c r="Y40" s="1900"/>
      <c r="Z40" s="1901"/>
      <c r="AA40" s="1902"/>
      <c r="AB40" s="1903"/>
      <c r="AC40" s="1903"/>
      <c r="AD40" s="1904"/>
      <c r="AE40" s="1905"/>
      <c r="AF40" s="1906"/>
      <c r="AG40" s="1907"/>
      <c r="AH40" s="1888"/>
      <c r="AI40" s="1888"/>
      <c r="AJ40" s="1888"/>
      <c r="AK40" s="1888"/>
      <c r="AL40" s="1888"/>
      <c r="AM40" s="1888"/>
      <c r="AN40" s="1888"/>
      <c r="AO40" s="1888"/>
      <c r="AP40" s="1888"/>
      <c r="AQ40" s="1888"/>
      <c r="AR40" s="1898"/>
      <c r="AU40" s="325"/>
      <c r="AV40" s="90" t="str">
        <f>+OLD_TECH!X40</f>
        <v xml:space="preserve">machavafegui89@gmail.com </v>
      </c>
    </row>
    <row r="41" spans="1:48" ht="21.7" customHeight="1" x14ac:dyDescent="0.45">
      <c r="A41" s="1884">
        <f t="shared" si="0"/>
        <v>26</v>
      </c>
      <c r="B41" s="1885"/>
      <c r="C41" s="1886"/>
      <c r="D41" s="1887"/>
      <c r="E41" s="1887"/>
      <c r="F41" s="1887"/>
      <c r="G41" s="1887"/>
      <c r="H41" s="1887"/>
      <c r="I41" s="1887"/>
      <c r="J41" s="1887"/>
      <c r="K41" s="1887"/>
      <c r="L41" s="1887"/>
      <c r="M41" s="1887"/>
      <c r="N41" s="359"/>
      <c r="O41" s="348"/>
      <c r="P41" s="1886"/>
      <c r="Q41" s="1887"/>
      <c r="R41" s="1887"/>
      <c r="S41" s="1887"/>
      <c r="T41" s="1887"/>
      <c r="U41" s="1887"/>
      <c r="V41" s="1899"/>
      <c r="W41" s="1900"/>
      <c r="X41" s="1900"/>
      <c r="Y41" s="1900"/>
      <c r="Z41" s="1901"/>
      <c r="AA41" s="1902"/>
      <c r="AB41" s="1903"/>
      <c r="AC41" s="1903"/>
      <c r="AD41" s="1904"/>
      <c r="AE41" s="1905"/>
      <c r="AF41" s="1906"/>
      <c r="AG41" s="1907"/>
      <c r="AH41" s="1888"/>
      <c r="AI41" s="1888"/>
      <c r="AJ41" s="1888"/>
      <c r="AK41" s="1888"/>
      <c r="AL41" s="1888"/>
      <c r="AM41" s="1888"/>
      <c r="AN41" s="1888"/>
      <c r="AO41" s="1888"/>
      <c r="AP41" s="1888"/>
      <c r="AQ41" s="1888"/>
      <c r="AR41" s="1898"/>
      <c r="AU41" s="325"/>
      <c r="AV41" s="90" t="str">
        <f>+OLD_TECH!X41</f>
        <v>jojoremu@gmail.com</v>
      </c>
    </row>
    <row r="42" spans="1:48" ht="21.7" customHeight="1" x14ac:dyDescent="0.45">
      <c r="A42" s="1884">
        <f t="shared" si="0"/>
        <v>27</v>
      </c>
      <c r="B42" s="1885"/>
      <c r="C42" s="1886"/>
      <c r="D42" s="1887"/>
      <c r="E42" s="1887"/>
      <c r="F42" s="1887"/>
      <c r="G42" s="1887"/>
      <c r="H42" s="1887"/>
      <c r="I42" s="1887"/>
      <c r="J42" s="1887"/>
      <c r="K42" s="1887"/>
      <c r="L42" s="1887"/>
      <c r="M42" s="1887"/>
      <c r="N42" s="359"/>
      <c r="O42" s="348"/>
      <c r="P42" s="1886"/>
      <c r="Q42" s="1887"/>
      <c r="R42" s="1887"/>
      <c r="S42" s="1887"/>
      <c r="T42" s="1887"/>
      <c r="U42" s="1887"/>
      <c r="V42" s="1899"/>
      <c r="W42" s="1900"/>
      <c r="X42" s="1900"/>
      <c r="Y42" s="1900"/>
      <c r="Z42" s="1901"/>
      <c r="AA42" s="1902"/>
      <c r="AB42" s="1903"/>
      <c r="AC42" s="1903"/>
      <c r="AD42" s="1904"/>
      <c r="AE42" s="1905"/>
      <c r="AF42" s="1906"/>
      <c r="AG42" s="1907"/>
      <c r="AH42" s="1888"/>
      <c r="AI42" s="1888"/>
      <c r="AJ42" s="1888"/>
      <c r="AK42" s="1888"/>
      <c r="AL42" s="1888"/>
      <c r="AM42" s="1888"/>
      <c r="AN42" s="1888"/>
      <c r="AO42" s="1888"/>
      <c r="AP42" s="1888"/>
      <c r="AQ42" s="1888"/>
      <c r="AR42" s="1898"/>
      <c r="AU42" s="325"/>
      <c r="AV42" s="90" t="str">
        <f>+OLD_TECH!X42</f>
        <v xml:space="preserve">michael061994@gmail.com </v>
      </c>
    </row>
    <row r="43" spans="1:48" ht="21.7" customHeight="1" x14ac:dyDescent="0.45">
      <c r="A43" s="1884">
        <f t="shared" si="0"/>
        <v>28</v>
      </c>
      <c r="B43" s="1885"/>
      <c r="C43" s="1886"/>
      <c r="D43" s="1887"/>
      <c r="E43" s="1887"/>
      <c r="F43" s="1887"/>
      <c r="G43" s="1887"/>
      <c r="H43" s="1887"/>
      <c r="I43" s="1887"/>
      <c r="J43" s="1887"/>
      <c r="K43" s="1887"/>
      <c r="L43" s="1887"/>
      <c r="M43" s="1887"/>
      <c r="N43" s="359"/>
      <c r="O43" s="348"/>
      <c r="P43" s="1886"/>
      <c r="Q43" s="1887"/>
      <c r="R43" s="1887"/>
      <c r="S43" s="1887"/>
      <c r="T43" s="1887"/>
      <c r="U43" s="1887"/>
      <c r="V43" s="1899"/>
      <c r="W43" s="1900"/>
      <c r="X43" s="1900"/>
      <c r="Y43" s="1900"/>
      <c r="Z43" s="1901"/>
      <c r="AA43" s="1902"/>
      <c r="AB43" s="1903"/>
      <c r="AC43" s="1903"/>
      <c r="AD43" s="1904"/>
      <c r="AE43" s="1905"/>
      <c r="AF43" s="1906"/>
      <c r="AG43" s="1907"/>
      <c r="AH43" s="1888"/>
      <c r="AI43" s="1888"/>
      <c r="AJ43" s="1888"/>
      <c r="AK43" s="1888"/>
      <c r="AL43" s="1888"/>
      <c r="AM43" s="1888"/>
      <c r="AN43" s="1888"/>
      <c r="AO43" s="1888"/>
      <c r="AP43" s="1888"/>
      <c r="AQ43" s="1888"/>
      <c r="AR43" s="1898"/>
      <c r="AU43" s="325"/>
      <c r="AV43" s="90" t="str">
        <f>+OLD_TECH!X43</f>
        <v xml:space="preserve">Josemachava92@gmail.com </v>
      </c>
    </row>
    <row r="44" spans="1:48" ht="21.7" customHeight="1" x14ac:dyDescent="0.45">
      <c r="A44" s="1884">
        <f t="shared" si="0"/>
        <v>29</v>
      </c>
      <c r="B44" s="1885"/>
      <c r="C44" s="1886"/>
      <c r="D44" s="1887"/>
      <c r="E44" s="1887"/>
      <c r="F44" s="1887"/>
      <c r="G44" s="1887"/>
      <c r="H44" s="1887"/>
      <c r="I44" s="1887"/>
      <c r="J44" s="1887"/>
      <c r="K44" s="1887"/>
      <c r="L44" s="1887"/>
      <c r="M44" s="1887"/>
      <c r="N44" s="359"/>
      <c r="O44" s="348"/>
      <c r="P44" s="1886"/>
      <c r="Q44" s="1887"/>
      <c r="R44" s="1887"/>
      <c r="S44" s="1887"/>
      <c r="T44" s="1887"/>
      <c r="U44" s="1887"/>
      <c r="V44" s="1899"/>
      <c r="W44" s="1900"/>
      <c r="X44" s="1900"/>
      <c r="Y44" s="1900"/>
      <c r="Z44" s="1901"/>
      <c r="AA44" s="1902"/>
      <c r="AB44" s="1903"/>
      <c r="AC44" s="1903"/>
      <c r="AD44" s="1904"/>
      <c r="AE44" s="1905"/>
      <c r="AF44" s="1906"/>
      <c r="AG44" s="1907"/>
      <c r="AH44" s="1888"/>
      <c r="AI44" s="1888"/>
      <c r="AJ44" s="1888"/>
      <c r="AK44" s="1888"/>
      <c r="AL44" s="1888"/>
      <c r="AM44" s="1888"/>
      <c r="AN44" s="1888"/>
      <c r="AO44" s="1888"/>
      <c r="AP44" s="1888"/>
      <c r="AQ44" s="1888"/>
      <c r="AR44" s="1898"/>
      <c r="AU44" s="325"/>
      <c r="AV44" s="90" t="str">
        <f>+OLD_TECH!X44</f>
        <v xml:space="preserve">rogeriofmanjate@gmail.com </v>
      </c>
    </row>
    <row r="45" spans="1:48" ht="21.7" customHeight="1" x14ac:dyDescent="0.45">
      <c r="A45" s="1884">
        <f t="shared" si="0"/>
        <v>30</v>
      </c>
      <c r="B45" s="1885"/>
      <c r="C45" s="1886"/>
      <c r="D45" s="1887"/>
      <c r="E45" s="1887"/>
      <c r="F45" s="1887"/>
      <c r="G45" s="1887"/>
      <c r="H45" s="1887"/>
      <c r="I45" s="1887"/>
      <c r="J45" s="1887"/>
      <c r="K45" s="1887"/>
      <c r="L45" s="1887"/>
      <c r="M45" s="1887"/>
      <c r="N45" s="359"/>
      <c r="O45" s="348"/>
      <c r="P45" s="1886"/>
      <c r="Q45" s="1887"/>
      <c r="R45" s="1887"/>
      <c r="S45" s="1887"/>
      <c r="T45" s="1887"/>
      <c r="U45" s="1887"/>
      <c r="V45" s="1899"/>
      <c r="W45" s="1900"/>
      <c r="X45" s="1900"/>
      <c r="Y45" s="1900"/>
      <c r="Z45" s="1901"/>
      <c r="AA45" s="1902"/>
      <c r="AB45" s="1903"/>
      <c r="AC45" s="1903"/>
      <c r="AD45" s="1904"/>
      <c r="AE45" s="1905"/>
      <c r="AF45" s="1906"/>
      <c r="AG45" s="1907"/>
      <c r="AH45" s="1888"/>
      <c r="AI45" s="1888"/>
      <c r="AJ45" s="1888"/>
      <c r="AK45" s="1888"/>
      <c r="AL45" s="1888"/>
      <c r="AM45" s="1888"/>
      <c r="AN45" s="1888"/>
      <c r="AO45" s="1888"/>
      <c r="AP45" s="1888"/>
      <c r="AQ45" s="1888"/>
      <c r="AR45" s="1898"/>
      <c r="AU45" s="325"/>
      <c r="AV45" s="90" t="str">
        <f>+OLD_TECH!X45</f>
        <v xml:space="preserve">sarmento.navingo1@gmail.com </v>
      </c>
    </row>
    <row r="46" spans="1:48" ht="21.7" customHeight="1" x14ac:dyDescent="0.45">
      <c r="A46" s="1884">
        <f t="shared" si="0"/>
        <v>31</v>
      </c>
      <c r="B46" s="1885"/>
      <c r="C46" s="1886"/>
      <c r="D46" s="1887"/>
      <c r="E46" s="1887"/>
      <c r="F46" s="1887"/>
      <c r="G46" s="1887"/>
      <c r="H46" s="1887"/>
      <c r="I46" s="1887"/>
      <c r="J46" s="1887"/>
      <c r="K46" s="1887"/>
      <c r="L46" s="1887"/>
      <c r="M46" s="1887"/>
      <c r="N46" s="359"/>
      <c r="O46" s="348"/>
      <c r="P46" s="1886"/>
      <c r="Q46" s="1887"/>
      <c r="R46" s="1887"/>
      <c r="S46" s="1887"/>
      <c r="T46" s="1887"/>
      <c r="U46" s="1887"/>
      <c r="V46" s="1899"/>
      <c r="W46" s="1900"/>
      <c r="X46" s="1900"/>
      <c r="Y46" s="1900"/>
      <c r="Z46" s="1901"/>
      <c r="AA46" s="1902"/>
      <c r="AB46" s="1903"/>
      <c r="AC46" s="1903"/>
      <c r="AD46" s="1904"/>
      <c r="AE46" s="1905"/>
      <c r="AF46" s="1906"/>
      <c r="AG46" s="1907"/>
      <c r="AH46" s="1888"/>
      <c r="AI46" s="1888"/>
      <c r="AJ46" s="1888"/>
      <c r="AK46" s="1888"/>
      <c r="AL46" s="1888"/>
      <c r="AM46" s="1888"/>
      <c r="AN46" s="1888"/>
      <c r="AO46" s="1888"/>
      <c r="AP46" s="1888"/>
      <c r="AQ46" s="1888"/>
      <c r="AR46" s="1898"/>
      <c r="AU46" s="325"/>
      <c r="AV46" s="90" t="str">
        <f>+OLD_TECH!X46</f>
        <v xml:space="preserve">munguambefernando@gmail.com </v>
      </c>
    </row>
    <row r="47" spans="1:48" ht="21.7" customHeight="1" x14ac:dyDescent="0.45">
      <c r="A47" s="1884">
        <f t="shared" si="0"/>
        <v>32</v>
      </c>
      <c r="B47" s="1885"/>
      <c r="C47" s="1886"/>
      <c r="D47" s="1887"/>
      <c r="E47" s="1887"/>
      <c r="F47" s="1887"/>
      <c r="G47" s="1887"/>
      <c r="H47" s="1887"/>
      <c r="I47" s="1887"/>
      <c r="J47" s="1887"/>
      <c r="K47" s="1887"/>
      <c r="L47" s="1887"/>
      <c r="M47" s="1887"/>
      <c r="N47" s="359"/>
      <c r="O47" s="348"/>
      <c r="P47" s="1886"/>
      <c r="Q47" s="1887"/>
      <c r="R47" s="1887"/>
      <c r="S47" s="1887"/>
      <c r="T47" s="1887"/>
      <c r="U47" s="1887"/>
      <c r="V47" s="1899"/>
      <c r="W47" s="1900"/>
      <c r="X47" s="1900"/>
      <c r="Y47" s="1900"/>
      <c r="Z47" s="1901"/>
      <c r="AA47" s="1902"/>
      <c r="AB47" s="1903"/>
      <c r="AC47" s="1903"/>
      <c r="AD47" s="1904"/>
      <c r="AE47" s="1905"/>
      <c r="AF47" s="1906"/>
      <c r="AG47" s="1907"/>
      <c r="AH47" s="1888"/>
      <c r="AI47" s="1888"/>
      <c r="AJ47" s="1888"/>
      <c r="AK47" s="1888"/>
      <c r="AL47" s="1888"/>
      <c r="AM47" s="1888"/>
      <c r="AN47" s="1888"/>
      <c r="AO47" s="1888"/>
      <c r="AP47" s="1888"/>
      <c r="AQ47" s="1888"/>
      <c r="AR47" s="1898"/>
      <c r="AU47" s="325"/>
      <c r="AV47" s="90" t="str">
        <f>+OLD_TECH!X47</f>
        <v>juliaomoz@gmail.com</v>
      </c>
    </row>
    <row r="48" spans="1:48" ht="21.7" customHeight="1" x14ac:dyDescent="0.45">
      <c r="A48" s="1884">
        <f t="shared" si="0"/>
        <v>33</v>
      </c>
      <c r="B48" s="1885"/>
      <c r="C48" s="1886"/>
      <c r="D48" s="1887"/>
      <c r="E48" s="1887"/>
      <c r="F48" s="1887"/>
      <c r="G48" s="1887"/>
      <c r="H48" s="1887"/>
      <c r="I48" s="1887"/>
      <c r="J48" s="1887"/>
      <c r="K48" s="1887"/>
      <c r="L48" s="1887"/>
      <c r="M48" s="1887"/>
      <c r="N48" s="359"/>
      <c r="O48" s="348"/>
      <c r="P48" s="1886"/>
      <c r="Q48" s="1887"/>
      <c r="R48" s="1887"/>
      <c r="S48" s="1887"/>
      <c r="T48" s="1887"/>
      <c r="U48" s="1887"/>
      <c r="V48" s="1899"/>
      <c r="W48" s="1900"/>
      <c r="X48" s="1900"/>
      <c r="Y48" s="1900"/>
      <c r="Z48" s="1901"/>
      <c r="AA48" s="1902"/>
      <c r="AB48" s="1903"/>
      <c r="AC48" s="1903"/>
      <c r="AD48" s="1904"/>
      <c r="AE48" s="1905"/>
      <c r="AF48" s="1906"/>
      <c r="AG48" s="1907"/>
      <c r="AH48" s="1888"/>
      <c r="AI48" s="1888"/>
      <c r="AJ48" s="1888"/>
      <c r="AK48" s="1888"/>
      <c r="AL48" s="1888"/>
      <c r="AM48" s="1888"/>
      <c r="AN48" s="1888"/>
      <c r="AO48" s="1888"/>
      <c r="AP48" s="1888"/>
      <c r="AQ48" s="1888"/>
      <c r="AR48" s="1898"/>
      <c r="AU48" s="325"/>
      <c r="AV48" s="90" t="str">
        <f>+OLD_TECH!X48</f>
        <v xml:space="preserve">humbertozefanias@gmail.com </v>
      </c>
    </row>
    <row r="49" spans="1:48" ht="21.7" customHeight="1" x14ac:dyDescent="0.45">
      <c r="A49" s="1884">
        <f t="shared" si="0"/>
        <v>34</v>
      </c>
      <c r="B49" s="1885"/>
      <c r="C49" s="1886"/>
      <c r="D49" s="1887"/>
      <c r="E49" s="1887"/>
      <c r="F49" s="1887"/>
      <c r="G49" s="1887"/>
      <c r="H49" s="1887"/>
      <c r="I49" s="1887"/>
      <c r="J49" s="1887"/>
      <c r="K49" s="1887"/>
      <c r="L49" s="1887"/>
      <c r="M49" s="1887"/>
      <c r="N49" s="359"/>
      <c r="O49" s="348"/>
      <c r="P49" s="1886"/>
      <c r="Q49" s="1887"/>
      <c r="R49" s="1887"/>
      <c r="S49" s="1887"/>
      <c r="T49" s="1887"/>
      <c r="U49" s="1887"/>
      <c r="V49" s="1899"/>
      <c r="W49" s="1900"/>
      <c r="X49" s="1900"/>
      <c r="Y49" s="1900"/>
      <c r="Z49" s="1901"/>
      <c r="AA49" s="1902"/>
      <c r="AB49" s="1903"/>
      <c r="AC49" s="1903"/>
      <c r="AD49" s="1904"/>
      <c r="AE49" s="1905"/>
      <c r="AF49" s="1906"/>
      <c r="AG49" s="1907"/>
      <c r="AH49" s="1888"/>
      <c r="AI49" s="1888"/>
      <c r="AJ49" s="1888"/>
      <c r="AK49" s="1888"/>
      <c r="AL49" s="1888"/>
      <c r="AM49" s="1888"/>
      <c r="AN49" s="1888"/>
      <c r="AO49" s="1888"/>
      <c r="AP49" s="1888"/>
      <c r="AQ49" s="1888"/>
      <c r="AR49" s="1898"/>
      <c r="AU49" s="325"/>
      <c r="AV49" s="90" t="str">
        <f>+OLD_TECH!X49</f>
        <v xml:space="preserve">elvinoalbertina@hotmail.com </v>
      </c>
    </row>
    <row r="50" spans="1:48" ht="21.7" customHeight="1" x14ac:dyDescent="0.45">
      <c r="A50" s="1884">
        <f t="shared" si="0"/>
        <v>35</v>
      </c>
      <c r="B50" s="1885"/>
      <c r="C50" s="1886"/>
      <c r="D50" s="1887"/>
      <c r="E50" s="1887"/>
      <c r="F50" s="1887"/>
      <c r="G50" s="1887"/>
      <c r="H50" s="1887"/>
      <c r="I50" s="1887"/>
      <c r="J50" s="1887"/>
      <c r="K50" s="1887"/>
      <c r="L50" s="1887"/>
      <c r="M50" s="1887"/>
      <c r="N50" s="359"/>
      <c r="O50" s="348"/>
      <c r="P50" s="1886"/>
      <c r="Q50" s="1887"/>
      <c r="R50" s="1887"/>
      <c r="S50" s="1887"/>
      <c r="T50" s="1887"/>
      <c r="U50" s="1887"/>
      <c r="V50" s="1899"/>
      <c r="W50" s="1900"/>
      <c r="X50" s="1900"/>
      <c r="Y50" s="1900"/>
      <c r="Z50" s="1901"/>
      <c r="AA50" s="1902"/>
      <c r="AB50" s="1903"/>
      <c r="AC50" s="1903"/>
      <c r="AD50" s="1904"/>
      <c r="AE50" s="1905"/>
      <c r="AF50" s="1906"/>
      <c r="AG50" s="1907"/>
      <c r="AH50" s="1888"/>
      <c r="AI50" s="1888"/>
      <c r="AJ50" s="1888"/>
      <c r="AK50" s="1888"/>
      <c r="AL50" s="1888"/>
      <c r="AM50" s="1888"/>
      <c r="AN50" s="1888"/>
      <c r="AO50" s="1888"/>
      <c r="AP50" s="1888"/>
      <c r="AQ50" s="1888"/>
      <c r="AR50" s="1898"/>
      <c r="AU50" s="325"/>
      <c r="AV50" s="90" t="str">
        <f>+OLD_TECH!X50</f>
        <v>suaneves@gamail.com</v>
      </c>
    </row>
    <row r="51" spans="1:48" ht="21.7" customHeight="1" x14ac:dyDescent="0.45">
      <c r="A51" s="1884">
        <f t="shared" si="0"/>
        <v>36</v>
      </c>
      <c r="B51" s="1885"/>
      <c r="C51" s="1886"/>
      <c r="D51" s="1887"/>
      <c r="E51" s="1887"/>
      <c r="F51" s="1887"/>
      <c r="G51" s="1887"/>
      <c r="H51" s="1887"/>
      <c r="I51" s="1887"/>
      <c r="J51" s="1887"/>
      <c r="K51" s="1887"/>
      <c r="L51" s="1887"/>
      <c r="M51" s="1887"/>
      <c r="N51" s="359"/>
      <c r="O51" s="348"/>
      <c r="P51" s="1886"/>
      <c r="Q51" s="1887"/>
      <c r="R51" s="1887"/>
      <c r="S51" s="1887"/>
      <c r="T51" s="1887"/>
      <c r="U51" s="1887"/>
      <c r="V51" s="1899"/>
      <c r="W51" s="1900"/>
      <c r="X51" s="1900"/>
      <c r="Y51" s="1900"/>
      <c r="Z51" s="1901"/>
      <c r="AA51" s="1902"/>
      <c r="AB51" s="1903"/>
      <c r="AC51" s="1903"/>
      <c r="AD51" s="1904"/>
      <c r="AE51" s="1905"/>
      <c r="AF51" s="1906"/>
      <c r="AG51" s="1907"/>
      <c r="AH51" s="1888"/>
      <c r="AI51" s="1888"/>
      <c r="AJ51" s="1888"/>
      <c r="AK51" s="1888"/>
      <c r="AL51" s="1888"/>
      <c r="AM51" s="1888"/>
      <c r="AN51" s="1888"/>
      <c r="AO51" s="1888"/>
      <c r="AP51" s="1888"/>
      <c r="AQ51" s="1888"/>
      <c r="AR51" s="1898"/>
      <c r="AU51" s="325"/>
      <c r="AV51" s="90" t="str">
        <f>+OLD_TECH!X51</f>
        <v xml:space="preserve">nenengue@gmail.com </v>
      </c>
    </row>
    <row r="52" spans="1:48" ht="21.7" customHeight="1" x14ac:dyDescent="0.45">
      <c r="A52" s="1884">
        <f t="shared" si="0"/>
        <v>37</v>
      </c>
      <c r="B52" s="1885"/>
      <c r="C52" s="1886"/>
      <c r="D52" s="1887"/>
      <c r="E52" s="1887"/>
      <c r="F52" s="1887"/>
      <c r="G52" s="1887"/>
      <c r="H52" s="1887"/>
      <c r="I52" s="1887"/>
      <c r="J52" s="1887"/>
      <c r="K52" s="1887"/>
      <c r="L52" s="1887"/>
      <c r="M52" s="1887"/>
      <c r="N52" s="359"/>
      <c r="O52" s="348"/>
      <c r="P52" s="1886"/>
      <c r="Q52" s="1887"/>
      <c r="R52" s="1887"/>
      <c r="S52" s="1887"/>
      <c r="T52" s="1887"/>
      <c r="U52" s="1887"/>
      <c r="V52" s="1899"/>
      <c r="W52" s="1900"/>
      <c r="X52" s="1900"/>
      <c r="Y52" s="1900"/>
      <c r="Z52" s="1901"/>
      <c r="AA52" s="1902"/>
      <c r="AB52" s="1903"/>
      <c r="AC52" s="1903"/>
      <c r="AD52" s="1904"/>
      <c r="AE52" s="1905"/>
      <c r="AF52" s="1906"/>
      <c r="AG52" s="1907"/>
      <c r="AH52" s="1888"/>
      <c r="AI52" s="1888"/>
      <c r="AJ52" s="1888"/>
      <c r="AK52" s="1888"/>
      <c r="AL52" s="1888"/>
      <c r="AM52" s="1888"/>
      <c r="AN52" s="1888"/>
      <c r="AO52" s="1888"/>
      <c r="AP52" s="1888"/>
      <c r="AQ52" s="1888"/>
      <c r="AR52" s="1898"/>
      <c r="AU52" s="325"/>
      <c r="AV52" s="90" t="str">
        <f>+OLD_TECH!X52</f>
        <v xml:space="preserve">edchissano@gmail.com </v>
      </c>
    </row>
    <row r="53" spans="1:48" ht="21.7" customHeight="1" x14ac:dyDescent="0.45">
      <c r="A53" s="1884">
        <f t="shared" si="0"/>
        <v>38</v>
      </c>
      <c r="B53" s="1885"/>
      <c r="C53" s="1886"/>
      <c r="D53" s="1887"/>
      <c r="E53" s="1887"/>
      <c r="F53" s="1887"/>
      <c r="G53" s="1887"/>
      <c r="H53" s="1887"/>
      <c r="I53" s="1887"/>
      <c r="J53" s="1887"/>
      <c r="K53" s="1887"/>
      <c r="L53" s="1887"/>
      <c r="M53" s="1887"/>
      <c r="N53" s="359"/>
      <c r="O53" s="348"/>
      <c r="P53" s="1886"/>
      <c r="Q53" s="1887"/>
      <c r="R53" s="1887"/>
      <c r="S53" s="1887"/>
      <c r="T53" s="1887"/>
      <c r="U53" s="1887"/>
      <c r="V53" s="1899"/>
      <c r="W53" s="1900"/>
      <c r="X53" s="1900"/>
      <c r="Y53" s="1900"/>
      <c r="Z53" s="1901"/>
      <c r="AA53" s="1902"/>
      <c r="AB53" s="1903"/>
      <c r="AC53" s="1903"/>
      <c r="AD53" s="1904"/>
      <c r="AE53" s="1905"/>
      <c r="AF53" s="1906"/>
      <c r="AG53" s="1907"/>
      <c r="AH53" s="1888"/>
      <c r="AI53" s="1888"/>
      <c r="AJ53" s="1888"/>
      <c r="AK53" s="1888"/>
      <c r="AL53" s="1888"/>
      <c r="AM53" s="1888"/>
      <c r="AN53" s="1888"/>
      <c r="AO53" s="1888"/>
      <c r="AP53" s="1888"/>
      <c r="AQ53" s="1888"/>
      <c r="AR53" s="1898"/>
      <c r="AU53" s="325"/>
      <c r="AV53" s="90" t="str">
        <f>+OLD_TECH!X53</f>
        <v xml:space="preserve">anastanciorogeriopaulo@gmail.com </v>
      </c>
    </row>
    <row r="54" spans="1:48" ht="21.7" customHeight="1" x14ac:dyDescent="0.45">
      <c r="A54" s="1884">
        <f t="shared" si="0"/>
        <v>39</v>
      </c>
      <c r="B54" s="1885"/>
      <c r="C54" s="1886"/>
      <c r="D54" s="1887"/>
      <c r="E54" s="1887"/>
      <c r="F54" s="1887"/>
      <c r="G54" s="1887"/>
      <c r="H54" s="1887"/>
      <c r="I54" s="1887"/>
      <c r="J54" s="1887"/>
      <c r="K54" s="1887"/>
      <c r="L54" s="1887"/>
      <c r="M54" s="1887"/>
      <c r="N54" s="359"/>
      <c r="O54" s="348"/>
      <c r="P54" s="1886"/>
      <c r="Q54" s="1887"/>
      <c r="R54" s="1887"/>
      <c r="S54" s="1887"/>
      <c r="T54" s="1887"/>
      <c r="U54" s="1887"/>
      <c r="V54" s="1899"/>
      <c r="W54" s="1900"/>
      <c r="X54" s="1900"/>
      <c r="Y54" s="1900"/>
      <c r="Z54" s="1901"/>
      <c r="AA54" s="1902"/>
      <c r="AB54" s="1903"/>
      <c r="AC54" s="1903"/>
      <c r="AD54" s="1904"/>
      <c r="AE54" s="1905"/>
      <c r="AF54" s="1906"/>
      <c r="AG54" s="1907"/>
      <c r="AH54" s="1888"/>
      <c r="AI54" s="1888"/>
      <c r="AJ54" s="1888"/>
      <c r="AK54" s="1888"/>
      <c r="AL54" s="1888"/>
      <c r="AM54" s="1888"/>
      <c r="AN54" s="1888"/>
      <c r="AO54" s="1888"/>
      <c r="AP54" s="1888"/>
      <c r="AQ54" s="1888"/>
      <c r="AR54" s="1898"/>
      <c r="AU54" s="325"/>
      <c r="AV54" s="90" t="str">
        <f>+OLD_TECH!X54</f>
        <v>livianhar0@gmail.com</v>
      </c>
    </row>
    <row r="55" spans="1:48" ht="21.7" customHeight="1" x14ac:dyDescent="0.45">
      <c r="A55" s="1884">
        <f t="shared" si="0"/>
        <v>40</v>
      </c>
      <c r="B55" s="1885"/>
      <c r="C55" s="1886"/>
      <c r="D55" s="1887"/>
      <c r="E55" s="1887"/>
      <c r="F55" s="1887"/>
      <c r="G55" s="1887"/>
      <c r="H55" s="1887"/>
      <c r="I55" s="1887"/>
      <c r="J55" s="1887"/>
      <c r="K55" s="1887"/>
      <c r="L55" s="1887"/>
      <c r="M55" s="1887"/>
      <c r="N55" s="359"/>
      <c r="O55" s="348"/>
      <c r="P55" s="1886"/>
      <c r="Q55" s="1887"/>
      <c r="R55" s="1887"/>
      <c r="S55" s="1887"/>
      <c r="T55" s="1887"/>
      <c r="U55" s="1887"/>
      <c r="V55" s="1899"/>
      <c r="W55" s="1900"/>
      <c r="X55" s="1900"/>
      <c r="Y55" s="1900"/>
      <c r="Z55" s="1901"/>
      <c r="AA55" s="1902"/>
      <c r="AB55" s="1903"/>
      <c r="AC55" s="1903"/>
      <c r="AD55" s="1904"/>
      <c r="AE55" s="1905"/>
      <c r="AF55" s="1906"/>
      <c r="AG55" s="1907"/>
      <c r="AH55" s="1888"/>
      <c r="AI55" s="1888"/>
      <c r="AJ55" s="1888"/>
      <c r="AK55" s="1888"/>
      <c r="AL55" s="1888"/>
      <c r="AM55" s="1888"/>
      <c r="AN55" s="1888"/>
      <c r="AO55" s="1888"/>
      <c r="AP55" s="1888"/>
      <c r="AQ55" s="1888"/>
      <c r="AR55" s="1898"/>
      <c r="AU55" s="325"/>
      <c r="AV55" s="90" t="str">
        <f>+OLD_TECH!X55</f>
        <v xml:space="preserve">edsonmabot@gmail.com </v>
      </c>
    </row>
    <row r="56" spans="1:48" ht="21.7" customHeight="1" x14ac:dyDescent="0.45">
      <c r="A56" s="1884">
        <f t="shared" si="0"/>
        <v>41</v>
      </c>
      <c r="B56" s="1885"/>
      <c r="C56" s="1886"/>
      <c r="D56" s="1887"/>
      <c r="E56" s="1887"/>
      <c r="F56" s="1887"/>
      <c r="G56" s="1887"/>
      <c r="H56" s="1887"/>
      <c r="I56" s="1887"/>
      <c r="J56" s="1887"/>
      <c r="K56" s="1887"/>
      <c r="L56" s="1887"/>
      <c r="M56" s="1887"/>
      <c r="N56" s="359"/>
      <c r="O56" s="348"/>
      <c r="P56" s="1886"/>
      <c r="Q56" s="1887"/>
      <c r="R56" s="1887"/>
      <c r="S56" s="1887"/>
      <c r="T56" s="1887"/>
      <c r="U56" s="1887"/>
      <c r="V56" s="1899"/>
      <c r="W56" s="1900"/>
      <c r="X56" s="1900"/>
      <c r="Y56" s="1900"/>
      <c r="Z56" s="1901"/>
      <c r="AA56" s="1902"/>
      <c r="AB56" s="1903"/>
      <c r="AC56" s="1903"/>
      <c r="AD56" s="1904"/>
      <c r="AE56" s="1905"/>
      <c r="AF56" s="1906"/>
      <c r="AG56" s="1907"/>
      <c r="AH56" s="1888"/>
      <c r="AI56" s="1888"/>
      <c r="AJ56" s="1888"/>
      <c r="AK56" s="1888"/>
      <c r="AL56" s="1888"/>
      <c r="AM56" s="1888"/>
      <c r="AN56" s="1888"/>
      <c r="AO56" s="1888"/>
      <c r="AP56" s="1888"/>
      <c r="AQ56" s="1888"/>
      <c r="AR56" s="1898"/>
      <c r="AU56" s="325"/>
      <c r="AV56" s="90" t="str">
        <f>+OLD_TECH!X56</f>
        <v xml:space="preserve">constantinoxavier29@gmail.com </v>
      </c>
    </row>
    <row r="57" spans="1:48" ht="21.7" customHeight="1" x14ac:dyDescent="0.45">
      <c r="A57" s="1884">
        <f t="shared" si="0"/>
        <v>42</v>
      </c>
      <c r="B57" s="1885"/>
      <c r="C57" s="1886"/>
      <c r="D57" s="1887"/>
      <c r="E57" s="1887"/>
      <c r="F57" s="1887"/>
      <c r="G57" s="1887"/>
      <c r="H57" s="1887"/>
      <c r="I57" s="1887"/>
      <c r="J57" s="1887"/>
      <c r="K57" s="1887"/>
      <c r="L57" s="1887"/>
      <c r="M57" s="1887"/>
      <c r="N57" s="359"/>
      <c r="O57" s="348"/>
      <c r="P57" s="1886"/>
      <c r="Q57" s="1887"/>
      <c r="R57" s="1887"/>
      <c r="S57" s="1887"/>
      <c r="T57" s="1887"/>
      <c r="U57" s="1887"/>
      <c r="V57" s="1899"/>
      <c r="W57" s="1900"/>
      <c r="X57" s="1900"/>
      <c r="Y57" s="1900"/>
      <c r="Z57" s="1901"/>
      <c r="AA57" s="1902"/>
      <c r="AB57" s="1903"/>
      <c r="AC57" s="1903"/>
      <c r="AD57" s="1904"/>
      <c r="AE57" s="1905"/>
      <c r="AF57" s="1906"/>
      <c r="AG57" s="1907"/>
      <c r="AH57" s="1888"/>
      <c r="AI57" s="1888"/>
      <c r="AJ57" s="1888"/>
      <c r="AK57" s="1888"/>
      <c r="AL57" s="1888"/>
      <c r="AM57" s="1888"/>
      <c r="AN57" s="1888"/>
      <c r="AO57" s="1888"/>
      <c r="AP57" s="1888"/>
      <c r="AQ57" s="1888"/>
      <c r="AR57" s="1898"/>
      <c r="AU57" s="325"/>
      <c r="AV57" s="90" t="str">
        <f>+OLD_TECH!X57</f>
        <v xml:space="preserve">humbertomonjane@gmail.com </v>
      </c>
    </row>
    <row r="58" spans="1:48" ht="21.7" customHeight="1" x14ac:dyDescent="0.45">
      <c r="A58" s="1884">
        <f t="shared" si="0"/>
        <v>43</v>
      </c>
      <c r="B58" s="1885"/>
      <c r="C58" s="1886"/>
      <c r="D58" s="1887"/>
      <c r="E58" s="1887"/>
      <c r="F58" s="1887"/>
      <c r="G58" s="1887"/>
      <c r="H58" s="1887"/>
      <c r="I58" s="1887"/>
      <c r="J58" s="1887"/>
      <c r="K58" s="1887"/>
      <c r="L58" s="1887"/>
      <c r="M58" s="1887"/>
      <c r="N58" s="359"/>
      <c r="O58" s="348"/>
      <c r="P58" s="1886"/>
      <c r="Q58" s="1887"/>
      <c r="R58" s="1887"/>
      <c r="S58" s="1887"/>
      <c r="T58" s="1887"/>
      <c r="U58" s="1887"/>
      <c r="V58" s="1899"/>
      <c r="W58" s="1900"/>
      <c r="X58" s="1900"/>
      <c r="Y58" s="1900"/>
      <c r="Z58" s="1901"/>
      <c r="AA58" s="1902"/>
      <c r="AB58" s="1903"/>
      <c r="AC58" s="1903"/>
      <c r="AD58" s="1904"/>
      <c r="AE58" s="1905"/>
      <c r="AF58" s="1906"/>
      <c r="AG58" s="1907"/>
      <c r="AH58" s="1888"/>
      <c r="AI58" s="1888"/>
      <c r="AJ58" s="1888"/>
      <c r="AK58" s="1888"/>
      <c r="AL58" s="1888"/>
      <c r="AM58" s="1888"/>
      <c r="AN58" s="1888"/>
      <c r="AO58" s="1888"/>
      <c r="AP58" s="1888"/>
      <c r="AQ58" s="1888"/>
      <c r="AR58" s="1898"/>
      <c r="AU58" s="325"/>
      <c r="AV58" s="90" t="str">
        <f>+OLD_TECH!X58</f>
        <v xml:space="preserve">sergioquichene@gmail.com </v>
      </c>
    </row>
    <row r="59" spans="1:48" ht="21.7" customHeight="1" x14ac:dyDescent="0.45">
      <c r="A59" s="1884">
        <f t="shared" si="0"/>
        <v>44</v>
      </c>
      <c r="B59" s="1885"/>
      <c r="C59" s="1886"/>
      <c r="D59" s="1887"/>
      <c r="E59" s="1887"/>
      <c r="F59" s="1887"/>
      <c r="G59" s="1887"/>
      <c r="H59" s="1887"/>
      <c r="I59" s="1887"/>
      <c r="J59" s="1887"/>
      <c r="K59" s="1887"/>
      <c r="L59" s="1887"/>
      <c r="M59" s="1887"/>
      <c r="N59" s="359"/>
      <c r="O59" s="348"/>
      <c r="P59" s="1886"/>
      <c r="Q59" s="1887"/>
      <c r="R59" s="1887"/>
      <c r="S59" s="1887"/>
      <c r="T59" s="1887"/>
      <c r="U59" s="1887"/>
      <c r="V59" s="1899"/>
      <c r="W59" s="1900"/>
      <c r="X59" s="1900"/>
      <c r="Y59" s="1900"/>
      <c r="Z59" s="1901"/>
      <c r="AA59" s="1902"/>
      <c r="AB59" s="1903"/>
      <c r="AC59" s="1903"/>
      <c r="AD59" s="1904"/>
      <c r="AE59" s="1905"/>
      <c r="AF59" s="1906"/>
      <c r="AG59" s="1907"/>
      <c r="AH59" s="1888"/>
      <c r="AI59" s="1888"/>
      <c r="AJ59" s="1888"/>
      <c r="AK59" s="1888"/>
      <c r="AL59" s="1888"/>
      <c r="AM59" s="1888"/>
      <c r="AN59" s="1888"/>
      <c r="AO59" s="1888"/>
      <c r="AP59" s="1888"/>
      <c r="AQ59" s="1888"/>
      <c r="AR59" s="1898"/>
      <c r="AU59" s="325"/>
      <c r="AV59" s="90" t="str">
        <f>+OLD_TECH!X59</f>
        <v>josebentojemusse@gmail.com</v>
      </c>
    </row>
    <row r="60" spans="1:48" ht="21.7" customHeight="1" x14ac:dyDescent="0.45">
      <c r="A60" s="1884">
        <f t="shared" si="0"/>
        <v>45</v>
      </c>
      <c r="B60" s="1885"/>
      <c r="C60" s="1886"/>
      <c r="D60" s="1887"/>
      <c r="E60" s="1887"/>
      <c r="F60" s="1887"/>
      <c r="G60" s="1887"/>
      <c r="H60" s="1887"/>
      <c r="I60" s="1887"/>
      <c r="J60" s="1887"/>
      <c r="K60" s="1887"/>
      <c r="L60" s="1887"/>
      <c r="M60" s="1887"/>
      <c r="N60" s="359"/>
      <c r="O60" s="348"/>
      <c r="P60" s="1886"/>
      <c r="Q60" s="1887"/>
      <c r="R60" s="1887"/>
      <c r="S60" s="1887"/>
      <c r="T60" s="1887"/>
      <c r="U60" s="1887"/>
      <c r="V60" s="1899"/>
      <c r="W60" s="1900"/>
      <c r="X60" s="1900"/>
      <c r="Y60" s="1900"/>
      <c r="Z60" s="1901"/>
      <c r="AA60" s="1902"/>
      <c r="AB60" s="1903"/>
      <c r="AC60" s="1903"/>
      <c r="AD60" s="1904"/>
      <c r="AE60" s="1905"/>
      <c r="AF60" s="1906"/>
      <c r="AG60" s="1907"/>
      <c r="AH60" s="1888"/>
      <c r="AI60" s="1888"/>
      <c r="AJ60" s="1888"/>
      <c r="AK60" s="1888"/>
      <c r="AL60" s="1888"/>
      <c r="AM60" s="1888"/>
      <c r="AN60" s="1888"/>
      <c r="AO60" s="1888"/>
      <c r="AP60" s="1888"/>
      <c r="AQ60" s="1888"/>
      <c r="AR60" s="1898"/>
      <c r="AU60" s="325"/>
      <c r="AV60" s="90" t="str">
        <f>+OLD_TECH!X60</f>
        <v>macamofilimone@gmail.com</v>
      </c>
    </row>
    <row r="61" spans="1:48" ht="21.7" customHeight="1" x14ac:dyDescent="0.45">
      <c r="A61" s="1884">
        <f t="shared" si="0"/>
        <v>46</v>
      </c>
      <c r="B61" s="1885"/>
      <c r="C61" s="1886"/>
      <c r="D61" s="1887"/>
      <c r="E61" s="1887"/>
      <c r="F61" s="1887"/>
      <c r="G61" s="1887"/>
      <c r="H61" s="1887"/>
      <c r="I61" s="1887"/>
      <c r="J61" s="1887"/>
      <c r="K61" s="1887"/>
      <c r="L61" s="1887"/>
      <c r="M61" s="1887"/>
      <c r="N61" s="359"/>
      <c r="O61" s="348"/>
      <c r="P61" s="1886"/>
      <c r="Q61" s="1887"/>
      <c r="R61" s="1887"/>
      <c r="S61" s="1887"/>
      <c r="T61" s="1887"/>
      <c r="U61" s="1887"/>
      <c r="V61" s="1899"/>
      <c r="W61" s="1900"/>
      <c r="X61" s="1900"/>
      <c r="Y61" s="1900"/>
      <c r="Z61" s="1901"/>
      <c r="AA61" s="1902"/>
      <c r="AB61" s="1903"/>
      <c r="AC61" s="1903"/>
      <c r="AD61" s="1904"/>
      <c r="AE61" s="1905"/>
      <c r="AF61" s="1906"/>
      <c r="AG61" s="1907"/>
      <c r="AH61" s="1888"/>
      <c r="AI61" s="1888"/>
      <c r="AJ61" s="1888"/>
      <c r="AK61" s="1888"/>
      <c r="AL61" s="1888"/>
      <c r="AM61" s="1888"/>
      <c r="AN61" s="1888"/>
      <c r="AO61" s="1888"/>
      <c r="AP61" s="1888"/>
      <c r="AQ61" s="1888"/>
      <c r="AR61" s="1898"/>
      <c r="AU61" s="325"/>
      <c r="AV61" s="90">
        <f>+OLD_TECH!X61</f>
        <v>0</v>
      </c>
    </row>
    <row r="62" spans="1:48" ht="21.7" customHeight="1" x14ac:dyDescent="0.45">
      <c r="A62" s="1884">
        <f t="shared" si="0"/>
        <v>47</v>
      </c>
      <c r="B62" s="1885"/>
      <c r="C62" s="1886"/>
      <c r="D62" s="1887"/>
      <c r="E62" s="1887"/>
      <c r="F62" s="1887"/>
      <c r="G62" s="1887"/>
      <c r="H62" s="1887"/>
      <c r="I62" s="1887"/>
      <c r="J62" s="1887"/>
      <c r="K62" s="1887"/>
      <c r="L62" s="1887"/>
      <c r="M62" s="1887"/>
      <c r="N62" s="359"/>
      <c r="O62" s="348"/>
      <c r="P62" s="1886"/>
      <c r="Q62" s="1887"/>
      <c r="R62" s="1887"/>
      <c r="S62" s="1887"/>
      <c r="T62" s="1887"/>
      <c r="U62" s="1887"/>
      <c r="V62" s="1899"/>
      <c r="W62" s="1900"/>
      <c r="X62" s="1900"/>
      <c r="Y62" s="1900"/>
      <c r="Z62" s="1901"/>
      <c r="AA62" s="1902"/>
      <c r="AB62" s="1903"/>
      <c r="AC62" s="1903"/>
      <c r="AD62" s="1904"/>
      <c r="AE62" s="1905"/>
      <c r="AF62" s="1906"/>
      <c r="AG62" s="1907"/>
      <c r="AH62" s="1888"/>
      <c r="AI62" s="1888"/>
      <c r="AJ62" s="1888"/>
      <c r="AK62" s="1888"/>
      <c r="AL62" s="1888"/>
      <c r="AM62" s="1888"/>
      <c r="AN62" s="1888"/>
      <c r="AO62" s="1888"/>
      <c r="AP62" s="1888"/>
      <c r="AQ62" s="1888"/>
      <c r="AR62" s="1898"/>
      <c r="AU62" s="325"/>
      <c r="AV62" s="90">
        <f>+OLD_TECH!X62</f>
        <v>0</v>
      </c>
    </row>
    <row r="63" spans="1:48" ht="21.7" customHeight="1" x14ac:dyDescent="0.45">
      <c r="A63" s="1884">
        <f t="shared" si="0"/>
        <v>48</v>
      </c>
      <c r="B63" s="1885"/>
      <c r="C63" s="1886"/>
      <c r="D63" s="1887"/>
      <c r="E63" s="1887"/>
      <c r="F63" s="1887"/>
      <c r="G63" s="1887"/>
      <c r="H63" s="1887"/>
      <c r="I63" s="1887"/>
      <c r="J63" s="1887"/>
      <c r="K63" s="1887"/>
      <c r="L63" s="1887"/>
      <c r="M63" s="1887"/>
      <c r="N63" s="359"/>
      <c r="O63" s="348"/>
      <c r="P63" s="1886"/>
      <c r="Q63" s="1887"/>
      <c r="R63" s="1887"/>
      <c r="S63" s="1887"/>
      <c r="T63" s="1887"/>
      <c r="U63" s="1887"/>
      <c r="V63" s="1899"/>
      <c r="W63" s="1900"/>
      <c r="X63" s="1900"/>
      <c r="Y63" s="1900"/>
      <c r="Z63" s="1901"/>
      <c r="AA63" s="1902"/>
      <c r="AB63" s="1903"/>
      <c r="AC63" s="1903"/>
      <c r="AD63" s="1904"/>
      <c r="AE63" s="1905"/>
      <c r="AF63" s="1906"/>
      <c r="AG63" s="1907"/>
      <c r="AH63" s="1888"/>
      <c r="AI63" s="1888"/>
      <c r="AJ63" s="1888"/>
      <c r="AK63" s="1888"/>
      <c r="AL63" s="1888"/>
      <c r="AM63" s="1888"/>
      <c r="AN63" s="1888"/>
      <c r="AO63" s="1888"/>
      <c r="AP63" s="1888"/>
      <c r="AQ63" s="1888"/>
      <c r="AR63" s="1898"/>
      <c r="AU63" s="325"/>
      <c r="AV63" s="90">
        <f>+OLD_TECH!X63</f>
        <v>0</v>
      </c>
    </row>
    <row r="64" spans="1:48" ht="21.7" customHeight="1" x14ac:dyDescent="0.45">
      <c r="A64" s="1884">
        <f t="shared" si="0"/>
        <v>49</v>
      </c>
      <c r="B64" s="1885"/>
      <c r="C64" s="1886"/>
      <c r="D64" s="1887"/>
      <c r="E64" s="1887"/>
      <c r="F64" s="1887"/>
      <c r="G64" s="1887"/>
      <c r="H64" s="1887"/>
      <c r="I64" s="1887"/>
      <c r="J64" s="1887"/>
      <c r="K64" s="1887"/>
      <c r="L64" s="1887"/>
      <c r="M64" s="1887"/>
      <c r="N64" s="359"/>
      <c r="O64" s="348"/>
      <c r="P64" s="1886"/>
      <c r="Q64" s="1887"/>
      <c r="R64" s="1887"/>
      <c r="S64" s="1887"/>
      <c r="T64" s="1887"/>
      <c r="U64" s="1887"/>
      <c r="V64" s="1899"/>
      <c r="W64" s="1900"/>
      <c r="X64" s="1900"/>
      <c r="Y64" s="1900"/>
      <c r="Z64" s="1901"/>
      <c r="AA64" s="1902"/>
      <c r="AB64" s="1903"/>
      <c r="AC64" s="1903"/>
      <c r="AD64" s="1904"/>
      <c r="AE64" s="1905"/>
      <c r="AF64" s="1906"/>
      <c r="AG64" s="1907"/>
      <c r="AH64" s="1888"/>
      <c r="AI64" s="1888"/>
      <c r="AJ64" s="1888"/>
      <c r="AK64" s="1888"/>
      <c r="AL64" s="1888"/>
      <c r="AM64" s="1888"/>
      <c r="AN64" s="1888"/>
      <c r="AO64" s="1888"/>
      <c r="AP64" s="1888"/>
      <c r="AQ64" s="1888"/>
      <c r="AR64" s="1898"/>
      <c r="AU64" s="325"/>
      <c r="AV64" s="90">
        <f>+OLD_TECH!X64</f>
        <v>0</v>
      </c>
    </row>
    <row r="65" spans="1:48" ht="21.7" customHeight="1" x14ac:dyDescent="0.45">
      <c r="A65" s="1884">
        <f t="shared" si="0"/>
        <v>50</v>
      </c>
      <c r="B65" s="1885"/>
      <c r="C65" s="1886"/>
      <c r="D65" s="1887"/>
      <c r="E65" s="1887"/>
      <c r="F65" s="1887"/>
      <c r="G65" s="1887"/>
      <c r="H65" s="1887"/>
      <c r="I65" s="1887"/>
      <c r="J65" s="1887"/>
      <c r="K65" s="1887"/>
      <c r="L65" s="1887"/>
      <c r="M65" s="1887"/>
      <c r="N65" s="359"/>
      <c r="O65" s="348"/>
      <c r="P65" s="1886"/>
      <c r="Q65" s="1887"/>
      <c r="R65" s="1887"/>
      <c r="S65" s="1887"/>
      <c r="T65" s="1887"/>
      <c r="U65" s="1887"/>
      <c r="V65" s="1899"/>
      <c r="W65" s="1900"/>
      <c r="X65" s="1900"/>
      <c r="Y65" s="1900"/>
      <c r="Z65" s="1901"/>
      <c r="AA65" s="1902"/>
      <c r="AB65" s="1903"/>
      <c r="AC65" s="1903"/>
      <c r="AD65" s="1904"/>
      <c r="AE65" s="1905"/>
      <c r="AF65" s="1906"/>
      <c r="AG65" s="1907"/>
      <c r="AH65" s="1888"/>
      <c r="AI65" s="1888"/>
      <c r="AJ65" s="1888"/>
      <c r="AK65" s="1888"/>
      <c r="AL65" s="1888"/>
      <c r="AM65" s="1888"/>
      <c r="AN65" s="1888"/>
      <c r="AO65" s="1888"/>
      <c r="AP65" s="1888"/>
      <c r="AQ65" s="1888"/>
      <c r="AR65" s="1898"/>
      <c r="AU65" s="325"/>
      <c r="AV65" s="90">
        <f>+OLD_TECH!X65</f>
        <v>0</v>
      </c>
    </row>
    <row r="66" spans="1:48" ht="21.7" customHeight="1" x14ac:dyDescent="0.45">
      <c r="A66" s="1884">
        <f t="shared" si="0"/>
        <v>51</v>
      </c>
      <c r="B66" s="1885"/>
      <c r="C66" s="1886"/>
      <c r="D66" s="1887"/>
      <c r="E66" s="1887"/>
      <c r="F66" s="1887"/>
      <c r="G66" s="1887"/>
      <c r="H66" s="1887"/>
      <c r="I66" s="1887"/>
      <c r="J66" s="1887"/>
      <c r="K66" s="1887"/>
      <c r="L66" s="1887"/>
      <c r="M66" s="1887"/>
      <c r="N66" s="359"/>
      <c r="O66" s="348"/>
      <c r="P66" s="1886"/>
      <c r="Q66" s="1887"/>
      <c r="R66" s="1887"/>
      <c r="S66" s="1887"/>
      <c r="T66" s="1887"/>
      <c r="U66" s="1887"/>
      <c r="V66" s="1899"/>
      <c r="W66" s="1900"/>
      <c r="X66" s="1900"/>
      <c r="Y66" s="1900"/>
      <c r="Z66" s="1901"/>
      <c r="AA66" s="1902"/>
      <c r="AB66" s="1903"/>
      <c r="AC66" s="1903"/>
      <c r="AD66" s="1904"/>
      <c r="AE66" s="1905"/>
      <c r="AF66" s="1906"/>
      <c r="AG66" s="1907"/>
      <c r="AH66" s="1888"/>
      <c r="AI66" s="1888"/>
      <c r="AJ66" s="1888"/>
      <c r="AK66" s="1888"/>
      <c r="AL66" s="1888"/>
      <c r="AM66" s="1888"/>
      <c r="AN66" s="1888"/>
      <c r="AO66" s="1888"/>
      <c r="AP66" s="1888"/>
      <c r="AQ66" s="1888"/>
      <c r="AR66" s="1898"/>
      <c r="AU66" s="325"/>
      <c r="AV66" s="90">
        <f>+OLD_TECH!X66</f>
        <v>0</v>
      </c>
    </row>
    <row r="67" spans="1:48" ht="21.7" customHeight="1" x14ac:dyDescent="0.45">
      <c r="A67" s="1884">
        <f t="shared" si="0"/>
        <v>52</v>
      </c>
      <c r="B67" s="1885"/>
      <c r="C67" s="1886"/>
      <c r="D67" s="1887"/>
      <c r="E67" s="1887"/>
      <c r="F67" s="1887"/>
      <c r="G67" s="1887"/>
      <c r="H67" s="1887"/>
      <c r="I67" s="1887"/>
      <c r="J67" s="1887"/>
      <c r="K67" s="1887"/>
      <c r="L67" s="1887"/>
      <c r="M67" s="1887"/>
      <c r="N67" s="359"/>
      <c r="O67" s="348"/>
      <c r="P67" s="1886"/>
      <c r="Q67" s="1887"/>
      <c r="R67" s="1887"/>
      <c r="S67" s="1887"/>
      <c r="T67" s="1887"/>
      <c r="U67" s="1887"/>
      <c r="V67" s="1899"/>
      <c r="W67" s="1900"/>
      <c r="X67" s="1900"/>
      <c r="Y67" s="1900"/>
      <c r="Z67" s="1901"/>
      <c r="AA67" s="1902"/>
      <c r="AB67" s="1903"/>
      <c r="AC67" s="1903"/>
      <c r="AD67" s="1904"/>
      <c r="AE67" s="1905"/>
      <c r="AF67" s="1906"/>
      <c r="AG67" s="1907"/>
      <c r="AH67" s="1888"/>
      <c r="AI67" s="1888"/>
      <c r="AJ67" s="1888"/>
      <c r="AK67" s="1888"/>
      <c r="AL67" s="1888"/>
      <c r="AM67" s="1888"/>
      <c r="AN67" s="1888"/>
      <c r="AO67" s="1888"/>
      <c r="AP67" s="1888"/>
      <c r="AQ67" s="1888"/>
      <c r="AR67" s="1898"/>
      <c r="AU67" s="325"/>
      <c r="AV67" s="90">
        <f>+OLD_TECH!X67</f>
        <v>0</v>
      </c>
    </row>
    <row r="68" spans="1:48" ht="21.7" customHeight="1" x14ac:dyDescent="0.45">
      <c r="A68" s="1884">
        <f t="shared" si="0"/>
        <v>53</v>
      </c>
      <c r="B68" s="1885"/>
      <c r="C68" s="1886"/>
      <c r="D68" s="1887"/>
      <c r="E68" s="1887"/>
      <c r="F68" s="1887"/>
      <c r="G68" s="1887"/>
      <c r="H68" s="1887"/>
      <c r="I68" s="1887"/>
      <c r="J68" s="1887"/>
      <c r="K68" s="1887"/>
      <c r="L68" s="1887"/>
      <c r="M68" s="1887"/>
      <c r="N68" s="359"/>
      <c r="O68" s="348"/>
      <c r="P68" s="1886"/>
      <c r="Q68" s="1887"/>
      <c r="R68" s="1887"/>
      <c r="S68" s="1887"/>
      <c r="T68" s="1887"/>
      <c r="U68" s="1887"/>
      <c r="V68" s="1899"/>
      <c r="W68" s="1900"/>
      <c r="X68" s="1900"/>
      <c r="Y68" s="1900"/>
      <c r="Z68" s="1901"/>
      <c r="AA68" s="1902"/>
      <c r="AB68" s="1903"/>
      <c r="AC68" s="1903"/>
      <c r="AD68" s="1904"/>
      <c r="AE68" s="1905"/>
      <c r="AF68" s="1906"/>
      <c r="AG68" s="1907"/>
      <c r="AH68" s="1888"/>
      <c r="AI68" s="1888"/>
      <c r="AJ68" s="1888"/>
      <c r="AK68" s="1888"/>
      <c r="AL68" s="1888"/>
      <c r="AM68" s="1888"/>
      <c r="AN68" s="1888"/>
      <c r="AO68" s="1888"/>
      <c r="AP68" s="1888"/>
      <c r="AQ68" s="1888"/>
      <c r="AR68" s="1898"/>
      <c r="AU68" s="325"/>
      <c r="AV68" s="90">
        <f>+OLD_TECH!X68</f>
        <v>0</v>
      </c>
    </row>
    <row r="69" spans="1:48" ht="21.7" customHeight="1" x14ac:dyDescent="0.45">
      <c r="A69" s="1884">
        <f t="shared" si="0"/>
        <v>54</v>
      </c>
      <c r="B69" s="1885"/>
      <c r="C69" s="1886"/>
      <c r="D69" s="1887"/>
      <c r="E69" s="1887"/>
      <c r="F69" s="1887"/>
      <c r="G69" s="1887"/>
      <c r="H69" s="1887"/>
      <c r="I69" s="1887"/>
      <c r="J69" s="1887"/>
      <c r="K69" s="1887"/>
      <c r="L69" s="1887"/>
      <c r="M69" s="1887"/>
      <c r="N69" s="359"/>
      <c r="O69" s="348"/>
      <c r="P69" s="1886"/>
      <c r="Q69" s="1887"/>
      <c r="R69" s="1887"/>
      <c r="S69" s="1887"/>
      <c r="T69" s="1887"/>
      <c r="U69" s="1887"/>
      <c r="V69" s="1899"/>
      <c r="W69" s="1900"/>
      <c r="X69" s="1900"/>
      <c r="Y69" s="1900"/>
      <c r="Z69" s="1901"/>
      <c r="AA69" s="1902"/>
      <c r="AB69" s="1903"/>
      <c r="AC69" s="1903"/>
      <c r="AD69" s="1904"/>
      <c r="AE69" s="1905"/>
      <c r="AF69" s="1906"/>
      <c r="AG69" s="1907"/>
      <c r="AH69" s="1888"/>
      <c r="AI69" s="1888"/>
      <c r="AJ69" s="1888"/>
      <c r="AK69" s="1888"/>
      <c r="AL69" s="1888"/>
      <c r="AM69" s="1888"/>
      <c r="AN69" s="1888"/>
      <c r="AO69" s="1888"/>
      <c r="AP69" s="1888"/>
      <c r="AQ69" s="1888"/>
      <c r="AR69" s="1898"/>
      <c r="AU69" s="325"/>
      <c r="AV69" s="90">
        <f>+OLD_TECH!X69</f>
        <v>0</v>
      </c>
    </row>
    <row r="70" spans="1:48" ht="21.7" customHeight="1" x14ac:dyDescent="0.45">
      <c r="A70" s="1884">
        <f t="shared" si="0"/>
        <v>55</v>
      </c>
      <c r="B70" s="1885"/>
      <c r="C70" s="1886"/>
      <c r="D70" s="1887"/>
      <c r="E70" s="1887"/>
      <c r="F70" s="1887"/>
      <c r="G70" s="1887"/>
      <c r="H70" s="1887"/>
      <c r="I70" s="1887"/>
      <c r="J70" s="1887"/>
      <c r="K70" s="1887"/>
      <c r="L70" s="1887"/>
      <c r="M70" s="1887"/>
      <c r="N70" s="359"/>
      <c r="O70" s="348"/>
      <c r="P70" s="1886"/>
      <c r="Q70" s="1887"/>
      <c r="R70" s="1887"/>
      <c r="S70" s="1887"/>
      <c r="T70" s="1887"/>
      <c r="U70" s="1887"/>
      <c r="V70" s="1899"/>
      <c r="W70" s="1900"/>
      <c r="X70" s="1900"/>
      <c r="Y70" s="1900"/>
      <c r="Z70" s="1901"/>
      <c r="AA70" s="1902"/>
      <c r="AB70" s="1903"/>
      <c r="AC70" s="1903"/>
      <c r="AD70" s="1904"/>
      <c r="AE70" s="1905"/>
      <c r="AF70" s="1906"/>
      <c r="AG70" s="1907"/>
      <c r="AH70" s="1888"/>
      <c r="AI70" s="1888"/>
      <c r="AJ70" s="1888"/>
      <c r="AK70" s="1888"/>
      <c r="AL70" s="1888"/>
      <c r="AM70" s="1888"/>
      <c r="AN70" s="1888"/>
      <c r="AO70" s="1888"/>
      <c r="AP70" s="1888"/>
      <c r="AQ70" s="1888"/>
      <c r="AR70" s="1898"/>
      <c r="AU70" s="325"/>
      <c r="AV70" s="90">
        <f>+OLD_TECH!X70</f>
        <v>0</v>
      </c>
    </row>
    <row r="71" spans="1:48" ht="21.7" customHeight="1" x14ac:dyDescent="0.45">
      <c r="A71" s="1884">
        <f t="shared" si="0"/>
        <v>56</v>
      </c>
      <c r="B71" s="1885"/>
      <c r="C71" s="1886"/>
      <c r="D71" s="1887"/>
      <c r="E71" s="1887"/>
      <c r="F71" s="1887"/>
      <c r="G71" s="1887"/>
      <c r="H71" s="1887"/>
      <c r="I71" s="1887"/>
      <c r="J71" s="1887"/>
      <c r="K71" s="1887"/>
      <c r="L71" s="1887"/>
      <c r="M71" s="1887"/>
      <c r="N71" s="359"/>
      <c r="O71" s="348"/>
      <c r="P71" s="1886"/>
      <c r="Q71" s="1887"/>
      <c r="R71" s="1887"/>
      <c r="S71" s="1887"/>
      <c r="T71" s="1887"/>
      <c r="U71" s="1887"/>
      <c r="V71" s="1899"/>
      <c r="W71" s="1900"/>
      <c r="X71" s="1900"/>
      <c r="Y71" s="1900"/>
      <c r="Z71" s="1901"/>
      <c r="AA71" s="1902"/>
      <c r="AB71" s="1903"/>
      <c r="AC71" s="1903"/>
      <c r="AD71" s="1904"/>
      <c r="AE71" s="1905"/>
      <c r="AF71" s="1906"/>
      <c r="AG71" s="1907"/>
      <c r="AH71" s="1888"/>
      <c r="AI71" s="1888"/>
      <c r="AJ71" s="1888"/>
      <c r="AK71" s="1888"/>
      <c r="AL71" s="1888"/>
      <c r="AM71" s="1888"/>
      <c r="AN71" s="1888"/>
      <c r="AO71" s="1888"/>
      <c r="AP71" s="1888"/>
      <c r="AQ71" s="1888"/>
      <c r="AR71" s="1898"/>
      <c r="AU71" s="325"/>
      <c r="AV71" s="90">
        <f>+OLD_TECH!X71</f>
        <v>0</v>
      </c>
    </row>
    <row r="72" spans="1:48" ht="21.7" customHeight="1" x14ac:dyDescent="0.45">
      <c r="A72" s="1884">
        <f t="shared" si="0"/>
        <v>57</v>
      </c>
      <c r="B72" s="1885"/>
      <c r="C72" s="1886"/>
      <c r="D72" s="1887"/>
      <c r="E72" s="1887"/>
      <c r="F72" s="1887"/>
      <c r="G72" s="1887"/>
      <c r="H72" s="1887"/>
      <c r="I72" s="1887"/>
      <c r="J72" s="1887"/>
      <c r="K72" s="1887"/>
      <c r="L72" s="1887"/>
      <c r="M72" s="1887"/>
      <c r="N72" s="359"/>
      <c r="O72" s="348"/>
      <c r="P72" s="1886"/>
      <c r="Q72" s="1887"/>
      <c r="R72" s="1887"/>
      <c r="S72" s="1887"/>
      <c r="T72" s="1887"/>
      <c r="U72" s="1887"/>
      <c r="V72" s="1899"/>
      <c r="W72" s="1900"/>
      <c r="X72" s="1900"/>
      <c r="Y72" s="1900"/>
      <c r="Z72" s="1901"/>
      <c r="AA72" s="1902"/>
      <c r="AB72" s="1903"/>
      <c r="AC72" s="1903"/>
      <c r="AD72" s="1904"/>
      <c r="AE72" s="1905"/>
      <c r="AF72" s="1906"/>
      <c r="AG72" s="1907"/>
      <c r="AH72" s="1888"/>
      <c r="AI72" s="1888"/>
      <c r="AJ72" s="1888"/>
      <c r="AK72" s="1888"/>
      <c r="AL72" s="1888"/>
      <c r="AM72" s="1888"/>
      <c r="AN72" s="1888"/>
      <c r="AO72" s="1888"/>
      <c r="AP72" s="1888"/>
      <c r="AQ72" s="1888"/>
      <c r="AR72" s="1898"/>
      <c r="AU72" s="325"/>
      <c r="AV72" s="90">
        <f>+OLD_TECH!X72</f>
        <v>0</v>
      </c>
    </row>
    <row r="73" spans="1:48" ht="21.7" customHeight="1" x14ac:dyDescent="0.45">
      <c r="A73" s="1884">
        <f t="shared" si="0"/>
        <v>58</v>
      </c>
      <c r="B73" s="1885"/>
      <c r="C73" s="1886"/>
      <c r="D73" s="1887"/>
      <c r="E73" s="1887"/>
      <c r="F73" s="1887"/>
      <c r="G73" s="1887"/>
      <c r="H73" s="1887"/>
      <c r="I73" s="1887"/>
      <c r="J73" s="1887"/>
      <c r="K73" s="1887"/>
      <c r="L73" s="1887"/>
      <c r="M73" s="1887"/>
      <c r="N73" s="359"/>
      <c r="O73" s="348"/>
      <c r="P73" s="1886"/>
      <c r="Q73" s="1887"/>
      <c r="R73" s="1887"/>
      <c r="S73" s="1887"/>
      <c r="T73" s="1887"/>
      <c r="U73" s="1887"/>
      <c r="V73" s="1899"/>
      <c r="W73" s="1900"/>
      <c r="X73" s="1900"/>
      <c r="Y73" s="1900"/>
      <c r="Z73" s="1901"/>
      <c r="AA73" s="1902"/>
      <c r="AB73" s="1903"/>
      <c r="AC73" s="1903"/>
      <c r="AD73" s="1904"/>
      <c r="AE73" s="1905"/>
      <c r="AF73" s="1906"/>
      <c r="AG73" s="1907"/>
      <c r="AH73" s="1888"/>
      <c r="AI73" s="1888"/>
      <c r="AJ73" s="1888"/>
      <c r="AK73" s="1888"/>
      <c r="AL73" s="1888"/>
      <c r="AM73" s="1888"/>
      <c r="AN73" s="1888"/>
      <c r="AO73" s="1888"/>
      <c r="AP73" s="1888"/>
      <c r="AQ73" s="1888"/>
      <c r="AR73" s="1898"/>
      <c r="AU73" s="325"/>
      <c r="AV73" s="90">
        <f>+OLD_TECH!X73</f>
        <v>0</v>
      </c>
    </row>
    <row r="74" spans="1:48" ht="21.7" customHeight="1" x14ac:dyDescent="0.45">
      <c r="A74" s="1884">
        <f t="shared" si="0"/>
        <v>59</v>
      </c>
      <c r="B74" s="1885"/>
      <c r="C74" s="1886"/>
      <c r="D74" s="1887"/>
      <c r="E74" s="1887"/>
      <c r="F74" s="1887"/>
      <c r="G74" s="1887"/>
      <c r="H74" s="1887"/>
      <c r="I74" s="1887"/>
      <c r="J74" s="1887"/>
      <c r="K74" s="1887"/>
      <c r="L74" s="1887"/>
      <c r="M74" s="1887"/>
      <c r="N74" s="359"/>
      <c r="O74" s="348"/>
      <c r="P74" s="1886"/>
      <c r="Q74" s="1887"/>
      <c r="R74" s="1887"/>
      <c r="S74" s="1887"/>
      <c r="T74" s="1887"/>
      <c r="U74" s="1887"/>
      <c r="V74" s="1899"/>
      <c r="W74" s="1900"/>
      <c r="X74" s="1900"/>
      <c r="Y74" s="1900"/>
      <c r="Z74" s="1901"/>
      <c r="AA74" s="1902"/>
      <c r="AB74" s="1903"/>
      <c r="AC74" s="1903"/>
      <c r="AD74" s="1904"/>
      <c r="AE74" s="1905"/>
      <c r="AF74" s="1906"/>
      <c r="AG74" s="1907"/>
      <c r="AH74" s="1888"/>
      <c r="AI74" s="1888"/>
      <c r="AJ74" s="1888"/>
      <c r="AK74" s="1888"/>
      <c r="AL74" s="1888"/>
      <c r="AM74" s="1888"/>
      <c r="AN74" s="1888"/>
      <c r="AO74" s="1888"/>
      <c r="AP74" s="1888"/>
      <c r="AQ74" s="1888"/>
      <c r="AR74" s="1898"/>
      <c r="AU74" s="325"/>
      <c r="AV74" s="90">
        <f>+OLD_TECH!X74</f>
        <v>0</v>
      </c>
    </row>
    <row r="75" spans="1:48" ht="21.7" customHeight="1" x14ac:dyDescent="0.45">
      <c r="A75" s="1884">
        <f t="shared" si="0"/>
        <v>60</v>
      </c>
      <c r="B75" s="1885"/>
      <c r="C75" s="1886"/>
      <c r="D75" s="1887"/>
      <c r="E75" s="1887"/>
      <c r="F75" s="1887"/>
      <c r="G75" s="1887"/>
      <c r="H75" s="1887"/>
      <c r="I75" s="1887"/>
      <c r="J75" s="1887"/>
      <c r="K75" s="1887"/>
      <c r="L75" s="1887"/>
      <c r="M75" s="1887"/>
      <c r="N75" s="359"/>
      <c r="O75" s="348"/>
      <c r="P75" s="1886"/>
      <c r="Q75" s="1887"/>
      <c r="R75" s="1887"/>
      <c r="S75" s="1887"/>
      <c r="T75" s="1887"/>
      <c r="U75" s="1887"/>
      <c r="V75" s="1899"/>
      <c r="W75" s="1900"/>
      <c r="X75" s="1900"/>
      <c r="Y75" s="1900"/>
      <c r="Z75" s="1901"/>
      <c r="AA75" s="1902"/>
      <c r="AB75" s="1903"/>
      <c r="AC75" s="1903"/>
      <c r="AD75" s="1904"/>
      <c r="AE75" s="1905"/>
      <c r="AF75" s="1906"/>
      <c r="AG75" s="1907"/>
      <c r="AH75" s="1888"/>
      <c r="AI75" s="1888"/>
      <c r="AJ75" s="1888"/>
      <c r="AK75" s="1888"/>
      <c r="AL75" s="1888"/>
      <c r="AM75" s="1888"/>
      <c r="AN75" s="1888"/>
      <c r="AO75" s="1888"/>
      <c r="AP75" s="1888"/>
      <c r="AQ75" s="1888"/>
      <c r="AR75" s="1898"/>
      <c r="AU75" s="325"/>
      <c r="AV75" s="90">
        <f>+OLD_TECH!X75</f>
        <v>0</v>
      </c>
    </row>
    <row r="76" spans="1:48" ht="21.7" customHeight="1" x14ac:dyDescent="0.45">
      <c r="A76" s="1884">
        <f t="shared" si="0"/>
        <v>61</v>
      </c>
      <c r="B76" s="1885"/>
      <c r="C76" s="1886"/>
      <c r="D76" s="1887"/>
      <c r="E76" s="1887"/>
      <c r="F76" s="1887"/>
      <c r="G76" s="1887"/>
      <c r="H76" s="1887"/>
      <c r="I76" s="1887"/>
      <c r="J76" s="1887"/>
      <c r="K76" s="1887"/>
      <c r="L76" s="1887"/>
      <c r="M76" s="1887"/>
      <c r="N76" s="359"/>
      <c r="O76" s="348"/>
      <c r="P76" s="1886"/>
      <c r="Q76" s="1887"/>
      <c r="R76" s="1887"/>
      <c r="S76" s="1887"/>
      <c r="T76" s="1887"/>
      <c r="U76" s="1887"/>
      <c r="V76" s="1899"/>
      <c r="W76" s="1900"/>
      <c r="X76" s="1900"/>
      <c r="Y76" s="1900"/>
      <c r="Z76" s="1901"/>
      <c r="AA76" s="1902"/>
      <c r="AB76" s="1903"/>
      <c r="AC76" s="1903"/>
      <c r="AD76" s="1904"/>
      <c r="AE76" s="1905"/>
      <c r="AF76" s="1906"/>
      <c r="AG76" s="1907"/>
      <c r="AH76" s="1888"/>
      <c r="AI76" s="1888"/>
      <c r="AJ76" s="1888"/>
      <c r="AK76" s="1888"/>
      <c r="AL76" s="1888"/>
      <c r="AM76" s="1888"/>
      <c r="AN76" s="1888"/>
      <c r="AO76" s="1888"/>
      <c r="AP76" s="1888"/>
      <c r="AQ76" s="1888"/>
      <c r="AR76" s="1898"/>
      <c r="AU76" s="325"/>
      <c r="AV76" s="90">
        <f>+OLD_TECH!X76</f>
        <v>0</v>
      </c>
    </row>
    <row r="77" spans="1:48" ht="21.7" customHeight="1" x14ac:dyDescent="0.45">
      <c r="A77" s="1884">
        <f t="shared" si="0"/>
        <v>62</v>
      </c>
      <c r="B77" s="1885"/>
      <c r="C77" s="1886"/>
      <c r="D77" s="1887"/>
      <c r="E77" s="1887"/>
      <c r="F77" s="1887"/>
      <c r="G77" s="1887"/>
      <c r="H77" s="1887"/>
      <c r="I77" s="1887"/>
      <c r="J77" s="1887"/>
      <c r="K77" s="1887"/>
      <c r="L77" s="1887"/>
      <c r="M77" s="1887"/>
      <c r="N77" s="359"/>
      <c r="O77" s="348"/>
      <c r="P77" s="1886"/>
      <c r="Q77" s="1887"/>
      <c r="R77" s="1887"/>
      <c r="S77" s="1887"/>
      <c r="T77" s="1887"/>
      <c r="U77" s="1887"/>
      <c r="V77" s="1899"/>
      <c r="W77" s="1900"/>
      <c r="X77" s="1900"/>
      <c r="Y77" s="1900"/>
      <c r="Z77" s="1901"/>
      <c r="AA77" s="1902"/>
      <c r="AB77" s="1903"/>
      <c r="AC77" s="1903"/>
      <c r="AD77" s="1904"/>
      <c r="AE77" s="1905"/>
      <c r="AF77" s="1906"/>
      <c r="AG77" s="1907"/>
      <c r="AH77" s="1888"/>
      <c r="AI77" s="1888"/>
      <c r="AJ77" s="1888"/>
      <c r="AK77" s="1888"/>
      <c r="AL77" s="1888"/>
      <c r="AM77" s="1888"/>
      <c r="AN77" s="1888"/>
      <c r="AO77" s="1888"/>
      <c r="AP77" s="1888"/>
      <c r="AQ77" s="1888"/>
      <c r="AR77" s="1898"/>
      <c r="AU77" s="325"/>
      <c r="AV77" s="90">
        <f>+OLD_TECH!X77</f>
        <v>0</v>
      </c>
    </row>
    <row r="78" spans="1:48" ht="21.7" customHeight="1" x14ac:dyDescent="0.45">
      <c r="A78" s="1884">
        <f t="shared" si="0"/>
        <v>63</v>
      </c>
      <c r="B78" s="1885"/>
      <c r="C78" s="1886"/>
      <c r="D78" s="1887"/>
      <c r="E78" s="1887"/>
      <c r="F78" s="1887"/>
      <c r="G78" s="1887"/>
      <c r="H78" s="1887"/>
      <c r="I78" s="1887"/>
      <c r="J78" s="1887"/>
      <c r="K78" s="1887"/>
      <c r="L78" s="1887"/>
      <c r="M78" s="1887"/>
      <c r="N78" s="359"/>
      <c r="O78" s="348"/>
      <c r="P78" s="1886"/>
      <c r="Q78" s="1887"/>
      <c r="R78" s="1887"/>
      <c r="S78" s="1887"/>
      <c r="T78" s="1887"/>
      <c r="U78" s="1887"/>
      <c r="V78" s="1899"/>
      <c r="W78" s="1900"/>
      <c r="X78" s="1900"/>
      <c r="Y78" s="1900"/>
      <c r="Z78" s="1901"/>
      <c r="AA78" s="1902"/>
      <c r="AB78" s="1903"/>
      <c r="AC78" s="1903"/>
      <c r="AD78" s="1904"/>
      <c r="AE78" s="1905"/>
      <c r="AF78" s="1906"/>
      <c r="AG78" s="1907"/>
      <c r="AH78" s="1888"/>
      <c r="AI78" s="1888"/>
      <c r="AJ78" s="1888"/>
      <c r="AK78" s="1888"/>
      <c r="AL78" s="1888"/>
      <c r="AM78" s="1888"/>
      <c r="AN78" s="1888"/>
      <c r="AO78" s="1888"/>
      <c r="AP78" s="1888"/>
      <c r="AQ78" s="1888"/>
      <c r="AR78" s="1898"/>
      <c r="AU78" s="325"/>
      <c r="AV78" s="90">
        <f>+OLD_TECH!X78</f>
        <v>0</v>
      </c>
    </row>
    <row r="79" spans="1:48" ht="21.7" customHeight="1" x14ac:dyDescent="0.45">
      <c r="A79" s="1884">
        <f t="shared" si="0"/>
        <v>64</v>
      </c>
      <c r="B79" s="1885"/>
      <c r="C79" s="1886"/>
      <c r="D79" s="1887"/>
      <c r="E79" s="1887"/>
      <c r="F79" s="1887"/>
      <c r="G79" s="1887"/>
      <c r="H79" s="1887"/>
      <c r="I79" s="1887"/>
      <c r="J79" s="1887"/>
      <c r="K79" s="1887"/>
      <c r="L79" s="1887"/>
      <c r="M79" s="1887"/>
      <c r="N79" s="359"/>
      <c r="O79" s="348"/>
      <c r="P79" s="1886"/>
      <c r="Q79" s="1887"/>
      <c r="R79" s="1887"/>
      <c r="S79" s="1887"/>
      <c r="T79" s="1887"/>
      <c r="U79" s="1887"/>
      <c r="V79" s="1899"/>
      <c r="W79" s="1900"/>
      <c r="X79" s="1900"/>
      <c r="Y79" s="1900"/>
      <c r="Z79" s="1901"/>
      <c r="AA79" s="1902"/>
      <c r="AB79" s="1903"/>
      <c r="AC79" s="1903"/>
      <c r="AD79" s="1904"/>
      <c r="AE79" s="1905"/>
      <c r="AF79" s="1906"/>
      <c r="AG79" s="1907"/>
      <c r="AH79" s="1888"/>
      <c r="AI79" s="1888"/>
      <c r="AJ79" s="1888"/>
      <c r="AK79" s="1888"/>
      <c r="AL79" s="1888"/>
      <c r="AM79" s="1888"/>
      <c r="AN79" s="1888"/>
      <c r="AO79" s="1888"/>
      <c r="AP79" s="1888"/>
      <c r="AQ79" s="1888"/>
      <c r="AR79" s="1898"/>
      <c r="AU79" s="325"/>
      <c r="AV79" s="90">
        <f>+OLD_TECH!X79</f>
        <v>0</v>
      </c>
    </row>
    <row r="80" spans="1:48" ht="21.7" customHeight="1" x14ac:dyDescent="0.45">
      <c r="A80" s="1884">
        <f t="shared" si="0"/>
        <v>65</v>
      </c>
      <c r="B80" s="1885"/>
      <c r="C80" s="1886"/>
      <c r="D80" s="1887"/>
      <c r="E80" s="1887"/>
      <c r="F80" s="1887"/>
      <c r="G80" s="1887"/>
      <c r="H80" s="1887"/>
      <c r="I80" s="1887"/>
      <c r="J80" s="1887"/>
      <c r="K80" s="1887"/>
      <c r="L80" s="1887"/>
      <c r="M80" s="1887"/>
      <c r="N80" s="359"/>
      <c r="O80" s="348"/>
      <c r="P80" s="1886"/>
      <c r="Q80" s="1887"/>
      <c r="R80" s="1887"/>
      <c r="S80" s="1887"/>
      <c r="T80" s="1887"/>
      <c r="U80" s="1887"/>
      <c r="V80" s="1899"/>
      <c r="W80" s="1900"/>
      <c r="X80" s="1900"/>
      <c r="Y80" s="1900"/>
      <c r="Z80" s="1901"/>
      <c r="AA80" s="1902"/>
      <c r="AB80" s="1903"/>
      <c r="AC80" s="1903"/>
      <c r="AD80" s="1904"/>
      <c r="AE80" s="1905"/>
      <c r="AF80" s="1906"/>
      <c r="AG80" s="1907"/>
      <c r="AH80" s="1888"/>
      <c r="AI80" s="1888"/>
      <c r="AJ80" s="1888"/>
      <c r="AK80" s="1888"/>
      <c r="AL80" s="1888"/>
      <c r="AM80" s="1888"/>
      <c r="AN80" s="1888"/>
      <c r="AO80" s="1888"/>
      <c r="AP80" s="1888"/>
      <c r="AQ80" s="1888"/>
      <c r="AR80" s="1898"/>
      <c r="AU80" s="325"/>
      <c r="AV80" s="90">
        <f>+OLD_TECH!X80</f>
        <v>0</v>
      </c>
    </row>
    <row r="81" spans="1:48" ht="21.7" customHeight="1" x14ac:dyDescent="0.45">
      <c r="A81" s="1884">
        <f t="shared" si="0"/>
        <v>66</v>
      </c>
      <c r="B81" s="1885"/>
      <c r="C81" s="1886"/>
      <c r="D81" s="1887"/>
      <c r="E81" s="1887"/>
      <c r="F81" s="1887"/>
      <c r="G81" s="1887"/>
      <c r="H81" s="1887"/>
      <c r="I81" s="1887"/>
      <c r="J81" s="1887"/>
      <c r="K81" s="1887"/>
      <c r="L81" s="1887"/>
      <c r="M81" s="1887"/>
      <c r="N81" s="359"/>
      <c r="O81" s="348"/>
      <c r="P81" s="1886"/>
      <c r="Q81" s="1887"/>
      <c r="R81" s="1887"/>
      <c r="S81" s="1887"/>
      <c r="T81" s="1887"/>
      <c r="U81" s="1887"/>
      <c r="V81" s="1899"/>
      <c r="W81" s="1900"/>
      <c r="X81" s="1900"/>
      <c r="Y81" s="1900"/>
      <c r="Z81" s="1901"/>
      <c r="AA81" s="1902"/>
      <c r="AB81" s="1903"/>
      <c r="AC81" s="1903"/>
      <c r="AD81" s="1904"/>
      <c r="AE81" s="1905"/>
      <c r="AF81" s="1906"/>
      <c r="AG81" s="1907"/>
      <c r="AH81" s="1888"/>
      <c r="AI81" s="1888"/>
      <c r="AJ81" s="1888"/>
      <c r="AK81" s="1888"/>
      <c r="AL81" s="1888"/>
      <c r="AM81" s="1888"/>
      <c r="AN81" s="1888"/>
      <c r="AO81" s="1888"/>
      <c r="AP81" s="1888"/>
      <c r="AQ81" s="1888"/>
      <c r="AR81" s="1898"/>
      <c r="AU81" s="325"/>
      <c r="AV81" s="90">
        <f>+OLD_TECH!X81</f>
        <v>0</v>
      </c>
    </row>
    <row r="82" spans="1:48" ht="21.7" customHeight="1" x14ac:dyDescent="0.45">
      <c r="A82" s="1884">
        <f t="shared" ref="A82:A83" si="1">+A81+1</f>
        <v>67</v>
      </c>
      <c r="B82" s="1885"/>
      <c r="C82" s="1886"/>
      <c r="D82" s="1887"/>
      <c r="E82" s="1887"/>
      <c r="F82" s="1887"/>
      <c r="G82" s="1887"/>
      <c r="H82" s="1887"/>
      <c r="I82" s="1887"/>
      <c r="J82" s="1887"/>
      <c r="K82" s="1887"/>
      <c r="L82" s="1887"/>
      <c r="M82" s="1887"/>
      <c r="N82" s="359"/>
      <c r="O82" s="348"/>
      <c r="P82" s="1886"/>
      <c r="Q82" s="1887"/>
      <c r="R82" s="1887"/>
      <c r="S82" s="1887"/>
      <c r="T82" s="1887"/>
      <c r="U82" s="1887"/>
      <c r="V82" s="1899"/>
      <c r="W82" s="1900"/>
      <c r="X82" s="1900"/>
      <c r="Y82" s="1900"/>
      <c r="Z82" s="1901"/>
      <c r="AA82" s="1902"/>
      <c r="AB82" s="1903"/>
      <c r="AC82" s="1903"/>
      <c r="AD82" s="1904"/>
      <c r="AE82" s="1905"/>
      <c r="AF82" s="1906"/>
      <c r="AG82" s="1907"/>
      <c r="AH82" s="1888"/>
      <c r="AI82" s="1888"/>
      <c r="AJ82" s="1888"/>
      <c r="AK82" s="1888"/>
      <c r="AL82" s="1888"/>
      <c r="AM82" s="1888"/>
      <c r="AN82" s="1888"/>
      <c r="AO82" s="1888"/>
      <c r="AP82" s="1888"/>
      <c r="AQ82" s="1888"/>
      <c r="AR82" s="1898"/>
      <c r="AU82" s="325"/>
      <c r="AV82" s="90">
        <f>+OLD_TECH!X82</f>
        <v>0</v>
      </c>
    </row>
    <row r="83" spans="1:48" ht="21.7" customHeight="1" x14ac:dyDescent="0.45">
      <c r="A83" s="1884">
        <f t="shared" si="1"/>
        <v>68</v>
      </c>
      <c r="B83" s="1885"/>
      <c r="C83" s="1886"/>
      <c r="D83" s="1887"/>
      <c r="E83" s="1887"/>
      <c r="F83" s="1887"/>
      <c r="G83" s="1887"/>
      <c r="H83" s="1887"/>
      <c r="I83" s="1887"/>
      <c r="J83" s="1887"/>
      <c r="K83" s="1887"/>
      <c r="L83" s="1887"/>
      <c r="M83" s="1887"/>
      <c r="N83" s="359"/>
      <c r="O83" s="348"/>
      <c r="P83" s="1886"/>
      <c r="Q83" s="1887"/>
      <c r="R83" s="1887"/>
      <c r="S83" s="1887"/>
      <c r="T83" s="1887"/>
      <c r="U83" s="1887"/>
      <c r="V83" s="1899"/>
      <c r="W83" s="1900"/>
      <c r="X83" s="1900"/>
      <c r="Y83" s="1900"/>
      <c r="Z83" s="1901"/>
      <c r="AA83" s="1902"/>
      <c r="AB83" s="1903"/>
      <c r="AC83" s="1903"/>
      <c r="AD83" s="1904"/>
      <c r="AE83" s="1905"/>
      <c r="AF83" s="1906"/>
      <c r="AG83" s="1907"/>
      <c r="AH83" s="1888"/>
      <c r="AI83" s="1888"/>
      <c r="AJ83" s="1888"/>
      <c r="AK83" s="1888"/>
      <c r="AL83" s="1888"/>
      <c r="AM83" s="1888"/>
      <c r="AN83" s="1888"/>
      <c r="AO83" s="1888"/>
      <c r="AP83" s="1888"/>
      <c r="AQ83" s="1888"/>
      <c r="AR83" s="1898"/>
      <c r="AU83" s="325"/>
      <c r="AV83" s="90">
        <f>+OLD_TECH!X83</f>
        <v>0</v>
      </c>
    </row>
    <row r="84" spans="1:48" ht="21.7" customHeight="1" x14ac:dyDescent="0.45">
      <c r="A84" s="1884">
        <f t="shared" ref="A84:A104" si="2">+A83+1</f>
        <v>69</v>
      </c>
      <c r="B84" s="1885"/>
      <c r="C84" s="1886"/>
      <c r="D84" s="1887"/>
      <c r="E84" s="1887"/>
      <c r="F84" s="1887"/>
      <c r="G84" s="1887"/>
      <c r="H84" s="1887"/>
      <c r="I84" s="1887"/>
      <c r="J84" s="1887"/>
      <c r="K84" s="1887"/>
      <c r="L84" s="1887"/>
      <c r="M84" s="1887"/>
      <c r="N84" s="359"/>
      <c r="O84" s="348"/>
      <c r="P84" s="1886"/>
      <c r="Q84" s="1887"/>
      <c r="R84" s="1887"/>
      <c r="S84" s="1887"/>
      <c r="T84" s="1887"/>
      <c r="U84" s="1887"/>
      <c r="V84" s="1899"/>
      <c r="W84" s="1900"/>
      <c r="X84" s="1900"/>
      <c r="Y84" s="1900"/>
      <c r="Z84" s="1901"/>
      <c r="AA84" s="1902"/>
      <c r="AB84" s="1903"/>
      <c r="AC84" s="1903"/>
      <c r="AD84" s="1904"/>
      <c r="AE84" s="1905"/>
      <c r="AF84" s="1906"/>
      <c r="AG84" s="1907"/>
      <c r="AH84" s="1888"/>
      <c r="AI84" s="1888"/>
      <c r="AJ84" s="1888"/>
      <c r="AK84" s="1888"/>
      <c r="AL84" s="1888"/>
      <c r="AM84" s="1888"/>
      <c r="AN84" s="1888"/>
      <c r="AO84" s="1888"/>
      <c r="AP84" s="1888"/>
      <c r="AQ84" s="1888"/>
      <c r="AR84" s="1898"/>
      <c r="AU84" s="325"/>
    </row>
    <row r="85" spans="1:48" ht="21.7" customHeight="1" x14ac:dyDescent="0.45">
      <c r="A85" s="1884">
        <f t="shared" si="2"/>
        <v>70</v>
      </c>
      <c r="B85" s="1885"/>
      <c r="C85" s="1886"/>
      <c r="D85" s="1887"/>
      <c r="E85" s="1887"/>
      <c r="F85" s="1887"/>
      <c r="G85" s="1887"/>
      <c r="H85" s="1887"/>
      <c r="I85" s="1887"/>
      <c r="J85" s="1887"/>
      <c r="K85" s="1887"/>
      <c r="L85" s="1887"/>
      <c r="M85" s="1887"/>
      <c r="N85" s="359"/>
      <c r="O85" s="348"/>
      <c r="P85" s="1886"/>
      <c r="Q85" s="1887"/>
      <c r="R85" s="1887"/>
      <c r="S85" s="1887"/>
      <c r="T85" s="1887"/>
      <c r="U85" s="1887"/>
      <c r="V85" s="1899"/>
      <c r="W85" s="1900"/>
      <c r="X85" s="1900"/>
      <c r="Y85" s="1900"/>
      <c r="Z85" s="1901"/>
      <c r="AA85" s="1902"/>
      <c r="AB85" s="1903"/>
      <c r="AC85" s="1903"/>
      <c r="AD85" s="1904"/>
      <c r="AE85" s="1905"/>
      <c r="AF85" s="1906"/>
      <c r="AG85" s="1907"/>
      <c r="AH85" s="1888"/>
      <c r="AI85" s="1888"/>
      <c r="AJ85" s="1888"/>
      <c r="AK85" s="1888"/>
      <c r="AL85" s="1888"/>
      <c r="AM85" s="1888"/>
      <c r="AN85" s="1888"/>
      <c r="AO85" s="1888"/>
      <c r="AP85" s="1888"/>
      <c r="AQ85" s="1888"/>
      <c r="AR85" s="1898"/>
      <c r="AU85" s="325"/>
    </row>
    <row r="86" spans="1:48" ht="21.7" customHeight="1" x14ac:dyDescent="0.45">
      <c r="A86" s="1884">
        <f t="shared" si="2"/>
        <v>71</v>
      </c>
      <c r="B86" s="1885"/>
      <c r="C86" s="1886"/>
      <c r="D86" s="1887"/>
      <c r="E86" s="1887"/>
      <c r="F86" s="1887"/>
      <c r="G86" s="1887"/>
      <c r="H86" s="1887"/>
      <c r="I86" s="1887"/>
      <c r="J86" s="1887"/>
      <c r="K86" s="1887"/>
      <c r="L86" s="1887"/>
      <c r="M86" s="1887"/>
      <c r="N86" s="359"/>
      <c r="O86" s="348"/>
      <c r="P86" s="1886"/>
      <c r="Q86" s="1887"/>
      <c r="R86" s="1887"/>
      <c r="S86" s="1887"/>
      <c r="T86" s="1887"/>
      <c r="U86" s="1887"/>
      <c r="V86" s="1899"/>
      <c r="W86" s="1900"/>
      <c r="X86" s="1900"/>
      <c r="Y86" s="1900"/>
      <c r="Z86" s="1901"/>
      <c r="AA86" s="1902"/>
      <c r="AB86" s="1903"/>
      <c r="AC86" s="1903"/>
      <c r="AD86" s="1904"/>
      <c r="AE86" s="1905"/>
      <c r="AF86" s="1906"/>
      <c r="AG86" s="1907"/>
      <c r="AH86" s="1888"/>
      <c r="AI86" s="1888"/>
      <c r="AJ86" s="1888"/>
      <c r="AK86" s="1888"/>
      <c r="AL86" s="1888"/>
      <c r="AM86" s="1888"/>
      <c r="AN86" s="1888"/>
      <c r="AO86" s="1888"/>
      <c r="AP86" s="1888"/>
      <c r="AQ86" s="1888"/>
      <c r="AR86" s="1898"/>
      <c r="AU86" s="325"/>
    </row>
    <row r="87" spans="1:48" ht="21.7" customHeight="1" x14ac:dyDescent="0.45">
      <c r="A87" s="1884">
        <f t="shared" si="2"/>
        <v>72</v>
      </c>
      <c r="B87" s="1885"/>
      <c r="C87" s="1886"/>
      <c r="D87" s="1887"/>
      <c r="E87" s="1887"/>
      <c r="F87" s="1887"/>
      <c r="G87" s="1887"/>
      <c r="H87" s="1887"/>
      <c r="I87" s="1887"/>
      <c r="J87" s="1887"/>
      <c r="K87" s="1887"/>
      <c r="L87" s="1887"/>
      <c r="M87" s="1887"/>
      <c r="N87" s="359"/>
      <c r="O87" s="348"/>
      <c r="P87" s="1886"/>
      <c r="Q87" s="1887"/>
      <c r="R87" s="1887"/>
      <c r="S87" s="1887"/>
      <c r="T87" s="1887"/>
      <c r="U87" s="1887"/>
      <c r="V87" s="1899"/>
      <c r="W87" s="1900"/>
      <c r="X87" s="1900"/>
      <c r="Y87" s="1900"/>
      <c r="Z87" s="1901"/>
      <c r="AA87" s="1902"/>
      <c r="AB87" s="1903"/>
      <c r="AC87" s="1903"/>
      <c r="AD87" s="1904"/>
      <c r="AE87" s="1905"/>
      <c r="AF87" s="1906"/>
      <c r="AG87" s="1907"/>
      <c r="AH87" s="1888"/>
      <c r="AI87" s="1888"/>
      <c r="AJ87" s="1888"/>
      <c r="AK87" s="1888"/>
      <c r="AL87" s="1888"/>
      <c r="AM87" s="1888"/>
      <c r="AN87" s="1888"/>
      <c r="AO87" s="1888"/>
      <c r="AP87" s="1888"/>
      <c r="AQ87" s="1888"/>
      <c r="AR87" s="1898"/>
      <c r="AU87" s="325"/>
    </row>
    <row r="88" spans="1:48" ht="21.7" hidden="1" customHeight="1" x14ac:dyDescent="0.45">
      <c r="A88" s="1706">
        <f t="shared" si="2"/>
        <v>73</v>
      </c>
      <c r="B88" s="526"/>
      <c r="C88" s="1886"/>
      <c r="D88" s="1887"/>
      <c r="E88" s="1887"/>
      <c r="F88" s="1887"/>
      <c r="G88" s="1887"/>
      <c r="H88" s="1887"/>
      <c r="I88" s="1887"/>
      <c r="J88" s="1887"/>
      <c r="K88" s="1887"/>
      <c r="L88" s="1887"/>
      <c r="M88" s="1887"/>
      <c r="N88" s="359"/>
      <c r="O88" s="348"/>
      <c r="P88" s="1886"/>
      <c r="Q88" s="1887"/>
      <c r="R88" s="1887"/>
      <c r="S88" s="1887"/>
      <c r="T88" s="1887"/>
      <c r="U88" s="1887"/>
      <c r="V88" s="1908"/>
      <c r="W88" s="1909"/>
      <c r="X88" s="1909"/>
      <c r="Y88" s="1909"/>
      <c r="Z88" s="1910"/>
      <c r="AA88" s="1902"/>
      <c r="AB88" s="1903"/>
      <c r="AC88" s="1903"/>
      <c r="AD88" s="1904"/>
      <c r="AE88" s="1905"/>
      <c r="AF88" s="1906"/>
      <c r="AG88" s="1907"/>
      <c r="AH88" s="1888"/>
      <c r="AI88" s="1888"/>
      <c r="AJ88" s="1888"/>
      <c r="AK88" s="1888"/>
      <c r="AL88" s="1888"/>
      <c r="AM88" s="1888"/>
      <c r="AN88" s="1888"/>
      <c r="AO88" s="1888"/>
      <c r="AP88" s="1888"/>
      <c r="AQ88" s="1888"/>
      <c r="AR88" s="1898"/>
      <c r="AU88" s="325"/>
    </row>
    <row r="89" spans="1:48" ht="21.7" hidden="1" customHeight="1" x14ac:dyDescent="0.45">
      <c r="A89" s="1706">
        <f t="shared" si="2"/>
        <v>74</v>
      </c>
      <c r="B89" s="526"/>
      <c r="C89" s="1886"/>
      <c r="D89" s="1887"/>
      <c r="E89" s="1887"/>
      <c r="F89" s="1887"/>
      <c r="G89" s="1887"/>
      <c r="H89" s="1887"/>
      <c r="I89" s="1887"/>
      <c r="J89" s="1887"/>
      <c r="K89" s="1887"/>
      <c r="L89" s="1887"/>
      <c r="M89" s="1887"/>
      <c r="N89" s="359"/>
      <c r="O89" s="348"/>
      <c r="P89" s="1886"/>
      <c r="Q89" s="1887"/>
      <c r="R89" s="1887"/>
      <c r="S89" s="1887"/>
      <c r="T89" s="1887"/>
      <c r="U89" s="1887"/>
      <c r="V89" s="1908"/>
      <c r="W89" s="1909"/>
      <c r="X89" s="1909"/>
      <c r="Y89" s="1909"/>
      <c r="Z89" s="1910"/>
      <c r="AA89" s="1902"/>
      <c r="AB89" s="1903"/>
      <c r="AC89" s="1903"/>
      <c r="AD89" s="1904"/>
      <c r="AE89" s="1905"/>
      <c r="AF89" s="1906"/>
      <c r="AG89" s="1907"/>
      <c r="AH89" s="1888"/>
      <c r="AI89" s="1888"/>
      <c r="AJ89" s="1888"/>
      <c r="AK89" s="1888"/>
      <c r="AL89" s="1888"/>
      <c r="AM89" s="1888"/>
      <c r="AN89" s="1888"/>
      <c r="AO89" s="1888"/>
      <c r="AP89" s="1888"/>
      <c r="AQ89" s="1888"/>
      <c r="AR89" s="1898"/>
      <c r="AU89" s="325"/>
    </row>
    <row r="90" spans="1:48" ht="21.7" hidden="1" customHeight="1" x14ac:dyDescent="0.45">
      <c r="A90" s="1706">
        <f t="shared" si="2"/>
        <v>75</v>
      </c>
      <c r="B90" s="526"/>
      <c r="C90" s="1886"/>
      <c r="D90" s="1887"/>
      <c r="E90" s="1887"/>
      <c r="F90" s="1887"/>
      <c r="G90" s="1887"/>
      <c r="H90" s="1887"/>
      <c r="I90" s="1887"/>
      <c r="J90" s="1887"/>
      <c r="K90" s="1887"/>
      <c r="L90" s="1887"/>
      <c r="M90" s="1887"/>
      <c r="N90" s="359"/>
      <c r="O90" s="348"/>
      <c r="P90" s="1886"/>
      <c r="Q90" s="1887"/>
      <c r="R90" s="1887"/>
      <c r="S90" s="1887"/>
      <c r="T90" s="1887"/>
      <c r="U90" s="1887"/>
      <c r="V90" s="1908"/>
      <c r="W90" s="1909"/>
      <c r="X90" s="1909"/>
      <c r="Y90" s="1909"/>
      <c r="Z90" s="1910"/>
      <c r="AA90" s="1902"/>
      <c r="AB90" s="1903"/>
      <c r="AC90" s="1903"/>
      <c r="AD90" s="1904"/>
      <c r="AE90" s="1905"/>
      <c r="AF90" s="1906"/>
      <c r="AG90" s="1907"/>
      <c r="AH90" s="1888"/>
      <c r="AI90" s="1888"/>
      <c r="AJ90" s="1888"/>
      <c r="AK90" s="1888"/>
      <c r="AL90" s="1888"/>
      <c r="AM90" s="1888"/>
      <c r="AN90" s="1888"/>
      <c r="AO90" s="1888"/>
      <c r="AP90" s="1888"/>
      <c r="AQ90" s="1888"/>
      <c r="AR90" s="1898"/>
      <c r="AU90" s="325"/>
    </row>
    <row r="91" spans="1:48" ht="21.7" hidden="1" customHeight="1" x14ac:dyDescent="0.45">
      <c r="A91" s="1706">
        <f t="shared" si="2"/>
        <v>76</v>
      </c>
      <c r="B91" s="526"/>
      <c r="C91" s="1886"/>
      <c r="D91" s="1887"/>
      <c r="E91" s="1887"/>
      <c r="F91" s="1887"/>
      <c r="G91" s="1887"/>
      <c r="H91" s="1887"/>
      <c r="I91" s="1887"/>
      <c r="J91" s="1887"/>
      <c r="K91" s="1887"/>
      <c r="L91" s="1887"/>
      <c r="M91" s="1887"/>
      <c r="N91" s="359"/>
      <c r="O91" s="348"/>
      <c r="P91" s="1886"/>
      <c r="Q91" s="1887"/>
      <c r="R91" s="1887"/>
      <c r="S91" s="1887"/>
      <c r="T91" s="1887"/>
      <c r="U91" s="1887"/>
      <c r="V91" s="1908"/>
      <c r="W91" s="1909"/>
      <c r="X91" s="1909"/>
      <c r="Y91" s="1909"/>
      <c r="Z91" s="1910"/>
      <c r="AA91" s="1902"/>
      <c r="AB91" s="1903"/>
      <c r="AC91" s="1903"/>
      <c r="AD91" s="1904"/>
      <c r="AE91" s="1905"/>
      <c r="AF91" s="1906"/>
      <c r="AG91" s="1907"/>
      <c r="AH91" s="1888"/>
      <c r="AI91" s="1888"/>
      <c r="AJ91" s="1888"/>
      <c r="AK91" s="1888"/>
      <c r="AL91" s="1888"/>
      <c r="AM91" s="1888"/>
      <c r="AN91" s="1888"/>
      <c r="AO91" s="1888"/>
      <c r="AP91" s="1888"/>
      <c r="AQ91" s="1888"/>
      <c r="AR91" s="1898"/>
      <c r="AU91" s="325"/>
    </row>
    <row r="92" spans="1:48" ht="21.7" hidden="1" customHeight="1" x14ac:dyDescent="0.45">
      <c r="A92" s="1706">
        <f t="shared" si="2"/>
        <v>77</v>
      </c>
      <c r="B92" s="526"/>
      <c r="C92" s="1886"/>
      <c r="D92" s="1887"/>
      <c r="E92" s="1887"/>
      <c r="F92" s="1887"/>
      <c r="G92" s="1887"/>
      <c r="H92" s="1887"/>
      <c r="I92" s="1887"/>
      <c r="J92" s="1887"/>
      <c r="K92" s="1887"/>
      <c r="L92" s="1887"/>
      <c r="M92" s="1887"/>
      <c r="N92" s="359"/>
      <c r="O92" s="348"/>
      <c r="P92" s="1886"/>
      <c r="Q92" s="1887"/>
      <c r="R92" s="1887"/>
      <c r="S92" s="1887"/>
      <c r="T92" s="1887"/>
      <c r="U92" s="1887"/>
      <c r="V92" s="1908"/>
      <c r="W92" s="1909"/>
      <c r="X92" s="1909"/>
      <c r="Y92" s="1909"/>
      <c r="Z92" s="1910"/>
      <c r="AA92" s="1902"/>
      <c r="AB92" s="1903"/>
      <c r="AC92" s="1903"/>
      <c r="AD92" s="1904"/>
      <c r="AE92" s="1905"/>
      <c r="AF92" s="1906"/>
      <c r="AG92" s="1907"/>
      <c r="AH92" s="1888"/>
      <c r="AI92" s="1888"/>
      <c r="AJ92" s="1888"/>
      <c r="AK92" s="1888"/>
      <c r="AL92" s="1888"/>
      <c r="AM92" s="1888"/>
      <c r="AN92" s="1888"/>
      <c r="AO92" s="1888"/>
      <c r="AP92" s="1888"/>
      <c r="AQ92" s="1888"/>
      <c r="AR92" s="1898"/>
      <c r="AU92" s="325"/>
    </row>
    <row r="93" spans="1:48" ht="21.7" hidden="1" customHeight="1" x14ac:dyDescent="0.45">
      <c r="A93" s="1706">
        <f t="shared" si="2"/>
        <v>78</v>
      </c>
      <c r="B93" s="526"/>
      <c r="C93" s="1886"/>
      <c r="D93" s="1887"/>
      <c r="E93" s="1887"/>
      <c r="F93" s="1887"/>
      <c r="G93" s="1887"/>
      <c r="H93" s="1887"/>
      <c r="I93" s="1887"/>
      <c r="J93" s="1887"/>
      <c r="K93" s="1887"/>
      <c r="L93" s="1887"/>
      <c r="M93" s="1887"/>
      <c r="N93" s="359"/>
      <c r="O93" s="348"/>
      <c r="P93" s="1886"/>
      <c r="Q93" s="1887"/>
      <c r="R93" s="1887"/>
      <c r="S93" s="1887"/>
      <c r="T93" s="1887"/>
      <c r="U93" s="1887"/>
      <c r="V93" s="1908"/>
      <c r="W93" s="1909"/>
      <c r="X93" s="1909"/>
      <c r="Y93" s="1909"/>
      <c r="Z93" s="1910"/>
      <c r="AA93" s="1902"/>
      <c r="AB93" s="1903"/>
      <c r="AC93" s="1903"/>
      <c r="AD93" s="1904"/>
      <c r="AE93" s="1905"/>
      <c r="AF93" s="1906"/>
      <c r="AG93" s="1907"/>
      <c r="AH93" s="1888"/>
      <c r="AI93" s="1888"/>
      <c r="AJ93" s="1888"/>
      <c r="AK93" s="1888"/>
      <c r="AL93" s="1888"/>
      <c r="AM93" s="1888"/>
      <c r="AN93" s="1888"/>
      <c r="AO93" s="1888"/>
      <c r="AP93" s="1888"/>
      <c r="AQ93" s="1888"/>
      <c r="AR93" s="1898"/>
      <c r="AU93" s="325"/>
    </row>
    <row r="94" spans="1:48" ht="21.7" hidden="1" customHeight="1" x14ac:dyDescent="0.45">
      <c r="A94" s="1706">
        <f t="shared" si="2"/>
        <v>79</v>
      </c>
      <c r="B94" s="526"/>
      <c r="C94" s="1886"/>
      <c r="D94" s="1887"/>
      <c r="E94" s="1887"/>
      <c r="F94" s="1887"/>
      <c r="G94" s="1887"/>
      <c r="H94" s="1887"/>
      <c r="I94" s="1887"/>
      <c r="J94" s="1887"/>
      <c r="K94" s="1887"/>
      <c r="L94" s="1887"/>
      <c r="M94" s="1887"/>
      <c r="N94" s="359"/>
      <c r="O94" s="348"/>
      <c r="P94" s="1886"/>
      <c r="Q94" s="1887"/>
      <c r="R94" s="1887"/>
      <c r="S94" s="1887"/>
      <c r="T94" s="1887"/>
      <c r="U94" s="1887"/>
      <c r="V94" s="1908"/>
      <c r="W94" s="1909"/>
      <c r="X94" s="1909"/>
      <c r="Y94" s="1909"/>
      <c r="Z94" s="1910"/>
      <c r="AA94" s="1902"/>
      <c r="AB94" s="1903"/>
      <c r="AC94" s="1903"/>
      <c r="AD94" s="1904"/>
      <c r="AE94" s="1905"/>
      <c r="AF94" s="1906"/>
      <c r="AG94" s="1907"/>
      <c r="AH94" s="1888"/>
      <c r="AI94" s="1888"/>
      <c r="AJ94" s="1888"/>
      <c r="AK94" s="1888"/>
      <c r="AL94" s="1888"/>
      <c r="AM94" s="1888"/>
      <c r="AN94" s="1888"/>
      <c r="AO94" s="1888"/>
      <c r="AP94" s="1888"/>
      <c r="AQ94" s="1888"/>
      <c r="AR94" s="1898"/>
      <c r="AU94" s="325"/>
    </row>
    <row r="95" spans="1:48" ht="21.7" hidden="1" customHeight="1" x14ac:dyDescent="0.45">
      <c r="A95" s="1706">
        <f t="shared" si="2"/>
        <v>80</v>
      </c>
      <c r="B95" s="526"/>
      <c r="C95" s="1886"/>
      <c r="D95" s="1887"/>
      <c r="E95" s="1887"/>
      <c r="F95" s="1887"/>
      <c r="G95" s="1887"/>
      <c r="H95" s="1887"/>
      <c r="I95" s="1887"/>
      <c r="J95" s="1887"/>
      <c r="K95" s="1887"/>
      <c r="L95" s="1887"/>
      <c r="M95" s="1887"/>
      <c r="N95" s="359"/>
      <c r="O95" s="348"/>
      <c r="P95" s="1886"/>
      <c r="Q95" s="1887"/>
      <c r="R95" s="1887"/>
      <c r="S95" s="1887"/>
      <c r="T95" s="1887"/>
      <c r="U95" s="1887"/>
      <c r="V95" s="1908"/>
      <c r="W95" s="1909"/>
      <c r="X95" s="1909"/>
      <c r="Y95" s="1909"/>
      <c r="Z95" s="1910"/>
      <c r="AA95" s="1902"/>
      <c r="AB95" s="1903"/>
      <c r="AC95" s="1903"/>
      <c r="AD95" s="1904"/>
      <c r="AE95" s="1905"/>
      <c r="AF95" s="1906"/>
      <c r="AG95" s="1907"/>
      <c r="AH95" s="1888"/>
      <c r="AI95" s="1888"/>
      <c r="AJ95" s="1888"/>
      <c r="AK95" s="1888"/>
      <c r="AL95" s="1888"/>
      <c r="AM95" s="1888"/>
      <c r="AN95" s="1888"/>
      <c r="AO95" s="1888"/>
      <c r="AP95" s="1888"/>
      <c r="AQ95" s="1888"/>
      <c r="AR95" s="1898"/>
      <c r="AU95" s="325"/>
    </row>
    <row r="96" spans="1:48" ht="21.7" hidden="1" customHeight="1" x14ac:dyDescent="0.45">
      <c r="A96" s="1706">
        <f t="shared" si="2"/>
        <v>81</v>
      </c>
      <c r="B96" s="526"/>
      <c r="C96" s="1886"/>
      <c r="D96" s="1887"/>
      <c r="E96" s="1887"/>
      <c r="F96" s="1887"/>
      <c r="G96" s="1887"/>
      <c r="H96" s="1887"/>
      <c r="I96" s="1887"/>
      <c r="J96" s="1887"/>
      <c r="K96" s="1887"/>
      <c r="L96" s="1887"/>
      <c r="M96" s="1887"/>
      <c r="N96" s="359"/>
      <c r="O96" s="348"/>
      <c r="P96" s="1886"/>
      <c r="Q96" s="1887"/>
      <c r="R96" s="1887"/>
      <c r="S96" s="1887"/>
      <c r="T96" s="1887"/>
      <c r="U96" s="1887"/>
      <c r="V96" s="1908"/>
      <c r="W96" s="1909"/>
      <c r="X96" s="1909"/>
      <c r="Y96" s="1909"/>
      <c r="Z96" s="1910"/>
      <c r="AA96" s="1902"/>
      <c r="AB96" s="1903"/>
      <c r="AC96" s="1903"/>
      <c r="AD96" s="1904"/>
      <c r="AE96" s="1905"/>
      <c r="AF96" s="1906"/>
      <c r="AG96" s="1907"/>
      <c r="AH96" s="1888"/>
      <c r="AI96" s="1888"/>
      <c r="AJ96" s="1888"/>
      <c r="AK96" s="1888"/>
      <c r="AL96" s="1888"/>
      <c r="AM96" s="1888"/>
      <c r="AN96" s="1888"/>
      <c r="AO96" s="1888"/>
      <c r="AP96" s="1888"/>
      <c r="AQ96" s="1888"/>
      <c r="AR96" s="1898"/>
      <c r="AU96" s="325"/>
    </row>
    <row r="97" spans="1:47" ht="21.7" hidden="1" customHeight="1" x14ac:dyDescent="0.45">
      <c r="A97" s="1706">
        <f t="shared" si="2"/>
        <v>82</v>
      </c>
      <c r="B97" s="526"/>
      <c r="C97" s="1886"/>
      <c r="D97" s="1887"/>
      <c r="E97" s="1887"/>
      <c r="F97" s="1887"/>
      <c r="G97" s="1887"/>
      <c r="H97" s="1887"/>
      <c r="I97" s="1887"/>
      <c r="J97" s="1887"/>
      <c r="K97" s="1887"/>
      <c r="L97" s="1887"/>
      <c r="M97" s="1887"/>
      <c r="N97" s="359"/>
      <c r="O97" s="348"/>
      <c r="P97" s="1886"/>
      <c r="Q97" s="1887"/>
      <c r="R97" s="1887"/>
      <c r="S97" s="1887"/>
      <c r="T97" s="1887"/>
      <c r="U97" s="1887"/>
      <c r="V97" s="1908"/>
      <c r="W97" s="1909"/>
      <c r="X97" s="1909"/>
      <c r="Y97" s="1909"/>
      <c r="Z97" s="1910"/>
      <c r="AA97" s="1902"/>
      <c r="AB97" s="1903"/>
      <c r="AC97" s="1903"/>
      <c r="AD97" s="1904"/>
      <c r="AE97" s="1905"/>
      <c r="AF97" s="1906"/>
      <c r="AG97" s="1907"/>
      <c r="AH97" s="1888"/>
      <c r="AI97" s="1888"/>
      <c r="AJ97" s="1888"/>
      <c r="AK97" s="1888"/>
      <c r="AL97" s="1888"/>
      <c r="AM97" s="1888"/>
      <c r="AN97" s="1888"/>
      <c r="AO97" s="1888"/>
      <c r="AP97" s="1888"/>
      <c r="AQ97" s="1888"/>
      <c r="AR97" s="1898"/>
      <c r="AU97" s="325"/>
    </row>
    <row r="98" spans="1:47" ht="21.7" hidden="1" customHeight="1" x14ac:dyDescent="0.45">
      <c r="A98" s="1706">
        <f t="shared" si="2"/>
        <v>83</v>
      </c>
      <c r="B98" s="526"/>
      <c r="C98" s="1886"/>
      <c r="D98" s="1887"/>
      <c r="E98" s="1887"/>
      <c r="F98" s="1887"/>
      <c r="G98" s="1887"/>
      <c r="H98" s="1887"/>
      <c r="I98" s="1887"/>
      <c r="J98" s="1887"/>
      <c r="K98" s="1887"/>
      <c r="L98" s="1887"/>
      <c r="M98" s="1887"/>
      <c r="N98" s="359"/>
      <c r="O98" s="348"/>
      <c r="P98" s="1886"/>
      <c r="Q98" s="1887"/>
      <c r="R98" s="1887"/>
      <c r="S98" s="1887"/>
      <c r="T98" s="1887"/>
      <c r="U98" s="1887"/>
      <c r="V98" s="1908"/>
      <c r="W98" s="1909"/>
      <c r="X98" s="1909"/>
      <c r="Y98" s="1909"/>
      <c r="Z98" s="1910"/>
      <c r="AA98" s="1902"/>
      <c r="AB98" s="1903"/>
      <c r="AC98" s="1903"/>
      <c r="AD98" s="1904"/>
      <c r="AE98" s="1905"/>
      <c r="AF98" s="1906"/>
      <c r="AG98" s="1907"/>
      <c r="AH98" s="1888"/>
      <c r="AI98" s="1888"/>
      <c r="AJ98" s="1888"/>
      <c r="AK98" s="1888"/>
      <c r="AL98" s="1888"/>
      <c r="AM98" s="1888"/>
      <c r="AN98" s="1888"/>
      <c r="AO98" s="1888"/>
      <c r="AP98" s="1888"/>
      <c r="AQ98" s="1888"/>
      <c r="AR98" s="1898"/>
      <c r="AU98" s="325"/>
    </row>
    <row r="99" spans="1:47" ht="21.7" hidden="1" customHeight="1" x14ac:dyDescent="0.45">
      <c r="A99" s="1706">
        <f t="shared" si="2"/>
        <v>84</v>
      </c>
      <c r="B99" s="526"/>
      <c r="C99" s="1886"/>
      <c r="D99" s="1887"/>
      <c r="E99" s="1887"/>
      <c r="F99" s="1887"/>
      <c r="G99" s="1887"/>
      <c r="H99" s="1887"/>
      <c r="I99" s="1887"/>
      <c r="J99" s="1887"/>
      <c r="K99" s="1887"/>
      <c r="L99" s="1887"/>
      <c r="M99" s="1887"/>
      <c r="N99" s="359"/>
      <c r="O99" s="348"/>
      <c r="P99" s="1886"/>
      <c r="Q99" s="1887"/>
      <c r="R99" s="1887"/>
      <c r="S99" s="1887"/>
      <c r="T99" s="1887"/>
      <c r="U99" s="1887"/>
      <c r="V99" s="1908"/>
      <c r="W99" s="1909"/>
      <c r="X99" s="1909"/>
      <c r="Y99" s="1909"/>
      <c r="Z99" s="1910"/>
      <c r="AA99" s="1902"/>
      <c r="AB99" s="1903"/>
      <c r="AC99" s="1903"/>
      <c r="AD99" s="1904"/>
      <c r="AE99" s="1905"/>
      <c r="AF99" s="1906"/>
      <c r="AG99" s="1907"/>
      <c r="AH99" s="1888"/>
      <c r="AI99" s="1888"/>
      <c r="AJ99" s="1888"/>
      <c r="AK99" s="1888"/>
      <c r="AL99" s="1888"/>
      <c r="AM99" s="1888"/>
      <c r="AN99" s="1888"/>
      <c r="AO99" s="1888"/>
      <c r="AP99" s="1888"/>
      <c r="AQ99" s="1888"/>
      <c r="AR99" s="1898"/>
      <c r="AU99" s="325"/>
    </row>
    <row r="100" spans="1:47" ht="21.7" hidden="1" customHeight="1" x14ac:dyDescent="0.45">
      <c r="A100" s="1706">
        <f t="shared" si="2"/>
        <v>85</v>
      </c>
      <c r="B100" s="526"/>
      <c r="C100" s="1886"/>
      <c r="D100" s="1887"/>
      <c r="E100" s="1887"/>
      <c r="F100" s="1887"/>
      <c r="G100" s="1887"/>
      <c r="H100" s="1887"/>
      <c r="I100" s="1887"/>
      <c r="J100" s="1887"/>
      <c r="K100" s="1887"/>
      <c r="L100" s="1887"/>
      <c r="M100" s="1887"/>
      <c r="N100" s="359"/>
      <c r="O100" s="348"/>
      <c r="P100" s="1886"/>
      <c r="Q100" s="1887"/>
      <c r="R100" s="1887"/>
      <c r="S100" s="1887"/>
      <c r="T100" s="1887"/>
      <c r="U100" s="1887"/>
      <c r="V100" s="1908"/>
      <c r="W100" s="1909"/>
      <c r="X100" s="1909"/>
      <c r="Y100" s="1909"/>
      <c r="Z100" s="1910"/>
      <c r="AA100" s="1902"/>
      <c r="AB100" s="1903"/>
      <c r="AC100" s="1903"/>
      <c r="AD100" s="1904"/>
      <c r="AE100" s="1905"/>
      <c r="AF100" s="1906"/>
      <c r="AG100" s="1907"/>
      <c r="AH100" s="1888"/>
      <c r="AI100" s="1888"/>
      <c r="AJ100" s="1888"/>
      <c r="AK100" s="1888"/>
      <c r="AL100" s="1888"/>
      <c r="AM100" s="1888"/>
      <c r="AN100" s="1888"/>
      <c r="AO100" s="1888"/>
      <c r="AP100" s="1888"/>
      <c r="AQ100" s="1888"/>
      <c r="AR100" s="1898"/>
      <c r="AU100" s="325"/>
    </row>
    <row r="101" spans="1:47" ht="21.7" hidden="1" customHeight="1" x14ac:dyDescent="0.45">
      <c r="A101" s="1706">
        <f t="shared" si="2"/>
        <v>86</v>
      </c>
      <c r="B101" s="526"/>
      <c r="C101" s="1886"/>
      <c r="D101" s="1887"/>
      <c r="E101" s="1887"/>
      <c r="F101" s="1887"/>
      <c r="G101" s="1887"/>
      <c r="H101" s="1887"/>
      <c r="I101" s="1887"/>
      <c r="J101" s="1887"/>
      <c r="K101" s="1887"/>
      <c r="L101" s="1887"/>
      <c r="M101" s="1887"/>
      <c r="N101" s="359"/>
      <c r="O101" s="348"/>
      <c r="P101" s="1886"/>
      <c r="Q101" s="1887"/>
      <c r="R101" s="1887"/>
      <c r="S101" s="1887"/>
      <c r="T101" s="1887"/>
      <c r="U101" s="1887"/>
      <c r="V101" s="1908"/>
      <c r="W101" s="1909"/>
      <c r="X101" s="1909"/>
      <c r="Y101" s="1909"/>
      <c r="Z101" s="1910"/>
      <c r="AA101" s="1902"/>
      <c r="AB101" s="1903"/>
      <c r="AC101" s="1903"/>
      <c r="AD101" s="1904"/>
      <c r="AE101" s="1905"/>
      <c r="AF101" s="1906"/>
      <c r="AG101" s="1907"/>
      <c r="AH101" s="1888"/>
      <c r="AI101" s="1888"/>
      <c r="AJ101" s="1888"/>
      <c r="AK101" s="1888"/>
      <c r="AL101" s="1888"/>
      <c r="AM101" s="1888"/>
      <c r="AN101" s="1888"/>
      <c r="AO101" s="1888"/>
      <c r="AP101" s="1888"/>
      <c r="AQ101" s="1888"/>
      <c r="AR101" s="1898"/>
      <c r="AU101" s="325"/>
    </row>
    <row r="102" spans="1:47" ht="21.7" hidden="1" customHeight="1" x14ac:dyDescent="0.45">
      <c r="A102" s="1706">
        <f t="shared" si="2"/>
        <v>87</v>
      </c>
      <c r="B102" s="526"/>
      <c r="C102" s="1886"/>
      <c r="D102" s="1887"/>
      <c r="E102" s="1887"/>
      <c r="F102" s="1887"/>
      <c r="G102" s="1887"/>
      <c r="H102" s="1887"/>
      <c r="I102" s="1887"/>
      <c r="J102" s="1887"/>
      <c r="K102" s="1887"/>
      <c r="L102" s="1887"/>
      <c r="M102" s="1887"/>
      <c r="N102" s="359"/>
      <c r="O102" s="348"/>
      <c r="P102" s="1886"/>
      <c r="Q102" s="1887"/>
      <c r="R102" s="1887"/>
      <c r="S102" s="1887"/>
      <c r="T102" s="1887"/>
      <c r="U102" s="1887"/>
      <c r="V102" s="1908"/>
      <c r="W102" s="1909"/>
      <c r="X102" s="1909"/>
      <c r="Y102" s="1909"/>
      <c r="Z102" s="1910"/>
      <c r="AA102" s="1902"/>
      <c r="AB102" s="1903"/>
      <c r="AC102" s="1903"/>
      <c r="AD102" s="1904"/>
      <c r="AE102" s="1905"/>
      <c r="AF102" s="1906"/>
      <c r="AG102" s="1907"/>
      <c r="AH102" s="1888"/>
      <c r="AI102" s="1888"/>
      <c r="AJ102" s="1888"/>
      <c r="AK102" s="1888"/>
      <c r="AL102" s="1888"/>
      <c r="AM102" s="1888"/>
      <c r="AN102" s="1888"/>
      <c r="AO102" s="1888"/>
      <c r="AP102" s="1888"/>
      <c r="AQ102" s="1888"/>
      <c r="AR102" s="1898"/>
      <c r="AU102" s="325"/>
    </row>
    <row r="103" spans="1:47" ht="21.7" hidden="1" customHeight="1" x14ac:dyDescent="0.45">
      <c r="A103" s="1706">
        <f t="shared" si="2"/>
        <v>88</v>
      </c>
      <c r="B103" s="526"/>
      <c r="C103" s="1886"/>
      <c r="D103" s="1887"/>
      <c r="E103" s="1887"/>
      <c r="F103" s="1887"/>
      <c r="G103" s="1887"/>
      <c r="H103" s="1887"/>
      <c r="I103" s="1887"/>
      <c r="J103" s="1887"/>
      <c r="K103" s="1887"/>
      <c r="L103" s="1887"/>
      <c r="M103" s="1887"/>
      <c r="N103" s="359"/>
      <c r="O103" s="348"/>
      <c r="P103" s="1886"/>
      <c r="Q103" s="1887"/>
      <c r="R103" s="1887"/>
      <c r="S103" s="1887"/>
      <c r="T103" s="1887"/>
      <c r="U103" s="1887"/>
      <c r="V103" s="1908"/>
      <c r="W103" s="1909"/>
      <c r="X103" s="1909"/>
      <c r="Y103" s="1909"/>
      <c r="Z103" s="1910"/>
      <c r="AA103" s="1902"/>
      <c r="AB103" s="1903"/>
      <c r="AC103" s="1903"/>
      <c r="AD103" s="1904"/>
      <c r="AE103" s="1905"/>
      <c r="AF103" s="1906"/>
      <c r="AG103" s="1907"/>
      <c r="AH103" s="1888"/>
      <c r="AI103" s="1888"/>
      <c r="AJ103" s="1888"/>
      <c r="AK103" s="1888"/>
      <c r="AL103" s="1888"/>
      <c r="AM103" s="1888"/>
      <c r="AN103" s="1888"/>
      <c r="AO103" s="1888"/>
      <c r="AP103" s="1888"/>
      <c r="AQ103" s="1888"/>
      <c r="AR103" s="1898"/>
      <c r="AU103" s="325"/>
    </row>
    <row r="104" spans="1:47" ht="21.7" hidden="1" customHeight="1" x14ac:dyDescent="0.45">
      <c r="A104" s="1706">
        <f t="shared" si="2"/>
        <v>89</v>
      </c>
      <c r="B104" s="526"/>
      <c r="C104" s="1886"/>
      <c r="D104" s="1887"/>
      <c r="E104" s="1887"/>
      <c r="F104" s="1887"/>
      <c r="G104" s="1887"/>
      <c r="H104" s="1887"/>
      <c r="I104" s="1887"/>
      <c r="J104" s="1887"/>
      <c r="K104" s="1887"/>
      <c r="L104" s="1887"/>
      <c r="M104" s="1887"/>
      <c r="N104" s="359"/>
      <c r="O104" s="348"/>
      <c r="P104" s="1886"/>
      <c r="Q104" s="1887"/>
      <c r="R104" s="1887"/>
      <c r="S104" s="1887"/>
      <c r="T104" s="1887"/>
      <c r="U104" s="1887"/>
      <c r="V104" s="1908"/>
      <c r="W104" s="1909"/>
      <c r="X104" s="1909"/>
      <c r="Y104" s="1909"/>
      <c r="Z104" s="1910"/>
      <c r="AA104" s="1902"/>
      <c r="AB104" s="1903"/>
      <c r="AC104" s="1903"/>
      <c r="AD104" s="1904"/>
      <c r="AE104" s="1905"/>
      <c r="AF104" s="1906"/>
      <c r="AG104" s="1907"/>
      <c r="AH104" s="1888"/>
      <c r="AI104" s="1888"/>
      <c r="AJ104" s="1888"/>
      <c r="AK104" s="1888"/>
      <c r="AL104" s="1888"/>
      <c r="AM104" s="1888"/>
      <c r="AN104" s="1888"/>
      <c r="AO104" s="1888"/>
      <c r="AP104" s="1888"/>
      <c r="AQ104" s="1888"/>
      <c r="AR104" s="1898"/>
      <c r="AU104" s="325"/>
    </row>
    <row r="105" spans="1:47" ht="21.7" hidden="1" customHeight="1" x14ac:dyDescent="0.45">
      <c r="A105" s="1706">
        <v>90</v>
      </c>
      <c r="B105" s="526"/>
      <c r="C105" s="1913"/>
      <c r="D105" s="1911"/>
      <c r="E105" s="1911"/>
      <c r="F105" s="1911"/>
      <c r="G105" s="1911"/>
      <c r="H105" s="1911"/>
      <c r="I105" s="1911"/>
      <c r="J105" s="1911"/>
      <c r="K105" s="1911"/>
      <c r="L105" s="1911"/>
      <c r="M105" s="1911"/>
      <c r="N105" s="358"/>
      <c r="O105" s="231"/>
      <c r="P105" s="1913"/>
      <c r="Q105" s="1911"/>
      <c r="R105" s="1911"/>
      <c r="S105" s="1911"/>
      <c r="T105" s="1911"/>
      <c r="U105" s="1911"/>
      <c r="V105" s="1914"/>
      <c r="W105" s="1915"/>
      <c r="X105" s="1915"/>
      <c r="Y105" s="1915"/>
      <c r="Z105" s="1916"/>
      <c r="AA105" s="1914"/>
      <c r="AB105" s="1915"/>
      <c r="AC105" s="1915"/>
      <c r="AD105" s="1917"/>
      <c r="AE105" s="1918"/>
      <c r="AF105" s="1919"/>
      <c r="AG105" s="1913"/>
      <c r="AH105" s="1911"/>
      <c r="AI105" s="1911"/>
      <c r="AJ105" s="1911"/>
      <c r="AK105" s="1911"/>
      <c r="AL105" s="1911"/>
      <c r="AM105" s="1911"/>
      <c r="AN105" s="1911"/>
      <c r="AO105" s="1911"/>
      <c r="AP105" s="1911"/>
      <c r="AQ105" s="1911"/>
      <c r="AR105" s="1912"/>
    </row>
    <row r="106" spans="1:47" ht="21.7" hidden="1" customHeight="1" x14ac:dyDescent="0.45">
      <c r="A106" s="1706">
        <v>91</v>
      </c>
      <c r="B106" s="526"/>
      <c r="C106" s="1913"/>
      <c r="D106" s="1911"/>
      <c r="E106" s="1911"/>
      <c r="F106" s="1911"/>
      <c r="G106" s="1911"/>
      <c r="H106" s="1911"/>
      <c r="I106" s="1911"/>
      <c r="J106" s="1911"/>
      <c r="K106" s="1911"/>
      <c r="L106" s="1911"/>
      <c r="M106" s="1911"/>
      <c r="N106" s="358"/>
      <c r="O106" s="231"/>
      <c r="P106" s="1913"/>
      <c r="Q106" s="1911"/>
      <c r="R106" s="1911"/>
      <c r="S106" s="1911"/>
      <c r="T106" s="1911"/>
      <c r="U106" s="1911"/>
      <c r="V106" s="1914"/>
      <c r="W106" s="1915"/>
      <c r="X106" s="1915"/>
      <c r="Y106" s="1915"/>
      <c r="Z106" s="1916"/>
      <c r="AA106" s="1914"/>
      <c r="AB106" s="1915"/>
      <c r="AC106" s="1915"/>
      <c r="AD106" s="1917"/>
      <c r="AE106" s="1918"/>
      <c r="AF106" s="1919"/>
      <c r="AG106" s="1913"/>
      <c r="AH106" s="1911"/>
      <c r="AI106" s="1911"/>
      <c r="AJ106" s="1911"/>
      <c r="AK106" s="1911"/>
      <c r="AL106" s="1911"/>
      <c r="AM106" s="1911"/>
      <c r="AN106" s="1911"/>
      <c r="AO106" s="1911"/>
      <c r="AP106" s="1911"/>
      <c r="AQ106" s="1911"/>
      <c r="AR106" s="1912"/>
    </row>
    <row r="107" spans="1:47" ht="21.7" hidden="1" customHeight="1" x14ac:dyDescent="0.45">
      <c r="A107" s="1706">
        <v>92</v>
      </c>
      <c r="B107" s="526"/>
      <c r="C107" s="1913"/>
      <c r="D107" s="1911"/>
      <c r="E107" s="1911"/>
      <c r="F107" s="1911"/>
      <c r="G107" s="1911"/>
      <c r="H107" s="1911"/>
      <c r="I107" s="1911"/>
      <c r="J107" s="1911"/>
      <c r="K107" s="1911"/>
      <c r="L107" s="1911"/>
      <c r="M107" s="1911"/>
      <c r="N107" s="358"/>
      <c r="O107" s="231"/>
      <c r="P107" s="1913"/>
      <c r="Q107" s="1911"/>
      <c r="R107" s="1911"/>
      <c r="S107" s="1911"/>
      <c r="T107" s="1911"/>
      <c r="U107" s="1911"/>
      <c r="V107" s="1914"/>
      <c r="W107" s="1915"/>
      <c r="X107" s="1915"/>
      <c r="Y107" s="1915"/>
      <c r="Z107" s="1916"/>
      <c r="AA107" s="1914"/>
      <c r="AB107" s="1915"/>
      <c r="AC107" s="1915"/>
      <c r="AD107" s="1917"/>
      <c r="AE107" s="1918"/>
      <c r="AF107" s="1919"/>
      <c r="AG107" s="1913"/>
      <c r="AH107" s="1911"/>
      <c r="AI107" s="1911"/>
      <c r="AJ107" s="1911"/>
      <c r="AK107" s="1911"/>
      <c r="AL107" s="1911"/>
      <c r="AM107" s="1911"/>
      <c r="AN107" s="1911"/>
      <c r="AO107" s="1911"/>
      <c r="AP107" s="1911"/>
      <c r="AQ107" s="1911"/>
      <c r="AR107" s="1912"/>
    </row>
    <row r="108" spans="1:47" ht="21.7" hidden="1" customHeight="1" x14ac:dyDescent="0.45">
      <c r="A108" s="1706">
        <v>93</v>
      </c>
      <c r="B108" s="526"/>
      <c r="C108" s="1913"/>
      <c r="D108" s="1911"/>
      <c r="E108" s="1911"/>
      <c r="F108" s="1911"/>
      <c r="G108" s="1911"/>
      <c r="H108" s="1911"/>
      <c r="I108" s="1911"/>
      <c r="J108" s="1911"/>
      <c r="K108" s="1911"/>
      <c r="L108" s="1911"/>
      <c r="M108" s="1911"/>
      <c r="N108" s="358"/>
      <c r="O108" s="231"/>
      <c r="P108" s="1913"/>
      <c r="Q108" s="1911"/>
      <c r="R108" s="1911"/>
      <c r="S108" s="1911"/>
      <c r="T108" s="1911"/>
      <c r="U108" s="1911"/>
      <c r="V108" s="1914"/>
      <c r="W108" s="1915"/>
      <c r="X108" s="1915"/>
      <c r="Y108" s="1915"/>
      <c r="Z108" s="1916"/>
      <c r="AA108" s="1914"/>
      <c r="AB108" s="1915"/>
      <c r="AC108" s="1915"/>
      <c r="AD108" s="1917"/>
      <c r="AE108" s="1918"/>
      <c r="AF108" s="1919"/>
      <c r="AG108" s="1913"/>
      <c r="AH108" s="1911"/>
      <c r="AI108" s="1911"/>
      <c r="AJ108" s="1911"/>
      <c r="AK108" s="1911"/>
      <c r="AL108" s="1911"/>
      <c r="AM108" s="1911"/>
      <c r="AN108" s="1911"/>
      <c r="AO108" s="1911"/>
      <c r="AP108" s="1911"/>
      <c r="AQ108" s="1911"/>
      <c r="AR108" s="1912"/>
    </row>
    <row r="109" spans="1:47" ht="21.7" hidden="1" customHeight="1" x14ac:dyDescent="0.45">
      <c r="A109" s="1706">
        <v>94</v>
      </c>
      <c r="B109" s="526"/>
      <c r="C109" s="1913"/>
      <c r="D109" s="1911"/>
      <c r="E109" s="1911"/>
      <c r="F109" s="1911"/>
      <c r="G109" s="1911"/>
      <c r="H109" s="1911"/>
      <c r="I109" s="1911"/>
      <c r="J109" s="1911"/>
      <c r="K109" s="1911"/>
      <c r="L109" s="1911"/>
      <c r="M109" s="1911"/>
      <c r="N109" s="358"/>
      <c r="O109" s="231"/>
      <c r="P109" s="1913"/>
      <c r="Q109" s="1911"/>
      <c r="R109" s="1911"/>
      <c r="S109" s="1911"/>
      <c r="T109" s="1911"/>
      <c r="U109" s="1911"/>
      <c r="V109" s="1914"/>
      <c r="W109" s="1915"/>
      <c r="X109" s="1915"/>
      <c r="Y109" s="1915"/>
      <c r="Z109" s="1916"/>
      <c r="AA109" s="1914"/>
      <c r="AB109" s="1915"/>
      <c r="AC109" s="1915"/>
      <c r="AD109" s="1917"/>
      <c r="AE109" s="1918"/>
      <c r="AF109" s="1919"/>
      <c r="AG109" s="1913"/>
      <c r="AH109" s="1911"/>
      <c r="AI109" s="1911"/>
      <c r="AJ109" s="1911"/>
      <c r="AK109" s="1911"/>
      <c r="AL109" s="1911"/>
      <c r="AM109" s="1911"/>
      <c r="AN109" s="1911"/>
      <c r="AO109" s="1911"/>
      <c r="AP109" s="1911"/>
      <c r="AQ109" s="1911"/>
      <c r="AR109" s="1912"/>
    </row>
    <row r="110" spans="1:47" ht="21.7" hidden="1" customHeight="1" x14ac:dyDescent="0.45">
      <c r="A110" s="1706">
        <v>95</v>
      </c>
      <c r="B110" s="526"/>
      <c r="C110" s="1913"/>
      <c r="D110" s="1911"/>
      <c r="E110" s="1911"/>
      <c r="F110" s="1911"/>
      <c r="G110" s="1911"/>
      <c r="H110" s="1911"/>
      <c r="I110" s="1911"/>
      <c r="J110" s="1911"/>
      <c r="K110" s="1911"/>
      <c r="L110" s="1911"/>
      <c r="M110" s="1911"/>
      <c r="N110" s="358"/>
      <c r="O110" s="231"/>
      <c r="P110" s="1913"/>
      <c r="Q110" s="1911"/>
      <c r="R110" s="1911"/>
      <c r="S110" s="1911"/>
      <c r="T110" s="1911"/>
      <c r="U110" s="1911"/>
      <c r="V110" s="1914"/>
      <c r="W110" s="1915"/>
      <c r="X110" s="1915"/>
      <c r="Y110" s="1915"/>
      <c r="Z110" s="1916"/>
      <c r="AA110" s="1914"/>
      <c r="AB110" s="1915"/>
      <c r="AC110" s="1915"/>
      <c r="AD110" s="1917"/>
      <c r="AE110" s="1918"/>
      <c r="AF110" s="1919"/>
      <c r="AG110" s="1913"/>
      <c r="AH110" s="1911"/>
      <c r="AI110" s="1911"/>
      <c r="AJ110" s="1911"/>
      <c r="AK110" s="1911"/>
      <c r="AL110" s="1911"/>
      <c r="AM110" s="1911"/>
      <c r="AN110" s="1911"/>
      <c r="AO110" s="1911"/>
      <c r="AP110" s="1911"/>
      <c r="AQ110" s="1911"/>
      <c r="AR110" s="1912"/>
    </row>
    <row r="111" spans="1:47" ht="21.7" hidden="1" customHeight="1" x14ac:dyDescent="0.45">
      <c r="A111" s="1706">
        <v>96</v>
      </c>
      <c r="B111" s="526"/>
      <c r="C111" s="1913"/>
      <c r="D111" s="1911"/>
      <c r="E111" s="1911"/>
      <c r="F111" s="1911"/>
      <c r="G111" s="1911"/>
      <c r="H111" s="1911"/>
      <c r="I111" s="1911"/>
      <c r="J111" s="1911"/>
      <c r="K111" s="1911"/>
      <c r="L111" s="1911"/>
      <c r="M111" s="1911"/>
      <c r="N111" s="358"/>
      <c r="O111" s="231"/>
      <c r="P111" s="1913"/>
      <c r="Q111" s="1911"/>
      <c r="R111" s="1911"/>
      <c r="S111" s="1911"/>
      <c r="T111" s="1911"/>
      <c r="U111" s="1911"/>
      <c r="V111" s="1914"/>
      <c r="W111" s="1915"/>
      <c r="X111" s="1915"/>
      <c r="Y111" s="1915"/>
      <c r="Z111" s="1916"/>
      <c r="AA111" s="1914"/>
      <c r="AB111" s="1915"/>
      <c r="AC111" s="1915"/>
      <c r="AD111" s="1917"/>
      <c r="AE111" s="1918"/>
      <c r="AF111" s="1919"/>
      <c r="AG111" s="1913"/>
      <c r="AH111" s="1911"/>
      <c r="AI111" s="1911"/>
      <c r="AJ111" s="1911"/>
      <c r="AK111" s="1911"/>
      <c r="AL111" s="1911"/>
      <c r="AM111" s="1911"/>
      <c r="AN111" s="1911"/>
      <c r="AO111" s="1911"/>
      <c r="AP111" s="1911"/>
      <c r="AQ111" s="1911"/>
      <c r="AR111" s="1912"/>
    </row>
    <row r="112" spans="1:47" ht="21.7" hidden="1" customHeight="1" x14ac:dyDescent="0.45">
      <c r="A112" s="1706">
        <v>97</v>
      </c>
      <c r="B112" s="526"/>
      <c r="C112" s="1913"/>
      <c r="D112" s="1911"/>
      <c r="E112" s="1911"/>
      <c r="F112" s="1911"/>
      <c r="G112" s="1911"/>
      <c r="H112" s="1911"/>
      <c r="I112" s="1911"/>
      <c r="J112" s="1911"/>
      <c r="K112" s="1911"/>
      <c r="L112" s="1911"/>
      <c r="M112" s="1911"/>
      <c r="N112" s="358"/>
      <c r="O112" s="231"/>
      <c r="P112" s="1913"/>
      <c r="Q112" s="1911"/>
      <c r="R112" s="1911"/>
      <c r="S112" s="1911"/>
      <c r="T112" s="1911"/>
      <c r="U112" s="1911"/>
      <c r="V112" s="1914"/>
      <c r="W112" s="1915"/>
      <c r="X112" s="1915"/>
      <c r="Y112" s="1915"/>
      <c r="Z112" s="1916"/>
      <c r="AA112" s="1914"/>
      <c r="AB112" s="1915"/>
      <c r="AC112" s="1915"/>
      <c r="AD112" s="1917"/>
      <c r="AE112" s="1918"/>
      <c r="AF112" s="1919"/>
      <c r="AG112" s="1913"/>
      <c r="AH112" s="1911"/>
      <c r="AI112" s="1911"/>
      <c r="AJ112" s="1911"/>
      <c r="AK112" s="1911"/>
      <c r="AL112" s="1911"/>
      <c r="AM112" s="1911"/>
      <c r="AN112" s="1911"/>
      <c r="AO112" s="1911"/>
      <c r="AP112" s="1911"/>
      <c r="AQ112" s="1911"/>
      <c r="AR112" s="1912"/>
    </row>
    <row r="113" spans="1:57" ht="21.7" hidden="1" customHeight="1" x14ac:dyDescent="0.45">
      <c r="A113" s="1706">
        <v>98</v>
      </c>
      <c r="B113" s="526"/>
      <c r="C113" s="1913"/>
      <c r="D113" s="1911"/>
      <c r="E113" s="1911"/>
      <c r="F113" s="1911"/>
      <c r="G113" s="1911"/>
      <c r="H113" s="1911"/>
      <c r="I113" s="1911"/>
      <c r="J113" s="1911"/>
      <c r="K113" s="1911"/>
      <c r="L113" s="1911"/>
      <c r="M113" s="1911"/>
      <c r="N113" s="358"/>
      <c r="O113" s="231"/>
      <c r="P113" s="1913"/>
      <c r="Q113" s="1911"/>
      <c r="R113" s="1911"/>
      <c r="S113" s="1911"/>
      <c r="T113" s="1911"/>
      <c r="U113" s="1911"/>
      <c r="V113" s="1914"/>
      <c r="W113" s="1915"/>
      <c r="X113" s="1915"/>
      <c r="Y113" s="1915"/>
      <c r="Z113" s="1916"/>
      <c r="AA113" s="1914"/>
      <c r="AB113" s="1915"/>
      <c r="AC113" s="1915"/>
      <c r="AD113" s="1917"/>
      <c r="AE113" s="1918"/>
      <c r="AF113" s="1919"/>
      <c r="AG113" s="1913"/>
      <c r="AH113" s="1911"/>
      <c r="AI113" s="1911"/>
      <c r="AJ113" s="1911"/>
      <c r="AK113" s="1911"/>
      <c r="AL113" s="1911"/>
      <c r="AM113" s="1911"/>
      <c r="AN113" s="1911"/>
      <c r="AO113" s="1911"/>
      <c r="AP113" s="1911"/>
      <c r="AQ113" s="1911"/>
      <c r="AR113" s="1912"/>
    </row>
    <row r="114" spans="1:57" ht="21.7" hidden="1" customHeight="1" x14ac:dyDescent="0.45">
      <c r="A114" s="1706">
        <v>99</v>
      </c>
      <c r="B114" s="526"/>
      <c r="C114" s="1913"/>
      <c r="D114" s="1911"/>
      <c r="E114" s="1911"/>
      <c r="F114" s="1911"/>
      <c r="G114" s="1911"/>
      <c r="H114" s="1911"/>
      <c r="I114" s="1911"/>
      <c r="J114" s="1911"/>
      <c r="K114" s="1911"/>
      <c r="L114" s="1911"/>
      <c r="M114" s="1911"/>
      <c r="N114" s="358"/>
      <c r="O114" s="231"/>
      <c r="P114" s="1913"/>
      <c r="Q114" s="1911"/>
      <c r="R114" s="1911"/>
      <c r="S114" s="1911"/>
      <c r="T114" s="1911"/>
      <c r="U114" s="1911"/>
      <c r="V114" s="1914"/>
      <c r="W114" s="1915"/>
      <c r="X114" s="1915"/>
      <c r="Y114" s="1915"/>
      <c r="Z114" s="1916"/>
      <c r="AA114" s="1914"/>
      <c r="AB114" s="1915"/>
      <c r="AC114" s="1915"/>
      <c r="AD114" s="1917"/>
      <c r="AE114" s="1918"/>
      <c r="AF114" s="1919"/>
      <c r="AG114" s="1913"/>
      <c r="AH114" s="1911"/>
      <c r="AI114" s="1911"/>
      <c r="AJ114" s="1911"/>
      <c r="AK114" s="1911"/>
      <c r="AL114" s="1911"/>
      <c r="AM114" s="1911"/>
      <c r="AN114" s="1911"/>
      <c r="AO114" s="1911"/>
      <c r="AP114" s="1911"/>
      <c r="AQ114" s="1911"/>
      <c r="AR114" s="1912"/>
    </row>
    <row r="115" spans="1:57" ht="21.7" hidden="1" customHeight="1" x14ac:dyDescent="0.45">
      <c r="A115" s="1706">
        <v>100</v>
      </c>
      <c r="B115" s="526"/>
      <c r="C115" s="1913"/>
      <c r="D115" s="1911"/>
      <c r="E115" s="1911"/>
      <c r="F115" s="1911"/>
      <c r="G115" s="1911"/>
      <c r="H115" s="1911"/>
      <c r="I115" s="1911"/>
      <c r="J115" s="1911"/>
      <c r="K115" s="1911"/>
      <c r="L115" s="1911"/>
      <c r="M115" s="1911"/>
      <c r="N115" s="358"/>
      <c r="O115" s="231"/>
      <c r="P115" s="1913"/>
      <c r="Q115" s="1911"/>
      <c r="R115" s="1911"/>
      <c r="S115" s="1911"/>
      <c r="T115" s="1911"/>
      <c r="U115" s="1911"/>
      <c r="V115" s="1914"/>
      <c r="W115" s="1915"/>
      <c r="X115" s="1915"/>
      <c r="Y115" s="1915"/>
      <c r="Z115" s="1916"/>
      <c r="AA115" s="1914"/>
      <c r="AB115" s="1915"/>
      <c r="AC115" s="1915"/>
      <c r="AD115" s="1917"/>
      <c r="AE115" s="1918"/>
      <c r="AF115" s="1919"/>
      <c r="AG115" s="1913"/>
      <c r="AH115" s="1911"/>
      <c r="AI115" s="1911"/>
      <c r="AJ115" s="1911"/>
      <c r="AK115" s="1911"/>
      <c r="AL115" s="1911"/>
      <c r="AM115" s="1911"/>
      <c r="AN115" s="1911"/>
      <c r="AO115" s="1911"/>
      <c r="AP115" s="1911"/>
      <c r="AQ115" s="1911"/>
      <c r="AR115" s="1912"/>
    </row>
    <row r="116" spans="1:57" s="93" customFormat="1" ht="1.8" customHeight="1" thickBot="1" x14ac:dyDescent="0.35">
      <c r="A116" s="1923"/>
      <c r="B116" s="1923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1924"/>
      <c r="AG116" s="1924"/>
      <c r="AH116" s="1924"/>
      <c r="AI116" s="1924"/>
      <c r="AJ116" s="1924"/>
      <c r="AK116" s="1924"/>
      <c r="AL116" s="1924"/>
      <c r="AM116" s="1924"/>
      <c r="AN116" s="1924"/>
      <c r="AO116" s="1924"/>
      <c r="AP116" s="1924"/>
      <c r="AQ116" s="1924"/>
      <c r="AR116" s="1924"/>
    </row>
    <row r="117" spans="1:57" s="93" customFormat="1" ht="5.25" customHeight="1" thickTop="1" x14ac:dyDescent="0.3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</row>
    <row r="118" spans="1:57" ht="15" customHeight="1" x14ac:dyDescent="0.45">
      <c r="A118" s="1925" t="s">
        <v>1148</v>
      </c>
      <c r="B118" s="1926"/>
      <c r="C118" s="1994" t="s">
        <v>1991</v>
      </c>
      <c r="D118" s="1995"/>
      <c r="E118" s="1995"/>
      <c r="F118" s="1995"/>
      <c r="G118" s="1995"/>
      <c r="H118" s="1995"/>
      <c r="I118" s="1995"/>
      <c r="J118" s="1995"/>
      <c r="K118" s="1995"/>
      <c r="L118" s="1995"/>
      <c r="M118" s="1995"/>
      <c r="N118" s="1995"/>
      <c r="O118" s="1996"/>
      <c r="P118" s="1940" t="s">
        <v>1321</v>
      </c>
      <c r="Q118" s="1940"/>
      <c r="R118" s="1940"/>
      <c r="S118" s="1940"/>
      <c r="T118" s="1940"/>
      <c r="U118" s="1940"/>
      <c r="V118" s="1940" t="s">
        <v>1322</v>
      </c>
      <c r="W118" s="1940"/>
      <c r="X118" s="1940"/>
      <c r="Y118" s="1940"/>
      <c r="Z118" s="1940"/>
      <c r="AA118" s="1940"/>
      <c r="AB118" s="1942" t="s">
        <v>1323</v>
      </c>
      <c r="AC118" s="35"/>
      <c r="AD118" s="764" t="s">
        <v>1961</v>
      </c>
      <c r="AE118" s="765"/>
      <c r="AF118" s="765"/>
      <c r="AG118" s="765"/>
      <c r="AH118" s="765"/>
      <c r="AI118" s="765"/>
      <c r="AJ118" s="765"/>
      <c r="AK118" s="765"/>
      <c r="AL118" s="765"/>
      <c r="AM118" s="765"/>
      <c r="AN118" s="765"/>
      <c r="AO118" s="765"/>
      <c r="AP118" s="765"/>
      <c r="AQ118" s="765"/>
      <c r="AR118" s="766"/>
    </row>
    <row r="119" spans="1:57" ht="11.25" customHeight="1" x14ac:dyDescent="0.45">
      <c r="A119" s="1706"/>
      <c r="B119" s="531"/>
      <c r="C119" s="1997"/>
      <c r="D119" s="1998"/>
      <c r="E119" s="1998"/>
      <c r="F119" s="1998"/>
      <c r="G119" s="1998"/>
      <c r="H119" s="1998"/>
      <c r="I119" s="1998"/>
      <c r="J119" s="1998"/>
      <c r="K119" s="1998"/>
      <c r="L119" s="1998"/>
      <c r="M119" s="1998"/>
      <c r="N119" s="1998"/>
      <c r="O119" s="1999"/>
      <c r="P119" s="1937"/>
      <c r="Q119" s="1937"/>
      <c r="R119" s="1937"/>
      <c r="S119" s="1937"/>
      <c r="T119" s="1937"/>
      <c r="U119" s="1937"/>
      <c r="V119" s="1937"/>
      <c r="W119" s="1937"/>
      <c r="X119" s="1937"/>
      <c r="Y119" s="1937"/>
      <c r="Z119" s="1937"/>
      <c r="AA119" s="1937"/>
      <c r="AB119" s="1943"/>
      <c r="AC119" s="35"/>
      <c r="AD119" s="1935" t="s">
        <v>1954</v>
      </c>
      <c r="AE119" s="1936"/>
      <c r="AF119" s="1936"/>
      <c r="AG119" s="1936"/>
      <c r="AH119" s="1937" t="s">
        <v>1990</v>
      </c>
      <c r="AI119" s="1937"/>
      <c r="AJ119" s="1937"/>
      <c r="AK119" s="1937" t="s">
        <v>1326</v>
      </c>
      <c r="AL119" s="1937"/>
      <c r="AM119" s="1937"/>
      <c r="AN119" s="1937"/>
      <c r="AO119" s="1937"/>
      <c r="AP119" s="1936" t="s">
        <v>1992</v>
      </c>
      <c r="AQ119" s="1936"/>
      <c r="AR119" s="1938"/>
    </row>
    <row r="120" spans="1:57" ht="18.75" customHeight="1" x14ac:dyDescent="0.45">
      <c r="A120" s="1884" t="s">
        <v>1229</v>
      </c>
      <c r="B120" s="1922"/>
      <c r="C120" s="1941"/>
      <c r="D120" s="1941"/>
      <c r="E120" s="1941"/>
      <c r="F120" s="1941"/>
      <c r="G120" s="1941"/>
      <c r="H120" s="1941"/>
      <c r="I120" s="1941"/>
      <c r="J120" s="1941"/>
      <c r="K120" s="1941"/>
      <c r="L120" s="1941"/>
      <c r="M120" s="1941"/>
      <c r="N120" s="1941"/>
      <c r="O120" s="1941"/>
      <c r="P120" s="1941"/>
      <c r="Q120" s="1941"/>
      <c r="R120" s="1941"/>
      <c r="S120" s="1941"/>
      <c r="T120" s="1941"/>
      <c r="U120" s="1941"/>
      <c r="V120" s="1941"/>
      <c r="W120" s="1941"/>
      <c r="X120" s="1941"/>
      <c r="Y120" s="1941"/>
      <c r="Z120" s="1941"/>
      <c r="AA120" s="1941"/>
      <c r="AB120" s="383"/>
      <c r="AC120" s="83"/>
      <c r="AD120" s="1992"/>
      <c r="AE120" s="1941"/>
      <c r="AF120" s="1941"/>
      <c r="AG120" s="1941"/>
      <c r="AH120" s="1941"/>
      <c r="AI120" s="1941"/>
      <c r="AJ120" s="1941"/>
      <c r="AK120" s="1927"/>
      <c r="AL120" s="1927"/>
      <c r="AM120" s="1927"/>
      <c r="AN120" s="1927"/>
      <c r="AO120" s="1927"/>
      <c r="AP120" s="1927"/>
      <c r="AQ120" s="1927"/>
      <c r="AR120" s="1939"/>
      <c r="BE120" s="95"/>
    </row>
    <row r="121" spans="1:57" ht="18.75" customHeight="1" x14ac:dyDescent="0.45">
      <c r="A121" s="1884" t="s">
        <v>1245</v>
      </c>
      <c r="B121" s="1922"/>
      <c r="C121" s="1941"/>
      <c r="D121" s="1941"/>
      <c r="E121" s="1941"/>
      <c r="F121" s="1941"/>
      <c r="G121" s="1941"/>
      <c r="H121" s="1941"/>
      <c r="I121" s="1941"/>
      <c r="J121" s="1941"/>
      <c r="K121" s="1941"/>
      <c r="L121" s="1941"/>
      <c r="M121" s="1941"/>
      <c r="N121" s="1941"/>
      <c r="O121" s="1941"/>
      <c r="P121" s="1941"/>
      <c r="Q121" s="1941"/>
      <c r="R121" s="1941"/>
      <c r="S121" s="1941"/>
      <c r="T121" s="1941"/>
      <c r="U121" s="1941"/>
      <c r="V121" s="1941"/>
      <c r="W121" s="1941"/>
      <c r="X121" s="1941"/>
      <c r="Y121" s="1941"/>
      <c r="Z121" s="1941"/>
      <c r="AA121" s="1941"/>
      <c r="AB121" s="383"/>
      <c r="AC121" s="83"/>
      <c r="AD121" s="1992"/>
      <c r="AE121" s="1941"/>
      <c r="AF121" s="1941"/>
      <c r="AG121" s="1941"/>
      <c r="AH121" s="1941"/>
      <c r="AI121" s="1941"/>
      <c r="AJ121" s="1941"/>
      <c r="AK121" s="1927"/>
      <c r="AL121" s="1927"/>
      <c r="AM121" s="1927"/>
      <c r="AN121" s="1927"/>
      <c r="AO121" s="1927"/>
      <c r="AP121" s="1927"/>
      <c r="AQ121" s="1927"/>
      <c r="AR121" s="1939"/>
      <c r="BE121" s="95"/>
    </row>
    <row r="122" spans="1:57" ht="18.75" customHeight="1" x14ac:dyDescent="0.45">
      <c r="A122" s="1884" t="s">
        <v>1260</v>
      </c>
      <c r="B122" s="1922"/>
      <c r="C122" s="1941"/>
      <c r="D122" s="1941"/>
      <c r="E122" s="1941"/>
      <c r="F122" s="1941"/>
      <c r="G122" s="1941"/>
      <c r="H122" s="1941"/>
      <c r="I122" s="1941"/>
      <c r="J122" s="1941"/>
      <c r="K122" s="1941"/>
      <c r="L122" s="1941"/>
      <c r="M122" s="1941"/>
      <c r="N122" s="1941"/>
      <c r="O122" s="1941"/>
      <c r="P122" s="1941"/>
      <c r="Q122" s="1941"/>
      <c r="R122" s="1941"/>
      <c r="S122" s="1941"/>
      <c r="T122" s="1941"/>
      <c r="U122" s="1941"/>
      <c r="V122" s="1941"/>
      <c r="W122" s="1941"/>
      <c r="X122" s="1941"/>
      <c r="Y122" s="1941"/>
      <c r="Z122" s="1941"/>
      <c r="AA122" s="1941"/>
      <c r="AB122" s="383"/>
      <c r="AC122" s="83"/>
      <c r="AD122" s="1992"/>
      <c r="AE122" s="1941"/>
      <c r="AF122" s="1941"/>
      <c r="AG122" s="1941"/>
      <c r="AH122" s="1941"/>
      <c r="AI122" s="1941"/>
      <c r="AJ122" s="1941"/>
      <c r="AK122" s="1927"/>
      <c r="AL122" s="1927"/>
      <c r="AM122" s="1927"/>
      <c r="AN122" s="1927"/>
      <c r="AO122" s="1927"/>
      <c r="AP122" s="1929"/>
      <c r="AQ122" s="1929"/>
      <c r="AR122" s="1930"/>
      <c r="BE122" s="95"/>
    </row>
    <row r="123" spans="1:57" ht="18.75" customHeight="1" x14ac:dyDescent="0.45">
      <c r="A123" s="1884" t="s">
        <v>1276</v>
      </c>
      <c r="B123" s="1922"/>
      <c r="C123" s="1941"/>
      <c r="D123" s="1941"/>
      <c r="E123" s="1941"/>
      <c r="F123" s="1941"/>
      <c r="G123" s="1941"/>
      <c r="H123" s="1941"/>
      <c r="I123" s="1941"/>
      <c r="J123" s="1941"/>
      <c r="K123" s="1941"/>
      <c r="L123" s="1941"/>
      <c r="M123" s="1941"/>
      <c r="N123" s="1941"/>
      <c r="O123" s="1941"/>
      <c r="P123" s="1941"/>
      <c r="Q123" s="1941"/>
      <c r="R123" s="1941"/>
      <c r="S123" s="1941"/>
      <c r="T123" s="1941"/>
      <c r="U123" s="1941"/>
      <c r="V123" s="1941"/>
      <c r="W123" s="1941"/>
      <c r="X123" s="1941"/>
      <c r="Y123" s="1941"/>
      <c r="Z123" s="1941"/>
      <c r="AA123" s="1941"/>
      <c r="AB123" s="383"/>
      <c r="AC123" s="83"/>
      <c r="AD123" s="1992"/>
      <c r="AE123" s="1941"/>
      <c r="AF123" s="1941"/>
      <c r="AG123" s="1941"/>
      <c r="AH123" s="1941"/>
      <c r="AI123" s="1941"/>
      <c r="AJ123" s="1941"/>
      <c r="AK123" s="1927"/>
      <c r="AL123" s="1927"/>
      <c r="AM123" s="1927"/>
      <c r="AN123" s="1927"/>
      <c r="AO123" s="1927"/>
      <c r="AP123" s="1929"/>
      <c r="AQ123" s="1929"/>
      <c r="AR123" s="1930"/>
      <c r="BE123" s="95"/>
    </row>
    <row r="124" spans="1:57" ht="18.75" customHeight="1" x14ac:dyDescent="0.45">
      <c r="A124" s="1884" t="s">
        <v>1291</v>
      </c>
      <c r="B124" s="1922"/>
      <c r="C124" s="1941"/>
      <c r="D124" s="1941"/>
      <c r="E124" s="1941"/>
      <c r="F124" s="1941"/>
      <c r="G124" s="1941"/>
      <c r="H124" s="1941"/>
      <c r="I124" s="1941"/>
      <c r="J124" s="1941"/>
      <c r="K124" s="1941"/>
      <c r="L124" s="1941"/>
      <c r="M124" s="1941"/>
      <c r="N124" s="1941"/>
      <c r="O124" s="1941"/>
      <c r="P124" s="1941"/>
      <c r="Q124" s="1941"/>
      <c r="R124" s="1941"/>
      <c r="S124" s="1941"/>
      <c r="T124" s="1941"/>
      <c r="U124" s="1941"/>
      <c r="V124" s="1941"/>
      <c r="W124" s="1941"/>
      <c r="X124" s="1941"/>
      <c r="Y124" s="1941"/>
      <c r="Z124" s="1941"/>
      <c r="AA124" s="1941"/>
      <c r="AB124" s="383"/>
      <c r="AC124" s="83"/>
      <c r="AD124" s="1992"/>
      <c r="AE124" s="1941"/>
      <c r="AF124" s="1941"/>
      <c r="AG124" s="1941"/>
      <c r="AH124" s="1941"/>
      <c r="AI124" s="1941"/>
      <c r="AJ124" s="1941"/>
      <c r="AK124" s="1927"/>
      <c r="AL124" s="1927"/>
      <c r="AM124" s="1927"/>
      <c r="AN124" s="1927"/>
      <c r="AO124" s="1927"/>
      <c r="AP124" s="1929"/>
      <c r="AQ124" s="1929"/>
      <c r="AR124" s="1930"/>
    </row>
    <row r="125" spans="1:57" ht="18.75" customHeight="1" x14ac:dyDescent="0.45">
      <c r="A125" s="1884" t="s">
        <v>1231</v>
      </c>
      <c r="B125" s="1922"/>
      <c r="C125" s="1941"/>
      <c r="D125" s="1941"/>
      <c r="E125" s="1941"/>
      <c r="F125" s="1941"/>
      <c r="G125" s="1941"/>
      <c r="H125" s="1941"/>
      <c r="I125" s="1941"/>
      <c r="J125" s="1941"/>
      <c r="K125" s="1941"/>
      <c r="L125" s="1941"/>
      <c r="M125" s="1941"/>
      <c r="N125" s="1941"/>
      <c r="O125" s="1941"/>
      <c r="P125" s="1941"/>
      <c r="Q125" s="1941"/>
      <c r="R125" s="1941"/>
      <c r="S125" s="1941"/>
      <c r="T125" s="1941"/>
      <c r="U125" s="1941"/>
      <c r="V125" s="1941"/>
      <c r="W125" s="1941"/>
      <c r="X125" s="1941"/>
      <c r="Y125" s="1941"/>
      <c r="Z125" s="1941"/>
      <c r="AA125" s="1941"/>
      <c r="AB125" s="383"/>
      <c r="AC125" s="83"/>
      <c r="AD125" s="1993"/>
      <c r="AE125" s="1991"/>
      <c r="AF125" s="1991"/>
      <c r="AG125" s="1991"/>
      <c r="AH125" s="1991"/>
      <c r="AI125" s="1991"/>
      <c r="AJ125" s="1991"/>
      <c r="AK125" s="1928"/>
      <c r="AL125" s="1928"/>
      <c r="AM125" s="1928"/>
      <c r="AN125" s="1928"/>
      <c r="AO125" s="1928"/>
      <c r="AP125" s="1931"/>
      <c r="AQ125" s="1931"/>
      <c r="AR125" s="1932"/>
    </row>
    <row r="126" spans="1:57" ht="18.75" customHeight="1" x14ac:dyDescent="0.45">
      <c r="A126" s="1884" t="s">
        <v>1247</v>
      </c>
      <c r="B126" s="1922"/>
      <c r="C126" s="1941"/>
      <c r="D126" s="1941"/>
      <c r="E126" s="1941"/>
      <c r="F126" s="1941"/>
      <c r="G126" s="1941"/>
      <c r="H126" s="1941"/>
      <c r="I126" s="1941"/>
      <c r="J126" s="1941"/>
      <c r="K126" s="1941"/>
      <c r="L126" s="1941"/>
      <c r="M126" s="1941"/>
      <c r="N126" s="1941"/>
      <c r="O126" s="1941"/>
      <c r="P126" s="1941"/>
      <c r="Q126" s="1941"/>
      <c r="R126" s="1941"/>
      <c r="S126" s="1941"/>
      <c r="T126" s="1941"/>
      <c r="U126" s="1941"/>
      <c r="V126" s="1941"/>
      <c r="W126" s="1941"/>
      <c r="X126" s="1941"/>
      <c r="Y126" s="1941"/>
      <c r="Z126" s="1941"/>
      <c r="AA126" s="1941"/>
      <c r="AB126" s="383"/>
      <c r="AC126" s="83"/>
      <c r="AD126" s="84"/>
      <c r="AE126" s="84"/>
      <c r="AF126" s="84"/>
      <c r="AG126" s="84"/>
      <c r="AH126" s="84"/>
      <c r="AI126" s="84"/>
      <c r="AJ126" s="97"/>
      <c r="AK126" s="97"/>
      <c r="AL126" s="97"/>
      <c r="AM126" s="98"/>
      <c r="AN126" s="98"/>
      <c r="AO126" s="98"/>
      <c r="AP126" s="98"/>
      <c r="AQ126" s="98"/>
      <c r="AR126" s="96"/>
    </row>
    <row r="127" spans="1:57" ht="18.75" customHeight="1" x14ac:dyDescent="0.45">
      <c r="A127" s="1920" t="s">
        <v>1262</v>
      </c>
      <c r="B127" s="1921"/>
      <c r="C127" s="1991"/>
      <c r="D127" s="1991"/>
      <c r="E127" s="1991"/>
      <c r="F127" s="1991"/>
      <c r="G127" s="1991"/>
      <c r="H127" s="1991"/>
      <c r="I127" s="1991"/>
      <c r="J127" s="1991"/>
      <c r="K127" s="1991"/>
      <c r="L127" s="1991"/>
      <c r="M127" s="1991"/>
      <c r="N127" s="1991"/>
      <c r="O127" s="1991"/>
      <c r="P127" s="1991"/>
      <c r="Q127" s="1991"/>
      <c r="R127" s="1991"/>
      <c r="S127" s="1991"/>
      <c r="T127" s="1991"/>
      <c r="U127" s="1991"/>
      <c r="V127" s="1991"/>
      <c r="W127" s="1991"/>
      <c r="X127" s="1991"/>
      <c r="Y127" s="1991"/>
      <c r="Z127" s="1991"/>
      <c r="AA127" s="1991"/>
      <c r="AB127" s="384"/>
      <c r="AC127" s="83"/>
      <c r="AD127" s="1396" t="s">
        <v>1328</v>
      </c>
      <c r="AE127" s="1396"/>
      <c r="AF127" s="1934"/>
      <c r="AG127" s="1934"/>
      <c r="AH127" s="1934"/>
      <c r="AI127" s="1934"/>
      <c r="AK127" s="1792" t="s">
        <v>1329</v>
      </c>
      <c r="AL127" s="1792"/>
      <c r="AM127" s="1792"/>
      <c r="AN127" s="1792"/>
      <c r="AO127" s="1792"/>
      <c r="AP127" s="1933"/>
      <c r="AQ127" s="1933"/>
      <c r="AR127" s="1933"/>
    </row>
  </sheetData>
  <sheetProtection formatColumns="0" formatRows="0" selectLockedCells="1"/>
  <mergeCells count="1307">
    <mergeCell ref="AV13:AV15"/>
    <mergeCell ref="AU13:AU15"/>
    <mergeCell ref="H115:M115"/>
    <mergeCell ref="P115:U115"/>
    <mergeCell ref="V115:Z115"/>
    <mergeCell ref="AA115:AD115"/>
    <mergeCell ref="AE115:AF115"/>
    <mergeCell ref="AG115:AH115"/>
    <mergeCell ref="H114:M114"/>
    <mergeCell ref="P114:U114"/>
    <mergeCell ref="V114:Z114"/>
    <mergeCell ref="AA114:AD114"/>
    <mergeCell ref="AE114:AF114"/>
    <mergeCell ref="AG114:AH114"/>
    <mergeCell ref="H113:M113"/>
    <mergeCell ref="P113:U113"/>
    <mergeCell ref="V113:Z113"/>
    <mergeCell ref="AA113:AD113"/>
    <mergeCell ref="AE113:AF113"/>
    <mergeCell ref="AG113:AH113"/>
    <mergeCell ref="V104:Z104"/>
    <mergeCell ref="AA104:AD104"/>
    <mergeCell ref="AE104:AF104"/>
    <mergeCell ref="AG104:AH104"/>
    <mergeCell ref="H109:M109"/>
    <mergeCell ref="P109:U109"/>
    <mergeCell ref="V109:Z109"/>
    <mergeCell ref="AA109:AD109"/>
    <mergeCell ref="AE109:AF109"/>
    <mergeCell ref="AG109:AH109"/>
    <mergeCell ref="H108:M108"/>
    <mergeCell ref="P108:U108"/>
    <mergeCell ref="V108:Z108"/>
    <mergeCell ref="AG107:AH107"/>
    <mergeCell ref="V95:Z95"/>
    <mergeCell ref="AA95:AD95"/>
    <mergeCell ref="AE95:AF95"/>
    <mergeCell ref="AG95:AH95"/>
    <mergeCell ref="H100:M100"/>
    <mergeCell ref="P100:U100"/>
    <mergeCell ref="V100:Z100"/>
    <mergeCell ref="AA100:AD100"/>
    <mergeCell ref="AE100:AF100"/>
    <mergeCell ref="AG100:AH100"/>
    <mergeCell ref="H99:M99"/>
    <mergeCell ref="P99:U99"/>
    <mergeCell ref="V99:Z99"/>
    <mergeCell ref="AA99:AD99"/>
    <mergeCell ref="AE99:AF99"/>
    <mergeCell ref="AG99:AH99"/>
    <mergeCell ref="H98:M98"/>
    <mergeCell ref="P98:U98"/>
    <mergeCell ref="V98:Z98"/>
    <mergeCell ref="AA98:AD98"/>
    <mergeCell ref="AE98:AF98"/>
    <mergeCell ref="AG98:AH98"/>
    <mergeCell ref="V86:Z86"/>
    <mergeCell ref="AA86:AD86"/>
    <mergeCell ref="AE86:AF86"/>
    <mergeCell ref="AG86:AH86"/>
    <mergeCell ref="H91:M91"/>
    <mergeCell ref="P91:U91"/>
    <mergeCell ref="V91:Z91"/>
    <mergeCell ref="AA91:AD91"/>
    <mergeCell ref="AE91:AF91"/>
    <mergeCell ref="AG91:AH91"/>
    <mergeCell ref="H90:M90"/>
    <mergeCell ref="P90:U90"/>
    <mergeCell ref="V90:Z90"/>
    <mergeCell ref="AA90:AD90"/>
    <mergeCell ref="AE90:AF90"/>
    <mergeCell ref="AG90:AH90"/>
    <mergeCell ref="H89:M89"/>
    <mergeCell ref="P89:U89"/>
    <mergeCell ref="V89:Z89"/>
    <mergeCell ref="AA89:AD89"/>
    <mergeCell ref="AE89:AF89"/>
    <mergeCell ref="AG89:AH89"/>
    <mergeCell ref="V77:Z77"/>
    <mergeCell ref="AA77:AD77"/>
    <mergeCell ref="AE77:AF77"/>
    <mergeCell ref="AG77:AH77"/>
    <mergeCell ref="H82:M82"/>
    <mergeCell ref="P82:U82"/>
    <mergeCell ref="V82:Z82"/>
    <mergeCell ref="AA82:AD82"/>
    <mergeCell ref="AE82:AF82"/>
    <mergeCell ref="AG82:AH82"/>
    <mergeCell ref="H81:M81"/>
    <mergeCell ref="P81:U81"/>
    <mergeCell ref="V81:Z81"/>
    <mergeCell ref="AA81:AD81"/>
    <mergeCell ref="AE81:AF81"/>
    <mergeCell ref="AG81:AH81"/>
    <mergeCell ref="H80:M80"/>
    <mergeCell ref="P80:U80"/>
    <mergeCell ref="V80:Z80"/>
    <mergeCell ref="AA80:AD80"/>
    <mergeCell ref="AE80:AF80"/>
    <mergeCell ref="AG80:AH80"/>
    <mergeCell ref="V68:Z68"/>
    <mergeCell ref="AA68:AD68"/>
    <mergeCell ref="AE68:AF68"/>
    <mergeCell ref="AG68:AH68"/>
    <mergeCell ref="H73:M73"/>
    <mergeCell ref="P73:U73"/>
    <mergeCell ref="V73:Z73"/>
    <mergeCell ref="AA73:AD73"/>
    <mergeCell ref="AE73:AF73"/>
    <mergeCell ref="AG73:AH73"/>
    <mergeCell ref="H72:M72"/>
    <mergeCell ref="P72:U72"/>
    <mergeCell ref="V72:Z72"/>
    <mergeCell ref="AA72:AD72"/>
    <mergeCell ref="AE72:AF72"/>
    <mergeCell ref="AG72:AH72"/>
    <mergeCell ref="H71:M71"/>
    <mergeCell ref="P71:U71"/>
    <mergeCell ref="V71:Z71"/>
    <mergeCell ref="AA71:AD71"/>
    <mergeCell ref="AE71:AF71"/>
    <mergeCell ref="AG71:AH71"/>
    <mergeCell ref="V59:Z59"/>
    <mergeCell ref="AA59:AD59"/>
    <mergeCell ref="AE59:AF59"/>
    <mergeCell ref="AG59:AH59"/>
    <mergeCell ref="H64:M64"/>
    <mergeCell ref="P64:U64"/>
    <mergeCell ref="V64:Z64"/>
    <mergeCell ref="AA64:AD64"/>
    <mergeCell ref="AE64:AF64"/>
    <mergeCell ref="AG64:AH64"/>
    <mergeCell ref="H63:M63"/>
    <mergeCell ref="P63:U63"/>
    <mergeCell ref="V63:Z63"/>
    <mergeCell ref="AA63:AD63"/>
    <mergeCell ref="AE63:AF63"/>
    <mergeCell ref="AG63:AH63"/>
    <mergeCell ref="H62:M62"/>
    <mergeCell ref="P62:U62"/>
    <mergeCell ref="V62:Z62"/>
    <mergeCell ref="AA62:AD62"/>
    <mergeCell ref="AE62:AF62"/>
    <mergeCell ref="AG62:AH62"/>
    <mergeCell ref="AL49:AN49"/>
    <mergeCell ref="AO49:AP49"/>
    <mergeCell ref="AO51:AP51"/>
    <mergeCell ref="AQ51:AR51"/>
    <mergeCell ref="H55:M55"/>
    <mergeCell ref="P55:U55"/>
    <mergeCell ref="V55:Z55"/>
    <mergeCell ref="AA55:AD55"/>
    <mergeCell ref="AE55:AF55"/>
    <mergeCell ref="AG55:AH55"/>
    <mergeCell ref="H54:M54"/>
    <mergeCell ref="P54:U54"/>
    <mergeCell ref="V54:Z54"/>
    <mergeCell ref="AA54:AD54"/>
    <mergeCell ref="AE54:AF54"/>
    <mergeCell ref="AG54:AH54"/>
    <mergeCell ref="H53:M53"/>
    <mergeCell ref="P53:U53"/>
    <mergeCell ref="V53:Z53"/>
    <mergeCell ref="AA53:AD53"/>
    <mergeCell ref="AI54:AK54"/>
    <mergeCell ref="AL54:AN54"/>
    <mergeCell ref="AO54:AP54"/>
    <mergeCell ref="AQ54:AR54"/>
    <mergeCell ref="C126:O126"/>
    <mergeCell ref="P126:U126"/>
    <mergeCell ref="V126:AA126"/>
    <mergeCell ref="C127:O127"/>
    <mergeCell ref="P127:U127"/>
    <mergeCell ref="V127:AA127"/>
    <mergeCell ref="V123:AA123"/>
    <mergeCell ref="C124:O124"/>
    <mergeCell ref="P124:U124"/>
    <mergeCell ref="V124:AA124"/>
    <mergeCell ref="C125:O125"/>
    <mergeCell ref="P125:U125"/>
    <mergeCell ref="V125:AA125"/>
    <mergeCell ref="C122:O122"/>
    <mergeCell ref="C123:O123"/>
    <mergeCell ref="C120:O120"/>
    <mergeCell ref="C121:O121"/>
    <mergeCell ref="AE39:AF39"/>
    <mergeCell ref="AG39:AH39"/>
    <mergeCell ref="H44:M44"/>
    <mergeCell ref="V118:AA119"/>
    <mergeCell ref="AH119:AJ119"/>
    <mergeCell ref="AH120:AJ121"/>
    <mergeCell ref="AH124:AJ125"/>
    <mergeCell ref="AD124:AG125"/>
    <mergeCell ref="AH122:AJ123"/>
    <mergeCell ref="AK122:AO123"/>
    <mergeCell ref="AP122:AR123"/>
    <mergeCell ref="P122:U122"/>
    <mergeCell ref="AD122:AG123"/>
    <mergeCell ref="V122:AA122"/>
    <mergeCell ref="P123:U123"/>
    <mergeCell ref="V120:AA120"/>
    <mergeCell ref="P121:U121"/>
    <mergeCell ref="V121:AA121"/>
    <mergeCell ref="AD120:AG121"/>
    <mergeCell ref="C118:O119"/>
    <mergeCell ref="AE51:AF51"/>
    <mergeCell ref="AG51:AH51"/>
    <mergeCell ref="AI51:AK51"/>
    <mergeCell ref="AL51:AN51"/>
    <mergeCell ref="AQ48:AR48"/>
    <mergeCell ref="H49:M49"/>
    <mergeCell ref="P49:U49"/>
    <mergeCell ref="V49:Z49"/>
    <mergeCell ref="AA49:AD49"/>
    <mergeCell ref="AE49:AF49"/>
    <mergeCell ref="AG49:AH49"/>
    <mergeCell ref="AI49:AK49"/>
    <mergeCell ref="AA42:AD42"/>
    <mergeCell ref="AE42:AF42"/>
    <mergeCell ref="AG42:AH42"/>
    <mergeCell ref="V45:Z45"/>
    <mergeCell ref="AA45:AD45"/>
    <mergeCell ref="AE45:AF45"/>
    <mergeCell ref="AG45:AH45"/>
    <mergeCell ref="A11:E11"/>
    <mergeCell ref="R1:AA9"/>
    <mergeCell ref="AN1:AR9"/>
    <mergeCell ref="AC1:AM1"/>
    <mergeCell ref="AE2:AM2"/>
    <mergeCell ref="AE3:AM3"/>
    <mergeCell ref="AE4:AM4"/>
    <mergeCell ref="AE5:AM5"/>
    <mergeCell ref="AC6:AD6"/>
    <mergeCell ref="AC7:AD7"/>
    <mergeCell ref="AE6:AM6"/>
    <mergeCell ref="AE7:AM7"/>
    <mergeCell ref="AE9:AM9"/>
    <mergeCell ref="AC9:AD9"/>
    <mergeCell ref="AC2:AD2"/>
    <mergeCell ref="AC3:AD3"/>
    <mergeCell ref="AC4:AD4"/>
    <mergeCell ref="AC5:AD5"/>
    <mergeCell ref="AN11:AO11"/>
    <mergeCell ref="AG11:AI11"/>
    <mergeCell ref="AJ11:AL11"/>
    <mergeCell ref="AP11:AR11"/>
    <mergeCell ref="AB1:AB9"/>
    <mergeCell ref="V39:Z39"/>
    <mergeCell ref="AA39:AD39"/>
    <mergeCell ref="V33:Z33"/>
    <mergeCell ref="AA33:AD33"/>
    <mergeCell ref="AE33:AF33"/>
    <mergeCell ref="AG33:AH33"/>
    <mergeCell ref="H38:M38"/>
    <mergeCell ref="P38:U38"/>
    <mergeCell ref="V38:Z38"/>
    <mergeCell ref="AA38:AD38"/>
    <mergeCell ref="AE38:AF38"/>
    <mergeCell ref="AG38:AH38"/>
    <mergeCell ref="H37:M37"/>
    <mergeCell ref="P37:U37"/>
    <mergeCell ref="V37:Z37"/>
    <mergeCell ref="AA37:AD37"/>
    <mergeCell ref="AE37:AF37"/>
    <mergeCell ref="AG37:AH37"/>
    <mergeCell ref="H36:M36"/>
    <mergeCell ref="P36:U36"/>
    <mergeCell ref="V36:Z36"/>
    <mergeCell ref="AA36:AD36"/>
    <mergeCell ref="AE36:AF36"/>
    <mergeCell ref="AG36:AH36"/>
    <mergeCell ref="V27:Z27"/>
    <mergeCell ref="AA27:AD27"/>
    <mergeCell ref="AE27:AF27"/>
    <mergeCell ref="AG27:AH27"/>
    <mergeCell ref="H32:M32"/>
    <mergeCell ref="P32:U32"/>
    <mergeCell ref="V32:Z32"/>
    <mergeCell ref="AA32:AD32"/>
    <mergeCell ref="AE32:AF32"/>
    <mergeCell ref="AG32:AH32"/>
    <mergeCell ref="H31:M31"/>
    <mergeCell ref="P31:U31"/>
    <mergeCell ref="V31:Z31"/>
    <mergeCell ref="AA31:AD31"/>
    <mergeCell ref="AE31:AF31"/>
    <mergeCell ref="AG31:AH31"/>
    <mergeCell ref="H30:M30"/>
    <mergeCell ref="P30:U30"/>
    <mergeCell ref="V30:Z30"/>
    <mergeCell ref="AA30:AD30"/>
    <mergeCell ref="AE30:AF30"/>
    <mergeCell ref="AG30:AH30"/>
    <mergeCell ref="V21:Z21"/>
    <mergeCell ref="AA21:AD21"/>
    <mergeCell ref="AE21:AF21"/>
    <mergeCell ref="AG21:AH21"/>
    <mergeCell ref="H26:M26"/>
    <mergeCell ref="P26:U26"/>
    <mergeCell ref="V26:Z26"/>
    <mergeCell ref="AA26:AD26"/>
    <mergeCell ref="AE26:AF26"/>
    <mergeCell ref="AG26:AH26"/>
    <mergeCell ref="H25:M25"/>
    <mergeCell ref="P25:U25"/>
    <mergeCell ref="V25:Z25"/>
    <mergeCell ref="AA25:AD25"/>
    <mergeCell ref="AE25:AF25"/>
    <mergeCell ref="AG25:AH25"/>
    <mergeCell ref="H24:M24"/>
    <mergeCell ref="P24:U24"/>
    <mergeCell ref="V24:Z24"/>
    <mergeCell ref="AA24:AD24"/>
    <mergeCell ref="AE24:AF24"/>
    <mergeCell ref="AG24:AH24"/>
    <mergeCell ref="H20:M20"/>
    <mergeCell ref="P20:U20"/>
    <mergeCell ref="V20:Z20"/>
    <mergeCell ref="AA20:AD20"/>
    <mergeCell ref="AE20:AF20"/>
    <mergeCell ref="AG20:AH20"/>
    <mergeCell ref="H19:M19"/>
    <mergeCell ref="P19:U19"/>
    <mergeCell ref="V19:Z19"/>
    <mergeCell ref="AA19:AD19"/>
    <mergeCell ref="AE19:AF19"/>
    <mergeCell ref="AG19:AH19"/>
    <mergeCell ref="H18:M18"/>
    <mergeCell ref="P18:U18"/>
    <mergeCell ref="V18:Z18"/>
    <mergeCell ref="AA18:AD18"/>
    <mergeCell ref="AE18:AF18"/>
    <mergeCell ref="AG18:AH18"/>
    <mergeCell ref="V17:Z17"/>
    <mergeCell ref="AA17:AD17"/>
    <mergeCell ref="AE17:AF17"/>
    <mergeCell ref="AG17:AH17"/>
    <mergeCell ref="P16:U16"/>
    <mergeCell ref="H16:M16"/>
    <mergeCell ref="AI14:AK15"/>
    <mergeCell ref="AA14:AD15"/>
    <mergeCell ref="V14:Z15"/>
    <mergeCell ref="V16:Z16"/>
    <mergeCell ref="AA16:AD16"/>
    <mergeCell ref="AG16:AH16"/>
    <mergeCell ref="AL16:AN16"/>
    <mergeCell ref="AQ16:AR16"/>
    <mergeCell ref="AE13:AF15"/>
    <mergeCell ref="AE16:AF16"/>
    <mergeCell ref="AG13:AR13"/>
    <mergeCell ref="AG14:AH15"/>
    <mergeCell ref="AL14:AN15"/>
    <mergeCell ref="AO14:AP15"/>
    <mergeCell ref="C13:O13"/>
    <mergeCell ref="H14:M15"/>
    <mergeCell ref="C14:G15"/>
    <mergeCell ref="P14:U15"/>
    <mergeCell ref="O14:O15"/>
    <mergeCell ref="P13:AD13"/>
    <mergeCell ref="AQ14:AR15"/>
    <mergeCell ref="AI17:AK17"/>
    <mergeCell ref="AL17:AN17"/>
    <mergeCell ref="AO17:AP17"/>
    <mergeCell ref="AQ17:AR17"/>
    <mergeCell ref="N14:N15"/>
    <mergeCell ref="A127:B127"/>
    <mergeCell ref="A126:B126"/>
    <mergeCell ref="A125:B125"/>
    <mergeCell ref="A124:B124"/>
    <mergeCell ref="A123:B123"/>
    <mergeCell ref="A122:B122"/>
    <mergeCell ref="A121:B121"/>
    <mergeCell ref="A120:B120"/>
    <mergeCell ref="A116:B116"/>
    <mergeCell ref="AF116:AR116"/>
    <mergeCell ref="A118:B119"/>
    <mergeCell ref="AI115:AK115"/>
    <mergeCell ref="AL115:AN115"/>
    <mergeCell ref="AO115:AP115"/>
    <mergeCell ref="AQ115:AR115"/>
    <mergeCell ref="A115:B115"/>
    <mergeCell ref="C115:G115"/>
    <mergeCell ref="AK124:AO125"/>
    <mergeCell ref="AP124:AR125"/>
    <mergeCell ref="AD127:AE127"/>
    <mergeCell ref="AK127:AO127"/>
    <mergeCell ref="AP127:AR127"/>
    <mergeCell ref="AF127:AI127"/>
    <mergeCell ref="AD119:AG119"/>
    <mergeCell ref="AK119:AO119"/>
    <mergeCell ref="AP119:AR119"/>
    <mergeCell ref="AD118:AR118"/>
    <mergeCell ref="AK120:AO121"/>
    <mergeCell ref="AP120:AR121"/>
    <mergeCell ref="P118:U119"/>
    <mergeCell ref="P120:U120"/>
    <mergeCell ref="AB118:AB119"/>
    <mergeCell ref="AI114:AK114"/>
    <mergeCell ref="AL114:AN114"/>
    <mergeCell ref="AO114:AP114"/>
    <mergeCell ref="AQ114:AR114"/>
    <mergeCell ref="A114:B114"/>
    <mergeCell ref="C114:G114"/>
    <mergeCell ref="AI113:AK113"/>
    <mergeCell ref="AL113:AN113"/>
    <mergeCell ref="AO113:AP113"/>
    <mergeCell ref="AQ113:AR113"/>
    <mergeCell ref="A113:B113"/>
    <mergeCell ref="C113:G113"/>
    <mergeCell ref="AI112:AK112"/>
    <mergeCell ref="AL112:AN112"/>
    <mergeCell ref="AO112:AP112"/>
    <mergeCell ref="AQ112:AR112"/>
    <mergeCell ref="A112:B112"/>
    <mergeCell ref="C112:G112"/>
    <mergeCell ref="H112:M112"/>
    <mergeCell ref="P112:U112"/>
    <mergeCell ref="V112:Z112"/>
    <mergeCell ref="AA112:AD112"/>
    <mergeCell ref="AE112:AF112"/>
    <mergeCell ref="AG112:AH112"/>
    <mergeCell ref="AI111:AK111"/>
    <mergeCell ref="AL111:AN111"/>
    <mergeCell ref="AO111:AP111"/>
    <mergeCell ref="AQ111:AR111"/>
    <mergeCell ref="A111:B111"/>
    <mergeCell ref="C111:G111"/>
    <mergeCell ref="AI110:AK110"/>
    <mergeCell ref="AL110:AN110"/>
    <mergeCell ref="AO110:AP110"/>
    <mergeCell ref="AQ110:AR110"/>
    <mergeCell ref="A110:B110"/>
    <mergeCell ref="C110:G110"/>
    <mergeCell ref="AI109:AK109"/>
    <mergeCell ref="AL109:AN109"/>
    <mergeCell ref="AO109:AP109"/>
    <mergeCell ref="AQ109:AR109"/>
    <mergeCell ref="A109:B109"/>
    <mergeCell ref="C109:G109"/>
    <mergeCell ref="H111:M111"/>
    <mergeCell ref="P111:U111"/>
    <mergeCell ref="V111:Z111"/>
    <mergeCell ref="AA111:AD111"/>
    <mergeCell ref="AE111:AF111"/>
    <mergeCell ref="AG111:AH111"/>
    <mergeCell ref="H110:M110"/>
    <mergeCell ref="P110:U110"/>
    <mergeCell ref="V110:Z110"/>
    <mergeCell ref="AA110:AD110"/>
    <mergeCell ref="AE110:AF110"/>
    <mergeCell ref="AG110:AH110"/>
    <mergeCell ref="AI108:AK108"/>
    <mergeCell ref="AL108:AN108"/>
    <mergeCell ref="AO108:AP108"/>
    <mergeCell ref="AQ108:AR108"/>
    <mergeCell ref="A108:B108"/>
    <mergeCell ref="C108:G108"/>
    <mergeCell ref="AI107:AK107"/>
    <mergeCell ref="AL107:AN107"/>
    <mergeCell ref="AO107:AP107"/>
    <mergeCell ref="AQ107:AR107"/>
    <mergeCell ref="A107:B107"/>
    <mergeCell ref="C107:G107"/>
    <mergeCell ref="AI106:AK106"/>
    <mergeCell ref="AL106:AN106"/>
    <mergeCell ref="AO106:AP106"/>
    <mergeCell ref="AQ106:AR106"/>
    <mergeCell ref="A106:B106"/>
    <mergeCell ref="C106:G106"/>
    <mergeCell ref="H106:M106"/>
    <mergeCell ref="P106:U106"/>
    <mergeCell ref="V106:Z106"/>
    <mergeCell ref="AA106:AD106"/>
    <mergeCell ref="AE106:AF106"/>
    <mergeCell ref="AG106:AH106"/>
    <mergeCell ref="AA108:AD108"/>
    <mergeCell ref="AE108:AF108"/>
    <mergeCell ref="AG108:AH108"/>
    <mergeCell ref="H107:M107"/>
    <mergeCell ref="P107:U107"/>
    <mergeCell ref="V107:Z107"/>
    <mergeCell ref="AA107:AD107"/>
    <mergeCell ref="AE107:AF107"/>
    <mergeCell ref="AI105:AK105"/>
    <mergeCell ref="AL105:AN105"/>
    <mergeCell ref="AO105:AP105"/>
    <mergeCell ref="AQ105:AR105"/>
    <mergeCell ref="A105:B105"/>
    <mergeCell ref="C105:G105"/>
    <mergeCell ref="AI104:AK104"/>
    <mergeCell ref="AL104:AN104"/>
    <mergeCell ref="AO104:AP104"/>
    <mergeCell ref="AQ104:AR104"/>
    <mergeCell ref="A104:B104"/>
    <mergeCell ref="C104:G104"/>
    <mergeCell ref="AI103:AK103"/>
    <mergeCell ref="AL103:AN103"/>
    <mergeCell ref="AO103:AP103"/>
    <mergeCell ref="AQ103:AR103"/>
    <mergeCell ref="A103:B103"/>
    <mergeCell ref="C103:G103"/>
    <mergeCell ref="H103:M103"/>
    <mergeCell ref="P103:U103"/>
    <mergeCell ref="V103:Z103"/>
    <mergeCell ref="AA103:AD103"/>
    <mergeCell ref="AE103:AF103"/>
    <mergeCell ref="AG103:AH103"/>
    <mergeCell ref="H105:M105"/>
    <mergeCell ref="P105:U105"/>
    <mergeCell ref="V105:Z105"/>
    <mergeCell ref="AA105:AD105"/>
    <mergeCell ref="AE105:AF105"/>
    <mergeCell ref="AG105:AH105"/>
    <mergeCell ref="H104:M104"/>
    <mergeCell ref="P104:U104"/>
    <mergeCell ref="AI102:AK102"/>
    <mergeCell ref="AL102:AN102"/>
    <mergeCell ref="AO102:AP102"/>
    <mergeCell ref="AQ102:AR102"/>
    <mergeCell ref="A102:B102"/>
    <mergeCell ref="C102:G102"/>
    <mergeCell ref="AI101:AK101"/>
    <mergeCell ref="AL101:AN101"/>
    <mergeCell ref="AO101:AP101"/>
    <mergeCell ref="AQ101:AR101"/>
    <mergeCell ref="A101:B101"/>
    <mergeCell ref="C101:G101"/>
    <mergeCell ref="AI100:AK100"/>
    <mergeCell ref="AL100:AN100"/>
    <mergeCell ref="AO100:AP100"/>
    <mergeCell ref="AQ100:AR100"/>
    <mergeCell ref="A100:B100"/>
    <mergeCell ref="C100:G100"/>
    <mergeCell ref="H102:M102"/>
    <mergeCell ref="P102:U102"/>
    <mergeCell ref="V102:Z102"/>
    <mergeCell ref="AA102:AD102"/>
    <mergeCell ref="AE102:AF102"/>
    <mergeCell ref="AG102:AH102"/>
    <mergeCell ref="H101:M101"/>
    <mergeCell ref="P101:U101"/>
    <mergeCell ref="V101:Z101"/>
    <mergeCell ref="AA101:AD101"/>
    <mergeCell ref="AE101:AF101"/>
    <mergeCell ref="AG101:AH101"/>
    <mergeCell ref="AI99:AK99"/>
    <mergeCell ref="AL99:AN99"/>
    <mergeCell ref="AO99:AP99"/>
    <mergeCell ref="AQ99:AR99"/>
    <mergeCell ref="A99:B99"/>
    <mergeCell ref="C99:G99"/>
    <mergeCell ref="AI98:AK98"/>
    <mergeCell ref="AL98:AN98"/>
    <mergeCell ref="AO98:AP98"/>
    <mergeCell ref="AQ98:AR98"/>
    <mergeCell ref="A98:B98"/>
    <mergeCell ref="C98:G98"/>
    <mergeCell ref="AI97:AK97"/>
    <mergeCell ref="AL97:AN97"/>
    <mergeCell ref="AO97:AP97"/>
    <mergeCell ref="AQ97:AR97"/>
    <mergeCell ref="A97:B97"/>
    <mergeCell ref="C97:G97"/>
    <mergeCell ref="H97:M97"/>
    <mergeCell ref="P97:U97"/>
    <mergeCell ref="V97:Z97"/>
    <mergeCell ref="AA97:AD97"/>
    <mergeCell ref="AE97:AF97"/>
    <mergeCell ref="AG97:AH97"/>
    <mergeCell ref="AI96:AK96"/>
    <mergeCell ref="AL96:AN96"/>
    <mergeCell ref="AO96:AP96"/>
    <mergeCell ref="AQ96:AR96"/>
    <mergeCell ref="A96:B96"/>
    <mergeCell ref="C96:G96"/>
    <mergeCell ref="AI95:AK95"/>
    <mergeCell ref="AL95:AN95"/>
    <mergeCell ref="AO95:AP95"/>
    <mergeCell ref="AQ95:AR95"/>
    <mergeCell ref="A95:B95"/>
    <mergeCell ref="C95:G95"/>
    <mergeCell ref="AI94:AK94"/>
    <mergeCell ref="AL94:AN94"/>
    <mergeCell ref="AO94:AP94"/>
    <mergeCell ref="AQ94:AR94"/>
    <mergeCell ref="A94:B94"/>
    <mergeCell ref="C94:G94"/>
    <mergeCell ref="H94:M94"/>
    <mergeCell ref="P94:U94"/>
    <mergeCell ref="V94:Z94"/>
    <mergeCell ref="AA94:AD94"/>
    <mergeCell ref="AE94:AF94"/>
    <mergeCell ref="AG94:AH94"/>
    <mergeCell ref="H96:M96"/>
    <mergeCell ref="P96:U96"/>
    <mergeCell ref="V96:Z96"/>
    <mergeCell ref="AA96:AD96"/>
    <mergeCell ref="AE96:AF96"/>
    <mergeCell ref="AG96:AH96"/>
    <mergeCell ref="H95:M95"/>
    <mergeCell ref="P95:U95"/>
    <mergeCell ref="AI93:AK93"/>
    <mergeCell ref="AL93:AN93"/>
    <mergeCell ref="AO93:AP93"/>
    <mergeCell ref="AQ93:AR93"/>
    <mergeCell ref="A93:B93"/>
    <mergeCell ref="C93:G93"/>
    <mergeCell ref="AI92:AK92"/>
    <mergeCell ref="AL92:AN92"/>
    <mergeCell ref="AO92:AP92"/>
    <mergeCell ref="AQ92:AR92"/>
    <mergeCell ref="A92:B92"/>
    <mergeCell ref="C92:G92"/>
    <mergeCell ref="AI91:AK91"/>
    <mergeCell ref="AL91:AN91"/>
    <mergeCell ref="AO91:AP91"/>
    <mergeCell ref="AQ91:AR91"/>
    <mergeCell ref="A91:B91"/>
    <mergeCell ref="C91:G91"/>
    <mergeCell ref="H93:M93"/>
    <mergeCell ref="P93:U93"/>
    <mergeCell ref="V93:Z93"/>
    <mergeCell ref="AA93:AD93"/>
    <mergeCell ref="AE93:AF93"/>
    <mergeCell ref="AG93:AH93"/>
    <mergeCell ref="H92:M92"/>
    <mergeCell ref="P92:U92"/>
    <mergeCell ref="V92:Z92"/>
    <mergeCell ref="AA92:AD92"/>
    <mergeCell ref="AE92:AF92"/>
    <mergeCell ref="AG92:AH92"/>
    <mergeCell ref="AI90:AK90"/>
    <mergeCell ref="AL90:AN90"/>
    <mergeCell ref="AO90:AP90"/>
    <mergeCell ref="AQ90:AR90"/>
    <mergeCell ref="A90:B90"/>
    <mergeCell ref="C90:G90"/>
    <mergeCell ref="AI89:AK89"/>
    <mergeCell ref="AL89:AN89"/>
    <mergeCell ref="AO89:AP89"/>
    <mergeCell ref="AQ89:AR89"/>
    <mergeCell ref="A89:B89"/>
    <mergeCell ref="C89:G89"/>
    <mergeCell ref="AI88:AK88"/>
    <mergeCell ref="AL88:AN88"/>
    <mergeCell ref="AO88:AP88"/>
    <mergeCell ref="AQ88:AR88"/>
    <mergeCell ref="A88:B88"/>
    <mergeCell ref="C88:G88"/>
    <mergeCell ref="H88:M88"/>
    <mergeCell ref="P88:U88"/>
    <mergeCell ref="V88:Z88"/>
    <mergeCell ref="AA88:AD88"/>
    <mergeCell ref="AE88:AF88"/>
    <mergeCell ref="AG88:AH88"/>
    <mergeCell ref="AI87:AK87"/>
    <mergeCell ref="AL87:AN87"/>
    <mergeCell ref="AO87:AP87"/>
    <mergeCell ref="AQ87:AR87"/>
    <mergeCell ref="A87:B87"/>
    <mergeCell ref="C87:G87"/>
    <mergeCell ref="AI86:AK86"/>
    <mergeCell ref="AL86:AN86"/>
    <mergeCell ref="AO86:AP86"/>
    <mergeCell ref="AQ86:AR86"/>
    <mergeCell ref="A86:B86"/>
    <mergeCell ref="C86:G86"/>
    <mergeCell ref="AI85:AK85"/>
    <mergeCell ref="AL85:AN85"/>
    <mergeCell ref="AO85:AP85"/>
    <mergeCell ref="AQ85:AR85"/>
    <mergeCell ref="A85:B85"/>
    <mergeCell ref="C85:G85"/>
    <mergeCell ref="H85:M85"/>
    <mergeCell ref="P85:U85"/>
    <mergeCell ref="V85:Z85"/>
    <mergeCell ref="AA85:AD85"/>
    <mergeCell ref="AE85:AF85"/>
    <mergeCell ref="AG85:AH85"/>
    <mergeCell ref="H87:M87"/>
    <mergeCell ref="P87:U87"/>
    <mergeCell ref="V87:Z87"/>
    <mergeCell ref="AA87:AD87"/>
    <mergeCell ref="AE87:AF87"/>
    <mergeCell ref="AG87:AH87"/>
    <mergeCell ref="H86:M86"/>
    <mergeCell ref="P86:U86"/>
    <mergeCell ref="AI84:AK84"/>
    <mergeCell ref="AL84:AN84"/>
    <mergeCell ref="AO84:AP84"/>
    <mergeCell ref="AQ84:AR84"/>
    <mergeCell ref="A84:B84"/>
    <mergeCell ref="C84:G84"/>
    <mergeCell ref="AI83:AK83"/>
    <mergeCell ref="AL83:AN83"/>
    <mergeCell ref="AO83:AP83"/>
    <mergeCell ref="AQ83:AR83"/>
    <mergeCell ref="A83:B83"/>
    <mergeCell ref="C83:G83"/>
    <mergeCell ref="AI82:AK82"/>
    <mergeCell ref="AL82:AN82"/>
    <mergeCell ref="AO82:AP82"/>
    <mergeCell ref="AQ82:AR82"/>
    <mergeCell ref="A82:B82"/>
    <mergeCell ref="C82:G82"/>
    <mergeCell ref="H84:M84"/>
    <mergeCell ref="P84:U84"/>
    <mergeCell ref="V84:Z84"/>
    <mergeCell ref="AA84:AD84"/>
    <mergeCell ref="AE84:AF84"/>
    <mergeCell ref="AG84:AH84"/>
    <mergeCell ref="H83:M83"/>
    <mergeCell ref="P83:U83"/>
    <mergeCell ref="V83:Z83"/>
    <mergeCell ref="AA83:AD83"/>
    <mergeCell ref="AE83:AF83"/>
    <mergeCell ref="AG83:AH83"/>
    <mergeCell ref="AI81:AK81"/>
    <mergeCell ref="AL81:AN81"/>
    <mergeCell ref="AO81:AP81"/>
    <mergeCell ref="AQ81:AR81"/>
    <mergeCell ref="A81:B81"/>
    <mergeCell ref="C81:G81"/>
    <mergeCell ref="AI80:AK80"/>
    <mergeCell ref="AL80:AN80"/>
    <mergeCell ref="AO80:AP80"/>
    <mergeCell ref="AQ80:AR80"/>
    <mergeCell ref="A80:B80"/>
    <mergeCell ref="C80:G80"/>
    <mergeCell ref="AI79:AK79"/>
    <mergeCell ref="AL79:AN79"/>
    <mergeCell ref="AO79:AP79"/>
    <mergeCell ref="AQ79:AR79"/>
    <mergeCell ref="A79:B79"/>
    <mergeCell ref="C79:G79"/>
    <mergeCell ref="H79:M79"/>
    <mergeCell ref="P79:U79"/>
    <mergeCell ref="V79:Z79"/>
    <mergeCell ref="AA79:AD79"/>
    <mergeCell ref="AE79:AF79"/>
    <mergeCell ref="AG79:AH79"/>
    <mergeCell ref="AI78:AK78"/>
    <mergeCell ref="AL78:AN78"/>
    <mergeCell ref="AO78:AP78"/>
    <mergeCell ref="AQ78:AR78"/>
    <mergeCell ref="A78:B78"/>
    <mergeCell ref="C78:G78"/>
    <mergeCell ref="AI77:AK77"/>
    <mergeCell ref="AL77:AN77"/>
    <mergeCell ref="AO77:AP77"/>
    <mergeCell ref="AQ77:AR77"/>
    <mergeCell ref="A77:B77"/>
    <mergeCell ref="C77:G77"/>
    <mergeCell ref="AI76:AK76"/>
    <mergeCell ref="AL76:AN76"/>
    <mergeCell ref="AO76:AP76"/>
    <mergeCell ref="AQ76:AR76"/>
    <mergeCell ref="A76:B76"/>
    <mergeCell ref="C76:G76"/>
    <mergeCell ref="H76:M76"/>
    <mergeCell ref="P76:U76"/>
    <mergeCell ref="V76:Z76"/>
    <mergeCell ref="AA76:AD76"/>
    <mergeCell ref="AE76:AF76"/>
    <mergeCell ref="AG76:AH76"/>
    <mergeCell ref="H78:M78"/>
    <mergeCell ref="P78:U78"/>
    <mergeCell ref="V78:Z78"/>
    <mergeCell ref="AA78:AD78"/>
    <mergeCell ref="AE78:AF78"/>
    <mergeCell ref="AG78:AH78"/>
    <mergeCell ref="H77:M77"/>
    <mergeCell ref="P77:U77"/>
    <mergeCell ref="AI75:AK75"/>
    <mergeCell ref="AL75:AN75"/>
    <mergeCell ref="AO75:AP75"/>
    <mergeCell ref="AQ75:AR75"/>
    <mergeCell ref="A75:B75"/>
    <mergeCell ref="C75:G75"/>
    <mergeCell ref="AI74:AK74"/>
    <mergeCell ref="AL74:AN74"/>
    <mergeCell ref="AO74:AP74"/>
    <mergeCell ref="AQ74:AR74"/>
    <mergeCell ref="A74:B74"/>
    <mergeCell ref="C74:G74"/>
    <mergeCell ref="AI73:AK73"/>
    <mergeCell ref="AL73:AN73"/>
    <mergeCell ref="AO73:AP73"/>
    <mergeCell ref="AQ73:AR73"/>
    <mergeCell ref="A73:B73"/>
    <mergeCell ref="C73:G73"/>
    <mergeCell ref="H75:M75"/>
    <mergeCell ref="P75:U75"/>
    <mergeCell ref="V75:Z75"/>
    <mergeCell ref="AA75:AD75"/>
    <mergeCell ref="AE75:AF75"/>
    <mergeCell ref="AG75:AH75"/>
    <mergeCell ref="H74:M74"/>
    <mergeCell ref="P74:U74"/>
    <mergeCell ref="V74:Z74"/>
    <mergeCell ref="AA74:AD74"/>
    <mergeCell ref="AE74:AF74"/>
    <mergeCell ref="AG74:AH74"/>
    <mergeCell ref="AI72:AK72"/>
    <mergeCell ref="AL72:AN72"/>
    <mergeCell ref="AO72:AP72"/>
    <mergeCell ref="AQ72:AR72"/>
    <mergeCell ref="A72:B72"/>
    <mergeCell ref="C72:G72"/>
    <mergeCell ref="AI71:AK71"/>
    <mergeCell ref="AL71:AN71"/>
    <mergeCell ref="AO71:AP71"/>
    <mergeCell ref="AQ71:AR71"/>
    <mergeCell ref="A71:B71"/>
    <mergeCell ref="C71:G71"/>
    <mergeCell ref="AI70:AK70"/>
    <mergeCell ref="AL70:AN70"/>
    <mergeCell ref="AO70:AP70"/>
    <mergeCell ref="AQ70:AR70"/>
    <mergeCell ref="A70:B70"/>
    <mergeCell ref="C70:G70"/>
    <mergeCell ref="H70:M70"/>
    <mergeCell ref="P70:U70"/>
    <mergeCell ref="V70:Z70"/>
    <mergeCell ref="AA70:AD70"/>
    <mergeCell ref="AE70:AF70"/>
    <mergeCell ref="AG70:AH70"/>
    <mergeCell ref="AI69:AK69"/>
    <mergeCell ref="AL69:AN69"/>
    <mergeCell ref="AO69:AP69"/>
    <mergeCell ref="AQ69:AR69"/>
    <mergeCell ref="A69:B69"/>
    <mergeCell ref="C69:G69"/>
    <mergeCell ref="AI68:AK68"/>
    <mergeCell ref="AL68:AN68"/>
    <mergeCell ref="AO68:AP68"/>
    <mergeCell ref="AQ68:AR68"/>
    <mergeCell ref="A68:B68"/>
    <mergeCell ref="C68:G68"/>
    <mergeCell ref="AI67:AK67"/>
    <mergeCell ref="AL67:AN67"/>
    <mergeCell ref="AO67:AP67"/>
    <mergeCell ref="AQ67:AR67"/>
    <mergeCell ref="A67:B67"/>
    <mergeCell ref="C67:G67"/>
    <mergeCell ref="H67:M67"/>
    <mergeCell ref="P67:U67"/>
    <mergeCell ref="V67:Z67"/>
    <mergeCell ref="AA67:AD67"/>
    <mergeCell ref="AE67:AF67"/>
    <mergeCell ref="AG67:AH67"/>
    <mergeCell ref="H69:M69"/>
    <mergeCell ref="P69:U69"/>
    <mergeCell ref="V69:Z69"/>
    <mergeCell ref="AA69:AD69"/>
    <mergeCell ref="AE69:AF69"/>
    <mergeCell ref="AG69:AH69"/>
    <mergeCell ref="H68:M68"/>
    <mergeCell ref="P68:U68"/>
    <mergeCell ref="AI66:AK66"/>
    <mergeCell ref="AL66:AN66"/>
    <mergeCell ref="AO66:AP66"/>
    <mergeCell ref="AQ66:AR66"/>
    <mergeCell ref="A66:B66"/>
    <mergeCell ref="C66:G66"/>
    <mergeCell ref="AI65:AK65"/>
    <mergeCell ref="AL65:AN65"/>
    <mergeCell ref="AO65:AP65"/>
    <mergeCell ref="AQ65:AR65"/>
    <mergeCell ref="A65:B65"/>
    <mergeCell ref="C65:G65"/>
    <mergeCell ref="AI64:AK64"/>
    <mergeCell ref="AL64:AN64"/>
    <mergeCell ref="AO64:AP64"/>
    <mergeCell ref="AQ64:AR64"/>
    <mergeCell ref="A64:B64"/>
    <mergeCell ref="C64:G64"/>
    <mergeCell ref="H66:M66"/>
    <mergeCell ref="P66:U66"/>
    <mergeCell ref="V66:Z66"/>
    <mergeCell ref="AA66:AD66"/>
    <mergeCell ref="AE66:AF66"/>
    <mergeCell ref="AG66:AH66"/>
    <mergeCell ref="H65:M65"/>
    <mergeCell ref="P65:U65"/>
    <mergeCell ref="V65:Z65"/>
    <mergeCell ref="AA65:AD65"/>
    <mergeCell ref="AE65:AF65"/>
    <mergeCell ref="AG65:AH65"/>
    <mergeCell ref="AI63:AK63"/>
    <mergeCell ref="AL63:AN63"/>
    <mergeCell ref="AO63:AP63"/>
    <mergeCell ref="AQ63:AR63"/>
    <mergeCell ref="A63:B63"/>
    <mergeCell ref="C63:G63"/>
    <mergeCell ref="AI62:AK62"/>
    <mergeCell ref="AL62:AN62"/>
    <mergeCell ref="AO62:AP62"/>
    <mergeCell ref="AQ62:AR62"/>
    <mergeCell ref="A62:B62"/>
    <mergeCell ref="C62:G62"/>
    <mergeCell ref="AI61:AK61"/>
    <mergeCell ref="AL61:AN61"/>
    <mergeCell ref="AO61:AP61"/>
    <mergeCell ref="AQ61:AR61"/>
    <mergeCell ref="A61:B61"/>
    <mergeCell ref="C61:G61"/>
    <mergeCell ref="H61:M61"/>
    <mergeCell ref="P61:U61"/>
    <mergeCell ref="V61:Z61"/>
    <mergeCell ref="AA61:AD61"/>
    <mergeCell ref="AE61:AF61"/>
    <mergeCell ref="AG61:AH61"/>
    <mergeCell ref="AI60:AK60"/>
    <mergeCell ref="AL60:AN60"/>
    <mergeCell ref="AO60:AP60"/>
    <mergeCell ref="AQ60:AR60"/>
    <mergeCell ref="A60:B60"/>
    <mergeCell ref="C60:G60"/>
    <mergeCell ref="AI59:AK59"/>
    <mergeCell ref="AL59:AN59"/>
    <mergeCell ref="AO59:AP59"/>
    <mergeCell ref="AQ59:AR59"/>
    <mergeCell ref="A59:B59"/>
    <mergeCell ref="C59:G59"/>
    <mergeCell ref="AI58:AK58"/>
    <mergeCell ref="AL58:AN58"/>
    <mergeCell ref="AO58:AP58"/>
    <mergeCell ref="AQ58:AR58"/>
    <mergeCell ref="A58:B58"/>
    <mergeCell ref="C58:G58"/>
    <mergeCell ref="H58:M58"/>
    <mergeCell ref="P58:U58"/>
    <mergeCell ref="V58:Z58"/>
    <mergeCell ref="AA58:AD58"/>
    <mergeCell ref="AE58:AF58"/>
    <mergeCell ref="AG58:AH58"/>
    <mergeCell ref="H60:M60"/>
    <mergeCell ref="P60:U60"/>
    <mergeCell ref="V60:Z60"/>
    <mergeCell ref="AA60:AD60"/>
    <mergeCell ref="AE60:AF60"/>
    <mergeCell ref="AG60:AH60"/>
    <mergeCell ref="H59:M59"/>
    <mergeCell ref="P59:U59"/>
    <mergeCell ref="AI57:AK57"/>
    <mergeCell ref="AL57:AN57"/>
    <mergeCell ref="AO57:AP57"/>
    <mergeCell ref="AQ57:AR57"/>
    <mergeCell ref="A57:B57"/>
    <mergeCell ref="C57:G57"/>
    <mergeCell ref="AI56:AK56"/>
    <mergeCell ref="AL56:AN56"/>
    <mergeCell ref="AO56:AP56"/>
    <mergeCell ref="AQ56:AR56"/>
    <mergeCell ref="A56:B56"/>
    <mergeCell ref="C56:G56"/>
    <mergeCell ref="AI55:AK55"/>
    <mergeCell ref="AL55:AN55"/>
    <mergeCell ref="AO55:AP55"/>
    <mergeCell ref="AQ55:AR55"/>
    <mergeCell ref="A55:B55"/>
    <mergeCell ref="C55:G55"/>
    <mergeCell ref="H57:M57"/>
    <mergeCell ref="P57:U57"/>
    <mergeCell ref="V57:Z57"/>
    <mergeCell ref="AA57:AD57"/>
    <mergeCell ref="AE57:AF57"/>
    <mergeCell ref="AG57:AH57"/>
    <mergeCell ref="H56:M56"/>
    <mergeCell ref="P56:U56"/>
    <mergeCell ref="V56:Z56"/>
    <mergeCell ref="AA56:AD56"/>
    <mergeCell ref="AE56:AF56"/>
    <mergeCell ref="AG56:AH56"/>
    <mergeCell ref="A54:B54"/>
    <mergeCell ref="C54:G54"/>
    <mergeCell ref="AI53:AK53"/>
    <mergeCell ref="AL53:AN53"/>
    <mergeCell ref="AO53:AP53"/>
    <mergeCell ref="AQ53:AR53"/>
    <mergeCell ref="A53:B53"/>
    <mergeCell ref="C53:G53"/>
    <mergeCell ref="AI52:AK52"/>
    <mergeCell ref="AL52:AN52"/>
    <mergeCell ref="AO52:AP52"/>
    <mergeCell ref="AQ52:AR52"/>
    <mergeCell ref="A52:B52"/>
    <mergeCell ref="C52:G52"/>
    <mergeCell ref="H52:M52"/>
    <mergeCell ref="P52:U52"/>
    <mergeCell ref="V52:Z52"/>
    <mergeCell ref="AA52:AD52"/>
    <mergeCell ref="AE52:AF52"/>
    <mergeCell ref="AG52:AH52"/>
    <mergeCell ref="AE53:AF53"/>
    <mergeCell ref="AG53:AH53"/>
    <mergeCell ref="A51:B51"/>
    <mergeCell ref="C51:G51"/>
    <mergeCell ref="AE50:AF50"/>
    <mergeCell ref="AG50:AH50"/>
    <mergeCell ref="AI50:AK50"/>
    <mergeCell ref="AL50:AN50"/>
    <mergeCell ref="A50:B50"/>
    <mergeCell ref="C50:G50"/>
    <mergeCell ref="AQ49:AR49"/>
    <mergeCell ref="A49:B49"/>
    <mergeCell ref="C49:G49"/>
    <mergeCell ref="AG48:AH48"/>
    <mergeCell ref="AI48:AK48"/>
    <mergeCell ref="AL48:AN48"/>
    <mergeCell ref="AO48:AP48"/>
    <mergeCell ref="A48:B48"/>
    <mergeCell ref="C48:G48"/>
    <mergeCell ref="H48:M48"/>
    <mergeCell ref="P48:U48"/>
    <mergeCell ref="V48:Z48"/>
    <mergeCell ref="AA48:AD48"/>
    <mergeCell ref="AE48:AF48"/>
    <mergeCell ref="H50:M50"/>
    <mergeCell ref="P50:U50"/>
    <mergeCell ref="V50:Z50"/>
    <mergeCell ref="AA50:AD50"/>
    <mergeCell ref="AO50:AP50"/>
    <mergeCell ref="AQ50:AR50"/>
    <mergeCell ref="H51:M51"/>
    <mergeCell ref="P51:U51"/>
    <mergeCell ref="V51:Z51"/>
    <mergeCell ref="AA51:AD51"/>
    <mergeCell ref="AO47:AP47"/>
    <mergeCell ref="AI47:AK47"/>
    <mergeCell ref="AL47:AN47"/>
    <mergeCell ref="AQ47:AR47"/>
    <mergeCell ref="A47:B47"/>
    <mergeCell ref="C47:G47"/>
    <mergeCell ref="AO46:AP46"/>
    <mergeCell ref="AI46:AK46"/>
    <mergeCell ref="AL46:AN46"/>
    <mergeCell ref="AQ46:AR46"/>
    <mergeCell ref="A46:B46"/>
    <mergeCell ref="C46:G46"/>
    <mergeCell ref="AO45:AP45"/>
    <mergeCell ref="AI45:AK45"/>
    <mergeCell ref="AL45:AN45"/>
    <mergeCell ref="AQ45:AR45"/>
    <mergeCell ref="A45:B45"/>
    <mergeCell ref="C45:G45"/>
    <mergeCell ref="H47:M47"/>
    <mergeCell ref="P47:U47"/>
    <mergeCell ref="V47:Z47"/>
    <mergeCell ref="AA47:AD47"/>
    <mergeCell ref="AE47:AF47"/>
    <mergeCell ref="AG47:AH47"/>
    <mergeCell ref="H46:M46"/>
    <mergeCell ref="P46:U46"/>
    <mergeCell ref="V46:Z46"/>
    <mergeCell ref="AA46:AD46"/>
    <mergeCell ref="AE46:AF46"/>
    <mergeCell ref="AG46:AH46"/>
    <mergeCell ref="H45:M45"/>
    <mergeCell ref="P45:U45"/>
    <mergeCell ref="AO44:AP44"/>
    <mergeCell ref="AI44:AK44"/>
    <mergeCell ref="AL44:AN44"/>
    <mergeCell ref="AQ44:AR44"/>
    <mergeCell ref="A44:B44"/>
    <mergeCell ref="C44:G44"/>
    <mergeCell ref="AO43:AP43"/>
    <mergeCell ref="AI43:AK43"/>
    <mergeCell ref="AL43:AN43"/>
    <mergeCell ref="AQ43:AR43"/>
    <mergeCell ref="A43:B43"/>
    <mergeCell ref="C43:G43"/>
    <mergeCell ref="AO42:AP42"/>
    <mergeCell ref="AI42:AK42"/>
    <mergeCell ref="AL42:AN42"/>
    <mergeCell ref="AQ42:AR42"/>
    <mergeCell ref="A42:B42"/>
    <mergeCell ref="C42:G42"/>
    <mergeCell ref="P44:U44"/>
    <mergeCell ref="V44:Z44"/>
    <mergeCell ref="AA44:AD44"/>
    <mergeCell ref="AE44:AF44"/>
    <mergeCell ref="AG44:AH44"/>
    <mergeCell ref="H43:M43"/>
    <mergeCell ref="P43:U43"/>
    <mergeCell ref="V43:Z43"/>
    <mergeCell ref="AA43:AD43"/>
    <mergeCell ref="AE43:AF43"/>
    <mergeCell ref="AG43:AH43"/>
    <mergeCell ref="H42:M42"/>
    <mergeCell ref="P42:U42"/>
    <mergeCell ref="V42:Z42"/>
    <mergeCell ref="AI41:AK41"/>
    <mergeCell ref="AL41:AN41"/>
    <mergeCell ref="AO41:AP41"/>
    <mergeCell ref="AQ41:AR41"/>
    <mergeCell ref="A41:B41"/>
    <mergeCell ref="C41:G41"/>
    <mergeCell ref="AI40:AK40"/>
    <mergeCell ref="AL40:AN40"/>
    <mergeCell ref="AO40:AP40"/>
    <mergeCell ref="AQ40:AR40"/>
    <mergeCell ref="A40:B40"/>
    <mergeCell ref="C40:G40"/>
    <mergeCell ref="AI39:AK39"/>
    <mergeCell ref="AL39:AN39"/>
    <mergeCell ref="AO39:AP39"/>
    <mergeCell ref="AQ39:AR39"/>
    <mergeCell ref="A39:B39"/>
    <mergeCell ref="C39:G39"/>
    <mergeCell ref="H41:M41"/>
    <mergeCell ref="P41:U41"/>
    <mergeCell ref="V41:Z41"/>
    <mergeCell ref="AA41:AD41"/>
    <mergeCell ref="AE41:AF41"/>
    <mergeCell ref="AG41:AH41"/>
    <mergeCell ref="H40:M40"/>
    <mergeCell ref="P40:U40"/>
    <mergeCell ref="V40:Z40"/>
    <mergeCell ref="AA40:AD40"/>
    <mergeCell ref="AE40:AF40"/>
    <mergeCell ref="AG40:AH40"/>
    <mergeCell ref="H39:M39"/>
    <mergeCell ref="P39:U39"/>
    <mergeCell ref="AI38:AK38"/>
    <mergeCell ref="AL38:AN38"/>
    <mergeCell ref="AO38:AP38"/>
    <mergeCell ref="AQ38:AR38"/>
    <mergeCell ref="A38:B38"/>
    <mergeCell ref="C38:G38"/>
    <mergeCell ref="AI37:AK37"/>
    <mergeCell ref="AL37:AN37"/>
    <mergeCell ref="AO37:AP37"/>
    <mergeCell ref="AQ37:AR37"/>
    <mergeCell ref="A37:B37"/>
    <mergeCell ref="C37:G37"/>
    <mergeCell ref="AI36:AK36"/>
    <mergeCell ref="AL36:AN36"/>
    <mergeCell ref="AO36:AP36"/>
    <mergeCell ref="AQ36:AR36"/>
    <mergeCell ref="A36:B36"/>
    <mergeCell ref="C36:G36"/>
    <mergeCell ref="AI35:AK35"/>
    <mergeCell ref="AL35:AN35"/>
    <mergeCell ref="AO35:AP35"/>
    <mergeCell ref="AQ35:AR35"/>
    <mergeCell ref="A35:B35"/>
    <mergeCell ref="C35:G35"/>
    <mergeCell ref="AI34:AK34"/>
    <mergeCell ref="AL34:AN34"/>
    <mergeCell ref="AO34:AP34"/>
    <mergeCell ref="AQ34:AR34"/>
    <mergeCell ref="A34:B34"/>
    <mergeCell ref="C34:G34"/>
    <mergeCell ref="AI33:AK33"/>
    <mergeCell ref="AL33:AN33"/>
    <mergeCell ref="AO33:AP33"/>
    <mergeCell ref="AQ33:AR33"/>
    <mergeCell ref="A33:B33"/>
    <mergeCell ref="C33:G33"/>
    <mergeCell ref="H35:M35"/>
    <mergeCell ref="P35:U35"/>
    <mergeCell ref="V35:Z35"/>
    <mergeCell ref="AA35:AD35"/>
    <mergeCell ref="AE35:AF35"/>
    <mergeCell ref="AG35:AH35"/>
    <mergeCell ref="H34:M34"/>
    <mergeCell ref="P34:U34"/>
    <mergeCell ref="V34:Z34"/>
    <mergeCell ref="AA34:AD34"/>
    <mergeCell ref="AE34:AF34"/>
    <mergeCell ref="AG34:AH34"/>
    <mergeCell ref="H33:M33"/>
    <mergeCell ref="P33:U33"/>
    <mergeCell ref="AI32:AK32"/>
    <mergeCell ref="AL32:AN32"/>
    <mergeCell ref="AO32:AP32"/>
    <mergeCell ref="AQ32:AR32"/>
    <mergeCell ref="A32:B32"/>
    <mergeCell ref="C32:G32"/>
    <mergeCell ref="AI31:AK31"/>
    <mergeCell ref="AL31:AN31"/>
    <mergeCell ref="AO31:AP31"/>
    <mergeCell ref="AQ31:AR31"/>
    <mergeCell ref="A31:B31"/>
    <mergeCell ref="C31:G31"/>
    <mergeCell ref="AI30:AK30"/>
    <mergeCell ref="AL30:AN30"/>
    <mergeCell ref="AO30:AP30"/>
    <mergeCell ref="AQ30:AR30"/>
    <mergeCell ref="A30:B30"/>
    <mergeCell ref="C30:G30"/>
    <mergeCell ref="AI29:AK29"/>
    <mergeCell ref="AL29:AN29"/>
    <mergeCell ref="AO29:AP29"/>
    <mergeCell ref="AQ29:AR29"/>
    <mergeCell ref="A29:B29"/>
    <mergeCell ref="C29:G29"/>
    <mergeCell ref="AI28:AK28"/>
    <mergeCell ref="AL28:AN28"/>
    <mergeCell ref="AO28:AP28"/>
    <mergeCell ref="AQ28:AR28"/>
    <mergeCell ref="A28:B28"/>
    <mergeCell ref="C28:G28"/>
    <mergeCell ref="AI27:AK27"/>
    <mergeCell ref="AL27:AN27"/>
    <mergeCell ref="AO27:AP27"/>
    <mergeCell ref="AQ27:AR27"/>
    <mergeCell ref="A27:B27"/>
    <mergeCell ref="C27:G27"/>
    <mergeCell ref="H29:M29"/>
    <mergeCell ref="P29:U29"/>
    <mergeCell ref="V29:Z29"/>
    <mergeCell ref="AA29:AD29"/>
    <mergeCell ref="AE29:AF29"/>
    <mergeCell ref="AG29:AH29"/>
    <mergeCell ref="H28:M28"/>
    <mergeCell ref="P28:U28"/>
    <mergeCell ref="V28:Z28"/>
    <mergeCell ref="AA28:AD28"/>
    <mergeCell ref="AE28:AF28"/>
    <mergeCell ref="AG28:AH28"/>
    <mergeCell ref="H27:M27"/>
    <mergeCell ref="P27:U27"/>
    <mergeCell ref="AI26:AK26"/>
    <mergeCell ref="AL26:AN26"/>
    <mergeCell ref="AO26:AP26"/>
    <mergeCell ref="AQ26:AR26"/>
    <mergeCell ref="A26:B26"/>
    <mergeCell ref="C26:G26"/>
    <mergeCell ref="AI25:AK25"/>
    <mergeCell ref="AL25:AN25"/>
    <mergeCell ref="AO25:AP25"/>
    <mergeCell ref="AQ25:AR25"/>
    <mergeCell ref="A25:B25"/>
    <mergeCell ref="C25:G25"/>
    <mergeCell ref="AI24:AK24"/>
    <mergeCell ref="AL24:AN24"/>
    <mergeCell ref="AO24:AP24"/>
    <mergeCell ref="AQ24:AR24"/>
    <mergeCell ref="A24:B24"/>
    <mergeCell ref="C24:G24"/>
    <mergeCell ref="AI23:AK23"/>
    <mergeCell ref="AL23:AN23"/>
    <mergeCell ref="AO23:AP23"/>
    <mergeCell ref="AQ23:AR23"/>
    <mergeCell ref="A23:B23"/>
    <mergeCell ref="C23:G23"/>
    <mergeCell ref="AI22:AK22"/>
    <mergeCell ref="AL22:AN22"/>
    <mergeCell ref="AO22:AP22"/>
    <mergeCell ref="AQ22:AR22"/>
    <mergeCell ref="A22:B22"/>
    <mergeCell ref="C22:G22"/>
    <mergeCell ref="AI21:AK21"/>
    <mergeCell ref="AL21:AN21"/>
    <mergeCell ref="AO21:AP21"/>
    <mergeCell ref="AQ21:AR21"/>
    <mergeCell ref="A21:B21"/>
    <mergeCell ref="C21:G21"/>
    <mergeCell ref="H23:M23"/>
    <mergeCell ref="P23:U23"/>
    <mergeCell ref="V23:Z23"/>
    <mergeCell ref="AA23:AD23"/>
    <mergeCell ref="AE23:AF23"/>
    <mergeCell ref="AG23:AH23"/>
    <mergeCell ref="H22:M22"/>
    <mergeCell ref="P22:U22"/>
    <mergeCell ref="V22:Z22"/>
    <mergeCell ref="AA22:AD22"/>
    <mergeCell ref="AE22:AF22"/>
    <mergeCell ref="AG22:AH22"/>
    <mergeCell ref="H21:M21"/>
    <mergeCell ref="P21:U21"/>
    <mergeCell ref="A17:B17"/>
    <mergeCell ref="C17:G17"/>
    <mergeCell ref="AO16:AP16"/>
    <mergeCell ref="A16:B16"/>
    <mergeCell ref="C16:G16"/>
    <mergeCell ref="AI16:AK16"/>
    <mergeCell ref="A13:B15"/>
    <mergeCell ref="W11:Y11"/>
    <mergeCell ref="F11:U11"/>
    <mergeCell ref="Z11:AE11"/>
    <mergeCell ref="AC8:AD8"/>
    <mergeCell ref="AE8:AM8"/>
    <mergeCell ref="AI20:AK20"/>
    <mergeCell ref="AL20:AN20"/>
    <mergeCell ref="AO20:AP20"/>
    <mergeCell ref="AQ20:AR20"/>
    <mergeCell ref="A20:B20"/>
    <mergeCell ref="C20:G20"/>
    <mergeCell ref="AI19:AK19"/>
    <mergeCell ref="AL19:AN19"/>
    <mergeCell ref="AO19:AP19"/>
    <mergeCell ref="AQ19:AR19"/>
    <mergeCell ref="A19:B19"/>
    <mergeCell ref="C19:G19"/>
    <mergeCell ref="AI18:AK18"/>
    <mergeCell ref="AL18:AN18"/>
    <mergeCell ref="AO18:AP18"/>
    <mergeCell ref="AQ18:AR18"/>
    <mergeCell ref="A18:B18"/>
    <mergeCell ref="C18:G18"/>
    <mergeCell ref="H17:M17"/>
    <mergeCell ref="P17:U17"/>
  </mergeCells>
  <conditionalFormatting sqref="N16:N87">
    <cfRule type="cellIs" dxfId="1" priority="2" operator="equal">
      <formula>"F"</formula>
    </cfRule>
  </conditionalFormatting>
  <conditionalFormatting sqref="AE16:AF87">
    <cfRule type="cellIs" dxfId="0" priority="1" operator="equal">
      <formula>"SIM"</formula>
    </cfRule>
  </conditionalFormatting>
  <dataValidations count="12">
    <dataValidation type="list" allowBlank="1" showInputMessage="1" showErrorMessage="1" sqref="P16:U115" xr:uid="{EFB436A0-677D-4BEC-9B94-8373C8912ADE}">
      <formula1>districts</formula1>
    </dataValidation>
    <dataValidation type="list" allowBlank="1" showInputMessage="1" showErrorMessage="1" sqref="AE16:AF115" xr:uid="{A93D244D-9B47-49C2-9046-1957EF5BF0DB}">
      <formula1>"SIM,NÃO"</formula1>
    </dataValidation>
    <dataValidation type="list" allowBlank="1" showInputMessage="1" showErrorMessage="1" sqref="AG16:AR115" xr:uid="{D7C67E1A-9705-4823-BC67-43B9770F0053}">
      <formula1>"P,F"</formula1>
    </dataValidation>
    <dataValidation type="list" allowBlank="1" showInputMessage="1" showErrorMessage="1" sqref="V16:Z115" xr:uid="{1CA2E12F-4428-4331-AFC0-9DD28D4AA3F4}">
      <formula1>entities</formula1>
    </dataValidation>
    <dataValidation type="list" allowBlank="1" showInputMessage="1" showErrorMessage="1" sqref="AA16:AD115" xr:uid="{207B4534-9F00-4BDE-B710-AD5AEBFC308C}">
      <formula1>tipos_tecnicos</formula1>
    </dataValidation>
    <dataValidation type="whole" allowBlank="1" showInputMessage="1" showErrorMessage="1" sqref="O16:O115" xr:uid="{724A3810-9DD6-48D2-B7C4-1165AE154B69}">
      <formula1>100000000</formula1>
      <formula2>199999999</formula2>
    </dataValidation>
    <dataValidation type="list" allowBlank="1" showInputMessage="1" showErrorMessage="1" sqref="V11" xr:uid="{938B7918-E789-4888-B2AF-F596838D3B43}">
      <formula1>tech_topic_choices</formula1>
    </dataValidation>
    <dataValidation type="list" allowBlank="1" showInputMessage="1" sqref="Z11:AE11" xr:uid="{8033E169-63DB-433D-A38A-0BB8EF6DA685}">
      <formula1>audiencia</formula1>
    </dataValidation>
    <dataValidation type="list" allowBlank="1" showInputMessage="1" showErrorMessage="1" sqref="AU16:AU116" xr:uid="{4129B833-72FE-45A3-A3D9-DC13D56ACFA4}">
      <formula1>cadeias_valor</formula1>
    </dataValidation>
    <dataValidation type="date" allowBlank="1" showInputMessage="1" showErrorMessage="1" sqref="AJ11:AL11 AP11:AR11" xr:uid="{0CDC057C-56B1-4A1F-9CA8-06970FFE7752}">
      <formula1>43831</formula1>
      <formula2>47849</formula2>
    </dataValidation>
    <dataValidation type="list" allowBlank="1" showInputMessage="1" showErrorMessage="1" sqref="N16:N115" xr:uid="{4D759A80-42AC-4137-9846-11690B387E02}">
      <formula1>"M,F"</formula1>
    </dataValidation>
    <dataValidation type="list" allowBlank="1" showInputMessage="1" sqref="F11:U11" xr:uid="{3D5A9F24-0083-4940-BADC-AF59F63F66B6}">
      <formula1>tech_topic_choices</formula1>
    </dataValidation>
  </dataValidations>
  <printOptions horizontalCentered="1"/>
  <pageMargins left="0.1" right="0.1" top="0.1" bottom="0.65" header="0.3" footer="0.1"/>
  <pageSetup paperSize="9" orientation="landscape" r:id="rId1"/>
  <headerFooter>
    <oddFooter>&amp;C&amp;"Arial Nova Cond Light,Bold"&amp;8A ORGANIZAÇÃO&amp;"-,Regular"&amp;11
&amp;"Arial Nova Cond Light,Italic"&amp;8Assinatura legível e carimbo</oddFooter>
  </headerFooter>
  <ignoredErrors>
    <ignoredError sqref="AM11:AO11 AG11:AI11" unlocked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33A143C-6EC5-4168-BD79-8F4BDF126C71}">
          <x14:formula1>
            <xm:f>lists!$Z$1:$Z$30</xm:f>
          </x14:formula1>
          <xm:sqref>P120:U127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5214-6AB9-4051-A731-002E3DD17898}">
  <sheetPr codeName="Sheet21"/>
  <dimension ref="A1:CE90"/>
  <sheetViews>
    <sheetView showGridLines="0" topLeftCell="A76" workbookViewId="0">
      <selection activeCell="A82" sqref="A1:XFD1048576"/>
    </sheetView>
  </sheetViews>
  <sheetFormatPr defaultRowHeight="13.9" x14ac:dyDescent="0.4"/>
  <cols>
    <col min="1" max="1" width="2.796875" style="287" customWidth="1"/>
    <col min="2" max="2" width="0" style="291" hidden="1" customWidth="1"/>
    <col min="3" max="3" width="9.06640625" style="291"/>
    <col min="4" max="6" width="0" style="291" hidden="1" customWidth="1"/>
    <col min="7" max="8" width="9.06640625" style="291"/>
    <col min="9" max="12" width="0" style="291" hidden="1" customWidth="1"/>
    <col min="13" max="13" width="9.3984375" style="291" bestFit="1" customWidth="1"/>
    <col min="14" max="18" width="0" style="291" hidden="1" customWidth="1"/>
    <col min="19" max="19" width="9.1328125" style="291" bestFit="1" customWidth="1"/>
    <col min="20" max="23" width="0" style="291" hidden="1" customWidth="1"/>
    <col min="24" max="24" width="24.46484375" style="291" customWidth="1"/>
    <col min="25" max="32" width="0" style="291" hidden="1" customWidth="1"/>
    <col min="33" max="34" width="9.06640625" style="291"/>
    <col min="35" max="40" width="0" style="291" hidden="1" customWidth="1"/>
    <col min="41" max="42" width="9.06640625" style="291"/>
    <col min="43" max="47" width="0" style="291" hidden="1" customWidth="1"/>
    <col min="48" max="48" width="9.1328125" style="291" bestFit="1" customWidth="1"/>
    <col min="49" max="51" width="9.06640625" style="291"/>
    <col min="52" max="56" width="0" style="291" hidden="1" customWidth="1"/>
    <col min="57" max="57" width="9.06640625" style="291"/>
    <col min="58" max="59" width="0" style="291" hidden="1" customWidth="1"/>
    <col min="60" max="60" width="9.1328125" style="291" bestFit="1" customWidth="1"/>
    <col min="61" max="62" width="0" style="291" hidden="1" customWidth="1"/>
    <col min="63" max="74" width="9.06640625" style="291"/>
    <col min="75" max="75" width="9.1328125" style="291" bestFit="1" customWidth="1"/>
    <col min="76" max="16384" width="9.06640625" style="291"/>
  </cols>
  <sheetData>
    <row r="1" spans="1:75" x14ac:dyDescent="0.4">
      <c r="Z1" s="291" t="s">
        <v>1943</v>
      </c>
      <c r="AJ1" s="291" t="s">
        <v>2319</v>
      </c>
      <c r="AP1" s="291" t="s">
        <v>1944</v>
      </c>
      <c r="BI1" s="291" t="s">
        <v>2320</v>
      </c>
    </row>
    <row r="2" spans="1:75" x14ac:dyDescent="0.4">
      <c r="AP2" s="291" t="s">
        <v>1217</v>
      </c>
      <c r="AV2" s="291" t="s">
        <v>2321</v>
      </c>
    </row>
    <row r="3" spans="1:75" x14ac:dyDescent="0.4">
      <c r="AP3" s="291" t="s">
        <v>1945</v>
      </c>
      <c r="AV3" s="291">
        <v>120018132</v>
      </c>
    </row>
    <row r="4" spans="1:75" x14ac:dyDescent="0.4">
      <c r="AP4" s="291" t="s">
        <v>1946</v>
      </c>
      <c r="AV4" s="291" t="s">
        <v>1848</v>
      </c>
    </row>
    <row r="5" spans="1:75" x14ac:dyDescent="0.4">
      <c r="AP5" s="291" t="s">
        <v>1947</v>
      </c>
      <c r="AV5" s="291" t="s">
        <v>67</v>
      </c>
    </row>
    <row r="6" spans="1:75" x14ac:dyDescent="0.4">
      <c r="AP6" s="291" t="s">
        <v>1948</v>
      </c>
      <c r="AV6" s="291" t="s">
        <v>67</v>
      </c>
    </row>
    <row r="7" spans="1:75" x14ac:dyDescent="0.4">
      <c r="AP7" s="291" t="s">
        <v>1220</v>
      </c>
      <c r="AV7" s="291" t="s">
        <v>2322</v>
      </c>
    </row>
    <row r="8" spans="1:75" x14ac:dyDescent="0.4">
      <c r="AP8" s="291" t="s">
        <v>2323</v>
      </c>
      <c r="AV8" s="291" t="s">
        <v>1289</v>
      </c>
    </row>
    <row r="9" spans="1:75" x14ac:dyDescent="0.4">
      <c r="AP9" s="291" t="s">
        <v>2324</v>
      </c>
      <c r="AV9" s="291" t="s">
        <v>2325</v>
      </c>
    </row>
    <row r="11" spans="1:75" x14ac:dyDescent="0.4">
      <c r="A11" s="291" t="s">
        <v>2326</v>
      </c>
      <c r="G11" s="291" t="s">
        <v>1727</v>
      </c>
      <c r="AE11" s="291" t="s">
        <v>2327</v>
      </c>
      <c r="AI11" s="291" t="s">
        <v>2328</v>
      </c>
      <c r="BC11" s="291" t="s">
        <v>1221</v>
      </c>
      <c r="BH11" s="291">
        <v>44909</v>
      </c>
      <c r="BP11" s="291" t="s">
        <v>1949</v>
      </c>
      <c r="BW11" s="291">
        <v>44911</v>
      </c>
    </row>
    <row r="13" spans="1:75" x14ac:dyDescent="0.4">
      <c r="A13" s="287" t="s">
        <v>1148</v>
      </c>
      <c r="C13" s="291" t="s">
        <v>1950</v>
      </c>
      <c r="S13" s="291" t="s">
        <v>1310</v>
      </c>
      <c r="AH13" s="291" t="s">
        <v>1951</v>
      </c>
      <c r="BK13" s="291" t="s">
        <v>2329</v>
      </c>
      <c r="BL13" s="291" t="s">
        <v>1306</v>
      </c>
    </row>
    <row r="14" spans="1:75" x14ac:dyDescent="0.4">
      <c r="BL14" s="291" t="s">
        <v>1952</v>
      </c>
      <c r="BN14" s="291" t="s">
        <v>1316</v>
      </c>
      <c r="BP14" s="291" t="s">
        <v>1317</v>
      </c>
      <c r="BR14" s="291" t="s">
        <v>1318</v>
      </c>
      <c r="BT14" s="291" t="s">
        <v>1319</v>
      </c>
      <c r="BV14" s="291" t="s">
        <v>1953</v>
      </c>
    </row>
    <row r="15" spans="1:75" s="286" customFormat="1" x14ac:dyDescent="0.4">
      <c r="A15" s="285"/>
      <c r="C15" s="286" t="s">
        <v>1954</v>
      </c>
      <c r="H15" s="286" t="s">
        <v>1955</v>
      </c>
      <c r="M15" s="286" t="s">
        <v>1945</v>
      </c>
      <c r="S15" s="286" t="s">
        <v>1956</v>
      </c>
      <c r="X15" s="286" t="s">
        <v>1957</v>
      </c>
      <c r="AG15" s="286" t="s">
        <v>1965</v>
      </c>
      <c r="AH15" s="286" t="s">
        <v>2330</v>
      </c>
      <c r="AO15" s="286" t="s">
        <v>1958</v>
      </c>
      <c r="AY15" s="286" t="s">
        <v>1959</v>
      </c>
      <c r="BE15" s="286" t="s">
        <v>1960</v>
      </c>
    </row>
    <row r="16" spans="1:75" x14ac:dyDescent="0.4">
      <c r="A16" s="287">
        <v>1</v>
      </c>
      <c r="C16" s="291" t="s">
        <v>2331</v>
      </c>
      <c r="D16" s="291" t="s">
        <v>2331</v>
      </c>
      <c r="E16" s="291" t="s">
        <v>2331</v>
      </c>
      <c r="F16" s="291" t="s">
        <v>2331</v>
      </c>
      <c r="G16" s="291" t="s">
        <v>2331</v>
      </c>
      <c r="H16" s="291" t="s">
        <v>2498</v>
      </c>
      <c r="I16" s="291" t="s">
        <v>2332</v>
      </c>
      <c r="J16" s="291" t="s">
        <v>2332</v>
      </c>
      <c r="K16" s="291" t="s">
        <v>2332</v>
      </c>
      <c r="L16" s="291" t="s">
        <v>2332</v>
      </c>
      <c r="M16" s="291">
        <v>109036031</v>
      </c>
      <c r="N16" s="291">
        <v>109036031</v>
      </c>
      <c r="O16" s="291">
        <v>109036031</v>
      </c>
      <c r="P16" s="291">
        <v>109036031</v>
      </c>
      <c r="Q16" s="291">
        <v>109036031</v>
      </c>
      <c r="R16" s="291">
        <v>109036031</v>
      </c>
      <c r="S16" s="291">
        <v>849132755</v>
      </c>
      <c r="X16" s="291" t="s">
        <v>2333</v>
      </c>
      <c r="AG16" s="291" t="s">
        <v>1264</v>
      </c>
      <c r="AH16" s="291" t="s">
        <v>1862</v>
      </c>
      <c r="AI16" s="291" t="s">
        <v>1862</v>
      </c>
      <c r="AJ16" s="291" t="s">
        <v>1862</v>
      </c>
      <c r="AK16" s="291" t="s">
        <v>1862</v>
      </c>
      <c r="AL16" s="291" t="s">
        <v>1862</v>
      </c>
      <c r="AM16" s="291" t="s">
        <v>1862</v>
      </c>
      <c r="AN16" s="291" t="s">
        <v>1862</v>
      </c>
      <c r="AO16" s="291" t="s">
        <v>2199</v>
      </c>
      <c r="AY16" s="291" t="s">
        <v>27</v>
      </c>
      <c r="AZ16" s="291" t="s">
        <v>27</v>
      </c>
      <c r="BA16" s="291" t="s">
        <v>27</v>
      </c>
      <c r="BB16" s="291" t="s">
        <v>27</v>
      </c>
      <c r="BC16" s="291" t="s">
        <v>27</v>
      </c>
      <c r="BD16" s="291" t="s">
        <v>27</v>
      </c>
      <c r="BE16" s="291" t="s">
        <v>277</v>
      </c>
      <c r="BK16" s="291" t="s">
        <v>2496</v>
      </c>
      <c r="BL16" s="291" t="s">
        <v>1235</v>
      </c>
      <c r="BN16" s="291" t="s">
        <v>1235</v>
      </c>
      <c r="BP16" s="291" t="s">
        <v>1235</v>
      </c>
    </row>
    <row r="17" spans="1:68" x14ac:dyDescent="0.4">
      <c r="A17" s="287">
        <v>2</v>
      </c>
      <c r="C17" s="291" t="s">
        <v>2335</v>
      </c>
      <c r="D17" s="291" t="s">
        <v>2331</v>
      </c>
      <c r="E17" s="291" t="s">
        <v>2331</v>
      </c>
      <c r="F17" s="291" t="s">
        <v>2331</v>
      </c>
      <c r="G17" s="291" t="s">
        <v>2331</v>
      </c>
      <c r="H17" s="291" t="s">
        <v>2336</v>
      </c>
      <c r="I17" s="291" t="s">
        <v>2332</v>
      </c>
      <c r="J17" s="291" t="s">
        <v>2332</v>
      </c>
      <c r="K17" s="291" t="s">
        <v>2332</v>
      </c>
      <c r="L17" s="291" t="s">
        <v>2332</v>
      </c>
      <c r="M17" s="291">
        <v>104410855</v>
      </c>
      <c r="N17" s="291">
        <v>109036031</v>
      </c>
      <c r="O17" s="291">
        <v>109036031</v>
      </c>
      <c r="P17" s="291">
        <v>109036031</v>
      </c>
      <c r="Q17" s="291">
        <v>109036031</v>
      </c>
      <c r="R17" s="291">
        <v>109036031</v>
      </c>
      <c r="S17" s="291">
        <v>844111790</v>
      </c>
      <c r="AG17" s="291" t="s">
        <v>1264</v>
      </c>
      <c r="AH17" s="291" t="s">
        <v>1863</v>
      </c>
      <c r="AI17" s="291" t="s">
        <v>1863</v>
      </c>
      <c r="AJ17" s="291" t="s">
        <v>1863</v>
      </c>
      <c r="AK17" s="291" t="s">
        <v>1863</v>
      </c>
      <c r="AL17" s="291" t="s">
        <v>1863</v>
      </c>
      <c r="AM17" s="291" t="s">
        <v>1863</v>
      </c>
      <c r="AN17" s="291" t="s">
        <v>1863</v>
      </c>
      <c r="AO17" s="291" t="s">
        <v>2348</v>
      </c>
      <c r="AY17" s="291" t="s">
        <v>27</v>
      </c>
      <c r="AZ17" s="291" t="s">
        <v>27</v>
      </c>
      <c r="BA17" s="291" t="s">
        <v>27</v>
      </c>
      <c r="BB17" s="291" t="s">
        <v>27</v>
      </c>
      <c r="BC17" s="291" t="s">
        <v>27</v>
      </c>
      <c r="BD17" s="291" t="s">
        <v>27</v>
      </c>
      <c r="BE17" s="291" t="s">
        <v>27</v>
      </c>
      <c r="BK17" s="291" t="s">
        <v>2496</v>
      </c>
      <c r="BL17" s="291" t="s">
        <v>1235</v>
      </c>
      <c r="BN17" s="291" t="s">
        <v>1235</v>
      </c>
      <c r="BP17" s="291" t="s">
        <v>1235</v>
      </c>
    </row>
    <row r="18" spans="1:68" x14ac:dyDescent="0.4">
      <c r="A18" s="287">
        <v>3</v>
      </c>
      <c r="C18" s="291" t="s">
        <v>2337</v>
      </c>
      <c r="D18" s="291" t="s">
        <v>2331</v>
      </c>
      <c r="E18" s="291" t="s">
        <v>2331</v>
      </c>
      <c r="F18" s="291" t="s">
        <v>2331</v>
      </c>
      <c r="G18" s="291" t="s">
        <v>2331</v>
      </c>
      <c r="H18" s="291" t="s">
        <v>2338</v>
      </c>
      <c r="I18" s="291" t="s">
        <v>2332</v>
      </c>
      <c r="J18" s="291" t="s">
        <v>2332</v>
      </c>
      <c r="K18" s="291" t="s">
        <v>2332</v>
      </c>
      <c r="L18" s="291" t="s">
        <v>2332</v>
      </c>
      <c r="M18" s="291">
        <v>108027487</v>
      </c>
      <c r="N18" s="291">
        <v>109036031</v>
      </c>
      <c r="O18" s="291">
        <v>109036031</v>
      </c>
      <c r="P18" s="291">
        <v>109036031</v>
      </c>
      <c r="Q18" s="291">
        <v>109036031</v>
      </c>
      <c r="R18" s="291">
        <v>109036031</v>
      </c>
      <c r="S18" s="291">
        <v>846936440</v>
      </c>
      <c r="X18" s="291" t="s">
        <v>2339</v>
      </c>
      <c r="AG18" s="291" t="s">
        <v>1231</v>
      </c>
      <c r="AH18" s="291" t="s">
        <v>1862</v>
      </c>
      <c r="AI18" s="291" t="s">
        <v>1862</v>
      </c>
      <c r="AJ18" s="291" t="s">
        <v>1862</v>
      </c>
      <c r="AK18" s="291" t="s">
        <v>1862</v>
      </c>
      <c r="AL18" s="291" t="s">
        <v>1862</v>
      </c>
      <c r="AM18" s="291" t="s">
        <v>1862</v>
      </c>
      <c r="AN18" s="291" t="s">
        <v>1862</v>
      </c>
      <c r="AO18" s="291" t="s">
        <v>2199</v>
      </c>
      <c r="AY18" s="291" t="s">
        <v>55</v>
      </c>
      <c r="AZ18" s="291" t="s">
        <v>55</v>
      </c>
      <c r="BA18" s="291" t="s">
        <v>55</v>
      </c>
      <c r="BB18" s="291" t="s">
        <v>55</v>
      </c>
      <c r="BC18" s="291" t="s">
        <v>55</v>
      </c>
      <c r="BD18" s="291" t="s">
        <v>55</v>
      </c>
      <c r="BE18" s="291" t="s">
        <v>55</v>
      </c>
      <c r="BK18" s="291" t="s">
        <v>2496</v>
      </c>
      <c r="BL18" s="291" t="s">
        <v>1235</v>
      </c>
      <c r="BN18" s="291" t="s">
        <v>1235</v>
      </c>
      <c r="BP18" s="291" t="s">
        <v>1235</v>
      </c>
    </row>
    <row r="19" spans="1:68" x14ac:dyDescent="0.4">
      <c r="A19" s="287">
        <v>4</v>
      </c>
      <c r="C19" s="291" t="s">
        <v>2340</v>
      </c>
      <c r="D19" s="291" t="s">
        <v>2331</v>
      </c>
      <c r="E19" s="291" t="s">
        <v>2331</v>
      </c>
      <c r="F19" s="291" t="s">
        <v>2331</v>
      </c>
      <c r="G19" s="291" t="s">
        <v>2331</v>
      </c>
      <c r="H19" s="291" t="s">
        <v>2341</v>
      </c>
      <c r="I19" s="291" t="s">
        <v>2332</v>
      </c>
      <c r="J19" s="291" t="s">
        <v>2332</v>
      </c>
      <c r="K19" s="291" t="s">
        <v>2332</v>
      </c>
      <c r="L19" s="291" t="s">
        <v>2332</v>
      </c>
      <c r="M19" s="291">
        <v>101588404</v>
      </c>
      <c r="N19" s="291">
        <v>109036031</v>
      </c>
      <c r="O19" s="291">
        <v>109036031</v>
      </c>
      <c r="P19" s="291">
        <v>109036031</v>
      </c>
      <c r="Q19" s="291">
        <v>109036031</v>
      </c>
      <c r="R19" s="291">
        <v>109036031</v>
      </c>
      <c r="S19" s="291">
        <v>862773320</v>
      </c>
      <c r="X19" s="291" t="s">
        <v>2342</v>
      </c>
      <c r="AG19" s="291" t="s">
        <v>1264</v>
      </c>
      <c r="AH19" s="291" t="s">
        <v>1863</v>
      </c>
      <c r="AI19" s="291" t="s">
        <v>1863</v>
      </c>
      <c r="AJ19" s="291" t="s">
        <v>1863</v>
      </c>
      <c r="AK19" s="291" t="s">
        <v>1863</v>
      </c>
      <c r="AL19" s="291" t="s">
        <v>1863</v>
      </c>
      <c r="AM19" s="291" t="s">
        <v>1863</v>
      </c>
      <c r="AN19" s="291" t="s">
        <v>1863</v>
      </c>
      <c r="AO19" s="291" t="s">
        <v>2237</v>
      </c>
      <c r="AY19" s="291" t="s">
        <v>55</v>
      </c>
      <c r="AZ19" s="291" t="s">
        <v>55</v>
      </c>
      <c r="BA19" s="291" t="s">
        <v>55</v>
      </c>
      <c r="BB19" s="291" t="s">
        <v>55</v>
      </c>
      <c r="BC19" s="291" t="s">
        <v>55</v>
      </c>
      <c r="BD19" s="291" t="s">
        <v>55</v>
      </c>
      <c r="BE19" s="291" t="s">
        <v>55</v>
      </c>
      <c r="BK19" s="291" t="s">
        <v>2496</v>
      </c>
      <c r="BL19" s="291" t="s">
        <v>1235</v>
      </c>
      <c r="BN19" s="291" t="s">
        <v>1235</v>
      </c>
      <c r="BP19" s="291" t="s">
        <v>1235</v>
      </c>
    </row>
    <row r="20" spans="1:68" x14ac:dyDescent="0.4">
      <c r="A20" s="287">
        <v>5</v>
      </c>
      <c r="C20" s="291" t="s">
        <v>2343</v>
      </c>
      <c r="D20" s="291" t="s">
        <v>2331</v>
      </c>
      <c r="E20" s="291" t="s">
        <v>2331</v>
      </c>
      <c r="F20" s="291" t="s">
        <v>2331</v>
      </c>
      <c r="G20" s="291" t="s">
        <v>2331</v>
      </c>
      <c r="H20" s="291" t="s">
        <v>2344</v>
      </c>
      <c r="I20" s="291" t="s">
        <v>2332</v>
      </c>
      <c r="J20" s="291" t="s">
        <v>2332</v>
      </c>
      <c r="K20" s="291" t="s">
        <v>2332</v>
      </c>
      <c r="L20" s="291" t="s">
        <v>2332</v>
      </c>
      <c r="M20" s="291">
        <v>129934727</v>
      </c>
      <c r="N20" s="291">
        <v>109036031</v>
      </c>
      <c r="O20" s="291">
        <v>109036031</v>
      </c>
      <c r="P20" s="291">
        <v>109036031</v>
      </c>
      <c r="Q20" s="291">
        <v>109036031</v>
      </c>
      <c r="R20" s="291">
        <v>109036031</v>
      </c>
      <c r="S20" s="291">
        <v>861681112</v>
      </c>
      <c r="X20" s="291" t="s">
        <v>2345</v>
      </c>
      <c r="AG20" s="291" t="s">
        <v>1264</v>
      </c>
      <c r="AH20" s="291" t="s">
        <v>1862</v>
      </c>
      <c r="AI20" s="291" t="s">
        <v>1862</v>
      </c>
      <c r="AJ20" s="291" t="s">
        <v>1862</v>
      </c>
      <c r="AK20" s="291" t="s">
        <v>1862</v>
      </c>
      <c r="AL20" s="291" t="s">
        <v>1862</v>
      </c>
      <c r="AM20" s="291" t="s">
        <v>1862</v>
      </c>
      <c r="AN20" s="291" t="s">
        <v>1862</v>
      </c>
      <c r="AO20" s="291" t="s">
        <v>2199</v>
      </c>
      <c r="AY20" s="291" t="s">
        <v>58</v>
      </c>
      <c r="AZ20" s="291" t="s">
        <v>58</v>
      </c>
      <c r="BA20" s="291" t="s">
        <v>58</v>
      </c>
      <c r="BB20" s="291" t="s">
        <v>58</v>
      </c>
      <c r="BC20" s="291" t="s">
        <v>58</v>
      </c>
      <c r="BD20" s="291" t="s">
        <v>58</v>
      </c>
      <c r="BE20" s="291" t="s">
        <v>314</v>
      </c>
      <c r="BK20" s="291" t="s">
        <v>2496</v>
      </c>
      <c r="BL20" s="291" t="s">
        <v>1235</v>
      </c>
      <c r="BN20" s="291" t="s">
        <v>1235</v>
      </c>
      <c r="BP20" s="291" t="s">
        <v>1235</v>
      </c>
    </row>
    <row r="21" spans="1:68" x14ac:dyDescent="0.4">
      <c r="A21" s="287">
        <v>6</v>
      </c>
      <c r="C21" s="291" t="s">
        <v>2346</v>
      </c>
      <c r="D21" s="291" t="s">
        <v>2331</v>
      </c>
      <c r="E21" s="291" t="s">
        <v>2331</v>
      </c>
      <c r="F21" s="291" t="s">
        <v>2331</v>
      </c>
      <c r="G21" s="291" t="s">
        <v>2331</v>
      </c>
      <c r="H21" s="291" t="s">
        <v>336</v>
      </c>
      <c r="I21" s="291" t="s">
        <v>2332</v>
      </c>
      <c r="J21" s="291" t="s">
        <v>2332</v>
      </c>
      <c r="K21" s="291" t="s">
        <v>2332</v>
      </c>
      <c r="L21" s="291" t="s">
        <v>2332</v>
      </c>
      <c r="M21" s="291">
        <v>124209129</v>
      </c>
      <c r="N21" s="291">
        <v>109036031</v>
      </c>
      <c r="O21" s="291">
        <v>109036031</v>
      </c>
      <c r="P21" s="291">
        <v>109036031</v>
      </c>
      <c r="Q21" s="291">
        <v>109036031</v>
      </c>
      <c r="R21" s="291">
        <v>109036031</v>
      </c>
      <c r="S21" s="291">
        <v>875441995</v>
      </c>
      <c r="X21" s="291" t="s">
        <v>2347</v>
      </c>
      <c r="AG21" s="291" t="s">
        <v>1264</v>
      </c>
      <c r="AH21" s="291" t="s">
        <v>1863</v>
      </c>
      <c r="AI21" s="291" t="s">
        <v>1863</v>
      </c>
      <c r="AJ21" s="291" t="s">
        <v>1863</v>
      </c>
      <c r="AK21" s="291" t="s">
        <v>1863</v>
      </c>
      <c r="AL21" s="291" t="s">
        <v>1863</v>
      </c>
      <c r="AM21" s="291" t="s">
        <v>1863</v>
      </c>
      <c r="AN21" s="291" t="s">
        <v>1863</v>
      </c>
      <c r="AO21" s="291" t="s">
        <v>2237</v>
      </c>
      <c r="AY21" s="291" t="s">
        <v>58</v>
      </c>
      <c r="AZ21" s="291" t="s">
        <v>58</v>
      </c>
      <c r="BA21" s="291" t="s">
        <v>58</v>
      </c>
      <c r="BB21" s="291" t="s">
        <v>58</v>
      </c>
      <c r="BC21" s="291" t="s">
        <v>58</v>
      </c>
      <c r="BD21" s="291" t="s">
        <v>58</v>
      </c>
      <c r="BE21" s="291" t="s">
        <v>314</v>
      </c>
      <c r="BK21" s="291" t="s">
        <v>2496</v>
      </c>
      <c r="BL21" s="291" t="s">
        <v>1235</v>
      </c>
      <c r="BN21" s="291" t="s">
        <v>1235</v>
      </c>
      <c r="BP21" s="291" t="s">
        <v>1235</v>
      </c>
    </row>
    <row r="22" spans="1:68" x14ac:dyDescent="0.4">
      <c r="A22" s="287">
        <v>7</v>
      </c>
      <c r="C22" s="291" t="s">
        <v>2349</v>
      </c>
      <c r="D22" s="291" t="s">
        <v>2331</v>
      </c>
      <c r="E22" s="291" t="s">
        <v>2331</v>
      </c>
      <c r="F22" s="291" t="s">
        <v>2331</v>
      </c>
      <c r="G22" s="291" t="s">
        <v>2331</v>
      </c>
      <c r="H22" s="291" t="s">
        <v>2350</v>
      </c>
      <c r="I22" s="291" t="s">
        <v>2332</v>
      </c>
      <c r="J22" s="291" t="s">
        <v>2332</v>
      </c>
      <c r="K22" s="291" t="s">
        <v>2332</v>
      </c>
      <c r="L22" s="291" t="s">
        <v>2332</v>
      </c>
      <c r="M22" s="291">
        <v>103917190</v>
      </c>
      <c r="N22" s="291">
        <v>109036031</v>
      </c>
      <c r="O22" s="291">
        <v>109036031</v>
      </c>
      <c r="P22" s="291">
        <v>109036031</v>
      </c>
      <c r="Q22" s="291">
        <v>109036031</v>
      </c>
      <c r="R22" s="291">
        <v>109036031</v>
      </c>
      <c r="S22" s="291">
        <v>862033162</v>
      </c>
      <c r="X22" s="291" t="s">
        <v>2351</v>
      </c>
      <c r="AG22" s="291" t="s">
        <v>1264</v>
      </c>
      <c r="AH22" s="291" t="s">
        <v>1862</v>
      </c>
      <c r="AI22" s="291" t="s">
        <v>1862</v>
      </c>
      <c r="AJ22" s="291" t="s">
        <v>1862</v>
      </c>
      <c r="AK22" s="291" t="s">
        <v>1862</v>
      </c>
      <c r="AL22" s="291" t="s">
        <v>1862</v>
      </c>
      <c r="AM22" s="291" t="s">
        <v>1862</v>
      </c>
      <c r="AN22" s="291" t="s">
        <v>1862</v>
      </c>
      <c r="AO22" s="291" t="s">
        <v>2199</v>
      </c>
      <c r="AY22" s="291" t="s">
        <v>62</v>
      </c>
      <c r="AZ22" s="291" t="s">
        <v>62</v>
      </c>
      <c r="BA22" s="291" t="s">
        <v>62</v>
      </c>
      <c r="BB22" s="291" t="s">
        <v>62</v>
      </c>
      <c r="BC22" s="291" t="s">
        <v>62</v>
      </c>
      <c r="BD22" s="291" t="s">
        <v>62</v>
      </c>
      <c r="BK22" s="291" t="s">
        <v>2496</v>
      </c>
      <c r="BL22" s="291" t="s">
        <v>1235</v>
      </c>
      <c r="BN22" s="291" t="s">
        <v>1235</v>
      </c>
      <c r="BP22" s="291" t="s">
        <v>1235</v>
      </c>
    </row>
    <row r="23" spans="1:68" x14ac:dyDescent="0.4">
      <c r="A23" s="287">
        <v>8</v>
      </c>
      <c r="C23" s="291" t="s">
        <v>2352</v>
      </c>
      <c r="D23" s="291" t="s">
        <v>2331</v>
      </c>
      <c r="E23" s="291" t="s">
        <v>2331</v>
      </c>
      <c r="F23" s="291" t="s">
        <v>2331</v>
      </c>
      <c r="G23" s="291" t="s">
        <v>2331</v>
      </c>
      <c r="H23" s="291" t="s">
        <v>2353</v>
      </c>
      <c r="I23" s="291" t="s">
        <v>2332</v>
      </c>
      <c r="J23" s="291" t="s">
        <v>2332</v>
      </c>
      <c r="K23" s="291" t="s">
        <v>2332</v>
      </c>
      <c r="L23" s="291" t="s">
        <v>2332</v>
      </c>
      <c r="M23" s="291">
        <v>113638761</v>
      </c>
      <c r="N23" s="291">
        <v>109036031</v>
      </c>
      <c r="O23" s="291">
        <v>109036031</v>
      </c>
      <c r="P23" s="291">
        <v>109036031</v>
      </c>
      <c r="Q23" s="291">
        <v>109036031</v>
      </c>
      <c r="R23" s="291">
        <v>109036031</v>
      </c>
      <c r="S23" s="291">
        <v>865037159</v>
      </c>
      <c r="X23" s="291" t="s">
        <v>2354</v>
      </c>
      <c r="AG23" s="291" t="s">
        <v>1264</v>
      </c>
      <c r="AH23" s="291" t="s">
        <v>1863</v>
      </c>
      <c r="AI23" s="291" t="s">
        <v>1863</v>
      </c>
      <c r="AJ23" s="291" t="s">
        <v>1863</v>
      </c>
      <c r="AK23" s="291" t="s">
        <v>1863</v>
      </c>
      <c r="AL23" s="291" t="s">
        <v>1863</v>
      </c>
      <c r="AM23" s="291" t="s">
        <v>1863</v>
      </c>
      <c r="AN23" s="291" t="s">
        <v>1863</v>
      </c>
      <c r="AO23" s="291" t="s">
        <v>2237</v>
      </c>
      <c r="AY23" s="291" t="s">
        <v>62</v>
      </c>
      <c r="AZ23" s="291" t="s">
        <v>62</v>
      </c>
      <c r="BA23" s="291" t="s">
        <v>62</v>
      </c>
      <c r="BB23" s="291" t="s">
        <v>62</v>
      </c>
      <c r="BC23" s="291" t="s">
        <v>62</v>
      </c>
      <c r="BD23" s="291" t="s">
        <v>62</v>
      </c>
      <c r="BK23" s="291" t="s">
        <v>2496</v>
      </c>
      <c r="BL23" s="291" t="s">
        <v>1235</v>
      </c>
      <c r="BN23" s="291" t="s">
        <v>1235</v>
      </c>
      <c r="BP23" s="291" t="s">
        <v>1235</v>
      </c>
    </row>
    <row r="24" spans="1:68" x14ac:dyDescent="0.4">
      <c r="A24" s="287">
        <v>9</v>
      </c>
      <c r="C24" s="291" t="s">
        <v>2355</v>
      </c>
      <c r="D24" s="291" t="s">
        <v>2331</v>
      </c>
      <c r="E24" s="291" t="s">
        <v>2331</v>
      </c>
      <c r="F24" s="291" t="s">
        <v>2331</v>
      </c>
      <c r="G24" s="291" t="s">
        <v>2331</v>
      </c>
      <c r="H24" s="291" t="s">
        <v>2356</v>
      </c>
      <c r="I24" s="291" t="s">
        <v>2332</v>
      </c>
      <c r="J24" s="291" t="s">
        <v>2332</v>
      </c>
      <c r="K24" s="291" t="s">
        <v>2332</v>
      </c>
      <c r="L24" s="291" t="s">
        <v>2332</v>
      </c>
      <c r="M24" s="291">
        <v>110970870</v>
      </c>
      <c r="N24" s="291">
        <v>109036031</v>
      </c>
      <c r="O24" s="291">
        <v>109036031</v>
      </c>
      <c r="P24" s="291">
        <v>109036031</v>
      </c>
      <c r="Q24" s="291">
        <v>109036031</v>
      </c>
      <c r="R24" s="291">
        <v>109036031</v>
      </c>
      <c r="S24" s="291">
        <v>860661972</v>
      </c>
      <c r="X24" s="291" t="s">
        <v>2357</v>
      </c>
      <c r="AG24" s="291" t="s">
        <v>1231</v>
      </c>
      <c r="AH24" s="291" t="s">
        <v>1862</v>
      </c>
      <c r="AI24" s="291" t="s">
        <v>1862</v>
      </c>
      <c r="AJ24" s="291" t="s">
        <v>1862</v>
      </c>
      <c r="AK24" s="291" t="s">
        <v>1862</v>
      </c>
      <c r="AL24" s="291" t="s">
        <v>1862</v>
      </c>
      <c r="AM24" s="291" t="s">
        <v>1862</v>
      </c>
      <c r="AN24" s="291" t="s">
        <v>1862</v>
      </c>
      <c r="AO24" s="291" t="s">
        <v>2358</v>
      </c>
      <c r="AY24" s="291" t="s">
        <v>67</v>
      </c>
      <c r="AZ24" s="291" t="s">
        <v>67</v>
      </c>
      <c r="BA24" s="291" t="s">
        <v>67</v>
      </c>
      <c r="BB24" s="291" t="s">
        <v>67</v>
      </c>
      <c r="BC24" s="291" t="s">
        <v>67</v>
      </c>
      <c r="BD24" s="291" t="s">
        <v>67</v>
      </c>
      <c r="BE24" s="291" t="s">
        <v>67</v>
      </c>
      <c r="BK24" s="291" t="s">
        <v>2496</v>
      </c>
      <c r="BL24" s="291" t="s">
        <v>1235</v>
      </c>
      <c r="BN24" s="291" t="s">
        <v>1235</v>
      </c>
      <c r="BP24" s="291" t="s">
        <v>1235</v>
      </c>
    </row>
    <row r="25" spans="1:68" x14ac:dyDescent="0.4">
      <c r="A25" s="287">
        <v>10</v>
      </c>
      <c r="C25" s="291" t="s">
        <v>2359</v>
      </c>
      <c r="D25" s="291" t="s">
        <v>2331</v>
      </c>
      <c r="E25" s="291" t="s">
        <v>2331</v>
      </c>
      <c r="F25" s="291" t="s">
        <v>2331</v>
      </c>
      <c r="G25" s="291" t="s">
        <v>2331</v>
      </c>
      <c r="H25" s="291" t="s">
        <v>2360</v>
      </c>
      <c r="I25" s="291" t="s">
        <v>2332</v>
      </c>
      <c r="J25" s="291" t="s">
        <v>2332</v>
      </c>
      <c r="K25" s="291" t="s">
        <v>2332</v>
      </c>
      <c r="L25" s="291" t="s">
        <v>2332</v>
      </c>
      <c r="M25" s="291">
        <v>113231815</v>
      </c>
      <c r="N25" s="291">
        <v>109036031</v>
      </c>
      <c r="O25" s="291">
        <v>109036031</v>
      </c>
      <c r="P25" s="291">
        <v>109036031</v>
      </c>
      <c r="Q25" s="291">
        <v>109036031</v>
      </c>
      <c r="R25" s="291">
        <v>109036031</v>
      </c>
      <c r="S25" s="291">
        <v>843978066</v>
      </c>
      <c r="X25" s="291" t="s">
        <v>2361</v>
      </c>
      <c r="AG25" s="291" t="s">
        <v>1264</v>
      </c>
      <c r="AH25" s="291" t="s">
        <v>1863</v>
      </c>
      <c r="AI25" s="291" t="s">
        <v>1863</v>
      </c>
      <c r="AJ25" s="291" t="s">
        <v>1863</v>
      </c>
      <c r="AK25" s="291" t="s">
        <v>1863</v>
      </c>
      <c r="AL25" s="291" t="s">
        <v>1863</v>
      </c>
      <c r="AM25" s="291" t="s">
        <v>1863</v>
      </c>
      <c r="AN25" s="291" t="s">
        <v>1863</v>
      </c>
      <c r="AO25" s="291" t="s">
        <v>2201</v>
      </c>
      <c r="AY25" s="291" t="s">
        <v>67</v>
      </c>
      <c r="AZ25" s="291" t="s">
        <v>67</v>
      </c>
      <c r="BA25" s="291" t="s">
        <v>67</v>
      </c>
      <c r="BB25" s="291" t="s">
        <v>67</v>
      </c>
      <c r="BC25" s="291" t="s">
        <v>67</v>
      </c>
      <c r="BD25" s="291" t="s">
        <v>67</v>
      </c>
      <c r="BE25" s="291" t="s">
        <v>67</v>
      </c>
      <c r="BK25" s="291" t="s">
        <v>2496</v>
      </c>
      <c r="BL25" s="291" t="s">
        <v>1235</v>
      </c>
      <c r="BN25" s="291" t="s">
        <v>1235</v>
      </c>
      <c r="BP25" s="291" t="s">
        <v>1235</v>
      </c>
    </row>
    <row r="26" spans="1:68" x14ac:dyDescent="0.4">
      <c r="A26" s="287">
        <v>11</v>
      </c>
      <c r="C26" s="291" t="s">
        <v>2362</v>
      </c>
      <c r="D26" s="291" t="s">
        <v>2331</v>
      </c>
      <c r="E26" s="291" t="s">
        <v>2331</v>
      </c>
      <c r="F26" s="291" t="s">
        <v>2331</v>
      </c>
      <c r="G26" s="291" t="s">
        <v>2331</v>
      </c>
      <c r="H26" s="291" t="s">
        <v>364</v>
      </c>
      <c r="I26" s="291" t="s">
        <v>2332</v>
      </c>
      <c r="J26" s="291" t="s">
        <v>2332</v>
      </c>
      <c r="K26" s="291" t="s">
        <v>2332</v>
      </c>
      <c r="L26" s="291" t="s">
        <v>2332</v>
      </c>
      <c r="M26" s="291">
        <v>115873164</v>
      </c>
      <c r="N26" s="291">
        <v>109036031</v>
      </c>
      <c r="O26" s="291">
        <v>109036031</v>
      </c>
      <c r="P26" s="291">
        <v>109036031</v>
      </c>
      <c r="Q26" s="291">
        <v>109036031</v>
      </c>
      <c r="R26" s="291">
        <v>109036031</v>
      </c>
      <c r="S26" s="291">
        <v>848745523</v>
      </c>
      <c r="X26" s="291" t="s">
        <v>2363</v>
      </c>
      <c r="AG26" s="291" t="s">
        <v>1264</v>
      </c>
      <c r="AH26" s="291" t="s">
        <v>1863</v>
      </c>
      <c r="AI26" s="291" t="s">
        <v>1863</v>
      </c>
      <c r="AJ26" s="291" t="s">
        <v>1863</v>
      </c>
      <c r="AK26" s="291" t="s">
        <v>1863</v>
      </c>
      <c r="AL26" s="291" t="s">
        <v>1863</v>
      </c>
      <c r="AM26" s="291" t="s">
        <v>1863</v>
      </c>
      <c r="AN26" s="291" t="s">
        <v>1863</v>
      </c>
      <c r="AO26" s="291" t="s">
        <v>2348</v>
      </c>
      <c r="AY26" s="291" t="s">
        <v>67</v>
      </c>
      <c r="AZ26" s="291" t="s">
        <v>67</v>
      </c>
      <c r="BA26" s="291" t="s">
        <v>67</v>
      </c>
      <c r="BB26" s="291" t="s">
        <v>67</v>
      </c>
      <c r="BC26" s="291" t="s">
        <v>67</v>
      </c>
      <c r="BD26" s="291" t="s">
        <v>67</v>
      </c>
      <c r="BE26" s="291" t="s">
        <v>67</v>
      </c>
      <c r="BK26" s="291" t="s">
        <v>2496</v>
      </c>
      <c r="BL26" s="291" t="s">
        <v>1235</v>
      </c>
      <c r="BN26" s="291" t="s">
        <v>1235</v>
      </c>
      <c r="BP26" s="291" t="s">
        <v>1235</v>
      </c>
    </row>
    <row r="27" spans="1:68" x14ac:dyDescent="0.4">
      <c r="A27" s="287">
        <v>12</v>
      </c>
      <c r="C27" s="291" t="s">
        <v>2364</v>
      </c>
      <c r="D27" s="291" t="s">
        <v>2331</v>
      </c>
      <c r="E27" s="291" t="s">
        <v>2331</v>
      </c>
      <c r="F27" s="291" t="s">
        <v>2331</v>
      </c>
      <c r="G27" s="291" t="s">
        <v>2331</v>
      </c>
      <c r="H27" s="291" t="s">
        <v>2365</v>
      </c>
      <c r="I27" s="291" t="s">
        <v>2332</v>
      </c>
      <c r="J27" s="291" t="s">
        <v>2332</v>
      </c>
      <c r="K27" s="291" t="s">
        <v>2332</v>
      </c>
      <c r="L27" s="291" t="s">
        <v>2332</v>
      </c>
      <c r="M27" s="291">
        <v>112251731</v>
      </c>
      <c r="N27" s="291">
        <v>109036031</v>
      </c>
      <c r="O27" s="291">
        <v>109036031</v>
      </c>
      <c r="P27" s="291">
        <v>109036031</v>
      </c>
      <c r="Q27" s="291">
        <v>109036031</v>
      </c>
      <c r="R27" s="291">
        <v>109036031</v>
      </c>
      <c r="S27" s="291">
        <v>86757506</v>
      </c>
      <c r="X27" s="291" t="s">
        <v>2366</v>
      </c>
      <c r="AG27" s="291" t="s">
        <v>1264</v>
      </c>
      <c r="AH27" s="291" t="s">
        <v>1862</v>
      </c>
      <c r="AI27" s="291" t="s">
        <v>1862</v>
      </c>
      <c r="AJ27" s="291" t="s">
        <v>1862</v>
      </c>
      <c r="AK27" s="291" t="s">
        <v>1862</v>
      </c>
      <c r="AL27" s="291" t="s">
        <v>1862</v>
      </c>
      <c r="AM27" s="291" t="s">
        <v>1862</v>
      </c>
      <c r="AN27" s="291" t="s">
        <v>1862</v>
      </c>
      <c r="AO27" s="291" t="s">
        <v>2199</v>
      </c>
      <c r="AY27" s="291" t="s">
        <v>70</v>
      </c>
      <c r="AZ27" s="291" t="s">
        <v>70</v>
      </c>
      <c r="BA27" s="291" t="s">
        <v>70</v>
      </c>
      <c r="BB27" s="291" t="s">
        <v>70</v>
      </c>
      <c r="BC27" s="291" t="s">
        <v>70</v>
      </c>
      <c r="BD27" s="291" t="s">
        <v>70</v>
      </c>
      <c r="BE27" s="291" t="s">
        <v>70</v>
      </c>
      <c r="BK27" s="291" t="s">
        <v>2496</v>
      </c>
      <c r="BL27" s="291" t="s">
        <v>1235</v>
      </c>
      <c r="BN27" s="291" t="s">
        <v>1235</v>
      </c>
      <c r="BP27" s="291" t="s">
        <v>1235</v>
      </c>
    </row>
    <row r="28" spans="1:68" x14ac:dyDescent="0.4">
      <c r="A28" s="287">
        <v>13</v>
      </c>
      <c r="C28" s="291" t="s">
        <v>2367</v>
      </c>
      <c r="D28" s="291" t="s">
        <v>2331</v>
      </c>
      <c r="E28" s="291" t="s">
        <v>2331</v>
      </c>
      <c r="F28" s="291" t="s">
        <v>2331</v>
      </c>
      <c r="G28" s="291" t="s">
        <v>2331</v>
      </c>
      <c r="H28" s="291" t="s">
        <v>2368</v>
      </c>
      <c r="I28" s="291" t="s">
        <v>2332</v>
      </c>
      <c r="J28" s="291" t="s">
        <v>2332</v>
      </c>
      <c r="K28" s="291" t="s">
        <v>2332</v>
      </c>
      <c r="L28" s="291" t="s">
        <v>2332</v>
      </c>
      <c r="M28" s="291">
        <v>112293353</v>
      </c>
      <c r="N28" s="291">
        <v>109036031</v>
      </c>
      <c r="O28" s="291">
        <v>109036031</v>
      </c>
      <c r="P28" s="291">
        <v>109036031</v>
      </c>
      <c r="Q28" s="291">
        <v>109036031</v>
      </c>
      <c r="R28" s="291">
        <v>109036031</v>
      </c>
      <c r="S28" s="291">
        <v>878758955</v>
      </c>
      <c r="X28" s="291" t="s">
        <v>2369</v>
      </c>
      <c r="AG28" s="291" t="s">
        <v>1264</v>
      </c>
      <c r="AH28" s="291" t="s">
        <v>1863</v>
      </c>
      <c r="AI28" s="291" t="s">
        <v>1863</v>
      </c>
      <c r="AJ28" s="291" t="s">
        <v>1863</v>
      </c>
      <c r="AK28" s="291" t="s">
        <v>1863</v>
      </c>
      <c r="AL28" s="291" t="s">
        <v>1863</v>
      </c>
      <c r="AM28" s="291" t="s">
        <v>1863</v>
      </c>
      <c r="AN28" s="291" t="s">
        <v>1863</v>
      </c>
      <c r="AO28" s="291" t="s">
        <v>2237</v>
      </c>
      <c r="AY28" s="291" t="s">
        <v>70</v>
      </c>
      <c r="AZ28" s="291" t="s">
        <v>70</v>
      </c>
      <c r="BA28" s="291" t="s">
        <v>70</v>
      </c>
      <c r="BB28" s="291" t="s">
        <v>70</v>
      </c>
      <c r="BC28" s="291" t="s">
        <v>70</v>
      </c>
      <c r="BD28" s="291" t="s">
        <v>70</v>
      </c>
      <c r="BK28" s="291" t="s">
        <v>2496</v>
      </c>
      <c r="BL28" s="291" t="s">
        <v>1235</v>
      </c>
      <c r="BN28" s="291" t="s">
        <v>1235</v>
      </c>
      <c r="BP28" s="291" t="s">
        <v>1235</v>
      </c>
    </row>
    <row r="29" spans="1:68" x14ac:dyDescent="0.4">
      <c r="A29" s="287">
        <v>14</v>
      </c>
      <c r="C29" s="291" t="s">
        <v>2370</v>
      </c>
      <c r="D29" s="291" t="s">
        <v>2331</v>
      </c>
      <c r="E29" s="291" t="s">
        <v>2331</v>
      </c>
      <c r="F29" s="291" t="s">
        <v>2331</v>
      </c>
      <c r="G29" s="291" t="s">
        <v>2331</v>
      </c>
      <c r="H29" s="291" t="s">
        <v>2371</v>
      </c>
      <c r="I29" s="291" t="s">
        <v>2332</v>
      </c>
      <c r="J29" s="291" t="s">
        <v>2332</v>
      </c>
      <c r="K29" s="291" t="s">
        <v>2332</v>
      </c>
      <c r="L29" s="291" t="s">
        <v>2332</v>
      </c>
      <c r="M29" s="291">
        <v>108805447</v>
      </c>
      <c r="N29" s="291">
        <v>109036031</v>
      </c>
      <c r="O29" s="291">
        <v>109036031</v>
      </c>
      <c r="P29" s="291">
        <v>109036031</v>
      </c>
      <c r="Q29" s="291">
        <v>109036031</v>
      </c>
      <c r="R29" s="291">
        <v>109036031</v>
      </c>
      <c r="S29" s="291">
        <v>861232967</v>
      </c>
      <c r="X29" s="291" t="s">
        <v>2372</v>
      </c>
      <c r="AG29" s="291" t="s">
        <v>1264</v>
      </c>
      <c r="AH29" s="291" t="s">
        <v>1862</v>
      </c>
      <c r="AI29" s="291" t="s">
        <v>1862</v>
      </c>
      <c r="AJ29" s="291" t="s">
        <v>1862</v>
      </c>
      <c r="AK29" s="291" t="s">
        <v>1862</v>
      </c>
      <c r="AL29" s="291" t="s">
        <v>1862</v>
      </c>
      <c r="AM29" s="291" t="s">
        <v>1862</v>
      </c>
      <c r="AN29" s="291" t="s">
        <v>1862</v>
      </c>
      <c r="AO29" s="291" t="s">
        <v>2334</v>
      </c>
      <c r="AY29" s="291" t="s">
        <v>72</v>
      </c>
      <c r="AZ29" s="291" t="s">
        <v>72</v>
      </c>
      <c r="BA29" s="291" t="s">
        <v>72</v>
      </c>
      <c r="BB29" s="291" t="s">
        <v>72</v>
      </c>
      <c r="BC29" s="291" t="s">
        <v>72</v>
      </c>
      <c r="BD29" s="291" t="s">
        <v>72</v>
      </c>
      <c r="BE29" s="291" t="s">
        <v>344</v>
      </c>
      <c r="BK29" s="291" t="s">
        <v>2496</v>
      </c>
      <c r="BL29" s="291" t="s">
        <v>1235</v>
      </c>
      <c r="BN29" s="291" t="s">
        <v>1235</v>
      </c>
      <c r="BP29" s="291" t="s">
        <v>1235</v>
      </c>
    </row>
    <row r="30" spans="1:68" x14ac:dyDescent="0.4">
      <c r="A30" s="287">
        <v>15</v>
      </c>
      <c r="C30" s="291" t="s">
        <v>2373</v>
      </c>
      <c r="D30" s="291" t="s">
        <v>2331</v>
      </c>
      <c r="E30" s="291" t="s">
        <v>2331</v>
      </c>
      <c r="F30" s="291" t="s">
        <v>2331</v>
      </c>
      <c r="G30" s="291" t="s">
        <v>2331</v>
      </c>
      <c r="H30" s="291" t="s">
        <v>2374</v>
      </c>
      <c r="I30" s="291" t="s">
        <v>2332</v>
      </c>
      <c r="J30" s="291" t="s">
        <v>2332</v>
      </c>
      <c r="K30" s="291" t="s">
        <v>2332</v>
      </c>
      <c r="L30" s="291" t="s">
        <v>2332</v>
      </c>
      <c r="M30" s="291">
        <v>116420252</v>
      </c>
      <c r="N30" s="291">
        <v>109036031</v>
      </c>
      <c r="O30" s="291">
        <v>109036031</v>
      </c>
      <c r="P30" s="291">
        <v>109036031</v>
      </c>
      <c r="Q30" s="291">
        <v>109036031</v>
      </c>
      <c r="R30" s="291">
        <v>109036031</v>
      </c>
      <c r="S30" s="291">
        <v>875141744</v>
      </c>
      <c r="X30" s="291" t="s">
        <v>2375</v>
      </c>
      <c r="AG30" s="291" t="s">
        <v>1231</v>
      </c>
      <c r="AH30" s="291" t="s">
        <v>1863</v>
      </c>
      <c r="AI30" s="291" t="s">
        <v>1863</v>
      </c>
      <c r="AJ30" s="291" t="s">
        <v>1863</v>
      </c>
      <c r="AK30" s="291" t="s">
        <v>1863</v>
      </c>
      <c r="AL30" s="291" t="s">
        <v>1863</v>
      </c>
      <c r="AM30" s="291" t="s">
        <v>1863</v>
      </c>
      <c r="AN30" s="291" t="s">
        <v>1863</v>
      </c>
      <c r="AO30" s="291" t="s">
        <v>2237</v>
      </c>
      <c r="AY30" s="291" t="s">
        <v>72</v>
      </c>
      <c r="AZ30" s="291" t="s">
        <v>72</v>
      </c>
      <c r="BA30" s="291" t="s">
        <v>72</v>
      </c>
      <c r="BB30" s="291" t="s">
        <v>72</v>
      </c>
      <c r="BC30" s="291" t="s">
        <v>72</v>
      </c>
      <c r="BD30" s="291" t="s">
        <v>72</v>
      </c>
      <c r="BE30" s="291" t="s">
        <v>344</v>
      </c>
      <c r="BK30" s="291" t="s">
        <v>2496</v>
      </c>
      <c r="BL30" s="291" t="s">
        <v>1235</v>
      </c>
      <c r="BN30" s="291" t="s">
        <v>1235</v>
      </c>
      <c r="BP30" s="291" t="s">
        <v>1235</v>
      </c>
    </row>
    <row r="31" spans="1:68" x14ac:dyDescent="0.4">
      <c r="A31" s="287">
        <v>16</v>
      </c>
      <c r="C31" s="291" t="s">
        <v>2376</v>
      </c>
      <c r="D31" s="291" t="s">
        <v>2331</v>
      </c>
      <c r="E31" s="291" t="s">
        <v>2331</v>
      </c>
      <c r="F31" s="291" t="s">
        <v>2331</v>
      </c>
      <c r="G31" s="291" t="s">
        <v>2331</v>
      </c>
      <c r="H31" s="291" t="s">
        <v>2377</v>
      </c>
      <c r="I31" s="291" t="s">
        <v>2332</v>
      </c>
      <c r="J31" s="291" t="s">
        <v>2332</v>
      </c>
      <c r="K31" s="291" t="s">
        <v>2332</v>
      </c>
      <c r="L31" s="291" t="s">
        <v>2332</v>
      </c>
      <c r="M31" s="291">
        <v>122270491</v>
      </c>
      <c r="N31" s="291">
        <v>109036031</v>
      </c>
      <c r="O31" s="291">
        <v>109036031</v>
      </c>
      <c r="P31" s="291">
        <v>109036031</v>
      </c>
      <c r="Q31" s="291">
        <v>109036031</v>
      </c>
      <c r="R31" s="291">
        <v>109036031</v>
      </c>
      <c r="S31" s="291">
        <v>862235342</v>
      </c>
      <c r="X31" s="291" t="s">
        <v>2378</v>
      </c>
      <c r="AG31" s="291" t="s">
        <v>1264</v>
      </c>
      <c r="AH31" s="291" t="s">
        <v>1862</v>
      </c>
      <c r="AI31" s="291" t="s">
        <v>1862</v>
      </c>
      <c r="AJ31" s="291" t="s">
        <v>1862</v>
      </c>
      <c r="AK31" s="291" t="s">
        <v>1862</v>
      </c>
      <c r="AL31" s="291" t="s">
        <v>1862</v>
      </c>
      <c r="AM31" s="291" t="s">
        <v>1862</v>
      </c>
      <c r="AN31" s="291" t="s">
        <v>1862</v>
      </c>
      <c r="AO31" s="291" t="s">
        <v>2199</v>
      </c>
      <c r="AY31" s="291" t="s">
        <v>75</v>
      </c>
      <c r="AZ31" s="291" t="s">
        <v>75</v>
      </c>
      <c r="BA31" s="291" t="s">
        <v>75</v>
      </c>
      <c r="BB31" s="291" t="s">
        <v>75</v>
      </c>
      <c r="BC31" s="291" t="s">
        <v>75</v>
      </c>
      <c r="BD31" s="291" t="s">
        <v>75</v>
      </c>
      <c r="BE31" s="291" t="s">
        <v>355</v>
      </c>
      <c r="BK31" s="291" t="s">
        <v>2496</v>
      </c>
      <c r="BL31" s="291" t="s">
        <v>1235</v>
      </c>
      <c r="BN31" s="291" t="s">
        <v>1235</v>
      </c>
      <c r="BP31" s="291" t="s">
        <v>1235</v>
      </c>
    </row>
    <row r="32" spans="1:68" x14ac:dyDescent="0.4">
      <c r="A32" s="287">
        <v>17</v>
      </c>
      <c r="C32" s="291" t="s">
        <v>2379</v>
      </c>
      <c r="D32" s="291" t="s">
        <v>2331</v>
      </c>
      <c r="E32" s="291" t="s">
        <v>2331</v>
      </c>
      <c r="F32" s="291" t="s">
        <v>2331</v>
      </c>
      <c r="G32" s="291" t="s">
        <v>2331</v>
      </c>
      <c r="H32" s="291" t="s">
        <v>2380</v>
      </c>
      <c r="I32" s="291" t="s">
        <v>2332</v>
      </c>
      <c r="J32" s="291" t="s">
        <v>2332</v>
      </c>
      <c r="K32" s="291" t="s">
        <v>2332</v>
      </c>
      <c r="L32" s="291" t="s">
        <v>2332</v>
      </c>
      <c r="M32" s="291">
        <v>109251399</v>
      </c>
      <c r="N32" s="291">
        <v>109036031</v>
      </c>
      <c r="O32" s="291">
        <v>109036031</v>
      </c>
      <c r="P32" s="291">
        <v>109036031</v>
      </c>
      <c r="Q32" s="291">
        <v>109036031</v>
      </c>
      <c r="R32" s="291">
        <v>109036031</v>
      </c>
      <c r="S32" s="291">
        <v>846905150</v>
      </c>
      <c r="X32" s="291" t="s">
        <v>2381</v>
      </c>
      <c r="AG32" s="291" t="s">
        <v>1264</v>
      </c>
      <c r="AH32" s="291" t="s">
        <v>1863</v>
      </c>
      <c r="AI32" s="291" t="s">
        <v>1863</v>
      </c>
      <c r="AJ32" s="291" t="s">
        <v>1863</v>
      </c>
      <c r="AK32" s="291" t="s">
        <v>1863</v>
      </c>
      <c r="AL32" s="291" t="s">
        <v>1863</v>
      </c>
      <c r="AM32" s="291" t="s">
        <v>1863</v>
      </c>
      <c r="AN32" s="291" t="s">
        <v>1863</v>
      </c>
      <c r="AO32" s="291" t="s">
        <v>2237</v>
      </c>
      <c r="AY32" s="291" t="s">
        <v>75</v>
      </c>
      <c r="AZ32" s="291" t="s">
        <v>75</v>
      </c>
      <c r="BA32" s="291" t="s">
        <v>75</v>
      </c>
      <c r="BB32" s="291" t="s">
        <v>75</v>
      </c>
      <c r="BC32" s="291" t="s">
        <v>75</v>
      </c>
      <c r="BD32" s="291" t="s">
        <v>75</v>
      </c>
      <c r="BK32" s="291" t="s">
        <v>2496</v>
      </c>
      <c r="BL32" s="291" t="s">
        <v>1235</v>
      </c>
      <c r="BN32" s="291" t="s">
        <v>1235</v>
      </c>
      <c r="BP32" s="291" t="s">
        <v>1235</v>
      </c>
    </row>
    <row r="33" spans="1:68" x14ac:dyDescent="0.4">
      <c r="A33" s="287">
        <v>18</v>
      </c>
      <c r="C33" s="291" t="s">
        <v>2382</v>
      </c>
      <c r="D33" s="291" t="s">
        <v>2331</v>
      </c>
      <c r="E33" s="291" t="s">
        <v>2331</v>
      </c>
      <c r="F33" s="291" t="s">
        <v>2331</v>
      </c>
      <c r="G33" s="291" t="s">
        <v>2331</v>
      </c>
      <c r="H33" s="291" t="s">
        <v>2383</v>
      </c>
      <c r="I33" s="291" t="s">
        <v>2332</v>
      </c>
      <c r="J33" s="291" t="s">
        <v>2332</v>
      </c>
      <c r="K33" s="291" t="s">
        <v>2332</v>
      </c>
      <c r="L33" s="291" t="s">
        <v>2332</v>
      </c>
      <c r="M33" s="291">
        <v>115708635</v>
      </c>
      <c r="N33" s="291">
        <v>109036031</v>
      </c>
      <c r="O33" s="291">
        <v>109036031</v>
      </c>
      <c r="P33" s="291">
        <v>109036031</v>
      </c>
      <c r="Q33" s="291">
        <v>109036031</v>
      </c>
      <c r="R33" s="291">
        <v>109036031</v>
      </c>
      <c r="S33" s="291">
        <v>851674784</v>
      </c>
      <c r="X33" s="291" t="s">
        <v>2384</v>
      </c>
      <c r="AG33" s="291" t="s">
        <v>1264</v>
      </c>
      <c r="AH33" s="291" t="s">
        <v>1862</v>
      </c>
      <c r="AI33" s="291" t="s">
        <v>1862</v>
      </c>
      <c r="AJ33" s="291" t="s">
        <v>1862</v>
      </c>
      <c r="AK33" s="291" t="s">
        <v>1862</v>
      </c>
      <c r="AL33" s="291" t="s">
        <v>1862</v>
      </c>
      <c r="AM33" s="291" t="s">
        <v>1862</v>
      </c>
      <c r="AN33" s="291" t="s">
        <v>1862</v>
      </c>
      <c r="AO33" s="291" t="s">
        <v>2199</v>
      </c>
      <c r="AY33" s="291" t="s">
        <v>77</v>
      </c>
      <c r="AZ33" s="291" t="s">
        <v>77</v>
      </c>
      <c r="BA33" s="291" t="s">
        <v>77</v>
      </c>
      <c r="BB33" s="291" t="s">
        <v>77</v>
      </c>
      <c r="BC33" s="291" t="s">
        <v>77</v>
      </c>
      <c r="BD33" s="291" t="s">
        <v>77</v>
      </c>
      <c r="BE33" s="291" t="s">
        <v>77</v>
      </c>
      <c r="BK33" s="291" t="s">
        <v>2496</v>
      </c>
      <c r="BL33" s="291" t="s">
        <v>1235</v>
      </c>
      <c r="BN33" s="291" t="s">
        <v>1235</v>
      </c>
      <c r="BP33" s="291" t="s">
        <v>1235</v>
      </c>
    </row>
    <row r="34" spans="1:68" x14ac:dyDescent="0.4">
      <c r="A34" s="287">
        <v>19</v>
      </c>
      <c r="C34" s="291" t="s">
        <v>2385</v>
      </c>
      <c r="D34" s="291" t="s">
        <v>2331</v>
      </c>
      <c r="E34" s="291" t="s">
        <v>2331</v>
      </c>
      <c r="F34" s="291" t="s">
        <v>2331</v>
      </c>
      <c r="G34" s="291" t="s">
        <v>2331</v>
      </c>
      <c r="H34" s="291" t="s">
        <v>2386</v>
      </c>
      <c r="I34" s="291" t="s">
        <v>2332</v>
      </c>
      <c r="J34" s="291" t="s">
        <v>2332</v>
      </c>
      <c r="K34" s="291" t="s">
        <v>2332</v>
      </c>
      <c r="L34" s="291" t="s">
        <v>2332</v>
      </c>
      <c r="M34" s="291">
        <v>107427198</v>
      </c>
      <c r="N34" s="291">
        <v>109036031</v>
      </c>
      <c r="O34" s="291">
        <v>109036031</v>
      </c>
      <c r="P34" s="291">
        <v>109036031</v>
      </c>
      <c r="Q34" s="291">
        <v>109036031</v>
      </c>
      <c r="R34" s="291">
        <v>109036031</v>
      </c>
      <c r="S34" s="291">
        <v>842332730</v>
      </c>
      <c r="X34" s="291" t="s">
        <v>2387</v>
      </c>
      <c r="AG34" s="291" t="s">
        <v>1264</v>
      </c>
      <c r="AH34" s="291" t="s">
        <v>1863</v>
      </c>
      <c r="AI34" s="291" t="s">
        <v>1863</v>
      </c>
      <c r="AJ34" s="291" t="s">
        <v>1863</v>
      </c>
      <c r="AK34" s="291" t="s">
        <v>1863</v>
      </c>
      <c r="AL34" s="291" t="s">
        <v>1863</v>
      </c>
      <c r="AM34" s="291" t="s">
        <v>1863</v>
      </c>
      <c r="AN34" s="291" t="s">
        <v>1863</v>
      </c>
      <c r="AO34" s="291" t="s">
        <v>2237</v>
      </c>
      <c r="AY34" s="291" t="s">
        <v>77</v>
      </c>
      <c r="AZ34" s="291" t="s">
        <v>77</v>
      </c>
      <c r="BA34" s="291" t="s">
        <v>77</v>
      </c>
      <c r="BB34" s="291" t="s">
        <v>77</v>
      </c>
      <c r="BC34" s="291" t="s">
        <v>77</v>
      </c>
      <c r="BD34" s="291" t="s">
        <v>77</v>
      </c>
      <c r="BE34" s="291" t="s">
        <v>77</v>
      </c>
      <c r="BK34" s="291" t="s">
        <v>2496</v>
      </c>
      <c r="BL34" s="291" t="s">
        <v>1235</v>
      </c>
      <c r="BN34" s="291" t="s">
        <v>1235</v>
      </c>
      <c r="BP34" s="291" t="s">
        <v>1235</v>
      </c>
    </row>
    <row r="35" spans="1:68" x14ac:dyDescent="0.4">
      <c r="A35" s="287">
        <v>20</v>
      </c>
      <c r="C35" s="291" t="s">
        <v>2388</v>
      </c>
      <c r="D35" s="291" t="s">
        <v>2331</v>
      </c>
      <c r="E35" s="291" t="s">
        <v>2331</v>
      </c>
      <c r="F35" s="291" t="s">
        <v>2331</v>
      </c>
      <c r="G35" s="291" t="s">
        <v>2331</v>
      </c>
      <c r="H35" s="291" t="s">
        <v>2389</v>
      </c>
      <c r="I35" s="291" t="s">
        <v>2332</v>
      </c>
      <c r="J35" s="291" t="s">
        <v>2332</v>
      </c>
      <c r="K35" s="291" t="s">
        <v>2332</v>
      </c>
      <c r="L35" s="291" t="s">
        <v>2332</v>
      </c>
      <c r="M35" s="291">
        <v>112343555</v>
      </c>
      <c r="N35" s="291">
        <v>109036031</v>
      </c>
      <c r="O35" s="291">
        <v>109036031</v>
      </c>
      <c r="P35" s="291">
        <v>109036031</v>
      </c>
      <c r="Q35" s="291">
        <v>109036031</v>
      </c>
      <c r="R35" s="291">
        <v>109036031</v>
      </c>
      <c r="S35" s="291">
        <v>849154142</v>
      </c>
      <c r="X35" s="291" t="s">
        <v>2390</v>
      </c>
      <c r="AG35" s="291" t="s">
        <v>1264</v>
      </c>
      <c r="AH35" s="291" t="s">
        <v>1862</v>
      </c>
      <c r="AI35" s="291" t="s">
        <v>1862</v>
      </c>
      <c r="AJ35" s="291" t="s">
        <v>1862</v>
      </c>
      <c r="AK35" s="291" t="s">
        <v>1862</v>
      </c>
      <c r="AL35" s="291" t="s">
        <v>1862</v>
      </c>
      <c r="AM35" s="291" t="s">
        <v>1862</v>
      </c>
      <c r="AN35" s="291" t="s">
        <v>1862</v>
      </c>
      <c r="AO35" s="291" t="s">
        <v>2334</v>
      </c>
      <c r="AY35" s="291" t="s">
        <v>79</v>
      </c>
      <c r="AZ35" s="291" t="s">
        <v>79</v>
      </c>
      <c r="BA35" s="291" t="s">
        <v>79</v>
      </c>
      <c r="BB35" s="291" t="s">
        <v>79</v>
      </c>
      <c r="BC35" s="291" t="s">
        <v>79</v>
      </c>
      <c r="BD35" s="291" t="s">
        <v>79</v>
      </c>
      <c r="BE35" s="291" t="s">
        <v>381</v>
      </c>
      <c r="BK35" s="291" t="s">
        <v>2496</v>
      </c>
      <c r="BL35" s="291" t="s">
        <v>1235</v>
      </c>
      <c r="BN35" s="291" t="s">
        <v>1235</v>
      </c>
      <c r="BP35" s="291" t="s">
        <v>1235</v>
      </c>
    </row>
    <row r="36" spans="1:68" x14ac:dyDescent="0.4">
      <c r="A36" s="287">
        <v>21</v>
      </c>
      <c r="C36" s="291" t="s">
        <v>2391</v>
      </c>
      <c r="D36" s="291" t="s">
        <v>2331</v>
      </c>
      <c r="E36" s="291" t="s">
        <v>2331</v>
      </c>
      <c r="F36" s="291" t="s">
        <v>2331</v>
      </c>
      <c r="G36" s="291" t="s">
        <v>2331</v>
      </c>
      <c r="H36" s="291" t="s">
        <v>2392</v>
      </c>
      <c r="I36" s="291" t="s">
        <v>2332</v>
      </c>
      <c r="J36" s="291" t="s">
        <v>2332</v>
      </c>
      <c r="K36" s="291" t="s">
        <v>2332</v>
      </c>
      <c r="L36" s="291" t="s">
        <v>2332</v>
      </c>
      <c r="M36" s="291">
        <v>112383123</v>
      </c>
      <c r="N36" s="291">
        <v>109036031</v>
      </c>
      <c r="O36" s="291">
        <v>109036031</v>
      </c>
      <c r="P36" s="291">
        <v>109036031</v>
      </c>
      <c r="Q36" s="291">
        <v>109036031</v>
      </c>
      <c r="R36" s="291">
        <v>109036031</v>
      </c>
      <c r="S36" s="291">
        <v>844490688</v>
      </c>
      <c r="X36" s="291" t="s">
        <v>2393</v>
      </c>
      <c r="AG36" s="291" t="s">
        <v>1264</v>
      </c>
      <c r="AH36" s="291" t="s">
        <v>1863</v>
      </c>
      <c r="AI36" s="291" t="s">
        <v>1863</v>
      </c>
      <c r="AJ36" s="291" t="s">
        <v>1863</v>
      </c>
      <c r="AK36" s="291" t="s">
        <v>1863</v>
      </c>
      <c r="AL36" s="291" t="s">
        <v>1863</v>
      </c>
      <c r="AM36" s="291" t="s">
        <v>1863</v>
      </c>
      <c r="AN36" s="291" t="s">
        <v>1863</v>
      </c>
      <c r="AO36" s="291" t="s">
        <v>2237</v>
      </c>
      <c r="AY36" s="291" t="s">
        <v>79</v>
      </c>
      <c r="AZ36" s="291" t="s">
        <v>79</v>
      </c>
      <c r="BA36" s="291" t="s">
        <v>79</v>
      </c>
      <c r="BB36" s="291" t="s">
        <v>79</v>
      </c>
      <c r="BC36" s="291" t="s">
        <v>79</v>
      </c>
      <c r="BD36" s="291" t="s">
        <v>79</v>
      </c>
      <c r="BE36" s="291" t="s">
        <v>381</v>
      </c>
      <c r="BK36" s="291" t="s">
        <v>2496</v>
      </c>
      <c r="BL36" s="291" t="s">
        <v>1235</v>
      </c>
      <c r="BN36" s="291" t="s">
        <v>1235</v>
      </c>
      <c r="BP36" s="291" t="s">
        <v>1235</v>
      </c>
    </row>
    <row r="37" spans="1:68" x14ac:dyDescent="0.4">
      <c r="A37" s="287">
        <v>22</v>
      </c>
      <c r="C37" s="291" t="s">
        <v>2394</v>
      </c>
      <c r="D37" s="291" t="s">
        <v>2331</v>
      </c>
      <c r="E37" s="291" t="s">
        <v>2331</v>
      </c>
      <c r="F37" s="291" t="s">
        <v>2331</v>
      </c>
      <c r="G37" s="291" t="s">
        <v>2331</v>
      </c>
      <c r="H37" s="291" t="s">
        <v>2395</v>
      </c>
      <c r="I37" s="291" t="s">
        <v>2332</v>
      </c>
      <c r="J37" s="291" t="s">
        <v>2332</v>
      </c>
      <c r="K37" s="291" t="s">
        <v>2332</v>
      </c>
      <c r="L37" s="291" t="s">
        <v>2332</v>
      </c>
      <c r="M37" s="291">
        <v>112844491</v>
      </c>
      <c r="N37" s="291">
        <v>109036031</v>
      </c>
      <c r="O37" s="291">
        <v>109036031</v>
      </c>
      <c r="P37" s="291">
        <v>109036031</v>
      </c>
      <c r="Q37" s="291">
        <v>109036031</v>
      </c>
      <c r="R37" s="291">
        <v>109036031</v>
      </c>
      <c r="S37" s="291">
        <v>867000234</v>
      </c>
      <c r="X37" s="291" t="s">
        <v>2396</v>
      </c>
      <c r="AG37" s="291" t="s">
        <v>1264</v>
      </c>
      <c r="AH37" s="291" t="s">
        <v>1862</v>
      </c>
      <c r="AI37" s="291" t="s">
        <v>1862</v>
      </c>
      <c r="AJ37" s="291" t="s">
        <v>1862</v>
      </c>
      <c r="AK37" s="291" t="s">
        <v>1862</v>
      </c>
      <c r="AL37" s="291" t="s">
        <v>1862</v>
      </c>
      <c r="AM37" s="291" t="s">
        <v>1862</v>
      </c>
      <c r="AN37" s="291" t="s">
        <v>1862</v>
      </c>
      <c r="AO37" s="291" t="s">
        <v>2199</v>
      </c>
      <c r="AY37" s="291" t="s">
        <v>82</v>
      </c>
      <c r="AZ37" s="291" t="s">
        <v>82</v>
      </c>
      <c r="BA37" s="291" t="s">
        <v>82</v>
      </c>
      <c r="BB37" s="291" t="s">
        <v>82</v>
      </c>
      <c r="BC37" s="291" t="s">
        <v>82</v>
      </c>
      <c r="BD37" s="291" t="s">
        <v>82</v>
      </c>
      <c r="BE37" s="291" t="s">
        <v>386</v>
      </c>
      <c r="BK37" s="291" t="s">
        <v>2496</v>
      </c>
      <c r="BL37" s="291" t="s">
        <v>1235</v>
      </c>
      <c r="BN37" s="291" t="s">
        <v>1235</v>
      </c>
      <c r="BP37" s="291" t="s">
        <v>1235</v>
      </c>
    </row>
    <row r="38" spans="1:68" x14ac:dyDescent="0.4">
      <c r="A38" s="287">
        <v>23</v>
      </c>
      <c r="C38" s="291" t="s">
        <v>2397</v>
      </c>
      <c r="D38" s="291" t="s">
        <v>2331</v>
      </c>
      <c r="E38" s="291" t="s">
        <v>2331</v>
      </c>
      <c r="F38" s="291" t="s">
        <v>2331</v>
      </c>
      <c r="G38" s="291" t="s">
        <v>2331</v>
      </c>
      <c r="H38" s="291" t="s">
        <v>2398</v>
      </c>
      <c r="I38" s="291" t="s">
        <v>2332</v>
      </c>
      <c r="J38" s="291" t="s">
        <v>2332</v>
      </c>
      <c r="K38" s="291" t="s">
        <v>2332</v>
      </c>
      <c r="L38" s="291" t="s">
        <v>2332</v>
      </c>
      <c r="M38" s="291">
        <v>147850999</v>
      </c>
      <c r="N38" s="291">
        <v>109036031</v>
      </c>
      <c r="O38" s="291">
        <v>109036031</v>
      </c>
      <c r="P38" s="291">
        <v>109036031</v>
      </c>
      <c r="Q38" s="291">
        <v>109036031</v>
      </c>
      <c r="R38" s="291">
        <v>109036031</v>
      </c>
      <c r="S38" s="291">
        <v>865581252</v>
      </c>
      <c r="X38" s="291" t="s">
        <v>2399</v>
      </c>
      <c r="AG38" s="291" t="s">
        <v>1264</v>
      </c>
      <c r="AH38" s="291" t="s">
        <v>1863</v>
      </c>
      <c r="AI38" s="291" t="s">
        <v>1863</v>
      </c>
      <c r="AJ38" s="291" t="s">
        <v>1863</v>
      </c>
      <c r="AK38" s="291" t="s">
        <v>1863</v>
      </c>
      <c r="AL38" s="291" t="s">
        <v>1863</v>
      </c>
      <c r="AM38" s="291" t="s">
        <v>1863</v>
      </c>
      <c r="AN38" s="291" t="s">
        <v>1863</v>
      </c>
      <c r="AO38" s="291" t="s">
        <v>2237</v>
      </c>
      <c r="AY38" s="291" t="s">
        <v>82</v>
      </c>
      <c r="AZ38" s="291" t="s">
        <v>82</v>
      </c>
      <c r="BA38" s="291" t="s">
        <v>82</v>
      </c>
      <c r="BB38" s="291" t="s">
        <v>82</v>
      </c>
      <c r="BC38" s="291" t="s">
        <v>82</v>
      </c>
      <c r="BD38" s="291" t="s">
        <v>82</v>
      </c>
      <c r="BE38" s="291" t="s">
        <v>386</v>
      </c>
      <c r="BK38" s="291" t="s">
        <v>2496</v>
      </c>
      <c r="BL38" s="291" t="s">
        <v>1235</v>
      </c>
      <c r="BN38" s="291" t="s">
        <v>1235</v>
      </c>
      <c r="BP38" s="291" t="s">
        <v>1235</v>
      </c>
    </row>
    <row r="39" spans="1:68" x14ac:dyDescent="0.4">
      <c r="A39" s="287">
        <v>24</v>
      </c>
      <c r="C39" s="291" t="s">
        <v>2400</v>
      </c>
      <c r="D39" s="291" t="s">
        <v>2331</v>
      </c>
      <c r="E39" s="291" t="s">
        <v>2331</v>
      </c>
      <c r="F39" s="291" t="s">
        <v>2331</v>
      </c>
      <c r="G39" s="291" t="s">
        <v>2331</v>
      </c>
      <c r="H39" s="291" t="s">
        <v>423</v>
      </c>
      <c r="I39" s="291" t="s">
        <v>2332</v>
      </c>
      <c r="J39" s="291" t="s">
        <v>2332</v>
      </c>
      <c r="K39" s="291" t="s">
        <v>2332</v>
      </c>
      <c r="L39" s="291" t="s">
        <v>2332</v>
      </c>
      <c r="M39" s="291">
        <v>139728191</v>
      </c>
      <c r="N39" s="291">
        <v>109036031</v>
      </c>
      <c r="O39" s="291">
        <v>109036031</v>
      </c>
      <c r="P39" s="291">
        <v>109036031</v>
      </c>
      <c r="Q39" s="291">
        <v>109036031</v>
      </c>
      <c r="R39" s="291">
        <v>109036031</v>
      </c>
      <c r="S39" s="291">
        <v>865158592</v>
      </c>
      <c r="X39" s="291" t="s">
        <v>2401</v>
      </c>
      <c r="AG39" s="291" t="s">
        <v>1264</v>
      </c>
      <c r="AH39" s="291" t="s">
        <v>1862</v>
      </c>
      <c r="AI39" s="291" t="s">
        <v>1862</v>
      </c>
      <c r="AJ39" s="291" t="s">
        <v>1862</v>
      </c>
      <c r="AK39" s="291" t="s">
        <v>1862</v>
      </c>
      <c r="AL39" s="291" t="s">
        <v>1862</v>
      </c>
      <c r="AM39" s="291" t="s">
        <v>1862</v>
      </c>
      <c r="AN39" s="291" t="s">
        <v>1862</v>
      </c>
      <c r="AO39" s="291" t="s">
        <v>2334</v>
      </c>
      <c r="AY39" s="291" t="s">
        <v>85</v>
      </c>
      <c r="AZ39" s="291" t="s">
        <v>85</v>
      </c>
      <c r="BA39" s="291" t="s">
        <v>85</v>
      </c>
      <c r="BB39" s="291" t="s">
        <v>85</v>
      </c>
      <c r="BC39" s="291" t="s">
        <v>85</v>
      </c>
      <c r="BD39" s="291" t="s">
        <v>85</v>
      </c>
      <c r="BE39" s="291" t="s">
        <v>85</v>
      </c>
      <c r="BK39" s="291" t="s">
        <v>2496</v>
      </c>
      <c r="BL39" s="291" t="s">
        <v>1235</v>
      </c>
      <c r="BN39" s="291" t="s">
        <v>1235</v>
      </c>
      <c r="BP39" s="291" t="s">
        <v>1235</v>
      </c>
    </row>
    <row r="40" spans="1:68" x14ac:dyDescent="0.4">
      <c r="A40" s="287">
        <v>25</v>
      </c>
      <c r="C40" s="291" t="s">
        <v>2402</v>
      </c>
      <c r="D40" s="291" t="s">
        <v>2331</v>
      </c>
      <c r="E40" s="291" t="s">
        <v>2331</v>
      </c>
      <c r="F40" s="291" t="s">
        <v>2331</v>
      </c>
      <c r="G40" s="291" t="s">
        <v>2331</v>
      </c>
      <c r="H40" s="291" t="s">
        <v>607</v>
      </c>
      <c r="I40" s="291" t="s">
        <v>2332</v>
      </c>
      <c r="J40" s="291" t="s">
        <v>2332</v>
      </c>
      <c r="K40" s="291" t="s">
        <v>2332</v>
      </c>
      <c r="L40" s="291" t="s">
        <v>2332</v>
      </c>
      <c r="M40" s="291">
        <v>125661351</v>
      </c>
      <c r="N40" s="291">
        <v>109036031</v>
      </c>
      <c r="O40" s="291">
        <v>109036031</v>
      </c>
      <c r="P40" s="291">
        <v>109036031</v>
      </c>
      <c r="Q40" s="291">
        <v>109036031</v>
      </c>
      <c r="R40" s="291">
        <v>109036031</v>
      </c>
      <c r="S40" s="291">
        <v>861257358</v>
      </c>
      <c r="X40" s="291" t="s">
        <v>2403</v>
      </c>
      <c r="AG40" s="291" t="s">
        <v>1264</v>
      </c>
      <c r="AH40" s="291" t="s">
        <v>1863</v>
      </c>
      <c r="AI40" s="291" t="s">
        <v>1863</v>
      </c>
      <c r="AJ40" s="291" t="s">
        <v>1863</v>
      </c>
      <c r="AK40" s="291" t="s">
        <v>1863</v>
      </c>
      <c r="AL40" s="291" t="s">
        <v>1863</v>
      </c>
      <c r="AM40" s="291" t="s">
        <v>1863</v>
      </c>
      <c r="AN40" s="291" t="s">
        <v>1863</v>
      </c>
      <c r="AO40" s="291" t="s">
        <v>2199</v>
      </c>
      <c r="AY40" s="291" t="s">
        <v>85</v>
      </c>
      <c r="AZ40" s="291" t="s">
        <v>85</v>
      </c>
      <c r="BA40" s="291" t="s">
        <v>85</v>
      </c>
      <c r="BB40" s="291" t="s">
        <v>85</v>
      </c>
      <c r="BC40" s="291" t="s">
        <v>85</v>
      </c>
      <c r="BD40" s="291" t="s">
        <v>85</v>
      </c>
      <c r="BE40" s="291" t="s">
        <v>85</v>
      </c>
      <c r="BK40" s="291" t="s">
        <v>2496</v>
      </c>
      <c r="BL40" s="291" t="s">
        <v>1235</v>
      </c>
      <c r="BN40" s="291" t="s">
        <v>1235</v>
      </c>
      <c r="BP40" s="291" t="s">
        <v>1235</v>
      </c>
    </row>
    <row r="41" spans="1:68" x14ac:dyDescent="0.4">
      <c r="A41" s="287">
        <v>26</v>
      </c>
      <c r="C41" s="291" t="s">
        <v>2404</v>
      </c>
      <c r="D41" s="291" t="s">
        <v>2331</v>
      </c>
      <c r="E41" s="291" t="s">
        <v>2331</v>
      </c>
      <c r="F41" s="291" t="s">
        <v>2331</v>
      </c>
      <c r="G41" s="291" t="s">
        <v>2331</v>
      </c>
      <c r="H41" s="291" t="s">
        <v>2405</v>
      </c>
      <c r="I41" s="291" t="s">
        <v>2332</v>
      </c>
      <c r="J41" s="291" t="s">
        <v>2332</v>
      </c>
      <c r="K41" s="291" t="s">
        <v>2332</v>
      </c>
      <c r="L41" s="291" t="s">
        <v>2332</v>
      </c>
      <c r="M41" s="291">
        <v>1050700381</v>
      </c>
      <c r="N41" s="291">
        <v>109036031</v>
      </c>
      <c r="O41" s="291">
        <v>109036031</v>
      </c>
      <c r="P41" s="291">
        <v>109036031</v>
      </c>
      <c r="Q41" s="291">
        <v>109036031</v>
      </c>
      <c r="R41" s="291">
        <v>109036031</v>
      </c>
      <c r="S41" s="291">
        <v>863288819</v>
      </c>
      <c r="X41" s="291" t="s">
        <v>2406</v>
      </c>
      <c r="AG41" s="291" t="s">
        <v>1264</v>
      </c>
      <c r="AH41" s="291" t="s">
        <v>1862</v>
      </c>
      <c r="AI41" s="291" t="s">
        <v>1862</v>
      </c>
      <c r="AJ41" s="291" t="s">
        <v>1862</v>
      </c>
      <c r="AK41" s="291" t="s">
        <v>1862</v>
      </c>
      <c r="AL41" s="291" t="s">
        <v>1862</v>
      </c>
      <c r="AM41" s="291" t="s">
        <v>1862</v>
      </c>
      <c r="AN41" s="291" t="s">
        <v>1862</v>
      </c>
      <c r="AO41" s="291" t="s">
        <v>2334</v>
      </c>
      <c r="AY41" s="291" t="s">
        <v>87</v>
      </c>
      <c r="AZ41" s="291" t="s">
        <v>87</v>
      </c>
      <c r="BA41" s="291" t="s">
        <v>87</v>
      </c>
      <c r="BB41" s="291" t="s">
        <v>87</v>
      </c>
      <c r="BC41" s="291" t="s">
        <v>87</v>
      </c>
      <c r="BD41" s="291" t="s">
        <v>87</v>
      </c>
      <c r="BE41" s="291" t="s">
        <v>405</v>
      </c>
      <c r="BK41" s="291" t="s">
        <v>2496</v>
      </c>
      <c r="BL41" s="291" t="s">
        <v>1235</v>
      </c>
      <c r="BN41" s="291" t="s">
        <v>1235</v>
      </c>
      <c r="BP41" s="291" t="s">
        <v>1235</v>
      </c>
    </row>
    <row r="42" spans="1:68" x14ac:dyDescent="0.4">
      <c r="A42" s="287">
        <v>27</v>
      </c>
      <c r="C42" s="291" t="s">
        <v>2407</v>
      </c>
      <c r="D42" s="291" t="s">
        <v>2331</v>
      </c>
      <c r="E42" s="291" t="s">
        <v>2331</v>
      </c>
      <c r="F42" s="291" t="s">
        <v>2331</v>
      </c>
      <c r="G42" s="291" t="s">
        <v>2331</v>
      </c>
      <c r="H42" s="291" t="s">
        <v>2408</v>
      </c>
      <c r="I42" s="291" t="s">
        <v>2332</v>
      </c>
      <c r="J42" s="291" t="s">
        <v>2332</v>
      </c>
      <c r="K42" s="291" t="s">
        <v>2332</v>
      </c>
      <c r="L42" s="291" t="s">
        <v>2332</v>
      </c>
      <c r="M42" s="291">
        <v>122426343</v>
      </c>
      <c r="N42" s="291">
        <v>109036031</v>
      </c>
      <c r="O42" s="291">
        <v>109036031</v>
      </c>
      <c r="P42" s="291">
        <v>109036031</v>
      </c>
      <c r="Q42" s="291">
        <v>109036031</v>
      </c>
      <c r="R42" s="291">
        <v>109036031</v>
      </c>
      <c r="S42" s="291">
        <v>866426325</v>
      </c>
      <c r="X42" s="291" t="s">
        <v>2409</v>
      </c>
      <c r="AG42" s="291" t="s">
        <v>1264</v>
      </c>
      <c r="AH42" s="291" t="s">
        <v>1863</v>
      </c>
      <c r="AI42" s="291" t="s">
        <v>1863</v>
      </c>
      <c r="AJ42" s="291" t="s">
        <v>1863</v>
      </c>
      <c r="AK42" s="291" t="s">
        <v>1863</v>
      </c>
      <c r="AL42" s="291" t="s">
        <v>1863</v>
      </c>
      <c r="AM42" s="291" t="s">
        <v>1863</v>
      </c>
      <c r="AN42" s="291" t="s">
        <v>1863</v>
      </c>
      <c r="AO42" s="291" t="s">
        <v>2237</v>
      </c>
      <c r="AY42" s="291" t="s">
        <v>87</v>
      </c>
      <c r="AZ42" s="291" t="s">
        <v>87</v>
      </c>
      <c r="BA42" s="291" t="s">
        <v>87</v>
      </c>
      <c r="BB42" s="291" t="s">
        <v>87</v>
      </c>
      <c r="BC42" s="291" t="s">
        <v>87</v>
      </c>
      <c r="BD42" s="291" t="s">
        <v>87</v>
      </c>
      <c r="BE42" s="291" t="s">
        <v>405</v>
      </c>
      <c r="BK42" s="291" t="s">
        <v>2496</v>
      </c>
      <c r="BL42" s="291" t="s">
        <v>1235</v>
      </c>
      <c r="BN42" s="291" t="s">
        <v>1235</v>
      </c>
      <c r="BP42" s="291" t="s">
        <v>1235</v>
      </c>
    </row>
    <row r="43" spans="1:68" x14ac:dyDescent="0.4">
      <c r="A43" s="287">
        <v>28</v>
      </c>
      <c r="C43" s="291" t="s">
        <v>2410</v>
      </c>
      <c r="D43" s="291" t="s">
        <v>2331</v>
      </c>
      <c r="E43" s="291" t="s">
        <v>2331</v>
      </c>
      <c r="F43" s="291" t="s">
        <v>2331</v>
      </c>
      <c r="G43" s="291" t="s">
        <v>2331</v>
      </c>
      <c r="H43" s="291" t="s">
        <v>607</v>
      </c>
      <c r="I43" s="291" t="s">
        <v>2332</v>
      </c>
      <c r="J43" s="291" t="s">
        <v>2332</v>
      </c>
      <c r="K43" s="291" t="s">
        <v>2332</v>
      </c>
      <c r="L43" s="291" t="s">
        <v>2332</v>
      </c>
      <c r="M43" s="291">
        <v>117585506</v>
      </c>
      <c r="N43" s="291">
        <v>109036031</v>
      </c>
      <c r="O43" s="291">
        <v>109036031</v>
      </c>
      <c r="P43" s="291">
        <v>109036031</v>
      </c>
      <c r="Q43" s="291">
        <v>109036031</v>
      </c>
      <c r="R43" s="291">
        <v>109036031</v>
      </c>
      <c r="S43" s="291">
        <v>867817993</v>
      </c>
      <c r="X43" s="291" t="s">
        <v>2411</v>
      </c>
      <c r="AG43" s="291" t="s">
        <v>1264</v>
      </c>
      <c r="AH43" s="291" t="s">
        <v>1862</v>
      </c>
      <c r="AI43" s="291" t="s">
        <v>1862</v>
      </c>
      <c r="AJ43" s="291" t="s">
        <v>1862</v>
      </c>
      <c r="AK43" s="291" t="s">
        <v>1862</v>
      </c>
      <c r="AL43" s="291" t="s">
        <v>1862</v>
      </c>
      <c r="AM43" s="291" t="s">
        <v>1862</v>
      </c>
      <c r="AN43" s="291" t="s">
        <v>1862</v>
      </c>
      <c r="AO43" s="291" t="s">
        <v>2199</v>
      </c>
      <c r="AY43" s="291" t="s">
        <v>90</v>
      </c>
      <c r="AZ43" s="291" t="s">
        <v>2412</v>
      </c>
      <c r="BA43" s="291" t="s">
        <v>2412</v>
      </c>
      <c r="BB43" s="291" t="s">
        <v>2412</v>
      </c>
      <c r="BC43" s="291" t="s">
        <v>2412</v>
      </c>
      <c r="BD43" s="291" t="s">
        <v>2412</v>
      </c>
      <c r="BK43" s="291" t="s">
        <v>2496</v>
      </c>
      <c r="BL43" s="291" t="s">
        <v>1235</v>
      </c>
      <c r="BN43" s="291" t="s">
        <v>1235</v>
      </c>
      <c r="BP43" s="291" t="s">
        <v>1235</v>
      </c>
    </row>
    <row r="44" spans="1:68" x14ac:dyDescent="0.4">
      <c r="A44" s="287">
        <v>29</v>
      </c>
      <c r="C44" s="291" t="s">
        <v>2413</v>
      </c>
      <c r="D44" s="291" t="s">
        <v>2331</v>
      </c>
      <c r="E44" s="291" t="s">
        <v>2331</v>
      </c>
      <c r="F44" s="291" t="s">
        <v>2331</v>
      </c>
      <c r="G44" s="291" t="s">
        <v>2331</v>
      </c>
      <c r="H44" s="291" t="s">
        <v>2414</v>
      </c>
      <c r="I44" s="291" t="s">
        <v>2332</v>
      </c>
      <c r="J44" s="291" t="s">
        <v>2332</v>
      </c>
      <c r="K44" s="291" t="s">
        <v>2332</v>
      </c>
      <c r="L44" s="291" t="s">
        <v>2332</v>
      </c>
      <c r="M44" s="291">
        <v>100588471</v>
      </c>
      <c r="N44" s="291">
        <v>109036031</v>
      </c>
      <c r="O44" s="291">
        <v>109036031</v>
      </c>
      <c r="P44" s="291">
        <v>109036031</v>
      </c>
      <c r="Q44" s="291">
        <v>109036031</v>
      </c>
      <c r="R44" s="291">
        <v>109036031</v>
      </c>
      <c r="S44" s="291">
        <v>863624755</v>
      </c>
      <c r="X44" s="291" t="s">
        <v>2415</v>
      </c>
      <c r="AG44" s="291" t="s">
        <v>1264</v>
      </c>
      <c r="AH44" s="291" t="s">
        <v>1863</v>
      </c>
      <c r="AI44" s="291" t="s">
        <v>1863</v>
      </c>
      <c r="AJ44" s="291" t="s">
        <v>1863</v>
      </c>
      <c r="AK44" s="291" t="s">
        <v>1863</v>
      </c>
      <c r="AL44" s="291" t="s">
        <v>1863</v>
      </c>
      <c r="AM44" s="291" t="s">
        <v>1863</v>
      </c>
      <c r="AN44" s="291" t="s">
        <v>1863</v>
      </c>
      <c r="AO44" s="291" t="s">
        <v>2237</v>
      </c>
      <c r="AY44" s="291" t="s">
        <v>90</v>
      </c>
      <c r="AZ44" s="291" t="s">
        <v>2412</v>
      </c>
      <c r="BA44" s="291" t="s">
        <v>2412</v>
      </c>
      <c r="BB44" s="291" t="s">
        <v>2412</v>
      </c>
      <c r="BC44" s="291" t="s">
        <v>2412</v>
      </c>
      <c r="BD44" s="291" t="s">
        <v>2412</v>
      </c>
      <c r="BK44" s="291" t="s">
        <v>2496</v>
      </c>
      <c r="BL44" s="291" t="s">
        <v>1235</v>
      </c>
      <c r="BN44" s="291" t="s">
        <v>1235</v>
      </c>
      <c r="BP44" s="291" t="s">
        <v>1235</v>
      </c>
    </row>
    <row r="45" spans="1:68" x14ac:dyDescent="0.4">
      <c r="A45" s="287">
        <v>30</v>
      </c>
      <c r="C45" s="291" t="s">
        <v>2416</v>
      </c>
      <c r="D45" s="291" t="s">
        <v>2331</v>
      </c>
      <c r="E45" s="291" t="s">
        <v>2331</v>
      </c>
      <c r="F45" s="291" t="s">
        <v>2331</v>
      </c>
      <c r="G45" s="291" t="s">
        <v>2331</v>
      </c>
      <c r="H45" s="291" t="s">
        <v>2417</v>
      </c>
      <c r="I45" s="291" t="s">
        <v>2332</v>
      </c>
      <c r="J45" s="291" t="s">
        <v>2332</v>
      </c>
      <c r="K45" s="291" t="s">
        <v>2332</v>
      </c>
      <c r="L45" s="291" t="s">
        <v>2332</v>
      </c>
      <c r="M45" s="291">
        <v>105867441</v>
      </c>
      <c r="N45" s="291">
        <v>109036031</v>
      </c>
      <c r="O45" s="291">
        <v>109036031</v>
      </c>
      <c r="P45" s="291">
        <v>109036031</v>
      </c>
      <c r="Q45" s="291">
        <v>109036031</v>
      </c>
      <c r="R45" s="291">
        <v>109036031</v>
      </c>
      <c r="S45" s="291">
        <v>844320147</v>
      </c>
      <c r="X45" s="291" t="s">
        <v>2418</v>
      </c>
      <c r="AG45" s="291" t="s">
        <v>1264</v>
      </c>
      <c r="AH45" s="291" t="s">
        <v>1862</v>
      </c>
      <c r="AI45" s="291" t="s">
        <v>1863</v>
      </c>
      <c r="AJ45" s="291" t="s">
        <v>1863</v>
      </c>
      <c r="AK45" s="291" t="s">
        <v>1863</v>
      </c>
      <c r="AL45" s="291" t="s">
        <v>1863</v>
      </c>
      <c r="AM45" s="291" t="s">
        <v>1863</v>
      </c>
      <c r="AN45" s="291" t="s">
        <v>1863</v>
      </c>
      <c r="AO45" s="291" t="s">
        <v>2237</v>
      </c>
      <c r="AY45" s="291" t="s">
        <v>156</v>
      </c>
      <c r="AZ45" s="291" t="s">
        <v>156</v>
      </c>
      <c r="BA45" s="291" t="s">
        <v>156</v>
      </c>
      <c r="BB45" s="291" t="s">
        <v>156</v>
      </c>
      <c r="BC45" s="291" t="s">
        <v>156</v>
      </c>
      <c r="BD45" s="291" t="s">
        <v>156</v>
      </c>
      <c r="BK45" s="291" t="s">
        <v>2496</v>
      </c>
      <c r="BL45" s="291" t="s">
        <v>1235</v>
      </c>
      <c r="BN45" s="291" t="s">
        <v>1235</v>
      </c>
      <c r="BP45" s="291" t="s">
        <v>1235</v>
      </c>
    </row>
    <row r="46" spans="1:68" x14ac:dyDescent="0.4">
      <c r="A46" s="287">
        <v>31</v>
      </c>
      <c r="C46" s="291" t="s">
        <v>2350</v>
      </c>
      <c r="D46" s="291" t="s">
        <v>2331</v>
      </c>
      <c r="E46" s="291" t="s">
        <v>2331</v>
      </c>
      <c r="F46" s="291" t="s">
        <v>2331</v>
      </c>
      <c r="G46" s="291" t="s">
        <v>2331</v>
      </c>
      <c r="H46" s="291" t="s">
        <v>2419</v>
      </c>
      <c r="I46" s="291" t="s">
        <v>2332</v>
      </c>
      <c r="J46" s="291" t="s">
        <v>2332</v>
      </c>
      <c r="K46" s="291" t="s">
        <v>2332</v>
      </c>
      <c r="L46" s="291" t="s">
        <v>2332</v>
      </c>
      <c r="M46" s="291">
        <v>108649690</v>
      </c>
      <c r="N46" s="291">
        <v>109036031</v>
      </c>
      <c r="O46" s="291">
        <v>109036031</v>
      </c>
      <c r="P46" s="291">
        <v>109036031</v>
      </c>
      <c r="Q46" s="291">
        <v>109036031</v>
      </c>
      <c r="R46" s="291">
        <v>109036031</v>
      </c>
      <c r="S46" s="291">
        <v>840118950</v>
      </c>
      <c r="X46" s="291" t="s">
        <v>2420</v>
      </c>
      <c r="AG46" s="291" t="s">
        <v>1264</v>
      </c>
      <c r="AH46" s="291" t="s">
        <v>1863</v>
      </c>
      <c r="AI46" s="291" t="s">
        <v>1862</v>
      </c>
      <c r="AJ46" s="291" t="s">
        <v>1862</v>
      </c>
      <c r="AK46" s="291" t="s">
        <v>1862</v>
      </c>
      <c r="AL46" s="291" t="s">
        <v>1862</v>
      </c>
      <c r="AM46" s="291" t="s">
        <v>1862</v>
      </c>
      <c r="AN46" s="291" t="s">
        <v>1862</v>
      </c>
      <c r="AO46" s="291" t="s">
        <v>2199</v>
      </c>
      <c r="AY46" s="291" t="s">
        <v>156</v>
      </c>
      <c r="AZ46" s="291" t="s">
        <v>2421</v>
      </c>
      <c r="BA46" s="291" t="s">
        <v>2421</v>
      </c>
      <c r="BB46" s="291" t="s">
        <v>2421</v>
      </c>
      <c r="BC46" s="291" t="s">
        <v>2421</v>
      </c>
      <c r="BD46" s="291" t="s">
        <v>2421</v>
      </c>
      <c r="BE46" s="291" t="s">
        <v>156</v>
      </c>
      <c r="BK46" s="291" t="s">
        <v>2496</v>
      </c>
      <c r="BL46" s="291" t="s">
        <v>1235</v>
      </c>
      <c r="BN46" s="291" t="s">
        <v>1235</v>
      </c>
      <c r="BP46" s="291" t="s">
        <v>1235</v>
      </c>
    </row>
    <row r="47" spans="1:68" x14ac:dyDescent="0.4">
      <c r="A47" s="287">
        <v>32</v>
      </c>
      <c r="C47" s="291" t="s">
        <v>2422</v>
      </c>
      <c r="D47" s="291" t="s">
        <v>2331</v>
      </c>
      <c r="E47" s="291" t="s">
        <v>2331</v>
      </c>
      <c r="F47" s="291" t="s">
        <v>2331</v>
      </c>
      <c r="G47" s="291" t="s">
        <v>2331</v>
      </c>
      <c r="H47" s="291" t="s">
        <v>2423</v>
      </c>
      <c r="I47" s="291" t="s">
        <v>2332</v>
      </c>
      <c r="J47" s="291" t="s">
        <v>2332</v>
      </c>
      <c r="K47" s="291" t="s">
        <v>2332</v>
      </c>
      <c r="L47" s="291" t="s">
        <v>2332</v>
      </c>
      <c r="M47" s="291">
        <v>107671463</v>
      </c>
      <c r="N47" s="291">
        <v>109036031</v>
      </c>
      <c r="O47" s="291">
        <v>109036031</v>
      </c>
      <c r="P47" s="291">
        <v>109036031</v>
      </c>
      <c r="Q47" s="291">
        <v>109036031</v>
      </c>
      <c r="R47" s="291">
        <v>109036031</v>
      </c>
      <c r="S47" s="291">
        <v>845710990</v>
      </c>
      <c r="X47" s="291" t="s">
        <v>2424</v>
      </c>
      <c r="AG47" s="291" t="s">
        <v>1264</v>
      </c>
      <c r="AH47" s="291" t="s">
        <v>1862</v>
      </c>
      <c r="AI47" s="291" t="s">
        <v>1863</v>
      </c>
      <c r="AJ47" s="291" t="s">
        <v>1863</v>
      </c>
      <c r="AK47" s="291" t="s">
        <v>1863</v>
      </c>
      <c r="AL47" s="291" t="s">
        <v>1863</v>
      </c>
      <c r="AM47" s="291" t="s">
        <v>1863</v>
      </c>
      <c r="AN47" s="291" t="s">
        <v>1863</v>
      </c>
      <c r="AO47" s="291" t="s">
        <v>2358</v>
      </c>
      <c r="AY47" s="291" t="s">
        <v>2421</v>
      </c>
      <c r="AZ47" s="291" t="s">
        <v>2421</v>
      </c>
      <c r="BA47" s="291" t="s">
        <v>2421</v>
      </c>
      <c r="BB47" s="291" t="s">
        <v>2421</v>
      </c>
      <c r="BC47" s="291" t="s">
        <v>2421</v>
      </c>
      <c r="BD47" s="291" t="s">
        <v>2421</v>
      </c>
      <c r="BE47" s="291" t="s">
        <v>159</v>
      </c>
      <c r="BK47" s="291" t="s">
        <v>2496</v>
      </c>
      <c r="BL47" s="291" t="s">
        <v>1235</v>
      </c>
      <c r="BN47" s="291" t="s">
        <v>1235</v>
      </c>
      <c r="BP47" s="291" t="s">
        <v>1235</v>
      </c>
    </row>
    <row r="48" spans="1:68" x14ac:dyDescent="0.4">
      <c r="A48" s="287">
        <v>33</v>
      </c>
      <c r="C48" s="291" t="s">
        <v>2425</v>
      </c>
      <c r="D48" s="291" t="s">
        <v>2331</v>
      </c>
      <c r="E48" s="291" t="s">
        <v>2331</v>
      </c>
      <c r="F48" s="291" t="s">
        <v>2331</v>
      </c>
      <c r="G48" s="291" t="s">
        <v>2331</v>
      </c>
      <c r="H48" s="291" t="s">
        <v>2426</v>
      </c>
      <c r="I48" s="291" t="s">
        <v>2332</v>
      </c>
      <c r="J48" s="291" t="s">
        <v>2332</v>
      </c>
      <c r="K48" s="291" t="s">
        <v>2332</v>
      </c>
      <c r="L48" s="291" t="s">
        <v>2332</v>
      </c>
      <c r="M48" s="291">
        <v>107671463</v>
      </c>
      <c r="S48" s="291">
        <v>842624810</v>
      </c>
      <c r="X48" s="291" t="s">
        <v>2427</v>
      </c>
      <c r="AG48" s="291" t="s">
        <v>1264</v>
      </c>
      <c r="AH48" s="291" t="s">
        <v>1863</v>
      </c>
      <c r="AI48" s="291" t="s">
        <v>1862</v>
      </c>
      <c r="AJ48" s="291" t="s">
        <v>1862</v>
      </c>
      <c r="AK48" s="291" t="s">
        <v>1862</v>
      </c>
      <c r="AL48" s="291" t="s">
        <v>1862</v>
      </c>
      <c r="AM48" s="291" t="s">
        <v>1862</v>
      </c>
      <c r="AN48" s="291" t="s">
        <v>1862</v>
      </c>
      <c r="AO48" s="381" t="s">
        <v>2201</v>
      </c>
      <c r="AY48" s="291" t="s">
        <v>2421</v>
      </c>
      <c r="AZ48" s="291" t="s">
        <v>2421</v>
      </c>
      <c r="BA48" s="291" t="s">
        <v>2421</v>
      </c>
      <c r="BB48" s="291" t="s">
        <v>2421</v>
      </c>
      <c r="BC48" s="291" t="s">
        <v>2421</v>
      </c>
      <c r="BD48" s="291" t="s">
        <v>2421</v>
      </c>
      <c r="BE48" s="291" t="s">
        <v>159</v>
      </c>
      <c r="BK48" s="291" t="s">
        <v>2496</v>
      </c>
      <c r="BL48" s="291" t="s">
        <v>1235</v>
      </c>
      <c r="BN48" s="291" t="s">
        <v>1235</v>
      </c>
      <c r="BP48" s="291" t="s">
        <v>1235</v>
      </c>
    </row>
    <row r="49" spans="1:83" x14ac:dyDescent="0.4">
      <c r="A49" s="287">
        <v>34</v>
      </c>
      <c r="C49" s="291" t="s">
        <v>2428</v>
      </c>
      <c r="D49" s="291" t="s">
        <v>2331</v>
      </c>
      <c r="E49" s="291" t="s">
        <v>2331</v>
      </c>
      <c r="F49" s="291" t="s">
        <v>2331</v>
      </c>
      <c r="G49" s="291" t="s">
        <v>2331</v>
      </c>
      <c r="H49" s="291" t="s">
        <v>2429</v>
      </c>
      <c r="I49" s="291" t="s">
        <v>2332</v>
      </c>
      <c r="J49" s="291" t="s">
        <v>2332</v>
      </c>
      <c r="K49" s="291" t="s">
        <v>2332</v>
      </c>
      <c r="L49" s="291" t="s">
        <v>2332</v>
      </c>
      <c r="M49" s="291">
        <v>129226137</v>
      </c>
      <c r="N49" s="291">
        <v>109036031</v>
      </c>
      <c r="O49" s="291">
        <v>109036031</v>
      </c>
      <c r="P49" s="291">
        <v>109036031</v>
      </c>
      <c r="Q49" s="291">
        <v>109036031</v>
      </c>
      <c r="R49" s="291">
        <v>109036031</v>
      </c>
      <c r="S49" s="291">
        <v>845543680</v>
      </c>
      <c r="X49" s="291" t="s">
        <v>2430</v>
      </c>
      <c r="AG49" s="291" t="s">
        <v>1264</v>
      </c>
      <c r="AH49" s="291" t="s">
        <v>1862</v>
      </c>
      <c r="AI49" s="291" t="s">
        <v>1863</v>
      </c>
      <c r="AJ49" s="291" t="s">
        <v>1863</v>
      </c>
      <c r="AK49" s="291" t="s">
        <v>1863</v>
      </c>
      <c r="AL49" s="291" t="s">
        <v>1863</v>
      </c>
      <c r="AM49" s="291" t="s">
        <v>1863</v>
      </c>
      <c r="AN49" s="291" t="s">
        <v>1863</v>
      </c>
      <c r="AO49" s="291" t="s">
        <v>2237</v>
      </c>
      <c r="AY49" s="291" t="s">
        <v>169</v>
      </c>
      <c r="AZ49" s="291" t="s">
        <v>169</v>
      </c>
      <c r="BA49" s="291" t="s">
        <v>169</v>
      </c>
      <c r="BB49" s="291" t="s">
        <v>169</v>
      </c>
      <c r="BC49" s="291" t="s">
        <v>169</v>
      </c>
      <c r="BD49" s="291" t="s">
        <v>169</v>
      </c>
      <c r="BE49" s="291" t="s">
        <v>169</v>
      </c>
      <c r="BK49" s="291" t="s">
        <v>2496</v>
      </c>
      <c r="BL49" s="291" t="s">
        <v>1235</v>
      </c>
      <c r="BN49" s="291" t="s">
        <v>1235</v>
      </c>
      <c r="BP49" s="291" t="s">
        <v>1235</v>
      </c>
    </row>
    <row r="50" spans="1:83" x14ac:dyDescent="0.4">
      <c r="A50" s="287">
        <v>35</v>
      </c>
      <c r="C50" s="291" t="s">
        <v>2431</v>
      </c>
      <c r="D50" s="291" t="s">
        <v>2331</v>
      </c>
      <c r="E50" s="291" t="s">
        <v>2331</v>
      </c>
      <c r="F50" s="291" t="s">
        <v>2331</v>
      </c>
      <c r="G50" s="291" t="s">
        <v>2331</v>
      </c>
      <c r="H50" s="291" t="s">
        <v>2432</v>
      </c>
      <c r="I50" s="291" t="s">
        <v>2332</v>
      </c>
      <c r="J50" s="291" t="s">
        <v>2332</v>
      </c>
      <c r="K50" s="291" t="s">
        <v>2332</v>
      </c>
      <c r="L50" s="291" t="s">
        <v>2332</v>
      </c>
      <c r="M50" s="291">
        <v>102101626</v>
      </c>
      <c r="N50" s="291">
        <v>109036031</v>
      </c>
      <c r="O50" s="291">
        <v>109036031</v>
      </c>
      <c r="P50" s="291">
        <v>109036031</v>
      </c>
      <c r="Q50" s="291">
        <v>109036031</v>
      </c>
      <c r="R50" s="291">
        <v>109036031</v>
      </c>
      <c r="S50" s="291">
        <v>845678266</v>
      </c>
      <c r="X50" s="291" t="s">
        <v>2433</v>
      </c>
      <c r="AG50" s="291" t="s">
        <v>1231</v>
      </c>
      <c r="AH50" s="291" t="s">
        <v>1863</v>
      </c>
      <c r="AI50" s="291" t="s">
        <v>1862</v>
      </c>
      <c r="AJ50" s="291" t="s">
        <v>1862</v>
      </c>
      <c r="AK50" s="291" t="s">
        <v>1862</v>
      </c>
      <c r="AL50" s="291" t="s">
        <v>1862</v>
      </c>
      <c r="AM50" s="291" t="s">
        <v>1862</v>
      </c>
      <c r="AN50" s="291" t="s">
        <v>1862</v>
      </c>
      <c r="AO50" s="291" t="s">
        <v>2348</v>
      </c>
      <c r="AY50" s="291" t="s">
        <v>169</v>
      </c>
      <c r="AZ50" s="291" t="s">
        <v>2434</v>
      </c>
      <c r="BA50" s="291" t="s">
        <v>2434</v>
      </c>
      <c r="BB50" s="291" t="s">
        <v>2434</v>
      </c>
      <c r="BC50" s="291" t="s">
        <v>2434</v>
      </c>
      <c r="BD50" s="291" t="s">
        <v>2434</v>
      </c>
      <c r="BK50" s="291" t="s">
        <v>2496</v>
      </c>
      <c r="BL50" s="291" t="s">
        <v>1235</v>
      </c>
      <c r="BN50" s="291" t="s">
        <v>1235</v>
      </c>
      <c r="BP50" s="291" t="s">
        <v>1235</v>
      </c>
    </row>
    <row r="51" spans="1:83" x14ac:dyDescent="0.4">
      <c r="A51" s="287">
        <v>36</v>
      </c>
      <c r="C51" s="291" t="s">
        <v>2435</v>
      </c>
      <c r="D51" s="291" t="s">
        <v>2331</v>
      </c>
      <c r="E51" s="291" t="s">
        <v>2331</v>
      </c>
      <c r="F51" s="291" t="s">
        <v>2331</v>
      </c>
      <c r="G51" s="291" t="s">
        <v>2331</v>
      </c>
      <c r="H51" s="291" t="s">
        <v>2436</v>
      </c>
      <c r="I51" s="291" t="s">
        <v>2332</v>
      </c>
      <c r="J51" s="291" t="s">
        <v>2332</v>
      </c>
      <c r="K51" s="291" t="s">
        <v>2332</v>
      </c>
      <c r="L51" s="291" t="s">
        <v>2332</v>
      </c>
      <c r="M51" s="291">
        <v>104707361</v>
      </c>
      <c r="N51" s="291">
        <v>109036031</v>
      </c>
      <c r="O51" s="291">
        <v>109036031</v>
      </c>
      <c r="P51" s="291">
        <v>109036031</v>
      </c>
      <c r="Q51" s="291">
        <v>109036031</v>
      </c>
      <c r="R51" s="291">
        <v>109036031</v>
      </c>
      <c r="S51" s="291">
        <v>862893899</v>
      </c>
      <c r="X51" s="291" t="s">
        <v>2437</v>
      </c>
      <c r="AG51" s="291" t="s">
        <v>1264</v>
      </c>
      <c r="AH51" s="291" t="s">
        <v>1862</v>
      </c>
      <c r="AI51" s="291" t="s">
        <v>1863</v>
      </c>
      <c r="AJ51" s="291" t="s">
        <v>1863</v>
      </c>
      <c r="AK51" s="291" t="s">
        <v>1863</v>
      </c>
      <c r="AL51" s="291" t="s">
        <v>1863</v>
      </c>
      <c r="AM51" s="291" t="s">
        <v>1863</v>
      </c>
      <c r="AN51" s="291" t="s">
        <v>1863</v>
      </c>
      <c r="AO51" s="291" t="s">
        <v>2199</v>
      </c>
      <c r="AY51" s="291" t="s">
        <v>171</v>
      </c>
      <c r="AZ51" s="291" t="s">
        <v>2434</v>
      </c>
      <c r="BA51" s="291" t="s">
        <v>2434</v>
      </c>
      <c r="BB51" s="291" t="s">
        <v>2434</v>
      </c>
      <c r="BC51" s="291" t="s">
        <v>2434</v>
      </c>
      <c r="BD51" s="291" t="s">
        <v>2434</v>
      </c>
      <c r="BK51" s="291" t="s">
        <v>2496</v>
      </c>
      <c r="BL51" s="291" t="s">
        <v>1235</v>
      </c>
      <c r="BN51" s="291" t="s">
        <v>1235</v>
      </c>
      <c r="BP51" s="291" t="s">
        <v>1235</v>
      </c>
    </row>
    <row r="52" spans="1:83" x14ac:dyDescent="0.4">
      <c r="A52" s="287">
        <v>37</v>
      </c>
      <c r="C52" s="291" t="s">
        <v>2438</v>
      </c>
      <c r="D52" s="291" t="s">
        <v>2331</v>
      </c>
      <c r="E52" s="291" t="s">
        <v>2331</v>
      </c>
      <c r="F52" s="291" t="s">
        <v>2331</v>
      </c>
      <c r="G52" s="291" t="s">
        <v>2331</v>
      </c>
      <c r="H52" s="291" t="s">
        <v>355</v>
      </c>
      <c r="I52" s="291" t="s">
        <v>2332</v>
      </c>
      <c r="J52" s="291" t="s">
        <v>2332</v>
      </c>
      <c r="K52" s="291" t="s">
        <v>2332</v>
      </c>
      <c r="L52" s="291" t="s">
        <v>2332</v>
      </c>
      <c r="M52" s="291">
        <v>109367958</v>
      </c>
      <c r="N52" s="291">
        <v>109036031</v>
      </c>
      <c r="O52" s="291">
        <v>109036031</v>
      </c>
      <c r="P52" s="291">
        <v>109036031</v>
      </c>
      <c r="Q52" s="291">
        <v>109036031</v>
      </c>
      <c r="R52" s="291">
        <v>109036031</v>
      </c>
      <c r="S52" s="291">
        <v>842516097</v>
      </c>
      <c r="X52" s="291" t="s">
        <v>2439</v>
      </c>
      <c r="AG52" s="291" t="s">
        <v>1264</v>
      </c>
      <c r="AH52" s="291" t="s">
        <v>1863</v>
      </c>
      <c r="AI52" s="291" t="s">
        <v>1862</v>
      </c>
      <c r="AJ52" s="291" t="s">
        <v>1862</v>
      </c>
      <c r="AK52" s="291" t="s">
        <v>1862</v>
      </c>
      <c r="AL52" s="291" t="s">
        <v>1862</v>
      </c>
      <c r="AM52" s="291" t="s">
        <v>1862</v>
      </c>
      <c r="AN52" s="291" t="s">
        <v>1862</v>
      </c>
      <c r="AO52" s="291" t="s">
        <v>2358</v>
      </c>
      <c r="AY52" s="291" t="s">
        <v>171</v>
      </c>
      <c r="AZ52" s="291" t="s">
        <v>2434</v>
      </c>
      <c r="BA52" s="291" t="s">
        <v>2434</v>
      </c>
      <c r="BB52" s="291" t="s">
        <v>2434</v>
      </c>
      <c r="BC52" s="291" t="s">
        <v>2434</v>
      </c>
      <c r="BD52" s="291" t="s">
        <v>2434</v>
      </c>
      <c r="BK52" s="291" t="s">
        <v>2496</v>
      </c>
      <c r="BL52" s="291" t="s">
        <v>1235</v>
      </c>
      <c r="BN52" s="291" t="s">
        <v>1235</v>
      </c>
      <c r="BP52" s="291" t="s">
        <v>1235</v>
      </c>
      <c r="CE52" s="291" t="s">
        <v>2440</v>
      </c>
    </row>
    <row r="53" spans="1:83" x14ac:dyDescent="0.4">
      <c r="A53" s="287">
        <v>38</v>
      </c>
      <c r="C53" s="291" t="s">
        <v>2441</v>
      </c>
      <c r="D53" s="291" t="s">
        <v>2331</v>
      </c>
      <c r="E53" s="291" t="s">
        <v>2331</v>
      </c>
      <c r="F53" s="291" t="s">
        <v>2331</v>
      </c>
      <c r="G53" s="291" t="s">
        <v>2331</v>
      </c>
      <c r="H53" s="291" t="s">
        <v>2442</v>
      </c>
      <c r="I53" s="291" t="s">
        <v>2332</v>
      </c>
      <c r="J53" s="291" t="s">
        <v>2332</v>
      </c>
      <c r="K53" s="291" t="s">
        <v>2332</v>
      </c>
      <c r="L53" s="291" t="s">
        <v>2332</v>
      </c>
      <c r="M53" s="291">
        <v>110037181</v>
      </c>
      <c r="N53" s="291">
        <v>109036031</v>
      </c>
      <c r="O53" s="291">
        <v>109036031</v>
      </c>
      <c r="P53" s="291">
        <v>109036031</v>
      </c>
      <c r="Q53" s="291">
        <v>109036031</v>
      </c>
      <c r="R53" s="291">
        <v>109036031</v>
      </c>
      <c r="S53" s="291">
        <v>863492195</v>
      </c>
      <c r="X53" s="291" t="s">
        <v>2443</v>
      </c>
      <c r="AG53" s="291" t="s">
        <v>1264</v>
      </c>
      <c r="AH53" s="291" t="s">
        <v>1862</v>
      </c>
      <c r="AI53" s="291" t="s">
        <v>1862</v>
      </c>
      <c r="AJ53" s="291" t="s">
        <v>1862</v>
      </c>
      <c r="AK53" s="291" t="s">
        <v>1862</v>
      </c>
      <c r="AL53" s="291" t="s">
        <v>1862</v>
      </c>
      <c r="AM53" s="291" t="s">
        <v>1862</v>
      </c>
      <c r="AN53" s="291" t="s">
        <v>1862</v>
      </c>
      <c r="AO53" s="291" t="s">
        <v>2199</v>
      </c>
      <c r="AY53" s="291" t="s">
        <v>93</v>
      </c>
      <c r="AZ53" s="291" t="s">
        <v>93</v>
      </c>
      <c r="BA53" s="291" t="s">
        <v>93</v>
      </c>
      <c r="BB53" s="291" t="s">
        <v>93</v>
      </c>
      <c r="BC53" s="291" t="s">
        <v>93</v>
      </c>
      <c r="BD53" s="291" t="s">
        <v>93</v>
      </c>
      <c r="BE53" s="291" t="s">
        <v>416</v>
      </c>
      <c r="BK53" s="291" t="s">
        <v>2496</v>
      </c>
      <c r="BL53" s="291" t="s">
        <v>1235</v>
      </c>
      <c r="BN53" s="291" t="s">
        <v>1235</v>
      </c>
      <c r="BP53" s="291" t="s">
        <v>1235</v>
      </c>
      <c r="CE53" s="291" t="s">
        <v>2440</v>
      </c>
    </row>
    <row r="54" spans="1:83" x14ac:dyDescent="0.4">
      <c r="A54" s="287">
        <v>39</v>
      </c>
      <c r="C54" s="291" t="s">
        <v>2444</v>
      </c>
      <c r="D54" s="291" t="s">
        <v>2331</v>
      </c>
      <c r="E54" s="291" t="s">
        <v>2331</v>
      </c>
      <c r="F54" s="291" t="s">
        <v>2331</v>
      </c>
      <c r="G54" s="291" t="s">
        <v>2331</v>
      </c>
      <c r="H54" s="291" t="s">
        <v>2445</v>
      </c>
      <c r="I54" s="291" t="s">
        <v>2332</v>
      </c>
      <c r="J54" s="291" t="s">
        <v>2332</v>
      </c>
      <c r="K54" s="291" t="s">
        <v>2332</v>
      </c>
      <c r="L54" s="291" t="s">
        <v>2332</v>
      </c>
      <c r="M54" s="291">
        <v>109307246</v>
      </c>
      <c r="N54" s="291">
        <v>109036031</v>
      </c>
      <c r="O54" s="291">
        <v>109036031</v>
      </c>
      <c r="P54" s="291">
        <v>109036031</v>
      </c>
      <c r="Q54" s="291">
        <v>109036031</v>
      </c>
      <c r="R54" s="291">
        <v>109036031</v>
      </c>
      <c r="S54" s="291">
        <v>84826574</v>
      </c>
      <c r="X54" s="291" t="s">
        <v>2446</v>
      </c>
      <c r="AG54" s="291" t="s">
        <v>1231</v>
      </c>
      <c r="AH54" s="291" t="s">
        <v>1863</v>
      </c>
      <c r="AI54" s="291" t="s">
        <v>1863</v>
      </c>
      <c r="AJ54" s="291" t="s">
        <v>1863</v>
      </c>
      <c r="AK54" s="291" t="s">
        <v>1863</v>
      </c>
      <c r="AL54" s="291" t="s">
        <v>1863</v>
      </c>
      <c r="AM54" s="291" t="s">
        <v>1863</v>
      </c>
      <c r="AN54" s="291" t="s">
        <v>1863</v>
      </c>
      <c r="AO54" s="291" t="s">
        <v>2237</v>
      </c>
      <c r="AY54" s="291" t="s">
        <v>93</v>
      </c>
      <c r="AZ54" s="291" t="s">
        <v>93</v>
      </c>
      <c r="BA54" s="291" t="s">
        <v>93</v>
      </c>
      <c r="BB54" s="291" t="s">
        <v>93</v>
      </c>
      <c r="BC54" s="291" t="s">
        <v>93</v>
      </c>
      <c r="BD54" s="291" t="s">
        <v>93</v>
      </c>
      <c r="BE54" s="291" t="s">
        <v>416</v>
      </c>
      <c r="BK54" s="291" t="s">
        <v>2496</v>
      </c>
      <c r="BL54" s="291" t="s">
        <v>1235</v>
      </c>
      <c r="BN54" s="291" t="s">
        <v>1235</v>
      </c>
      <c r="BP54" s="291" t="s">
        <v>1235</v>
      </c>
    </row>
    <row r="55" spans="1:83" x14ac:dyDescent="0.4">
      <c r="A55" s="287">
        <v>40</v>
      </c>
      <c r="C55" s="291" t="s">
        <v>2447</v>
      </c>
      <c r="D55" s="291" t="s">
        <v>2331</v>
      </c>
      <c r="E55" s="291" t="s">
        <v>2331</v>
      </c>
      <c r="F55" s="291" t="s">
        <v>2331</v>
      </c>
      <c r="G55" s="291" t="s">
        <v>2331</v>
      </c>
      <c r="H55" s="291" t="s">
        <v>2448</v>
      </c>
      <c r="I55" s="291" t="s">
        <v>2332</v>
      </c>
      <c r="J55" s="291" t="s">
        <v>2332</v>
      </c>
      <c r="K55" s="291" t="s">
        <v>2332</v>
      </c>
      <c r="L55" s="291" t="s">
        <v>2332</v>
      </c>
      <c r="M55" s="291">
        <v>137480425</v>
      </c>
      <c r="N55" s="291">
        <v>109036031</v>
      </c>
      <c r="O55" s="291">
        <v>109036031</v>
      </c>
      <c r="P55" s="291">
        <v>109036031</v>
      </c>
      <c r="Q55" s="291">
        <v>109036031</v>
      </c>
      <c r="R55" s="291">
        <v>109036031</v>
      </c>
      <c r="S55" s="291">
        <v>878478910</v>
      </c>
      <c r="X55" s="291" t="s">
        <v>2449</v>
      </c>
      <c r="AG55" s="291" t="s">
        <v>1264</v>
      </c>
      <c r="AH55" s="291" t="s">
        <v>1862</v>
      </c>
      <c r="AI55" s="291" t="s">
        <v>1862</v>
      </c>
      <c r="AJ55" s="291" t="s">
        <v>1862</v>
      </c>
      <c r="AK55" s="291" t="s">
        <v>1862</v>
      </c>
      <c r="AL55" s="291" t="s">
        <v>1862</v>
      </c>
      <c r="AM55" s="291" t="s">
        <v>1862</v>
      </c>
      <c r="AN55" s="291" t="s">
        <v>1862</v>
      </c>
      <c r="AO55" s="291" t="s">
        <v>2199</v>
      </c>
      <c r="AY55" s="291" t="s">
        <v>111</v>
      </c>
      <c r="AZ55" s="291" t="s">
        <v>111</v>
      </c>
      <c r="BA55" s="291" t="s">
        <v>111</v>
      </c>
      <c r="BB55" s="291" t="s">
        <v>111</v>
      </c>
      <c r="BC55" s="291" t="s">
        <v>111</v>
      </c>
      <c r="BD55" s="291" t="s">
        <v>111</v>
      </c>
      <c r="BE55" s="291" t="s">
        <v>111</v>
      </c>
      <c r="BK55" s="291" t="s">
        <v>2496</v>
      </c>
      <c r="BL55" s="291" t="s">
        <v>1235</v>
      </c>
      <c r="BN55" s="291" t="s">
        <v>1235</v>
      </c>
      <c r="BP55" s="291" t="s">
        <v>1235</v>
      </c>
    </row>
    <row r="56" spans="1:83" x14ac:dyDescent="0.4">
      <c r="A56" s="287">
        <v>41</v>
      </c>
      <c r="C56" s="291" t="s">
        <v>2450</v>
      </c>
      <c r="D56" s="291" t="s">
        <v>2331</v>
      </c>
      <c r="E56" s="291" t="s">
        <v>2331</v>
      </c>
      <c r="F56" s="291" t="s">
        <v>2331</v>
      </c>
      <c r="G56" s="291" t="s">
        <v>2331</v>
      </c>
      <c r="H56" s="291" t="s">
        <v>2451</v>
      </c>
      <c r="I56" s="291" t="s">
        <v>2332</v>
      </c>
      <c r="J56" s="291" t="s">
        <v>2332</v>
      </c>
      <c r="K56" s="291" t="s">
        <v>2332</v>
      </c>
      <c r="L56" s="291" t="s">
        <v>2332</v>
      </c>
      <c r="M56" s="291">
        <v>109055697</v>
      </c>
      <c r="N56" s="291">
        <v>109036031</v>
      </c>
      <c r="O56" s="291">
        <v>109036031</v>
      </c>
      <c r="P56" s="291">
        <v>109036031</v>
      </c>
      <c r="Q56" s="291">
        <v>109036031</v>
      </c>
      <c r="R56" s="291">
        <v>109036031</v>
      </c>
      <c r="S56" s="291">
        <v>860896752</v>
      </c>
      <c r="X56" s="291" t="s">
        <v>2452</v>
      </c>
      <c r="AG56" s="291" t="s">
        <v>1264</v>
      </c>
      <c r="AH56" s="291" t="s">
        <v>1863</v>
      </c>
      <c r="AI56" s="291" t="s">
        <v>1863</v>
      </c>
      <c r="AJ56" s="291" t="s">
        <v>1863</v>
      </c>
      <c r="AK56" s="291" t="s">
        <v>1863</v>
      </c>
      <c r="AL56" s="291" t="s">
        <v>1863</v>
      </c>
      <c r="AM56" s="291" t="s">
        <v>1863</v>
      </c>
      <c r="AN56" s="291" t="s">
        <v>1863</v>
      </c>
      <c r="AO56" s="291" t="s">
        <v>2348</v>
      </c>
      <c r="AY56" s="291" t="s">
        <v>111</v>
      </c>
      <c r="AZ56" s="291" t="s">
        <v>111</v>
      </c>
      <c r="BA56" s="291" t="s">
        <v>111</v>
      </c>
      <c r="BB56" s="291" t="s">
        <v>111</v>
      </c>
      <c r="BC56" s="291" t="s">
        <v>111</v>
      </c>
      <c r="BD56" s="291" t="s">
        <v>111</v>
      </c>
      <c r="BE56" s="291" t="s">
        <v>111</v>
      </c>
      <c r="BK56" s="291" t="s">
        <v>2496</v>
      </c>
      <c r="BL56" s="291" t="s">
        <v>1235</v>
      </c>
      <c r="BN56" s="291" t="s">
        <v>1235</v>
      </c>
      <c r="BP56" s="291" t="s">
        <v>1235</v>
      </c>
    </row>
    <row r="57" spans="1:83" x14ac:dyDescent="0.4">
      <c r="A57" s="287">
        <v>42</v>
      </c>
      <c r="C57" s="291" t="s">
        <v>2425</v>
      </c>
      <c r="D57" s="291" t="s">
        <v>2331</v>
      </c>
      <c r="E57" s="291" t="s">
        <v>2331</v>
      </c>
      <c r="F57" s="291" t="s">
        <v>2331</v>
      </c>
      <c r="G57" s="291" t="s">
        <v>2331</v>
      </c>
      <c r="H57" s="291" t="s">
        <v>2453</v>
      </c>
      <c r="I57" s="291" t="s">
        <v>2332</v>
      </c>
      <c r="J57" s="291" t="s">
        <v>2332</v>
      </c>
      <c r="K57" s="291" t="s">
        <v>2332</v>
      </c>
      <c r="L57" s="291" t="s">
        <v>2332</v>
      </c>
      <c r="M57" s="291">
        <v>105075502</v>
      </c>
      <c r="N57" s="291">
        <v>109036031</v>
      </c>
      <c r="O57" s="291">
        <v>109036031</v>
      </c>
      <c r="P57" s="291">
        <v>109036031</v>
      </c>
      <c r="Q57" s="291">
        <v>109036031</v>
      </c>
      <c r="R57" s="291">
        <v>109036031</v>
      </c>
      <c r="S57" s="291">
        <v>848430015</v>
      </c>
      <c r="X57" s="291" t="s">
        <v>2454</v>
      </c>
      <c r="AG57" s="291" t="s">
        <v>1264</v>
      </c>
      <c r="AH57" s="291" t="s">
        <v>1862</v>
      </c>
      <c r="AI57" s="291" t="s">
        <v>1862</v>
      </c>
      <c r="AJ57" s="291" t="s">
        <v>1862</v>
      </c>
      <c r="AK57" s="291" t="s">
        <v>1862</v>
      </c>
      <c r="AL57" s="291" t="s">
        <v>1862</v>
      </c>
      <c r="AM57" s="291" t="s">
        <v>1862</v>
      </c>
      <c r="AN57" s="291" t="s">
        <v>1862</v>
      </c>
      <c r="AO57" s="291" t="s">
        <v>2455</v>
      </c>
      <c r="AY57" s="291" t="s">
        <v>114</v>
      </c>
      <c r="AZ57" s="291" t="s">
        <v>114</v>
      </c>
      <c r="BA57" s="291" t="s">
        <v>114</v>
      </c>
      <c r="BB57" s="291" t="s">
        <v>114</v>
      </c>
      <c r="BC57" s="291" t="s">
        <v>114</v>
      </c>
      <c r="BD57" s="291" t="s">
        <v>114</v>
      </c>
      <c r="BE57" s="291" t="s">
        <v>455</v>
      </c>
      <c r="BK57" s="291" t="s">
        <v>2496</v>
      </c>
      <c r="BL57" s="291" t="s">
        <v>1235</v>
      </c>
      <c r="BN57" s="291" t="s">
        <v>1235</v>
      </c>
      <c r="BP57" s="291" t="s">
        <v>1235</v>
      </c>
    </row>
    <row r="58" spans="1:83" x14ac:dyDescent="0.4">
      <c r="A58" s="287">
        <v>43</v>
      </c>
      <c r="C58" s="291" t="s">
        <v>2456</v>
      </c>
      <c r="D58" s="291" t="s">
        <v>2331</v>
      </c>
      <c r="E58" s="291" t="s">
        <v>2331</v>
      </c>
      <c r="F58" s="291" t="s">
        <v>2331</v>
      </c>
      <c r="G58" s="291" t="s">
        <v>2331</v>
      </c>
      <c r="H58" s="291" t="s">
        <v>2457</v>
      </c>
      <c r="I58" s="291" t="s">
        <v>2332</v>
      </c>
      <c r="J58" s="291" t="s">
        <v>2332</v>
      </c>
      <c r="K58" s="291" t="s">
        <v>2332</v>
      </c>
      <c r="L58" s="291" t="s">
        <v>2332</v>
      </c>
      <c r="M58" s="291">
        <v>100497689</v>
      </c>
      <c r="N58" s="291">
        <v>109036031</v>
      </c>
      <c r="O58" s="291">
        <v>109036031</v>
      </c>
      <c r="P58" s="291">
        <v>109036031</v>
      </c>
      <c r="Q58" s="291">
        <v>109036031</v>
      </c>
      <c r="R58" s="291">
        <v>109036031</v>
      </c>
      <c r="S58" s="291">
        <v>844064347</v>
      </c>
      <c r="X58" s="291" t="s">
        <v>2458</v>
      </c>
      <c r="AG58" s="291" t="s">
        <v>1264</v>
      </c>
      <c r="AH58" s="291" t="s">
        <v>1863</v>
      </c>
      <c r="AI58" s="291" t="s">
        <v>1863</v>
      </c>
      <c r="AJ58" s="291" t="s">
        <v>1863</v>
      </c>
      <c r="AK58" s="291" t="s">
        <v>1863</v>
      </c>
      <c r="AL58" s="291" t="s">
        <v>1863</v>
      </c>
      <c r="AM58" s="291" t="s">
        <v>1863</v>
      </c>
      <c r="AN58" s="291" t="s">
        <v>1863</v>
      </c>
      <c r="AO58" s="291" t="s">
        <v>2237</v>
      </c>
      <c r="AY58" s="291" t="s">
        <v>114</v>
      </c>
      <c r="AZ58" s="291" t="s">
        <v>114</v>
      </c>
      <c r="BA58" s="291" t="s">
        <v>114</v>
      </c>
      <c r="BB58" s="291" t="s">
        <v>114</v>
      </c>
      <c r="BC58" s="291" t="s">
        <v>114</v>
      </c>
      <c r="BD58" s="291" t="s">
        <v>114</v>
      </c>
      <c r="BK58" s="291" t="s">
        <v>2496</v>
      </c>
      <c r="BL58" s="291" t="s">
        <v>1235</v>
      </c>
      <c r="BN58" s="291" t="s">
        <v>1235</v>
      </c>
      <c r="BP58" s="291" t="s">
        <v>1235</v>
      </c>
    </row>
    <row r="59" spans="1:83" x14ac:dyDescent="0.4">
      <c r="A59" s="287">
        <v>44</v>
      </c>
      <c r="C59" s="291" t="s">
        <v>2459</v>
      </c>
      <c r="D59" s="291" t="s">
        <v>2331</v>
      </c>
      <c r="E59" s="291" t="s">
        <v>2331</v>
      </c>
      <c r="F59" s="291" t="s">
        <v>2331</v>
      </c>
      <c r="G59" s="291" t="s">
        <v>2331</v>
      </c>
      <c r="H59" s="291" t="s">
        <v>2460</v>
      </c>
      <c r="I59" s="291" t="s">
        <v>2332</v>
      </c>
      <c r="J59" s="291" t="s">
        <v>2332</v>
      </c>
      <c r="K59" s="291" t="s">
        <v>2332</v>
      </c>
      <c r="L59" s="291" t="s">
        <v>2332</v>
      </c>
      <c r="M59" s="291">
        <v>108406038</v>
      </c>
      <c r="N59" s="291">
        <v>109036031</v>
      </c>
      <c r="O59" s="291">
        <v>109036031</v>
      </c>
      <c r="P59" s="291">
        <v>109036031</v>
      </c>
      <c r="Q59" s="291">
        <v>109036031</v>
      </c>
      <c r="R59" s="291">
        <v>109036031</v>
      </c>
      <c r="S59" s="291">
        <v>869491710</v>
      </c>
      <c r="X59" s="291" t="s">
        <v>2461</v>
      </c>
      <c r="AG59" s="291" t="s">
        <v>1264</v>
      </c>
      <c r="AH59" s="291" t="s">
        <v>1863</v>
      </c>
      <c r="AO59" s="291" t="s">
        <v>2237</v>
      </c>
      <c r="AY59" s="291" t="s">
        <v>120</v>
      </c>
      <c r="AZ59" s="291" t="s">
        <v>120</v>
      </c>
      <c r="BA59" s="291" t="s">
        <v>120</v>
      </c>
      <c r="BB59" s="291" t="s">
        <v>120</v>
      </c>
      <c r="BC59" s="291" t="s">
        <v>120</v>
      </c>
      <c r="BD59" s="291" t="s">
        <v>120</v>
      </c>
      <c r="BK59" s="291" t="s">
        <v>2496</v>
      </c>
      <c r="BL59" s="291" t="s">
        <v>1235</v>
      </c>
      <c r="BN59" s="291" t="s">
        <v>1235</v>
      </c>
      <c r="BP59" s="291" t="s">
        <v>1235</v>
      </c>
    </row>
    <row r="60" spans="1:83" x14ac:dyDescent="0.4">
      <c r="A60" s="287">
        <v>45</v>
      </c>
      <c r="C60" s="291" t="s">
        <v>2462</v>
      </c>
      <c r="D60" s="291" t="s">
        <v>2331</v>
      </c>
      <c r="E60" s="291" t="s">
        <v>2331</v>
      </c>
      <c r="F60" s="291" t="s">
        <v>2331</v>
      </c>
      <c r="G60" s="291" t="s">
        <v>2331</v>
      </c>
      <c r="H60" s="291" t="s">
        <v>2463</v>
      </c>
      <c r="I60" s="291" t="s">
        <v>2332</v>
      </c>
      <c r="J60" s="291" t="s">
        <v>2332</v>
      </c>
      <c r="K60" s="291" t="s">
        <v>2332</v>
      </c>
      <c r="L60" s="291" t="s">
        <v>2332</v>
      </c>
      <c r="M60" s="291">
        <v>105181353</v>
      </c>
      <c r="N60" s="291">
        <v>109036031</v>
      </c>
      <c r="O60" s="291">
        <v>109036031</v>
      </c>
      <c r="P60" s="291">
        <v>109036031</v>
      </c>
      <c r="Q60" s="291">
        <v>109036031</v>
      </c>
      <c r="R60" s="291">
        <v>109036031</v>
      </c>
      <c r="S60" s="291">
        <v>865259779</v>
      </c>
      <c r="X60" s="291" t="s">
        <v>2464</v>
      </c>
      <c r="AG60" s="291" t="s">
        <v>1264</v>
      </c>
      <c r="AH60" s="291" t="s">
        <v>1863</v>
      </c>
      <c r="AO60" s="291" t="s">
        <v>2237</v>
      </c>
      <c r="AY60" s="291" t="s">
        <v>120</v>
      </c>
      <c r="AZ60" s="291" t="s">
        <v>120</v>
      </c>
      <c r="BA60" s="291" t="s">
        <v>120</v>
      </c>
      <c r="BB60" s="291" t="s">
        <v>120</v>
      </c>
      <c r="BC60" s="291" t="s">
        <v>120</v>
      </c>
      <c r="BD60" s="291" t="s">
        <v>120</v>
      </c>
      <c r="BE60" s="291" t="s">
        <v>464</v>
      </c>
      <c r="BK60" s="291" t="s">
        <v>2496</v>
      </c>
      <c r="BL60" s="291" t="s">
        <v>1235</v>
      </c>
      <c r="BN60" s="291" t="s">
        <v>1235</v>
      </c>
      <c r="BP60" s="291" t="s">
        <v>1235</v>
      </c>
    </row>
    <row r="61" spans="1:83" x14ac:dyDescent="0.4">
      <c r="A61" s="287">
        <v>46</v>
      </c>
      <c r="BL61" s="291" t="s">
        <v>1235</v>
      </c>
      <c r="BN61" s="291" t="s">
        <v>1235</v>
      </c>
      <c r="BP61" s="291" t="s">
        <v>1235</v>
      </c>
    </row>
    <row r="62" spans="1:83" x14ac:dyDescent="0.4">
      <c r="A62" s="287">
        <v>47</v>
      </c>
      <c r="C62" s="291" t="s">
        <v>2465</v>
      </c>
      <c r="D62" s="291" t="s">
        <v>2331</v>
      </c>
      <c r="E62" s="291" t="s">
        <v>2331</v>
      </c>
      <c r="F62" s="291" t="s">
        <v>2331</v>
      </c>
      <c r="G62" s="291" t="s">
        <v>2331</v>
      </c>
      <c r="H62" s="291" t="s">
        <v>81</v>
      </c>
      <c r="I62" s="291" t="s">
        <v>2332</v>
      </c>
      <c r="J62" s="291" t="s">
        <v>2332</v>
      </c>
      <c r="K62" s="291" t="s">
        <v>2332</v>
      </c>
      <c r="L62" s="291" t="s">
        <v>2332</v>
      </c>
      <c r="M62" s="291">
        <v>107958584</v>
      </c>
      <c r="N62" s="291">
        <v>109036031</v>
      </c>
      <c r="O62" s="291">
        <v>109036031</v>
      </c>
      <c r="P62" s="291">
        <v>109036031</v>
      </c>
      <c r="Q62" s="291">
        <v>109036031</v>
      </c>
      <c r="R62" s="291">
        <v>109036031</v>
      </c>
      <c r="AG62" s="291" t="s">
        <v>1264</v>
      </c>
      <c r="AH62" s="291" t="s">
        <v>1859</v>
      </c>
      <c r="AO62" s="291" t="s">
        <v>2224</v>
      </c>
      <c r="BK62" s="291" t="s">
        <v>2497</v>
      </c>
      <c r="BL62" s="291" t="s">
        <v>1235</v>
      </c>
      <c r="BN62" s="291" t="s">
        <v>1235</v>
      </c>
      <c r="BP62" s="291" t="s">
        <v>1235</v>
      </c>
    </row>
    <row r="63" spans="1:83" x14ac:dyDescent="0.4">
      <c r="A63" s="287">
        <v>48</v>
      </c>
      <c r="C63" s="291" t="s">
        <v>2466</v>
      </c>
      <c r="D63" s="291" t="s">
        <v>2331</v>
      </c>
      <c r="E63" s="291" t="s">
        <v>2331</v>
      </c>
      <c r="F63" s="291" t="s">
        <v>2331</v>
      </c>
      <c r="G63" s="291" t="s">
        <v>2331</v>
      </c>
      <c r="H63" s="291" t="s">
        <v>2353</v>
      </c>
      <c r="I63" s="291" t="s">
        <v>2332</v>
      </c>
      <c r="J63" s="291" t="s">
        <v>2332</v>
      </c>
      <c r="K63" s="291" t="s">
        <v>2332</v>
      </c>
      <c r="L63" s="291" t="s">
        <v>2332</v>
      </c>
      <c r="M63" s="291">
        <v>103817765</v>
      </c>
      <c r="N63" s="291">
        <v>109036031</v>
      </c>
      <c r="O63" s="291">
        <v>109036031</v>
      </c>
      <c r="P63" s="291">
        <v>109036031</v>
      </c>
      <c r="Q63" s="291">
        <v>109036031</v>
      </c>
      <c r="R63" s="291">
        <v>109036031</v>
      </c>
      <c r="AG63" s="291" t="s">
        <v>1264</v>
      </c>
      <c r="AH63" s="291" t="s">
        <v>1859</v>
      </c>
      <c r="AO63" s="291" t="s">
        <v>2224</v>
      </c>
      <c r="BK63" s="291" t="s">
        <v>2497</v>
      </c>
      <c r="BL63" s="291" t="s">
        <v>1235</v>
      </c>
      <c r="BN63" s="291" t="s">
        <v>1235</v>
      </c>
      <c r="BP63" s="291" t="s">
        <v>1235</v>
      </c>
    </row>
    <row r="64" spans="1:83" x14ac:dyDescent="0.4">
      <c r="A64" s="287">
        <v>49</v>
      </c>
      <c r="C64" s="291" t="s">
        <v>2467</v>
      </c>
      <c r="D64" s="291" t="s">
        <v>2331</v>
      </c>
      <c r="E64" s="291" t="s">
        <v>2331</v>
      </c>
      <c r="F64" s="291" t="s">
        <v>2331</v>
      </c>
      <c r="G64" s="291" t="s">
        <v>2331</v>
      </c>
      <c r="H64" s="291" t="s">
        <v>2468</v>
      </c>
      <c r="I64" s="291" t="s">
        <v>2332</v>
      </c>
      <c r="J64" s="291" t="s">
        <v>2332</v>
      </c>
      <c r="K64" s="291" t="s">
        <v>2332</v>
      </c>
      <c r="L64" s="291" t="s">
        <v>2332</v>
      </c>
      <c r="M64" s="291">
        <v>120018132</v>
      </c>
      <c r="N64" s="291">
        <v>109036031</v>
      </c>
      <c r="O64" s="291">
        <v>109036031</v>
      </c>
      <c r="P64" s="291">
        <v>109036031</v>
      </c>
      <c r="Q64" s="291">
        <v>109036031</v>
      </c>
      <c r="R64" s="291">
        <v>109036031</v>
      </c>
      <c r="AG64" s="291" t="s">
        <v>1264</v>
      </c>
      <c r="AH64" s="291" t="s">
        <v>1859</v>
      </c>
      <c r="AO64" s="291" t="s">
        <v>2224</v>
      </c>
      <c r="BK64" s="291" t="s">
        <v>2497</v>
      </c>
      <c r="BL64" s="291" t="s">
        <v>1235</v>
      </c>
      <c r="BN64" s="291" t="s">
        <v>1235</v>
      </c>
      <c r="BP64" s="291" t="s">
        <v>1235</v>
      </c>
    </row>
    <row r="65" spans="1:75" x14ac:dyDescent="0.4">
      <c r="A65" s="287">
        <v>50</v>
      </c>
      <c r="C65" s="291" t="s">
        <v>2469</v>
      </c>
      <c r="D65" s="291" t="s">
        <v>2331</v>
      </c>
      <c r="E65" s="291" t="s">
        <v>2331</v>
      </c>
      <c r="F65" s="291" t="s">
        <v>2331</v>
      </c>
      <c r="G65" s="291" t="s">
        <v>2331</v>
      </c>
      <c r="H65" s="291" t="s">
        <v>163</v>
      </c>
      <c r="I65" s="291" t="s">
        <v>2332</v>
      </c>
      <c r="J65" s="291" t="s">
        <v>2332</v>
      </c>
      <c r="K65" s="291" t="s">
        <v>2332</v>
      </c>
      <c r="L65" s="291" t="s">
        <v>2332</v>
      </c>
      <c r="M65" s="291">
        <v>114026603</v>
      </c>
      <c r="N65" s="291">
        <v>109036031</v>
      </c>
      <c r="O65" s="291">
        <v>109036031</v>
      </c>
      <c r="P65" s="291">
        <v>109036031</v>
      </c>
      <c r="Q65" s="291">
        <v>109036031</v>
      </c>
      <c r="R65" s="291">
        <v>109036031</v>
      </c>
      <c r="AG65" s="291" t="s">
        <v>1231</v>
      </c>
      <c r="AH65" s="291" t="s">
        <v>1859</v>
      </c>
      <c r="AO65" s="291" t="s">
        <v>2224</v>
      </c>
      <c r="BK65" s="291" t="s">
        <v>2497</v>
      </c>
      <c r="BL65" s="291" t="s">
        <v>1235</v>
      </c>
      <c r="BN65" s="291" t="s">
        <v>1235</v>
      </c>
      <c r="BP65" s="291" t="s">
        <v>1235</v>
      </c>
    </row>
    <row r="66" spans="1:75" x14ac:dyDescent="0.4">
      <c r="A66" s="287">
        <v>51</v>
      </c>
      <c r="C66" s="291" t="s">
        <v>2470</v>
      </c>
      <c r="D66" s="291" t="s">
        <v>2331</v>
      </c>
      <c r="E66" s="291" t="s">
        <v>2331</v>
      </c>
      <c r="F66" s="291" t="s">
        <v>2331</v>
      </c>
      <c r="G66" s="291" t="s">
        <v>2331</v>
      </c>
      <c r="H66" s="291" t="s">
        <v>2471</v>
      </c>
      <c r="I66" s="291" t="s">
        <v>2332</v>
      </c>
      <c r="J66" s="291" t="s">
        <v>2332</v>
      </c>
      <c r="K66" s="291" t="s">
        <v>2332</v>
      </c>
      <c r="L66" s="291" t="s">
        <v>2332</v>
      </c>
      <c r="M66" s="291">
        <v>123200871</v>
      </c>
      <c r="N66" s="291">
        <v>109036031</v>
      </c>
      <c r="O66" s="291">
        <v>109036031</v>
      </c>
      <c r="P66" s="291">
        <v>109036031</v>
      </c>
      <c r="Q66" s="291">
        <v>109036031</v>
      </c>
      <c r="R66" s="291">
        <v>109036031</v>
      </c>
      <c r="AG66" s="291" t="s">
        <v>1231</v>
      </c>
      <c r="AH66" s="291" t="s">
        <v>1859</v>
      </c>
      <c r="AO66" s="291" t="s">
        <v>2224</v>
      </c>
      <c r="BK66" s="291" t="s">
        <v>2497</v>
      </c>
      <c r="BL66" s="291" t="s">
        <v>1235</v>
      </c>
      <c r="BN66" s="291" t="s">
        <v>1235</v>
      </c>
      <c r="BP66" s="291" t="s">
        <v>1235</v>
      </c>
    </row>
    <row r="67" spans="1:75" x14ac:dyDescent="0.4">
      <c r="A67" s="287">
        <v>52</v>
      </c>
      <c r="C67" s="291" t="s">
        <v>2472</v>
      </c>
      <c r="D67" s="291" t="s">
        <v>2331</v>
      </c>
      <c r="E67" s="291" t="s">
        <v>2331</v>
      </c>
      <c r="F67" s="291" t="s">
        <v>2331</v>
      </c>
      <c r="G67" s="291" t="s">
        <v>2331</v>
      </c>
      <c r="H67" s="291" t="s">
        <v>2473</v>
      </c>
      <c r="I67" s="291" t="s">
        <v>2332</v>
      </c>
      <c r="J67" s="291" t="s">
        <v>2332</v>
      </c>
      <c r="K67" s="291" t="s">
        <v>2332</v>
      </c>
      <c r="L67" s="291" t="s">
        <v>2332</v>
      </c>
      <c r="M67" s="291">
        <v>101043851</v>
      </c>
      <c r="N67" s="291">
        <v>109036031</v>
      </c>
      <c r="O67" s="291">
        <v>109036031</v>
      </c>
      <c r="P67" s="291">
        <v>109036031</v>
      </c>
      <c r="Q67" s="291">
        <v>109036031</v>
      </c>
      <c r="R67" s="291">
        <v>109036031</v>
      </c>
      <c r="AG67" s="291" t="s">
        <v>1264</v>
      </c>
      <c r="AH67" s="291" t="s">
        <v>1859</v>
      </c>
      <c r="AO67" s="291" t="s">
        <v>2224</v>
      </c>
      <c r="BK67" s="291" t="s">
        <v>2497</v>
      </c>
      <c r="BL67" s="291" t="s">
        <v>1235</v>
      </c>
      <c r="BN67" s="291" t="s">
        <v>1235</v>
      </c>
      <c r="BP67" s="291" t="s">
        <v>1235</v>
      </c>
    </row>
    <row r="68" spans="1:75" x14ac:dyDescent="0.4">
      <c r="A68" s="287">
        <v>53</v>
      </c>
      <c r="C68" s="291" t="s">
        <v>2474</v>
      </c>
      <c r="D68" s="291" t="s">
        <v>2331</v>
      </c>
      <c r="E68" s="291" t="s">
        <v>2331</v>
      </c>
      <c r="F68" s="291" t="s">
        <v>2331</v>
      </c>
      <c r="G68" s="291" t="s">
        <v>2331</v>
      </c>
      <c r="H68" s="291" t="s">
        <v>2475</v>
      </c>
      <c r="I68" s="291" t="s">
        <v>2332</v>
      </c>
      <c r="J68" s="291" t="s">
        <v>2332</v>
      </c>
      <c r="K68" s="291" t="s">
        <v>2332</v>
      </c>
      <c r="L68" s="291" t="s">
        <v>2332</v>
      </c>
      <c r="AG68" s="291" t="s">
        <v>1264</v>
      </c>
      <c r="AH68" s="291" t="s">
        <v>1859</v>
      </c>
      <c r="AO68" s="291" t="s">
        <v>2224</v>
      </c>
      <c r="BK68" s="291" t="s">
        <v>2497</v>
      </c>
      <c r="BL68" s="291" t="s">
        <v>1235</v>
      </c>
      <c r="BN68" s="291" t="s">
        <v>1235</v>
      </c>
      <c r="BP68" s="291" t="s">
        <v>1235</v>
      </c>
    </row>
    <row r="69" spans="1:75" x14ac:dyDescent="0.4">
      <c r="A69" s="287">
        <v>54</v>
      </c>
      <c r="C69" s="291" t="s">
        <v>2476</v>
      </c>
      <c r="D69" s="291" t="s">
        <v>2331</v>
      </c>
      <c r="E69" s="291" t="s">
        <v>2331</v>
      </c>
      <c r="F69" s="291" t="s">
        <v>2331</v>
      </c>
      <c r="G69" s="291" t="s">
        <v>2331</v>
      </c>
      <c r="H69" s="291" t="s">
        <v>2477</v>
      </c>
      <c r="I69" s="291" t="s">
        <v>2332</v>
      </c>
      <c r="J69" s="291" t="s">
        <v>2332</v>
      </c>
      <c r="K69" s="291" t="s">
        <v>2332</v>
      </c>
      <c r="L69" s="291" t="s">
        <v>2332</v>
      </c>
      <c r="AG69" s="291" t="s">
        <v>1264</v>
      </c>
      <c r="AH69" s="291" t="s">
        <v>1859</v>
      </c>
      <c r="AO69" s="291" t="s">
        <v>2224</v>
      </c>
      <c r="BK69" s="291" t="s">
        <v>2497</v>
      </c>
      <c r="BL69" s="291" t="s">
        <v>1235</v>
      </c>
      <c r="BN69" s="291" t="s">
        <v>1235</v>
      </c>
      <c r="BP69" s="291" t="s">
        <v>1235</v>
      </c>
    </row>
    <row r="70" spans="1:75" x14ac:dyDescent="0.4">
      <c r="A70" s="287">
        <v>55</v>
      </c>
      <c r="C70" s="291" t="s">
        <v>2478</v>
      </c>
      <c r="D70" s="291" t="s">
        <v>2331</v>
      </c>
      <c r="E70" s="291" t="s">
        <v>2331</v>
      </c>
      <c r="F70" s="291" t="s">
        <v>2331</v>
      </c>
      <c r="G70" s="291" t="s">
        <v>2331</v>
      </c>
      <c r="H70" s="291" t="s">
        <v>2479</v>
      </c>
      <c r="I70" s="291" t="s">
        <v>2332</v>
      </c>
      <c r="J70" s="291" t="s">
        <v>2332</v>
      </c>
      <c r="K70" s="291" t="s">
        <v>2332</v>
      </c>
      <c r="L70" s="291" t="s">
        <v>2332</v>
      </c>
      <c r="AG70" s="291" t="s">
        <v>1264</v>
      </c>
      <c r="AH70" s="291" t="s">
        <v>1859</v>
      </c>
      <c r="AO70" s="291" t="s">
        <v>2224</v>
      </c>
      <c r="BK70" s="291" t="s">
        <v>2497</v>
      </c>
      <c r="BL70" s="291" t="s">
        <v>1235</v>
      </c>
      <c r="BN70" s="291" t="s">
        <v>1235</v>
      </c>
      <c r="BP70" s="291" t="s">
        <v>1235</v>
      </c>
    </row>
    <row r="71" spans="1:75" x14ac:dyDescent="0.4">
      <c r="A71" s="287">
        <v>56</v>
      </c>
      <c r="C71" s="291" t="s">
        <v>2480</v>
      </c>
      <c r="D71" s="291" t="s">
        <v>2331</v>
      </c>
      <c r="E71" s="291" t="s">
        <v>2331</v>
      </c>
      <c r="F71" s="291" t="s">
        <v>2331</v>
      </c>
      <c r="G71" s="291" t="s">
        <v>2331</v>
      </c>
      <c r="H71" s="291" t="s">
        <v>2481</v>
      </c>
      <c r="I71" s="291" t="s">
        <v>2332</v>
      </c>
      <c r="J71" s="291" t="s">
        <v>2332</v>
      </c>
      <c r="K71" s="291" t="s">
        <v>2332</v>
      </c>
      <c r="L71" s="291" t="s">
        <v>2332</v>
      </c>
      <c r="AG71" s="291" t="s">
        <v>1231</v>
      </c>
      <c r="AH71" s="291" t="s">
        <v>1859</v>
      </c>
      <c r="AO71" s="291" t="s">
        <v>2224</v>
      </c>
      <c r="BK71" s="291" t="s">
        <v>2497</v>
      </c>
      <c r="BL71" s="291" t="s">
        <v>1235</v>
      </c>
      <c r="BN71" s="291" t="s">
        <v>1235</v>
      </c>
      <c r="BP71" s="291" t="s">
        <v>1235</v>
      </c>
    </row>
    <row r="72" spans="1:75" x14ac:dyDescent="0.4">
      <c r="A72" s="287">
        <v>57</v>
      </c>
    </row>
    <row r="73" spans="1:75" x14ac:dyDescent="0.4">
      <c r="A73" s="287">
        <v>58</v>
      </c>
      <c r="C73" s="291" t="s">
        <v>2482</v>
      </c>
      <c r="AE73" s="291" t="s">
        <v>2483</v>
      </c>
      <c r="AM73" s="291" t="s">
        <v>1323</v>
      </c>
      <c r="AV73" s="291" t="s">
        <v>1148</v>
      </c>
      <c r="AW73" s="291" t="s">
        <v>1961</v>
      </c>
    </row>
    <row r="74" spans="1:75" x14ac:dyDescent="0.4">
      <c r="A74" s="287">
        <v>59</v>
      </c>
      <c r="AW74" s="291" t="s">
        <v>1954</v>
      </c>
      <c r="BF74" s="291" t="s">
        <v>2484</v>
      </c>
      <c r="BR74" s="291" t="s">
        <v>1326</v>
      </c>
    </row>
    <row r="75" spans="1:75" x14ac:dyDescent="0.4">
      <c r="AV75" s="291" t="s">
        <v>1229</v>
      </c>
    </row>
    <row r="76" spans="1:75" x14ac:dyDescent="0.4">
      <c r="A76" s="287" t="s">
        <v>1148</v>
      </c>
      <c r="AV76" s="291" t="s">
        <v>1245</v>
      </c>
    </row>
    <row r="77" spans="1:75" x14ac:dyDescent="0.4">
      <c r="A77" s="287" t="s">
        <v>1229</v>
      </c>
      <c r="AV77" s="291" t="s">
        <v>1260</v>
      </c>
    </row>
    <row r="78" spans="1:75" x14ac:dyDescent="0.4">
      <c r="A78" s="287" t="s">
        <v>1245</v>
      </c>
    </row>
    <row r="79" spans="1:75" x14ac:dyDescent="0.4">
      <c r="A79" s="287" t="s">
        <v>1260</v>
      </c>
      <c r="AV79" s="291" t="s">
        <v>1962</v>
      </c>
      <c r="BB79" s="291" t="s">
        <v>2485</v>
      </c>
      <c r="BJ79" s="291" t="s">
        <v>1963</v>
      </c>
      <c r="BW79" s="291" t="s">
        <v>2486</v>
      </c>
    </row>
    <row r="80" spans="1:75" x14ac:dyDescent="0.4">
      <c r="A80" s="287" t="s">
        <v>1276</v>
      </c>
    </row>
    <row r="81" spans="1:39" x14ac:dyDescent="0.4">
      <c r="A81" s="287" t="s">
        <v>1291</v>
      </c>
    </row>
    <row r="82" spans="1:39" x14ac:dyDescent="0.4">
      <c r="A82" s="287" t="s">
        <v>1231</v>
      </c>
    </row>
    <row r="85" spans="1:39" x14ac:dyDescent="0.4">
      <c r="C85" s="291" t="s">
        <v>2487</v>
      </c>
      <c r="AE85" s="291" t="s">
        <v>2488</v>
      </c>
      <c r="AM85" s="291">
        <v>0.75</v>
      </c>
    </row>
    <row r="86" spans="1:39" x14ac:dyDescent="0.4">
      <c r="C86" s="291" t="s">
        <v>2489</v>
      </c>
      <c r="AE86" s="291" t="s">
        <v>2488</v>
      </c>
      <c r="AM86" s="291">
        <v>1.25</v>
      </c>
    </row>
    <row r="87" spans="1:39" x14ac:dyDescent="0.4">
      <c r="C87" s="291" t="s">
        <v>2490</v>
      </c>
      <c r="AE87" s="291" t="s">
        <v>2491</v>
      </c>
      <c r="AM87" s="291">
        <v>3</v>
      </c>
    </row>
    <row r="88" spans="1:39" x14ac:dyDescent="0.4">
      <c r="C88" s="291" t="s">
        <v>2492</v>
      </c>
      <c r="AE88" s="291" t="s">
        <v>2491</v>
      </c>
      <c r="AM88" s="291">
        <v>1.5</v>
      </c>
    </row>
    <row r="89" spans="1:39" x14ac:dyDescent="0.4">
      <c r="C89" s="291" t="s">
        <v>2493</v>
      </c>
      <c r="AE89" s="291" t="s">
        <v>2494</v>
      </c>
      <c r="AM89" s="291">
        <v>3</v>
      </c>
    </row>
    <row r="90" spans="1:39" x14ac:dyDescent="0.4">
      <c r="C90" s="291" t="s">
        <v>2495</v>
      </c>
      <c r="AE90" s="291" t="s">
        <v>2494</v>
      </c>
      <c r="AM90" s="291">
        <v>1.75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2646A-9959-4416-A612-2B9FFA96A82C}">
  <sheetPr codeName="Sheet18">
    <tabColor rgb="FF0070C0"/>
  </sheetPr>
  <dimension ref="A1:I8"/>
  <sheetViews>
    <sheetView showGridLines="0" zoomScale="175" zoomScaleNormal="175" workbookViewId="0">
      <selection activeCell="B10" sqref="B10"/>
    </sheetView>
  </sheetViews>
  <sheetFormatPr defaultColWidth="9.1328125" defaultRowHeight="13.9" x14ac:dyDescent="0.4"/>
  <cols>
    <col min="1" max="1" width="26.3984375" style="291" bestFit="1" customWidth="1"/>
    <col min="2" max="2" width="20.6640625" style="287" bestFit="1" customWidth="1"/>
    <col min="3" max="3" width="2.86328125" style="287" bestFit="1" customWidth="1"/>
    <col min="4" max="4" width="13.1328125" style="287" bestFit="1" customWidth="1"/>
    <col min="5" max="6" width="9.1328125" style="39"/>
    <col min="7" max="7" width="26.86328125" style="39" bestFit="1" customWidth="1"/>
    <col min="8" max="8" width="16.1328125" style="288" bestFit="1" customWidth="1"/>
    <col min="9" max="9" width="13.1328125" style="288" bestFit="1" customWidth="1"/>
    <col min="10" max="16384" width="9.1328125" style="39"/>
  </cols>
  <sheetData>
    <row r="1" spans="1:9" s="40" customFormat="1" x14ac:dyDescent="0.4">
      <c r="A1" s="286" t="s">
        <v>2277</v>
      </c>
      <c r="B1" s="285"/>
      <c r="C1" s="285"/>
      <c r="D1" s="285"/>
      <c r="G1" s="40" t="s">
        <v>2278</v>
      </c>
      <c r="H1" s="295"/>
      <c r="I1" s="295"/>
    </row>
    <row r="2" spans="1:9" hidden="1" x14ac:dyDescent="0.4">
      <c r="A2" s="289" t="s">
        <v>2229</v>
      </c>
      <c r="B2" s="287" t="s">
        <v>2268</v>
      </c>
      <c r="G2" s="290" t="s">
        <v>2273</v>
      </c>
      <c r="H2" s="288" t="s">
        <v>2265</v>
      </c>
    </row>
    <row r="3" spans="1:9" hidden="1" x14ac:dyDescent="0.4"/>
    <row r="4" spans="1:9" hidden="1" x14ac:dyDescent="0.4">
      <c r="A4" s="289" t="s">
        <v>2267</v>
      </c>
      <c r="B4" s="292" t="s">
        <v>2271</v>
      </c>
      <c r="G4" s="290" t="s">
        <v>2275</v>
      </c>
      <c r="H4" s="293" t="s">
        <v>2271</v>
      </c>
    </row>
    <row r="5" spans="1:9" x14ac:dyDescent="0.4">
      <c r="A5" s="289" t="s">
        <v>2272</v>
      </c>
      <c r="B5" s="287" t="s">
        <v>1231</v>
      </c>
      <c r="C5" s="287" t="s">
        <v>1264</v>
      </c>
      <c r="D5" s="287" t="s">
        <v>2266</v>
      </c>
      <c r="G5" s="290" t="s">
        <v>2276</v>
      </c>
      <c r="H5" s="288">
        <v>0</v>
      </c>
      <c r="I5" s="288" t="s">
        <v>2266</v>
      </c>
    </row>
    <row r="6" spans="1:9" x14ac:dyDescent="0.4">
      <c r="A6" s="291" t="s">
        <v>2269</v>
      </c>
      <c r="B6" s="287">
        <v>1</v>
      </c>
      <c r="C6" s="287">
        <v>1</v>
      </c>
      <c r="D6" s="287">
        <v>2</v>
      </c>
      <c r="G6" s="291" t="s">
        <v>2274</v>
      </c>
    </row>
    <row r="7" spans="1:9" x14ac:dyDescent="0.4">
      <c r="A7" s="294" t="s">
        <v>2270</v>
      </c>
      <c r="B7" s="287">
        <v>1</v>
      </c>
      <c r="C7" s="287">
        <v>1</v>
      </c>
      <c r="D7" s="287">
        <v>2</v>
      </c>
      <c r="G7" s="291" t="s">
        <v>2266</v>
      </c>
    </row>
    <row r="8" spans="1:9" x14ac:dyDescent="0.4">
      <c r="A8" s="291" t="s">
        <v>2266</v>
      </c>
      <c r="B8" s="287">
        <v>1</v>
      </c>
      <c r="C8" s="287">
        <v>1</v>
      </c>
      <c r="D8" s="287">
        <v>2</v>
      </c>
    </row>
  </sheetData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209</vt:i4>
      </vt:variant>
    </vt:vector>
  </HeadingPairs>
  <TitlesOfParts>
    <vt:vector size="226" baseType="lpstr">
      <vt:lpstr>110 REGISTO DE PARTICIPANTES</vt:lpstr>
      <vt:lpstr>050 - FEIRAS E EVENTOS DE MERCA</vt:lpstr>
      <vt:lpstr>053 REGISTO DE PARTICIPANTE bas</vt:lpstr>
      <vt:lpstr>BENEF</vt:lpstr>
      <vt:lpstr>101 TREINAMENTO BENEFICIARIO</vt:lpstr>
      <vt:lpstr>xxxx</vt:lpstr>
      <vt:lpstr>102 DIA DE CAMPO OU DE DEMONSTR</vt:lpstr>
      <vt:lpstr>103 FEIRAS, GALAS E EXPOSIÇÕES</vt:lpstr>
      <vt:lpstr>104 PLATAFORMAS</vt:lpstr>
      <vt:lpstr>105 PALESTRAS</vt:lpstr>
      <vt:lpstr>lists</vt:lpstr>
      <vt:lpstr>sessoes</vt:lpstr>
      <vt:lpstr>tecnicos</vt:lpstr>
      <vt:lpstr>201 REGISTO PARTICIPAÇÃO</vt:lpstr>
      <vt:lpstr>202 TREINAMENTO TÉCNICO</vt:lpstr>
      <vt:lpstr>OLD_TECH</vt:lpstr>
      <vt:lpstr>RESUMO</vt:lpstr>
      <vt:lpstr>Alto_Molócuê</vt:lpstr>
      <vt:lpstr>Ancuabe</vt:lpstr>
      <vt:lpstr>Angoche</vt:lpstr>
      <vt:lpstr>Angónia</vt:lpstr>
      <vt:lpstr>audiencia</vt:lpstr>
      <vt:lpstr>audiencia_palestras</vt:lpstr>
      <vt:lpstr>Balama</vt:lpstr>
      <vt:lpstr>Báruè</vt:lpstr>
      <vt:lpstr>Beira</vt:lpstr>
      <vt:lpstr>benef_topic_choices</vt:lpstr>
      <vt:lpstr>benef_topics</vt:lpstr>
      <vt:lpstr>beneficiarios</vt:lpstr>
      <vt:lpstr>Bilene</vt:lpstr>
      <vt:lpstr>Boane</vt:lpstr>
      <vt:lpstr>Búzi</vt:lpstr>
      <vt:lpstr>cadeias_valor</vt:lpstr>
      <vt:lpstr>Cahora_Bassa</vt:lpstr>
      <vt:lpstr>Caia</vt:lpstr>
      <vt:lpstr>Chai</vt:lpstr>
      <vt:lpstr>Changara</vt:lpstr>
      <vt:lpstr>Cheia_Muipite</vt:lpstr>
      <vt:lpstr>Chemba</vt:lpstr>
      <vt:lpstr>Cheringoma</vt:lpstr>
      <vt:lpstr>Chibabava</vt:lpstr>
      <vt:lpstr>Chibuto</vt:lpstr>
      <vt:lpstr>Chicualacuala</vt:lpstr>
      <vt:lpstr>Chifunde</vt:lpstr>
      <vt:lpstr>Chigubo</vt:lpstr>
      <vt:lpstr>Chimbunila</vt:lpstr>
      <vt:lpstr>Chimoio</vt:lpstr>
      <vt:lpstr>Chinde</vt:lpstr>
      <vt:lpstr>Chiremera</vt:lpstr>
      <vt:lpstr>Chiúre</vt:lpstr>
      <vt:lpstr>Chiuta</vt:lpstr>
      <vt:lpstr>Chókwè</vt:lpstr>
      <vt:lpstr>Chongoene</vt:lpstr>
      <vt:lpstr>Cuamba</vt:lpstr>
      <vt:lpstr>currency</vt:lpstr>
      <vt:lpstr>currency_choices</vt:lpstr>
      <vt:lpstr>Derre</vt:lpstr>
      <vt:lpstr>district_codes</vt:lpstr>
      <vt:lpstr>district_names</vt:lpstr>
      <vt:lpstr>districts</vt:lpstr>
      <vt:lpstr>Dôa</vt:lpstr>
      <vt:lpstr>Dondo</vt:lpstr>
      <vt:lpstr>entities</vt:lpstr>
      <vt:lpstr>Eráti</vt:lpstr>
      <vt:lpstr>Estrangeiro</vt:lpstr>
      <vt:lpstr>event_types</vt:lpstr>
      <vt:lpstr>formandos_choices</vt:lpstr>
      <vt:lpstr>Funhalouro</vt:lpstr>
      <vt:lpstr>Gilé</vt:lpstr>
      <vt:lpstr>Gondola</vt:lpstr>
      <vt:lpstr>Gorongoza</vt:lpstr>
      <vt:lpstr>Govuro</vt:lpstr>
      <vt:lpstr>Guijá</vt:lpstr>
      <vt:lpstr>Gurué</vt:lpstr>
      <vt:lpstr>Homoíne</vt:lpstr>
      <vt:lpstr>Ibo</vt:lpstr>
      <vt:lpstr>Ile</vt:lpstr>
      <vt:lpstr>Ilha_de_Moçambique</vt:lpstr>
      <vt:lpstr>Inhambane</vt:lpstr>
      <vt:lpstr>Inharrime</vt:lpstr>
      <vt:lpstr>Inhassoro</vt:lpstr>
      <vt:lpstr>Inhassunge</vt:lpstr>
      <vt:lpstr>Jangamo</vt:lpstr>
      <vt:lpstr>KaMaxakeni</vt:lpstr>
      <vt:lpstr>KaMpfumu</vt:lpstr>
      <vt:lpstr>KaMubukwana</vt:lpstr>
      <vt:lpstr>KaNyaka</vt:lpstr>
      <vt:lpstr>KaTembe</vt:lpstr>
      <vt:lpstr>Lago</vt:lpstr>
      <vt:lpstr>Lalaua</vt:lpstr>
      <vt:lpstr>Larde</vt:lpstr>
      <vt:lpstr>Lichinga</vt:lpstr>
      <vt:lpstr>Limpopo</vt:lpstr>
      <vt:lpstr>Liúpo</vt:lpstr>
      <vt:lpstr>localidades</vt:lpstr>
      <vt:lpstr>Luabo</vt:lpstr>
      <vt:lpstr>Lugela</vt:lpstr>
      <vt:lpstr>Mabalane</vt:lpstr>
      <vt:lpstr>Mabote</vt:lpstr>
      <vt:lpstr>Macanga</vt:lpstr>
      <vt:lpstr>Macate</vt:lpstr>
      <vt:lpstr>Machanga</vt:lpstr>
      <vt:lpstr>Macossa</vt:lpstr>
      <vt:lpstr>Maganja_da_Costa</vt:lpstr>
      <vt:lpstr>Mágoè</vt:lpstr>
      <vt:lpstr>Magude</vt:lpstr>
      <vt:lpstr>Majune</vt:lpstr>
      <vt:lpstr>Malema</vt:lpstr>
      <vt:lpstr>Mandimba</vt:lpstr>
      <vt:lpstr>Mandlakazi</vt:lpstr>
      <vt:lpstr>Manhiça</vt:lpstr>
      <vt:lpstr>Mapai</vt:lpstr>
      <vt:lpstr>Marara</vt:lpstr>
      <vt:lpstr>Marávia</vt:lpstr>
      <vt:lpstr>Marínguè</vt:lpstr>
      <vt:lpstr>Marracuene</vt:lpstr>
      <vt:lpstr>Marromeu</vt:lpstr>
      <vt:lpstr>Marrupa</vt:lpstr>
      <vt:lpstr>Massangena</vt:lpstr>
      <vt:lpstr>Massangulo</vt:lpstr>
      <vt:lpstr>Massinga</vt:lpstr>
      <vt:lpstr>Massingir</vt:lpstr>
      <vt:lpstr>Matola</vt:lpstr>
      <vt:lpstr>Matutuíne</vt:lpstr>
      <vt:lpstr>Maúa</vt:lpstr>
      <vt:lpstr>Mavende</vt:lpstr>
      <vt:lpstr>Maxixe</vt:lpstr>
      <vt:lpstr>Mecanhelas</vt:lpstr>
      <vt:lpstr>Meconta</vt:lpstr>
      <vt:lpstr>Mecubúri</vt:lpstr>
      <vt:lpstr>Mecúfi</vt:lpstr>
      <vt:lpstr>Mecula</vt:lpstr>
      <vt:lpstr>Memba</vt:lpstr>
      <vt:lpstr>Messica</vt:lpstr>
      <vt:lpstr>Metarica</vt:lpstr>
      <vt:lpstr>Metuge</vt:lpstr>
      <vt:lpstr>Milange</vt:lpstr>
      <vt:lpstr>Moamba</vt:lpstr>
      <vt:lpstr>Moatize</vt:lpstr>
      <vt:lpstr>Mocímboa_da_Praia</vt:lpstr>
      <vt:lpstr>Mocuba</vt:lpstr>
      <vt:lpstr>Mocubela</vt:lpstr>
      <vt:lpstr>Mogincual</vt:lpstr>
      <vt:lpstr>Mogovolas</vt:lpstr>
      <vt:lpstr>Molumbo</vt:lpstr>
      <vt:lpstr>Moma</vt:lpstr>
      <vt:lpstr>Monapo</vt:lpstr>
      <vt:lpstr>Montepuez</vt:lpstr>
      <vt:lpstr>Mopeia</vt:lpstr>
      <vt:lpstr>Morrumbala</vt:lpstr>
      <vt:lpstr>Morrumbene</vt:lpstr>
      <vt:lpstr>Mossuril</vt:lpstr>
      <vt:lpstr>Mossurize</vt:lpstr>
      <vt:lpstr>Muaguide</vt:lpstr>
      <vt:lpstr>Muanza</vt:lpstr>
      <vt:lpstr>Muecate</vt:lpstr>
      <vt:lpstr>Mueda</vt:lpstr>
      <vt:lpstr>Muembe</vt:lpstr>
      <vt:lpstr>Mulevala</vt:lpstr>
      <vt:lpstr>Murrupula</vt:lpstr>
      <vt:lpstr>Mutarara</vt:lpstr>
      <vt:lpstr>Nacala_a_Velha</vt:lpstr>
      <vt:lpstr>Nacarôa</vt:lpstr>
      <vt:lpstr>Namaacha</vt:lpstr>
      <vt:lpstr>Namacurra</vt:lpstr>
      <vt:lpstr>Namarroi</vt:lpstr>
      <vt:lpstr>Nampula</vt:lpstr>
      <vt:lpstr>Namuno</vt:lpstr>
      <vt:lpstr>Nangade</vt:lpstr>
      <vt:lpstr>Ngauma</vt:lpstr>
      <vt:lpstr>Nhamatanda</vt:lpstr>
      <vt:lpstr>Nicoadala</vt:lpstr>
      <vt:lpstr>Nipepe</vt:lpstr>
      <vt:lpstr>Nkalapa_Mavago</vt:lpstr>
      <vt:lpstr>Nlhamankulu</vt:lpstr>
      <vt:lpstr>nomes_distritos</vt:lpstr>
      <vt:lpstr>Palma</vt:lpstr>
      <vt:lpstr>Panda</vt:lpstr>
      <vt:lpstr>participant_registry</vt:lpstr>
      <vt:lpstr>Pebane</vt:lpstr>
      <vt:lpstr>Pemba</vt:lpstr>
      <vt:lpstr>platforms</vt:lpstr>
      <vt:lpstr>'053 REGISTO DE PARTICIPANTE bas'!Print_Area</vt:lpstr>
      <vt:lpstr>'101 TREINAMENTO BENEFICIARIO'!Print_Area</vt:lpstr>
      <vt:lpstr>'102 DIA DE CAMPO OU DE DEMONSTR'!Print_Area</vt:lpstr>
      <vt:lpstr>'103 FEIRAS, GALAS E EXPOSIÇÕES'!Print_Area</vt:lpstr>
      <vt:lpstr>'104 PLATAFORMAS'!Print_Area</vt:lpstr>
      <vt:lpstr>'105 PALESTRAS'!Print_Area</vt:lpstr>
      <vt:lpstr>'201 REGISTO PARTICIPAÇÃO'!Print_Area</vt:lpstr>
      <vt:lpstr>'202 TREINAMENTO TÉCNICO'!Print_Area</vt:lpstr>
      <vt:lpstr>'053 REGISTO DE PARTICIPANTE bas'!Print_Titles</vt:lpstr>
      <vt:lpstr>'101 TREINAMENTO BENEFICIARIO'!Print_Titles</vt:lpstr>
      <vt:lpstr>'102 DIA DE CAMPO OU DE DEMONSTR'!Print_Titles</vt:lpstr>
      <vt:lpstr>'103 FEIRAS, GALAS E EXPOSIÇÕES'!Print_Titles</vt:lpstr>
      <vt:lpstr>'104 PLATAFORMAS'!Print_Titles</vt:lpstr>
      <vt:lpstr>'105 PALESTRAS'!Print_Titles</vt:lpstr>
      <vt:lpstr>'110 REGISTO DE PARTICIPANTES'!Print_Titles</vt:lpstr>
      <vt:lpstr>'201 REGISTO PARTICIPAÇÃO'!Print_Titles</vt:lpstr>
      <vt:lpstr>'202 TREINAMENTO TÉCNICO'!Print_Titles</vt:lpstr>
      <vt:lpstr>province_districts</vt:lpstr>
      <vt:lpstr>Quelimane</vt:lpstr>
      <vt:lpstr>Quissanga</vt:lpstr>
      <vt:lpstr>Rapale</vt:lpstr>
      <vt:lpstr>Ribáuè</vt:lpstr>
      <vt:lpstr>Sanga</vt:lpstr>
      <vt:lpstr>social_roles</vt:lpstr>
      <vt:lpstr>Sussundenga</vt:lpstr>
      <vt:lpstr>Tambara</vt:lpstr>
      <vt:lpstr>tech_registered</vt:lpstr>
      <vt:lpstr>tech_topic_choices</vt:lpstr>
      <vt:lpstr>tech_topics</vt:lpstr>
      <vt:lpstr>tech_trained</vt:lpstr>
      <vt:lpstr>technicians_trained</vt:lpstr>
      <vt:lpstr>tecnicos</vt:lpstr>
      <vt:lpstr>Tete</vt:lpstr>
      <vt:lpstr>tipos_tecnicos</vt:lpstr>
      <vt:lpstr>tipos_treino</vt:lpstr>
      <vt:lpstr>topics_choices</vt:lpstr>
      <vt:lpstr>training_entities</vt:lpstr>
      <vt:lpstr>Tsangano</vt:lpstr>
      <vt:lpstr>Vanduzi</vt:lpstr>
      <vt:lpstr>Vilankulo</vt:lpstr>
      <vt:lpstr>Xai_Xai</vt:lpstr>
      <vt:lpstr>XaiXai</vt:lpstr>
      <vt:lpstr>Zavala</vt:lpstr>
      <vt:lpstr>Zumbo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BZunguze</dc:creator>
  <cp:lastModifiedBy>Baptista Zunguze</cp:lastModifiedBy>
  <cp:lastPrinted>2023-09-11T15:15:06Z</cp:lastPrinted>
  <dcterms:created xsi:type="dcterms:W3CDTF">2023-07-27T10:09:42Z</dcterms:created>
  <dcterms:modified xsi:type="dcterms:W3CDTF">2023-09-11T15:22:53Z</dcterms:modified>
</cp:coreProperties>
</file>